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931"/>
  <workbookPr codeName="ThisWorkbook" defaultThemeVersion="124226"/>
  <mc:AlternateContent xmlns:mc="http://schemas.openxmlformats.org/markup-compatibility/2006">
    <mc:Choice Requires="x15">
      <x15ac:absPath xmlns:x15ac="http://schemas.microsoft.com/office/spreadsheetml/2010/11/ac" url="D:\CUENTA PUBLICA 2021\OSFEM\MODULO 4\"/>
    </mc:Choice>
  </mc:AlternateContent>
  <xr:revisionPtr revIDLastSave="0" documentId="13_ncr:1_{32C9A12B-B851-49AF-BEF3-3FA9FA5622AF}" xr6:coauthVersionLast="47" xr6:coauthVersionMax="47" xr10:uidLastSave="{00000000-0000-0000-0000-000000000000}"/>
  <bookViews>
    <workbookView xWindow="-120" yWindow="-120" windowWidth="20640" windowHeight="11160" tabRatio="845" activeTab="8" xr2:uid="{00000000-000D-0000-FFFF-FFFF00000000}"/>
  </bookViews>
  <sheets>
    <sheet name="AESF 2021" sheetId="16" r:id="rId1"/>
    <sheet name="BAL COM DET 2021" sheetId="17" r:id="rId2"/>
    <sheet name="Inf Prog Pil Obj Est LA 2021" sheetId="58" r:id="rId3"/>
    <sheet name="AUXILIARES 2021" sheetId="59" r:id="rId4"/>
    <sheet name="INF FINANC 2021" sheetId="18" r:id="rId5"/>
    <sheet name="ORI APL REC 2021" sheetId="21" r:id="rId6"/>
    <sheet name="CUO AP Y RET ISSEMYM 2021" sheetId="24" r:id="rId7"/>
    <sheet name="RET ISR 2021" sheetId="25" r:id="rId8"/>
    <sheet name="REP PLAZAS 2021" sheetId="26" r:id="rId9"/>
    <sheet name="REP ISERTP 2021" sheetId="27" r:id="rId10"/>
    <sheet name="Rep deuda y aport 2021" sheetId="55" r:id="rId11"/>
    <sheet name="Conc deuda y aport 2021" sheetId="56" r:id="rId12"/>
    <sheet name="Conc Financiamientos 2021" sheetId="57" r:id="rId13"/>
  </sheets>
  <externalReferences>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s>
  <definedNames>
    <definedName name="\a" localSheetId="11">#REF!</definedName>
    <definedName name="\a" localSheetId="12">#REF!</definedName>
    <definedName name="\a" localSheetId="2">#REF!</definedName>
    <definedName name="\a">#REF!</definedName>
    <definedName name="\k" localSheetId="11">'[1]93'!#REF!</definedName>
    <definedName name="\k" localSheetId="12">'[1]93'!#REF!</definedName>
    <definedName name="\k" localSheetId="2">'[1]93'!#REF!</definedName>
    <definedName name="\k">'[1]93'!#REF!</definedName>
    <definedName name="\v" localSheetId="11">'[1]93'!#REF!</definedName>
    <definedName name="\v" localSheetId="12">'[1]93'!#REF!</definedName>
    <definedName name="\v" localSheetId="2">'[1]93'!#REF!</definedName>
    <definedName name="\v">'[1]93'!#REF!</definedName>
    <definedName name="\z" localSheetId="11">'[1]93'!#REF!</definedName>
    <definedName name="\z" localSheetId="12">'[1]93'!#REF!</definedName>
    <definedName name="\z" localSheetId="2">'[1]93'!#REF!</definedName>
    <definedName name="\z">'[1]93'!#REF!</definedName>
    <definedName name="_51321" localSheetId="11">#REF!</definedName>
    <definedName name="_51321" localSheetId="12">#REF!</definedName>
    <definedName name="_51321" localSheetId="2">#REF!</definedName>
    <definedName name="_51321">#REF!</definedName>
    <definedName name="_ACAMBAY_DE_RUÍZ_CASTAÑEDA" localSheetId="11">#REF!</definedName>
    <definedName name="_ACAMBAY_DE_RUÍZ_CASTAÑEDA" localSheetId="12">#REF!</definedName>
    <definedName name="_ACAMBAY_DE_RUÍZ_CASTAÑEDA" localSheetId="2">#REF!</definedName>
    <definedName name="_ACAMBAY_DE_RUÍZ_CASTAÑEDA">#REF!</definedName>
    <definedName name="_ACOLMAN" localSheetId="11">#REF!</definedName>
    <definedName name="_ACOLMAN" localSheetId="12">#REF!</definedName>
    <definedName name="_ACOLMAN" localSheetId="2">#REF!</definedName>
    <definedName name="_ACOLMAN">#REF!</definedName>
    <definedName name="_ACULCO" localSheetId="11">#REF!</definedName>
    <definedName name="_ACULCO" localSheetId="12">#REF!</definedName>
    <definedName name="_ACULCO" localSheetId="2">#REF!</definedName>
    <definedName name="_ACULCO">#REF!</definedName>
    <definedName name="_ALMOLOYA_DE_ALQUISIRAS" localSheetId="11">#REF!</definedName>
    <definedName name="_ALMOLOYA_DE_ALQUISIRAS" localSheetId="12">#REF!</definedName>
    <definedName name="_ALMOLOYA_DE_ALQUISIRAS" localSheetId="2">#REF!</definedName>
    <definedName name="_ALMOLOYA_DE_ALQUISIRAS">#REF!</definedName>
    <definedName name="_ALMOLOYA_DE_JUÁREZ" localSheetId="11">#REF!</definedName>
    <definedName name="_ALMOLOYA_DE_JUÁREZ" localSheetId="12">#REF!</definedName>
    <definedName name="_ALMOLOYA_DE_JUÁREZ" localSheetId="2">#REF!</definedName>
    <definedName name="_ALMOLOYA_DE_JUÁREZ">#REF!</definedName>
    <definedName name="_ALMOLOYA_DEL_RÍO" localSheetId="11">#REF!</definedName>
    <definedName name="_ALMOLOYA_DEL_RÍO" localSheetId="12">#REF!</definedName>
    <definedName name="_ALMOLOYA_DEL_RÍO" localSheetId="2">#REF!</definedName>
    <definedName name="_ALMOLOYA_DEL_RÍO">#REF!</definedName>
    <definedName name="_AMANALCO" localSheetId="11">#REF!</definedName>
    <definedName name="_AMANALCO" localSheetId="12">#REF!</definedName>
    <definedName name="_AMANALCO" localSheetId="2">#REF!</definedName>
    <definedName name="_AMANALCO">#REF!</definedName>
    <definedName name="_AMATEPEC" localSheetId="11">#REF!</definedName>
    <definedName name="_AMATEPEC" localSheetId="12">#REF!</definedName>
    <definedName name="_AMATEPEC" localSheetId="2">#REF!</definedName>
    <definedName name="_AMATEPEC">#REF!</definedName>
    <definedName name="_AMECAMECA" localSheetId="11">#REF!</definedName>
    <definedName name="_AMECAMECA" localSheetId="12">#REF!</definedName>
    <definedName name="_AMECAMECA" localSheetId="2">#REF!</definedName>
    <definedName name="_AMECAMECA">#REF!</definedName>
    <definedName name="_APAXCO" localSheetId="11">#REF!</definedName>
    <definedName name="_APAXCO" localSheetId="12">#REF!</definedName>
    <definedName name="_APAXCO" localSheetId="2">#REF!</definedName>
    <definedName name="_APAXCO">#REF!</definedName>
    <definedName name="_ATENCO" localSheetId="11">#REF!</definedName>
    <definedName name="_ATENCO" localSheetId="12">#REF!</definedName>
    <definedName name="_ATENCO" localSheetId="2">#REF!</definedName>
    <definedName name="_ATENCO">#REF!</definedName>
    <definedName name="_ATIZAPÁN" localSheetId="11">#REF!</definedName>
    <definedName name="_ATIZAPÁN" localSheetId="12">#REF!</definedName>
    <definedName name="_ATIZAPÁN" localSheetId="2">#REF!</definedName>
    <definedName name="_ATIZAPÁN">#REF!</definedName>
    <definedName name="_ATIZAPÁN_DE_ZARAGOZA" localSheetId="11">#REF!</definedName>
    <definedName name="_ATIZAPÁN_DE_ZARAGOZA" localSheetId="12">#REF!</definedName>
    <definedName name="_ATIZAPÁN_DE_ZARAGOZA" localSheetId="2">#REF!</definedName>
    <definedName name="_ATIZAPÁN_DE_ZARAGOZA">#REF!</definedName>
    <definedName name="_ATLACOMULCO" localSheetId="11">#REF!</definedName>
    <definedName name="_ATLACOMULCO" localSheetId="12">#REF!</definedName>
    <definedName name="_ATLACOMULCO" localSheetId="2">#REF!</definedName>
    <definedName name="_ATLACOMULCO">#REF!</definedName>
    <definedName name="_ATLAUTLA" localSheetId="11">#REF!</definedName>
    <definedName name="_ATLAUTLA" localSheetId="12">#REF!</definedName>
    <definedName name="_ATLAUTLA" localSheetId="2">#REF!</definedName>
    <definedName name="_ATLAUTLA">#REF!</definedName>
    <definedName name="_AXAPUSCO" localSheetId="11">#REF!</definedName>
    <definedName name="_AXAPUSCO" localSheetId="12">#REF!</definedName>
    <definedName name="_AXAPUSCO" localSheetId="2">#REF!</definedName>
    <definedName name="_AXAPUSCO">#REF!</definedName>
    <definedName name="_AYAPANGO" localSheetId="11">#REF!</definedName>
    <definedName name="_AYAPANGO" localSheetId="12">#REF!</definedName>
    <definedName name="_AYAPANGO" localSheetId="2">#REF!</definedName>
    <definedName name="_AYAPANGO">#REF!</definedName>
    <definedName name="_CALIMAYA" localSheetId="11">#REF!</definedName>
    <definedName name="_CALIMAYA" localSheetId="12">#REF!</definedName>
    <definedName name="_CALIMAYA" localSheetId="2">#REF!</definedName>
    <definedName name="_CALIMAYA">#REF!</definedName>
    <definedName name="_CAPULHUAC" localSheetId="11">#REF!</definedName>
    <definedName name="_CAPULHUAC" localSheetId="12">#REF!</definedName>
    <definedName name="_CAPULHUAC" localSheetId="2">#REF!</definedName>
    <definedName name="_CAPULHUAC">#REF!</definedName>
    <definedName name="_CHALCO" localSheetId="11">#REF!</definedName>
    <definedName name="_CHALCO" localSheetId="12">#REF!</definedName>
    <definedName name="_CHALCO" localSheetId="2">#REF!</definedName>
    <definedName name="_CHALCO">#REF!</definedName>
    <definedName name="_CHAPA_DE_MOTA" localSheetId="11">#REF!</definedName>
    <definedName name="_CHAPA_DE_MOTA" localSheetId="12">#REF!</definedName>
    <definedName name="_CHAPA_DE_MOTA" localSheetId="2">#REF!</definedName>
    <definedName name="_CHAPA_DE_MOTA">#REF!</definedName>
    <definedName name="_CHAPULTEPEC" localSheetId="11">#REF!</definedName>
    <definedName name="_CHAPULTEPEC" localSheetId="12">#REF!</definedName>
    <definedName name="_CHAPULTEPEC" localSheetId="2">#REF!</definedName>
    <definedName name="_CHAPULTEPEC">#REF!</definedName>
    <definedName name="_CHIAUTLA" localSheetId="11">#REF!</definedName>
    <definedName name="_CHIAUTLA" localSheetId="12">#REF!</definedName>
    <definedName name="_CHIAUTLA" localSheetId="2">#REF!</definedName>
    <definedName name="_CHIAUTLA">#REF!</definedName>
    <definedName name="_CHICOLOAPAN" localSheetId="11">#REF!</definedName>
    <definedName name="_CHICOLOAPAN" localSheetId="12">#REF!</definedName>
    <definedName name="_CHICOLOAPAN" localSheetId="2">#REF!</definedName>
    <definedName name="_CHICOLOAPAN">#REF!</definedName>
    <definedName name="_CHICONCUAC" localSheetId="11">#REF!</definedName>
    <definedName name="_CHICONCUAC" localSheetId="12">#REF!</definedName>
    <definedName name="_CHICONCUAC" localSheetId="2">#REF!</definedName>
    <definedName name="_CHICONCUAC">#REF!</definedName>
    <definedName name="_CHIMALHUACÁN" localSheetId="11">#REF!</definedName>
    <definedName name="_CHIMALHUACÁN" localSheetId="12">#REF!</definedName>
    <definedName name="_CHIMALHUACÁN" localSheetId="2">#REF!</definedName>
    <definedName name="_CHIMALHUACÁN">#REF!</definedName>
    <definedName name="_COACALCO_DE_BERRIOZÁBAL" localSheetId="11">#REF!</definedName>
    <definedName name="_COACALCO_DE_BERRIOZÁBAL" localSheetId="12">#REF!</definedName>
    <definedName name="_COACALCO_DE_BERRIOZÁBAL" localSheetId="2">#REF!</definedName>
    <definedName name="_COACALCO_DE_BERRIOZÁBAL">#REF!</definedName>
    <definedName name="_COATEPEC_HARINAS" localSheetId="11">#REF!</definedName>
    <definedName name="_COATEPEC_HARINAS" localSheetId="12">#REF!</definedName>
    <definedName name="_COATEPEC_HARINAS" localSheetId="2">#REF!</definedName>
    <definedName name="_COATEPEC_HARINAS">#REF!</definedName>
    <definedName name="_COCOTITLÁN" localSheetId="11">#REF!</definedName>
    <definedName name="_COCOTITLÁN" localSheetId="12">#REF!</definedName>
    <definedName name="_COCOTITLÁN" localSheetId="2">#REF!</definedName>
    <definedName name="_COCOTITLÁN">#REF!</definedName>
    <definedName name="_COYOTEPEC" localSheetId="11">#REF!</definedName>
    <definedName name="_COYOTEPEC" localSheetId="12">#REF!</definedName>
    <definedName name="_COYOTEPEC" localSheetId="2">#REF!</definedName>
    <definedName name="_COYOTEPEC">#REF!</definedName>
    <definedName name="_CUAUTITLÁN" localSheetId="11">#REF!</definedName>
    <definedName name="_CUAUTITLÁN" localSheetId="12">#REF!</definedName>
    <definedName name="_CUAUTITLÁN" localSheetId="2">#REF!</definedName>
    <definedName name="_CUAUTITLÁN">#REF!</definedName>
    <definedName name="_CUAUTITLÁN_IZCALLI" localSheetId="11">#REF!</definedName>
    <definedName name="_CUAUTITLÁN_IZCALLI" localSheetId="12">#REF!</definedName>
    <definedName name="_CUAUTITLÁN_IZCALLI" localSheetId="2">#REF!</definedName>
    <definedName name="_CUAUTITLÁN_IZCALLI">#REF!</definedName>
    <definedName name="_DONATO_GUERRA" localSheetId="11">#REF!</definedName>
    <definedName name="_DONATO_GUERRA" localSheetId="12">#REF!</definedName>
    <definedName name="_DONATO_GUERRA" localSheetId="2">#REF!</definedName>
    <definedName name="_DONATO_GUERRA">#REF!</definedName>
    <definedName name="_ECATEPEC_DE_MORELOS" localSheetId="11">#REF!</definedName>
    <definedName name="_ECATEPEC_DE_MORELOS" localSheetId="12">#REF!</definedName>
    <definedName name="_ECATEPEC_DE_MORELOS" localSheetId="2">#REF!</definedName>
    <definedName name="_ECATEPEC_DE_MORELOS">#REF!</definedName>
    <definedName name="_ECATZINGO" localSheetId="11">#REF!</definedName>
    <definedName name="_ECATZINGO" localSheetId="12">#REF!</definedName>
    <definedName name="_ECATZINGO" localSheetId="2">#REF!</definedName>
    <definedName name="_ECATZINGO">#REF!</definedName>
    <definedName name="_EL_ORO" localSheetId="11">#REF!</definedName>
    <definedName name="_EL_ORO" localSheetId="12">#REF!</definedName>
    <definedName name="_EL_ORO" localSheetId="2">#REF!</definedName>
    <definedName name="_EL_ORO">#REF!</definedName>
    <definedName name="_Fill" localSheetId="11" hidden="1">#REF!</definedName>
    <definedName name="_Fill" localSheetId="12" hidden="1">#REF!</definedName>
    <definedName name="_Fill" localSheetId="2" hidden="1">#REF!</definedName>
    <definedName name="_Fill" hidden="1">#REF!</definedName>
    <definedName name="_xlnm._FilterDatabase" localSheetId="2" hidden="1">'Inf Prog Pil Obj Est LA 2021'!$B$6:$N$82</definedName>
    <definedName name="_HUEHUETOCA" localSheetId="11">#REF!</definedName>
    <definedName name="_HUEHUETOCA" localSheetId="12">#REF!</definedName>
    <definedName name="_HUEHUETOCA" localSheetId="2">#REF!</definedName>
    <definedName name="_HUEHUETOCA">#REF!</definedName>
    <definedName name="_HUEYPOXTLA" localSheetId="11">#REF!</definedName>
    <definedName name="_HUEYPOXTLA" localSheetId="12">#REF!</definedName>
    <definedName name="_HUEYPOXTLA" localSheetId="2">#REF!</definedName>
    <definedName name="_HUEYPOXTLA">#REF!</definedName>
    <definedName name="_HUIXQUILUCAN" localSheetId="11">#REF!</definedName>
    <definedName name="_HUIXQUILUCAN" localSheetId="12">#REF!</definedName>
    <definedName name="_HUIXQUILUCAN" localSheetId="2">#REF!</definedName>
    <definedName name="_HUIXQUILUCAN">#REF!</definedName>
    <definedName name="_ISIDRO_FABELA" localSheetId="11">#REF!</definedName>
    <definedName name="_ISIDRO_FABELA" localSheetId="12">#REF!</definedName>
    <definedName name="_ISIDRO_FABELA" localSheetId="2">#REF!</definedName>
    <definedName name="_ISIDRO_FABELA">#REF!</definedName>
    <definedName name="_IXTAPALUCA" localSheetId="11">#REF!</definedName>
    <definedName name="_IXTAPALUCA" localSheetId="12">#REF!</definedName>
    <definedName name="_IXTAPALUCA" localSheetId="2">#REF!</definedName>
    <definedName name="_IXTAPALUCA">#REF!</definedName>
    <definedName name="_IXTAPAN_DE_LA_SAL" localSheetId="11">#REF!</definedName>
    <definedName name="_IXTAPAN_DE_LA_SAL" localSheetId="12">#REF!</definedName>
    <definedName name="_IXTAPAN_DE_LA_SAL" localSheetId="2">#REF!</definedName>
    <definedName name="_IXTAPAN_DE_LA_SAL">#REF!</definedName>
    <definedName name="_IXTAPAN_DEL_ORO" localSheetId="11">#REF!</definedName>
    <definedName name="_IXTAPAN_DEL_ORO" localSheetId="12">#REF!</definedName>
    <definedName name="_IXTAPAN_DEL_ORO" localSheetId="2">#REF!</definedName>
    <definedName name="_IXTAPAN_DEL_ORO">#REF!</definedName>
    <definedName name="_IXTLAHUACA" localSheetId="11">#REF!</definedName>
    <definedName name="_IXTLAHUACA" localSheetId="12">#REF!</definedName>
    <definedName name="_IXTLAHUACA" localSheetId="2">#REF!</definedName>
    <definedName name="_IXTLAHUACA">#REF!</definedName>
    <definedName name="_JALTENCO" localSheetId="11">#REF!</definedName>
    <definedName name="_JALTENCO" localSheetId="12">#REF!</definedName>
    <definedName name="_JALTENCO" localSheetId="2">#REF!</definedName>
    <definedName name="_JALTENCO">#REF!</definedName>
    <definedName name="_JILOTEPEC" localSheetId="11">#REF!</definedName>
    <definedName name="_JILOTEPEC" localSheetId="12">#REF!</definedName>
    <definedName name="_JILOTEPEC" localSheetId="2">#REF!</definedName>
    <definedName name="_JILOTEPEC">#REF!</definedName>
    <definedName name="_JILOTZINGO" localSheetId="11">#REF!</definedName>
    <definedName name="_JILOTZINGO" localSheetId="12">#REF!</definedName>
    <definedName name="_JILOTZINGO" localSheetId="2">#REF!</definedName>
    <definedName name="_JILOTZINGO">#REF!</definedName>
    <definedName name="_JIQUIPILCO" localSheetId="11">#REF!</definedName>
    <definedName name="_JIQUIPILCO" localSheetId="12">#REF!</definedName>
    <definedName name="_JIQUIPILCO" localSheetId="2">#REF!</definedName>
    <definedName name="_JIQUIPILCO">#REF!</definedName>
    <definedName name="_JOCOTITLÁN" localSheetId="11">#REF!</definedName>
    <definedName name="_JOCOTITLÁN" localSheetId="12">#REF!</definedName>
    <definedName name="_JOCOTITLÁN" localSheetId="2">#REF!</definedName>
    <definedName name="_JOCOTITLÁN">#REF!</definedName>
    <definedName name="_JOQUICINGO" localSheetId="11">#REF!</definedName>
    <definedName name="_JOQUICINGO" localSheetId="12">#REF!</definedName>
    <definedName name="_JOQUICINGO" localSheetId="2">#REF!</definedName>
    <definedName name="_JOQUICINGO">#REF!</definedName>
    <definedName name="_JUCHITEPEC" localSheetId="11">#REF!</definedName>
    <definedName name="_JUCHITEPEC" localSheetId="12">#REF!</definedName>
    <definedName name="_JUCHITEPEC" localSheetId="2">#REF!</definedName>
    <definedName name="_JUCHITEPEC">#REF!</definedName>
    <definedName name="_Key1" localSheetId="11" hidden="1">[2]A!#REF!</definedName>
    <definedName name="_Key1" localSheetId="12" hidden="1">[2]A!#REF!</definedName>
    <definedName name="_Key1" localSheetId="2" hidden="1">[2]A!#REF!</definedName>
    <definedName name="_Key1" hidden="1">[2]A!#REF!</definedName>
    <definedName name="_LA_PAZ" localSheetId="11">#REF!</definedName>
    <definedName name="_LA_PAZ" localSheetId="12">#REF!</definedName>
    <definedName name="_LA_PAZ" localSheetId="2">#REF!</definedName>
    <definedName name="_LA_PAZ">#REF!</definedName>
    <definedName name="_LERMA" localSheetId="11">#REF!</definedName>
    <definedName name="_LERMA" localSheetId="12">#REF!</definedName>
    <definedName name="_LERMA" localSheetId="2">#REF!</definedName>
    <definedName name="_LERMA">#REF!</definedName>
    <definedName name="_LUVIANOS" localSheetId="11">#REF!</definedName>
    <definedName name="_LUVIANOS" localSheetId="12">#REF!</definedName>
    <definedName name="_LUVIANOS" localSheetId="2">#REF!</definedName>
    <definedName name="_LUVIANOS">#REF!</definedName>
    <definedName name="_MALINALCO" localSheetId="11">#REF!</definedName>
    <definedName name="_MALINALCO" localSheetId="12">#REF!</definedName>
    <definedName name="_MALINALCO" localSheetId="2">#REF!</definedName>
    <definedName name="_MALINALCO">#REF!</definedName>
    <definedName name="_MELCHOR_OCAMPO" localSheetId="11">#REF!</definedName>
    <definedName name="_MELCHOR_OCAMPO" localSheetId="12">#REF!</definedName>
    <definedName name="_MELCHOR_OCAMPO" localSheetId="2">#REF!</definedName>
    <definedName name="_MELCHOR_OCAMPO">#REF!</definedName>
    <definedName name="_METEPEC" localSheetId="11">#REF!</definedName>
    <definedName name="_METEPEC" localSheetId="12">#REF!</definedName>
    <definedName name="_METEPEC" localSheetId="2">#REF!</definedName>
    <definedName name="_METEPEC">#REF!</definedName>
    <definedName name="_MEXICALTZINGO" localSheetId="11">#REF!</definedName>
    <definedName name="_MEXICALTZINGO" localSheetId="12">#REF!</definedName>
    <definedName name="_MEXICALTZINGO" localSheetId="2">#REF!</definedName>
    <definedName name="_MEXICALTZINGO">#REF!</definedName>
    <definedName name="_MORELOS" localSheetId="11">#REF!</definedName>
    <definedName name="_MORELOS" localSheetId="12">#REF!</definedName>
    <definedName name="_MORELOS" localSheetId="2">#REF!</definedName>
    <definedName name="_MORELOS">#REF!</definedName>
    <definedName name="_NAUCALPAN_DE_JUÁREZ" localSheetId="11">#REF!</definedName>
    <definedName name="_NAUCALPAN_DE_JUÁREZ" localSheetId="12">#REF!</definedName>
    <definedName name="_NAUCALPAN_DE_JUÁREZ" localSheetId="2">#REF!</definedName>
    <definedName name="_NAUCALPAN_DE_JUÁREZ">#REF!</definedName>
    <definedName name="_NEXTLALPAN" localSheetId="11">#REF!</definedName>
    <definedName name="_NEXTLALPAN" localSheetId="12">#REF!</definedName>
    <definedName name="_NEXTLALPAN" localSheetId="2">#REF!</definedName>
    <definedName name="_NEXTLALPAN">#REF!</definedName>
    <definedName name="_NEZAHUALCÓYOTL" localSheetId="11">#REF!</definedName>
    <definedName name="_NEZAHUALCÓYOTL" localSheetId="12">#REF!</definedName>
    <definedName name="_NEZAHUALCÓYOTL" localSheetId="2">#REF!</definedName>
    <definedName name="_NEZAHUALCÓYOTL">#REF!</definedName>
    <definedName name="_NICOLÁS_ROMERO" localSheetId="11">#REF!</definedName>
    <definedName name="_NICOLÁS_ROMERO" localSheetId="12">#REF!</definedName>
    <definedName name="_NICOLÁS_ROMERO" localSheetId="2">#REF!</definedName>
    <definedName name="_NICOLÁS_ROMERO">#REF!</definedName>
    <definedName name="_NOPALTEPEC" localSheetId="11">#REF!</definedName>
    <definedName name="_NOPALTEPEC" localSheetId="12">#REF!</definedName>
    <definedName name="_NOPALTEPEC" localSheetId="2">#REF!</definedName>
    <definedName name="_NOPALTEPEC">#REF!</definedName>
    <definedName name="_OCOYOACAC" localSheetId="11">#REF!</definedName>
    <definedName name="_OCOYOACAC" localSheetId="12">#REF!</definedName>
    <definedName name="_OCOYOACAC" localSheetId="2">#REF!</definedName>
    <definedName name="_OCOYOACAC">#REF!</definedName>
    <definedName name="_OCUILAN" localSheetId="11">#REF!</definedName>
    <definedName name="_OCUILAN" localSheetId="12">#REF!</definedName>
    <definedName name="_OCUILAN" localSheetId="2">#REF!</definedName>
    <definedName name="_OCUILAN">#REF!</definedName>
    <definedName name="_Order1" hidden="1">0</definedName>
    <definedName name="_Order2" hidden="1">255</definedName>
    <definedName name="_OTUMBA" localSheetId="11">#REF!</definedName>
    <definedName name="_OTUMBA" localSheetId="12">#REF!</definedName>
    <definedName name="_OTUMBA" localSheetId="2">#REF!</definedName>
    <definedName name="_OTUMBA">#REF!</definedName>
    <definedName name="_OTZOLOAPAN" localSheetId="11">#REF!</definedName>
    <definedName name="_OTZOLOAPAN" localSheetId="12">#REF!</definedName>
    <definedName name="_OTZOLOAPAN" localSheetId="2">#REF!</definedName>
    <definedName name="_OTZOLOAPAN">#REF!</definedName>
    <definedName name="_OTZOLOTEPEC" localSheetId="11">#REF!</definedName>
    <definedName name="_OTZOLOTEPEC" localSheetId="12">#REF!</definedName>
    <definedName name="_OTZOLOTEPEC" localSheetId="2">#REF!</definedName>
    <definedName name="_OTZOLOTEPEC">#REF!</definedName>
    <definedName name="_OZUMBA" localSheetId="11">#REF!</definedName>
    <definedName name="_OZUMBA" localSheetId="12">#REF!</definedName>
    <definedName name="_OZUMBA" localSheetId="2">#REF!</definedName>
    <definedName name="_OZUMBA">#REF!</definedName>
    <definedName name="_PAPALOTLA" localSheetId="11">#REF!</definedName>
    <definedName name="_PAPALOTLA" localSheetId="12">#REF!</definedName>
    <definedName name="_PAPALOTLA" localSheetId="2">#REF!</definedName>
    <definedName name="_PAPALOTLA">#REF!</definedName>
    <definedName name="_POLOTITLÁN" localSheetId="11">#REF!</definedName>
    <definedName name="_POLOTITLÁN" localSheetId="12">#REF!</definedName>
    <definedName name="_POLOTITLÁN" localSheetId="2">#REF!</definedName>
    <definedName name="_POLOTITLÁN">#REF!</definedName>
    <definedName name="_RAYÓN" localSheetId="11">#REF!</definedName>
    <definedName name="_RAYÓN" localSheetId="12">#REF!</definedName>
    <definedName name="_RAYÓN" localSheetId="2">#REF!</definedName>
    <definedName name="_RAYÓN">#REF!</definedName>
    <definedName name="_SAN_ANTONIO_LA_ISLA" localSheetId="11">#REF!</definedName>
    <definedName name="_SAN_ANTONIO_LA_ISLA" localSheetId="12">#REF!</definedName>
    <definedName name="_SAN_ANTONIO_LA_ISLA" localSheetId="2">#REF!</definedName>
    <definedName name="_SAN_ANTONIO_LA_ISLA">#REF!</definedName>
    <definedName name="_SAN_FELIPE_DEL_PROGRESO" localSheetId="11">#REF!</definedName>
    <definedName name="_SAN_FELIPE_DEL_PROGRESO" localSheetId="12">#REF!</definedName>
    <definedName name="_SAN_FELIPE_DEL_PROGRESO" localSheetId="2">#REF!</definedName>
    <definedName name="_SAN_FELIPE_DEL_PROGRESO">#REF!</definedName>
    <definedName name="_SAN_JOSÉ_DEL_RINCÓN" localSheetId="11">#REF!</definedName>
    <definedName name="_SAN_JOSÉ_DEL_RINCÓN" localSheetId="12">#REF!</definedName>
    <definedName name="_SAN_JOSÉ_DEL_RINCÓN" localSheetId="2">#REF!</definedName>
    <definedName name="_SAN_JOSÉ_DEL_RINCÓN">#REF!</definedName>
    <definedName name="_SAN_MARTÍN_DE_LAS_PIRÁMIDES" localSheetId="11">#REF!</definedName>
    <definedName name="_SAN_MARTÍN_DE_LAS_PIRÁMIDES" localSheetId="12">#REF!</definedName>
    <definedName name="_SAN_MARTÍN_DE_LAS_PIRÁMIDES" localSheetId="2">#REF!</definedName>
    <definedName name="_SAN_MARTÍN_DE_LAS_PIRÁMIDES">#REF!</definedName>
    <definedName name="_SAN_MATEO_ATENCO" localSheetId="11">#REF!</definedName>
    <definedName name="_SAN_MATEO_ATENCO" localSheetId="12">#REF!</definedName>
    <definedName name="_SAN_MATEO_ATENCO" localSheetId="2">#REF!</definedName>
    <definedName name="_SAN_MATEO_ATENCO">#REF!</definedName>
    <definedName name="_SAN_SIMÓN_DE_GUERRERO" localSheetId="11">#REF!</definedName>
    <definedName name="_SAN_SIMÓN_DE_GUERRERO" localSheetId="12">#REF!</definedName>
    <definedName name="_SAN_SIMÓN_DE_GUERRERO" localSheetId="2">#REF!</definedName>
    <definedName name="_SAN_SIMÓN_DE_GUERRERO">#REF!</definedName>
    <definedName name="_SANTO_TOMÁS" localSheetId="11">#REF!</definedName>
    <definedName name="_SANTO_TOMÁS" localSheetId="12">#REF!</definedName>
    <definedName name="_SANTO_TOMÁS" localSheetId="2">#REF!</definedName>
    <definedName name="_SANTO_TOMÁS">#REF!</definedName>
    <definedName name="_SOYANIQUILPAN_DE_JUÁREZ" localSheetId="11">#REF!</definedName>
    <definedName name="_SOYANIQUILPAN_DE_JUÁREZ" localSheetId="12">#REF!</definedName>
    <definedName name="_SOYANIQUILPAN_DE_JUÁREZ" localSheetId="2">#REF!</definedName>
    <definedName name="_SOYANIQUILPAN_DE_JUÁREZ">#REF!</definedName>
    <definedName name="_SULTEPEC" localSheetId="11">#REF!</definedName>
    <definedName name="_SULTEPEC" localSheetId="12">#REF!</definedName>
    <definedName name="_SULTEPEC" localSheetId="2">#REF!</definedName>
    <definedName name="_SULTEPEC">#REF!</definedName>
    <definedName name="_TECÁMAC" localSheetId="11">#REF!</definedName>
    <definedName name="_TECÁMAC" localSheetId="12">#REF!</definedName>
    <definedName name="_TECÁMAC" localSheetId="2">#REF!</definedName>
    <definedName name="_TECÁMAC">#REF!</definedName>
    <definedName name="_TEJUPILCO" localSheetId="11">#REF!</definedName>
    <definedName name="_TEJUPILCO" localSheetId="12">#REF!</definedName>
    <definedName name="_TEJUPILCO" localSheetId="2">#REF!</definedName>
    <definedName name="_TEJUPILCO">#REF!</definedName>
    <definedName name="_TEMAMATLA" localSheetId="11">#REF!</definedName>
    <definedName name="_TEMAMATLA" localSheetId="12">#REF!</definedName>
    <definedName name="_TEMAMATLA" localSheetId="2">#REF!</definedName>
    <definedName name="_TEMAMATLA">#REF!</definedName>
    <definedName name="_TEMASCALAPA" localSheetId="11">#REF!</definedName>
    <definedName name="_TEMASCALAPA" localSheetId="12">#REF!</definedName>
    <definedName name="_TEMASCALAPA" localSheetId="2">#REF!</definedName>
    <definedName name="_TEMASCALAPA">#REF!</definedName>
    <definedName name="_TEMASCALCINGO" localSheetId="11">#REF!</definedName>
    <definedName name="_TEMASCALCINGO" localSheetId="12">#REF!</definedName>
    <definedName name="_TEMASCALCINGO" localSheetId="2">#REF!</definedName>
    <definedName name="_TEMASCALCINGO">#REF!</definedName>
    <definedName name="_TEMASCALTEPEC" localSheetId="11">#REF!</definedName>
    <definedName name="_TEMASCALTEPEC" localSheetId="12">#REF!</definedName>
    <definedName name="_TEMASCALTEPEC" localSheetId="2">#REF!</definedName>
    <definedName name="_TEMASCALTEPEC">#REF!</definedName>
    <definedName name="_TEMOAYA" localSheetId="11">#REF!</definedName>
    <definedName name="_TEMOAYA" localSheetId="12">#REF!</definedName>
    <definedName name="_TEMOAYA" localSheetId="2">#REF!</definedName>
    <definedName name="_TEMOAYA">#REF!</definedName>
    <definedName name="_TENANCINGO" localSheetId="11">#REF!</definedName>
    <definedName name="_TENANCINGO" localSheetId="12">#REF!</definedName>
    <definedName name="_TENANCINGO" localSheetId="2">#REF!</definedName>
    <definedName name="_TENANCINGO">#REF!</definedName>
    <definedName name="_TENANGO_DEL_AIRE" localSheetId="11">#REF!</definedName>
    <definedName name="_TENANGO_DEL_AIRE" localSheetId="12">#REF!</definedName>
    <definedName name="_TENANGO_DEL_AIRE" localSheetId="2">#REF!</definedName>
    <definedName name="_TENANGO_DEL_AIRE">#REF!</definedName>
    <definedName name="_TENANGO_DEL_VALLE" localSheetId="11">#REF!</definedName>
    <definedName name="_TENANGO_DEL_VALLE" localSheetId="12">#REF!</definedName>
    <definedName name="_TENANGO_DEL_VALLE" localSheetId="2">#REF!</definedName>
    <definedName name="_TENANGO_DEL_VALLE">#REF!</definedName>
    <definedName name="_TEOLOYUCAN" localSheetId="11">#REF!</definedName>
    <definedName name="_TEOLOYUCAN" localSheetId="12">#REF!</definedName>
    <definedName name="_TEOLOYUCAN" localSheetId="2">#REF!</definedName>
    <definedName name="_TEOLOYUCAN">#REF!</definedName>
    <definedName name="_TEOTIHUACÁN" localSheetId="11">#REF!</definedName>
    <definedName name="_TEOTIHUACÁN" localSheetId="12">#REF!</definedName>
    <definedName name="_TEOTIHUACÁN" localSheetId="2">#REF!</definedName>
    <definedName name="_TEOTIHUACÁN">#REF!</definedName>
    <definedName name="_TEPETLAOXTOC" localSheetId="11">#REF!</definedName>
    <definedName name="_TEPETLAOXTOC" localSheetId="12">#REF!</definedName>
    <definedName name="_TEPETLAOXTOC" localSheetId="2">#REF!</definedName>
    <definedName name="_TEPETLAOXTOC">#REF!</definedName>
    <definedName name="_TEPETLIXPA" localSheetId="11">#REF!</definedName>
    <definedName name="_TEPETLIXPA" localSheetId="12">#REF!</definedName>
    <definedName name="_TEPETLIXPA" localSheetId="2">#REF!</definedName>
    <definedName name="_TEPETLIXPA">#REF!</definedName>
    <definedName name="_TEPOTZOTLÁN" localSheetId="11">#REF!</definedName>
    <definedName name="_TEPOTZOTLÁN" localSheetId="12">#REF!</definedName>
    <definedName name="_TEPOTZOTLÁN" localSheetId="2">#REF!</definedName>
    <definedName name="_TEPOTZOTLÁN">#REF!</definedName>
    <definedName name="_TEQUIXQUIAC" localSheetId="11">#REF!</definedName>
    <definedName name="_TEQUIXQUIAC" localSheetId="12">#REF!</definedName>
    <definedName name="_TEQUIXQUIAC" localSheetId="2">#REF!</definedName>
    <definedName name="_TEQUIXQUIAC">#REF!</definedName>
    <definedName name="_TEXCALTITLÁN" localSheetId="11">#REF!</definedName>
    <definedName name="_TEXCALTITLÁN" localSheetId="12">#REF!</definedName>
    <definedName name="_TEXCALTITLÁN" localSheetId="2">#REF!</definedName>
    <definedName name="_TEXCALTITLÁN">#REF!</definedName>
    <definedName name="_TEXCALYACAC" localSheetId="11">#REF!</definedName>
    <definedName name="_TEXCALYACAC" localSheetId="12">#REF!</definedName>
    <definedName name="_TEXCALYACAC" localSheetId="2">#REF!</definedName>
    <definedName name="_TEXCALYACAC">#REF!</definedName>
    <definedName name="_TEXCOCO" localSheetId="11">#REF!</definedName>
    <definedName name="_TEXCOCO" localSheetId="12">#REF!</definedName>
    <definedName name="_TEXCOCO" localSheetId="2">#REF!</definedName>
    <definedName name="_TEXCOCO">#REF!</definedName>
    <definedName name="_TEZOYUCA" localSheetId="11">#REF!</definedName>
    <definedName name="_TEZOYUCA" localSheetId="12">#REF!</definedName>
    <definedName name="_TEZOYUCA" localSheetId="2">#REF!</definedName>
    <definedName name="_TEZOYUCA">#REF!</definedName>
    <definedName name="_TIANGUISTENCO" localSheetId="11">#REF!</definedName>
    <definedName name="_TIANGUISTENCO" localSheetId="12">#REF!</definedName>
    <definedName name="_TIANGUISTENCO" localSheetId="2">#REF!</definedName>
    <definedName name="_TIANGUISTENCO">#REF!</definedName>
    <definedName name="_TIMILPAN" localSheetId="11">#REF!</definedName>
    <definedName name="_TIMILPAN" localSheetId="12">#REF!</definedName>
    <definedName name="_TIMILPAN" localSheetId="2">#REF!</definedName>
    <definedName name="_TIMILPAN">#REF!</definedName>
    <definedName name="_TLALMANALCO" localSheetId="11">#REF!</definedName>
    <definedName name="_TLALMANALCO" localSheetId="12">#REF!</definedName>
    <definedName name="_TLALMANALCO" localSheetId="2">#REF!</definedName>
    <definedName name="_TLALMANALCO">#REF!</definedName>
    <definedName name="_TLALNEPANTLA_DE_BAZ" localSheetId="11">#REF!</definedName>
    <definedName name="_TLALNEPANTLA_DE_BAZ" localSheetId="12">#REF!</definedName>
    <definedName name="_TLALNEPANTLA_DE_BAZ" localSheetId="2">#REF!</definedName>
    <definedName name="_TLALNEPANTLA_DE_BAZ">#REF!</definedName>
    <definedName name="_TLATLAYA" localSheetId="11">#REF!</definedName>
    <definedName name="_TLATLAYA" localSheetId="12">#REF!</definedName>
    <definedName name="_TLATLAYA" localSheetId="2">#REF!</definedName>
    <definedName name="_TLATLAYA">#REF!</definedName>
    <definedName name="_TOLUCA" localSheetId="11">#REF!</definedName>
    <definedName name="_TOLUCA" localSheetId="12">#REF!</definedName>
    <definedName name="_TOLUCA" localSheetId="2">#REF!</definedName>
    <definedName name="_TOLUCA">#REF!</definedName>
    <definedName name="_TONANITLA" localSheetId="11">#REF!</definedName>
    <definedName name="_TONANITLA" localSheetId="12">#REF!</definedName>
    <definedName name="_TONANITLA" localSheetId="2">#REF!</definedName>
    <definedName name="_TONANITLA">#REF!</definedName>
    <definedName name="_TONATICO" localSheetId="11">#REF!</definedName>
    <definedName name="_TONATICO" localSheetId="12">#REF!</definedName>
    <definedName name="_TONATICO" localSheetId="2">#REF!</definedName>
    <definedName name="_TONATICO">#REF!</definedName>
    <definedName name="_TULTEPEC" localSheetId="11">#REF!</definedName>
    <definedName name="_TULTEPEC" localSheetId="12">#REF!</definedName>
    <definedName name="_TULTEPEC" localSheetId="2">#REF!</definedName>
    <definedName name="_TULTEPEC">#REF!</definedName>
    <definedName name="_TULTITLÁN" localSheetId="11">#REF!</definedName>
    <definedName name="_TULTITLÁN" localSheetId="12">#REF!</definedName>
    <definedName name="_TULTITLÁN" localSheetId="2">#REF!</definedName>
    <definedName name="_TULTITLÁN">#REF!</definedName>
    <definedName name="_VALLE_DE_BRAVO" localSheetId="11">#REF!</definedName>
    <definedName name="_VALLE_DE_BRAVO" localSheetId="12">#REF!</definedName>
    <definedName name="_VALLE_DE_BRAVO" localSheetId="2">#REF!</definedName>
    <definedName name="_VALLE_DE_BRAVO">#REF!</definedName>
    <definedName name="_VALLE_DE_CHALCO_SOLIDARIDAD" localSheetId="11">#REF!</definedName>
    <definedName name="_VALLE_DE_CHALCO_SOLIDARIDAD" localSheetId="12">#REF!</definedName>
    <definedName name="_VALLE_DE_CHALCO_SOLIDARIDAD" localSheetId="2">#REF!</definedName>
    <definedName name="_VALLE_DE_CHALCO_SOLIDARIDAD">#REF!</definedName>
    <definedName name="_VILLA_DE_ALLENDE" localSheetId="11">#REF!</definedName>
    <definedName name="_VILLA_DE_ALLENDE" localSheetId="12">#REF!</definedName>
    <definedName name="_VILLA_DE_ALLENDE" localSheetId="2">#REF!</definedName>
    <definedName name="_VILLA_DE_ALLENDE">#REF!</definedName>
    <definedName name="_VILLA_DEL_CARBÓN" localSheetId="11">#REF!</definedName>
    <definedName name="_VILLA_DEL_CARBÓN" localSheetId="12">#REF!</definedName>
    <definedName name="_VILLA_DEL_CARBÓN" localSheetId="2">#REF!</definedName>
    <definedName name="_VILLA_DEL_CARBÓN">#REF!</definedName>
    <definedName name="_VILLA_GUERRERO" localSheetId="11">#REF!</definedName>
    <definedName name="_VILLA_GUERRERO" localSheetId="12">#REF!</definedName>
    <definedName name="_VILLA_GUERRERO" localSheetId="2">#REF!</definedName>
    <definedName name="_VILLA_GUERRERO">#REF!</definedName>
    <definedName name="_VILLA_VICTORIA" localSheetId="11">#REF!</definedName>
    <definedName name="_VILLA_VICTORIA" localSheetId="12">#REF!</definedName>
    <definedName name="_VILLA_VICTORIA" localSheetId="2">#REF!</definedName>
    <definedName name="_VILLA_VICTORIA">#REF!</definedName>
    <definedName name="_XALATLACO" localSheetId="11">#REF!</definedName>
    <definedName name="_XALATLACO" localSheetId="12">#REF!</definedName>
    <definedName name="_XALATLACO" localSheetId="2">#REF!</definedName>
    <definedName name="_XALATLACO">#REF!</definedName>
    <definedName name="_XONACATLÁN" localSheetId="11">#REF!</definedName>
    <definedName name="_XONACATLÁN" localSheetId="12">#REF!</definedName>
    <definedName name="_XONACATLÁN" localSheetId="2">#REF!</definedName>
    <definedName name="_XONACATLÁN">#REF!</definedName>
    <definedName name="_ZACAZONAPAN" localSheetId="11">#REF!</definedName>
    <definedName name="_ZACAZONAPAN" localSheetId="12">#REF!</definedName>
    <definedName name="_ZACAZONAPAN" localSheetId="2">#REF!</definedName>
    <definedName name="_ZACAZONAPAN">#REF!</definedName>
    <definedName name="_ZACUALPAN" localSheetId="11">#REF!</definedName>
    <definedName name="_ZACUALPAN" localSheetId="12">#REF!</definedName>
    <definedName name="_ZACUALPAN" localSheetId="2">#REF!</definedName>
    <definedName name="_ZACUALPAN">#REF!</definedName>
    <definedName name="_ZINACANTEPEC" localSheetId="11">#REF!</definedName>
    <definedName name="_ZINACANTEPEC" localSheetId="12">#REF!</definedName>
    <definedName name="_ZINACANTEPEC" localSheetId="2">#REF!</definedName>
    <definedName name="_ZINACANTEPEC">#REF!</definedName>
    <definedName name="_ZUMPAHUACÁN" localSheetId="11">#REF!</definedName>
    <definedName name="_ZUMPAHUACÁN" localSheetId="12">#REF!</definedName>
    <definedName name="_ZUMPAHUACÁN" localSheetId="2">#REF!</definedName>
    <definedName name="_ZUMPAHUACÁN">#REF!</definedName>
    <definedName name="_ZUMPANGO" localSheetId="11">#REF!</definedName>
    <definedName name="_ZUMPANGO" localSheetId="12">#REF!</definedName>
    <definedName name="_ZUMPANGO" localSheetId="2">#REF!</definedName>
    <definedName name="_ZUMPANGO">#REF!</definedName>
    <definedName name="A" localSheetId="11">#REF!</definedName>
    <definedName name="A" localSheetId="12">#REF!</definedName>
    <definedName name="A" localSheetId="2">#REF!</definedName>
    <definedName name="A">#REF!</definedName>
    <definedName name="A_impresión_IM">'[3]Crese-05'!$B$1:$N$14</definedName>
    <definedName name="aaaa">'[4]Crese-05'!$B$1:$N$14</definedName>
    <definedName name="Aguascalientes" localSheetId="11">[5]Listas!#REF!</definedName>
    <definedName name="Aguascalientes" localSheetId="12">[5]Listas!#REF!</definedName>
    <definedName name="Aguascalientes" localSheetId="2">[5]Listas!#REF!</definedName>
    <definedName name="Aguascalientes">[5]Listas!#REF!</definedName>
    <definedName name="AN">'[6]DCCOA-5A'!$B$1:$N$12</definedName>
    <definedName name="ANEXOS">'[3]Crese-05'!$B$1:$N$14</definedName>
    <definedName name="AÑO" localSheetId="11">[7]EAIP2012!#REF!</definedName>
    <definedName name="AÑO" localSheetId="12">[7]EAIP2012!#REF!</definedName>
    <definedName name="AÑO" localSheetId="2">[7]EAIP2012!#REF!</definedName>
    <definedName name="AÑO">[7]EAIP2012!#REF!</definedName>
    <definedName name="_xlnm.Print_Area" localSheetId="0">'AESF 2021'!$A$1:$H$542</definedName>
    <definedName name="_xlnm.Print_Area" localSheetId="1">'BAL COM DET 2021'!$A$1:$M$985</definedName>
    <definedName name="_xlnm.Print_Area" localSheetId="11">'Conc deuda y aport 2021'!$A$1:$G$81</definedName>
    <definedName name="_xlnm.Print_Area" localSheetId="12">'Conc Financiamientos 2021'!$A$1:$G$57</definedName>
    <definedName name="_xlnm.Print_Area" localSheetId="4">'INF FINANC 2021'!$A$1:$R$43</definedName>
    <definedName name="_xlnm.Print_Area" localSheetId="5">'ORI APL REC 2021'!$A$1:$U$48</definedName>
    <definedName name="_xlnm.Print_Area" localSheetId="10">'Rep deuda y aport 2021'!$A$1:$G$81</definedName>
    <definedName name="_xlnm.Print_Area" localSheetId="9">'REP ISERTP 2021'!$B$2:$N$59</definedName>
    <definedName name="_xlnm.Print_Area" localSheetId="8">'REP PLAZAS 2021'!$B$2:$S$32</definedName>
    <definedName name="_xlnm.Print_Area" localSheetId="7">'RET ISR 2021'!$B$1:$M$39</definedName>
    <definedName name="_xlnm.Print_Area">[8]REL93!#REF!</definedName>
    <definedName name="AUTORIZADO_MES" localSheetId="11">[7]EAIP2012!#REF!</definedName>
    <definedName name="AUTORIZADO_MES" localSheetId="12">[7]EAIP2012!#REF!</definedName>
    <definedName name="AUTORIZADO_MES" localSheetId="2">[7]EAIP2012!#REF!</definedName>
    <definedName name="AUTORIZADO_MES">[7]EAIP2012!#REF!</definedName>
    <definedName name="b" localSheetId="11">[9]Tablas!#REF!</definedName>
    <definedName name="b" localSheetId="12">[9]Tablas!#REF!</definedName>
    <definedName name="b" localSheetId="2">[9]Tablas!#REF!</definedName>
    <definedName name="b">[9]Tablas!#REF!</definedName>
    <definedName name="Baja_California" localSheetId="11">[5]Listas!#REF!</definedName>
    <definedName name="Baja_California" localSheetId="12">[5]Listas!#REF!</definedName>
    <definedName name="Baja_California" localSheetId="2">[5]Listas!#REF!</definedName>
    <definedName name="Baja_California">[5]Listas!#REF!</definedName>
    <definedName name="Baja_California_Sur" localSheetId="11">[5]Listas!#REF!</definedName>
    <definedName name="Baja_California_Sur" localSheetId="12">[5]Listas!#REF!</definedName>
    <definedName name="Baja_California_Sur" localSheetId="2">[5]Listas!#REF!</definedName>
    <definedName name="Baja_California_Sur">[5]Listas!#REF!</definedName>
    <definedName name="_xlnm.Database" localSheetId="11">#REF!</definedName>
    <definedName name="_xlnm.Database" localSheetId="12">#REF!</definedName>
    <definedName name="_xlnm.Database" localSheetId="2">#REF!</definedName>
    <definedName name="_xlnm.Database">#REF!</definedName>
    <definedName name="BERE" localSheetId="11">#REF!</definedName>
    <definedName name="BERE" localSheetId="12">#REF!</definedName>
    <definedName name="BERE" localSheetId="2">#REF!</definedName>
    <definedName name="BERE">#REF!</definedName>
    <definedName name="CAEM" localSheetId="11">#REF!</definedName>
    <definedName name="CAEM" localSheetId="12">#REF!</definedName>
    <definedName name="CAEM" localSheetId="2">#REF!</definedName>
    <definedName name="CAEM">#REF!</definedName>
    <definedName name="Campeche" localSheetId="11">[5]Listas!#REF!</definedName>
    <definedName name="Campeche" localSheetId="12">[5]Listas!#REF!</definedName>
    <definedName name="Campeche" localSheetId="2">[5]Listas!#REF!</definedName>
    <definedName name="Campeche">[5]Listas!#REF!</definedName>
    <definedName name="Chiapas" localSheetId="11">[5]Listas!#REF!</definedName>
    <definedName name="Chiapas" localSheetId="12">[5]Listas!#REF!</definedName>
    <definedName name="Chiapas" localSheetId="2">[5]Listas!#REF!</definedName>
    <definedName name="Chiapas">[5]Listas!#REF!</definedName>
    <definedName name="Chihuahua" localSheetId="11">[5]Listas!#REF!</definedName>
    <definedName name="Chihuahua" localSheetId="12">[5]Listas!#REF!</definedName>
    <definedName name="Chihuahua" localSheetId="2">[5]Listas!#REF!</definedName>
    <definedName name="Chihuahua">[5]Listas!#REF!</definedName>
    <definedName name="cines" localSheetId="11">#REF!</definedName>
    <definedName name="cines" localSheetId="12">#REF!</definedName>
    <definedName name="cines" localSheetId="2">#REF!</definedName>
    <definedName name="cines">#REF!</definedName>
    <definedName name="Coahuila_de_Zaragoza" localSheetId="11">[5]Listas!#REF!</definedName>
    <definedName name="Coahuila_de_Zaragoza" localSheetId="12">[5]Listas!#REF!</definedName>
    <definedName name="Coahuila_de_Zaragoza" localSheetId="2">[5]Listas!#REF!</definedName>
    <definedName name="Coahuila_de_Zaragoza">[5]Listas!#REF!</definedName>
    <definedName name="Colima" localSheetId="11">[5]Listas!#REF!</definedName>
    <definedName name="Colima" localSheetId="12">[5]Listas!#REF!</definedName>
    <definedName name="Colima" localSheetId="2">[5]Listas!#REF!</definedName>
    <definedName name="Colima">[5]Listas!#REF!</definedName>
    <definedName name="CUADRO" hidden="1">[10]POBLACION!$A$17:$A$146</definedName>
    <definedName name="cuadrosss" localSheetId="11">'[11]EDO POS FINAN'!#REF!</definedName>
    <definedName name="cuadrosss" localSheetId="12">'[11]EDO POS FINAN'!#REF!</definedName>
    <definedName name="cuadrosss" localSheetId="2">'[11]EDO POS FINAN'!#REF!</definedName>
    <definedName name="cuadrosss">'[11]EDO POS FINAN'!#REF!</definedName>
    <definedName name="DDD" localSheetId="11">#REF!</definedName>
    <definedName name="DDD" localSheetId="12">#REF!</definedName>
    <definedName name="DDD" localSheetId="2">#REF!</definedName>
    <definedName name="DDD">#REF!</definedName>
    <definedName name="depreciacion" localSheetId="11">#REF!</definedName>
    <definedName name="depreciacion" localSheetId="12">#REF!</definedName>
    <definedName name="depreciacion" localSheetId="2">#REF!</definedName>
    <definedName name="depreciacion">#REF!</definedName>
    <definedName name="DEUDA_PUBLICA_DE_ENTIDADES_FEDERATIVAS_Y_MUNICIPIOS_POR_TIPO_DE_DEUDOR" localSheetId="11">#REF!</definedName>
    <definedName name="DEUDA_PUBLICA_DE_ENTIDADES_FEDERATIVAS_Y_MUNICIPIOS_POR_TIPO_DE_DEUDOR" localSheetId="12">#REF!</definedName>
    <definedName name="DEUDA_PUBLICA_DE_ENTIDADES_FEDERATIVAS_Y_MUNICIPIOS_POR_TIPO_DE_DEUDOR" localSheetId="2">#REF!</definedName>
    <definedName name="DEUDA_PUBLICA_DE_ENTIDADES_FEDERATIVAS_Y_MUNICIPIOS_POR_TIPO_DE_DEUDOR">#REF!</definedName>
    <definedName name="DFG" localSheetId="11">[12]Tablas!#REF!</definedName>
    <definedName name="DFG" localSheetId="12">[12]Tablas!#REF!</definedName>
    <definedName name="DFG" localSheetId="2">[12]Tablas!#REF!</definedName>
    <definedName name="DFG">[12]Tablas!#REF!</definedName>
    <definedName name="DIA" localSheetId="11">[7]EAIP2012!#REF!</definedName>
    <definedName name="DIA" localSheetId="12">[7]EAIP2012!#REF!</definedName>
    <definedName name="DIA" localSheetId="2">[7]EAIP2012!#REF!</definedName>
    <definedName name="DIA">[7]EAIP2012!#REF!</definedName>
    <definedName name="DIFERENCIAS">#N/A</definedName>
    <definedName name="Distrito" localSheetId="11">#REF!</definedName>
    <definedName name="Distrito" localSheetId="12">#REF!</definedName>
    <definedName name="Distrito" localSheetId="2">#REF!</definedName>
    <definedName name="Distrito">#REF!</definedName>
    <definedName name="Distrito_Federal" localSheetId="11">[5]Listas!#REF!</definedName>
    <definedName name="Distrito_Federal" localSheetId="12">[5]Listas!#REF!</definedName>
    <definedName name="Distrito_Federal" localSheetId="2">[5]Listas!#REF!</definedName>
    <definedName name="Distrito_Federal">[5]Listas!#REF!</definedName>
    <definedName name="DSTRD">'[13]Crese-05'!$B$1:$N$14</definedName>
    <definedName name="Durango" localSheetId="11">[5]Listas!#REF!</definedName>
    <definedName name="Durango" localSheetId="12">[5]Listas!#REF!</definedName>
    <definedName name="Durango" localSheetId="2">[5]Listas!#REF!</definedName>
    <definedName name="Durango">[5]Listas!#REF!</definedName>
    <definedName name="e" localSheetId="11">#REF!</definedName>
    <definedName name="e" localSheetId="12">#REF!</definedName>
    <definedName name="e" localSheetId="2">#REF!</definedName>
    <definedName name="e">#REF!</definedName>
    <definedName name="EDO_ACTIVCons1.1" localSheetId="11">[14]Tablas!#REF!</definedName>
    <definedName name="EDO_ACTIVCons1.1" localSheetId="12">[14]Tablas!#REF!</definedName>
    <definedName name="EDO_ACTIVCons1.1" localSheetId="2">[14]Tablas!#REF!</definedName>
    <definedName name="EDO_ACTIVCons1.1">[14]Tablas!#REF!</definedName>
    <definedName name="Endeudamiento" localSheetId="11" hidden="1">{"'Hoja1'!$C$7:$D$8","'Hoja1'!$C$7:$D$8"}</definedName>
    <definedName name="Endeudamiento" localSheetId="12" hidden="1">{"'Hoja1'!$C$7:$D$8","'Hoja1'!$C$7:$D$8"}</definedName>
    <definedName name="Endeudamiento" localSheetId="2" hidden="1">{"'Hoja1'!$C$7:$D$8","'Hoja1'!$C$7:$D$8"}</definedName>
    <definedName name="Endeudamiento" localSheetId="10" hidden="1">{"'Hoja1'!$C$7:$D$8","'Hoja1'!$C$7:$D$8"}</definedName>
    <definedName name="Endeudamiento" hidden="1">{"'Hoja1'!$C$7:$D$8","'Hoja1'!$C$7:$D$8"}</definedName>
    <definedName name="Entidad">[5]Listas!$A$2:$A$33</definedName>
    <definedName name="Entrante" localSheetId="11">INDIRECT(VLOOKUP(#REF!,#REF!,7,0))</definedName>
    <definedName name="Entrante" localSheetId="12">INDIRECT(VLOOKUP(#REF!,#REF!,7,0))</definedName>
    <definedName name="Entrante" localSheetId="2">INDIRECT(VLOOKUP(#REF!,#REF!,7,0))</definedName>
    <definedName name="Entrante">INDIRECT(VLOOKUP(#REF!,#REF!,7,0))</definedName>
    <definedName name="ENTRANTE_Acambay_de_Ruiz_Castañeda" localSheetId="11">#REF!</definedName>
    <definedName name="ENTRANTE_Acambay_de_Ruiz_Castañeda" localSheetId="12">#REF!</definedName>
    <definedName name="ENTRANTE_Acambay_de_Ruiz_Castañeda" localSheetId="2">#REF!</definedName>
    <definedName name="ENTRANTE_Acambay_de_Ruiz_Castañeda">#REF!</definedName>
    <definedName name="ENTRANTE_Acolman" localSheetId="11">#REF!</definedName>
    <definedName name="ENTRANTE_Acolman" localSheetId="12">#REF!</definedName>
    <definedName name="ENTRANTE_Acolman" localSheetId="2">#REF!</definedName>
    <definedName name="ENTRANTE_Acolman">#REF!</definedName>
    <definedName name="ENTRANTE_Aculco" localSheetId="11">#REF!</definedName>
    <definedName name="ENTRANTE_Aculco" localSheetId="12">#REF!</definedName>
    <definedName name="ENTRANTE_Aculco" localSheetId="2">#REF!</definedName>
    <definedName name="ENTRANTE_Aculco">#REF!</definedName>
    <definedName name="ENTRANTE_Almoloya_de_Alquisiras" localSheetId="11">#REF!</definedName>
    <definedName name="ENTRANTE_Almoloya_de_Alquisiras" localSheetId="12">#REF!</definedName>
    <definedName name="ENTRANTE_Almoloya_de_Alquisiras" localSheetId="2">#REF!</definedName>
    <definedName name="ENTRANTE_Almoloya_de_Alquisiras">#REF!</definedName>
    <definedName name="ENTRANTE_Almoloya_de_Juárez" localSheetId="11">#REF!</definedName>
    <definedName name="ENTRANTE_Almoloya_de_Juárez" localSheetId="12">#REF!</definedName>
    <definedName name="ENTRANTE_Almoloya_de_Juárez" localSheetId="2">#REF!</definedName>
    <definedName name="ENTRANTE_Almoloya_de_Juárez">#REF!</definedName>
    <definedName name="ENTRANTE_Almoloya_del_Río" localSheetId="11">#REF!</definedName>
    <definedName name="ENTRANTE_Almoloya_del_Río" localSheetId="12">#REF!</definedName>
    <definedName name="ENTRANTE_Almoloya_del_Río" localSheetId="2">#REF!</definedName>
    <definedName name="ENTRANTE_Almoloya_del_Río">#REF!</definedName>
    <definedName name="ENTRANTE_Amanalco" localSheetId="11">#REF!</definedName>
    <definedName name="ENTRANTE_Amanalco" localSheetId="12">#REF!</definedName>
    <definedName name="ENTRANTE_Amanalco" localSheetId="2">#REF!</definedName>
    <definedName name="ENTRANTE_Amanalco">#REF!</definedName>
    <definedName name="ENTRANTE_Amatepec" localSheetId="11">#REF!</definedName>
    <definedName name="ENTRANTE_Amatepec" localSheetId="12">#REF!</definedName>
    <definedName name="ENTRANTE_Amatepec" localSheetId="2">#REF!</definedName>
    <definedName name="ENTRANTE_Amatepec">#REF!</definedName>
    <definedName name="ENTRANTE_Amecameca" localSheetId="11">#REF!</definedName>
    <definedName name="ENTRANTE_Amecameca" localSheetId="12">#REF!</definedName>
    <definedName name="ENTRANTE_Amecameca" localSheetId="2">#REF!</definedName>
    <definedName name="ENTRANTE_Amecameca">#REF!</definedName>
    <definedName name="ENTRANTE_Apaxco" localSheetId="11">#REF!</definedName>
    <definedName name="ENTRANTE_Apaxco" localSheetId="12">#REF!</definedName>
    <definedName name="ENTRANTE_Apaxco" localSheetId="2">#REF!</definedName>
    <definedName name="ENTRANTE_Apaxco">#REF!</definedName>
    <definedName name="ENTRANTE_Atenco" localSheetId="11">#REF!</definedName>
    <definedName name="ENTRANTE_Atenco" localSheetId="12">#REF!</definedName>
    <definedName name="ENTRANTE_Atenco" localSheetId="2">#REF!</definedName>
    <definedName name="ENTRANTE_Atenco">#REF!</definedName>
    <definedName name="ENTRANTE_Atizapán" localSheetId="11">#REF!</definedName>
    <definedName name="ENTRANTE_Atizapán" localSheetId="12">#REF!</definedName>
    <definedName name="ENTRANTE_Atizapán" localSheetId="2">#REF!</definedName>
    <definedName name="ENTRANTE_Atizapán">#REF!</definedName>
    <definedName name="ENTRANTE_Atizapán_de_Zaragoza" localSheetId="11">#REF!</definedName>
    <definedName name="ENTRANTE_Atizapán_de_Zaragoza" localSheetId="12">#REF!</definedName>
    <definedName name="ENTRANTE_Atizapán_de_Zaragoza" localSheetId="2">#REF!</definedName>
    <definedName name="ENTRANTE_Atizapán_de_Zaragoza">#REF!</definedName>
    <definedName name="ENTRANTE_Atlacomulco" localSheetId="11">#REF!</definedName>
    <definedName name="ENTRANTE_Atlacomulco" localSheetId="12">#REF!</definedName>
    <definedName name="ENTRANTE_Atlacomulco" localSheetId="2">#REF!</definedName>
    <definedName name="ENTRANTE_Atlacomulco">#REF!</definedName>
    <definedName name="ENTRANTE_Atlautla" localSheetId="11">#REF!</definedName>
    <definedName name="ENTRANTE_Atlautla" localSheetId="12">#REF!</definedName>
    <definedName name="ENTRANTE_Atlautla" localSheetId="2">#REF!</definedName>
    <definedName name="ENTRANTE_Atlautla">#REF!</definedName>
    <definedName name="ENTRANTE_Axapusco" localSheetId="11">#REF!</definedName>
    <definedName name="ENTRANTE_Axapusco" localSheetId="12">#REF!</definedName>
    <definedName name="ENTRANTE_Axapusco" localSheetId="2">#REF!</definedName>
    <definedName name="ENTRANTE_Axapusco">#REF!</definedName>
    <definedName name="ENTRANTE_Ayapango" localSheetId="11">#REF!</definedName>
    <definedName name="ENTRANTE_Ayapango" localSheetId="12">#REF!</definedName>
    <definedName name="ENTRANTE_Ayapango" localSheetId="2">#REF!</definedName>
    <definedName name="ENTRANTE_Ayapango">#REF!</definedName>
    <definedName name="ENTRANTE_Calimaya" localSheetId="11">#REF!</definedName>
    <definedName name="ENTRANTE_Calimaya" localSheetId="12">#REF!</definedName>
    <definedName name="ENTRANTE_Calimaya" localSheetId="2">#REF!</definedName>
    <definedName name="ENTRANTE_Calimaya">#REF!</definedName>
    <definedName name="ENTRANTE_Capulhuac" localSheetId="11">#REF!</definedName>
    <definedName name="ENTRANTE_Capulhuac" localSheetId="12">#REF!</definedName>
    <definedName name="ENTRANTE_Capulhuac" localSheetId="2">#REF!</definedName>
    <definedName name="ENTRANTE_Capulhuac">#REF!</definedName>
    <definedName name="ENTRANTE_Chalco" localSheetId="11">#REF!</definedName>
    <definedName name="ENTRANTE_Chalco" localSheetId="12">#REF!</definedName>
    <definedName name="ENTRANTE_Chalco" localSheetId="2">#REF!</definedName>
    <definedName name="ENTRANTE_Chalco">#REF!</definedName>
    <definedName name="ENTRANTE_Chapa_de_Mota" localSheetId="11">#REF!</definedName>
    <definedName name="ENTRANTE_Chapa_de_Mota" localSheetId="12">#REF!</definedName>
    <definedName name="ENTRANTE_Chapa_de_Mota" localSheetId="2">#REF!</definedName>
    <definedName name="ENTRANTE_Chapa_de_Mota">#REF!</definedName>
    <definedName name="ENTRANTE_Chapultepec" localSheetId="11">#REF!</definedName>
    <definedName name="ENTRANTE_Chapultepec" localSheetId="12">#REF!</definedName>
    <definedName name="ENTRANTE_Chapultepec" localSheetId="2">#REF!</definedName>
    <definedName name="ENTRANTE_Chapultepec">#REF!</definedName>
    <definedName name="ENTRANTE_Chiautla" localSheetId="11">#REF!</definedName>
    <definedName name="ENTRANTE_Chiautla" localSheetId="12">#REF!</definedName>
    <definedName name="ENTRANTE_Chiautla" localSheetId="2">#REF!</definedName>
    <definedName name="ENTRANTE_Chiautla">#REF!</definedName>
    <definedName name="ENTRANTE_Chicoloapan" localSheetId="11">#REF!</definedName>
    <definedName name="ENTRANTE_Chicoloapan" localSheetId="12">#REF!</definedName>
    <definedName name="ENTRANTE_Chicoloapan" localSheetId="2">#REF!</definedName>
    <definedName name="ENTRANTE_Chicoloapan">#REF!</definedName>
    <definedName name="ENTRANTE_Chiconcuac" localSheetId="11">#REF!</definedName>
    <definedName name="ENTRANTE_Chiconcuac" localSheetId="12">#REF!</definedName>
    <definedName name="ENTRANTE_Chiconcuac" localSheetId="2">#REF!</definedName>
    <definedName name="ENTRANTE_Chiconcuac">#REF!</definedName>
    <definedName name="ENTRANTE_Chimalhuacán" localSheetId="11">#REF!</definedName>
    <definedName name="ENTRANTE_Chimalhuacán" localSheetId="12">#REF!</definedName>
    <definedName name="ENTRANTE_Chimalhuacán" localSheetId="2">#REF!</definedName>
    <definedName name="ENTRANTE_Chimalhuacán">#REF!</definedName>
    <definedName name="ENTRANTE_Coacalco_de_Berriozábal" localSheetId="11">#REF!</definedName>
    <definedName name="ENTRANTE_Coacalco_de_Berriozábal" localSheetId="12">#REF!</definedName>
    <definedName name="ENTRANTE_Coacalco_de_Berriozábal" localSheetId="2">#REF!</definedName>
    <definedName name="ENTRANTE_Coacalco_de_Berriozábal">#REF!</definedName>
    <definedName name="ENTRANTE_Coatepec_Harinas" localSheetId="11">#REF!</definedName>
    <definedName name="ENTRANTE_Coatepec_Harinas" localSheetId="12">#REF!</definedName>
    <definedName name="ENTRANTE_Coatepec_Harinas" localSheetId="2">#REF!</definedName>
    <definedName name="ENTRANTE_Coatepec_Harinas">#REF!</definedName>
    <definedName name="ENTRANTE_Cocotitlán" localSheetId="11">#REF!</definedName>
    <definedName name="ENTRANTE_Cocotitlán" localSheetId="12">#REF!</definedName>
    <definedName name="ENTRANTE_Cocotitlán" localSheetId="2">#REF!</definedName>
    <definedName name="ENTRANTE_Cocotitlán">#REF!</definedName>
    <definedName name="ENTRANTE_Coyotepec" localSheetId="11">#REF!</definedName>
    <definedName name="ENTRANTE_Coyotepec" localSheetId="12">#REF!</definedName>
    <definedName name="ENTRANTE_Coyotepec" localSheetId="2">#REF!</definedName>
    <definedName name="ENTRANTE_Coyotepec">#REF!</definedName>
    <definedName name="ENTRANTE_Cuautitlán" localSheetId="11">#REF!</definedName>
    <definedName name="ENTRANTE_Cuautitlán" localSheetId="12">#REF!</definedName>
    <definedName name="ENTRANTE_Cuautitlán" localSheetId="2">#REF!</definedName>
    <definedName name="ENTRANTE_Cuautitlán">#REF!</definedName>
    <definedName name="ENTRANTE_Cuautitlán_Izcalli" localSheetId="11">#REF!</definedName>
    <definedName name="ENTRANTE_Cuautitlán_Izcalli" localSheetId="12">#REF!</definedName>
    <definedName name="ENTRANTE_Cuautitlán_Izcalli" localSheetId="2">#REF!</definedName>
    <definedName name="ENTRANTE_Cuautitlán_Izcalli">#REF!</definedName>
    <definedName name="ENTRANTE_Donato_Guerra" localSheetId="11">#REF!</definedName>
    <definedName name="ENTRANTE_Donato_Guerra" localSheetId="12">#REF!</definedName>
    <definedName name="ENTRANTE_Donato_Guerra" localSheetId="2">#REF!</definedName>
    <definedName name="ENTRANTE_Donato_Guerra">#REF!</definedName>
    <definedName name="ENTRANTE_Ecatepec_de_Morelos" localSheetId="11">#REF!</definedName>
    <definedName name="ENTRANTE_Ecatepec_de_Morelos" localSheetId="12">#REF!</definedName>
    <definedName name="ENTRANTE_Ecatepec_de_Morelos" localSheetId="2">#REF!</definedName>
    <definedName name="ENTRANTE_Ecatepec_de_Morelos">#REF!</definedName>
    <definedName name="ENTRANTE_Ecatzingo" localSheetId="11">#REF!</definedName>
    <definedName name="ENTRANTE_Ecatzingo" localSheetId="12">#REF!</definedName>
    <definedName name="ENTRANTE_Ecatzingo" localSheetId="2">#REF!</definedName>
    <definedName name="ENTRANTE_Ecatzingo">#REF!</definedName>
    <definedName name="ENTRANTE_El_Oro" localSheetId="11">#REF!</definedName>
    <definedName name="ENTRANTE_El_Oro" localSheetId="12">#REF!</definedName>
    <definedName name="ENTRANTE_El_Oro" localSheetId="2">#REF!</definedName>
    <definedName name="ENTRANTE_El_Oro">#REF!</definedName>
    <definedName name="ENTRANTE_Huehuetoca" localSheetId="11">#REF!</definedName>
    <definedName name="ENTRANTE_Huehuetoca" localSheetId="12">#REF!</definedName>
    <definedName name="ENTRANTE_Huehuetoca" localSheetId="2">#REF!</definedName>
    <definedName name="ENTRANTE_Huehuetoca">#REF!</definedName>
    <definedName name="ENTRANTE_Hueypoxtla" localSheetId="11">#REF!</definedName>
    <definedName name="ENTRANTE_Hueypoxtla" localSheetId="12">#REF!</definedName>
    <definedName name="ENTRANTE_Hueypoxtla" localSheetId="2">#REF!</definedName>
    <definedName name="ENTRANTE_Hueypoxtla">#REF!</definedName>
    <definedName name="ENTRANTE_Huixquilucan" localSheetId="11">#REF!</definedName>
    <definedName name="ENTRANTE_Huixquilucan" localSheetId="12">#REF!</definedName>
    <definedName name="ENTRANTE_Huixquilucan" localSheetId="2">#REF!</definedName>
    <definedName name="ENTRANTE_Huixquilucan">#REF!</definedName>
    <definedName name="ENTRANTE_Isidro_Fabela" localSheetId="11">#REF!</definedName>
    <definedName name="ENTRANTE_Isidro_Fabela" localSheetId="12">#REF!</definedName>
    <definedName name="ENTRANTE_Isidro_Fabela" localSheetId="2">#REF!</definedName>
    <definedName name="ENTRANTE_Isidro_Fabela">#REF!</definedName>
    <definedName name="ENTRANTE_Ixtapaluca" localSheetId="11">#REF!</definedName>
    <definedName name="ENTRANTE_Ixtapaluca" localSheetId="12">#REF!</definedName>
    <definedName name="ENTRANTE_Ixtapaluca" localSheetId="2">#REF!</definedName>
    <definedName name="ENTRANTE_Ixtapaluca">#REF!</definedName>
    <definedName name="ENTRANTE_Ixtapan_de_la_Sal" localSheetId="11">#REF!</definedName>
    <definedName name="ENTRANTE_Ixtapan_de_la_Sal" localSheetId="12">#REF!</definedName>
    <definedName name="ENTRANTE_Ixtapan_de_la_Sal" localSheetId="2">#REF!</definedName>
    <definedName name="ENTRANTE_Ixtapan_de_la_Sal">#REF!</definedName>
    <definedName name="ENTRANTE_Ixtapan_del_Oro" localSheetId="11">#REF!</definedName>
    <definedName name="ENTRANTE_Ixtapan_del_Oro" localSheetId="12">#REF!</definedName>
    <definedName name="ENTRANTE_Ixtapan_del_Oro" localSheetId="2">#REF!</definedName>
    <definedName name="ENTRANTE_Ixtapan_del_Oro">#REF!</definedName>
    <definedName name="ENTRANTE_Ixtlahuaca" localSheetId="11">#REF!</definedName>
    <definedName name="ENTRANTE_Ixtlahuaca" localSheetId="12">#REF!</definedName>
    <definedName name="ENTRANTE_Ixtlahuaca" localSheetId="2">#REF!</definedName>
    <definedName name="ENTRANTE_Ixtlahuaca">#REF!</definedName>
    <definedName name="ENTRANTE_Jaltenco" localSheetId="11">#REF!</definedName>
    <definedName name="ENTRANTE_Jaltenco" localSheetId="12">#REF!</definedName>
    <definedName name="ENTRANTE_Jaltenco" localSheetId="2">#REF!</definedName>
    <definedName name="ENTRANTE_Jaltenco">#REF!</definedName>
    <definedName name="ENTRANTE_Jilotepec" localSheetId="11">#REF!</definedName>
    <definedName name="ENTRANTE_Jilotepec" localSheetId="12">#REF!</definedName>
    <definedName name="ENTRANTE_Jilotepec" localSheetId="2">#REF!</definedName>
    <definedName name="ENTRANTE_Jilotepec">#REF!</definedName>
    <definedName name="ENTRANTE_Jilotzingo" localSheetId="11">#REF!</definedName>
    <definedName name="ENTRANTE_Jilotzingo" localSheetId="12">#REF!</definedName>
    <definedName name="ENTRANTE_Jilotzingo" localSheetId="2">#REF!</definedName>
    <definedName name="ENTRANTE_Jilotzingo">#REF!</definedName>
    <definedName name="ENTRANTE_Jiquipilco" localSheetId="11">#REF!</definedName>
    <definedName name="ENTRANTE_Jiquipilco" localSheetId="12">#REF!</definedName>
    <definedName name="ENTRANTE_Jiquipilco" localSheetId="2">#REF!</definedName>
    <definedName name="ENTRANTE_Jiquipilco">#REF!</definedName>
    <definedName name="ENTRANTE_Jocotitlán" localSheetId="11">#REF!</definedName>
    <definedName name="ENTRANTE_Jocotitlán" localSheetId="12">#REF!</definedName>
    <definedName name="ENTRANTE_Jocotitlán" localSheetId="2">#REF!</definedName>
    <definedName name="ENTRANTE_Jocotitlán">#REF!</definedName>
    <definedName name="ENTRANTE_Joquicingo" localSheetId="11">#REF!</definedName>
    <definedName name="ENTRANTE_Joquicingo" localSheetId="12">#REF!</definedName>
    <definedName name="ENTRANTE_Joquicingo" localSheetId="2">#REF!</definedName>
    <definedName name="ENTRANTE_Joquicingo">#REF!</definedName>
    <definedName name="ENTRANTE_Juchitepec" localSheetId="11">#REF!</definedName>
    <definedName name="ENTRANTE_Juchitepec" localSheetId="12">#REF!</definedName>
    <definedName name="ENTRANTE_Juchitepec" localSheetId="2">#REF!</definedName>
    <definedName name="ENTRANTE_Juchitepec">#REF!</definedName>
    <definedName name="ENTRANTE_La_Paz" localSheetId="11">#REF!</definedName>
    <definedName name="ENTRANTE_La_Paz" localSheetId="12">#REF!</definedName>
    <definedName name="ENTRANTE_La_Paz" localSheetId="2">#REF!</definedName>
    <definedName name="ENTRANTE_La_Paz">#REF!</definedName>
    <definedName name="ENTRANTE_Lerma" localSheetId="11">#REF!</definedName>
    <definedName name="ENTRANTE_Lerma" localSheetId="12">#REF!</definedName>
    <definedName name="ENTRANTE_Lerma" localSheetId="2">#REF!</definedName>
    <definedName name="ENTRANTE_Lerma">#REF!</definedName>
    <definedName name="ENTRANTE_Luvianos" localSheetId="11">#REF!</definedName>
    <definedName name="ENTRANTE_Luvianos" localSheetId="12">#REF!</definedName>
    <definedName name="ENTRANTE_Luvianos" localSheetId="2">#REF!</definedName>
    <definedName name="ENTRANTE_Luvianos">#REF!</definedName>
    <definedName name="ENTRANTE_Malinalco" localSheetId="11">#REF!</definedName>
    <definedName name="ENTRANTE_Malinalco" localSheetId="12">#REF!</definedName>
    <definedName name="ENTRANTE_Malinalco" localSheetId="2">#REF!</definedName>
    <definedName name="ENTRANTE_Malinalco">#REF!</definedName>
    <definedName name="ENTRANTE_Melchor_Ocampo" localSheetId="11">#REF!</definedName>
    <definedName name="ENTRANTE_Melchor_Ocampo" localSheetId="12">#REF!</definedName>
    <definedName name="ENTRANTE_Melchor_Ocampo" localSheetId="2">#REF!</definedName>
    <definedName name="ENTRANTE_Melchor_Ocampo">#REF!</definedName>
    <definedName name="ENTRANTE_Metepec" localSheetId="11">#REF!</definedName>
    <definedName name="ENTRANTE_Metepec" localSheetId="12">#REF!</definedName>
    <definedName name="ENTRANTE_Metepec" localSheetId="2">#REF!</definedName>
    <definedName name="ENTRANTE_Metepec">#REF!</definedName>
    <definedName name="ENTRANTE_Mexicaltzingo" localSheetId="11">#REF!</definedName>
    <definedName name="ENTRANTE_Mexicaltzingo" localSheetId="12">#REF!</definedName>
    <definedName name="ENTRANTE_Mexicaltzingo" localSheetId="2">#REF!</definedName>
    <definedName name="ENTRANTE_Mexicaltzingo">#REF!</definedName>
    <definedName name="ENTRANTE_Morelos" localSheetId="11">#REF!</definedName>
    <definedName name="ENTRANTE_Morelos" localSheetId="12">#REF!</definedName>
    <definedName name="ENTRANTE_Morelos" localSheetId="2">#REF!</definedName>
    <definedName name="ENTRANTE_Morelos">#REF!</definedName>
    <definedName name="ENTRANTE_Naucalpan_de_Juárez" localSheetId="11">#REF!</definedName>
    <definedName name="ENTRANTE_Naucalpan_de_Juárez" localSheetId="12">#REF!</definedName>
    <definedName name="ENTRANTE_Naucalpan_de_Juárez" localSheetId="2">#REF!</definedName>
    <definedName name="ENTRANTE_Naucalpan_de_Juárez">#REF!</definedName>
    <definedName name="ENTRANTE_Nextlalpan" localSheetId="11">#REF!</definedName>
    <definedName name="ENTRANTE_Nextlalpan" localSheetId="12">#REF!</definedName>
    <definedName name="ENTRANTE_Nextlalpan" localSheetId="2">#REF!</definedName>
    <definedName name="ENTRANTE_Nextlalpan">#REF!</definedName>
    <definedName name="ENTRANTE_Nezahualcóyotl" localSheetId="11">#REF!</definedName>
    <definedName name="ENTRANTE_Nezahualcóyotl" localSheetId="12">#REF!</definedName>
    <definedName name="ENTRANTE_Nezahualcóyotl" localSheetId="2">#REF!</definedName>
    <definedName name="ENTRANTE_Nezahualcóyotl">#REF!</definedName>
    <definedName name="ENTRANTE_Nicolás_Romero" localSheetId="11">#REF!</definedName>
    <definedName name="ENTRANTE_Nicolás_Romero" localSheetId="12">#REF!</definedName>
    <definedName name="ENTRANTE_Nicolás_Romero" localSheetId="2">#REF!</definedName>
    <definedName name="ENTRANTE_Nicolás_Romero">#REF!</definedName>
    <definedName name="ENTRANTE_Nopaltepec" localSheetId="11">#REF!</definedName>
    <definedName name="ENTRANTE_Nopaltepec" localSheetId="12">#REF!</definedName>
    <definedName name="ENTRANTE_Nopaltepec" localSheetId="2">#REF!</definedName>
    <definedName name="ENTRANTE_Nopaltepec">#REF!</definedName>
    <definedName name="ENTRANTE_Ocoyoacac" localSheetId="11">#REF!</definedName>
    <definedName name="ENTRANTE_Ocoyoacac" localSheetId="12">#REF!</definedName>
    <definedName name="ENTRANTE_Ocoyoacac" localSheetId="2">#REF!</definedName>
    <definedName name="ENTRANTE_Ocoyoacac">#REF!</definedName>
    <definedName name="ENTRANTE_Ocuilan" localSheetId="11">#REF!</definedName>
    <definedName name="ENTRANTE_Ocuilan" localSheetId="12">#REF!</definedName>
    <definedName name="ENTRANTE_Ocuilan" localSheetId="2">#REF!</definedName>
    <definedName name="ENTRANTE_Ocuilan">#REF!</definedName>
    <definedName name="ENTRANTE_Otumba" localSheetId="11">#REF!</definedName>
    <definedName name="ENTRANTE_Otumba" localSheetId="12">#REF!</definedName>
    <definedName name="ENTRANTE_Otumba" localSheetId="2">#REF!</definedName>
    <definedName name="ENTRANTE_Otumba">#REF!</definedName>
    <definedName name="ENTRANTE_Otzoloapan" localSheetId="11">#REF!</definedName>
    <definedName name="ENTRANTE_Otzoloapan" localSheetId="12">#REF!</definedName>
    <definedName name="ENTRANTE_Otzoloapan" localSheetId="2">#REF!</definedName>
    <definedName name="ENTRANTE_Otzoloapan">#REF!</definedName>
    <definedName name="ENTRANTE_Otzolotepec" localSheetId="11">#REF!</definedName>
    <definedName name="ENTRANTE_Otzolotepec" localSheetId="12">#REF!</definedName>
    <definedName name="ENTRANTE_Otzolotepec" localSheetId="2">#REF!</definedName>
    <definedName name="ENTRANTE_Otzolotepec">#REF!</definedName>
    <definedName name="ENTRANTE_Ozumba" localSheetId="11">#REF!</definedName>
    <definedName name="ENTRANTE_Ozumba" localSheetId="12">#REF!</definedName>
    <definedName name="ENTRANTE_Ozumba" localSheetId="2">#REF!</definedName>
    <definedName name="ENTRANTE_Ozumba">#REF!</definedName>
    <definedName name="ENTRANTE_Papalotla" localSheetId="11">#REF!</definedName>
    <definedName name="ENTRANTE_Papalotla" localSheetId="12">#REF!</definedName>
    <definedName name="ENTRANTE_Papalotla" localSheetId="2">#REF!</definedName>
    <definedName name="ENTRANTE_Papalotla">#REF!</definedName>
    <definedName name="ENTRANTE_Polotitlán" localSheetId="11">#REF!</definedName>
    <definedName name="ENTRANTE_Polotitlán" localSheetId="12">#REF!</definedName>
    <definedName name="ENTRANTE_Polotitlán" localSheetId="2">#REF!</definedName>
    <definedName name="ENTRANTE_Polotitlán">#REF!</definedName>
    <definedName name="ENTRANTE_Rayón" localSheetId="11">#REF!</definedName>
    <definedName name="ENTRANTE_Rayón" localSheetId="12">#REF!</definedName>
    <definedName name="ENTRANTE_Rayón" localSheetId="2">#REF!</definedName>
    <definedName name="ENTRANTE_Rayón">#REF!</definedName>
    <definedName name="ENTRANTE_San_Antonio_la_Isla" localSheetId="11">#REF!</definedName>
    <definedName name="ENTRANTE_San_Antonio_la_Isla" localSheetId="12">#REF!</definedName>
    <definedName name="ENTRANTE_San_Antonio_la_Isla" localSheetId="2">#REF!</definedName>
    <definedName name="ENTRANTE_San_Antonio_la_Isla">#REF!</definedName>
    <definedName name="ENTRANTE_San_Felipe_del_Progreso" localSheetId="11">#REF!</definedName>
    <definedName name="ENTRANTE_San_Felipe_del_Progreso" localSheetId="12">#REF!</definedName>
    <definedName name="ENTRANTE_San_Felipe_del_Progreso" localSheetId="2">#REF!</definedName>
    <definedName name="ENTRANTE_San_Felipe_del_Progreso">#REF!</definedName>
    <definedName name="ENTRANTE_San_José_del_Rincón" localSheetId="11">#REF!</definedName>
    <definedName name="ENTRANTE_San_José_del_Rincón" localSheetId="12">#REF!</definedName>
    <definedName name="ENTRANTE_San_José_del_Rincón" localSheetId="2">#REF!</definedName>
    <definedName name="ENTRANTE_San_José_del_Rincón">#REF!</definedName>
    <definedName name="ENTRANTE_San_Martín_de_las_Pirámides" localSheetId="11">#REF!</definedName>
    <definedName name="ENTRANTE_San_Martín_de_las_Pirámides" localSheetId="12">#REF!</definedName>
    <definedName name="ENTRANTE_San_Martín_de_las_Pirámides" localSheetId="2">#REF!</definedName>
    <definedName name="ENTRANTE_San_Martín_de_las_Pirámides">#REF!</definedName>
    <definedName name="ENTRANTE_San_Mateo_Atenco" localSheetId="11">#REF!</definedName>
    <definedName name="ENTRANTE_San_Mateo_Atenco" localSheetId="12">#REF!</definedName>
    <definedName name="ENTRANTE_San_Mateo_Atenco" localSheetId="2">#REF!</definedName>
    <definedName name="ENTRANTE_San_Mateo_Atenco">#REF!</definedName>
    <definedName name="ENTRANTE_San_Simón_de_Guerrero" localSheetId="11">#REF!</definedName>
    <definedName name="ENTRANTE_San_Simón_de_Guerrero" localSheetId="12">#REF!</definedName>
    <definedName name="ENTRANTE_San_Simón_de_Guerrero" localSheetId="2">#REF!</definedName>
    <definedName name="ENTRANTE_San_Simón_de_Guerrero">#REF!</definedName>
    <definedName name="ENTRANTE_Santo_Tomás" localSheetId="11">#REF!</definedName>
    <definedName name="ENTRANTE_Santo_Tomás" localSheetId="12">#REF!</definedName>
    <definedName name="ENTRANTE_Santo_Tomás" localSheetId="2">#REF!</definedName>
    <definedName name="ENTRANTE_Santo_Tomás">#REF!</definedName>
    <definedName name="ENTRANTE_Soyaniquilpan_de_Juárez" localSheetId="11">#REF!</definedName>
    <definedName name="ENTRANTE_Soyaniquilpan_de_Juárez" localSheetId="12">#REF!</definedName>
    <definedName name="ENTRANTE_Soyaniquilpan_de_Juárez" localSheetId="2">#REF!</definedName>
    <definedName name="ENTRANTE_Soyaniquilpan_de_Juárez">#REF!</definedName>
    <definedName name="ENTRANTE_Sultepec" localSheetId="11">#REF!</definedName>
    <definedName name="ENTRANTE_Sultepec" localSheetId="12">#REF!</definedName>
    <definedName name="ENTRANTE_Sultepec" localSheetId="2">#REF!</definedName>
    <definedName name="ENTRANTE_Sultepec">#REF!</definedName>
    <definedName name="ENTRANTE_Tecámac" localSheetId="11">#REF!</definedName>
    <definedName name="ENTRANTE_Tecámac" localSheetId="12">#REF!</definedName>
    <definedName name="ENTRANTE_Tecámac" localSheetId="2">#REF!</definedName>
    <definedName name="ENTRANTE_Tecámac">#REF!</definedName>
    <definedName name="ENTRANTE_Tejupilco" localSheetId="11">#REF!</definedName>
    <definedName name="ENTRANTE_Tejupilco" localSheetId="12">#REF!</definedName>
    <definedName name="ENTRANTE_Tejupilco" localSheetId="2">#REF!</definedName>
    <definedName name="ENTRANTE_Tejupilco">#REF!</definedName>
    <definedName name="ENTRANTE_Temamatla" localSheetId="11">#REF!</definedName>
    <definedName name="ENTRANTE_Temamatla" localSheetId="12">#REF!</definedName>
    <definedName name="ENTRANTE_Temamatla" localSheetId="2">#REF!</definedName>
    <definedName name="ENTRANTE_Temamatla">#REF!</definedName>
    <definedName name="ENTRANTE_Temascalapa" localSheetId="11">#REF!</definedName>
    <definedName name="ENTRANTE_Temascalapa" localSheetId="12">#REF!</definedName>
    <definedName name="ENTRANTE_Temascalapa" localSheetId="2">#REF!</definedName>
    <definedName name="ENTRANTE_Temascalapa">#REF!</definedName>
    <definedName name="ENTRANTE_Temascalcingo" localSheetId="11">#REF!</definedName>
    <definedName name="ENTRANTE_Temascalcingo" localSheetId="12">#REF!</definedName>
    <definedName name="ENTRANTE_Temascalcingo" localSheetId="2">#REF!</definedName>
    <definedName name="ENTRANTE_Temascalcingo">#REF!</definedName>
    <definedName name="ENTRANTE_Temascaltepec" localSheetId="11">#REF!</definedName>
    <definedName name="ENTRANTE_Temascaltepec" localSheetId="12">#REF!</definedName>
    <definedName name="ENTRANTE_Temascaltepec" localSheetId="2">#REF!</definedName>
    <definedName name="ENTRANTE_Temascaltepec">#REF!</definedName>
    <definedName name="ENTRANTE_Temoaya" localSheetId="11">#REF!</definedName>
    <definedName name="ENTRANTE_Temoaya" localSheetId="12">#REF!</definedName>
    <definedName name="ENTRANTE_Temoaya" localSheetId="2">#REF!</definedName>
    <definedName name="ENTRANTE_Temoaya">#REF!</definedName>
    <definedName name="ENTRANTE_Tenancingo" localSheetId="11">#REF!</definedName>
    <definedName name="ENTRANTE_Tenancingo" localSheetId="12">#REF!</definedName>
    <definedName name="ENTRANTE_Tenancingo" localSheetId="2">#REF!</definedName>
    <definedName name="ENTRANTE_Tenancingo">#REF!</definedName>
    <definedName name="ENTRANTE_Tenango_del_Aire" localSheetId="11">#REF!</definedName>
    <definedName name="ENTRANTE_Tenango_del_Aire" localSheetId="12">#REF!</definedName>
    <definedName name="ENTRANTE_Tenango_del_Aire" localSheetId="2">#REF!</definedName>
    <definedName name="ENTRANTE_Tenango_del_Aire">#REF!</definedName>
    <definedName name="ENTRANTE_Tenango_del_Valle" localSheetId="11">#REF!</definedName>
    <definedName name="ENTRANTE_Tenango_del_Valle" localSheetId="12">#REF!</definedName>
    <definedName name="ENTRANTE_Tenango_del_Valle" localSheetId="2">#REF!</definedName>
    <definedName name="ENTRANTE_Tenango_del_Valle">#REF!</definedName>
    <definedName name="ENTRANTE_Teoloyucán" localSheetId="11">#REF!</definedName>
    <definedName name="ENTRANTE_Teoloyucán" localSheetId="12">#REF!</definedName>
    <definedName name="ENTRANTE_Teoloyucán" localSheetId="2">#REF!</definedName>
    <definedName name="ENTRANTE_Teoloyucán">#REF!</definedName>
    <definedName name="ENTRANTE_Teotihuacán" localSheetId="11">#REF!</definedName>
    <definedName name="ENTRANTE_Teotihuacán" localSheetId="12">#REF!</definedName>
    <definedName name="ENTRANTE_Teotihuacán" localSheetId="2">#REF!</definedName>
    <definedName name="ENTRANTE_Teotihuacán">#REF!</definedName>
    <definedName name="ENTRANTE_Tepetlaoxtoc" localSheetId="11">#REF!</definedName>
    <definedName name="ENTRANTE_Tepetlaoxtoc" localSheetId="12">#REF!</definedName>
    <definedName name="ENTRANTE_Tepetlaoxtoc" localSheetId="2">#REF!</definedName>
    <definedName name="ENTRANTE_Tepetlaoxtoc">#REF!</definedName>
    <definedName name="ENTRANTE_Tepetlixpa" localSheetId="11">#REF!</definedName>
    <definedName name="ENTRANTE_Tepetlixpa" localSheetId="12">#REF!</definedName>
    <definedName name="ENTRANTE_Tepetlixpa" localSheetId="2">#REF!</definedName>
    <definedName name="ENTRANTE_Tepetlixpa">#REF!</definedName>
    <definedName name="ENTRANTE_Tepotzotlán" localSheetId="11">#REF!</definedName>
    <definedName name="ENTRANTE_Tepotzotlán" localSheetId="12">#REF!</definedName>
    <definedName name="ENTRANTE_Tepotzotlán" localSheetId="2">#REF!</definedName>
    <definedName name="ENTRANTE_Tepotzotlán">#REF!</definedName>
    <definedName name="ENTRANTE_Tequixquiac" localSheetId="11">#REF!</definedName>
    <definedName name="ENTRANTE_Tequixquiac" localSheetId="12">#REF!</definedName>
    <definedName name="ENTRANTE_Tequixquiac" localSheetId="2">#REF!</definedName>
    <definedName name="ENTRANTE_Tequixquiac">#REF!</definedName>
    <definedName name="ENTRANTE_Texcaltitlán" localSheetId="11">#REF!</definedName>
    <definedName name="ENTRANTE_Texcaltitlán" localSheetId="12">#REF!</definedName>
    <definedName name="ENTRANTE_Texcaltitlán" localSheetId="2">#REF!</definedName>
    <definedName name="ENTRANTE_Texcaltitlán">#REF!</definedName>
    <definedName name="ENTRANTE_Texcalyacac" localSheetId="11">#REF!</definedName>
    <definedName name="ENTRANTE_Texcalyacac" localSheetId="12">#REF!</definedName>
    <definedName name="ENTRANTE_Texcalyacac" localSheetId="2">#REF!</definedName>
    <definedName name="ENTRANTE_Texcalyacac">#REF!</definedName>
    <definedName name="ENTRANTE_Texcoco" localSheetId="11">#REF!</definedName>
    <definedName name="ENTRANTE_Texcoco" localSheetId="12">#REF!</definedName>
    <definedName name="ENTRANTE_Texcoco" localSheetId="2">#REF!</definedName>
    <definedName name="ENTRANTE_Texcoco">#REF!</definedName>
    <definedName name="ENTRANTE_Tezoyuca" localSheetId="11">#REF!</definedName>
    <definedName name="ENTRANTE_Tezoyuca" localSheetId="12">#REF!</definedName>
    <definedName name="ENTRANTE_Tezoyuca" localSheetId="2">#REF!</definedName>
    <definedName name="ENTRANTE_Tezoyuca">#REF!</definedName>
    <definedName name="ENTRANTE_Tianguistenco" localSheetId="11">#REF!</definedName>
    <definedName name="ENTRANTE_Tianguistenco" localSheetId="12">#REF!</definedName>
    <definedName name="ENTRANTE_Tianguistenco" localSheetId="2">#REF!</definedName>
    <definedName name="ENTRANTE_Tianguistenco">#REF!</definedName>
    <definedName name="ENTRANTE_Timilpan" localSheetId="11">#REF!</definedName>
    <definedName name="ENTRANTE_Timilpan" localSheetId="12">#REF!</definedName>
    <definedName name="ENTRANTE_Timilpan" localSheetId="2">#REF!</definedName>
    <definedName name="ENTRANTE_Timilpan">#REF!</definedName>
    <definedName name="ENTRANTE_Tlalmanalco" localSheetId="11">#REF!</definedName>
    <definedName name="ENTRANTE_Tlalmanalco" localSheetId="12">#REF!</definedName>
    <definedName name="ENTRANTE_Tlalmanalco" localSheetId="2">#REF!</definedName>
    <definedName name="ENTRANTE_Tlalmanalco">#REF!</definedName>
    <definedName name="ENTRANTE_Tlalnepantla_de_Baz" localSheetId="11">#REF!</definedName>
    <definedName name="ENTRANTE_Tlalnepantla_de_Baz" localSheetId="12">#REF!</definedName>
    <definedName name="ENTRANTE_Tlalnepantla_de_Baz" localSheetId="2">#REF!</definedName>
    <definedName name="ENTRANTE_Tlalnepantla_de_Baz">#REF!</definedName>
    <definedName name="ENTRANTE_Tlatlaya" localSheetId="11">#REF!</definedName>
    <definedName name="ENTRANTE_Tlatlaya" localSheetId="12">#REF!</definedName>
    <definedName name="ENTRANTE_Tlatlaya" localSheetId="2">#REF!</definedName>
    <definedName name="ENTRANTE_Tlatlaya">#REF!</definedName>
    <definedName name="ENTRANTE_Toluca" localSheetId="11">#REF!</definedName>
    <definedName name="ENTRANTE_Toluca" localSheetId="12">#REF!</definedName>
    <definedName name="ENTRANTE_Toluca" localSheetId="2">#REF!</definedName>
    <definedName name="ENTRANTE_Toluca">#REF!</definedName>
    <definedName name="ENTRANTE_Tonanitla" localSheetId="11">#REF!</definedName>
    <definedName name="ENTRANTE_Tonanitla" localSheetId="12">#REF!</definedName>
    <definedName name="ENTRANTE_Tonanitla" localSheetId="2">#REF!</definedName>
    <definedName name="ENTRANTE_Tonanitla">#REF!</definedName>
    <definedName name="ENTRANTE_Tonatico" localSheetId="11">#REF!</definedName>
    <definedName name="ENTRANTE_Tonatico" localSheetId="12">#REF!</definedName>
    <definedName name="ENTRANTE_Tonatico" localSheetId="2">#REF!</definedName>
    <definedName name="ENTRANTE_Tonatico">#REF!</definedName>
    <definedName name="ENTRANTE_Tultepec" localSheetId="11">#REF!</definedName>
    <definedName name="ENTRANTE_Tultepec" localSheetId="12">#REF!</definedName>
    <definedName name="ENTRANTE_Tultepec" localSheetId="2">#REF!</definedName>
    <definedName name="ENTRANTE_Tultepec">#REF!</definedName>
    <definedName name="ENTRANTE_Tultitlán" localSheetId="11">#REF!</definedName>
    <definedName name="ENTRANTE_Tultitlán" localSheetId="12">#REF!</definedName>
    <definedName name="ENTRANTE_Tultitlán" localSheetId="2">#REF!</definedName>
    <definedName name="ENTRANTE_Tultitlán">#REF!</definedName>
    <definedName name="ENTRANTE_Valle_de_Bravo" localSheetId="11">#REF!</definedName>
    <definedName name="ENTRANTE_Valle_de_Bravo" localSheetId="12">#REF!</definedName>
    <definedName name="ENTRANTE_Valle_de_Bravo" localSheetId="2">#REF!</definedName>
    <definedName name="ENTRANTE_Valle_de_Bravo">#REF!</definedName>
    <definedName name="ENTRANTE_Valle_de_Chalco_Solidaridad" localSheetId="11">#REF!</definedName>
    <definedName name="ENTRANTE_Valle_de_Chalco_Solidaridad" localSheetId="12">#REF!</definedName>
    <definedName name="ENTRANTE_Valle_de_Chalco_Solidaridad" localSheetId="2">#REF!</definedName>
    <definedName name="ENTRANTE_Valle_de_Chalco_Solidaridad">#REF!</definedName>
    <definedName name="ENTRANTE_Villa_de_Allende" localSheetId="11">#REF!</definedName>
    <definedName name="ENTRANTE_Villa_de_Allende" localSheetId="12">#REF!</definedName>
    <definedName name="ENTRANTE_Villa_de_Allende" localSheetId="2">#REF!</definedName>
    <definedName name="ENTRANTE_Villa_de_Allende">#REF!</definedName>
    <definedName name="ENTRANTE_Villa_del_Carbón" localSheetId="11">#REF!</definedName>
    <definedName name="ENTRANTE_Villa_del_Carbón" localSheetId="12">#REF!</definedName>
    <definedName name="ENTRANTE_Villa_del_Carbón" localSheetId="2">#REF!</definedName>
    <definedName name="ENTRANTE_Villa_del_Carbón">#REF!</definedName>
    <definedName name="ENTRANTE_Villa_Guerrero" localSheetId="11">#REF!</definedName>
    <definedName name="ENTRANTE_Villa_Guerrero" localSheetId="12">#REF!</definedName>
    <definedName name="ENTRANTE_Villa_Guerrero" localSheetId="2">#REF!</definedName>
    <definedName name="ENTRANTE_Villa_Guerrero">#REF!</definedName>
    <definedName name="ENTRANTE_Villa_Victoria" localSheetId="11">#REF!</definedName>
    <definedName name="ENTRANTE_Villa_Victoria" localSheetId="12">#REF!</definedName>
    <definedName name="ENTRANTE_Villa_Victoria" localSheetId="2">#REF!</definedName>
    <definedName name="ENTRANTE_Villa_Victoria">#REF!</definedName>
    <definedName name="ENTRANTE_Xalatlaco" localSheetId="11">#REF!</definedName>
    <definedName name="ENTRANTE_Xalatlaco" localSheetId="12">#REF!</definedName>
    <definedName name="ENTRANTE_Xalatlaco" localSheetId="2">#REF!</definedName>
    <definedName name="ENTRANTE_Xalatlaco">#REF!</definedName>
    <definedName name="ENTRANTE_Xonacatlán" localSheetId="11">#REF!</definedName>
    <definedName name="ENTRANTE_Xonacatlán" localSheetId="12">#REF!</definedName>
    <definedName name="ENTRANTE_Xonacatlán" localSheetId="2">#REF!</definedName>
    <definedName name="ENTRANTE_Xonacatlán">#REF!</definedName>
    <definedName name="ENTRANTE_Zacazonapan" localSheetId="11">#REF!</definedName>
    <definedName name="ENTRANTE_Zacazonapan" localSheetId="12">#REF!</definedName>
    <definedName name="ENTRANTE_Zacazonapan" localSheetId="2">#REF!</definedName>
    <definedName name="ENTRANTE_Zacazonapan">#REF!</definedName>
    <definedName name="ENTRANTE_Zacualpan" localSheetId="11">#REF!</definedName>
    <definedName name="ENTRANTE_Zacualpan" localSheetId="12">#REF!</definedName>
    <definedName name="ENTRANTE_Zacualpan" localSheetId="2">#REF!</definedName>
    <definedName name="ENTRANTE_Zacualpan">#REF!</definedName>
    <definedName name="ENTRANTE_Zinacantepec" localSheetId="11">#REF!</definedName>
    <definedName name="ENTRANTE_Zinacantepec" localSheetId="12">#REF!</definedName>
    <definedName name="ENTRANTE_Zinacantepec" localSheetId="2">#REF!</definedName>
    <definedName name="ENTRANTE_Zinacantepec">#REF!</definedName>
    <definedName name="ENTRANTE_Zumpahuacán" localSheetId="11">#REF!</definedName>
    <definedName name="ENTRANTE_Zumpahuacán" localSheetId="12">#REF!</definedName>
    <definedName name="ENTRANTE_Zumpahuacán" localSheetId="2">#REF!</definedName>
    <definedName name="ENTRANTE_Zumpahuacán">#REF!</definedName>
    <definedName name="ENTRANTE_Zumpango" localSheetId="11">#REF!</definedName>
    <definedName name="ENTRANTE_Zumpango" localSheetId="12">#REF!</definedName>
    <definedName name="ENTRANTE_Zumpango" localSheetId="2">#REF!</definedName>
    <definedName name="ENTRANTE_Zumpango">#REF!</definedName>
    <definedName name="ESTADO" localSheetId="11">[14]Tablas!#REF!</definedName>
    <definedName name="ESTADO" localSheetId="12">[14]Tablas!#REF!</definedName>
    <definedName name="ESTADO" localSheetId="2">[14]Tablas!#REF!</definedName>
    <definedName name="ESTADO">[14]Tablas!#REF!</definedName>
    <definedName name="eter" localSheetId="11">#REF!</definedName>
    <definedName name="eter" localSheetId="12">#REF!</definedName>
    <definedName name="eter" localSheetId="2">#REF!</definedName>
    <definedName name="eter">#REF!</definedName>
    <definedName name="EVHP" localSheetId="11">[12]Tablas!#REF!</definedName>
    <definedName name="EVHP" localSheetId="12">[12]Tablas!#REF!</definedName>
    <definedName name="EVHP" localSheetId="2">[12]Tablas!#REF!</definedName>
    <definedName name="EVHP">[12]Tablas!#REF!</definedName>
    <definedName name="EWW" localSheetId="11">[12]Tablas!#REF!</definedName>
    <definedName name="EWW" localSheetId="12">[12]Tablas!#REF!</definedName>
    <definedName name="EWW" localSheetId="2">[12]Tablas!#REF!</definedName>
    <definedName name="EWW">[12]Tablas!#REF!</definedName>
    <definedName name="fasdfas" localSheetId="11">#REF!</definedName>
    <definedName name="fasdfas" localSheetId="12">#REF!</definedName>
    <definedName name="fasdfas" localSheetId="2">#REF!</definedName>
    <definedName name="fasdfas">#REF!</definedName>
    <definedName name="fdgfg" localSheetId="11">#REF!</definedName>
    <definedName name="fdgfg" localSheetId="12">#REF!</definedName>
    <definedName name="fdgfg" localSheetId="2">#REF!</definedName>
    <definedName name="fdgfg">#REF!</definedName>
    <definedName name="FEC_GRAL" localSheetId="11">[7]EAIP2012!#REF!</definedName>
    <definedName name="FEC_GRAL" localSheetId="12">[7]EAIP2012!#REF!</definedName>
    <definedName name="FEC_GRAL" localSheetId="2">[7]EAIP2012!#REF!</definedName>
    <definedName name="FEC_GRAL">[7]EAIP2012!#REF!</definedName>
    <definedName name="FF" localSheetId="11">[12]Tablas!#REF!</definedName>
    <definedName name="FF" localSheetId="12">[12]Tablas!#REF!</definedName>
    <definedName name="FF" localSheetId="2">[12]Tablas!#REF!</definedName>
    <definedName name="FF">[12]Tablas!#REF!</definedName>
    <definedName name="FFFFFFFFFFFF" localSheetId="11">'[15]EDO POS FINAN'!#REF!</definedName>
    <definedName name="FFFFFFFFFFFF" localSheetId="12">'[15]EDO POS FINAN'!#REF!</definedName>
    <definedName name="FFFFFFFFFFFF" localSheetId="2">'[15]EDO POS FINAN'!#REF!</definedName>
    <definedName name="FFFFFFFFFFFF">'[15]EDO POS FINAN'!#REF!</definedName>
    <definedName name="fgd">'[13]Crese-05'!$B$1:$N$14</definedName>
    <definedName name="fofof" localSheetId="11">#REF!</definedName>
    <definedName name="fofof" localSheetId="12">#REF!</definedName>
    <definedName name="fofof" localSheetId="2">#REF!</definedName>
    <definedName name="fofof">#REF!</definedName>
    <definedName name="FOFOF1" localSheetId="11">#REF!</definedName>
    <definedName name="FOFOF1" localSheetId="12">#REF!</definedName>
    <definedName name="FOFOF1" localSheetId="2">#REF!</definedName>
    <definedName name="FOFOF1">#REF!</definedName>
    <definedName name="FOR" localSheetId="11">#REF!</definedName>
    <definedName name="FOR" localSheetId="12">#REF!</definedName>
    <definedName name="FOR" localSheetId="2">#REF!</definedName>
    <definedName name="FOR">#REF!</definedName>
    <definedName name="FotoEdo._Mexico">OFFSET([16]BASE!$J$1,MATCH([16]ESTADOS!$U$19,[16]BASE!$A$2:$A$4,0),0,1,1)</definedName>
    <definedName name="FotoHidalgo">OFFSET([16]BASE!$I$1,MATCH([16]ESTADOS!$U$26,[16]BASE!$A$2:$A$4,0),0,1,1)</definedName>
    <definedName name="Fotopuebla">OFFSET([16]BASE!$B$1,MATCH([16]ESTADOS!$U$18,[16]BASE!$A$2:$A$4,0),0,1,1)</definedName>
    <definedName name="FotoVeracruz">OFFSET([16]BASE!$C$1,MATCH([16]ESTADOS!$U$23,[16]BASE!$A$2:$A$4,0),0,1,1)</definedName>
    <definedName name="FRDF" localSheetId="11">#REF!</definedName>
    <definedName name="FRDF" localSheetId="12">#REF!</definedName>
    <definedName name="FRDF" localSheetId="2">#REF!</definedName>
    <definedName name="FRDF">#REF!</definedName>
    <definedName name="gfhfd" localSheetId="11">#REF!</definedName>
    <definedName name="gfhfd" localSheetId="12">#REF!</definedName>
    <definedName name="gfhfd" localSheetId="2">#REF!</definedName>
    <definedName name="gfhfd">#REF!</definedName>
    <definedName name="GH" localSheetId="11">[12]Tablas!#REF!</definedName>
    <definedName name="GH" localSheetId="12">[12]Tablas!#REF!</definedName>
    <definedName name="GH" localSheetId="2">[12]Tablas!#REF!</definedName>
    <definedName name="GH">[12]Tablas!#REF!</definedName>
    <definedName name="grupos_1">[17]FERNANDO!$A$10:$E$771</definedName>
    <definedName name="grupos_e">[17]FERNANDO!$A$10:$E$771</definedName>
    <definedName name="Guanajuato" localSheetId="11">[5]Listas!#REF!</definedName>
    <definedName name="Guanajuato" localSheetId="12">[5]Listas!#REF!</definedName>
    <definedName name="Guanajuato" localSheetId="2">[5]Listas!#REF!</definedName>
    <definedName name="Guanajuato">[5]Listas!#REF!</definedName>
    <definedName name="Guerrero" localSheetId="11">[5]Listas!#REF!</definedName>
    <definedName name="Guerrero" localSheetId="12">[5]Listas!#REF!</definedName>
    <definedName name="Guerrero" localSheetId="2">[5]Listas!#REF!</definedName>
    <definedName name="Guerrero">[5]Listas!#REF!</definedName>
    <definedName name="GYG">'[13]Crese-05'!$B$1:$N$14</definedName>
    <definedName name="h">'[18]EDO POS FINAN'!$B$2:$S$43</definedName>
    <definedName name="HHH" localSheetId="11">[12]Tablas!#REF!</definedName>
    <definedName name="HHH" localSheetId="12">[12]Tablas!#REF!</definedName>
    <definedName name="HHH" localSheetId="2">[12]Tablas!#REF!</definedName>
    <definedName name="HHH">[12]Tablas!#REF!</definedName>
    <definedName name="Hidalgo" localSheetId="11">[5]Listas!#REF!</definedName>
    <definedName name="Hidalgo" localSheetId="12">[5]Listas!#REF!</definedName>
    <definedName name="Hidalgo" localSheetId="2">[5]Listas!#REF!</definedName>
    <definedName name="Hidalgo">[5]Listas!#REF!</definedName>
    <definedName name="hola" localSheetId="11">'[19]EDO POS FINAN'!#REF!</definedName>
    <definedName name="hola" localSheetId="12">'[19]EDO POS FINAN'!#REF!</definedName>
    <definedName name="hola" localSheetId="2">'[19]EDO POS FINAN'!#REF!</definedName>
    <definedName name="hola">'[19]EDO POS FINAN'!#REF!</definedName>
    <definedName name="HTML_CodePage" hidden="1">1252</definedName>
    <definedName name="HTML_Control" localSheetId="11" hidden="1">{"'Hoja1'!$C$7:$D$8","'Hoja1'!$C$7:$D$8"}</definedName>
    <definedName name="HTML_Control" localSheetId="12" hidden="1">{"'Hoja1'!$C$7:$D$8","'Hoja1'!$C$7:$D$8"}</definedName>
    <definedName name="HTML_Control" localSheetId="2" hidden="1">{"'Hoja1'!$C$7:$D$8","'Hoja1'!$C$7:$D$8"}</definedName>
    <definedName name="HTML_Control" localSheetId="10" hidden="1">{"'Hoja1'!$C$7:$D$8","'Hoja1'!$C$7:$D$8"}</definedName>
    <definedName name="HTML_Control" hidden="1">{"'Hoja1'!$C$7:$D$8","'Hoja1'!$C$7:$D$8"}</definedName>
    <definedName name="HTML_Description" hidden="1">""</definedName>
    <definedName name="HTML_Email" hidden="1">"diaz0705@mexico.com"</definedName>
    <definedName name="HTML_Header" hidden="1">"busquedas"</definedName>
    <definedName name="HTML_LastUpdate" hidden="1">"22/11/99"</definedName>
    <definedName name="HTML_LineAfter" hidden="1">TRUE</definedName>
    <definedName name="HTML_LineBefore" hidden="1">TRUE</definedName>
    <definedName name="HTML_Name" hidden="1">"add"</definedName>
    <definedName name="HTML_OBDlg2" hidden="1">TRUE</definedName>
    <definedName name="HTML_OBDlg4" hidden="1">TRUE</definedName>
    <definedName name="HTML_OS" hidden="1">0</definedName>
    <definedName name="HTML_PathFile" hidden="1">"c:\archivar\tesis\varios"</definedName>
    <definedName name="HTML_Title" hidden="1">"tonto"</definedName>
    <definedName name="I_EGRESOS" localSheetId="11">#REF!</definedName>
    <definedName name="I_EGRESOS" localSheetId="12">#REF!</definedName>
    <definedName name="I_EGRESOS" localSheetId="2">#REF!</definedName>
    <definedName name="I_EGRESOS">#REF!</definedName>
    <definedName name="indice" localSheetId="11" hidden="1">#REF!</definedName>
    <definedName name="indice" localSheetId="12" hidden="1">#REF!</definedName>
    <definedName name="indice" localSheetId="2" hidden="1">#REF!</definedName>
    <definedName name="indice" hidden="1">#REF!</definedName>
    <definedName name="ingre" localSheetId="11">[20]EG13!#REF!</definedName>
    <definedName name="ingre" localSheetId="12">[20]EG13!#REF!</definedName>
    <definedName name="ingre" localSheetId="2">[20]EG13!#REF!</definedName>
    <definedName name="ingre">[20]EG13!#REF!</definedName>
    <definedName name="ISRA" localSheetId="11">[14]Tablas!#REF!</definedName>
    <definedName name="ISRA" localSheetId="12">[14]Tablas!#REF!</definedName>
    <definedName name="ISRA" localSheetId="2">[14]Tablas!#REF!</definedName>
    <definedName name="ISRA">[14]Tablas!#REF!</definedName>
    <definedName name="j" localSheetId="11">[9]Tablas!#REF!</definedName>
    <definedName name="j" localSheetId="12">[9]Tablas!#REF!</definedName>
    <definedName name="j" localSheetId="2">[9]Tablas!#REF!</definedName>
    <definedName name="j">[9]Tablas!#REF!</definedName>
    <definedName name="Jalisco" localSheetId="11">[5]Listas!#REF!</definedName>
    <definedName name="Jalisco" localSheetId="12">[5]Listas!#REF!</definedName>
    <definedName name="Jalisco" localSheetId="2">[5]Listas!#REF!</definedName>
    <definedName name="Jalisco">[5]Listas!#REF!</definedName>
    <definedName name="JKLJ" localSheetId="11">#REF!</definedName>
    <definedName name="JKLJ" localSheetId="12">#REF!</definedName>
    <definedName name="JKLJ" localSheetId="2">#REF!</definedName>
    <definedName name="JKLJ">#REF!</definedName>
    <definedName name="KHJHGÑH" localSheetId="11">#REF!</definedName>
    <definedName name="KHJHGÑH" localSheetId="12">#REF!</definedName>
    <definedName name="KHJHGÑH" localSheetId="2">#REF!</definedName>
    <definedName name="KHJHGÑH">#REF!</definedName>
    <definedName name="KJK" localSheetId="11">#REF!</definedName>
    <definedName name="KJK" localSheetId="12">#REF!</definedName>
    <definedName name="KJK" localSheetId="2">#REF!</definedName>
    <definedName name="KJK">#REF!</definedName>
    <definedName name="KJL" localSheetId="11">#REF!</definedName>
    <definedName name="KJL" localSheetId="12">#REF!</definedName>
    <definedName name="KJL" localSheetId="2">#REF!</definedName>
    <definedName name="KJL">#REF!</definedName>
    <definedName name="KO" localSheetId="11">[14]Tablas!#REF!</definedName>
    <definedName name="KO" localSheetId="12">[14]Tablas!#REF!</definedName>
    <definedName name="KO" localSheetId="2">[14]Tablas!#REF!</definedName>
    <definedName name="KO">[14]Tablas!#REF!</definedName>
    <definedName name="L" localSheetId="11">#REF!</definedName>
    <definedName name="L" localSheetId="12">#REF!</definedName>
    <definedName name="L" localSheetId="2">#REF!</definedName>
    <definedName name="L">#REF!</definedName>
    <definedName name="LLL">'[6]DCCOA-5A'!$B$1:$N$12</definedName>
    <definedName name="lol" localSheetId="11">#REF!</definedName>
    <definedName name="lol" localSheetId="12">#REF!</definedName>
    <definedName name="lol" localSheetId="2">#REF!</definedName>
    <definedName name="lol">#REF!</definedName>
    <definedName name="LOOLLLL" localSheetId="11">[21]Tablas!#REF!</definedName>
    <definedName name="LOOLLLL" localSheetId="12">[21]Tablas!#REF!</definedName>
    <definedName name="LOOLLLL" localSheetId="2">[21]Tablas!#REF!</definedName>
    <definedName name="LOOLLLL">[21]Tablas!#REF!</definedName>
    <definedName name="LOP" localSheetId="11">[21]Tablas!#REF!</definedName>
    <definedName name="LOP" localSheetId="12">[21]Tablas!#REF!</definedName>
    <definedName name="LOP" localSheetId="2">[21]Tablas!#REF!</definedName>
    <definedName name="LOP">[21]Tablas!#REF!</definedName>
    <definedName name="M" localSheetId="11">[12]Tablas!#REF!</definedName>
    <definedName name="M" localSheetId="12">[12]Tablas!#REF!</definedName>
    <definedName name="M" localSheetId="2">[12]Tablas!#REF!</definedName>
    <definedName name="M">[12]Tablas!#REF!</definedName>
    <definedName name="mairopxs" localSheetId="11">[12]Tablas!#REF!</definedName>
    <definedName name="mairopxs" localSheetId="12">[12]Tablas!#REF!</definedName>
    <definedName name="mairopxs" localSheetId="2">[12]Tablas!#REF!</definedName>
    <definedName name="mairopxs">[12]Tablas!#REF!</definedName>
    <definedName name="Mapa">INDIRECT([22]mapa!$S$3)</definedName>
    <definedName name="MES" localSheetId="11">[7]EAIP2012!#REF!</definedName>
    <definedName name="MES" localSheetId="12">[7]EAIP2012!#REF!</definedName>
    <definedName name="MES" localSheetId="2">[7]EAIP2012!#REF!</definedName>
    <definedName name="MES">[7]EAIP2012!#REF!</definedName>
    <definedName name="Michoacán_de_Ocampo" localSheetId="11">#REF!</definedName>
    <definedName name="Michoacán_de_Ocampo" localSheetId="12">#REF!</definedName>
    <definedName name="Michoacán_de_Ocampo" localSheetId="2">#REF!</definedName>
    <definedName name="Michoacán_de_Ocampo">#REF!</definedName>
    <definedName name="MODIFICACIONES" localSheetId="11">#REF!</definedName>
    <definedName name="MODIFICACIONES" localSheetId="12">#REF!</definedName>
    <definedName name="MODIFICACIONES" localSheetId="2">#REF!</definedName>
    <definedName name="MODIFICACIONES">#REF!</definedName>
    <definedName name="Morelos" localSheetId="11">[5]Listas!#REF!</definedName>
    <definedName name="Morelos" localSheetId="12">[5]Listas!#REF!</definedName>
    <definedName name="Morelos" localSheetId="2">[5]Listas!#REF!</definedName>
    <definedName name="Morelos">[5]Listas!#REF!</definedName>
    <definedName name="MPIO" localSheetId="11">[7]EAIP2012!#REF!</definedName>
    <definedName name="MPIO" localSheetId="12">[7]EAIP2012!#REF!</definedName>
    <definedName name="MPIO" localSheetId="2">[7]EAIP2012!#REF!</definedName>
    <definedName name="MPIO">[7]EAIP2012!#REF!</definedName>
    <definedName name="Nayarit" localSheetId="11">[5]Listas!#REF!</definedName>
    <definedName name="Nayarit" localSheetId="12">[5]Listas!#REF!</definedName>
    <definedName name="Nayarit" localSheetId="2">[5]Listas!#REF!</definedName>
    <definedName name="Nayarit">[5]Listas!#REF!</definedName>
    <definedName name="NM" localSheetId="11">[12]Tablas!#REF!</definedName>
    <definedName name="NM" localSheetId="12">[12]Tablas!#REF!</definedName>
    <definedName name="NM" localSheetId="2">[12]Tablas!#REF!</definedName>
    <definedName name="NM">[12]Tablas!#REF!</definedName>
    <definedName name="NO_MPIO" localSheetId="11">[7]EAIP2012!#REF!</definedName>
    <definedName name="NO_MPIO" localSheetId="12">[7]EAIP2012!#REF!</definedName>
    <definedName name="NO_MPIO" localSheetId="2">[7]EAIP2012!#REF!</definedName>
    <definedName name="NO_MPIO">[7]EAIP2012!#REF!</definedName>
    <definedName name="nuevaley" localSheetId="11">#REF!</definedName>
    <definedName name="nuevaley" localSheetId="12">#REF!</definedName>
    <definedName name="nuevaley" localSheetId="2">#REF!</definedName>
    <definedName name="nuevaley">#REF!</definedName>
    <definedName name="Nuevo_León" localSheetId="11">[5]Listas!#REF!</definedName>
    <definedName name="Nuevo_León" localSheetId="12">[5]Listas!#REF!</definedName>
    <definedName name="Nuevo_León" localSheetId="2">[5]Listas!#REF!</definedName>
    <definedName name="Nuevo_León">[5]Listas!#REF!</definedName>
    <definedName name="ñ" localSheetId="11">#REF!</definedName>
    <definedName name="ñ" localSheetId="12">#REF!</definedName>
    <definedName name="ñ" localSheetId="2">#REF!</definedName>
    <definedName name="ñ">#REF!</definedName>
    <definedName name="O" localSheetId="11">[9]Tablas!#REF!</definedName>
    <definedName name="O" localSheetId="12">[9]Tablas!#REF!</definedName>
    <definedName name="O" localSheetId="2">[9]Tablas!#REF!</definedName>
    <definedName name="O">[9]Tablas!#REF!</definedName>
    <definedName name="Oaxaca" localSheetId="11">[5]Listas!#REF!</definedName>
    <definedName name="Oaxaca" localSheetId="12">[5]Listas!#REF!</definedName>
    <definedName name="Oaxaca" localSheetId="2">[5]Listas!#REF!</definedName>
    <definedName name="Oaxaca">[5]Listas!#REF!</definedName>
    <definedName name="OBSE" localSheetId="11">#REF!</definedName>
    <definedName name="OBSE" localSheetId="12">#REF!</definedName>
    <definedName name="OBSE" localSheetId="2">#REF!</definedName>
    <definedName name="OBSE">#REF!</definedName>
    <definedName name="OBSERV" localSheetId="11">#REF!</definedName>
    <definedName name="OBSERV" localSheetId="12">#REF!</definedName>
    <definedName name="OBSERV" localSheetId="2">#REF!</definedName>
    <definedName name="OBSERV">#REF!</definedName>
    <definedName name="OBSERVACION" localSheetId="11">#REF!</definedName>
    <definedName name="OBSERVACION" localSheetId="12">#REF!</definedName>
    <definedName name="OBSERVACION" localSheetId="2">#REF!</definedName>
    <definedName name="OBSERVACION">#REF!</definedName>
    <definedName name="ojuguytf" localSheetId="11">#REF!</definedName>
    <definedName name="ojuguytf" localSheetId="12">#REF!</definedName>
    <definedName name="ojuguytf" localSheetId="2">#REF!</definedName>
    <definedName name="ojuguytf">#REF!</definedName>
    <definedName name="ok" localSheetId="11" hidden="1">[2]A!#REF!</definedName>
    <definedName name="ok" localSheetId="12" hidden="1">[2]A!#REF!</definedName>
    <definedName name="ok" localSheetId="2" hidden="1">[2]A!#REF!</definedName>
    <definedName name="ok" hidden="1">[2]A!#REF!</definedName>
    <definedName name="otro" localSheetId="11" hidden="1">{"'Hoja1'!$C$7:$D$8","'Hoja1'!$C$7:$D$8"}</definedName>
    <definedName name="otro" localSheetId="12" hidden="1">{"'Hoja1'!$C$7:$D$8","'Hoja1'!$C$7:$D$8"}</definedName>
    <definedName name="otro" localSheetId="2" hidden="1">{"'Hoja1'!$C$7:$D$8","'Hoja1'!$C$7:$D$8"}</definedName>
    <definedName name="otro" localSheetId="10" hidden="1">{"'Hoja1'!$C$7:$D$8","'Hoja1'!$C$7:$D$8"}</definedName>
    <definedName name="otro" hidden="1">{"'Hoja1'!$C$7:$D$8","'Hoja1'!$C$7:$D$8"}</definedName>
    <definedName name="OUH" localSheetId="11">#REF!</definedName>
    <definedName name="OUH" localSheetId="12">#REF!</definedName>
    <definedName name="OUH" localSheetId="2">#REF!</definedName>
    <definedName name="OUH">#REF!</definedName>
    <definedName name="ParPol" localSheetId="11">INDIRECT((VLOOKUP(#REF!,#REF!,6,FALSE)))</definedName>
    <definedName name="ParPol" localSheetId="12">INDIRECT((VLOOKUP(#REF!,#REF!,6,FALSE)))</definedName>
    <definedName name="ParPol" localSheetId="2">INDIRECT((VLOOKUP(#REF!,#REF!,6,FALSE)))</definedName>
    <definedName name="ParPol">INDIRECT((VLOOKUP(#REF!,#REF!,6,FALSE)))</definedName>
    <definedName name="pp" localSheetId="11">[14]Tablas!#REF!</definedName>
    <definedName name="pp" localSheetId="12">[14]Tablas!#REF!</definedName>
    <definedName name="pp" localSheetId="2">[14]Tablas!#REF!</definedName>
    <definedName name="pp">[14]Tablas!#REF!</definedName>
    <definedName name="Ppto_Depcias" localSheetId="11">#REF!</definedName>
    <definedName name="Ppto_Depcias" localSheetId="12">#REF!</definedName>
    <definedName name="Ppto_Depcias" localSheetId="2">#REF!</definedName>
    <definedName name="Ppto_Depcias">#REF!</definedName>
    <definedName name="Print_Area" localSheetId="11">[8]REL93!#REF!</definedName>
    <definedName name="Print_Area" localSheetId="12">[8]REL93!#REF!</definedName>
    <definedName name="Print_Area" localSheetId="2">[8]REL93!#REF!</definedName>
    <definedName name="Print_Area">[8]REL93!#REF!</definedName>
    <definedName name="PROP" localSheetId="11">[12]Tablas!#REF!</definedName>
    <definedName name="PROP" localSheetId="12">[12]Tablas!#REF!</definedName>
    <definedName name="PROP" localSheetId="2">[12]Tablas!#REF!</definedName>
    <definedName name="PROP">[12]Tablas!#REF!</definedName>
    <definedName name="Puebla" localSheetId="11">[5]Listas!#REF!</definedName>
    <definedName name="Puebla" localSheetId="12">[5]Listas!#REF!</definedName>
    <definedName name="Puebla" localSheetId="2">[5]Listas!#REF!</definedName>
    <definedName name="Puebla">[5]Listas!#REF!</definedName>
    <definedName name="q" localSheetId="11">#REF!</definedName>
    <definedName name="q" localSheetId="12">#REF!</definedName>
    <definedName name="q" localSheetId="2">#REF!</definedName>
    <definedName name="q">#REF!</definedName>
    <definedName name="Querétaro" localSheetId="11">[5]Listas!#REF!</definedName>
    <definedName name="Querétaro" localSheetId="12">[5]Listas!#REF!</definedName>
    <definedName name="Querétaro" localSheetId="2">[5]Listas!#REF!</definedName>
    <definedName name="Querétaro">[5]Listas!#REF!</definedName>
    <definedName name="Quintana_Roo" localSheetId="11">[5]Listas!#REF!</definedName>
    <definedName name="Quintana_Roo" localSheetId="12">[5]Listas!#REF!</definedName>
    <definedName name="Quintana_Roo" localSheetId="2">[5]Listas!#REF!</definedName>
    <definedName name="Quintana_Roo">[5]Listas!#REF!</definedName>
    <definedName name="RECAUDACIÓN_PUENTES_ESTATALES_Y_CARRETERAS_CONCESIONADAS">[23]CONCENTRADO!$K$23:$S$45</definedName>
    <definedName name="RECOM" localSheetId="11">#REF!</definedName>
    <definedName name="RECOM" localSheetId="12">#REF!</definedName>
    <definedName name="RECOM" localSheetId="2">#REF!</definedName>
    <definedName name="RECOM">#REF!</definedName>
    <definedName name="RECOMENDA" localSheetId="11">#REF!</definedName>
    <definedName name="RECOMENDA" localSheetId="12">#REF!</definedName>
    <definedName name="RECOMENDA" localSheetId="2">#REF!</definedName>
    <definedName name="RECOMENDA">#REF!</definedName>
    <definedName name="res">'[24]EDO POS FINAN'!$B$2:$S$45</definedName>
    <definedName name="rrrrrrrr" localSheetId="2">#REF!</definedName>
    <definedName name="rrrrrrrr">#REF!</definedName>
    <definedName name="RYTY" localSheetId="11">#REF!</definedName>
    <definedName name="RYTY" localSheetId="12">#REF!</definedName>
    <definedName name="RYTY" localSheetId="2">#REF!</definedName>
    <definedName name="RYTY">#REF!</definedName>
    <definedName name="SALIENTE" localSheetId="11">INDIRECT(VLOOKUP(#REF!,#REF!,4,0))</definedName>
    <definedName name="SALIENTE" localSheetId="12">INDIRECT(VLOOKUP(#REF!,#REF!,4,0))</definedName>
    <definedName name="SALIENTE" localSheetId="2">INDIRECT(VLOOKUP(#REF!,#REF!,4,0))</definedName>
    <definedName name="SALIENTE">INDIRECT(VLOOKUP(#REF!,#REF!,4,0))</definedName>
    <definedName name="SALIENTE_Acambay_de_Ruiz_Castañeda" localSheetId="11">#REF!</definedName>
    <definedName name="SALIENTE_Acambay_de_Ruiz_Castañeda" localSheetId="12">#REF!</definedName>
    <definedName name="SALIENTE_Acambay_de_Ruiz_Castañeda" localSheetId="2">#REF!</definedName>
    <definedName name="SALIENTE_Acambay_de_Ruiz_Castañeda">#REF!</definedName>
    <definedName name="SALIENTE_Acolman" localSheetId="11">#REF!</definedName>
    <definedName name="SALIENTE_Acolman" localSheetId="12">#REF!</definedName>
    <definedName name="SALIENTE_Acolman" localSheetId="2">#REF!</definedName>
    <definedName name="SALIENTE_Acolman">#REF!</definedName>
    <definedName name="SALIENTE_Aculco" localSheetId="11">#REF!</definedName>
    <definedName name="SALIENTE_Aculco" localSheetId="12">#REF!</definedName>
    <definedName name="SALIENTE_Aculco" localSheetId="2">#REF!</definedName>
    <definedName name="SALIENTE_Aculco">#REF!</definedName>
    <definedName name="SALIENTE_Almoloya_de_Alquisiras" localSheetId="11">#REF!</definedName>
    <definedName name="SALIENTE_Almoloya_de_Alquisiras" localSheetId="12">#REF!</definedName>
    <definedName name="SALIENTE_Almoloya_de_Alquisiras" localSheetId="2">#REF!</definedName>
    <definedName name="SALIENTE_Almoloya_de_Alquisiras">#REF!</definedName>
    <definedName name="SALIENTE_Almoloya_de_Juárez" localSheetId="11">#REF!</definedName>
    <definedName name="SALIENTE_Almoloya_de_Juárez" localSheetId="12">#REF!</definedName>
    <definedName name="SALIENTE_Almoloya_de_Juárez" localSheetId="2">#REF!</definedName>
    <definedName name="SALIENTE_Almoloya_de_Juárez">#REF!</definedName>
    <definedName name="SALIENTE_Almoloya_del_Río" localSheetId="11">#REF!</definedName>
    <definedName name="SALIENTE_Almoloya_del_Río" localSheetId="12">#REF!</definedName>
    <definedName name="SALIENTE_Almoloya_del_Río" localSheetId="2">#REF!</definedName>
    <definedName name="SALIENTE_Almoloya_del_Río">#REF!</definedName>
    <definedName name="SALIENTE_Amanalco" localSheetId="11">#REF!</definedName>
    <definedName name="SALIENTE_Amanalco" localSheetId="12">#REF!</definedName>
    <definedName name="SALIENTE_Amanalco" localSheetId="2">#REF!</definedName>
    <definedName name="SALIENTE_Amanalco">#REF!</definedName>
    <definedName name="SALIENTE_Amatepec" localSheetId="11">#REF!</definedName>
    <definedName name="SALIENTE_Amatepec" localSheetId="12">#REF!</definedName>
    <definedName name="SALIENTE_Amatepec" localSheetId="2">#REF!</definedName>
    <definedName name="SALIENTE_Amatepec">#REF!</definedName>
    <definedName name="SALIENTE_Amecameca" localSheetId="11">#REF!</definedName>
    <definedName name="SALIENTE_Amecameca" localSheetId="12">#REF!</definedName>
    <definedName name="SALIENTE_Amecameca" localSheetId="2">#REF!</definedName>
    <definedName name="SALIENTE_Amecameca">#REF!</definedName>
    <definedName name="SALIENTE_Apaxco" localSheetId="11">#REF!</definedName>
    <definedName name="SALIENTE_Apaxco" localSheetId="12">#REF!</definedName>
    <definedName name="SALIENTE_Apaxco" localSheetId="2">#REF!</definedName>
    <definedName name="SALIENTE_Apaxco">#REF!</definedName>
    <definedName name="SALIENTE_Atenco" localSheetId="11">#REF!</definedName>
    <definedName name="SALIENTE_Atenco" localSheetId="12">#REF!</definedName>
    <definedName name="SALIENTE_Atenco" localSheetId="2">#REF!</definedName>
    <definedName name="SALIENTE_Atenco">#REF!</definedName>
    <definedName name="SALIENTE_Atizapán" localSheetId="11">#REF!</definedName>
    <definedName name="SALIENTE_Atizapán" localSheetId="12">#REF!</definedName>
    <definedName name="SALIENTE_Atizapán" localSheetId="2">#REF!</definedName>
    <definedName name="SALIENTE_Atizapán">#REF!</definedName>
    <definedName name="SALIENTE_Atizapán_de_Zaragoza" localSheetId="11">#REF!</definedName>
    <definedName name="SALIENTE_Atizapán_de_Zaragoza" localSheetId="12">#REF!</definedName>
    <definedName name="SALIENTE_Atizapán_de_Zaragoza" localSheetId="2">#REF!</definedName>
    <definedName name="SALIENTE_Atizapán_de_Zaragoza">#REF!</definedName>
    <definedName name="SALIENTE_Atlacomulco" localSheetId="11">#REF!</definedName>
    <definedName name="SALIENTE_Atlacomulco" localSheetId="12">#REF!</definedName>
    <definedName name="SALIENTE_Atlacomulco" localSheetId="2">#REF!</definedName>
    <definedName name="SALIENTE_Atlacomulco">#REF!</definedName>
    <definedName name="SALIENTE_Atlautla" localSheetId="11">#REF!</definedName>
    <definedName name="SALIENTE_Atlautla" localSheetId="12">#REF!</definedName>
    <definedName name="SALIENTE_Atlautla" localSheetId="2">#REF!</definedName>
    <definedName name="SALIENTE_Atlautla">#REF!</definedName>
    <definedName name="SALIENTE_Axapusco" localSheetId="11">#REF!</definedName>
    <definedName name="SALIENTE_Axapusco" localSheetId="12">#REF!</definedName>
    <definedName name="SALIENTE_Axapusco" localSheetId="2">#REF!</definedName>
    <definedName name="SALIENTE_Axapusco">#REF!</definedName>
    <definedName name="SALIENTE_Ayapango" localSheetId="11">#REF!</definedName>
    <definedName name="SALIENTE_Ayapango" localSheetId="12">#REF!</definedName>
    <definedName name="SALIENTE_Ayapango" localSheetId="2">#REF!</definedName>
    <definedName name="SALIENTE_Ayapango">#REF!</definedName>
    <definedName name="SALIENTE_Calimaya" localSheetId="11">#REF!</definedName>
    <definedName name="SALIENTE_Calimaya" localSheetId="12">#REF!</definedName>
    <definedName name="SALIENTE_Calimaya" localSheetId="2">#REF!</definedName>
    <definedName name="SALIENTE_Calimaya">#REF!</definedName>
    <definedName name="SALIENTE_Capulhuac" localSheetId="11">#REF!</definedName>
    <definedName name="SALIENTE_Capulhuac" localSheetId="12">#REF!</definedName>
    <definedName name="SALIENTE_Capulhuac" localSheetId="2">#REF!</definedName>
    <definedName name="SALIENTE_Capulhuac">#REF!</definedName>
    <definedName name="SALIENTE_Chalco" localSheetId="11">#REF!</definedName>
    <definedName name="SALIENTE_Chalco" localSheetId="12">#REF!</definedName>
    <definedName name="SALIENTE_Chalco" localSheetId="2">#REF!</definedName>
    <definedName name="SALIENTE_Chalco">#REF!</definedName>
    <definedName name="SALIENTE_Chapa_de_Mota" localSheetId="11">#REF!</definedName>
    <definedName name="SALIENTE_Chapa_de_Mota" localSheetId="12">#REF!</definedName>
    <definedName name="SALIENTE_Chapa_de_Mota" localSheetId="2">#REF!</definedName>
    <definedName name="SALIENTE_Chapa_de_Mota">#REF!</definedName>
    <definedName name="SALIENTE_Chapultepec" localSheetId="11">#REF!</definedName>
    <definedName name="SALIENTE_Chapultepec" localSheetId="12">#REF!</definedName>
    <definedName name="SALIENTE_Chapultepec" localSheetId="2">#REF!</definedName>
    <definedName name="SALIENTE_Chapultepec">#REF!</definedName>
    <definedName name="SALIENTE_Chiautla" localSheetId="11">#REF!</definedName>
    <definedName name="SALIENTE_Chiautla" localSheetId="12">#REF!</definedName>
    <definedName name="SALIENTE_Chiautla" localSheetId="2">#REF!</definedName>
    <definedName name="SALIENTE_Chiautla">#REF!</definedName>
    <definedName name="SALIENTE_Chicoloapan" localSheetId="11">#REF!</definedName>
    <definedName name="SALIENTE_Chicoloapan" localSheetId="12">#REF!</definedName>
    <definedName name="SALIENTE_Chicoloapan" localSheetId="2">#REF!</definedName>
    <definedName name="SALIENTE_Chicoloapan">#REF!</definedName>
    <definedName name="SALIENTE_Chiconcuac" localSheetId="11">#REF!</definedName>
    <definedName name="SALIENTE_Chiconcuac" localSheetId="12">#REF!</definedName>
    <definedName name="SALIENTE_Chiconcuac" localSheetId="2">#REF!</definedName>
    <definedName name="SALIENTE_Chiconcuac">#REF!</definedName>
    <definedName name="SALIENTE_Chimalhuacán" localSheetId="11">#REF!</definedName>
    <definedName name="SALIENTE_Chimalhuacán" localSheetId="12">#REF!</definedName>
    <definedName name="SALIENTE_Chimalhuacán" localSheetId="2">#REF!</definedName>
    <definedName name="SALIENTE_Chimalhuacán">#REF!</definedName>
    <definedName name="SALIENTE_Coacalco_de_Berriozábal" localSheetId="11">#REF!</definedName>
    <definedName name="SALIENTE_Coacalco_de_Berriozábal" localSheetId="12">#REF!</definedName>
    <definedName name="SALIENTE_Coacalco_de_Berriozábal" localSheetId="2">#REF!</definedName>
    <definedName name="SALIENTE_Coacalco_de_Berriozábal">#REF!</definedName>
    <definedName name="SALIENTE_Coatepec_Harinas" localSheetId="11">#REF!</definedName>
    <definedName name="SALIENTE_Coatepec_Harinas" localSheetId="12">#REF!</definedName>
    <definedName name="SALIENTE_Coatepec_Harinas" localSheetId="2">#REF!</definedName>
    <definedName name="SALIENTE_Coatepec_Harinas">#REF!</definedName>
    <definedName name="SALIENTE_Cocotitlán" localSheetId="11">#REF!</definedName>
    <definedName name="SALIENTE_Cocotitlán" localSheetId="12">#REF!</definedName>
    <definedName name="SALIENTE_Cocotitlán" localSheetId="2">#REF!</definedName>
    <definedName name="SALIENTE_Cocotitlán">#REF!</definedName>
    <definedName name="SALIENTE_Coyotepec" localSheetId="11">#REF!</definedName>
    <definedName name="SALIENTE_Coyotepec" localSheetId="12">#REF!</definedName>
    <definedName name="SALIENTE_Coyotepec" localSheetId="2">#REF!</definedName>
    <definedName name="SALIENTE_Coyotepec">#REF!</definedName>
    <definedName name="SALIENTE_Cuautitlán" localSheetId="11">#REF!</definedName>
    <definedName name="SALIENTE_Cuautitlán" localSheetId="12">#REF!</definedName>
    <definedName name="SALIENTE_Cuautitlán" localSheetId="2">#REF!</definedName>
    <definedName name="SALIENTE_Cuautitlán">#REF!</definedName>
    <definedName name="SALIENTE_Cuautitlán_Izcalli" localSheetId="11">#REF!</definedName>
    <definedName name="SALIENTE_Cuautitlán_Izcalli" localSheetId="12">#REF!</definedName>
    <definedName name="SALIENTE_Cuautitlán_Izcalli" localSheetId="2">#REF!</definedName>
    <definedName name="SALIENTE_Cuautitlán_Izcalli">#REF!</definedName>
    <definedName name="SALIENTE_Donato_Guerra" localSheetId="11">#REF!</definedName>
    <definedName name="SALIENTE_Donato_Guerra" localSheetId="12">#REF!</definedName>
    <definedName name="SALIENTE_Donato_Guerra" localSheetId="2">#REF!</definedName>
    <definedName name="SALIENTE_Donato_Guerra">#REF!</definedName>
    <definedName name="SALIENTE_Ecatepec_de_Morelos" localSheetId="11">#REF!</definedName>
    <definedName name="SALIENTE_Ecatepec_de_Morelos" localSheetId="12">#REF!</definedName>
    <definedName name="SALIENTE_Ecatepec_de_Morelos" localSheetId="2">#REF!</definedName>
    <definedName name="SALIENTE_Ecatepec_de_Morelos">#REF!</definedName>
    <definedName name="SALIENTE_Ecatzingo" localSheetId="11">#REF!</definedName>
    <definedName name="SALIENTE_Ecatzingo" localSheetId="12">#REF!</definedName>
    <definedName name="SALIENTE_Ecatzingo" localSheetId="2">#REF!</definedName>
    <definedName name="SALIENTE_Ecatzingo">#REF!</definedName>
    <definedName name="SALIENTE_El_Oro" localSheetId="11">#REF!</definedName>
    <definedName name="SALIENTE_El_Oro" localSheetId="12">#REF!</definedName>
    <definedName name="SALIENTE_El_Oro" localSheetId="2">#REF!</definedName>
    <definedName name="SALIENTE_El_Oro">#REF!</definedName>
    <definedName name="SALIENTE_Huehuetoca" localSheetId="11">#REF!</definedName>
    <definedName name="SALIENTE_Huehuetoca" localSheetId="12">#REF!</definedName>
    <definedName name="SALIENTE_Huehuetoca" localSheetId="2">#REF!</definedName>
    <definedName name="SALIENTE_Huehuetoca">#REF!</definedName>
    <definedName name="SALIENTE_Hueypoxtla" localSheetId="11">#REF!</definedName>
    <definedName name="SALIENTE_Hueypoxtla" localSheetId="12">#REF!</definedName>
    <definedName name="SALIENTE_Hueypoxtla" localSheetId="2">#REF!</definedName>
    <definedName name="SALIENTE_Hueypoxtla">#REF!</definedName>
    <definedName name="SALIENTE_Huixquilucan" localSheetId="11">#REF!</definedName>
    <definedName name="SALIENTE_Huixquilucan" localSheetId="12">#REF!</definedName>
    <definedName name="SALIENTE_Huixquilucan" localSheetId="2">#REF!</definedName>
    <definedName name="SALIENTE_Huixquilucan">#REF!</definedName>
    <definedName name="SALIENTE_Isidro_Fabela" localSheetId="11">#REF!</definedName>
    <definedName name="SALIENTE_Isidro_Fabela" localSheetId="12">#REF!</definedName>
    <definedName name="SALIENTE_Isidro_Fabela" localSheetId="2">#REF!</definedName>
    <definedName name="SALIENTE_Isidro_Fabela">#REF!</definedName>
    <definedName name="SALIENTE_Ixtapaluca" localSheetId="11">#REF!</definedName>
    <definedName name="SALIENTE_Ixtapaluca" localSheetId="12">#REF!</definedName>
    <definedName name="SALIENTE_Ixtapaluca" localSheetId="2">#REF!</definedName>
    <definedName name="SALIENTE_Ixtapaluca">#REF!</definedName>
    <definedName name="SALIENTE_Ixtapan_de_la_Sal" localSheetId="11">#REF!</definedName>
    <definedName name="SALIENTE_Ixtapan_de_la_Sal" localSheetId="12">#REF!</definedName>
    <definedName name="SALIENTE_Ixtapan_de_la_Sal" localSheetId="2">#REF!</definedName>
    <definedName name="SALIENTE_Ixtapan_de_la_Sal">#REF!</definedName>
    <definedName name="SALIENTE_Ixtapan_del_Oro" localSheetId="11">#REF!</definedName>
    <definedName name="SALIENTE_Ixtapan_del_Oro" localSheetId="12">#REF!</definedName>
    <definedName name="SALIENTE_Ixtapan_del_Oro" localSheetId="2">#REF!</definedName>
    <definedName name="SALIENTE_Ixtapan_del_Oro">#REF!</definedName>
    <definedName name="SALIENTE_Ixtlahuaca" localSheetId="11">#REF!</definedName>
    <definedName name="SALIENTE_Ixtlahuaca" localSheetId="12">#REF!</definedName>
    <definedName name="SALIENTE_Ixtlahuaca" localSheetId="2">#REF!</definedName>
    <definedName name="SALIENTE_Ixtlahuaca">#REF!</definedName>
    <definedName name="SALIENTE_Jaltenco" localSheetId="11">#REF!</definedName>
    <definedName name="SALIENTE_Jaltenco" localSheetId="12">#REF!</definedName>
    <definedName name="SALIENTE_Jaltenco" localSheetId="2">#REF!</definedName>
    <definedName name="SALIENTE_Jaltenco">#REF!</definedName>
    <definedName name="SALIENTE_Jilotepec" localSheetId="11">#REF!</definedName>
    <definedName name="SALIENTE_Jilotepec" localSheetId="12">#REF!</definedName>
    <definedName name="SALIENTE_Jilotepec" localSheetId="2">#REF!</definedName>
    <definedName name="SALIENTE_Jilotepec">#REF!</definedName>
    <definedName name="SALIENTE_Jilotzingo" localSheetId="11">#REF!</definedName>
    <definedName name="SALIENTE_Jilotzingo" localSheetId="12">#REF!</definedName>
    <definedName name="SALIENTE_Jilotzingo" localSheetId="2">#REF!</definedName>
    <definedName name="SALIENTE_Jilotzingo">#REF!</definedName>
    <definedName name="SALIENTE_Jiquipilco" localSheetId="11">#REF!</definedName>
    <definedName name="SALIENTE_Jiquipilco" localSheetId="12">#REF!</definedName>
    <definedName name="SALIENTE_Jiquipilco" localSheetId="2">#REF!</definedName>
    <definedName name="SALIENTE_Jiquipilco">#REF!</definedName>
    <definedName name="SALIENTE_Jocotitlán" localSheetId="11">#REF!</definedName>
    <definedName name="SALIENTE_Jocotitlán" localSheetId="12">#REF!</definedName>
    <definedName name="SALIENTE_Jocotitlán" localSheetId="2">#REF!</definedName>
    <definedName name="SALIENTE_Jocotitlán">#REF!</definedName>
    <definedName name="SALIENTE_Joquicingo" localSheetId="11">#REF!</definedName>
    <definedName name="SALIENTE_Joquicingo" localSheetId="12">#REF!</definedName>
    <definedName name="SALIENTE_Joquicingo" localSheetId="2">#REF!</definedName>
    <definedName name="SALIENTE_Joquicingo">#REF!</definedName>
    <definedName name="SALIENTE_Juchitepec" localSheetId="11">#REF!</definedName>
    <definedName name="SALIENTE_Juchitepec" localSheetId="12">#REF!</definedName>
    <definedName name="SALIENTE_Juchitepec" localSheetId="2">#REF!</definedName>
    <definedName name="SALIENTE_Juchitepec">#REF!</definedName>
    <definedName name="SALIENTE_La_Paz" localSheetId="11">#REF!</definedName>
    <definedName name="SALIENTE_La_Paz" localSheetId="12">#REF!</definedName>
    <definedName name="SALIENTE_La_Paz" localSheetId="2">#REF!</definedName>
    <definedName name="SALIENTE_La_Paz">#REF!</definedName>
    <definedName name="SALIENTE_Lerma" localSheetId="11">#REF!</definedName>
    <definedName name="SALIENTE_Lerma" localSheetId="12">#REF!</definedName>
    <definedName name="SALIENTE_Lerma" localSheetId="2">#REF!</definedName>
    <definedName name="SALIENTE_Lerma">#REF!</definedName>
    <definedName name="SALIENTE_Luvianos" localSheetId="11">#REF!</definedName>
    <definedName name="SALIENTE_Luvianos" localSheetId="12">#REF!</definedName>
    <definedName name="SALIENTE_Luvianos" localSheetId="2">#REF!</definedName>
    <definedName name="SALIENTE_Luvianos">#REF!</definedName>
    <definedName name="SALIENTE_Malinalco" localSheetId="11">#REF!</definedName>
    <definedName name="SALIENTE_Malinalco" localSheetId="12">#REF!</definedName>
    <definedName name="SALIENTE_Malinalco" localSheetId="2">#REF!</definedName>
    <definedName name="SALIENTE_Malinalco">#REF!</definedName>
    <definedName name="SALIENTE_Melchor_Ocampo" localSheetId="11">#REF!</definedName>
    <definedName name="SALIENTE_Melchor_Ocampo" localSheetId="12">#REF!</definedName>
    <definedName name="SALIENTE_Melchor_Ocampo" localSheetId="2">#REF!</definedName>
    <definedName name="SALIENTE_Melchor_Ocampo">#REF!</definedName>
    <definedName name="SALIENTE_Metepec" localSheetId="11">#REF!</definedName>
    <definedName name="SALIENTE_Metepec" localSheetId="12">#REF!</definedName>
    <definedName name="SALIENTE_Metepec" localSheetId="2">#REF!</definedName>
    <definedName name="SALIENTE_Metepec">#REF!</definedName>
    <definedName name="SALIENTE_Mexicaltzingo" localSheetId="11">#REF!</definedName>
    <definedName name="SALIENTE_Mexicaltzingo" localSheetId="12">#REF!</definedName>
    <definedName name="SALIENTE_Mexicaltzingo" localSheetId="2">#REF!</definedName>
    <definedName name="SALIENTE_Mexicaltzingo">#REF!</definedName>
    <definedName name="SALIENTE_Morelos" localSheetId="11">#REF!</definedName>
    <definedName name="SALIENTE_Morelos" localSheetId="12">#REF!</definedName>
    <definedName name="SALIENTE_Morelos" localSheetId="2">#REF!</definedName>
    <definedName name="SALIENTE_Morelos">#REF!</definedName>
    <definedName name="SALIENTE_Naucalpan_de_Juárez" localSheetId="11">#REF!</definedName>
    <definedName name="SALIENTE_Naucalpan_de_Juárez" localSheetId="12">#REF!</definedName>
    <definedName name="SALIENTE_Naucalpan_de_Juárez" localSheetId="2">#REF!</definedName>
    <definedName name="SALIENTE_Naucalpan_de_Juárez">#REF!</definedName>
    <definedName name="SALIENTE_Nextlalpan" localSheetId="11">#REF!</definedName>
    <definedName name="SALIENTE_Nextlalpan" localSheetId="12">#REF!</definedName>
    <definedName name="SALIENTE_Nextlalpan" localSheetId="2">#REF!</definedName>
    <definedName name="SALIENTE_Nextlalpan">#REF!</definedName>
    <definedName name="SALIENTE_Nezahualcóyotl" localSheetId="11">#REF!</definedName>
    <definedName name="SALIENTE_Nezahualcóyotl" localSheetId="12">#REF!</definedName>
    <definedName name="SALIENTE_Nezahualcóyotl" localSheetId="2">#REF!</definedName>
    <definedName name="SALIENTE_Nezahualcóyotl">#REF!</definedName>
    <definedName name="SALIENTE_Nicolás_Romero" localSheetId="11">#REF!</definedName>
    <definedName name="SALIENTE_Nicolás_Romero" localSheetId="12">#REF!</definedName>
    <definedName name="SALIENTE_Nicolás_Romero" localSheetId="2">#REF!</definedName>
    <definedName name="SALIENTE_Nicolás_Romero">#REF!</definedName>
    <definedName name="SALIENTE_Nopaltepec" localSheetId="11">#REF!</definedName>
    <definedName name="SALIENTE_Nopaltepec" localSheetId="12">#REF!</definedName>
    <definedName name="SALIENTE_Nopaltepec" localSheetId="2">#REF!</definedName>
    <definedName name="SALIENTE_Nopaltepec">#REF!</definedName>
    <definedName name="SALIENTE_Ocoyoacac" localSheetId="11">#REF!</definedName>
    <definedName name="SALIENTE_Ocoyoacac" localSheetId="12">#REF!</definedName>
    <definedName name="SALIENTE_Ocoyoacac" localSheetId="2">#REF!</definedName>
    <definedName name="SALIENTE_Ocoyoacac">#REF!</definedName>
    <definedName name="SALIENTE_Ocuilan" localSheetId="11">#REF!</definedName>
    <definedName name="SALIENTE_Ocuilan" localSheetId="12">#REF!</definedName>
    <definedName name="SALIENTE_Ocuilan" localSheetId="2">#REF!</definedName>
    <definedName name="SALIENTE_Ocuilan">#REF!</definedName>
    <definedName name="SALIENTE_Otumba" localSheetId="11">#REF!</definedName>
    <definedName name="SALIENTE_Otumba" localSheetId="12">#REF!</definedName>
    <definedName name="SALIENTE_Otumba" localSheetId="2">#REF!</definedName>
    <definedName name="SALIENTE_Otumba">#REF!</definedName>
    <definedName name="SALIENTE_Otzoloapan" localSheetId="11">#REF!</definedName>
    <definedName name="SALIENTE_Otzoloapan" localSheetId="12">#REF!</definedName>
    <definedName name="SALIENTE_Otzoloapan" localSheetId="2">#REF!</definedName>
    <definedName name="SALIENTE_Otzoloapan">#REF!</definedName>
    <definedName name="SALIENTE_Otzolotepec" localSheetId="11">#REF!</definedName>
    <definedName name="SALIENTE_Otzolotepec" localSheetId="12">#REF!</definedName>
    <definedName name="SALIENTE_Otzolotepec" localSheetId="2">#REF!</definedName>
    <definedName name="SALIENTE_Otzolotepec">#REF!</definedName>
    <definedName name="SALIENTE_Ozumba" localSheetId="11">#REF!</definedName>
    <definedName name="SALIENTE_Ozumba" localSheetId="12">#REF!</definedName>
    <definedName name="SALIENTE_Ozumba" localSheetId="2">#REF!</definedName>
    <definedName name="SALIENTE_Ozumba">#REF!</definedName>
    <definedName name="SALIENTE_Papalotla" localSheetId="11">#REF!</definedName>
    <definedName name="SALIENTE_Papalotla" localSheetId="12">#REF!</definedName>
    <definedName name="SALIENTE_Papalotla" localSheetId="2">#REF!</definedName>
    <definedName name="SALIENTE_Papalotla">#REF!</definedName>
    <definedName name="SALIENTE_Polotitlán" localSheetId="11">#REF!</definedName>
    <definedName name="SALIENTE_Polotitlán" localSheetId="12">#REF!</definedName>
    <definedName name="SALIENTE_Polotitlán" localSheetId="2">#REF!</definedName>
    <definedName name="SALIENTE_Polotitlán">#REF!</definedName>
    <definedName name="SALIENTE_Rayón" localSheetId="11">#REF!</definedName>
    <definedName name="SALIENTE_Rayón" localSheetId="12">#REF!</definedName>
    <definedName name="SALIENTE_Rayón" localSheetId="2">#REF!</definedName>
    <definedName name="SALIENTE_Rayón">#REF!</definedName>
    <definedName name="SALIENTE_San_Antonio_la_Isla" localSheetId="11">#REF!</definedName>
    <definedName name="SALIENTE_San_Antonio_la_Isla" localSheetId="12">#REF!</definedName>
    <definedName name="SALIENTE_San_Antonio_la_Isla" localSheetId="2">#REF!</definedName>
    <definedName name="SALIENTE_San_Antonio_la_Isla">#REF!</definedName>
    <definedName name="SALIENTE_San_Felipe_del_Progreso" localSheetId="11">#REF!</definedName>
    <definedName name="SALIENTE_San_Felipe_del_Progreso" localSheetId="12">#REF!</definedName>
    <definedName name="SALIENTE_San_Felipe_del_Progreso" localSheetId="2">#REF!</definedName>
    <definedName name="SALIENTE_San_Felipe_del_Progreso">#REF!</definedName>
    <definedName name="SALIENTE_San_José_del_Rincón" localSheetId="11">#REF!</definedName>
    <definedName name="SALIENTE_San_José_del_Rincón" localSheetId="12">#REF!</definedName>
    <definedName name="SALIENTE_San_José_del_Rincón" localSheetId="2">#REF!</definedName>
    <definedName name="SALIENTE_San_José_del_Rincón">#REF!</definedName>
    <definedName name="SALIENTE_San_Martín_de_las_Pirámides" localSheetId="11">#REF!</definedName>
    <definedName name="SALIENTE_San_Martín_de_las_Pirámides" localSheetId="12">#REF!</definedName>
    <definedName name="SALIENTE_San_Martín_de_las_Pirámides" localSheetId="2">#REF!</definedName>
    <definedName name="SALIENTE_San_Martín_de_las_Pirámides">#REF!</definedName>
    <definedName name="SALIENTE_San_Mateo_Atenco" localSheetId="11">#REF!</definedName>
    <definedName name="SALIENTE_San_Mateo_Atenco" localSheetId="12">#REF!</definedName>
    <definedName name="SALIENTE_San_Mateo_Atenco" localSheetId="2">#REF!</definedName>
    <definedName name="SALIENTE_San_Mateo_Atenco">#REF!</definedName>
    <definedName name="SALIENTE_San_Simón_de_Guerrero" localSheetId="11">#REF!</definedName>
    <definedName name="SALIENTE_San_Simón_de_Guerrero" localSheetId="12">#REF!</definedName>
    <definedName name="SALIENTE_San_Simón_de_Guerrero" localSheetId="2">#REF!</definedName>
    <definedName name="SALIENTE_San_Simón_de_Guerrero">#REF!</definedName>
    <definedName name="SALIENTE_Santo_Tomás" localSheetId="11">#REF!</definedName>
    <definedName name="SALIENTE_Santo_Tomás" localSheetId="12">#REF!</definedName>
    <definedName name="SALIENTE_Santo_Tomás" localSheetId="2">#REF!</definedName>
    <definedName name="SALIENTE_Santo_Tomás">#REF!</definedName>
    <definedName name="SALIENTE_Soyaniquilpan_de_Juárez" localSheetId="11">#REF!</definedName>
    <definedName name="SALIENTE_Soyaniquilpan_de_Juárez" localSheetId="12">#REF!</definedName>
    <definedName name="SALIENTE_Soyaniquilpan_de_Juárez" localSheetId="2">#REF!</definedName>
    <definedName name="SALIENTE_Soyaniquilpan_de_Juárez">#REF!</definedName>
    <definedName name="SALIENTE_Sultepec" localSheetId="11">#REF!</definedName>
    <definedName name="SALIENTE_Sultepec" localSheetId="12">#REF!</definedName>
    <definedName name="SALIENTE_Sultepec" localSheetId="2">#REF!</definedName>
    <definedName name="SALIENTE_Sultepec">#REF!</definedName>
    <definedName name="SALIENTE_Tecámac" localSheetId="11">#REF!</definedName>
    <definedName name="SALIENTE_Tecámac" localSheetId="12">#REF!</definedName>
    <definedName name="SALIENTE_Tecámac" localSheetId="2">#REF!</definedName>
    <definedName name="SALIENTE_Tecámac">#REF!</definedName>
    <definedName name="SALIENTE_Tejupilco" localSheetId="11">#REF!</definedName>
    <definedName name="SALIENTE_Tejupilco" localSheetId="12">#REF!</definedName>
    <definedName name="SALIENTE_Tejupilco" localSheetId="2">#REF!</definedName>
    <definedName name="SALIENTE_Tejupilco">#REF!</definedName>
    <definedName name="SALIENTE_Temamatla" localSheetId="11">#REF!</definedName>
    <definedName name="SALIENTE_Temamatla" localSheetId="12">#REF!</definedName>
    <definedName name="SALIENTE_Temamatla" localSheetId="2">#REF!</definedName>
    <definedName name="SALIENTE_Temamatla">#REF!</definedName>
    <definedName name="SALIENTE_Temascalapa" localSheetId="11">#REF!</definedName>
    <definedName name="SALIENTE_Temascalapa" localSheetId="12">#REF!</definedName>
    <definedName name="SALIENTE_Temascalapa" localSheetId="2">#REF!</definedName>
    <definedName name="SALIENTE_Temascalapa">#REF!</definedName>
    <definedName name="SALIENTE_Temascalcingo" localSheetId="11">#REF!</definedName>
    <definedName name="SALIENTE_Temascalcingo" localSheetId="12">#REF!</definedName>
    <definedName name="SALIENTE_Temascalcingo" localSheetId="2">#REF!</definedName>
    <definedName name="SALIENTE_Temascalcingo">#REF!</definedName>
    <definedName name="SALIENTE_Temascaltepec" localSheetId="11">#REF!</definedName>
    <definedName name="SALIENTE_Temascaltepec" localSheetId="12">#REF!</definedName>
    <definedName name="SALIENTE_Temascaltepec" localSheetId="2">#REF!</definedName>
    <definedName name="SALIENTE_Temascaltepec">#REF!</definedName>
    <definedName name="SALIENTE_Temoaya" localSheetId="11">#REF!</definedName>
    <definedName name="SALIENTE_Temoaya" localSheetId="12">#REF!</definedName>
    <definedName name="SALIENTE_Temoaya" localSheetId="2">#REF!</definedName>
    <definedName name="SALIENTE_Temoaya">#REF!</definedName>
    <definedName name="SALIENTE_Tenancingo" localSheetId="11">#REF!</definedName>
    <definedName name="SALIENTE_Tenancingo" localSheetId="12">#REF!</definedName>
    <definedName name="SALIENTE_Tenancingo" localSheetId="2">#REF!</definedName>
    <definedName name="SALIENTE_Tenancingo">#REF!</definedName>
    <definedName name="SALIENTE_Tenango_del_Aire" localSheetId="11">#REF!</definedName>
    <definedName name="SALIENTE_Tenango_del_Aire" localSheetId="12">#REF!</definedName>
    <definedName name="SALIENTE_Tenango_del_Aire" localSheetId="2">#REF!</definedName>
    <definedName name="SALIENTE_Tenango_del_Aire">#REF!</definedName>
    <definedName name="SALIENTE_Tenango_del_Valle" localSheetId="11">#REF!</definedName>
    <definedName name="SALIENTE_Tenango_del_Valle" localSheetId="12">#REF!</definedName>
    <definedName name="SALIENTE_Tenango_del_Valle" localSheetId="2">#REF!</definedName>
    <definedName name="SALIENTE_Tenango_del_Valle">#REF!</definedName>
    <definedName name="SALIENTE_Teoloyucán" localSheetId="11">#REF!</definedName>
    <definedName name="SALIENTE_Teoloyucán" localSheetId="12">#REF!</definedName>
    <definedName name="SALIENTE_Teoloyucán" localSheetId="2">#REF!</definedName>
    <definedName name="SALIENTE_Teoloyucán">#REF!</definedName>
    <definedName name="SALIENTE_Teotihuacán" localSheetId="11">#REF!</definedName>
    <definedName name="SALIENTE_Teotihuacán" localSheetId="12">#REF!</definedName>
    <definedName name="SALIENTE_Teotihuacán" localSheetId="2">#REF!</definedName>
    <definedName name="SALIENTE_Teotihuacán">#REF!</definedName>
    <definedName name="SALIENTE_Tepetlaoxtoc" localSheetId="11">#REF!</definedName>
    <definedName name="SALIENTE_Tepetlaoxtoc" localSheetId="12">#REF!</definedName>
    <definedName name="SALIENTE_Tepetlaoxtoc" localSheetId="2">#REF!</definedName>
    <definedName name="SALIENTE_Tepetlaoxtoc">#REF!</definedName>
    <definedName name="SALIENTE_Tepetlixpa" localSheetId="11">#REF!</definedName>
    <definedName name="SALIENTE_Tepetlixpa" localSheetId="12">#REF!</definedName>
    <definedName name="SALIENTE_Tepetlixpa" localSheetId="2">#REF!</definedName>
    <definedName name="SALIENTE_Tepetlixpa">#REF!</definedName>
    <definedName name="SALIENTE_Tepotzotlán" localSheetId="11">#REF!</definedName>
    <definedName name="SALIENTE_Tepotzotlán" localSheetId="12">#REF!</definedName>
    <definedName name="SALIENTE_Tepotzotlán" localSheetId="2">#REF!</definedName>
    <definedName name="SALIENTE_Tepotzotlán">#REF!</definedName>
    <definedName name="SALIENTE_Tequixquiac" localSheetId="11">#REF!</definedName>
    <definedName name="SALIENTE_Tequixquiac" localSheetId="12">#REF!</definedName>
    <definedName name="SALIENTE_Tequixquiac" localSheetId="2">#REF!</definedName>
    <definedName name="SALIENTE_Tequixquiac">#REF!</definedName>
    <definedName name="SALIENTE_Texcaltitlán" localSheetId="11">#REF!</definedName>
    <definedName name="SALIENTE_Texcaltitlán" localSheetId="12">#REF!</definedName>
    <definedName name="SALIENTE_Texcaltitlán" localSheetId="2">#REF!</definedName>
    <definedName name="SALIENTE_Texcaltitlán">#REF!</definedName>
    <definedName name="SALIENTE_Texcalyacac" localSheetId="11">#REF!</definedName>
    <definedName name="SALIENTE_Texcalyacac" localSheetId="12">#REF!</definedName>
    <definedName name="SALIENTE_Texcalyacac" localSheetId="2">#REF!</definedName>
    <definedName name="SALIENTE_Texcalyacac">#REF!</definedName>
    <definedName name="SALIENTE_Texcoco" localSheetId="11">#REF!</definedName>
    <definedName name="SALIENTE_Texcoco" localSheetId="12">#REF!</definedName>
    <definedName name="SALIENTE_Texcoco" localSheetId="2">#REF!</definedName>
    <definedName name="SALIENTE_Texcoco">#REF!</definedName>
    <definedName name="SALIENTE_Tezoyuca" localSheetId="11">#REF!</definedName>
    <definedName name="SALIENTE_Tezoyuca" localSheetId="12">#REF!</definedName>
    <definedName name="SALIENTE_Tezoyuca" localSheetId="2">#REF!</definedName>
    <definedName name="SALIENTE_Tezoyuca">#REF!</definedName>
    <definedName name="SALIENTE_Tianguistenco" localSheetId="11">#REF!</definedName>
    <definedName name="SALIENTE_Tianguistenco" localSheetId="12">#REF!</definedName>
    <definedName name="SALIENTE_Tianguistenco" localSheetId="2">#REF!</definedName>
    <definedName name="SALIENTE_Tianguistenco">#REF!</definedName>
    <definedName name="SALIENTE_Timilpan" localSheetId="11">#REF!</definedName>
    <definedName name="SALIENTE_Timilpan" localSheetId="12">#REF!</definedName>
    <definedName name="SALIENTE_Timilpan" localSheetId="2">#REF!</definedName>
    <definedName name="SALIENTE_Timilpan">#REF!</definedName>
    <definedName name="SALIENTE_Tlalmanalco" localSheetId="11">#REF!</definedName>
    <definedName name="SALIENTE_Tlalmanalco" localSheetId="12">#REF!</definedName>
    <definedName name="SALIENTE_Tlalmanalco" localSheetId="2">#REF!</definedName>
    <definedName name="SALIENTE_Tlalmanalco">#REF!</definedName>
    <definedName name="SALIENTE_Tlalnepantla_de_Baz" localSheetId="11">#REF!</definedName>
    <definedName name="SALIENTE_Tlalnepantla_de_Baz" localSheetId="12">#REF!</definedName>
    <definedName name="SALIENTE_Tlalnepantla_de_Baz" localSheetId="2">#REF!</definedName>
    <definedName name="SALIENTE_Tlalnepantla_de_Baz">#REF!</definedName>
    <definedName name="SALIENTE_Tlatlaya" localSheetId="11">#REF!</definedName>
    <definedName name="SALIENTE_Tlatlaya" localSheetId="12">#REF!</definedName>
    <definedName name="SALIENTE_Tlatlaya" localSheetId="2">#REF!</definedName>
    <definedName name="SALIENTE_Tlatlaya">#REF!</definedName>
    <definedName name="SALIENTE_Toluca" localSheetId="11">#REF!</definedName>
    <definedName name="SALIENTE_Toluca" localSheetId="12">#REF!</definedName>
    <definedName name="SALIENTE_Toluca" localSheetId="2">#REF!</definedName>
    <definedName name="SALIENTE_Toluca">#REF!</definedName>
    <definedName name="SALIENTE_Tonanitla" localSheetId="11">#REF!</definedName>
    <definedName name="SALIENTE_Tonanitla" localSheetId="12">#REF!</definedName>
    <definedName name="SALIENTE_Tonanitla" localSheetId="2">#REF!</definedName>
    <definedName name="SALIENTE_Tonanitla">#REF!</definedName>
    <definedName name="SALIENTE_Tonatico" localSheetId="11">#REF!</definedName>
    <definedName name="SALIENTE_Tonatico" localSheetId="12">#REF!</definedName>
    <definedName name="SALIENTE_Tonatico" localSheetId="2">#REF!</definedName>
    <definedName name="SALIENTE_Tonatico">#REF!</definedName>
    <definedName name="SALIENTE_Tultepec" localSheetId="11">#REF!</definedName>
    <definedName name="SALIENTE_Tultepec" localSheetId="12">#REF!</definedName>
    <definedName name="SALIENTE_Tultepec" localSheetId="2">#REF!</definedName>
    <definedName name="SALIENTE_Tultepec">#REF!</definedName>
    <definedName name="SALIENTE_Tultitlán" localSheetId="11">#REF!</definedName>
    <definedName name="SALIENTE_Tultitlán" localSheetId="12">#REF!</definedName>
    <definedName name="SALIENTE_Tultitlán" localSheetId="2">#REF!</definedName>
    <definedName name="SALIENTE_Tultitlán">#REF!</definedName>
    <definedName name="SALIENTE_Valle_de_Bravo" localSheetId="11">#REF!</definedName>
    <definedName name="SALIENTE_Valle_de_Bravo" localSheetId="12">#REF!</definedName>
    <definedName name="SALIENTE_Valle_de_Bravo" localSheetId="2">#REF!</definedName>
    <definedName name="SALIENTE_Valle_de_Bravo">#REF!</definedName>
    <definedName name="SALIENTE_Valle_de_Chalco_Solidaridad" localSheetId="11">#REF!</definedName>
    <definedName name="SALIENTE_Valle_de_Chalco_Solidaridad" localSheetId="12">#REF!</definedName>
    <definedName name="SALIENTE_Valle_de_Chalco_Solidaridad" localSheetId="2">#REF!</definedName>
    <definedName name="SALIENTE_Valle_de_Chalco_Solidaridad">#REF!</definedName>
    <definedName name="SALIENTE_Villa_de_Allende" localSheetId="11">#REF!</definedName>
    <definedName name="SALIENTE_Villa_de_Allende" localSheetId="12">#REF!</definedName>
    <definedName name="SALIENTE_Villa_de_Allende" localSheetId="2">#REF!</definedName>
    <definedName name="SALIENTE_Villa_de_Allende">#REF!</definedName>
    <definedName name="SALIENTE_Villa_del_Carbón" localSheetId="11">#REF!</definedName>
    <definedName name="SALIENTE_Villa_del_Carbón" localSheetId="12">#REF!</definedName>
    <definedName name="SALIENTE_Villa_del_Carbón" localSheetId="2">#REF!</definedName>
    <definedName name="SALIENTE_Villa_del_Carbón">#REF!</definedName>
    <definedName name="SALIENTE_Villa_Guerrero" localSheetId="11">#REF!</definedName>
    <definedName name="SALIENTE_Villa_Guerrero" localSheetId="12">#REF!</definedName>
    <definedName name="SALIENTE_Villa_Guerrero" localSheetId="2">#REF!</definedName>
    <definedName name="SALIENTE_Villa_Guerrero">#REF!</definedName>
    <definedName name="SALIENTE_Villa_Victoria" localSheetId="11">#REF!</definedName>
    <definedName name="SALIENTE_Villa_Victoria" localSheetId="12">#REF!</definedName>
    <definedName name="SALIENTE_Villa_Victoria" localSheetId="2">#REF!</definedName>
    <definedName name="SALIENTE_Villa_Victoria">#REF!</definedName>
    <definedName name="SALIENTE_Xalatlaco" localSheetId="11">#REF!</definedName>
    <definedName name="SALIENTE_Xalatlaco" localSheetId="12">#REF!</definedName>
    <definedName name="SALIENTE_Xalatlaco" localSheetId="2">#REF!</definedName>
    <definedName name="SALIENTE_Xalatlaco">#REF!</definedName>
    <definedName name="SALIENTE_Xonacatlán" localSheetId="11">#REF!</definedName>
    <definedName name="SALIENTE_Xonacatlán" localSheetId="12">#REF!</definedName>
    <definedName name="SALIENTE_Xonacatlán" localSheetId="2">#REF!</definedName>
    <definedName name="SALIENTE_Xonacatlán">#REF!</definedName>
    <definedName name="SALIENTE_Zacazonapan" localSheetId="11">#REF!</definedName>
    <definedName name="SALIENTE_Zacazonapan" localSheetId="12">#REF!</definedName>
    <definedName name="SALIENTE_Zacazonapan" localSheetId="2">#REF!</definedName>
    <definedName name="SALIENTE_Zacazonapan">#REF!</definedName>
    <definedName name="SALIENTE_Zacualpan" localSheetId="11">#REF!</definedName>
    <definedName name="SALIENTE_Zacualpan" localSheetId="12">#REF!</definedName>
    <definedName name="SALIENTE_Zacualpan" localSheetId="2">#REF!</definedName>
    <definedName name="SALIENTE_Zacualpan">#REF!</definedName>
    <definedName name="SALIENTE_Zinacantepec" localSheetId="11">#REF!</definedName>
    <definedName name="SALIENTE_Zinacantepec" localSheetId="12">#REF!</definedName>
    <definedName name="SALIENTE_Zinacantepec" localSheetId="2">#REF!</definedName>
    <definedName name="SALIENTE_Zinacantepec">#REF!</definedName>
    <definedName name="SALIENTE_Zumpahuacán" localSheetId="11">#REF!</definedName>
    <definedName name="SALIENTE_Zumpahuacán" localSheetId="12">#REF!</definedName>
    <definedName name="SALIENTE_Zumpahuacán" localSheetId="2">#REF!</definedName>
    <definedName name="SALIENTE_Zumpahuacán">#REF!</definedName>
    <definedName name="SALIENTE_Zumpango" localSheetId="11">#REF!</definedName>
    <definedName name="SALIENTE_Zumpango" localSheetId="12">#REF!</definedName>
    <definedName name="SALIENTE_Zumpango" localSheetId="2">#REF!</definedName>
    <definedName name="SALIENTE_Zumpango">#REF!</definedName>
    <definedName name="San_Luis_Potosí" localSheetId="11">[5]Listas!#REF!</definedName>
    <definedName name="San_Luis_Potosí" localSheetId="12">[5]Listas!#REF!</definedName>
    <definedName name="San_Luis_Potosí" localSheetId="2">[5]Listas!#REF!</definedName>
    <definedName name="San_Luis_Potosí">[5]Listas!#REF!</definedName>
    <definedName name="Seleccionado">[25]datos!$AF$3</definedName>
    <definedName name="Sinaloa" localSheetId="11">[5]Listas!#REF!</definedName>
    <definedName name="Sinaloa" localSheetId="12">[5]Listas!#REF!</definedName>
    <definedName name="Sinaloa" localSheetId="2">[5]Listas!#REF!</definedName>
    <definedName name="Sinaloa">[5]Listas!#REF!</definedName>
    <definedName name="Sonora" localSheetId="11">[5]Listas!#REF!</definedName>
    <definedName name="Sonora" localSheetId="12">[5]Listas!#REF!</definedName>
    <definedName name="Sonora" localSheetId="2">[5]Listas!#REF!</definedName>
    <definedName name="Sonora">[5]Listas!#REF!</definedName>
    <definedName name="SUB" localSheetId="11">#REF!</definedName>
    <definedName name="SUB" localSheetId="12">#REF!</definedName>
    <definedName name="SUB" localSheetId="2">#REF!</definedName>
    <definedName name="SUB">#REF!</definedName>
    <definedName name="SUBA" localSheetId="11">[12]Tablas!#REF!</definedName>
    <definedName name="SUBA" localSheetId="12">[12]Tablas!#REF!</definedName>
    <definedName name="SUBA" localSheetId="2">[12]Tablas!#REF!</definedName>
    <definedName name="SUBA">[12]Tablas!#REF!</definedName>
    <definedName name="suba2" localSheetId="11">[14]Tablas!#REF!</definedName>
    <definedName name="suba2" localSheetId="12">[14]Tablas!#REF!</definedName>
    <definedName name="suba2" localSheetId="2">[14]Tablas!#REF!</definedName>
    <definedName name="suba2">[14]Tablas!#REF!</definedName>
    <definedName name="Tabasco" localSheetId="11">[5]Listas!#REF!</definedName>
    <definedName name="Tabasco" localSheetId="12">[5]Listas!#REF!</definedName>
    <definedName name="Tabasco" localSheetId="2">[5]Listas!#REF!</definedName>
    <definedName name="Tabasco">[5]Listas!#REF!</definedName>
    <definedName name="Tamaulipas" localSheetId="11">[5]Listas!#REF!</definedName>
    <definedName name="Tamaulipas" localSheetId="12">[5]Listas!#REF!</definedName>
    <definedName name="Tamaulipas" localSheetId="2">[5]Listas!#REF!</definedName>
    <definedName name="Tamaulipas">[5]Listas!#REF!</definedName>
    <definedName name="thalia">'[24]EDO POS FINAN'!$B$2:$S$45</definedName>
    <definedName name="Títulos_a_imprimir_IM" localSheetId="11">'[26]EDO POS FINAN'!#REF!</definedName>
    <definedName name="Títulos_a_imprimir_IM" localSheetId="12">'[26]EDO POS FINAN'!#REF!</definedName>
    <definedName name="Títulos_a_imprimir_IM" localSheetId="2">'[26]EDO POS FINAN'!#REF!</definedName>
    <definedName name="Títulos_a_imprimir_IM">'[26]EDO POS FINAN'!#REF!</definedName>
    <definedName name="Tlaxcala" localSheetId="11">[5]Listas!#REF!</definedName>
    <definedName name="Tlaxcala" localSheetId="12">[5]Listas!#REF!</definedName>
    <definedName name="Tlaxcala" localSheetId="2">[5]Listas!#REF!</definedName>
    <definedName name="Tlaxcala">[5]Listas!#REF!</definedName>
    <definedName name="todos" localSheetId="11">#REF!</definedName>
    <definedName name="todos" localSheetId="12">#REF!</definedName>
    <definedName name="todos" localSheetId="2">#REF!</definedName>
    <definedName name="todos">#REF!</definedName>
    <definedName name="tonod" localSheetId="11" hidden="1">{"'Hoja1'!$C$7:$D$8","'Hoja1'!$C$7:$D$8"}</definedName>
    <definedName name="tonod" localSheetId="12" hidden="1">{"'Hoja1'!$C$7:$D$8","'Hoja1'!$C$7:$D$8"}</definedName>
    <definedName name="tonod" localSheetId="2" hidden="1">{"'Hoja1'!$C$7:$D$8","'Hoja1'!$C$7:$D$8"}</definedName>
    <definedName name="tonod" localSheetId="10" hidden="1">{"'Hoja1'!$C$7:$D$8","'Hoja1'!$C$7:$D$8"}</definedName>
    <definedName name="tonod" hidden="1">{"'Hoja1'!$C$7:$D$8","'Hoja1'!$C$7:$D$8"}</definedName>
    <definedName name="toño" localSheetId="11">#REF!</definedName>
    <definedName name="toño" localSheetId="12">#REF!</definedName>
    <definedName name="toño" localSheetId="2">#REF!</definedName>
    <definedName name="toño">#REF!</definedName>
    <definedName name="topo" localSheetId="11">INDIRECT((VLOOKUP(#REF!,[27]topo!$B$2:$E$126,4,0)))</definedName>
    <definedName name="topo" localSheetId="12">INDIRECT((VLOOKUP(#REF!,[27]topo!$B$2:$E$126,4,0)))</definedName>
    <definedName name="topo" localSheetId="2">INDIRECT((VLOOKUP(#REF!,[27]topo!$B$2:$E$126,4,0)))</definedName>
    <definedName name="topo">INDIRECT((VLOOKUP(#REF!,[27]topo!$B$2:$E$126,4,0)))</definedName>
    <definedName name="Transf." localSheetId="11">#REF!</definedName>
    <definedName name="Transf." localSheetId="12">#REF!</definedName>
    <definedName name="Transf." localSheetId="2">#REF!</definedName>
    <definedName name="Transf.">#REF!</definedName>
    <definedName name="tras" localSheetId="11">[5]Listas!#REF!</definedName>
    <definedName name="tras" localSheetId="12">[5]Listas!#REF!</definedName>
    <definedName name="tras" localSheetId="2">[5]Listas!#REF!</definedName>
    <definedName name="tras">[5]Listas!#REF!</definedName>
    <definedName name="traspasos" localSheetId="11">#REF!</definedName>
    <definedName name="traspasos" localSheetId="12">#REF!</definedName>
    <definedName name="traspasos" localSheetId="2">#REF!</definedName>
    <definedName name="traspasos">#REF!</definedName>
    <definedName name="TRY" localSheetId="11">[12]Tablas!#REF!</definedName>
    <definedName name="TRY" localSheetId="12">[12]Tablas!#REF!</definedName>
    <definedName name="TRY" localSheetId="2">[12]Tablas!#REF!</definedName>
    <definedName name="TRY">[12]Tablas!#REF!</definedName>
    <definedName name="tu" localSheetId="11">#REF!</definedName>
    <definedName name="tu" localSheetId="12">#REF!</definedName>
    <definedName name="tu" localSheetId="2">#REF!</definedName>
    <definedName name="tu">#REF!</definedName>
    <definedName name="TYYY" localSheetId="11">#REF!</definedName>
    <definedName name="TYYY" localSheetId="12">#REF!</definedName>
    <definedName name="TYYY" localSheetId="2">#REF!</definedName>
    <definedName name="TYYY">#REF!</definedName>
    <definedName name="u" localSheetId="11">[9]Tablas!#REF!</definedName>
    <definedName name="u" localSheetId="12">[9]Tablas!#REF!</definedName>
    <definedName name="u" localSheetId="2">[9]Tablas!#REF!</definedName>
    <definedName name="u">[9]Tablas!#REF!</definedName>
    <definedName name="USMO" localSheetId="11">#REF!</definedName>
    <definedName name="USMO" localSheetId="12">#REF!</definedName>
    <definedName name="USMO" localSheetId="2">#REF!</definedName>
    <definedName name="USMO">#REF!</definedName>
    <definedName name="VARIABLES">#N/A</definedName>
    <definedName name="Veracruz" localSheetId="11">[5]Listas!#REF!</definedName>
    <definedName name="Veracruz" localSheetId="12">[5]Listas!#REF!</definedName>
    <definedName name="Veracruz" localSheetId="2">[5]Listas!#REF!</definedName>
    <definedName name="Veracruz">[5]Listas!#REF!</definedName>
    <definedName name="w" localSheetId="11">#REF!</definedName>
    <definedName name="w" localSheetId="12">#REF!</definedName>
    <definedName name="w" localSheetId="2">#REF!</definedName>
    <definedName name="w">#REF!</definedName>
    <definedName name="ws" localSheetId="11">#REF!</definedName>
    <definedName name="ws" localSheetId="12">#REF!</definedName>
    <definedName name="ws" localSheetId="2">#REF!</definedName>
    <definedName name="ws">#REF!</definedName>
    <definedName name="x" localSheetId="11">#REF!</definedName>
    <definedName name="x" localSheetId="12">#REF!</definedName>
    <definedName name="x" localSheetId="2">#REF!</definedName>
    <definedName name="x">#REF!</definedName>
    <definedName name="xxx">'[24]EDO POS FINAN'!$B$2:$S$45</definedName>
    <definedName name="y">'[28]EDO POS FINAN'!$B$2:$S$45</definedName>
    <definedName name="ya" localSheetId="11" hidden="1">{"'Hoja1'!$C$7:$D$8","'Hoja1'!$C$7:$D$8"}</definedName>
    <definedName name="ya" localSheetId="12" hidden="1">{"'Hoja1'!$C$7:$D$8","'Hoja1'!$C$7:$D$8"}</definedName>
    <definedName name="ya" localSheetId="2" hidden="1">{"'Hoja1'!$C$7:$D$8","'Hoja1'!$C$7:$D$8"}</definedName>
    <definedName name="ya" localSheetId="10" hidden="1">{"'Hoja1'!$C$7:$D$8","'Hoja1'!$C$7:$D$8"}</definedName>
    <definedName name="ya" hidden="1">{"'Hoja1'!$C$7:$D$8","'Hoja1'!$C$7:$D$8"}</definedName>
    <definedName name="yo" localSheetId="11" hidden="1">{"'Hoja1'!$C$7:$D$8","'Hoja1'!$C$7:$D$8"}</definedName>
    <definedName name="yo" localSheetId="12" hidden="1">{"'Hoja1'!$C$7:$D$8","'Hoja1'!$C$7:$D$8"}</definedName>
    <definedName name="yo" localSheetId="2" hidden="1">{"'Hoja1'!$C$7:$D$8","'Hoja1'!$C$7:$D$8"}</definedName>
    <definedName name="yo" localSheetId="10" hidden="1">{"'Hoja1'!$C$7:$D$8","'Hoja1'!$C$7:$D$8"}</definedName>
    <definedName name="yo" hidden="1">{"'Hoja1'!$C$7:$D$8","'Hoja1'!$C$7:$D$8"}</definedName>
    <definedName name="Yucatán" localSheetId="11">[5]Listas!#REF!</definedName>
    <definedName name="Yucatán" localSheetId="12">[5]Listas!#REF!</definedName>
    <definedName name="Yucatán" localSheetId="2">[5]Listas!#REF!</definedName>
    <definedName name="Yucatán">[5]Listas!#REF!</definedName>
    <definedName name="yuyu" localSheetId="11">#REF!</definedName>
    <definedName name="yuyu" localSheetId="12">#REF!</definedName>
    <definedName name="yuyu" localSheetId="2">#REF!</definedName>
    <definedName name="yuyu">#REF!</definedName>
    <definedName name="Z_05A24B3F_0046_4A93_964B_C8E884CA78A3_.wvu.PrintArea" localSheetId="0" hidden="1">'AESF 2021'!$A$1:$H$43</definedName>
    <definedName name="Z_05A24B3F_0046_4A93_964B_C8E884CA78A3_.wvu.PrintArea" localSheetId="4" hidden="1">'INF FINANC 2021'!$A$1:$R$32</definedName>
    <definedName name="Z_05A24B3F_0046_4A93_964B_C8E884CA78A3_.wvu.PrintArea" localSheetId="5" hidden="1">'ORI APL REC 2021'!$A$1:$U$48</definedName>
    <definedName name="Z_05A24B3F_0046_4A93_964B_C8E884CA78A3_.wvu.PrintArea" localSheetId="9" hidden="1">'REP ISERTP 2021'!$B$2:$N$40</definedName>
    <definedName name="Z_05A24B3F_0046_4A93_964B_C8E884CA78A3_.wvu.PrintArea" localSheetId="8" hidden="1">'REP PLAZAS 2021'!$B$2:$N$17</definedName>
    <definedName name="Z_05A24B3F_0046_4A93_964B_C8E884CA78A3_.wvu.PrintArea" localSheetId="7" hidden="1">'RET ISR 2021'!$B$1:$L$26</definedName>
    <definedName name="Z_05A24B3F_0046_4A93_964B_C8E884CA78A3_.wvu.Rows" localSheetId="8" hidden="1">'REP PLAZAS 2021'!$13:$13</definedName>
    <definedName name="Z_0B168077_0502_40CD_839C_D3ED73F0A426_.wvu.PrintArea" localSheetId="11" hidden="1">'Conc deuda y aport 2021'!$B$6:$G$71</definedName>
    <definedName name="Z_0B168077_0502_40CD_839C_D3ED73F0A426_.wvu.PrintArea" localSheetId="12" hidden="1">'Conc Financiamientos 2021'!$B$5:$G$68</definedName>
    <definedName name="Z_0B168077_0502_40CD_839C_D3ED73F0A426_.wvu.PrintArea" localSheetId="10" hidden="1">'Rep deuda y aport 2021'!$B$6:$F$71</definedName>
    <definedName name="Z_7D687B74_93A1_48B1_B5B8_0941DB8BCD01_.wvu.PrintArea" localSheetId="11" hidden="1">'Conc deuda y aport 2021'!$B$6:$G$71</definedName>
    <definedName name="Z_7D687B74_93A1_48B1_B5B8_0941DB8BCD01_.wvu.PrintArea" localSheetId="12" hidden="1">'Conc Financiamientos 2021'!$B$5:$G$68</definedName>
    <definedName name="Z_7D687B74_93A1_48B1_B5B8_0941DB8BCD01_.wvu.PrintArea" localSheetId="10" hidden="1">'Rep deuda y aport 2021'!$B$6:$F$71</definedName>
    <definedName name="Z_AADFE22A_4BB9_408E_BF44_E538DEEE92C7_.wvu.PrintArea" localSheetId="11" hidden="1">'Conc deuda y aport 2021'!$B$6:$G$71</definedName>
    <definedName name="Z_AADFE22A_4BB9_408E_BF44_E538DEEE92C7_.wvu.PrintArea" localSheetId="12" hidden="1">'Conc Financiamientos 2021'!$B$5:$G$68</definedName>
    <definedName name="Z_AADFE22A_4BB9_408E_BF44_E538DEEE92C7_.wvu.PrintArea" localSheetId="10" hidden="1">'Rep deuda y aport 2021'!$B$6:$F$71</definedName>
    <definedName name="Z_AB7C7113_F865_4779_9FA4_3A0AD2C9E93A_.wvu.PrintArea" localSheetId="0" hidden="1">'AESF 2021'!$A$1:$H$43</definedName>
    <definedName name="Z_AB7C7113_F865_4779_9FA4_3A0AD2C9E93A_.wvu.PrintArea" localSheetId="4" hidden="1">'INF FINANC 2021'!$A$1:$R$32</definedName>
    <definedName name="Z_AB7C7113_F865_4779_9FA4_3A0AD2C9E93A_.wvu.PrintArea" localSheetId="5" hidden="1">'ORI APL REC 2021'!$A$1:$U$48</definedName>
    <definedName name="Z_AB7C7113_F865_4779_9FA4_3A0AD2C9E93A_.wvu.PrintArea" localSheetId="9" hidden="1">'REP ISERTP 2021'!$B$2:$N$40</definedName>
    <definedName name="Z_AB7C7113_F865_4779_9FA4_3A0AD2C9E93A_.wvu.PrintArea" localSheetId="8" hidden="1">'REP PLAZAS 2021'!$B$2:$N$17</definedName>
    <definedName name="Z_AB7C7113_F865_4779_9FA4_3A0AD2C9E93A_.wvu.PrintArea" localSheetId="7" hidden="1">'RET ISR 2021'!$B$1:$L$26</definedName>
    <definedName name="Z_AB7C7113_F865_4779_9FA4_3A0AD2C9E93A_.wvu.Rows" localSheetId="8" hidden="1">'REP PLAZAS 2021'!$13:$13</definedName>
    <definedName name="Z_B0202B24_4E42_42B1_AB3A_CA6794FE1D50_.wvu.PrintArea" localSheetId="11" hidden="1">'Conc deuda y aport 2021'!$B$6:$G$71</definedName>
    <definedName name="Z_B0202B24_4E42_42B1_AB3A_CA6794FE1D50_.wvu.PrintArea" localSheetId="12" hidden="1">'Conc Financiamientos 2021'!$B$5:$G$68</definedName>
    <definedName name="Z_B0202B24_4E42_42B1_AB3A_CA6794FE1D50_.wvu.PrintArea" localSheetId="10" hidden="1">'Rep deuda y aport 2021'!$B$6:$F$71</definedName>
    <definedName name="Zacatecas" localSheetId="11">[5]Listas!#REF!</definedName>
    <definedName name="Zacatecas" localSheetId="12">[5]Listas!#REF!</definedName>
    <definedName name="Zacatecas" localSheetId="2">[5]Listas!#REF!</definedName>
    <definedName name="Zacatecas">[5]Listas!#REF!</definedName>
    <definedName name="ZINA" localSheetId="11">#REF!</definedName>
    <definedName name="ZINA" localSheetId="12">#REF!</definedName>
    <definedName name="ZINA" localSheetId="2">#REF!</definedName>
    <definedName name="ZINA">#REF!</definedName>
    <definedName name="zz">'[29]EDO POS FINAN'!$B$2:$S$43</definedName>
  </definedNames>
  <calcPr calcId="191029"/>
  <customWorkbookViews>
    <customWorkbookView name="ESTHER RAMIREZ DOMINGUEZ - Vista personalizada" guid="{05A24B3F-0046-4A93-964B-C8E884CA78A3}" mergeInterval="0" personalView="1" maximized="1" xWindow="-8" yWindow="-8" windowWidth="1936" windowHeight="1056" tabRatio="863" activeSheetId="29"/>
    <customWorkbookView name="JAIRO CARBAJAL RODRIGUEZ - Vista personalizada" guid="{AB7C7113-F865-4779-9FA4-3A0AD2C9E93A}" mergeInterval="0" personalView="1" maximized="1" xWindow="-8" yWindow="-8" windowWidth="1936" windowHeight="1056" tabRatio="863" activeSheetId="1"/>
  </customWorkbookViews>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F32" i="27" l="1"/>
  <c r="M27" i="27"/>
  <c r="E25" i="27"/>
  <c r="D25" i="27"/>
  <c r="F25" i="27" s="1"/>
  <c r="G25" i="27" s="1"/>
  <c r="E9" i="27"/>
  <c r="D12" i="27"/>
  <c r="D9" i="27"/>
  <c r="E12" i="27" l="1"/>
  <c r="H25" i="27"/>
  <c r="F12" i="27"/>
  <c r="G32" i="27"/>
  <c r="F9" i="27"/>
  <c r="H44" i="27"/>
  <c r="H12" i="27" l="1"/>
  <c r="G12" i="27"/>
  <c r="G9" i="27"/>
  <c r="I9" i="27" s="1"/>
  <c r="H32" i="27"/>
  <c r="J32" i="27" s="1"/>
  <c r="I32" i="27"/>
  <c r="H9" i="27"/>
  <c r="C16" i="24"/>
  <c r="F7" i="24"/>
  <c r="I12" i="27" l="1"/>
  <c r="J12" i="27" s="1"/>
  <c r="K32" i="27"/>
  <c r="L32" i="27" s="1"/>
  <c r="J9" i="27"/>
  <c r="K9" i="27" s="1"/>
  <c r="N135" i="58"/>
  <c r="M135" i="58"/>
  <c r="K12" i="27" l="1"/>
  <c r="L12" i="27" s="1"/>
  <c r="M32" i="27"/>
  <c r="N32" i="27" s="1"/>
  <c r="L9" i="27"/>
  <c r="F16" i="57"/>
  <c r="F20" i="57"/>
  <c r="F28" i="57"/>
  <c r="F24" i="57"/>
  <c r="F12" i="57"/>
  <c r="F8" i="57"/>
  <c r="F16" i="56"/>
  <c r="F20" i="56"/>
  <c r="F24" i="56"/>
  <c r="F12" i="56"/>
  <c r="F30" i="56"/>
  <c r="F35" i="56" s="1"/>
  <c r="E28" i="56"/>
  <c r="E35" i="56" s="1"/>
  <c r="D28" i="56"/>
  <c r="D35" i="56" s="1"/>
  <c r="M12" i="27" l="1"/>
  <c r="N12" i="27" s="1"/>
  <c r="M9" i="27"/>
  <c r="N9" i="27" s="1"/>
  <c r="F28" i="56"/>
  <c r="E35" i="55"/>
  <c r="E28" i="55"/>
  <c r="D31" i="21"/>
  <c r="E19" i="21"/>
  <c r="G31" i="21"/>
  <c r="T22" i="21"/>
  <c r="R21" i="21"/>
  <c r="P22" i="21"/>
  <c r="G22" i="21"/>
  <c r="H22" i="21"/>
  <c r="D22" i="21"/>
  <c r="C22" i="21"/>
  <c r="E21" i="21"/>
  <c r="E12" i="21"/>
  <c r="R12" i="21" s="1"/>
  <c r="E13" i="21"/>
  <c r="R13" i="21" s="1"/>
  <c r="E14" i="21"/>
  <c r="R14" i="21" s="1"/>
  <c r="E15" i="21"/>
  <c r="R15" i="21" s="1"/>
  <c r="E16" i="21"/>
  <c r="R16" i="21" s="1"/>
  <c r="E17" i="21"/>
  <c r="R17" i="21" s="1"/>
  <c r="E18" i="21"/>
  <c r="R18" i="21" s="1"/>
  <c r="E20" i="21"/>
  <c r="R20" i="21" s="1"/>
  <c r="E11" i="21"/>
  <c r="O22" i="21"/>
  <c r="N22" i="21"/>
  <c r="M22" i="21"/>
  <c r="L22" i="21"/>
  <c r="K22" i="21"/>
  <c r="J22" i="21"/>
  <c r="I22" i="21"/>
  <c r="E22" i="21" l="1"/>
  <c r="R11" i="21"/>
  <c r="R22" i="21" s="1"/>
  <c r="C33" i="27" l="1"/>
  <c r="D33" i="27"/>
  <c r="E33" i="27"/>
  <c r="F33" i="27"/>
  <c r="G33" i="27"/>
  <c r="H33" i="27"/>
  <c r="I33" i="27"/>
  <c r="J33" i="27"/>
  <c r="K33" i="27"/>
  <c r="L33" i="27"/>
  <c r="M33" i="27"/>
  <c r="N33" i="27"/>
  <c r="C34" i="27" l="1"/>
  <c r="N12" i="26" l="1"/>
  <c r="M12" i="26"/>
  <c r="L12" i="26"/>
  <c r="K12" i="26"/>
  <c r="J12" i="26"/>
  <c r="I12" i="26"/>
  <c r="H12" i="26"/>
  <c r="G12" i="26"/>
  <c r="F12" i="26"/>
  <c r="E12" i="26"/>
  <c r="D12" i="26"/>
  <c r="C12" i="26"/>
  <c r="J19" i="25"/>
  <c r="H19" i="25"/>
  <c r="G19" i="25"/>
  <c r="F19" i="25"/>
  <c r="E19" i="25"/>
  <c r="D19" i="25"/>
  <c r="C19" i="25"/>
  <c r="I18" i="25"/>
  <c r="L18" i="25" s="1"/>
  <c r="I17" i="25"/>
  <c r="L17" i="25" s="1"/>
  <c r="I16" i="25"/>
  <c r="L16" i="25" s="1"/>
  <c r="I15" i="25"/>
  <c r="L15" i="25" s="1"/>
  <c r="I14" i="25"/>
  <c r="L14" i="25" s="1"/>
  <c r="I13" i="25"/>
  <c r="L13" i="25" s="1"/>
  <c r="I12" i="25"/>
  <c r="L12" i="25" s="1"/>
  <c r="I11" i="25"/>
  <c r="L11" i="25" s="1"/>
  <c r="I10" i="25"/>
  <c r="L10" i="25" s="1"/>
  <c r="I9" i="25"/>
  <c r="L9" i="25" s="1"/>
  <c r="I8" i="25"/>
  <c r="L8" i="25" s="1"/>
  <c r="I7" i="25"/>
  <c r="L19" i="24"/>
  <c r="H19" i="24"/>
  <c r="G19" i="24"/>
  <c r="E19" i="24"/>
  <c r="D19" i="24"/>
  <c r="C19" i="24"/>
  <c r="F18" i="24"/>
  <c r="I18" i="24" s="1"/>
  <c r="F17" i="24"/>
  <c r="I17" i="24" s="1"/>
  <c r="F16" i="24"/>
  <c r="I16" i="24" s="1"/>
  <c r="F15" i="24"/>
  <c r="I15" i="24" s="1"/>
  <c r="F14" i="24"/>
  <c r="I14" i="24" s="1"/>
  <c r="F13" i="24"/>
  <c r="I13" i="24" s="1"/>
  <c r="F12" i="24"/>
  <c r="I12" i="24" s="1"/>
  <c r="F11" i="24"/>
  <c r="I11" i="24" s="1"/>
  <c r="F10" i="24"/>
  <c r="I10" i="24" s="1"/>
  <c r="F9" i="24"/>
  <c r="I9" i="24" s="1"/>
  <c r="F8" i="24"/>
  <c r="I8" i="24" s="1"/>
  <c r="O19" i="18"/>
  <c r="O22" i="18" s="1"/>
  <c r="N19" i="18"/>
  <c r="N22" i="18" s="1"/>
  <c r="M19" i="18"/>
  <c r="M22" i="18" s="1"/>
  <c r="L19" i="18"/>
  <c r="L22" i="18" s="1"/>
  <c r="K19" i="18"/>
  <c r="K22" i="18" s="1"/>
  <c r="J19" i="18"/>
  <c r="J22" i="18" s="1"/>
  <c r="I19" i="18"/>
  <c r="I22" i="18" s="1"/>
  <c r="H19" i="18"/>
  <c r="H22" i="18" s="1"/>
  <c r="G19" i="18"/>
  <c r="G22" i="18" s="1"/>
  <c r="F19" i="18"/>
  <c r="F22" i="18" s="1"/>
  <c r="E19" i="18"/>
  <c r="E22" i="18" s="1"/>
  <c r="D19" i="18"/>
  <c r="D22" i="18" s="1"/>
  <c r="I19" i="25" l="1"/>
  <c r="L7" i="25"/>
  <c r="L19" i="25" s="1"/>
  <c r="F19" i="24"/>
  <c r="I7" i="24"/>
  <c r="I19" i="24" s="1"/>
  <c r="T31" i="21" l="1"/>
  <c r="O31" i="21"/>
  <c r="N31" i="21"/>
  <c r="M31" i="21"/>
  <c r="L31" i="21"/>
  <c r="K31" i="21"/>
  <c r="J31" i="21"/>
  <c r="I31" i="21"/>
  <c r="H31" i="21"/>
  <c r="C31" i="21"/>
  <c r="P30" i="21"/>
  <c r="E30" i="21"/>
  <c r="P29" i="21"/>
  <c r="E29" i="21"/>
  <c r="P28" i="21"/>
  <c r="E28" i="21"/>
  <c r="P27" i="21"/>
  <c r="E27" i="21"/>
  <c r="P26" i="21"/>
  <c r="E26" i="21"/>
  <c r="P25" i="21"/>
  <c r="E25" i="21"/>
  <c r="P24" i="21"/>
  <c r="E24" i="21"/>
  <c r="R24" i="21" l="1"/>
  <c r="E31" i="21"/>
  <c r="R25" i="21"/>
  <c r="R29" i="21"/>
  <c r="R30" i="21"/>
  <c r="R27" i="21"/>
  <c r="P31" i="21"/>
  <c r="R28" i="21"/>
  <c r="R26" i="21"/>
  <c r="R31" i="21" l="1"/>
</calcChain>
</file>

<file path=xl/sharedStrings.xml><?xml version="1.0" encoding="utf-8"?>
<sst xmlns="http://schemas.openxmlformats.org/spreadsheetml/2006/main" count="30492" uniqueCount="14875">
  <si>
    <t>Cta</t>
  </si>
  <si>
    <t>S Cta</t>
  </si>
  <si>
    <t>SS Cta</t>
  </si>
  <si>
    <t>SSS Cta</t>
  </si>
  <si>
    <t>SSSS Cta</t>
  </si>
  <si>
    <t>Debe</t>
  </si>
  <si>
    <t>Haber</t>
  </si>
  <si>
    <t>TOTALES (8)</t>
  </si>
  <si>
    <t>Concepto(3)</t>
  </si>
  <si>
    <r>
      <t xml:space="preserve">Total
Ingreso Recaudado 
</t>
    </r>
    <r>
      <rPr>
        <b/>
        <sz val="5"/>
        <rFont val="Lato"/>
        <family val="2"/>
      </rPr>
      <t xml:space="preserve">
</t>
    </r>
    <r>
      <rPr>
        <b/>
        <sz val="12"/>
        <rFont val="Lato"/>
        <family val="2"/>
      </rPr>
      <t xml:space="preserve">menos
</t>
    </r>
    <r>
      <rPr>
        <b/>
        <sz val="5"/>
        <rFont val="Lato"/>
        <family val="2"/>
      </rPr>
      <t xml:space="preserve">
</t>
    </r>
    <r>
      <rPr>
        <b/>
        <sz val="12"/>
        <rFont val="Lato"/>
        <family val="2"/>
      </rPr>
      <t xml:space="preserve">Total
Egreso Pagado
(6) 
</t>
    </r>
    <r>
      <rPr>
        <sz val="12"/>
        <rFont val="Lato"/>
        <family val="2"/>
      </rPr>
      <t>(A-B)</t>
    </r>
  </si>
  <si>
    <t>Importe 
Recaudado</t>
  </si>
  <si>
    <t>Intereses
Generados</t>
  </si>
  <si>
    <t>Total
(A)</t>
  </si>
  <si>
    <t xml:space="preserve">Materiales y Suministros </t>
  </si>
  <si>
    <t xml:space="preserve">Servicios Generales </t>
  </si>
  <si>
    <t xml:space="preserve">Transferencias, Asignaciones, Subsidios y   Otras Ayudas </t>
  </si>
  <si>
    <t xml:space="preserve">Bienes Muebles, Inmuebles e Intangibles </t>
  </si>
  <si>
    <t xml:space="preserve">Inversión 
Pública </t>
  </si>
  <si>
    <t>Inversiones Financieras y Otras Provisiones</t>
  </si>
  <si>
    <t>Participaciones y Aportaciones</t>
  </si>
  <si>
    <t>Deuda Pública</t>
  </si>
  <si>
    <t>Total
(B)</t>
  </si>
  <si>
    <t>Fondo Estatal de Fortalecimiento Municipal (FEFOM)</t>
  </si>
  <si>
    <t>Programa de Acciones para el Desarrollo (PAD)</t>
  </si>
  <si>
    <t>Recursos del CEDIPIEM</t>
  </si>
  <si>
    <t>Recursos del Sistema DIFEM</t>
  </si>
  <si>
    <t>Fondo de Estabilización de los Ingresos de las Entidades Federativas (FEIEF)</t>
  </si>
  <si>
    <t>Otros Recursos Estatales (Agregar filas necesarias para describir el concepto de cada uno)</t>
  </si>
  <si>
    <t>Total Recursos Estatales (8)</t>
  </si>
  <si>
    <r>
      <t xml:space="preserve">NOTA 1: </t>
    </r>
    <r>
      <rPr>
        <sz val="10"/>
        <rFont val="Lato"/>
        <family val="2"/>
      </rPr>
      <t>Deberá registrar el total de recursos estatales registrados en el Estado Analítico del Ingreso, anexando la digitalización de la Gaceta del Gobierno y/o los oficios de asignación o autorización de recursos.</t>
    </r>
  </si>
  <si>
    <r>
      <rPr>
        <b/>
        <sz val="10"/>
        <rFont val="Lato"/>
        <family val="2"/>
      </rPr>
      <t xml:space="preserve">NOTA 2: </t>
    </r>
    <r>
      <rPr>
        <sz val="10"/>
        <rFont val="Lato"/>
        <family val="2"/>
      </rPr>
      <t xml:space="preserve">El Total del egreso pagado no podrá exceder el total del ingreso recaudado del mismo recurso. </t>
    </r>
  </si>
  <si>
    <r>
      <t>NOTA 3:</t>
    </r>
    <r>
      <rPr>
        <sz val="10"/>
        <rFont val="Lato"/>
        <family val="2"/>
      </rPr>
      <t xml:space="preserve"> Deberá anexar la digitalización de los documentos contables y papeles de trabajo donde se soporta el monto registrado por cada capítulo y total del egreso pagado de cada recurso.</t>
    </r>
  </si>
  <si>
    <t>Transferencias, Asignaciones, Subsidios y Otras Ayudas</t>
  </si>
  <si>
    <t>Subsidios y Subvenciones</t>
  </si>
  <si>
    <t>Aportaciones</t>
  </si>
  <si>
    <t>Bienes Muebles</t>
  </si>
  <si>
    <t>Efectivo y Equivalentes</t>
  </si>
  <si>
    <t>Corto Plazo</t>
  </si>
  <si>
    <t>Largo Plazo</t>
  </si>
  <si>
    <r>
      <t xml:space="preserve">Concepto </t>
    </r>
    <r>
      <rPr>
        <sz val="9"/>
        <rFont val="Lato"/>
        <family val="2"/>
      </rPr>
      <t>(2)</t>
    </r>
  </si>
  <si>
    <t>Instituciones Financieras</t>
  </si>
  <si>
    <t>Nombre de la Institución Financiera</t>
  </si>
  <si>
    <t>Monto Contratado (a)</t>
  </si>
  <si>
    <r>
      <t>Fecha de Inicio (</t>
    </r>
    <r>
      <rPr>
        <sz val="10"/>
        <color theme="1"/>
        <rFont val="Lato"/>
        <family val="2"/>
      </rPr>
      <t>b)</t>
    </r>
  </si>
  <si>
    <t>Plazo (c)</t>
  </si>
  <si>
    <t>Tasa de Interés (d)</t>
  </si>
  <si>
    <t>Fecha de Vencimiento (e)</t>
  </si>
  <si>
    <t>Fuente o Garantía de Pago (f)</t>
  </si>
  <si>
    <t>Cuenta Contable de registro del Financiamiento (k)</t>
  </si>
  <si>
    <t>Cuenta Presupuestal de los intereses (l)</t>
  </si>
  <si>
    <t>Saldo de la Cuenta Presupuestal de los intereses (m)</t>
  </si>
  <si>
    <t>Cuenta Presupuestal de la amortización (n)</t>
  </si>
  <si>
    <t>Saldo de la Cuenta Presupuestal de la amortización (o)</t>
  </si>
  <si>
    <t xml:space="preserve">Registro de la Deuda </t>
  </si>
  <si>
    <t>¿Se encuentran registrados sus financiamientos en el Registro de Deuda Pública del Gobierno del Estado de México? (p)</t>
  </si>
  <si>
    <t>Sí/No</t>
  </si>
  <si>
    <t>Importe informado en el Registro Público Único (q)</t>
  </si>
  <si>
    <t>(Cifras en Pesos)</t>
  </si>
  <si>
    <t xml:space="preserve">Mes </t>
  </si>
  <si>
    <t>Importe determinado (2)
A</t>
  </si>
  <si>
    <t>Actualizaciones (3)
B</t>
  </si>
  <si>
    <t>Recargos (4)
C</t>
  </si>
  <si>
    <t xml:space="preserve">Total a pagar (5)
D= (A+B+C)
</t>
  </si>
  <si>
    <t>Pagos realizados (6)
E</t>
  </si>
  <si>
    <t>Importe de la disminución por la Secretaría de Finanzas según constancia de liquidación de participaciones (7) 
F</t>
  </si>
  <si>
    <t>Diferencia
 (8)
G=D-E</t>
  </si>
  <si>
    <t xml:space="preserve">Forma de pago (9)
</t>
  </si>
  <si>
    <t xml:space="preserve">Fecha de pago (10) </t>
  </si>
  <si>
    <t xml:space="preserve">Pagos realizados por adeudos de ejercicios anteriores (11)
</t>
  </si>
  <si>
    <t>Observaciones (12)</t>
  </si>
  <si>
    <t xml:space="preserve">Enero </t>
  </si>
  <si>
    <t>Febrero</t>
  </si>
  <si>
    <t>Marzo</t>
  </si>
  <si>
    <t>Abril</t>
  </si>
  <si>
    <t>Mayo</t>
  </si>
  <si>
    <t>Junio</t>
  </si>
  <si>
    <t>Julio</t>
  </si>
  <si>
    <t>Agosto</t>
  </si>
  <si>
    <t>Septiembre</t>
  </si>
  <si>
    <t>Octubre</t>
  </si>
  <si>
    <t>Noviembre</t>
  </si>
  <si>
    <t>Diciembre</t>
  </si>
  <si>
    <r>
      <t xml:space="preserve">Nota 1: </t>
    </r>
    <r>
      <rPr>
        <sz val="11"/>
        <color theme="1"/>
        <rFont val="Lato"/>
        <family val="2"/>
      </rPr>
      <t>Agregar expediente digitalizado  de los pagos realizados en el banco y que incluya poliza de egresos con soporte documental del ejercicio completo sin omitir algún mes.</t>
    </r>
  </si>
  <si>
    <t>Mes</t>
  </si>
  <si>
    <r>
      <t xml:space="preserve">ISR 
Retenido por Salarios </t>
    </r>
    <r>
      <rPr>
        <b/>
        <sz val="8"/>
        <color theme="1"/>
        <rFont val="Lato"/>
        <family val="2"/>
      </rPr>
      <t>(2)</t>
    </r>
    <r>
      <rPr>
        <b/>
        <sz val="11"/>
        <color theme="1"/>
        <rFont val="Lato"/>
        <family val="2"/>
      </rPr>
      <t xml:space="preserve">
(A)</t>
    </r>
  </si>
  <si>
    <r>
      <t xml:space="preserve">ISR 
Retenido por Honorarios </t>
    </r>
    <r>
      <rPr>
        <b/>
        <sz val="8"/>
        <color theme="1"/>
        <rFont val="Lato"/>
        <family val="2"/>
      </rPr>
      <t>(3)</t>
    </r>
    <r>
      <rPr>
        <b/>
        <sz val="11"/>
        <color theme="1"/>
        <rFont val="Lato"/>
        <family val="2"/>
      </rPr>
      <t xml:space="preserve">
(B)</t>
    </r>
  </si>
  <si>
    <r>
      <t xml:space="preserve">ISR 
por pago a cuenta de Terceros o Retenciones por Arrendamiento de Inmuebles </t>
    </r>
    <r>
      <rPr>
        <b/>
        <sz val="8"/>
        <color theme="1"/>
        <rFont val="Lato"/>
        <family val="2"/>
      </rPr>
      <t xml:space="preserve">(4)
</t>
    </r>
    <r>
      <rPr>
        <b/>
        <sz val="11"/>
        <color theme="1"/>
        <rFont val="Lato"/>
        <family val="2"/>
      </rPr>
      <t xml:space="preserve"> (D)</t>
    </r>
  </si>
  <si>
    <r>
      <t xml:space="preserve">ISR 
Retenido por algún otro concepto </t>
    </r>
    <r>
      <rPr>
        <b/>
        <sz val="8"/>
        <color theme="1"/>
        <rFont val="Lato"/>
        <family val="2"/>
      </rPr>
      <t>(5)</t>
    </r>
    <r>
      <rPr>
        <b/>
        <sz val="11"/>
        <color theme="1"/>
        <rFont val="Lato"/>
        <family val="2"/>
      </rPr>
      <t xml:space="preserve">
 (D)</t>
    </r>
  </si>
  <si>
    <r>
      <t xml:space="preserve">Actualizaciones y Recargos </t>
    </r>
    <r>
      <rPr>
        <b/>
        <sz val="8"/>
        <color theme="1"/>
        <rFont val="Lato"/>
        <family val="2"/>
      </rPr>
      <t>(6)</t>
    </r>
    <r>
      <rPr>
        <b/>
        <sz val="11"/>
        <color theme="1"/>
        <rFont val="Lato"/>
        <family val="2"/>
      </rPr>
      <t xml:space="preserve">
(E)</t>
    </r>
  </si>
  <si>
    <r>
      <t xml:space="preserve">Subsidio al empleo </t>
    </r>
    <r>
      <rPr>
        <b/>
        <sz val="8"/>
        <color theme="1"/>
        <rFont val="Lato"/>
        <family val="2"/>
      </rPr>
      <t>(7)</t>
    </r>
    <r>
      <rPr>
        <b/>
        <sz val="11"/>
        <color theme="1"/>
        <rFont val="Lato"/>
        <family val="2"/>
      </rPr>
      <t xml:space="preserve"> 
(F)</t>
    </r>
  </si>
  <si>
    <r>
      <t xml:space="preserve">ISR 
por pagar </t>
    </r>
    <r>
      <rPr>
        <b/>
        <sz val="8"/>
        <color theme="1"/>
        <rFont val="Lato"/>
        <family val="2"/>
      </rPr>
      <t>(8)</t>
    </r>
    <r>
      <rPr>
        <b/>
        <sz val="11"/>
        <color theme="1"/>
        <rFont val="Lato"/>
        <family val="2"/>
      </rPr>
      <t xml:space="preserve">
G=(A+B+C+D+E-F)</t>
    </r>
  </si>
  <si>
    <r>
      <t xml:space="preserve">Pagos realizados de acuerdo a expediente </t>
    </r>
    <r>
      <rPr>
        <b/>
        <sz val="8"/>
        <color theme="1"/>
        <rFont val="Lato"/>
        <family val="2"/>
      </rPr>
      <t>(9)</t>
    </r>
    <r>
      <rPr>
        <b/>
        <sz val="11"/>
        <color theme="1"/>
        <rFont val="Lato"/>
        <family val="2"/>
      </rPr>
      <t xml:space="preserve">
(H)</t>
    </r>
  </si>
  <si>
    <r>
      <t xml:space="preserve">Fecha de pago </t>
    </r>
    <r>
      <rPr>
        <b/>
        <sz val="8"/>
        <color theme="1"/>
        <rFont val="Lato"/>
        <family val="2"/>
      </rPr>
      <t>(10)</t>
    </r>
  </si>
  <si>
    <r>
      <t xml:space="preserve">Remanente por pagar </t>
    </r>
    <r>
      <rPr>
        <b/>
        <sz val="8"/>
        <color theme="1"/>
        <rFont val="Lato"/>
        <family val="2"/>
      </rPr>
      <t>(11)</t>
    </r>
    <r>
      <rPr>
        <b/>
        <sz val="11"/>
        <color theme="1"/>
        <rFont val="Lato"/>
        <family val="2"/>
      </rPr>
      <t xml:space="preserve">
 E=(G-H)</t>
    </r>
  </si>
  <si>
    <t>Enero</t>
  </si>
  <si>
    <t>TOTAL</t>
  </si>
  <si>
    <r>
      <t xml:space="preserve">Cuenta Contable </t>
    </r>
    <r>
      <rPr>
        <sz val="8"/>
        <color theme="1"/>
        <rFont val="Lato"/>
        <family val="2"/>
      </rPr>
      <t>(12)</t>
    </r>
  </si>
  <si>
    <r>
      <t xml:space="preserve">Saldo de la Cuenta de pasivo </t>
    </r>
    <r>
      <rPr>
        <sz val="8"/>
        <color theme="1"/>
        <rFont val="Lato"/>
        <family val="2"/>
      </rPr>
      <t>(13)</t>
    </r>
  </si>
  <si>
    <r>
      <t xml:space="preserve">Nota 1: </t>
    </r>
    <r>
      <rPr>
        <sz val="11"/>
        <color theme="1"/>
        <rFont val="Lato"/>
        <family val="2"/>
      </rPr>
      <t>Agregar expediente digitalizado  de los pagos realizados en el banco y que incluya poliza de egresos con soporte documental y las declaraciones del ejercicio completo sin omitir algún mes.</t>
    </r>
  </si>
  <si>
    <r>
      <t xml:space="preserve">Clasificación, Categoría o Dependencia de Empleados </t>
    </r>
    <r>
      <rPr>
        <sz val="9"/>
        <rFont val="Lato"/>
        <family val="2"/>
      </rPr>
      <t>(3)</t>
    </r>
  </si>
  <si>
    <t>Reporte de plazas ocupadas por Remuneraciones al Trabajo Personal</t>
  </si>
  <si>
    <r>
      <t xml:space="preserve">MES (4)
</t>
    </r>
    <r>
      <rPr>
        <b/>
        <sz val="10"/>
        <rFont val="Lato"/>
        <family val="2"/>
      </rPr>
      <t>(Número de trabajadores)</t>
    </r>
  </si>
  <si>
    <t>Personal Operativo</t>
  </si>
  <si>
    <t>Personal Administrativo</t>
  </si>
  <si>
    <t>Personal Eventual o por contrato</t>
  </si>
  <si>
    <t>Otros</t>
  </si>
  <si>
    <t>Total de Trabajadores que prestaron servicios durante el mes (5)</t>
  </si>
  <si>
    <t>ACTIVO</t>
  </si>
  <si>
    <t>PASIVO</t>
  </si>
  <si>
    <t>Efectivo</t>
  </si>
  <si>
    <t>Bancos/Tesorería</t>
  </si>
  <si>
    <t>Mobiliario y Equipo de Administración</t>
  </si>
  <si>
    <t>Equipo e Instrumental Médico y de Laboratorio</t>
  </si>
  <si>
    <t>Depreciación Acumulada de Bienes Muebles</t>
  </si>
  <si>
    <t>Resultados de Ejercicios Anteriores</t>
  </si>
  <si>
    <t>INGRESOS Y OTROS BENEFICIOS</t>
  </si>
  <si>
    <t>Aprovechamientos</t>
  </si>
  <si>
    <t>Ingresos Financieros</t>
  </si>
  <si>
    <t>Gastos de Funcionamiento</t>
  </si>
  <si>
    <t>Bienes Muebles e Intangibles</t>
  </si>
  <si>
    <t>Indemnizaciones</t>
  </si>
  <si>
    <t>Otros Aprovechamientos</t>
  </si>
  <si>
    <t>Herencias, Legados, Cesiones y Donaciones</t>
  </si>
  <si>
    <t>Desayunos Escolares</t>
  </si>
  <si>
    <t>Aguinaldo</t>
  </si>
  <si>
    <t>Compensaciones</t>
  </si>
  <si>
    <t>Gratificación</t>
  </si>
  <si>
    <t>Becas</t>
  </si>
  <si>
    <t>(Pesos)</t>
  </si>
  <si>
    <t>Total (9)</t>
  </si>
  <si>
    <t>1700 Pago de Estimulos a Servidores Publicos</t>
  </si>
  <si>
    <t>1500 Otras Prestaciones Sociales y Economicas</t>
  </si>
  <si>
    <t>1300 Remuneraciones Adicionales y Especiales</t>
  </si>
  <si>
    <t>1200 Remuneraciones al Personal de Carácter Transitorio</t>
  </si>
  <si>
    <t>1100 Remuneraciones al Personal de Carácter Permanante</t>
  </si>
  <si>
    <t>Egreso Pagado (8)</t>
  </si>
  <si>
    <t>Estado Analítico del Ejercicio del Presupuesto de Egresos (7)</t>
  </si>
  <si>
    <t>Total Egreso Pagado(6)</t>
  </si>
  <si>
    <t>Subtotales(5)</t>
  </si>
  <si>
    <t xml:space="preserve">Realizados a Personas Físicas por la Presentación de su Trabajo Personal Independiente, por el cual se deba pagar y en su caso retener el Impuesto al Valor Agregado </t>
  </si>
  <si>
    <t>Contraprestaciones Pagadas por las Instituciones de Beneficencia Reconocidas por el Estado</t>
  </si>
  <si>
    <t>Pagos a Personas Discapacitadas o con Enfermedades en Estado Terminal, Crónicas o Degenerativas, que les Impida o Limite el Desempeño o Desarrollo en Forma Habitual de sus Funciones de Trabajo</t>
  </si>
  <si>
    <t>Pensiones, Jubilaciones y Gastos Funerarios</t>
  </si>
  <si>
    <t xml:space="preserve">Indemnizaciones por Despido o Terminación de la Relación Laboral, Riesgos o Enfermedades Profesionales </t>
  </si>
  <si>
    <t>Becas Educacionales y Deportivas para los Trabajadores</t>
  </si>
  <si>
    <t>Cualquier otro de Naturaleza Análoga a las Señaladas en esta disposición que se entregue a cambio del Trabajo Personal, Independientemente de la Denominación que se le Otorgue</t>
  </si>
  <si>
    <t>Pagos que se Asimilen a los Ingresos por Salarios en los Términos de la Ley del Impuesto Sobre la Renta</t>
  </si>
  <si>
    <t>Primas de Seguros para Gastos Médicos o de Vida</t>
  </si>
  <si>
    <t>En Efectivo o en Especie Directa o Indirectamente Otorgados por los Servicios de Transporte Proporcionados a los Trabajadores</t>
  </si>
  <si>
    <t>Despensa en Efectivo, en Especie o Vales</t>
  </si>
  <si>
    <t>En Efectivo o en Especie, Directa o Indirectamente Otorgados por los Servicios de Comedor y Comida Proporcionados a los Trabajadores</t>
  </si>
  <si>
    <t>Realizados a Administradores, Comisarios, Accionistas, Socios o Asociados de Personas Jurídico Colectivas</t>
  </si>
  <si>
    <t>Comisiones</t>
  </si>
  <si>
    <t xml:space="preserve">Bienes y Servicios, Incluyendo la Casa Habitación, Inclusive con la Reserva del Derecho de su Dominio   </t>
  </si>
  <si>
    <t>Participación de los Trabajadores en las Utilidades</t>
  </si>
  <si>
    <t>Primas de Antigüedad</t>
  </si>
  <si>
    <t>Partición Patronal de Fondo de Ahorros</t>
  </si>
  <si>
    <t>Gratificación y Aguinaldos</t>
  </si>
  <si>
    <t>Premios, Bonos, Estímulos, Incentivos y Ayudas</t>
  </si>
  <si>
    <t>Tiempo Extraordinario de Trabajo</t>
  </si>
  <si>
    <t>Sueldos y Salarios</t>
  </si>
  <si>
    <t>Egreso Pagado del mes (4)
(Cifras en Pesos)</t>
  </si>
  <si>
    <t>Monto de Remuneraciones Pagadas por Conceptos Considerados y No Considerados en la Determinación del Impuesto</t>
  </si>
  <si>
    <t>Conceptos de Remuneraciones al Trabajo Personal (3)</t>
  </si>
  <si>
    <r>
      <t xml:space="preserve">Nota 2: </t>
    </r>
    <r>
      <rPr>
        <sz val="11"/>
        <color theme="1"/>
        <rFont val="Lato"/>
        <family val="2"/>
      </rPr>
      <t>Agregar en el apartado de observaciones aclaración e importe que se entera por parte del organismo descentralizado.</t>
    </r>
  </si>
  <si>
    <t xml:space="preserve"> Al 31 de diciembre de 2021</t>
  </si>
  <si>
    <t>Disposiciones durante el ejercicio 2021 (h)</t>
  </si>
  <si>
    <t>Total de Financiamiento alcanzado a 2021</t>
  </si>
  <si>
    <t>Pago de Intereses del ejercicio 2021 (i)</t>
  </si>
  <si>
    <t>Amortizaciones al Capital del ejercicio 2021 (j)</t>
  </si>
  <si>
    <t>Saldo al 31 de Diciembre de 2021</t>
  </si>
  <si>
    <t>Cuenta Pública 2021
Origen y Aplicación de Recursos 
 (Cifras en Pesos)</t>
  </si>
  <si>
    <t>Ingreso Recaudado 
del ejercicio 2021 (4)</t>
  </si>
  <si>
    <t>Egreso Pagado de los recursos del ejercicio 2021 (5)</t>
  </si>
  <si>
    <t>Importe  devengado al
31 de diciembre 2021 del remanente del recurso
(7)</t>
  </si>
  <si>
    <t>Recursos 2021</t>
  </si>
  <si>
    <t>Cuenta Pública 2021
Cuotas, Aportaciones y Retenciones al ISSEMyM</t>
  </si>
  <si>
    <t xml:space="preserve"> Al  31 de Diciembre de 2021</t>
  </si>
  <si>
    <t>Cuenta Pública 2021
Retenciones del Impuesto Sobre la Renta por Salarios, Honorarios y Arrendamiento</t>
  </si>
  <si>
    <t>Cuenta Pública 2021       
Reporte de plazas ocupadas por Remuneraciones al Trabajo Personal
(Número de trabajadores)</t>
  </si>
  <si>
    <t>Saldo al 31 de Diciembre de 2020 (g)</t>
  </si>
  <si>
    <t>Transferencias, Asignaciones, Subsidios y Subvenciones, y Pensiones y Jubilaciones</t>
  </si>
  <si>
    <t>Si</t>
  </si>
  <si>
    <t>No</t>
  </si>
  <si>
    <t xml:space="preserve">Programadas </t>
  </si>
  <si>
    <t>Ejecutadas</t>
  </si>
  <si>
    <t>Igualdad de trato y oportunidades para la mujer y el hombre</t>
  </si>
  <si>
    <t>Conducción de las políticas generales de gobierno</t>
  </si>
  <si>
    <t>Planeación y presupuesto basado en resultados</t>
  </si>
  <si>
    <t>Prevención médica para la comunidad</t>
  </si>
  <si>
    <t>Alimentación para la población infantil</t>
  </si>
  <si>
    <t>Alimentación y nutrición familiar</t>
  </si>
  <si>
    <t>Protección a la población infantil y adolescente</t>
  </si>
  <si>
    <t>Atención a personas con discapacidad</t>
  </si>
  <si>
    <t>Apoyo a los adultos mayores</t>
  </si>
  <si>
    <t>Desarrollo integral de la familia</t>
  </si>
  <si>
    <t>Oportunidades para los jóvenes</t>
  </si>
  <si>
    <t>Financiamientos de Ejercicios Anteriores (3)</t>
  </si>
  <si>
    <t>Monto Original (Contratado)</t>
  </si>
  <si>
    <t>Monto al cierre del ejercicio 2021</t>
  </si>
  <si>
    <t>Fondo para la Infraestructura Social Municipal  y de las Demarcaciones Territoriales del Distrito Federal (FISMDF)</t>
  </si>
  <si>
    <t>Fondo de Aportaciones para el Fortalecimiento de los Municipios y de las Demarcaciones Territoriales del  Distrito Federal (FORTAMUNDF)</t>
  </si>
  <si>
    <t>Programa Hábitat</t>
  </si>
  <si>
    <t>Subsidio a los Municipios y Demarcaciones Territoriales del Distrito Federal y Entidades Federativas que ejerzan de manera directa o coordinada la función de Seguridad Pública (FORTASEG)</t>
  </si>
  <si>
    <t>Programa de Empleo Temporal (PET)</t>
  </si>
  <si>
    <t xml:space="preserve">Recursos para el Rescate de Espacios Públicos </t>
  </si>
  <si>
    <t>Fondo de Aportaciones para la Seguridad Pública (FASP)</t>
  </si>
  <si>
    <t>Fondo para el Fortalecimiento de la Infraestructura Estatal y Municipal</t>
  </si>
  <si>
    <t>Recursos Federales</t>
  </si>
  <si>
    <t>Total Recursos Federales (8)</t>
  </si>
  <si>
    <t xml:space="preserve">Servicios Personales  </t>
  </si>
  <si>
    <r>
      <t>NOTA 4:</t>
    </r>
    <r>
      <rPr>
        <sz val="10"/>
        <rFont val="Lato"/>
        <family val="2"/>
      </rPr>
      <t xml:space="preserve"> Deberá registrar por separado el ingreso recaudado y los intereses obtenidos de las cuentas bancarios de losrecursos federales y estatales asignados a la entidad municipal.</t>
    </r>
  </si>
  <si>
    <t>Recursos Estatales</t>
  </si>
  <si>
    <t xml:space="preserve">Cuenta Pública 2021   </t>
  </si>
  <si>
    <t>Registro de la deuda y aportaciones con Entidades Externas</t>
  </si>
  <si>
    <t xml:space="preserve">Entidad </t>
  </si>
  <si>
    <t>CONAGUA</t>
  </si>
  <si>
    <t>CFE</t>
  </si>
  <si>
    <t>CAEM</t>
  </si>
  <si>
    <t>ISSEMYM</t>
  </si>
  <si>
    <t>Notas del análisis:</t>
  </si>
  <si>
    <t>Marcas:</t>
  </si>
  <si>
    <t>Fuentes:</t>
  </si>
  <si>
    <t>Información presentada por CONAGUA</t>
  </si>
  <si>
    <t>Información presentada por CFE</t>
  </si>
  <si>
    <t>Información presentada por CAEM</t>
  </si>
  <si>
    <t>RESULTADO DE LA APLICACIÓN DEL PROCEDIMIENTO:</t>
  </si>
  <si>
    <t>Ejes  y pilares (3)</t>
  </si>
  <si>
    <t>Programa (4)</t>
  </si>
  <si>
    <t>Dependencia General 
(5)</t>
  </si>
  <si>
    <r>
      <t xml:space="preserve">Otros Recursos Federales
 </t>
    </r>
    <r>
      <rPr>
        <b/>
        <sz val="12"/>
        <rFont val="Lato"/>
        <family val="2"/>
      </rPr>
      <t>(Agregar filas necesarias para describir el concepto de cada uno)</t>
    </r>
  </si>
  <si>
    <t>Cifras en pesos</t>
  </si>
  <si>
    <t>Cuenta Pública 2021       
Reporte de Remuneraciones Pagadas por Conceptos Considerados y No Considerados en la Determinación del Impuesto sobre Erogaciones por Remuneraciones al Trabajo Personal
(Cifras en Pesos)</t>
  </si>
  <si>
    <t>Reporte de deuda y aportaciones con Entidades Externas</t>
  </si>
  <si>
    <t>Cuenta Pública 2021        
Informe por programas, pilares, ejes transversales, objetivos, estrategias, lineas de acción programadas y ejecutadas del ejercicio 2021
(Cifras en Pesos)</t>
  </si>
  <si>
    <t>“Bajo protesta de decir verdad declaramos que la información y los formatos, son razonablemente correctos y son responsabilidad del emisor”.</t>
  </si>
  <si>
    <t>Nota: Agregar expediente digitalizado que incluya contrato del financiamiento, tabla de amortización, soporte documental de los registros contables y/o presupuestales, de las amortizaciones, pago de intereses de los financiamientos del ejercicio o ejercicios anteriores vigentes.</t>
  </si>
  <si>
    <t>Cuenta Pública 2021       
Formato de Financiamientos a corto y largo plazo del ejercicio y ejercicios anteriores
(Cifras en Pesos)</t>
  </si>
  <si>
    <t>Financiamientos Adquiridos Durante el Ejercicio 2021 (4)</t>
  </si>
  <si>
    <t>Tota (13)l</t>
  </si>
  <si>
    <t>Cuenta(s) Contable(s) (3)</t>
  </si>
  <si>
    <t>Saldo al 31 de diciembre de 2021 (4)</t>
  </si>
  <si>
    <t>Total deuda(6)</t>
  </si>
  <si>
    <t>Total aportación(6)</t>
  </si>
  <si>
    <t xml:space="preserve"> Aportaciones IHAEM(5)</t>
  </si>
  <si>
    <t>Conciliación de deuda y aportaciones con Entidades Externas</t>
  </si>
  <si>
    <t>Conciliación de la deuda y aportaciones con Entidades Externas</t>
  </si>
  <si>
    <t>Saldo al 31 de diciembre de 2021 (3)</t>
  </si>
  <si>
    <t>Saldo Reportado por la entidad externa al 31 de diciembre de 2021 (4)</t>
  </si>
  <si>
    <t>Diferencia (5)</t>
  </si>
  <si>
    <t xml:space="preserve"> Aportaciones IHAEM(6)</t>
  </si>
  <si>
    <t>Total deuda(7)</t>
  </si>
  <si>
    <t>Total aportación(7)</t>
  </si>
  <si>
    <t>Conciliación de saldos de financiamiento a corto y largo plazo del ejercicio y de ejercicios anteriores con las instituciones financieras.</t>
  </si>
  <si>
    <t>Insitutución Financiera/Crédito (3)</t>
  </si>
  <si>
    <t>Saldo Contable al 31 de diciembre de 2021 (4)</t>
  </si>
  <si>
    <t>Diferencia (6)</t>
  </si>
  <si>
    <t>Saldo Reportado por la Insitutución Financiera del o los financiamiento(s) al 31 de diciembre de 2021 (5)</t>
  </si>
  <si>
    <t>Dependencia Auxiliar 
(6)</t>
  </si>
  <si>
    <t>Unidad Ejecutora 
(7)</t>
  </si>
  <si>
    <t>Plan de Desarrollo Municipal (8)</t>
  </si>
  <si>
    <t>Objetivos 
(9)</t>
  </si>
  <si>
    <t xml:space="preserve">Estrategias
(10) </t>
  </si>
  <si>
    <t xml:space="preserve">Lineas de acción 
(11) </t>
  </si>
  <si>
    <t>Metas (12)</t>
  </si>
  <si>
    <t>Totales (13)</t>
  </si>
  <si>
    <t>Cuenta Pública 2021
Anexo al Estado de Situación Financiera 
(cifras en pesos)</t>
  </si>
  <si>
    <t>Entidad Municipal: (1)     TEXCALTITLAN     No. 3052</t>
  </si>
  <si>
    <t xml:space="preserve"> Al 31 de Diciembre de 2021 (2)</t>
  </si>
  <si>
    <r>
      <t xml:space="preserve">Cuenta </t>
    </r>
    <r>
      <rPr>
        <sz val="8"/>
        <rFont val="Arial"/>
        <family val="2"/>
      </rPr>
      <t>(3)</t>
    </r>
  </si>
  <si>
    <r>
      <t xml:space="preserve">Concepto   </t>
    </r>
    <r>
      <rPr>
        <sz val="8"/>
        <rFont val="Arial"/>
        <family val="2"/>
      </rPr>
      <t xml:space="preserve"> (4)</t>
    </r>
  </si>
  <si>
    <r>
      <t xml:space="preserve">Saldo Inicial    </t>
    </r>
    <r>
      <rPr>
        <sz val="8"/>
        <rFont val="Arial"/>
        <family val="2"/>
      </rPr>
      <t xml:space="preserve"> (5)</t>
    </r>
  </si>
  <si>
    <r>
      <t xml:space="preserve">Debe      </t>
    </r>
    <r>
      <rPr>
        <sz val="8"/>
        <rFont val="Arial"/>
        <family val="2"/>
      </rPr>
      <t>(6)</t>
    </r>
  </si>
  <si>
    <r>
      <t xml:space="preserve">Haber    </t>
    </r>
    <r>
      <rPr>
        <b/>
        <sz val="5"/>
        <rFont val="Arial"/>
        <family val="2"/>
      </rPr>
      <t xml:space="preserve"> </t>
    </r>
    <r>
      <rPr>
        <sz val="8"/>
        <rFont val="Arial"/>
        <family val="2"/>
      </rPr>
      <t>(7)</t>
    </r>
  </si>
  <si>
    <r>
      <t xml:space="preserve">Saldo Final     </t>
    </r>
    <r>
      <rPr>
        <sz val="8"/>
        <rFont val="Arial"/>
        <family val="2"/>
      </rPr>
      <t xml:space="preserve"> (8)</t>
    </r>
  </si>
  <si>
    <r>
      <t xml:space="preserve">Fecha de Antigüedad </t>
    </r>
    <r>
      <rPr>
        <sz val="8"/>
        <rFont val="Arial"/>
        <family val="2"/>
      </rPr>
      <t>(9)</t>
    </r>
  </si>
  <si>
    <t>ACTIVO CIRCULANTE</t>
  </si>
  <si>
    <t>1111 0001</t>
  </si>
  <si>
    <t>EFECTIVO</t>
  </si>
  <si>
    <t>1111 0001 0000 0000 0001</t>
  </si>
  <si>
    <t>CAJA ISSEMYM</t>
  </si>
  <si>
    <t>31/12/21 - D - 1 - 188</t>
  </si>
  <si>
    <t>ISSEMYM CORRESPONDIENTE AL MES DE DICIEMBRE DEL 2021</t>
  </si>
  <si>
    <t>1111 0001 0000 0000 0002</t>
  </si>
  <si>
    <t>CAJA ISSEMYM ADMON 20192021</t>
  </si>
  <si>
    <t>26/02/21 - I - 1 - 6</t>
  </si>
  <si>
    <t>DEDUCCIONES AL H. AYUNTAMIENTO DEL ISSEMYM CORRESPONDIENTES AL MES DE FEBRERO DEL 2021</t>
  </si>
  <si>
    <t>28/02/21 - D - 1 - 125</t>
  </si>
  <si>
    <t>ISSEMYM CORRESPONDIENTE AL MES DE FEBRERO DEL 2021</t>
  </si>
  <si>
    <t>29/10/21 - I - 7 - 6</t>
  </si>
  <si>
    <t>DEDUCCION AL A.AYUNTAMIENTO DE CUOTAS Y APORTACIONES DEL ISSEMYM CORRESPONDIENTES AL MES DE OCTUBRE 22021</t>
  </si>
  <si>
    <t>30/07/21 - D - 1 - 197</t>
  </si>
  <si>
    <t>ISSEMYM CORRESPONDIENTE AL MES DE JULIO DEL 2021</t>
  </si>
  <si>
    <t>30/07/21 - I - 4 - 6</t>
  </si>
  <si>
    <t>DEDUCCIONES AL H.AYUNTAMIENTO CORRESPONDIENTES A LAS CUOTAS Y APORTACIONES DEL MES DE JULIO 2021</t>
  </si>
  <si>
    <t>30/09/21 - D - 1 - 197</t>
  </si>
  <si>
    <t>ISSEMYM CORRESPONDIENTE AL MES DE SEPTIEMBRE DEL 2021</t>
  </si>
  <si>
    <t>30/09/21 - I - 9 - 6</t>
  </si>
  <si>
    <t>DEDUCCIONES AL H.AYUNTAMIENTO DEL ISSEMYM CORRESPONDIENTES AL MES DE SEPTIEMBRE DEL 2021</t>
  </si>
  <si>
    <t>30/11/21 - D - 1 - 188</t>
  </si>
  <si>
    <t>ISSEMYM CORRESPONDIENTE AL MES DE NOVIEMBRE 2021</t>
  </si>
  <si>
    <t>30/11/21 - I - 4 - 6</t>
  </si>
  <si>
    <t>DEDUCCIONES AL H.AYUNTAMIENTO DEL ISSSEMYM CORRESPONDIENTE AL MES DE NOVIEMBRE DEL 2021</t>
  </si>
  <si>
    <t>31/08/21 - D - 1 - 197</t>
  </si>
  <si>
    <t>ISSEMYM CORRESPONDIENTE AL MES DE AGOSTO DEL 2021</t>
  </si>
  <si>
    <t>31/08/21 - I - 6 - 6</t>
  </si>
  <si>
    <t>DEDUCCION AL H.AYUNTAMIENTO POR APORTACIONES Y CUOTAS DEL ISSEMYM CORRESPONDIENTE AL MES DE AGOSTO DEL 2021</t>
  </si>
  <si>
    <t>31/10/21 - D - 1 - 186</t>
  </si>
  <si>
    <t>ISSEMYM CORRESPONDIENTE AL MES DE OCTUBRE DEL 2021</t>
  </si>
  <si>
    <t>31/12/21 - I - 28 - 6</t>
  </si>
  <si>
    <t>DEDUCCION AL H.AYUNTAMIENTO POR CUOTAS Y APORTACIONES DEL ISSEMYM CORRESPONDIENTE AL MES DE DICIEMBRE DEL 2021</t>
  </si>
  <si>
    <t>1112 0004</t>
  </si>
  <si>
    <t>BANCOMER 2019-2021</t>
  </si>
  <si>
    <t>1112 0004 0000 0000 0001</t>
  </si>
  <si>
    <t>BANCOMER NO. CUENTA 0112722208</t>
  </si>
  <si>
    <t>01/03/21 - E - 1 - 29</t>
  </si>
  <si>
    <t>( - )  COMISIONES POR CHEQUES LIBRADOS Y PAGADOS</t>
  </si>
  <si>
    <t>01/03/21 - E - 2 - 50</t>
  </si>
  <si>
    <t>( - )  COMBUSTIBLE CORRESPONDIENTE AL MES DE FEBRERO DEL 2021</t>
  </si>
  <si>
    <t>01/03/21 - I - 1 - 6</t>
  </si>
  <si>
    <t>PARTICIPACION DEL MES DE FEBRERO DEL 2021</t>
  </si>
  <si>
    <t>01/06/21 - E - 1 - 57</t>
  </si>
  <si>
    <t>( - )  COMBUSTIBLE CORRESPONDIENTE AL MES DE MAYO DEL 2021, DE LA FACTURA   A11118</t>
  </si>
  <si>
    <t>01/06/21 - E - 2 - 2</t>
  </si>
  <si>
    <t>( - )  ISR DEL MES DE ABRIL DEL 2020</t>
  </si>
  <si>
    <t>01/06/21 - E - 3 - 2</t>
  </si>
  <si>
    <t>( - )  ISR DEL MES DE MAYO DEL 2020</t>
  </si>
  <si>
    <t>01/06/21 - I - 1 - 6</t>
  </si>
  <si>
    <t>PARTICIPACION CORRESPONDIENTE AL MES DE MAYO DEL 2021, DEL H.AYUNTAMIENTO DE TEXCALTITLAN</t>
  </si>
  <si>
    <t>01/07/21 - E - 1 - 29</t>
  </si>
  <si>
    <t>( - )  COMISIONES BANCARIAS POR CHEQUES LIBRADOS PAGADOS</t>
  </si>
  <si>
    <t>01/07/21 - E - 2 - 2</t>
  </si>
  <si>
    <t>( - )  DEUDOR A CORTO PLAZO</t>
  </si>
  <si>
    <t>01/07/21 - E - 3 - 8</t>
  </si>
  <si>
    <t>( - )  PAGO DE FACTURA UNICA #492, SERVICIO DE INTERNET DE INSTALACIONES DEL SM DIF</t>
  </si>
  <si>
    <t>01/07/21 - I - 1 - 6</t>
  </si>
  <si>
    <t>PARTICIPACION CORRESPONDIENTE DEL MES DE JUNIO 2021</t>
  </si>
  <si>
    <t>01/09/21 - E - 1 - 15</t>
  </si>
  <si>
    <t>( - )  COMISIONES BANCARIAS POR CHEQUES PAGADOS</t>
  </si>
  <si>
    <t>01/09/21 - E - 2 - 8</t>
  </si>
  <si>
    <t>( - )  LLANTAS DE CAMIONETA NISSAN, FACTURA PIS 1401</t>
  </si>
  <si>
    <t>01/09/21 - E - 3 - 2</t>
  </si>
  <si>
    <t>( - )  DEUDOR A CORTO PLAZO CON EL CH.NO.284</t>
  </si>
  <si>
    <t>01/09/21 - E - 4 - 64</t>
  </si>
  <si>
    <t>( - )  COMBUSTIBLE CORRESPONDIENTE AL MES DE AGOSTO, FACTURA EM 58492</t>
  </si>
  <si>
    <t>01/10/21 - E - 1 - 29</t>
  </si>
  <si>
    <t>( - )  COMISIONES BANCARIAS POR CHEQUE LIBRADOS Y PAGADOS</t>
  </si>
  <si>
    <t>01/10/21 - E - 2 - 2</t>
  </si>
  <si>
    <t>( - )  DEDUDOR A CORTO PLAZO CH.290</t>
  </si>
  <si>
    <t>01/10/21 - E - 3 - 36</t>
  </si>
  <si>
    <t>( - )  GASTOS DEL FONDO REVOLVENTE CON EL CHEQUE NO.289</t>
  </si>
  <si>
    <t>01/10/21 - E - 4 - 57</t>
  </si>
  <si>
    <t>( - )  COMBUSTIBLE CORRESPONDIENTE AL MES DE SEPTIEMBRE DE SERVICIO MABIAN S.A. DE C.V</t>
  </si>
  <si>
    <t>01/10/21 - E - 5 - 50</t>
  </si>
  <si>
    <t>( - )  COMBUSTIBLE CORRESPONDIENTE AL MES DE SEPTIEMBRE DE SERVICIO ROSA MARIA DIAZ MARTINEZ</t>
  </si>
  <si>
    <t>01/11/21 - E - 1 - 29</t>
  </si>
  <si>
    <t>( - )  COMISIONES BANCARIAS POR CHEQUES LIBRADOS Y PAGADOS</t>
  </si>
  <si>
    <t>01/11/21 - I - 1 - 6</t>
  </si>
  <si>
    <t>PARTICIPACION DEL H.AYUNTAMIENTO CORRESPONDIENTE AL MES DE OCTUBRE DEL 2021</t>
  </si>
  <si>
    <t>01/12/21 - E - 1 - 29</t>
  </si>
  <si>
    <t>01/12/21 - E - 2 - 77</t>
  </si>
  <si>
    <t>( - )  PAGO DE FACTURA UNICA 551</t>
  </si>
  <si>
    <t>01/12/21 - E - 3 - 85</t>
  </si>
  <si>
    <t>( - )  COMPROBACION DEL FONDO REVOLVENTE CON EL CHEQUE NO.0000313</t>
  </si>
  <si>
    <t>01/12/21 - E - 4 - 2</t>
  </si>
  <si>
    <t>( - )  DEUSOR A CORTO PLAZO CON EL CHEQUE NO.0000314</t>
  </si>
  <si>
    <t>02/02/21 - E - 1 - 15</t>
  </si>
  <si>
    <t>02/02/21 - E - 2 - 8</t>
  </si>
  <si>
    <t>( - )  AYUDA ECONOMICA A PERSONA DE ESCASOS RECURSOS PARA TRATAMIENTO MEDICO CON EL CH.NO.0000245</t>
  </si>
  <si>
    <t>02/02/21 - E - 3 - 2</t>
  </si>
  <si>
    <t>( - )  DEUDOR  A CORTO PLAZO ANGELICA MERCADO CASTAÑEDA CON EL CH. N0.0000241</t>
  </si>
  <si>
    <t>02/02/21 - E - 4 - 64</t>
  </si>
  <si>
    <t>( - )  COMPROBACION DEL FONDO REVOLVENTE DEL CHEQUE NO.0000244</t>
  </si>
  <si>
    <t>02/03/21 - E - 3 - 71</t>
  </si>
  <si>
    <t>( - )  COMBUSTIBLE CORRESPONDIENTE AL MES DE FEBRERO DE SERVICIO MABIAN S.A. DE C.V</t>
  </si>
  <si>
    <t>02/03/21 - E - 4 - 8</t>
  </si>
  <si>
    <t>( - )  PAGO DE LUZ ENERGETICA A CFE DEL MEDIDO NO.B91N17 DIF MUNICIPAL</t>
  </si>
  <si>
    <t>02/03/21 - E - 5 - 8</t>
  </si>
  <si>
    <t>( - )  PAGO DE LUZ A CFE SUMINISTRADOR DE SERVICIOS BASICOS DEL MEDIDOR NO.209WFG DIF</t>
  </si>
  <si>
    <t>02/07/21 - E - 4 - 8</t>
  </si>
  <si>
    <t>( - )  PAGO DE COMPENSACION A COLABORADORA DEL SM DIF</t>
  </si>
  <si>
    <t>02/08/21 - E - 1 - 29</t>
  </si>
  <si>
    <t>( - )  COMISIONES BANCARIAS POR SERVICIOS DE CHEQUES LIBRADOS Y PAGADOS</t>
  </si>
  <si>
    <t>02/08/21 - E - 2 - 71</t>
  </si>
  <si>
    <t>( - )  COMBUSTIBLE CORRESPONDIENTE AL MES DE JULIO DE LA FACTURA A 11457</t>
  </si>
  <si>
    <t>02/12/21 - E - 5 - 8</t>
  </si>
  <si>
    <t>( - )  APOYO ECONOMICO POR ENFERMEDAD</t>
  </si>
  <si>
    <t>03/03/21 - E - 6 - 99</t>
  </si>
  <si>
    <t>( - )  COMPROBACION DEL FONDO DEL FONDO REVOLVENTE</t>
  </si>
  <si>
    <t>03/03/21 - E - 7 - 2</t>
  </si>
  <si>
    <t>( - )  DEUDOR A CORTO PLAZO ANGELICA MERCADO CASTAÑEDA</t>
  </si>
  <si>
    <t>03/05/21 - E - 1 - 29</t>
  </si>
  <si>
    <t>03/06/21 - E - 4 - 146</t>
  </si>
  <si>
    <t>( - )  CUOTAS Y APORTACIONES AL ISSEMYM CORRESPONDIENTES AL MES DE MAYO DEL 2021</t>
  </si>
  <si>
    <t>03/11/21 - E - 2 - 44</t>
  </si>
  <si>
    <t>( - )  COMPROBACION DEL FONDO REVOLVENTE</t>
  </si>
  <si>
    <t>03/11/21 - E - 3 - 2</t>
  </si>
  <si>
    <t>( - )  DEUDOR A CORTO PLAZO CON EL CHEQUE NO.301</t>
  </si>
  <si>
    <t>03/11/21 - E - 4 - 8</t>
  </si>
  <si>
    <t>( - )  APOYO ECONOMICO PARA OPERACION</t>
  </si>
  <si>
    <t>04/01/21 - E - 1 - 29</t>
  </si>
  <si>
    <t>04/03/21 - E - 8 - 15</t>
  </si>
  <si>
    <t>( - )  COMISIONES BANCARIAS POR SERVICIOS DE BANCA INTERNET</t>
  </si>
  <si>
    <t>04/04/21 - I - 1 - 6</t>
  </si>
  <si>
    <t>COMPENSACION SPEI DE BBVA</t>
  </si>
  <si>
    <t>04/06/21 - E - 5 - 15</t>
  </si>
  <si>
    <t>( - )  COMISIONES BANCARIAS POR SERVICIO DE BANCA INTERNET</t>
  </si>
  <si>
    <t>04/08/21 - E - 3 - 2</t>
  </si>
  <si>
    <t>04/10/21 - E - 6 - 8</t>
  </si>
  <si>
    <t>( - )  AYUDA ECONOMICA PARA SILLA DE RUDAS ESPECIAL PARA NIÑA  CON DISCAPACIDAD</t>
  </si>
  <si>
    <t>04/11/21 - E - 5 - 8</t>
  </si>
  <si>
    <t>( - )  PAGO DE TELEFONIA CONVENCIONAL</t>
  </si>
  <si>
    <t>04/11/21 - E - 6 - 8</t>
  </si>
  <si>
    <t>( - )  PAGO DE SUMINISTRO DE LUZ CFE DEL MEDIDOR NO.B91N17</t>
  </si>
  <si>
    <t>05/02/21 - E - 5 - 15</t>
  </si>
  <si>
    <t>( - )  COMISIONES POR SERVICIOS DE BANCA DE INTERNET BBVA</t>
  </si>
  <si>
    <t>05/03/21 - E - 9 - 5</t>
  </si>
  <si>
    <t>( - )  COMPLEMENTO DE PAGO DEL ISSEMYM CORRESPONDIENTE AL MES DE FEBRERO DEL 2021</t>
  </si>
  <si>
    <t>05/03/21 - E - 10 - 8</t>
  </si>
  <si>
    <t>( - )  PAGO DE DESAYUNOS FRIOS CORRESPONDIENTES AL MES DE DICIEMBRE DEL 2020</t>
  </si>
  <si>
    <t>05/03/21 - E - 11 - 8</t>
  </si>
  <si>
    <t>( - )  PAGO DE DESAYUNOS FRIOS DOTACION CORRESPONDIENTE AL MES DE NOVIEMBRE DEL 2020</t>
  </si>
  <si>
    <t>05/03/21 - I - 2 - 6</t>
  </si>
  <si>
    <t>CUOTA DE RECUPERACION DE DESAYUNOS FRIOS CORRESPONDIENTES AL MES DE NOVIEMBRE DEL 2020</t>
  </si>
  <si>
    <t>05/03/21 - I - 3 - 6</t>
  </si>
  <si>
    <t>CUOTA DE RECUPERACION DE LA DOTACION DE DESAYUNOS FRIOS CORRESPONDIENTES AL MES DE DICIEMBRE DEL 2020</t>
  </si>
  <si>
    <t>05/04/21 - E - 1 - 29</t>
  </si>
  <si>
    <t>05/04/21 - E - 2 - 71</t>
  </si>
  <si>
    <t>( - )  COMBUSTIBLE CORRESPONDIENTE AL MES DE MARZO DEL 2021</t>
  </si>
  <si>
    <t>05/04/21 - E - 3 - 8</t>
  </si>
  <si>
    <t>( - )  PAGO DE TELEFONIA CONVENCIONAL CORRESPONDIENTE AL MES DE FACTURACION DE MARZO DEL 2021</t>
  </si>
  <si>
    <t>05/04/21 - E - 4 - 8</t>
  </si>
  <si>
    <t>( - )  PAGO DE FACTURA UNICA 0435</t>
  </si>
  <si>
    <t>05/04/21 - E - 5 - 125</t>
  </si>
  <si>
    <t>( - )  ISSEMYM CORRESPONDIENTE DEL MES DE MARZO DEL 2021</t>
  </si>
  <si>
    <t>05/07/21 - E - 5 - 188</t>
  </si>
  <si>
    <t>( - )  PAGO DE CUOTAS Y APORTACIONES DEL ISSEMYM  CORRESPONDIENTE AL MES DE JUNIO DEL 2021</t>
  </si>
  <si>
    <t>05/07/21 - E - 6 - 8</t>
  </si>
  <si>
    <t>( - )  PAGO DE FACTURA UNICA #496 SERVICIO DE INTERNET CORRESPONDIENTE AL MES DE JUNIO DEL 2021</t>
  </si>
  <si>
    <t>05/07/21 - E - 7 - 71</t>
  </si>
  <si>
    <t>( - )  PAGO DE FACTURA A 11305, COMBUSTIBLE COORESPONDIENTE AL MES DE JUNIO DEL 2021</t>
  </si>
  <si>
    <t>05/07/21 - E - 8 - 64</t>
  </si>
  <si>
    <t>( - )  PAGO DE FACTURA RM 8545, COMBUSTIBLE CORRESPONDIENTE AL MES DE JUNIO DE PROVEEDOR ROSA MARIA DIAZ MARTINEZ</t>
  </si>
  <si>
    <t>05/08/21 - E - 4 - 15</t>
  </si>
  <si>
    <t>( - )  COMISIONES BANCARIAS POR SERVICIOS DE BANCA DE INTERNET</t>
  </si>
  <si>
    <t>05/10/21 - E - 7 - 8</t>
  </si>
  <si>
    <t>( - )  PAGO DE ACTUALIZACION DE SISTEMA DE CONTABILIDAD Y RESPALDO</t>
  </si>
  <si>
    <t>05/11/21 - E - 7 - 15</t>
  </si>
  <si>
    <t>( - )  SERVICIO DE BANCA INTERNET</t>
  </si>
  <si>
    <t>05/11/21 - E - 8 - 2</t>
  </si>
  <si>
    <t>( - )  DEUDOR A CORTO PLAZO CON EL CHEQUE NO.305</t>
  </si>
  <si>
    <t>05/11/21 - E - 9 - 8</t>
  </si>
  <si>
    <t>( - )  PAGO A CFE SUMINISTRO BASICO DE LUZ DEL MEDICOR NO.209WFG</t>
  </si>
  <si>
    <t>05/11/21 - E - 10 - 64</t>
  </si>
  <si>
    <t>( - )  COMBUSTIBLE CORRESPONDIENTE AL MES DE OCTUBRE DEL SERVICIO MABIAN PAGANDO FACTURA A11944</t>
  </si>
  <si>
    <t>05/11/21 - E - 11 - 57</t>
  </si>
  <si>
    <t>( - )  COMBUSTIBLE CORRESPONDIENTE AL MES DE OCTUBRE FACTURA RM 9023</t>
  </si>
  <si>
    <t>05/11/21 - E - 12 - 2</t>
  </si>
  <si>
    <t>( - )  DEUDOR A CORTO PLAZO CON EL CHEQUE NO.306</t>
  </si>
  <si>
    <t>06/05/21 - E - 2 - 15</t>
  </si>
  <si>
    <t>( - )  COMISIONES BANCARIAS DE SERVICIO DE BANCA  INTERNET</t>
  </si>
  <si>
    <t>06/07/21 - E - 9 - 15</t>
  </si>
  <si>
    <t>06/08/21 - E - 5 - 2</t>
  </si>
  <si>
    <t>06/08/21 - E - 6 - 2</t>
  </si>
  <si>
    <t>( - )  DEUDOR A CORTO PLAZO CON EL CH.NO281</t>
  </si>
  <si>
    <t>06/08/21 - E - 7 - 2</t>
  </si>
  <si>
    <t>( - )  DEUDOR  A CORTO PLAZO CON EL CHEQUE NO.283</t>
  </si>
  <si>
    <t>06/09/21 - E - 5 - 15</t>
  </si>
  <si>
    <t>06/09/21 - E - 6 - 8</t>
  </si>
  <si>
    <t>( - )  PAGO DE FACTURA  000730 EVENTO</t>
  </si>
  <si>
    <t>06/09/21 - E - 7 - 29</t>
  </si>
  <si>
    <t>( - )  PAGO DE FACTURA 002015 MOBILIARIO DE OFICINA</t>
  </si>
  <si>
    <t>06/09/21 - E - 8 - 43</t>
  </si>
  <si>
    <t>( - )  PAGO DE FACTURA 000732</t>
  </si>
  <si>
    <t>06/09/21 - E - 9 - 15</t>
  </si>
  <si>
    <t>( - )  PAGO DE FACTURA 000065 IMPRESION DE VOLANTES. TRIPTICOS Y CARTELES DE CAMPAÑA TABAQUISMO</t>
  </si>
  <si>
    <t>06/09/21 - E - 10 - 8</t>
  </si>
  <si>
    <t>( - )  PAGO DE CFE SUMINISTRO BASICO DE ENERGIA MEDIDOR NO. 209WFG</t>
  </si>
  <si>
    <t>06/09/21 - E - 11 - 8</t>
  </si>
  <si>
    <t>( - )  CFE SERVICIOS BASICOS DE SUMINISTRO DE ENERGIA ELECTRICA DEL MEDIDOR NO. B91N17</t>
  </si>
  <si>
    <t>06/10/21 - E - 8 - 8</t>
  </si>
  <si>
    <t>( - )  MATERIAL DE DIFUSION PARA PROCURADORA, PAGO DE FACTURA D 539</t>
  </si>
  <si>
    <t>06/12/21 - E - 6 - 15</t>
  </si>
  <si>
    <t>( - )  COMISIONES BANCARIAS POR SERVICIO DE BANCA DE INTERNET</t>
  </si>
  <si>
    <t>07/01/21 - E - 2 - 22</t>
  </si>
  <si>
    <t>07/10/21 - E - 9 - 8</t>
  </si>
  <si>
    <t>( - )  APOYO ECONOMICO POR ENFERMEDAD COVID-19</t>
  </si>
  <si>
    <t>07/10/21 - E - 10 - 8</t>
  </si>
  <si>
    <t>08/03/21 - E - 12 - 43</t>
  </si>
  <si>
    <t>( - )  RECARGA DE TINTA A IMPRESORAS</t>
  </si>
  <si>
    <t>08/04/21 - E - 6 - 15</t>
  </si>
  <si>
    <t>08/04/21 - E - 7 - 85</t>
  </si>
  <si>
    <t>( - )  ADELANTO POR MUEBLES DE MADERA PARA OFICINAS FACTURA 0368</t>
  </si>
  <si>
    <t>08/04/21 - E - 7 - 86</t>
  </si>
  <si>
    <t>08/06/21 - E - 6 - 2</t>
  </si>
  <si>
    <t>( - )  DEUDOR A CORTO PLAZO CON EL CHEQUE NO.0000268</t>
  </si>
  <si>
    <t>08/06/21 - E - 7 - 2</t>
  </si>
  <si>
    <t>( - )  DEUDOR A CORTO PLAZO CON EL CHEQUE NO.0000267</t>
  </si>
  <si>
    <t>08/09/21 - E - 13 - 2</t>
  </si>
  <si>
    <t>( - )  DEUDOR A CORTO PLAZO CH.NO. 285</t>
  </si>
  <si>
    <t>08/10/21 - E - 11 - 8</t>
  </si>
  <si>
    <t>( - )  PAGO AL DIFEM  DE LA DOTACION DE DESAYUNOS FRIOS CORRESPONDIENTES L MES DE ABRIL DEL 2021</t>
  </si>
  <si>
    <t>08/10/21 - E - 12 - 29</t>
  </si>
  <si>
    <t>( - )  VIATICOS ALIMENTARIOS DE PERSONAL DEL SM DIF</t>
  </si>
  <si>
    <t>08/10/21 - E - 13 - 8</t>
  </si>
  <si>
    <t>( - )  PAGO AL DIFEM DE DOTACION DE DESAYUNOS FRIOS CORRESPONDIENTES AL MES DE MAYO DEL 2021</t>
  </si>
  <si>
    <t>08/10/21 - E - 14 - 8</t>
  </si>
  <si>
    <t>( - )  PAGO AL DIFEM DE LA DOTACION DE DESAYUNOS FRIOS CORRESPONDIENTES AL MES DE JUNIO DEL 2021</t>
  </si>
  <si>
    <t>08/10/21 - I - 1 - 6</t>
  </si>
  <si>
    <t>COMPLEMENTO DE LA CUOTA DE RECUPERACION DE DESAYUNOS FRIOS CORRESPONDIENTE AL MES DE MARZO DEL 2021</t>
  </si>
  <si>
    <t>08/10/21 - I - 2 - 6</t>
  </si>
  <si>
    <t>CUOTA DE RECUPERACION DE DESYUNOS FRIOS CORRESPONDIENTES AL MES DE ABRIL 2021</t>
  </si>
  <si>
    <t>08/10/21 - I - 3 - 6</t>
  </si>
  <si>
    <t>CUOTA DE RECUPERACION DE DESAYUNOS FRIOS CORRESPONDIENTE AL MES DE MAYO DEL 2021</t>
  </si>
  <si>
    <t>08/10/21 - I - 4 - 6</t>
  </si>
  <si>
    <t>CUOTA  DE RECUPERACION 01 DE DESAYUNOS FRIOS CORRESPONDIENTE AL MES DE JUNIO DEL 2021</t>
  </si>
  <si>
    <t>08/10/21 - I - 5 - 2</t>
  </si>
  <si>
    <t>REINTEGRO DE DIVEROS DEUDORES CON EL CH.NO.282</t>
  </si>
  <si>
    <t>08/11/21 - E - 13 - 15</t>
  </si>
  <si>
    <t>( - )  PAGO DE FACTURA UNICA 555, COMPRA DE LAPTOS A JOVENES DE ESCASOS RECURSO</t>
  </si>
  <si>
    <t>08/11/21 - E - 14 - 80</t>
  </si>
  <si>
    <t>( - )  PAGO D FACTURA UNICA 556</t>
  </si>
  <si>
    <t>08/11/21 - E - 15 - 8</t>
  </si>
  <si>
    <t>( - )  PAGO AL DIFEM DE DOTACION DE DESAYUNOS FRIOS CORRESPONDIENTES AL MES DE JULIO</t>
  </si>
  <si>
    <t>08/11/21 - E - 16 - 8</t>
  </si>
  <si>
    <t>( - )  PAGO AL DIFEM DE DOTACION DE DESAYUNOS FRIOS CORRESPONDIENTES AL MES DE AGOSTO DEL 2021</t>
  </si>
  <si>
    <t>08/11/21 - E - 17 - 2</t>
  </si>
  <si>
    <t>( - )  DEDUDOR A CORTO PLAZO CON EL CHEQUE NO.309</t>
  </si>
  <si>
    <t>08/11/21 - E - 18 - 8</t>
  </si>
  <si>
    <t>( - )  APOYO CON CEPELIO</t>
  </si>
  <si>
    <t>08/11/21 - I - 2 - 6</t>
  </si>
  <si>
    <t>CUOTA DE RECUPERACION DE DESAYUNOS FRIOS 02 CORRESPONDIENTE A JUNIO DEL 2021</t>
  </si>
  <si>
    <t>08/12/21 - E - 7 - 71</t>
  </si>
  <si>
    <t>( - )  PAGO DE FACTURA A 12152 COMBUSTIBLE CORRESPONDIENTE AL MES DE NOVIEMBRE DE SERVICIO MABIAN</t>
  </si>
  <si>
    <t>09/04/21 - I - 2 - 6</t>
  </si>
  <si>
    <t>CUOTA DE RECUPERACION DE TRATAMIENTOS ODONTOLOGICOS DE DICIEMBRE 2020, SE TRASPAPELARON LOS RECIBOS CON DOCUMENTACION DEL ODONTOLOGO.</t>
  </si>
  <si>
    <t>09/04/21 - I - 3 - 6</t>
  </si>
  <si>
    <t>CUOTA DE RECUPERACION DE TRATAMIENTOS ODONTOLOGICOS CORRESPONDIENTES AL MES DE FEBRERO DEL 2021</t>
  </si>
  <si>
    <t>09/04/21 - I - 4 - 6</t>
  </si>
  <si>
    <t>CUOTAS DE RECUPERACION DE TRATAMIENTOS ODONTOLOGICOS CORRESPONDIENTES AL MES DE MARZO DEL 2021</t>
  </si>
  <si>
    <t>09/07/21 - E - 10 - 134</t>
  </si>
  <si>
    <t>( - )  PAGO DE FACTURA  GASTOS DE PAPELERIA</t>
  </si>
  <si>
    <t>09/07/21 - E - 11 - 8</t>
  </si>
  <si>
    <t>( - )  SERVICIOS DE LUZ CFE MEDIDOR N°209WFG DIF</t>
  </si>
  <si>
    <t>09/07/21 - E - 12 - 8</t>
  </si>
  <si>
    <t>( - )  SERVICIO DE LUZ CFE MEDIDOR N°B91N17 DIF MUNICIPAL</t>
  </si>
  <si>
    <t>09/09/21 - E - 12 - 2</t>
  </si>
  <si>
    <t>( - )  DEUDOR A CORTO PLAZO DEL CH.NO.286</t>
  </si>
  <si>
    <t>09/09/21 - I - 1 - 2</t>
  </si>
  <si>
    <t>REINTEGRO DE DEUDOR CON EL CH. NO. 256</t>
  </si>
  <si>
    <t>09/09/21 - I - 2 - 2</t>
  </si>
  <si>
    <t>REINTEGRO DE DEUDOR CON EL CH.NO.258</t>
  </si>
  <si>
    <t>09/09/21 - I - 3 - 2</t>
  </si>
  <si>
    <t>REINTEGRO DE DEUDOR CON CH.NO.268</t>
  </si>
  <si>
    <t>09/09/21 - I - 4 - 2</t>
  </si>
  <si>
    <t>REINTEGRO DE DEUDOR CON CH.NO.267</t>
  </si>
  <si>
    <t>09/10/21 - E - 15 - 15</t>
  </si>
  <si>
    <t>( - )  COMISIONES BANCARIAS POR SERVICIO DE BANCA INTENET</t>
  </si>
  <si>
    <t>09/11/21 - E - 19 - 197</t>
  </si>
  <si>
    <t>( - )  PAGO 01 DE COMPLEMENTO DEL ISSEMYM CORRESPONDIENTE AL MES DE NOVIEMBNRE</t>
  </si>
  <si>
    <t>10/02/21 - E - 6 - 29</t>
  </si>
  <si>
    <t>( - )  COMISIONES POR CIPIA DE ESTADOS DE CUENTA DE NOVIEMBRE Y DICIEMBRE DEL 2020</t>
  </si>
  <si>
    <t>10/02/21 - E - 7 - 8</t>
  </si>
  <si>
    <t>( - )  FIANZA  DE FIDELIDAD DE 1 AÑO</t>
  </si>
  <si>
    <t>10/02/21 - E - 8 - 8</t>
  </si>
  <si>
    <t>( - )  FIANZA DE FIDELIDAD 3 AÑOS, DE ACUERDO A LA GACETA DEL GOBIERNO DEL 08 DE DICIEMBRE DEL 2020</t>
  </si>
  <si>
    <t>10/02/21 - E - 9 - 57</t>
  </si>
  <si>
    <t>( - )  COMBUSTIBLE CORRESPONDIENTE AL MES DE ENERO DEL 2021</t>
  </si>
  <si>
    <t>10/06/21 - E - 8 - 8</t>
  </si>
  <si>
    <t>( - )  MATERIAL DE ODONTOLIGIA , PAGO DE FACTURA  A25595</t>
  </si>
  <si>
    <t>10/09/21 - E - 14 - 8</t>
  </si>
  <si>
    <t>( - )  APOYO CON SERVICIOS FUNERARIOS COMPLETO</t>
  </si>
  <si>
    <t>10/11/21 - E - 20 - 36</t>
  </si>
  <si>
    <t>( - )  PAGO 02 DEL ISSEMYM CORRESPONDIENTE AL MES DE NOVIEMBRE DEL 2021</t>
  </si>
  <si>
    <t>11/02/21 - E - 10 - 8</t>
  </si>
  <si>
    <t>( - )  PAGO DE FCATURA 72BA32180597 CREDENCIALES, TARJETONES</t>
  </si>
  <si>
    <t>11/02/21 - E - 11 - 125</t>
  </si>
  <si>
    <t>( - )  PAGO DEL ISSEMYM CORRESPONDIENTE AL MES DE ENERO DEL 2021</t>
  </si>
  <si>
    <t>11/08/21 - E - 8 - 8</t>
  </si>
  <si>
    <t>( - )  PAGO DE DOTACION DE DESAYUNOS FRIOS CORRESPONDIENTES AL MES DE FEBRERO DEL 2021</t>
  </si>
  <si>
    <t>11/08/21 - I - 1 - 6</t>
  </si>
  <si>
    <t>DOTACION DE DESAYUNOS FRIOS CORRESPONDIENTES AL MES DE FEBRERO DEL 2021 (CUOTA DE RECUPERACION)</t>
  </si>
  <si>
    <t>11/11/21 - E - 21 - 57</t>
  </si>
  <si>
    <t>( - )  PAGO D FCATURA DE GASTOS DE PAPELERIA</t>
  </si>
  <si>
    <t>12/08/21 - E - 9 - 64</t>
  </si>
  <si>
    <t>( - )  COMBUISTIBLE CORRESPONDIENTE AL MES DE JULIO CON LA FACTURA RM 4852</t>
  </si>
  <si>
    <t>13/04/21 - I - 5 - 5</t>
  </si>
  <si>
    <t>REINTEGRO DE DEUDOR ANGELICA MERCADO CASTAÑEDA DE LOS CHEQUES NO.0241,0246,0250,0253 CORRESPONDIENTES A MESES ANTERIORES.</t>
  </si>
  <si>
    <t>13/05/21 - E - 3 - 125</t>
  </si>
  <si>
    <t>( - )  ISSEMYM CORRESPONDIENTE AL MES DE ABRIL DEL 2021</t>
  </si>
  <si>
    <t>14/05/21 - E - 4 - 16</t>
  </si>
  <si>
    <t>( - )  DISPERSION DE LA PRIMER QUINCENA DE MAYO 2021 AL SR. ARMANDO CALIXTO</t>
  </si>
  <si>
    <t>14/06/21 - E - 9 - 8</t>
  </si>
  <si>
    <t>( - )  COMPRA DE COMPRESOR LIBRE DE ACEITE DESTINADO AL AREA DE ODONTOLOGIA</t>
  </si>
  <si>
    <t>14/06/21 - E - 10 - 2</t>
  </si>
  <si>
    <t>( - )  PAGO TOTAL  DE LA FACTURA 0000368 DE MUEBLES DE MADERA PARA OFICINA</t>
  </si>
  <si>
    <t>14/06/21 - E - 11 - 8</t>
  </si>
  <si>
    <t>( - )  MATERIAL DE ODONTOLOGIA PARA SERVICIOS ODONTOLOGICOS, FACTURA   A 25626</t>
  </si>
  <si>
    <t>14/09/21 - I - 5 - 2</t>
  </si>
  <si>
    <t>REINTEGRO DE DEUDOR CON CH.NO.270</t>
  </si>
  <si>
    <t>14/09/21 - I - 6 - 2</t>
  </si>
  <si>
    <t>REINTEGRO DE DEUDOR CON CH.NO.274</t>
  </si>
  <si>
    <t>14/09/21 - I - 7 - 2</t>
  </si>
  <si>
    <t>REINTEGRO DE DEUDOR CON CH.NO.276</t>
  </si>
  <si>
    <t>14/10/21 - E - 16 - 2</t>
  </si>
  <si>
    <t>( - )  DEUDOR A CORTO PLAZO CON CHEQUE NO.297</t>
  </si>
  <si>
    <t>14/10/21 - E - 17 - 2</t>
  </si>
  <si>
    <t>( - )  DEDUDOR A CORTO PLAZO CON CHEQUE NO.298</t>
  </si>
  <si>
    <t>14/10/21 - I - 6 - 2</t>
  </si>
  <si>
    <t>REINTEGRO DE DEUDORES DIVERSOS CON CH.NO.285</t>
  </si>
  <si>
    <t>15/04/21 - E - 8 - 2</t>
  </si>
  <si>
    <t>( - )  DEUDOR A CORTO PLAZO ANGELICA MERCADO CASTAÑEDA CON EL CHEQUE NO. 00256</t>
  </si>
  <si>
    <t>15/04/21 - E - 9 - 99</t>
  </si>
  <si>
    <t>( - )  FONDO REVOLVENTE CORRESPONDIENTE AL MES DE MARZO DEL 2021</t>
  </si>
  <si>
    <t>15/04/21 - E - 10 - 8</t>
  </si>
  <si>
    <t>( - )  LLANTAS DE AMBULANCIA RENAULT</t>
  </si>
  <si>
    <t>15/05/21 - E - 5 - 202</t>
  </si>
  <si>
    <t>( - )  DISPERCION DE LA PRIMER QUINCENA CORRESPONDIENTE A LA PRIMER QUINCENA DE MAYO DEL 2021</t>
  </si>
  <si>
    <t>15/06/21 - E - 12 - 22</t>
  </si>
  <si>
    <t>( - )  AUDITIVOS PARA PERSONAS DE ESCASO RECURSOS</t>
  </si>
  <si>
    <t>15/07/21 - E - 13 - 2</t>
  </si>
  <si>
    <t>( - )  DEUCOR A CORTO PLAZO</t>
  </si>
  <si>
    <t>15/07/21 - E - 14 - 64</t>
  </si>
  <si>
    <t>( - )  GASTOS DEL FONDO REVOLVENTE</t>
  </si>
  <si>
    <t>15/07/21 - I - 2 - 6</t>
  </si>
  <si>
    <t>PARTICIPACION 01 DEL MES DE JULIO DEL 2021</t>
  </si>
  <si>
    <t>15/10/21 - E - 18 - 230</t>
  </si>
  <si>
    <t>( - )  DISPERSION DE LA PRIMER QUINCENA CORRESPONCIENTE AL MES DE OCTUBRE DEL 2021</t>
  </si>
  <si>
    <t>15/12/21 - E - 8 - 8</t>
  </si>
  <si>
    <t>( - )  PAGO AL DIFEM DE LA DOTACION DE DESAYUNOS FRIOS CORRESPONDIENTES AL MES DE DICIEMBRE</t>
  </si>
  <si>
    <t>15/12/21 - E - 9 - 8</t>
  </si>
  <si>
    <t>( - )  PAGO A DIFEM DE LA DOTACION DE DESAYUNOS FRIOS CORRESPONDIENTES AL MES DE OCTUBRE</t>
  </si>
  <si>
    <t>15/12/21 - E - 10 - 8</t>
  </si>
  <si>
    <t>( - )  PAGO A DIFEM DE LA DOTACION DE DESAYUNOS FRIOS CORRESPONDIENTES AL MES DE SEPTIEMBRE</t>
  </si>
  <si>
    <t>15/12/21 - E - 11 - 8</t>
  </si>
  <si>
    <t>( - )  PAGO A DIFEM DE LA DOTACION DE DESAYUNOS FRIOS CORRESPONDIENTES AL MES DE NOVIEMBRE</t>
  </si>
  <si>
    <t>15/12/21 - E - 12 - 20</t>
  </si>
  <si>
    <t>( - )  DISPERSION A COLABORADORA DE PRIMER QUINCENA CORRESPONDIENTE AL MES DE DICIEMBRE</t>
  </si>
  <si>
    <t>15/12/21 - E - 13 - 16</t>
  </si>
  <si>
    <t>( - )  DISPERSION A COLABORADOR CORRESPONDIENTE A LA PRIMER QUINCENA DE DICIEMBRE</t>
  </si>
  <si>
    <t>15/12/21 - E - 14 - 230</t>
  </si>
  <si>
    <t>( - )  DISPERSION DE PRIMER QUINCENA CORRESPONDIENTE AL MES DE DICIEMBRE DEL 2021</t>
  </si>
  <si>
    <t>15/12/21 - I - 1 - 6</t>
  </si>
  <si>
    <t>COMPLEMENTO DE LA CUOTA DE RECUPERACION DE LA DOTACION DE DESAYUNOS FRIOS CORRESPONDIENTE AL MES DE JUNIO DEL 2021</t>
  </si>
  <si>
    <t>15/12/21 - I - 2 - 6</t>
  </si>
  <si>
    <t>CUOTA DE RECUPERACION DE LA DOTACION DE DESAYUNOS FRIOS CORRESPONDIENTES AL MES DE JULIO 2021</t>
  </si>
  <si>
    <t>15/12/21 - I - 3 - 6</t>
  </si>
  <si>
    <t>CUOTA DE RECUPERACION DE LA DOTACION DE DESAYUNOS FRIOS CORRESPONDIENTE AL MES DE AGOSTO DEL 2021</t>
  </si>
  <si>
    <t>15/12/21 - I - 4 - 11</t>
  </si>
  <si>
    <t>CUOTAS DE RECUPERACION DE LA DOTACION DE DESAYUNOS FRIOS CORRESPONDIENTES AL MES DE SEPTIEMBRE Y PRIMER PARTE DE OCTUBRE DEL 2021</t>
  </si>
  <si>
    <t>15/12/21 - I - 5 - 11</t>
  </si>
  <si>
    <t>CUOTA DE RECUPERACION DE LA DOTACION DE DESAYUNOS FRIOS CORRESPONDIENTES A LA SEGUNDA PARTE DEL MES DE OCTUBRE Y LA PRIMER PARTE DE NOVIEMBRE 2021</t>
  </si>
  <si>
    <t>15/12/21 - I - 6 - 6</t>
  </si>
  <si>
    <t>CUOTA DE RECUPERACION DE LA DOTACION DE DESAYUNOS FRIOS CORRESPONDIENTES AL MES DE NOVIEMBRE DEL 2021</t>
  </si>
  <si>
    <t>15/12/21 - I - 7 - 6</t>
  </si>
  <si>
    <t>CUOTA DE RECUPERACION DE SERVICIOS ODONTOLOGICOS CORRESPONDIENTES AL MES DE SEPTIEMBRE DEL 2021</t>
  </si>
  <si>
    <t>15/12/21 - I - 8 - 6</t>
  </si>
  <si>
    <t>CUOTA DE RECUPERACION DE SERVICIOS ODONTOLIGOS CORRESPONDIENTES AL MES DE OCTUBRE DEL 2021</t>
  </si>
  <si>
    <t>15/12/21 - I - 9 - 6</t>
  </si>
  <si>
    <t>PARTICIPACION DEL H.AYUNTAMIENTO CORRESPONDIENTE AL MES DE DICIEMBRE</t>
  </si>
  <si>
    <t>16/02/21 - E - 12 - 8</t>
  </si>
  <si>
    <t>( - )  PAGO DE TELEFONIA CONVENCIONAL TELMEX-TELEFONOS DE MEXICO</t>
  </si>
  <si>
    <t>16/03/21 - E - 13 - 223</t>
  </si>
  <si>
    <t>( - )  DISPERCION DE LA PRIMER QUINCENA DE MARZO DEL 2021</t>
  </si>
  <si>
    <t>16/03/21 - E - 15 - 2</t>
  </si>
  <si>
    <t>16/04/21 - E - 11 - 223</t>
  </si>
  <si>
    <t>( - )  DISPERCION DE LA PRIMER QUINCENA DE ABRIL DEL 2021</t>
  </si>
  <si>
    <t>16/06/21 - E - 13 - 237</t>
  </si>
  <si>
    <t>( - )  DISPERSION DE LA PRIMER QUINCENA CORRESPONDIENTE AL MES DE JUNIO DEL 2021</t>
  </si>
  <si>
    <t>16/06/21 - E - 14 - 8</t>
  </si>
  <si>
    <t>( - )  LICENCIA  DE MONITOR DE SISTEMA RFACIL A 6064</t>
  </si>
  <si>
    <t>16/06/21 - E - 15 - 16</t>
  </si>
  <si>
    <t>( - )  DISPERSION DE LA PRIMER QUINCENA DE JUNIO DEL 2021</t>
  </si>
  <si>
    <t>16/06/21 - E - 16 - 9</t>
  </si>
  <si>
    <t>16/07/21 - E - 15 - 188</t>
  </si>
  <si>
    <t>( - )  DISPERSION DE PRIMER QUINCENA CORRESPONDIENTE AL MES E JULIO DEL 2021</t>
  </si>
  <si>
    <t>16/08/21 - E - 10 - 195</t>
  </si>
  <si>
    <t>( - )  DISPERSION DE LA PRIMER QUINCEMNA CORRESPONDIENTE AL MES DE AGOSTO DEL 2021</t>
  </si>
  <si>
    <t>16/08/21 - E - 11 - 16</t>
  </si>
  <si>
    <t>( - )  DISPERCION DE LA PRIMER QUINCENA DE AGOSTO A COLABORADOR</t>
  </si>
  <si>
    <t>16/08/21 - E - 12 - 8</t>
  </si>
  <si>
    <t>( - )  DOTACION DE DESAYUNOS FRIOS CORRESPONDIENTES AL MES DE MARZO DEL 2021</t>
  </si>
  <si>
    <t>16/08/21 - I - 2 - 6</t>
  </si>
  <si>
    <t>PRIMERA PARTE DE LA  DOTACION DE DESAYUNOS FRIOS CORRESPONDIENTES AL MES DE MARZO DEL 2021 (CUOTA DE RECUPERACION)</t>
  </si>
  <si>
    <t>16/12/21 - E - 15 - 2</t>
  </si>
  <si>
    <t>( - )  DEDUDOR A CORTO PLAZO CON EL CHEQUE NO.321</t>
  </si>
  <si>
    <t>17/03/21 - E - 14 - 2</t>
  </si>
  <si>
    <t>17/04/21 - E - 12 - 9</t>
  </si>
  <si>
    <t>( - )  DISPERCION DE LA PRIMER QUINCENA  DE ABRIL A PROMOTOR</t>
  </si>
  <si>
    <t>17/06/21 - E - 17 - 29</t>
  </si>
  <si>
    <t>( - )  GASTOS DE ALIMENTACION DE COLABORADORES DE LOS ULTIMOS MESES DEL 2020 Y AÑO EN CURSO.FACTURAS AA591,AA592,AA606 Y AA634.</t>
  </si>
  <si>
    <t>17/06/21 - E - 18 - 29</t>
  </si>
  <si>
    <t>( - )  CAMPAÑA DE LIMPIEZA FACT01835</t>
  </si>
  <si>
    <t>17/09/21 - E - 15 - 202</t>
  </si>
  <si>
    <t>( - )  DISPERSION DE LA PRIMER QUINCENA CORRESPONDIENTE AL MES DE SEPTIEMBRE DEL 2021</t>
  </si>
  <si>
    <t>17/11/21 - E - 22 - 8</t>
  </si>
  <si>
    <t>( - )  PAGO DE FINIQUITO</t>
  </si>
  <si>
    <t>17/12/21 - I - 10 - 6</t>
  </si>
  <si>
    <t>CUOTA DE RECUPERACION DE SERVICIOS ODONTOLOGICOS CORRESPONDIENTES AL MES DE NOVIEMBRE DEL 2021</t>
  </si>
  <si>
    <t>17/12/21 - I - 11 - 6</t>
  </si>
  <si>
    <t>CUOTA DE RECUPERACION DE SERVICIOS ODONTOLOGICOS CORRESPONDIENTES AL MES DE DICIEMBRE DEL 2021</t>
  </si>
  <si>
    <t>18/03/21 - E - 16 - 8</t>
  </si>
  <si>
    <t>( - )  BECA DE DE ESTUDIOS,AYUDA ECONOMICA PARA PAGAR COLEGIATURA</t>
  </si>
  <si>
    <t>18/06/21 - E - 19 - 8</t>
  </si>
  <si>
    <t>( - )  SERVICIO DE TELEFONIA TELMEX MES DE FACTURACION MAYO DEL 2021</t>
  </si>
  <si>
    <t>18/11/21 - E - 23 - 148</t>
  </si>
  <si>
    <t>( - )  GASTOS DE PAPELERIA</t>
  </si>
  <si>
    <t>19/01/21 - E - 3 - 8</t>
  </si>
  <si>
    <t>( - )  PAGO DE LUZ A CFE DEL MEDIDOR NO.B91N17 DIF MUNICIPAL</t>
  </si>
  <si>
    <t>19/01/21 - E - 4 - 8</t>
  </si>
  <si>
    <t>( - )  PAGO DE LUZ A CFE DEL MEDIDOR NO.209WFG DEL DIF</t>
  </si>
  <si>
    <t>19/01/21 - E - 5 - 8</t>
  </si>
  <si>
    <t>( - )  PAGO DE TELEFONIA CONVENCIONAL TELMEX TELEFONOS DE MEXICO</t>
  </si>
  <si>
    <t>19/05/21 - E - 6 - 8</t>
  </si>
  <si>
    <t>( - )  PAGO D EFCATURA D 468, IMPRESION DE DOCUMENTOS OFICILAES</t>
  </si>
  <si>
    <t>19/05/21 - E - 7 - 8</t>
  </si>
  <si>
    <t>( - )  PAGO DE FACTURA 0200 SERVICIO A  LA AMBULANCIA RENAULT</t>
  </si>
  <si>
    <t>19/05/21 - E - 8 - 8</t>
  </si>
  <si>
    <t>( - )  PAGO DE FACTURA 0201 SERVICIO DE MANTENIMIENTO A  CAMIONETA F-350</t>
  </si>
  <si>
    <t>19/05/21 - E - 9 - 8</t>
  </si>
  <si>
    <t>( - )  PAGO DE FACTURA 0202 SERVICIO DE MANTENIMIENTO DE AMBULANCIA FIAT DUCATO</t>
  </si>
  <si>
    <t>19/05/21 - E - 10 - 8</t>
  </si>
  <si>
    <t>( - )  PAGO DE FACTURA 0203 SERVICIO DE MANTENIMIENTO A NISSAN</t>
  </si>
  <si>
    <t>19/05/21 - E - 11 - 8</t>
  </si>
  <si>
    <t>( - )  PAGO DE TELEFONIA CONVENCIONAL  DE TELMEX-TELEFONOS DE MEXICO CORRESPONDIENTE AL MES DE FACTURACION DE ABRIL</t>
  </si>
  <si>
    <t>19/05/21 - E - 12 - 8</t>
  </si>
  <si>
    <t>( - )  PAGO DE CFE SUMINISTRO DE SERVICIOS BASICOS MEDIDOR NO.B91N17</t>
  </si>
  <si>
    <t>19/05/21 - E - 13 - 8</t>
  </si>
  <si>
    <t>( - )  PAGO DE CFE SUMINISTRADOR DE SERVICIO BASICOS DE ELECTRICIDAD DEL MEDIDOR NO.209WFG</t>
  </si>
  <si>
    <t>19/08/21 - E - 13 - 8</t>
  </si>
  <si>
    <t>( - )  PAGO DE TELEFONIA CONVENCIONAL, TELMEX CORRESPONDIENTE AL MES DE FACTURACION DEL MES DE JULIO 2021</t>
  </si>
  <si>
    <t>20/01/21 - I - 1 - 6</t>
  </si>
  <si>
    <t>INGRESOS OBTENISDOS DE LA CUOTA DE RECUPERACION DE DESAYUNOS FRIOS CORRESPONDIENTES AL MES DE OCTUBRE DEL 2020</t>
  </si>
  <si>
    <t>20/07/21 - E - 16 - 8</t>
  </si>
  <si>
    <t>( - )  PAGO DE TELEFONIA CONVENCIONAL MES DE FACTURACION DE JUNIO DEL 2021</t>
  </si>
  <si>
    <t>20/08/21 - E - 14 - 10</t>
  </si>
  <si>
    <t>( - )  DISPERSION DE LA PRIMER QUINCENA A COLABORADORA</t>
  </si>
  <si>
    <t>20/09/21 - E - 16 - 8</t>
  </si>
  <si>
    <t>( - )  PAGO DE SERVICIOS DE TELEFONIA CONVENCIONAL, TELMEX CORRESPONDIENTE AL MES DE FACTURACION DE AGOSTO</t>
  </si>
  <si>
    <t>21/01/21 - E - 6 - 8</t>
  </si>
  <si>
    <t>( - )  PAGO DE DOTACION DE DESAYUNOS FRIOS CORRESPONDIENTES AL MES DE OCTUBRE DEL 2020</t>
  </si>
  <si>
    <t>21/06/21 - E - 20 - 8</t>
  </si>
  <si>
    <t>( - )  PAGO DE LLANTAS DE FIAT</t>
  </si>
  <si>
    <t>22/04/21 - E - 13 - 92</t>
  </si>
  <si>
    <t>( - )  FONDO REVOLVENTE CORRESPONDIENTE AL MES DE ABRIL DEL 2021</t>
  </si>
  <si>
    <t>22/04/21 - E - 14 - 2</t>
  </si>
  <si>
    <t>( - )  DEDOR A CORTO PLAZO ANGELICA MERCADO CASTAÑEDA CON EL CHEQUE NO. 258</t>
  </si>
  <si>
    <t>22/06/21 - I - 2 - 2</t>
  </si>
  <si>
    <t>REINTEGRACION DE EFECTIVO DE DEUDOR ANGELICA MERCADO CASTAÑEDA CON EL CH.NUMERO 0000252</t>
  </si>
  <si>
    <t>23/07/21 - E - 17 - 10</t>
  </si>
  <si>
    <t>( - )  DISPERSION DE PRIMER QUINCENA A COLABORADORA CORRESPONDIENTE AL MES DE JULIO DEL 2021</t>
  </si>
  <si>
    <t>26/04/21 - E - 15 - 15</t>
  </si>
  <si>
    <t>( - )  PAGO DE FACTURA 0953 DE GEL ANTIBACTERIAL Y CUBREBOCAS</t>
  </si>
  <si>
    <t>27/10/21 - E - 19 - 2</t>
  </si>
  <si>
    <t>( - )  DEUDOR A CORTO PLAZO CON CHEQUE NO.300</t>
  </si>
  <si>
    <t>27/10/21 - E - 20 - 2</t>
  </si>
  <si>
    <t>( - )  DEDUDOR A CORTO PLAZO CON CHEQUE NO.299</t>
  </si>
  <si>
    <t>27/12/21 - E - 16 - 15</t>
  </si>
  <si>
    <t>( - )  PAGO DE FACTURA 002360</t>
  </si>
  <si>
    <t>27/12/21 - E - 17 - 8</t>
  </si>
  <si>
    <t>( - )  PAGO DE FACTURA 000952</t>
  </si>
  <si>
    <t>27/12/21 - E - 18 - 71</t>
  </si>
  <si>
    <t>( - )  PAGO DE FACTURA R0101 COMBUSTIBLE CORRESPONDIENTE AL MES DE NOVIEMBRE DEL 2021</t>
  </si>
  <si>
    <t>28/02/21 - E - 13 - 223</t>
  </si>
  <si>
    <t>( - )  DISPERCION DE LA PRIMER QUINCENA DE FEBRERO DEL 2021</t>
  </si>
  <si>
    <t>28/02/21 - E - 14 - 30</t>
  </si>
  <si>
    <t>( - )  PAGO DE LA PRIMER QUINCENA DE FEBRERO DEL 2021</t>
  </si>
  <si>
    <t>28/02/21 - E - 15 - 223</t>
  </si>
  <si>
    <t>( - )  DISPERCION DE LA SEGUNDA QUINCENA DE FEBRERO DEL 2021</t>
  </si>
  <si>
    <t>28/02/21 - E - 16 - 30</t>
  </si>
  <si>
    <t>( - )  PAGO D ELA SEGUNDA QUINCENA DE FEBRERO DEL 2021</t>
  </si>
  <si>
    <t>28/04/21 - I - 6 - 6</t>
  </si>
  <si>
    <t>COMPLEMENTO DE LA CUOTA DE RECUPERACION DE DESAYUNOS FRIOS CORRESPONDIENTE AL MES DE OCTUBRE DEL 2020.</t>
  </si>
  <si>
    <t>28/04/21 - I - 7 - 6</t>
  </si>
  <si>
    <t>CUOTA DE RECUPERACION DE DESAYUNOS FRIOS ESCOLARES  CORRESPONDIENTES AL MES DE ENERO DEL 2021.</t>
  </si>
  <si>
    <t>29/01/21 - I - 2 - 6</t>
  </si>
  <si>
    <t>PARTICIPACION DEL MES DE ENERO DEL 2021</t>
  </si>
  <si>
    <t>29/03/21 - I - 4 - 6</t>
  </si>
  <si>
    <t>PARTICIPACION DEL H. AYUNTAMIENTO CORRESPONDIENTE AL MES DE MARZO DEL 2021</t>
  </si>
  <si>
    <t>29/04/21 - E - 16 - 8</t>
  </si>
  <si>
    <t>( - )  PAGO DE DESAYUNOS FRIOS CORRESPONDIENTES AL MES DE ENERO DEL 2021</t>
  </si>
  <si>
    <t>29/12/21 - E - 19 - 16</t>
  </si>
  <si>
    <t>( - )  DISPERSION DE LA SEGUNDA QUINCENA DE DICIEMBRE</t>
  </si>
  <si>
    <t>29/12/21 - E - 20 - 20</t>
  </si>
  <si>
    <t>29/12/21 - I - 12 - 2</t>
  </si>
  <si>
    <t>REITEGRO DE DEDUR A CORTO PLAZO DEL CH. NO.276</t>
  </si>
  <si>
    <t>29/12/21 - I - 13 - 2</t>
  </si>
  <si>
    <t>REINTEGRO DE DEUDOR A CORTO PLAZO CON EL NO.CHEQUE 284</t>
  </si>
  <si>
    <t>29/12/21 - I - 14 - 2</t>
  </si>
  <si>
    <t>REINTEGRO DE DEUDOR A CORTO PLAZO CON EL CHEQUE NO.286</t>
  </si>
  <si>
    <t>29/12/21 - I - 15 - 2</t>
  </si>
  <si>
    <t>REINTEGRO  DE DEUDOR A CORTO PLAZO DEL CHEQUE NO.290</t>
  </si>
  <si>
    <t>29/12/21 - I - 16 - 5</t>
  </si>
  <si>
    <t>REINTEGRO DE DEUDOR A CORTO PLAZO CON LOS CHEQUES NO.305 Y NO.309</t>
  </si>
  <si>
    <t>29/12/21 - I - 17 - 2</t>
  </si>
  <si>
    <t>REINTEGRO DE DEUDOR A CORTO PLAZO CON EL CHEQUE NO. 297</t>
  </si>
  <si>
    <t>29/12/21 - I - 18 - 2</t>
  </si>
  <si>
    <t>REINTEGRO DE DEUDOR A CORTO PLAZO CON EL CHEQUE NO. 298</t>
  </si>
  <si>
    <t>29/12/21 - I - 19 - 2</t>
  </si>
  <si>
    <t>REINTEGRO DE DEUDOR A CORTO PLAZO CON EL CHEQUE NO. 300</t>
  </si>
  <si>
    <t>29/12/21 - I - 20 - 2</t>
  </si>
  <si>
    <t>REINTEGRO DE DEUDOR A CORTO PLAZO CON EL CHEQUE NO. 299</t>
  </si>
  <si>
    <t>29/12/21 - I - 21 - 2</t>
  </si>
  <si>
    <t>REINTEGRO DE DEUDOR A CORTO PLAZO CON EL CHEQUE NO. 301</t>
  </si>
  <si>
    <t>29/12/21 - I - 22 - 2</t>
  </si>
  <si>
    <t>REINTEGRO DE DEUDOR A CORTO PLAZO CON EL CHEQUE NO. 306</t>
  </si>
  <si>
    <t>29/12/21 - I - 23 - 2</t>
  </si>
  <si>
    <t>REINTEGRO DE DEUDOR A CORTO PLAZO CON EL CHEQUE NO. 314</t>
  </si>
  <si>
    <t>29/12/21 - I - 24 - 2</t>
  </si>
  <si>
    <t>REINTEGRO DE DEUDOR A CORTO PLAZO CON EL CHEQUE NO. 321</t>
  </si>
  <si>
    <t>29/12/21 - I - 25 - 2</t>
  </si>
  <si>
    <t>REINTEGRO DE DEUDOR A CORTO PLAZO CON EL CHEQUE NO. 281</t>
  </si>
  <si>
    <t>30/01/21 - E - 7 - 223</t>
  </si>
  <si>
    <t>( - )  DISPERCION DE LA PRIMER QUINCENA CORRESPONDIENTE AL MES DE ENERO DEL 2021</t>
  </si>
  <si>
    <t>30/03/21 - E - 17 - 9</t>
  </si>
  <si>
    <t>30/03/21 - E - 18 - 9</t>
  </si>
  <si>
    <t>( - )  DISPERCION DE LA SEGUNDA QUINCENA DE MARZO DEL 2020</t>
  </si>
  <si>
    <t>30/03/21 - E - 19 - 8</t>
  </si>
  <si>
    <t>( - )  APOYO ECONIMICO PARA GASTOS DE MEDICINA Y ESTUDIOS</t>
  </si>
  <si>
    <t>30/04/21 - E - 17 - 64</t>
  </si>
  <si>
    <t>( - )  PAGO DE FACTURA RM554 COMBUSTIBLE CORRESPONDIENTE AL MES  DE ABRIL DEL 2021</t>
  </si>
  <si>
    <t>30/04/21 - E - 18 - 71</t>
  </si>
  <si>
    <t>( - )  PAGO DE FACTURA A 10951 DE SERVICIO MABIAN S.A  DE C.V. COMBUSTIBLE CORRESPONDIENTE AL MES DE ABRIL DEL 2021</t>
  </si>
  <si>
    <t>30/04/21 - E - 19 - 244</t>
  </si>
  <si>
    <t>( - )  DISPERCION DE LA SEGUNDA QUINCENA CORRESPONDIENTE AL MES DE ABRIL DEL 2021</t>
  </si>
  <si>
    <t>30/04/21 - E - 20 - 16</t>
  </si>
  <si>
    <t>( - )  DISPERSION DE LA PRIMER QUINCENA DE ABRIL DEL 2021</t>
  </si>
  <si>
    <t>30/04/21 - E - 21 - 16</t>
  </si>
  <si>
    <t>30/04/21 - I - 8 - 6</t>
  </si>
  <si>
    <t>PARTICIPACION DEL H.AYUNTAMIENTO CORRESPONDIENTE AL MES DE ABRIL DEL 2021</t>
  </si>
  <si>
    <t>30/06/21 - E - 21 - 209</t>
  </si>
  <si>
    <t>( - )  DISPERSION DE LA SEGUNDA QUINCENA CORRESPONDIENTE AL MES DE JUNIO DEL 2021</t>
  </si>
  <si>
    <t>30/06/21 - E - 22 - 16</t>
  </si>
  <si>
    <t>( - )  DISPERSION DE LA SEGUNDA QUINCENA D EJUNIO DEL 2021 AL COLABORADOR ARMANDO CALIXTO</t>
  </si>
  <si>
    <t>30/06/21 - E - 23 - 10</t>
  </si>
  <si>
    <t>( - )  PAGO DE LA SEGUNDA  QUINCENA  DE COLABORADORA CYNTHIA LETICIA QUEZADA BENITEZ</t>
  </si>
  <si>
    <t>30/06/21 - I - 3 - 6</t>
  </si>
  <si>
    <t>CUOTAS DE RECUPERACION DE SERVICIOS ODONTOLOGICOS CORRESPONDIENTES AL MES DE ABRIL DEL 2021</t>
  </si>
  <si>
    <t>30/06/21 - I - 4 - 6</t>
  </si>
  <si>
    <t>CUOTA DE RECUPERACION DE SERVICIOS ODONTOLOGICOS CORRESPONDIENTE AL MES DE MAYO DEL 2021</t>
  </si>
  <si>
    <t>30/06/21 - I - 5 - 6</t>
  </si>
  <si>
    <t>CUOTA DE RECUPERACION DE SERVICIOS ODONTOLOGICOS CORRESPONDIENTES AL MES DE JUNIO DEL 2021</t>
  </si>
  <si>
    <t>30/07/21 - E - 18 - 16</t>
  </si>
  <si>
    <t>( - )  DISPERSION  A COLABORADOR DE LA PRIMER QUINCENA CORRESPONDIENTE A JULIO 2021</t>
  </si>
  <si>
    <t>30/07/21 - E - 19 - 195</t>
  </si>
  <si>
    <t>( - )  DISPERSION DE LA SEGUNDA QUINCENA CORRESPONDIENTE AL MES DE JULIO DEL 2021</t>
  </si>
  <si>
    <t>30/07/21 - E - 20 - 10</t>
  </si>
  <si>
    <t>( - )  DISPERSION DE LA SEGUNDA QUINDCENA A COLABORADORA CORRESPONDIENTE AL MES DE JULIO DEL 2021</t>
  </si>
  <si>
    <t>30/07/21 - E - 21 - 16</t>
  </si>
  <si>
    <t>( - )  DISPERSION DE LA SEGUNDA QUINCENA A COLABORADOR CORRESPONDIENTE AL MES DE JULIO DEL 2021</t>
  </si>
  <si>
    <t>30/07/21 - I - 3 - 6</t>
  </si>
  <si>
    <t>PARTICIPACION 02 CORRESPONDIENTE AL MES DE JULIO DEL 2021</t>
  </si>
  <si>
    <t>30/08/21 - I - 3 - 6</t>
  </si>
  <si>
    <t>PARTICIPACION DEL MES DE AGOSTO DEL 2021</t>
  </si>
  <si>
    <t>30/09/21 - E - 17 - 33</t>
  </si>
  <si>
    <t>( - )  PAGO DE LA PRIMER QUINCENA DEL MES DE SEPTIEMBRE A COLABORADORES</t>
  </si>
  <si>
    <t>30/09/21 - E - 18 - 181</t>
  </si>
  <si>
    <t>( - )  DISPERSION DE LA SEGUNDA QUINCENA CORRESPONDIENTE AL MES DE SEPTIEMBRE DEL 2021</t>
  </si>
  <si>
    <t>30/09/21 - E - 19 - 48</t>
  </si>
  <si>
    <t>( - )  PAGO DE LA SEGUNDA QUINCENA CORRESPONDIENTE AL MES DE SEPTIEMBRE DEL 2021</t>
  </si>
  <si>
    <t>30/09/21 - I - 8 - 6</t>
  </si>
  <si>
    <t>PARTICIPACION DEL H.AYUNTAMIENTO CORRESPONDIENTE AL MES DE SEPTIEMBRE DEL 2021</t>
  </si>
  <si>
    <t>30/11/21 - E - 24 - 16</t>
  </si>
  <si>
    <t>( - )  DISPERSION DE PRIMER QUINCENA A COLABORADOR</t>
  </si>
  <si>
    <t>30/11/21 - E - 25 - 20</t>
  </si>
  <si>
    <t>( - )  DISPERSION DE PRIMER QUINCENA A COLABORADORA</t>
  </si>
  <si>
    <t>30/11/21 - E - 26 - 230</t>
  </si>
  <si>
    <t>( - )  DISPERSION DE PRIMER QUINCENA CORRESPONDIENTE AL MES DE NOVIEMBRE 2021</t>
  </si>
  <si>
    <t>30/11/21 - E - 27 - 230</t>
  </si>
  <si>
    <t>( - )  DISPERSION DE SEGUNDA QUINCENA CORRESPONDIENTE AL MES DE NOVIEMBRE DEL 2021</t>
  </si>
  <si>
    <t>30/11/21 - E - 28 - 16</t>
  </si>
  <si>
    <t>( - )  DISPERSION DE LA  SEGUNDA QUINCENA A COLABORADOR CORRESPONDIENTE AL MES DE NOVIEMBRE</t>
  </si>
  <si>
    <t>30/11/21 - E - 29 - 8</t>
  </si>
  <si>
    <t>( - )  DISPERSION DE SEGUNDA QUINCENA A COLABORADORA CORRESPONDIENTE AL MES DE NOVIEMBRE</t>
  </si>
  <si>
    <t>30/11/21 - I - 3 - 6</t>
  </si>
  <si>
    <t>PARTICIPACION POR PARTE DEL H.AYUNTAMIENTO CORRESPONDIENTE AL MES DE NOVIEMBRE DEL 2021</t>
  </si>
  <si>
    <t>30/12/21 - E - 21 - 230</t>
  </si>
  <si>
    <t>( - )  DISPERSION DE LA SEGUNDA QUINCENA CORRESPONDIENTE AL MES DE DICEMBRE DEL 2021</t>
  </si>
  <si>
    <t>31/01/21 - E - 8 - 216</t>
  </si>
  <si>
    <t>( - )  DISPERCIONDE LA SEGUNDA QUINCENA DE ENERO DEL 2021</t>
  </si>
  <si>
    <t>31/01/21 - E - 9 - 30</t>
  </si>
  <si>
    <t>( - )  PAGO DE LA PRIMER QUINCENA DE ENERO DEL 2021</t>
  </si>
  <si>
    <t>31/01/21 - E - 10 - 30</t>
  </si>
  <si>
    <t>( - )  PAGO DE LA SEGUNDA QUINCENA DE ENERO DEL 2021</t>
  </si>
  <si>
    <t>31/03/21 - E - 20 - 8</t>
  </si>
  <si>
    <t>( - )  APOYO ECONOMICO PARA ESTUDIOS Y OPERACION</t>
  </si>
  <si>
    <t>31/03/21 - E - 21 - 2</t>
  </si>
  <si>
    <t>( - )  DEDUDOR A CORTO PLAZO</t>
  </si>
  <si>
    <t>31/03/21 - E - 22 - 36</t>
  </si>
  <si>
    <t>( - )  PARTE DEL COMBUSTIBLE CORRESPONDIENTE AL MES DE MARZO</t>
  </si>
  <si>
    <t>31/03/21 - E - 23 - 223</t>
  </si>
  <si>
    <t>( - )  DISPERCION DE LA SEGUNDA QUINCENA DE MARZO DEL 2021</t>
  </si>
  <si>
    <t>31/05/21 - E - 14 - 202</t>
  </si>
  <si>
    <t>( - )  DISPERSION DE LA SEGUNDA QUINCENA CORREPONDIENTE DEL MES DE MAYO DEL 2021</t>
  </si>
  <si>
    <t>31/05/21 - E - 15 - 16</t>
  </si>
  <si>
    <t>( - )  DISPERSION DE LA SEGUNDA QUINCENA DE MAYO AL SEÑOR ARMANDO DIONICIO CALIXTO</t>
  </si>
  <si>
    <t>31/08/21 - E - 15 - 202</t>
  </si>
  <si>
    <t>( - )  DISPERSION DE LA SEGUNDA QUINCENA CORRESPONDIENTE AL MES DE AGOSTO DEL 2021</t>
  </si>
  <si>
    <t>31/08/21 - E - 16 - 16</t>
  </si>
  <si>
    <t>( - )  DISPERSION DE LA SEGUNDA QUINCENA DE AGOSTO A COLABORADOR</t>
  </si>
  <si>
    <t>31/08/21 - E - 17 - 8</t>
  </si>
  <si>
    <t>( - )  PAGO DE FACTURA UNICA 502, EQUIPO DE COMPUTO</t>
  </si>
  <si>
    <t>31/08/21 - E - 18 - 8</t>
  </si>
  <si>
    <t>( - )  SERVICIO DE INTERNET DE LOS MESES DE JULIO Y AGOSTO, CORRESPONDIENTES A LA FACTURA UNICA 501</t>
  </si>
  <si>
    <t>31/08/21 - E - 19 - 71</t>
  </si>
  <si>
    <t>( - )  COMBUSTIBLE CORRESPONDIENTE AL MES DE AGOSTO DEL 2021, DE LA FACTURA  A 11614</t>
  </si>
  <si>
    <t>31/08/21 - I - 4 - 6</t>
  </si>
  <si>
    <t>CUOTAS DE RECUPERACION DE SERVICIOS DE ODONTOLOGIA CORRESPONDIENTES AL MES DE JULIO 2021</t>
  </si>
  <si>
    <t>31/08/21 - I - 5 - 6</t>
  </si>
  <si>
    <t>CUOTA DE RECUPERACION DE SERVICIOS ODONTOLOGICOS CORRESPONDIENTES AL MES DE AGOSTO DEL 2021</t>
  </si>
  <si>
    <t>31/10/21 - E - 21 - 16</t>
  </si>
  <si>
    <t>( - )  DISPERCION DE LA PRIMER QUINCENA A COLABORADOR</t>
  </si>
  <si>
    <t>31/10/21 - E - 22 - 20</t>
  </si>
  <si>
    <t>( - )  DISPERCION DE LA PRIMER QUINCENA CORRESPONDIENTE AL MES DE OCTUBRE A COLABORADORA</t>
  </si>
  <si>
    <t>31/10/21 - E - 23 - 230</t>
  </si>
  <si>
    <t>( - )  DISPERCION DE LA SEGUNDA QUINCENA AL PERSONAL DEL SM DIF CORRESPONDIENTE AL MES DE OCTUBRE 2021</t>
  </si>
  <si>
    <t>31/10/21 - E - 24 - 20</t>
  </si>
  <si>
    <t>( - )  DISPERCION DE LA SEGUNDA QUINCENA A COLABORADORA</t>
  </si>
  <si>
    <t>31/10/21 - E - 25 - 16</t>
  </si>
  <si>
    <t>( - )  DISPERCION DE LA SEGUNDA QUINCENA A  COLABORADOR CORRESPONDIENTE AL MES DE OCTUBRE 2021</t>
  </si>
  <si>
    <t>31/12/21 - E - 22 - 128</t>
  </si>
  <si>
    <t>( - )  DESPERSION DE  PRIMER PARTE DE AGUINALDO 2021</t>
  </si>
  <si>
    <t>31/12/21 - E - 23 - 57</t>
  </si>
  <si>
    <t>( - )  PAGO DE FACTURA A27618 COMBUSTIBLE CORRESPONDIENTE AL MES DE DICIEMBRE DE 2021</t>
  </si>
  <si>
    <t>31/12/21 - E - 24 - 9</t>
  </si>
  <si>
    <t>( - )  DISPERSION DE AGUINALDO 2021</t>
  </si>
  <si>
    <t>31/12/21 - E - 25 - 9</t>
  </si>
  <si>
    <t>( - )  DISPERSION DE AGUINALDO</t>
  </si>
  <si>
    <t>31/12/21 - E - 26 - 8</t>
  </si>
  <si>
    <t>( - )  DISPERSION DE PRIMA VACACIONAL 2021</t>
  </si>
  <si>
    <t>31/12/21 - E - 27 - 8</t>
  </si>
  <si>
    <t>31/12/21 - E - 28 - 127</t>
  </si>
  <si>
    <t>31/12/21 - I - 26 - 6</t>
  </si>
  <si>
    <t>CUOTA DE RECUPERACION DE LA DOTACION DE DESAYUNOS FRIOS CORRESPONDIENTES AL MES DE NOVIEMBRE 2021</t>
  </si>
  <si>
    <t>31/12/21 - I - 27 - 6</t>
  </si>
  <si>
    <t>PARTICIPACION 02 DE H.AYUNTAMIENTO CORRESPONDIENTE AL MES DE DICIEMBRE DEL 2021</t>
  </si>
  <si>
    <t>Derechos a recibir efectivo o equivalentes</t>
  </si>
  <si>
    <t>Deudores Diversos por cobrar a Corto Plazo</t>
  </si>
  <si>
    <t>1123 0001</t>
  </si>
  <si>
    <t>CREDITO AL SALARIO</t>
  </si>
  <si>
    <t>1123 0001 0001</t>
  </si>
  <si>
    <t>1123 0001 0001 0000 0002</t>
  </si>
  <si>
    <t>CREDITO AL SALARIO EJERCICIO 2006</t>
  </si>
  <si>
    <t>1123 0001 0001 0000 0003</t>
  </si>
  <si>
    <t>SUBSIDIO AL EMPLEO</t>
  </si>
  <si>
    <t>15/05/21 - E - 5 - 197</t>
  </si>
  <si>
    <t>15/10/21 - E - 18 - 225</t>
  </si>
  <si>
    <t>15/12/21 - E - 14 - 225</t>
  </si>
  <si>
    <t>16/03/21 - E - 13 - 218</t>
  </si>
  <si>
    <t>16/04/21 - E - 11 - 218</t>
  </si>
  <si>
    <t>16/06/21 - E - 13 - 232</t>
  </si>
  <si>
    <t>16/06/21 - E - 16 - 8</t>
  </si>
  <si>
    <t>16/07/21 - E - 15 - 183</t>
  </si>
  <si>
    <t>16/08/21 - E - 10 - 190</t>
  </si>
  <si>
    <t>17/04/21 - E - 12 - 8</t>
  </si>
  <si>
    <t>17/09/21 - E - 15 - 197</t>
  </si>
  <si>
    <t>20/08/21 - E - 14 - 8</t>
  </si>
  <si>
    <t>23/07/21 - E - 17 - 8</t>
  </si>
  <si>
    <t>28/02/21 - E - 13 - 218</t>
  </si>
  <si>
    <t>28/02/21 - E - 15 - 218</t>
  </si>
  <si>
    <t>30/01/21 - E - 7 - 218</t>
  </si>
  <si>
    <t>30/03/21 - E - 17 - 8</t>
  </si>
  <si>
    <t>30/03/21 - E - 18 - 8</t>
  </si>
  <si>
    <t>30/04/21 - E - 19 - 239</t>
  </si>
  <si>
    <t>30/06/21 - E - 21 - 204</t>
  </si>
  <si>
    <t>30/06/21 - E - 23 - 9</t>
  </si>
  <si>
    <t>30/07/21 - E - 19 - 190</t>
  </si>
  <si>
    <t>30/07/21 - E - 20 - 8</t>
  </si>
  <si>
    <t>30/09/21 - E - 18 - 176</t>
  </si>
  <si>
    <t>30/09/21 - E - 19 - 43</t>
  </si>
  <si>
    <t>30/11/21 - E - 26 - 225</t>
  </si>
  <si>
    <t>30/11/21 - E - 27 - 225</t>
  </si>
  <si>
    <t>30/12/21 - E - 21 - 225</t>
  </si>
  <si>
    <t>31/01/21 - E - 8 - 211</t>
  </si>
  <si>
    <t>31/03/21 - E - 23 - 218</t>
  </si>
  <si>
    <t>31/05/21 - E - 14 - 197</t>
  </si>
  <si>
    <t>31/08/21 - E - 15 - 197</t>
  </si>
  <si>
    <t>31/10/21 - E - 23 - 225</t>
  </si>
  <si>
    <t>1123 0005</t>
  </si>
  <si>
    <t>DEUDORES DIVERSOS</t>
  </si>
  <si>
    <t>1123 0005 0001</t>
  </si>
  <si>
    <t>1123 0005 0001 0000 0004</t>
  </si>
  <si>
    <t>HERMILO HERNANDEZ HERNANDEZ</t>
  </si>
  <si>
    <t>1123 0005 0001 0000 0005</t>
  </si>
  <si>
    <t>GASOLINERIA DIMARO</t>
  </si>
  <si>
    <t>31/10/21 - D - 2 - 1</t>
  </si>
  <si>
    <t>RECLASIFICACION DE CUENTAS POR ERROR EN CONTABILIDAD</t>
  </si>
  <si>
    <t>1123 0005 0001 0000 0006</t>
  </si>
  <si>
    <t>ANGELICA MERCADO CASTAÑEDA</t>
  </si>
  <si>
    <t>01/07/21 - E - 2 - 1</t>
  </si>
  <si>
    <t>01/09/21 - E - 3 - 1</t>
  </si>
  <si>
    <t>01/10/21 - E - 2 - 1</t>
  </si>
  <si>
    <t>01/12/21 - E - 4 - 1</t>
  </si>
  <si>
    <t>02/02/21 - E - 3 - 1</t>
  </si>
  <si>
    <t>03/03/21 - E - 7 - 1</t>
  </si>
  <si>
    <t>03/11/21 - E - 3 - 1</t>
  </si>
  <si>
    <t>04/08/21 - E - 3 - 1</t>
  </si>
  <si>
    <t>05/11/21 - E - 8 - 1</t>
  </si>
  <si>
    <t>05/11/21 - E - 12 - 1</t>
  </si>
  <si>
    <t>06/08/21 - E - 5 - 1</t>
  </si>
  <si>
    <t>06/08/21 - E - 6 - 1</t>
  </si>
  <si>
    <t>06/08/21 - E - 7 - 1</t>
  </si>
  <si>
    <t>08/06/21 - E - 6 - 1</t>
  </si>
  <si>
    <t>08/06/21 - E - 7 - 1</t>
  </si>
  <si>
    <t>08/09/21 - E - 13 - 1</t>
  </si>
  <si>
    <t>08/10/21 - I - 5 - 1</t>
  </si>
  <si>
    <t>08/11/21 - E - 17 - 1</t>
  </si>
  <si>
    <t>09/09/21 - E - 12 - 1</t>
  </si>
  <si>
    <t>09/09/21 - I - 1 - 1</t>
  </si>
  <si>
    <t>09/09/21 - I - 2 - 1</t>
  </si>
  <si>
    <t>09/09/21 - I - 3 - 1</t>
  </si>
  <si>
    <t>09/09/21 - I - 4 - 1</t>
  </si>
  <si>
    <t>13/04/21 - I - 5 - 1</t>
  </si>
  <si>
    <t>13/04/21 - I - 5 - 2</t>
  </si>
  <si>
    <t>13/04/21 - I - 5 - 3</t>
  </si>
  <si>
    <t>13/04/21 - I - 5 - 4</t>
  </si>
  <si>
    <t>14/09/21 - I - 5 - 1</t>
  </si>
  <si>
    <t>14/09/21 - I - 6 - 1</t>
  </si>
  <si>
    <t>14/09/21 - I - 7 - 1</t>
  </si>
  <si>
    <t>14/10/21 - E - 16 - 1</t>
  </si>
  <si>
    <t>14/10/21 - E - 17 - 1</t>
  </si>
  <si>
    <t>14/10/21 - I - 6 - 1</t>
  </si>
  <si>
    <t>15/04/21 - E - 8 - 1</t>
  </si>
  <si>
    <t>15/07/21 - E - 13 - 1</t>
  </si>
  <si>
    <t>16/03/21 - E - 15 - 1</t>
  </si>
  <si>
    <t>16/12/21 - E - 15 - 1</t>
  </si>
  <si>
    <t>17/03/21 - E - 14 - 1</t>
  </si>
  <si>
    <t>22/04/21 - E - 14 - 1</t>
  </si>
  <si>
    <t>22/06/21 - I - 2 - 1</t>
  </si>
  <si>
    <t>27/10/21 - E - 19 - 1</t>
  </si>
  <si>
    <t>27/10/21 - E - 20 - 1</t>
  </si>
  <si>
    <t>29/12/21 - I - 12 - 1</t>
  </si>
  <si>
    <t>29/12/21 - I - 13 - 1</t>
  </si>
  <si>
    <t>29/12/21 - I - 14 - 1</t>
  </si>
  <si>
    <t>29/12/21 - I - 15 - 1</t>
  </si>
  <si>
    <t>29/12/21 - I - 16 - 1</t>
  </si>
  <si>
    <t>29/12/21 - I - 16 - 2</t>
  </si>
  <si>
    <t>29/12/21 - I - 16 - 3</t>
  </si>
  <si>
    <t>29/12/21 - I - 16 - 4</t>
  </si>
  <si>
    <t>29/12/21 - I - 17 - 1</t>
  </si>
  <si>
    <t>29/12/21 - I - 18 - 1</t>
  </si>
  <si>
    <t>29/12/21 - I - 19 - 1</t>
  </si>
  <si>
    <t>29/12/21 - I - 20 - 1</t>
  </si>
  <si>
    <t>29/12/21 - I - 21 - 1</t>
  </si>
  <si>
    <t>29/12/21 - I - 22 - 1</t>
  </si>
  <si>
    <t>29/12/21 - I - 23 - 1</t>
  </si>
  <si>
    <t>29/12/21 - I - 24 - 1</t>
  </si>
  <si>
    <t>29/12/21 - I - 25 - 1</t>
  </si>
  <si>
    <t>31/03/21 - E - 21 - 1</t>
  </si>
  <si>
    <t>ACTIVO NO CIRCULANTE</t>
  </si>
  <si>
    <t>1241 0001</t>
  </si>
  <si>
    <t>EQUIPO DE COMPUTO</t>
  </si>
  <si>
    <t>1241 0001 0001</t>
  </si>
  <si>
    <t>ADMINISTRACION 2019 - 2021</t>
  </si>
  <si>
    <t>1241 0001 0001 0000 0001</t>
  </si>
  <si>
    <t>LAP TOP HP CON PROCESADOR INTEL 4 GB DE RAM 500 HD</t>
  </si>
  <si>
    <t>1241 0001 0001 0000 0002</t>
  </si>
  <si>
    <t>IMPRESORA BROTHER TINTA CONTINUA</t>
  </si>
  <si>
    <t>1241 0001 0001 0000 0003</t>
  </si>
  <si>
    <t>LAPTOP ASUS PROCESARO INTEL 4GB RAM 500 GB HD</t>
  </si>
  <si>
    <t>1241 0001 0001 0000 0004</t>
  </si>
  <si>
    <t>COMPUTADORA DE ESCRITORIO ENSAMBLADA PROCESAROD COR I3 RAM 4GB</t>
  </si>
  <si>
    <t>1241 0001 0001 0000 0005</t>
  </si>
  <si>
    <t>IMPRESORA BROTHER 480</t>
  </si>
  <si>
    <t>1241 0001 0001 0000 0006</t>
  </si>
  <si>
    <t>LAPTOP HP CON PROCESADOR CI3</t>
  </si>
  <si>
    <t>08/11/21 - E - 14 - 99</t>
  </si>
  <si>
    <t>1241 0001 0001 0000 0007</t>
  </si>
  <si>
    <t>LAPTOP HP CORI5 DIRECCION</t>
  </si>
  <si>
    <t>01/12/21 - E - 2 - 78</t>
  </si>
  <si>
    <t>1241 0004</t>
  </si>
  <si>
    <t>EQUIPO DE COMPUTO Y ACCESORIOS</t>
  </si>
  <si>
    <t>1241 0004 0001</t>
  </si>
  <si>
    <t>1241 0004 0001 0000 0004</t>
  </si>
  <si>
    <t>IMPRESORA HP LASER JET 1100 SERIE USLJ035801</t>
  </si>
  <si>
    <t>1241 0004 0001 0000 0007</t>
  </si>
  <si>
    <t>ESCANER HP MODELO 8250 SERIE No. CN613TR038 FACTURA 41361</t>
  </si>
  <si>
    <t>1241 0004 0001 0000 0013</t>
  </si>
  <si>
    <t>SAMSUNG SCX-3405 MULTIFUNCIONAL</t>
  </si>
  <si>
    <t>1241 0004 0001 0000 0014</t>
  </si>
  <si>
    <t>BROTHER MFC-J460DW NO SERIE U64067D7H562138</t>
  </si>
  <si>
    <t>1241 0004 0001 0000 0017</t>
  </si>
  <si>
    <t>LAPTOP ACER INTEL</t>
  </si>
  <si>
    <t>1241 0004 0001 0000 0018</t>
  </si>
  <si>
    <t>IMPRESORA BRHOTHER MFC</t>
  </si>
  <si>
    <t>1241 0004 0001 0000 0019</t>
  </si>
  <si>
    <t>EQUIPO DE COMPUTO GIGABYTE 120</t>
  </si>
  <si>
    <t>1241 0004 0001 0000 0020</t>
  </si>
  <si>
    <t>EQUIPO DE ESCRITORIO GYGABYTE CAAM 2021</t>
  </si>
  <si>
    <t>31/08/21 - E - 17 - 7</t>
  </si>
  <si>
    <t>1241 0006</t>
  </si>
  <si>
    <t>MOBILIARIO Y EQUIPO DE OFICINA</t>
  </si>
  <si>
    <t>1241 0006 0001</t>
  </si>
  <si>
    <t>1241 0006 0001 0000 0088</t>
  </si>
  <si>
    <t>2 JUEGOS INFLABLES TIPO ESCALADORA ROTULADOS</t>
  </si>
  <si>
    <t>1241 0006 0001 0000 0089</t>
  </si>
  <si>
    <t>1 JUEGO INFLABLE DE OBSTACULOS ROTULADO</t>
  </si>
  <si>
    <t>1241 0006 0001 0000 0090</t>
  </si>
  <si>
    <t>COPIADORA  MARCA SHARP No DE SERIE 15025922</t>
  </si>
  <si>
    <t>1241 0006 0001 0000 0091</t>
  </si>
  <si>
    <t>PROTECTOR DE ACRILICO PARA ESCRITORIO ESCUADRA  PRESIDENCIA</t>
  </si>
  <si>
    <t>1241 0006 0001 0000 0092</t>
  </si>
  <si>
    <t>PROTECTOR DE ACRILICO PARA ESCRITORIO ESCUADRA DIRECCION</t>
  </si>
  <si>
    <t>1241 0006 0001 0000 0093</t>
  </si>
  <si>
    <t>MAMPARA PROTECTORA DE ACRILICO ANTICONTAJIO</t>
  </si>
  <si>
    <t>1241 0006 0001 0000 0094</t>
  </si>
  <si>
    <t>MAMPARA DE PROTECCION DE ACRILICO</t>
  </si>
  <si>
    <t>1241 0006 0001 0000 0095</t>
  </si>
  <si>
    <t>MAMPARA DE PROTECCION ACRILICO</t>
  </si>
  <si>
    <t>1241 0006 0001 0000 0096</t>
  </si>
  <si>
    <t>MAMPARA DE ACRILICO PROTECTORA</t>
  </si>
  <si>
    <t>1241 0006 0001 0000 0097</t>
  </si>
  <si>
    <t>LIBRERO DE MADERA  DE 1.20X2.20 CON 5 COMPARTIMIENTOS CHOCOLATE BRILLOSO</t>
  </si>
  <si>
    <t>08/04/21 - E - 7 - 75</t>
  </si>
  <si>
    <t>1241 0006 0001 0000 0098</t>
  </si>
  <si>
    <t>ESCRITORIO DE MADERA MACIZA MODERNO EN L,CHOCOLATE BRILLOSO</t>
  </si>
  <si>
    <t>08/04/21 - E - 7 - 76</t>
  </si>
  <si>
    <t>1241 0006 0001 0000 0099</t>
  </si>
  <si>
    <t>ESCRITORIO DE MADERA MACIZA CURVO CHOCOLATE BRILLOSO</t>
  </si>
  <si>
    <t>08/04/21 - E - 7 - 77</t>
  </si>
  <si>
    <t>1241 0006 0001 0000 0100</t>
  </si>
  <si>
    <t>LIBRERO DE MADERA MACIZA CON CINCO COMPARTIMIENTOS SECRETARIA PARTICULAR</t>
  </si>
  <si>
    <t>08/04/21 - E - 7 - 78</t>
  </si>
  <si>
    <t>1241 0006 0001 0000 0101</t>
  </si>
  <si>
    <t>ESCRITORIO DE MADERA MACIZA RECTO,2.20MTSX80CM CHOCOLATE BRILLOSO</t>
  </si>
  <si>
    <t>08/04/21 - E - 7 - 79</t>
  </si>
  <si>
    <t>1241 0006 0001 0000 0102</t>
  </si>
  <si>
    <t>PUERTA DE MADERA MACIZA DE DOS HOJAS 1.37X2.30</t>
  </si>
  <si>
    <t>08/04/21 - E - 7 - 80</t>
  </si>
  <si>
    <t>1241 0006 0001 0000 0103</t>
  </si>
  <si>
    <t>LIBRERO GRANDE DE MADERA MACIZA DE 2.44X2.44,DIVISIONES ESPECIFICAS,COMPARTIMIENTOS CON PUERTA CON LLAVE Y DOS CAJONES COLOR CHOCOLATE MATE</t>
  </si>
  <si>
    <t>08/04/21 - E - 7 - 81</t>
  </si>
  <si>
    <t>1241 0006 0001 0000 0104</t>
  </si>
  <si>
    <t>LIBRERO MEDIANO DE MADERZ MACIZA 1.22X2.44CON DIVISIONES ESPECIFICAS COLOR CHOCOLATE MATE</t>
  </si>
  <si>
    <t>08/04/21 - E - 7 - 82</t>
  </si>
  <si>
    <t>1241 0006 0001 0000 0105</t>
  </si>
  <si>
    <t>ESCRITORIO DE MADERA EN FORMA DE L,2.00X95CM CHOCOLATE MATE</t>
  </si>
  <si>
    <t>08/04/21 - E - 7 - 83</t>
  </si>
  <si>
    <t>1241 0006 0001 0000 0106</t>
  </si>
  <si>
    <t>MOSTRADOR DE MADERA MODERNO 2.46X 50CMX1.10,CHOCOLATE MATE</t>
  </si>
  <si>
    <t>08/04/21 - E - 7 - 84</t>
  </si>
  <si>
    <t>1241 0006 0001 0000 0107</t>
  </si>
  <si>
    <t>SALA DE TRES PIEZAS COLOR TERRACOTA</t>
  </si>
  <si>
    <t>06/09/21 - E - 7 - 26</t>
  </si>
  <si>
    <t>1241 0006 0001 0000 0108</t>
  </si>
  <si>
    <t>MESA DE CENTRO</t>
  </si>
  <si>
    <t>06/09/21 - E - 7 - 27</t>
  </si>
  <si>
    <t>1241 0006 0001 0000 0109</t>
  </si>
  <si>
    <t>MUEBLE DE MADERA PARA COMPUTADORA</t>
  </si>
  <si>
    <t>06/09/21 - E - 7 - 28</t>
  </si>
  <si>
    <t>1241 0006 0001 0000 0110</t>
  </si>
  <si>
    <t>PANTALLA  01 DE 55 PULGADAS  JVC IDF148444B-00177</t>
  </si>
  <si>
    <t>31/12/21 - I - 29 - 6</t>
  </si>
  <si>
    <t>DONACION DE BIENES MUEBLES Y BIENES MUEBLES DE BAJO COSTO PARA LA CASA DEL ADULTO MAYOR</t>
  </si>
  <si>
    <t>1241 0006 0001 0000 0111</t>
  </si>
  <si>
    <t>PANTALLA 2 DE 55 PULGADAS JVC IDF14844B-00120</t>
  </si>
  <si>
    <t>31/12/21 - I - 29 - 7</t>
  </si>
  <si>
    <t>1241 0006 0001 0000 0112</t>
  </si>
  <si>
    <t>CAMINADORA 1 DE PANTALLA LED DAIKOU DP2020146576</t>
  </si>
  <si>
    <t>31/12/21 - I - 29 - 8</t>
  </si>
  <si>
    <t>1241 0006 0001 0000 0113</t>
  </si>
  <si>
    <t>CAMINADORA 2 DE PANTALLA LED DAIKOU  DP2020146587</t>
  </si>
  <si>
    <t>31/12/21 - I - 29 - 9</t>
  </si>
  <si>
    <t>1241 0006 0001 0000 0114</t>
  </si>
  <si>
    <t>CAMINADORA 03 DE PANTALLA LED DAIKOU   DP2020146575</t>
  </si>
  <si>
    <t>31/12/21 - I - 29 - 10</t>
  </si>
  <si>
    <t>1241 0006 0001 0000 0115</t>
  </si>
  <si>
    <t>MESA DE PING PONG</t>
  </si>
  <si>
    <t>31/12/21 - I - 29 - 11</t>
  </si>
  <si>
    <t>1241 0006 0001 0000 0116</t>
  </si>
  <si>
    <t>COCINA INTEGRAL CON ESTUFA  DE 4 QUEMADORES Y HORNO</t>
  </si>
  <si>
    <t>31/12/21 - I - 29 - 12</t>
  </si>
  <si>
    <t>1241 0006 0001 0000 0117</t>
  </si>
  <si>
    <t>REFRIGERADOR VRX3084361</t>
  </si>
  <si>
    <t>31/12/21 - I - 29 - 13</t>
  </si>
  <si>
    <t>1241 0006 0001 0000 0118</t>
  </si>
  <si>
    <t>ESTUCHE DE DIAGNOSTICO ORION</t>
  </si>
  <si>
    <t>31/12/21 - I - 29 - 14</t>
  </si>
  <si>
    <t>1241 0006 0001 0000 0119</t>
  </si>
  <si>
    <t>SALA PARA EXTERIOR PALERMO 24265A-SET4</t>
  </si>
  <si>
    <t>31/12/21 - I - 29 - 15</t>
  </si>
  <si>
    <t>1243 0002</t>
  </si>
  <si>
    <t>MOBILIARIO Y EQUIPO DE CLÍNICAS Y HOSPITALES</t>
  </si>
  <si>
    <t>1243 0002 0001</t>
  </si>
  <si>
    <t>MOBILIARIO Y EQUIPO MEDICO</t>
  </si>
  <si>
    <t>1243 0002 0001 0000 0001</t>
  </si>
  <si>
    <t>UNIDAD DENTAL FACT.3855</t>
  </si>
  <si>
    <t>1243 0002 0001 0000 0002</t>
  </si>
  <si>
    <t>ESTERILIZADOR FACT.3855</t>
  </si>
  <si>
    <t>1243 0002 0001 0000 0003</t>
  </si>
  <si>
    <t>COMPRESOR</t>
  </si>
  <si>
    <t>1243 0002 0001 0000 0004</t>
  </si>
  <si>
    <t>BASCULA MECANICA DE PLATAFORMA</t>
  </si>
  <si>
    <t>1243 0002 0001 0000 0005</t>
  </si>
  <si>
    <t>ESTETOSCOPIO MARCA RIESTER</t>
  </si>
  <si>
    <t>1243 0002 0001 0000 0006</t>
  </si>
  <si>
    <t>5 SILLAS DE RUEDAS</t>
  </si>
  <si>
    <t>1243 0002 0001 0000 0008</t>
  </si>
  <si>
    <t>COMPRESOR MARCA DRIP-DENT</t>
  </si>
  <si>
    <t>1243 0002 0001 0000 0009</t>
  </si>
  <si>
    <t>SET DE TERAPIA OCUPACIONAL</t>
  </si>
  <si>
    <t>30/04/21 - I - 9 - 6</t>
  </si>
  <si>
    <t>DONACION DE BIENES MUEBLES DE LA UNIDAD DE REHABILITACION BASICA PARA PERSONAS CON DISCAPACIDAD</t>
  </si>
  <si>
    <t>1243 0002 0001 0000 0010</t>
  </si>
  <si>
    <t>BARRAS PARALELAS DE BASE DE MADERA</t>
  </si>
  <si>
    <t>30/04/21 - I - 9 - 7</t>
  </si>
  <si>
    <t>1243 0002 0001 0000 0011</t>
  </si>
  <si>
    <t>ENTREDADOR DE BALANCE Y ESTABILIDAD CUADRADO</t>
  </si>
  <si>
    <t>30/04/21 - I - 9 - 8</t>
  </si>
  <si>
    <t>1243 0002 0001 0000 0012</t>
  </si>
  <si>
    <t>ENTRENADOR DE BALANCE Y ESTABILIDAD REDONDO</t>
  </si>
  <si>
    <t>30/04/21 - I - 9 - 9</t>
  </si>
  <si>
    <t>1243 0002 0001 0000 0013</t>
  </si>
  <si>
    <t>MESA DE INCLINACION INCLUYE ACCSESORIOS COMO ARNESES, DISPOSITIVO HIDRAULICO Y FRENOS</t>
  </si>
  <si>
    <t>30/04/21 - I - 9 - 10</t>
  </si>
  <si>
    <t>1243 0002 0001 0000 0014</t>
  </si>
  <si>
    <t>MESA UNO DE TRATAMIENTO CON COLCHON</t>
  </si>
  <si>
    <t>30/04/21 - I - 9 - 11</t>
  </si>
  <si>
    <t>1243 0002 0001 0000 0015</t>
  </si>
  <si>
    <t>MESA DOS DE TRATAMIENTO CON COLCHON</t>
  </si>
  <si>
    <t>30/04/21 - I - 9 - 12</t>
  </si>
  <si>
    <t>1243 0002 0001 0000 0016</t>
  </si>
  <si>
    <t>MESA TRES DE TRATAMIENTO CON COLCHON</t>
  </si>
  <si>
    <t>30/04/21 - I - 9 - 13</t>
  </si>
  <si>
    <t>1243 0002 0001 0000 0017</t>
  </si>
  <si>
    <t>COMPRESERO FRIO</t>
  </si>
  <si>
    <t>30/04/21 - I - 9 - 14</t>
  </si>
  <si>
    <t>1243 0002 0001 0000 0018</t>
  </si>
  <si>
    <t>PRIMER COMPRESERO CALIENTE</t>
  </si>
  <si>
    <t>30/04/21 - I - 9 - 15</t>
  </si>
  <si>
    <t>1243 0002 0001 0000 0019</t>
  </si>
  <si>
    <t>SEGUNDO COMPRESERO CALIENTE</t>
  </si>
  <si>
    <t>30/04/21 - I - 9 - 16</t>
  </si>
  <si>
    <t>1243 0002 0001 0000 0020</t>
  </si>
  <si>
    <t>PRIMER EQUIPO DE ELECTROTERAPIA DE 4 CANALES</t>
  </si>
  <si>
    <t>30/04/21 - I - 9 - 17</t>
  </si>
  <si>
    <t>1243 0002 0001 0000 0021</t>
  </si>
  <si>
    <t>SEGUNDO EQUIPO DE ELECTROTERAPIA DE 4 CANALES</t>
  </si>
  <si>
    <t>30/04/21 - I - 9 - 18</t>
  </si>
  <si>
    <t>1243 0002 0001 0000 0022</t>
  </si>
  <si>
    <t>TERCER  EQUIPO DE ELECTROTERAPIA DE 4 CANALES</t>
  </si>
  <si>
    <t>30/04/21 - I - 9 - 19</t>
  </si>
  <si>
    <t>1243 0002 0001 0000 0023</t>
  </si>
  <si>
    <t>ESTACION DE REHABILITACION</t>
  </si>
  <si>
    <t>30/04/21 - I - 9 - 20</t>
  </si>
  <si>
    <t>1243 0002 0001 0000 0024</t>
  </si>
  <si>
    <t>PARAFINERO</t>
  </si>
  <si>
    <t>30/04/21 - I - 9 - 21</t>
  </si>
  <si>
    <t>1243 0002 0001 0000 0025</t>
  </si>
  <si>
    <t>CAMINADORA ELECTRICA</t>
  </si>
  <si>
    <t>30/04/21 - I - 9 - 22</t>
  </si>
  <si>
    <t>1243 0002 0001 0000 0026</t>
  </si>
  <si>
    <t>BASE UNO DE MADERA PARA COLCHON TERAPEUTICO</t>
  </si>
  <si>
    <t>30/04/21 - I - 9 - 23</t>
  </si>
  <si>
    <t>1243 0002 0001 0000 0027</t>
  </si>
  <si>
    <t>BASE DOS  DE MADERA PARA COLCHON TERAPEUTICO</t>
  </si>
  <si>
    <t>30/04/21 - I - 9 - 24</t>
  </si>
  <si>
    <t>1243 0002 0001 0000 0028</t>
  </si>
  <si>
    <t>MESA DE TRACCION</t>
  </si>
  <si>
    <t>30/04/21 - I - 9 - 25</t>
  </si>
  <si>
    <t>1243 0002 0001 0000 0029</t>
  </si>
  <si>
    <t>BICICLETA RECUMBENTE</t>
  </si>
  <si>
    <t>30/04/21 - I - 9 - 26</t>
  </si>
  <si>
    <t>1243 0002 0001 0000 0030</t>
  </si>
  <si>
    <t>EQUIPO LASER TERAPEUTICO</t>
  </si>
  <si>
    <t>30/04/21 - I - 9 - 27</t>
  </si>
  <si>
    <t>1243 0002 0001 0000 0031</t>
  </si>
  <si>
    <t>COMPRESOR LIBRE DE ACEITE 50LTSHP</t>
  </si>
  <si>
    <t>14/06/21 - E - 9 - 7</t>
  </si>
  <si>
    <t>1243 0002 0001 0000 0032</t>
  </si>
  <si>
    <t>SILLA 01 DE ADULTO RECLINABLES CON ADITAMIENTOS PCA</t>
  </si>
  <si>
    <t>24/09/21 - I - 10 - 27</t>
  </si>
  <si>
    <t>DONACIONES PARA LA UNIDAD DE REHABILITACION DEL SM DIF DEL MUNICIPIO DE TEXCALTITLAN</t>
  </si>
  <si>
    <t>1243 0002 0001 0000 0033</t>
  </si>
  <si>
    <t>SILLA 02  DE ADULTO  RECLINABLES CON ADITAMIENTOS PCA</t>
  </si>
  <si>
    <t>24/09/21 - I - 10 - 28</t>
  </si>
  <si>
    <t>1243 0002 0001 0000 0034</t>
  </si>
  <si>
    <t>SILLA 03 DE ASULTO RECLINABLE CON ADITAMIENTOS PCA</t>
  </si>
  <si>
    <t>24/09/21 - I - 10 - 29</t>
  </si>
  <si>
    <t>1243 0002 0001 0000 0035</t>
  </si>
  <si>
    <t>SILLA 01 INFANTIL RECLINABLE CON ADITAMIENTOS PCI</t>
  </si>
  <si>
    <t>24/09/21 - I - 10 - 30</t>
  </si>
  <si>
    <t>1243 0002 0001 0000 0036</t>
  </si>
  <si>
    <t>SILLA 02 INFANTIL RECLINABLE CON ADITAMIENTOS PCI</t>
  </si>
  <si>
    <t>24/09/21 - I - 10 - 31</t>
  </si>
  <si>
    <t>1243 0002 0001 0000 0037</t>
  </si>
  <si>
    <t>SILLA 03 INFANTIL RECLINABLE CON ADITAMIENTOS PCI</t>
  </si>
  <si>
    <t>24/09/21 - I - 10 - 32</t>
  </si>
  <si>
    <t>Equipo de Transporte</t>
  </si>
  <si>
    <t>1244 0002</t>
  </si>
  <si>
    <t>VEHICULOS</t>
  </si>
  <si>
    <t>1244 0002 0001</t>
  </si>
  <si>
    <t>1244 0002 0001 0000 0003</t>
  </si>
  <si>
    <t>F-13255 CHEVROLET TRACKER 4X2 MOD. 2007 SERIE 8AG116CJ77R203681</t>
  </si>
  <si>
    <t>1244 0002 0001 0000 0004</t>
  </si>
  <si>
    <t>CAMIONETA FRONTIER MODELO 2011 SERIE 3N6DD23T9BK014611</t>
  </si>
  <si>
    <t>DepreciaciÃ³n, Deterioro y AmortizaciÃ³n Acumulada de Bienes</t>
  </si>
  <si>
    <t>1263 0001</t>
  </si>
  <si>
    <t>DEPRECIACION ACUMULADA MOBILIARIO Y EQUIPO DE OFICINA</t>
  </si>
  <si>
    <t>1263 0001 0000 0000 0005</t>
  </si>
  <si>
    <t>30/04/21 - D - 2 - 1</t>
  </si>
  <si>
    <t>DEPRECIACION DEL MES DE ABRIL DEL 2021</t>
  </si>
  <si>
    <t>30/06/21 - D - 1 - 5</t>
  </si>
  <si>
    <t>DEPRECIACION DEL MES DE JUNIO DEL 2021</t>
  </si>
  <si>
    <t>30/09/21 - D - 3 - 5</t>
  </si>
  <si>
    <t>DEPRECIACION DEL MES DE SEPTIEMBRE DEL 2021</t>
  </si>
  <si>
    <t>30/11/21 - D - 2 - 5</t>
  </si>
  <si>
    <t>DEPRESIACION CORRESPONDIENTE AL MES DE NOVIEMBRE 2021</t>
  </si>
  <si>
    <t>31/05/21 - D - 1 - 5</t>
  </si>
  <si>
    <t>DEPRECIACION DEL MES DE MAYO DEL 2021</t>
  </si>
  <si>
    <t>31/07/21 - D - 2 - 5</t>
  </si>
  <si>
    <t>DEPRECIACION DEL MES DE JULIO DEL 2021</t>
  </si>
  <si>
    <t>31/08/21 - D - 2 - 5</t>
  </si>
  <si>
    <t>DEPRECIACION DEL MES DE AGOSTO DEL 2021</t>
  </si>
  <si>
    <t>31/10/21 - D - 3 - 5</t>
  </si>
  <si>
    <t>DEPRECIACION DEL MES DE OCTUBRE DEL 2021</t>
  </si>
  <si>
    <t>31/12/21 - D - 2 - 5</t>
  </si>
  <si>
    <t>DEPRECIACION CORRESPONDIENTE AL MES DE DICIEMBRE DEL 2021</t>
  </si>
  <si>
    <t>1263 0001 0000 0000 0006</t>
  </si>
  <si>
    <t>DEPRECIACION ACUMULADA DE EQUIPO DE COMPUTO Y ACCESORIOS</t>
  </si>
  <si>
    <t>30/04/21 - D - 2 - 2</t>
  </si>
  <si>
    <t>30/06/21 - D - 1 - 6</t>
  </si>
  <si>
    <t>31/05/21 - D - 1 - 6</t>
  </si>
  <si>
    <t>1263 0001 0000 0000 0007</t>
  </si>
  <si>
    <t>DEPRECIACION ACUMULADA DE EQUIPO E INSTRUMENTAL MEDICO Y DELABORATORIO</t>
  </si>
  <si>
    <t>30/04/21 - D - 2 - 3</t>
  </si>
  <si>
    <t>30/06/21 - D - 1 - 7</t>
  </si>
  <si>
    <t>31/05/21 - D - 1 - 7</t>
  </si>
  <si>
    <t>1263 0001 0000 0000 0008</t>
  </si>
  <si>
    <t>DEPRECIACION ACUMULADA VEHICULOS Y EQUIPO DE TRASPORTE</t>
  </si>
  <si>
    <t>30/04/21 - D - 2 - 4</t>
  </si>
  <si>
    <t>30/06/21 - D - 1 - 8</t>
  </si>
  <si>
    <t>31/05/21 - D - 1 - 8</t>
  </si>
  <si>
    <t>1263 0002</t>
  </si>
  <si>
    <t>DEPRECIACION CUMULADA EQUIPO DECOMPUTO Y ACCESORIOS</t>
  </si>
  <si>
    <t>1263 0002 0000 0000 0006</t>
  </si>
  <si>
    <t>DEPRECIACION DE EQUIPO DE COMPUTO Y ACCESORIOS</t>
  </si>
  <si>
    <t>30/09/21 - D - 3 - 6</t>
  </si>
  <si>
    <t>30/11/21 - D - 2 - 6</t>
  </si>
  <si>
    <t>31/07/21 - D - 2 - 6</t>
  </si>
  <si>
    <t>31/08/21 - D - 2 - 6</t>
  </si>
  <si>
    <t>31/10/21 - D - 3 - 6</t>
  </si>
  <si>
    <t>31/12/21 - D - 2 - 6</t>
  </si>
  <si>
    <t>1263 0003</t>
  </si>
  <si>
    <t>DEPRECIACION ACUMULADA EN EQUIPO E INSTRUMENTAL MEDICO Y DELABORATORIO</t>
  </si>
  <si>
    <t>1263 0003 0000 0000 0007</t>
  </si>
  <si>
    <t>DEPRECIACION DE EQUIPO E INTRUMENTAL MEDICO Y DE LABORATORIO</t>
  </si>
  <si>
    <t>30/09/21 - D - 3 - 7</t>
  </si>
  <si>
    <t>30/11/21 - D - 2 - 7</t>
  </si>
  <si>
    <t>31/07/21 - D - 2 - 7</t>
  </si>
  <si>
    <t>31/08/21 - D - 2 - 7</t>
  </si>
  <si>
    <t>31/10/21 - D - 3 - 7</t>
  </si>
  <si>
    <t>31/12/21 - D - 2 - 7</t>
  </si>
  <si>
    <t>1263 0004</t>
  </si>
  <si>
    <t>1263 0004 0000 0000 0008</t>
  </si>
  <si>
    <t>DEPRECIACION DE VEHICULOS Y EQUIPO DE TRASPORTE</t>
  </si>
  <si>
    <t>30/09/21 - D - 3 - 8</t>
  </si>
  <si>
    <t>30/11/21 - D - 2 - 8</t>
  </si>
  <si>
    <t>31/07/21 - D - 2 - 8</t>
  </si>
  <si>
    <t>31/08/21 - D - 2 - 8</t>
  </si>
  <si>
    <t>31/10/21 - D - 3 - 8</t>
  </si>
  <si>
    <t>31/12/21 - D - 2 - 8</t>
  </si>
  <si>
    <t>PASIVO CIRCULANTE</t>
  </si>
  <si>
    <t>Cuentas por pagar a Corto Plazo</t>
  </si>
  <si>
    <t>Proveedores por pagar a Corto Plazo</t>
  </si>
  <si>
    <t>2112 0001</t>
  </si>
  <si>
    <t>PROVEEDORES</t>
  </si>
  <si>
    <t>2112 0001 0002</t>
  </si>
  <si>
    <t>ADMINISTRACION 2019-2021</t>
  </si>
  <si>
    <t>2112 0001 0002 0000 0002</t>
  </si>
  <si>
    <t>2112 0001 0002 0000 0004</t>
  </si>
  <si>
    <t>COMERCIALIZADORA BIRIBA S.A. DE C.V.</t>
  </si>
  <si>
    <t>08/04/21 - E - 7 - 87</t>
  </si>
  <si>
    <t>14/06/21 - E - 10 - 1</t>
  </si>
  <si>
    <t>2112 0001 0002 0000 0005</t>
  </si>
  <si>
    <t>LORENZO RUBI RIVERA</t>
  </si>
  <si>
    <t>03/11/21 - E - 2 - 36</t>
  </si>
  <si>
    <t>15/06/21 - E - 12 - 23</t>
  </si>
  <si>
    <t>Retenciones y Contribuciones por pagar a Corto Plazo</t>
  </si>
  <si>
    <t>2117 0001</t>
  </si>
  <si>
    <t>RETENCIONES A FAVOR DE TERCEROS POR PAGAR</t>
  </si>
  <si>
    <t>2117 0001 0001</t>
  </si>
  <si>
    <t>IMPUESTOS Y RETENCIONES POR PAGAR</t>
  </si>
  <si>
    <t>2117 0001 0001 0001</t>
  </si>
  <si>
    <t>15 % EDUCACION PUBLICA</t>
  </si>
  <si>
    <t>2117 0001 0001 0001 0001</t>
  </si>
  <si>
    <t>15% DE EDUCACION PUBLICA</t>
  </si>
  <si>
    <t>2117 0001 0001 0002</t>
  </si>
  <si>
    <t>RETENCIONES DE ISSEMYM</t>
  </si>
  <si>
    <t>2117 0001 0001 0002 0005</t>
  </si>
  <si>
    <t>ISSEMYM APORTACIÓN MUNICIPAL PARA EL FONDO DE REPARTO</t>
  </si>
  <si>
    <t>03/06/21 - E - 4 - 141</t>
  </si>
  <si>
    <t>05/03/21 - E - 9 - 2</t>
  </si>
  <si>
    <t>05/04/21 - E - 5 - 120</t>
  </si>
  <si>
    <t>05/07/21 - E - 5 - 183</t>
  </si>
  <si>
    <t>11/02/21 - E - 11 - 120</t>
  </si>
  <si>
    <t>13/05/21 - E - 3 - 120</t>
  </si>
  <si>
    <t>15/05/21 - E - 5 - 199</t>
  </si>
  <si>
    <t>15/10/21 - E - 18 - 227</t>
  </si>
  <si>
    <t>15/12/21 - E - 12 - 17</t>
  </si>
  <si>
    <t>15/12/21 - E - 14 - 227</t>
  </si>
  <si>
    <t>16/03/21 - E - 13 - 220</t>
  </si>
  <si>
    <t>16/04/21 - E - 11 - 220</t>
  </si>
  <si>
    <t>16/06/21 - E - 13 - 234</t>
  </si>
  <si>
    <t>16/07/21 - E - 15 - 185</t>
  </si>
  <si>
    <t>16/08/21 - E - 10 - 192</t>
  </si>
  <si>
    <t>17/09/21 - E - 15 - 199</t>
  </si>
  <si>
    <t>28/02/21 - D - 1 - 120</t>
  </si>
  <si>
    <t>28/02/21 - E - 13 - 220</t>
  </si>
  <si>
    <t>28/02/21 - E - 15 - 220</t>
  </si>
  <si>
    <t>29/12/21 - E - 20 - 17</t>
  </si>
  <si>
    <t>30/01/21 - E - 7 - 220</t>
  </si>
  <si>
    <t>30/04/21 - E - 19 - 241</t>
  </si>
  <si>
    <t>30/06/21 - E - 21 - 206</t>
  </si>
  <si>
    <t>30/07/21 - E - 19 - 192</t>
  </si>
  <si>
    <t>30/09/21 - E - 17 - 30</t>
  </si>
  <si>
    <t>30/09/21 - E - 18 - 178</t>
  </si>
  <si>
    <t>30/09/21 - E - 19 - 45</t>
  </si>
  <si>
    <t>30/11/21 - D - 1 - 183</t>
  </si>
  <si>
    <t>30/11/21 - E - 25 - 17</t>
  </si>
  <si>
    <t>30/11/21 - E - 26 - 227</t>
  </si>
  <si>
    <t>30/11/21 - E - 27 - 227</t>
  </si>
  <si>
    <t>30/11/21 - E - 29 - 5</t>
  </si>
  <si>
    <t>30/12/21 - E - 21 - 227</t>
  </si>
  <si>
    <t>31/01/21 - E - 8 - 213</t>
  </si>
  <si>
    <t>31/03/21 - E - 23 - 220</t>
  </si>
  <si>
    <t>31/05/21 - E - 14 - 199</t>
  </si>
  <si>
    <t>31/08/21 - E - 15 - 199</t>
  </si>
  <si>
    <t>31/10/21 - D - 1 - 183</t>
  </si>
  <si>
    <t>31/10/21 - E - 22 - 17</t>
  </si>
  <si>
    <t>31/10/21 - E - 23 - 227</t>
  </si>
  <si>
    <t>31/10/21 - E - 24 - 17</t>
  </si>
  <si>
    <t>31/12/21 - D - 1 - 183</t>
  </si>
  <si>
    <t>2117 0001 0001 0002 0006</t>
  </si>
  <si>
    <t>ISSEMYM APORTACIONES MUNICIPALES PARA EL SERVICIO DE SALUD</t>
  </si>
  <si>
    <t>03/06/21 - E - 4 - 142</t>
  </si>
  <si>
    <t>05/03/21 - E - 9 - 1</t>
  </si>
  <si>
    <t>05/04/21 - E - 5 - 121</t>
  </si>
  <si>
    <t>05/07/21 - E - 5 - 184</t>
  </si>
  <si>
    <t>11/02/21 - E - 11 - 121</t>
  </si>
  <si>
    <t>13/05/21 - E - 3 - 121</t>
  </si>
  <si>
    <t>15/05/21 - E - 5 - 200</t>
  </si>
  <si>
    <t>15/10/21 - E - 18 - 228</t>
  </si>
  <si>
    <t>15/12/21 - E - 12 - 18</t>
  </si>
  <si>
    <t>15/12/21 - E - 14 - 228</t>
  </si>
  <si>
    <t>16/03/21 - E - 13 - 221</t>
  </si>
  <si>
    <t>16/04/21 - E - 11 - 221</t>
  </si>
  <si>
    <t>16/06/21 - E - 13 - 235</t>
  </si>
  <si>
    <t>16/07/21 - E - 15 - 186</t>
  </si>
  <si>
    <t>16/08/21 - E - 10 - 193</t>
  </si>
  <si>
    <t>17/09/21 - E - 15 - 200</t>
  </si>
  <si>
    <t>28/02/21 - D - 1 - 121</t>
  </si>
  <si>
    <t>28/02/21 - E - 13 - 221</t>
  </si>
  <si>
    <t>28/02/21 - E - 15 - 221</t>
  </si>
  <si>
    <t>29/12/21 - E - 20 - 18</t>
  </si>
  <si>
    <t>30/01/21 - E - 7 - 221</t>
  </si>
  <si>
    <t>30/04/21 - E - 19 - 242</t>
  </si>
  <si>
    <t>30/06/21 - E - 21 - 207</t>
  </si>
  <si>
    <t>30/07/21 - E - 19 - 193</t>
  </si>
  <si>
    <t>30/09/21 - E - 17 - 31</t>
  </si>
  <si>
    <t>30/09/21 - E - 18 - 179</t>
  </si>
  <si>
    <t>30/09/21 - E - 19 - 46</t>
  </si>
  <si>
    <t>30/11/21 - D - 1 - 184</t>
  </si>
  <si>
    <t>30/11/21 - E - 25 - 18</t>
  </si>
  <si>
    <t>30/11/21 - E - 26 - 228</t>
  </si>
  <si>
    <t>30/11/21 - E - 27 - 228</t>
  </si>
  <si>
    <t>30/11/21 - E - 29 - 6</t>
  </si>
  <si>
    <t>30/12/21 - E - 21 - 228</t>
  </si>
  <si>
    <t>31/01/21 - E - 8 - 214</t>
  </si>
  <si>
    <t>31/03/21 - E - 23 - 221</t>
  </si>
  <si>
    <t>31/05/21 - E - 14 - 200</t>
  </si>
  <si>
    <t>31/08/21 - E - 15 - 200</t>
  </si>
  <si>
    <t>31/10/21 - D - 1 - 184</t>
  </si>
  <si>
    <t>31/10/21 - E - 22 - 18</t>
  </si>
  <si>
    <t>31/10/21 - E - 23 - 228</t>
  </si>
  <si>
    <t>31/10/21 - E - 24 - 18</t>
  </si>
  <si>
    <t>31/12/21 - D - 1 - 184</t>
  </si>
  <si>
    <t>2117 0001 0001 0002 0007</t>
  </si>
  <si>
    <t>CUOTAS DEL SISTEMA DE CAPITALIZACION INDIVIDUAL</t>
  </si>
  <si>
    <t>03/06/21 - E - 4 - 143</t>
  </si>
  <si>
    <t>05/04/21 - E - 5 - 122</t>
  </si>
  <si>
    <t>05/07/21 - E - 5 - 185</t>
  </si>
  <si>
    <t>11/02/21 - E - 11 - 122</t>
  </si>
  <si>
    <t>13/05/21 - E - 3 - 122</t>
  </si>
  <si>
    <t>15/05/21 - E - 5 - 201</t>
  </si>
  <si>
    <t>15/10/21 - E - 18 - 229</t>
  </si>
  <si>
    <t>15/12/21 - E - 12 - 19</t>
  </si>
  <si>
    <t>15/12/21 - E - 14 - 229</t>
  </si>
  <si>
    <t>16/03/21 - E - 13 - 222</t>
  </si>
  <si>
    <t>16/04/21 - E - 11 - 222</t>
  </si>
  <si>
    <t>16/06/21 - E - 13 - 236</t>
  </si>
  <si>
    <t>16/07/21 - E - 15 - 187</t>
  </si>
  <si>
    <t>16/08/21 - E - 10 - 194</t>
  </si>
  <si>
    <t>17/09/21 - E - 15 - 201</t>
  </si>
  <si>
    <t>28/02/21 - D - 1 - 122</t>
  </si>
  <si>
    <t>28/02/21 - E - 13 - 222</t>
  </si>
  <si>
    <t>28/02/21 - E - 15 - 222</t>
  </si>
  <si>
    <t>29/12/21 - E - 20 - 19</t>
  </si>
  <si>
    <t>30/01/21 - E - 7 - 222</t>
  </si>
  <si>
    <t>30/04/21 - E - 19 - 243</t>
  </si>
  <si>
    <t>30/06/21 - E - 21 - 208</t>
  </si>
  <si>
    <t>30/07/21 - E - 19 - 194</t>
  </si>
  <si>
    <t>30/09/21 - E - 17 - 32</t>
  </si>
  <si>
    <t>30/09/21 - E - 18 - 180</t>
  </si>
  <si>
    <t>30/09/21 - E - 19 - 47</t>
  </si>
  <si>
    <t>30/11/21 - D - 1 - 185</t>
  </si>
  <si>
    <t>30/11/21 - E - 25 - 19</t>
  </si>
  <si>
    <t>30/11/21 - E - 26 - 229</t>
  </si>
  <si>
    <t>30/11/21 - E - 27 - 229</t>
  </si>
  <si>
    <t>30/11/21 - E - 29 - 7</t>
  </si>
  <si>
    <t>30/12/21 - E - 21 - 229</t>
  </si>
  <si>
    <t>31/01/21 - E - 8 - 215</t>
  </si>
  <si>
    <t>31/03/21 - E - 23 - 222</t>
  </si>
  <si>
    <t>31/05/21 - E - 14 - 201</t>
  </si>
  <si>
    <t>31/08/21 - E - 15 - 201</t>
  </si>
  <si>
    <t>31/10/21 - D - 1 - 185</t>
  </si>
  <si>
    <t>31/10/21 - E - 22 - 19</t>
  </si>
  <si>
    <t>31/10/21 - E - 23 - 229</t>
  </si>
  <si>
    <t>31/10/21 - E - 24 - 19</t>
  </si>
  <si>
    <t>31/12/21 - D - 1 - 185</t>
  </si>
  <si>
    <t>2117 0001 0001 0002 0008</t>
  </si>
  <si>
    <t>Aportaciones para financiar los gastos generales de administracion</t>
  </si>
  <si>
    <t>03/06/21 - E - 4 - 144</t>
  </si>
  <si>
    <t>05/03/21 - E - 9 - 3</t>
  </si>
  <si>
    <t>05/04/21 - E - 5 - 123</t>
  </si>
  <si>
    <t>05/07/21 - E - 5 - 186</t>
  </si>
  <si>
    <t>11/02/21 - E - 11 - 123</t>
  </si>
  <si>
    <t>13/05/21 - E - 3 - 123</t>
  </si>
  <si>
    <t>28/02/21 - D - 1 - 123</t>
  </si>
  <si>
    <t>30/11/21 - D - 1 - 186</t>
  </si>
  <si>
    <t>31/12/21 - D - 1 - 186</t>
  </si>
  <si>
    <t>2117 0001 0001 0002 0009</t>
  </si>
  <si>
    <t>Prima de Riesgo de trabajo</t>
  </si>
  <si>
    <t>03/06/21 - E - 4 - 145</t>
  </si>
  <si>
    <t>05/03/21 - E - 9 - 4</t>
  </si>
  <si>
    <t>05/04/21 - E - 5 - 124</t>
  </si>
  <si>
    <t>05/07/21 - E - 5 - 187</t>
  </si>
  <si>
    <t>11/02/21 - E - 11 - 124</t>
  </si>
  <si>
    <t>13/05/21 - E - 3 - 124</t>
  </si>
  <si>
    <t>28/02/21 - D - 1 - 124</t>
  </si>
  <si>
    <t>30/11/21 - D - 1 - 187</t>
  </si>
  <si>
    <t>31/12/21 - D - 1 - 187</t>
  </si>
  <si>
    <t>2117 0001 0001 0003</t>
  </si>
  <si>
    <t>RETENCIONES DE I.S.R.</t>
  </si>
  <si>
    <t>2117 0001 0001 0003 0001</t>
  </si>
  <si>
    <t>RETENCIONES DE I.S.P.T.</t>
  </si>
  <si>
    <t>01/06/21 - E - 2 - 1</t>
  </si>
  <si>
    <t>01/06/21 - E - 3 - 1</t>
  </si>
  <si>
    <t>14/05/21 - E - 4 - 15</t>
  </si>
  <si>
    <t>15/05/21 - E - 5 - 198</t>
  </si>
  <si>
    <t>15/10/21 - E - 18 - 226</t>
  </si>
  <si>
    <t>15/12/21 - E - 12 - 15</t>
  </si>
  <si>
    <t>15/12/21 - E - 13 - 15</t>
  </si>
  <si>
    <t>15/12/21 - E - 14 - 226</t>
  </si>
  <si>
    <t>16/03/21 - E - 13 - 219</t>
  </si>
  <si>
    <t>16/04/21 - E - 11 - 219</t>
  </si>
  <si>
    <t>16/06/21 - E - 13 - 233</t>
  </si>
  <si>
    <t>16/06/21 - E - 15 - 15</t>
  </si>
  <si>
    <t>16/07/21 - E - 15 - 184</t>
  </si>
  <si>
    <t>16/08/21 - E - 10 - 191</t>
  </si>
  <si>
    <t>16/08/21 - E - 11 - 15</t>
  </si>
  <si>
    <t>17/09/21 - E - 15 - 198</t>
  </si>
  <si>
    <t>20/08/21 - E - 14 - 9</t>
  </si>
  <si>
    <t>23/07/21 - E - 17 - 9</t>
  </si>
  <si>
    <t>28/02/21 - E - 13 - 219</t>
  </si>
  <si>
    <t>28/02/21 - E - 14 - 29</t>
  </si>
  <si>
    <t>28/02/21 - E - 15 - 219</t>
  </si>
  <si>
    <t>28/02/21 - E - 16 - 29</t>
  </si>
  <si>
    <t>29/12/21 - E - 19 - 15</t>
  </si>
  <si>
    <t>29/12/21 - E - 20 - 15</t>
  </si>
  <si>
    <t>30/01/21 - E - 7 - 219</t>
  </si>
  <si>
    <t>30/04/21 - E - 19 - 240</t>
  </si>
  <si>
    <t>30/04/21 - E - 20 - 15</t>
  </si>
  <si>
    <t>30/04/21 - E - 21 - 15</t>
  </si>
  <si>
    <t>30/06/21 - E - 21 - 205</t>
  </si>
  <si>
    <t>30/06/21 - E - 22 - 15</t>
  </si>
  <si>
    <t>30/06/21 - E - 23 - 8</t>
  </si>
  <si>
    <t>30/07/21 - E - 18 - 15</t>
  </si>
  <si>
    <t>30/07/21 - E - 19 - 191</t>
  </si>
  <si>
    <t>30/07/21 - E - 20 - 9</t>
  </si>
  <si>
    <t>30/07/21 - E - 21 - 15</t>
  </si>
  <si>
    <t>30/09/21 - E - 17 - 29</t>
  </si>
  <si>
    <t>30/09/21 - E - 18 - 177</t>
  </si>
  <si>
    <t>30/09/21 - E - 19 - 44</t>
  </si>
  <si>
    <t>30/11/21 - E - 24 - 15</t>
  </si>
  <si>
    <t>30/11/21 - E - 25 - 15</t>
  </si>
  <si>
    <t>30/11/21 - E - 26 - 226</t>
  </si>
  <si>
    <t>30/11/21 - E - 27 - 226</t>
  </si>
  <si>
    <t>30/11/21 - E - 28 - 15</t>
  </si>
  <si>
    <t>30/11/21 - E - 29 - 3</t>
  </si>
  <si>
    <t>30/12/21 - E - 21 - 226</t>
  </si>
  <si>
    <t>31/01/21 - E - 8 - 212</t>
  </si>
  <si>
    <t>31/01/21 - E - 9 - 29</t>
  </si>
  <si>
    <t>31/01/21 - E - 10 - 29</t>
  </si>
  <si>
    <t>31/03/21 - E - 23 - 219</t>
  </si>
  <si>
    <t>31/05/21 - E - 14 - 198</t>
  </si>
  <si>
    <t>31/05/21 - E - 15 - 15</t>
  </si>
  <si>
    <t>31/08/21 - E - 15 - 198</t>
  </si>
  <si>
    <t>31/08/21 - E - 16 - 15</t>
  </si>
  <si>
    <t>31/10/21 - E - 21 - 15</t>
  </si>
  <si>
    <t>31/10/21 - E - 22 - 15</t>
  </si>
  <si>
    <t>31/10/21 - E - 23 - 226</t>
  </si>
  <si>
    <t>31/10/21 - E - 24 - 15</t>
  </si>
  <si>
    <t>31/10/21 - E - 25 - 15</t>
  </si>
  <si>
    <t>31/12/21 - E - 22 - 127</t>
  </si>
  <si>
    <t>31/12/21 - E - 24 - 8</t>
  </si>
  <si>
    <t>31/12/21 - E - 25 - 8</t>
  </si>
  <si>
    <t>2117 0001 0001 0003 0002</t>
  </si>
  <si>
    <t>10 % SOBRE HONORARIOS (I.S.R.)</t>
  </si>
  <si>
    <t>2117 0001 0001 0004</t>
  </si>
  <si>
    <t>CUOTAS SINDICALES</t>
  </si>
  <si>
    <t>2117 0001 0001 0004 0001</t>
  </si>
  <si>
    <t>2117 0001 0001 0004 0002</t>
  </si>
  <si>
    <t>C. MUTUALISTA SUTEYM</t>
  </si>
  <si>
    <t>2117 0001 0001 0004 0003</t>
  </si>
  <si>
    <t>FONDO DE RESISTENCIA</t>
  </si>
  <si>
    <t>2117 0001 0001 0005</t>
  </si>
  <si>
    <t>CONTIGENCIA</t>
  </si>
  <si>
    <t>2117 0001 0001 0005 0001</t>
  </si>
  <si>
    <t>15/12/21 - E - 12 - 16</t>
  </si>
  <si>
    <t>29/12/21 - E - 20 - 16</t>
  </si>
  <si>
    <t>30/11/21 - E - 25 - 16</t>
  </si>
  <si>
    <t>30/11/21 - E - 29 - 4</t>
  </si>
  <si>
    <t>31/10/21 - E - 22 - 16</t>
  </si>
  <si>
    <t>31/10/21 - E - 24 - 16</t>
  </si>
  <si>
    <t>HACIENDA PUBLICA / PATRIMONIO</t>
  </si>
  <si>
    <t>Hacienda Publica / Patrimonio contribuido</t>
  </si>
  <si>
    <t>3111 0001</t>
  </si>
  <si>
    <t>PATRIMONIO</t>
  </si>
  <si>
    <t>3111 0001 0001</t>
  </si>
  <si>
    <t>PATRIMONIO (Aportaciones)</t>
  </si>
  <si>
    <t>3111 0001 0001 0000 0001</t>
  </si>
  <si>
    <t>Hacienda Publica / Patrimonio Generado</t>
  </si>
  <si>
    <t>3221 0001</t>
  </si>
  <si>
    <t>3221 0001 0000 0000 0001</t>
  </si>
  <si>
    <t>RESULTADO DE EJERCICIOS ANTERIORES</t>
  </si>
  <si>
    <t>31/10/21 - D - 2 - 2</t>
  </si>
  <si>
    <t>INGRESOS DE GESTIoN</t>
  </si>
  <si>
    <t>4169 0001</t>
  </si>
  <si>
    <t>4169 0001 0001</t>
  </si>
  <si>
    <t>4169 0001 0001 0000 0002</t>
  </si>
  <si>
    <t>24/09/21 - I - 10 - 1</t>
  </si>
  <si>
    <t>30/04/21 - I - 9 - 1</t>
  </si>
  <si>
    <t>31/12/21 - I - 29 - 1</t>
  </si>
  <si>
    <t>Ingresos por Venta de Bienes y Prestacion de Servicios</t>
  </si>
  <si>
    <t>Ingresos por Venta de Bienes y Prestacion de Servicios de Entidades Paraestatales y Fideicomisos No Empresariales y No Financieros</t>
  </si>
  <si>
    <t>4173 0001</t>
  </si>
  <si>
    <t>4173 0001 0001</t>
  </si>
  <si>
    <t>4173 0001 0001 0000 0003</t>
  </si>
  <si>
    <t>Servicios Medicos</t>
  </si>
  <si>
    <t>09/04/21 - I - 2 - 1</t>
  </si>
  <si>
    <t>09/04/21 - I - 3 - 1</t>
  </si>
  <si>
    <t>09/04/21 - I - 4 - 1</t>
  </si>
  <si>
    <t>15/12/21 - I - 7 - 1</t>
  </si>
  <si>
    <t>15/12/21 - I - 8 - 1</t>
  </si>
  <si>
    <t>17/12/21 - I - 10 - 1</t>
  </si>
  <si>
    <t>17/12/21 - I - 11 - 1</t>
  </si>
  <si>
    <t>30/06/21 - I - 3 - 1</t>
  </si>
  <si>
    <t>30/06/21 - I - 4 - 1</t>
  </si>
  <si>
    <t>30/06/21 - I - 5 - 1</t>
  </si>
  <si>
    <t>31/08/21 - I - 4 - 1</t>
  </si>
  <si>
    <t>31/08/21 - I - 5 - 1</t>
  </si>
  <si>
    <t>31/12/21 - I - 26 - 1</t>
  </si>
  <si>
    <t>4173 0001 0001 0000 0013</t>
  </si>
  <si>
    <t>05/03/21 - I - 2 - 1</t>
  </si>
  <si>
    <t>05/03/21 - I - 3 - 1</t>
  </si>
  <si>
    <t>08/10/21 - I - 1 - 1</t>
  </si>
  <si>
    <t>08/10/21 - I - 2 - 1</t>
  </si>
  <si>
    <t>08/10/21 - I - 3 - 1</t>
  </si>
  <si>
    <t>08/10/21 - I - 4 - 1</t>
  </si>
  <si>
    <t>08/11/21 - I - 2 - 1</t>
  </si>
  <si>
    <t>11/08/21 - I - 1 - 1</t>
  </si>
  <si>
    <t>15/12/21 - I - 1 - 1</t>
  </si>
  <si>
    <t>15/12/21 - I - 2 - 1</t>
  </si>
  <si>
    <t>15/12/21 - I - 3 - 1</t>
  </si>
  <si>
    <t>15/12/21 - I - 4 - 1</t>
  </si>
  <si>
    <t>15/12/21 - I - 4 - 6</t>
  </si>
  <si>
    <t>15/12/21 - I - 5 - 1</t>
  </si>
  <si>
    <t>15/12/21 - I - 5 - 6</t>
  </si>
  <si>
    <t>15/12/21 - I - 6 - 1</t>
  </si>
  <si>
    <t>16/08/21 - I - 2 - 1</t>
  </si>
  <si>
    <t>20/01/21 - I - 1 - 1</t>
  </si>
  <si>
    <t>28/04/21 - I - 6 - 1</t>
  </si>
  <si>
    <t>28/04/21 - I - 7 - 1</t>
  </si>
  <si>
    <t>PARTICIPACIONES, APORTACIONES, CONVENIOS, INCENTIVOS DERIVADOS DE LA COLABORACIoN FISCAL, FONDOS DISTINTOS DE APORTACIONES, TRANSFERENCIAS, ASIGNACIONES, SUBSIDIOS Y SUBVENCIONES, Y PENSIONES Y JUBILIACIONES</t>
  </si>
  <si>
    <t>4223 0001</t>
  </si>
  <si>
    <t>4223 0001 0001</t>
  </si>
  <si>
    <t>4223 0001 0001 0000 0002</t>
  </si>
  <si>
    <t>Subsidios para Gastos de Operacion</t>
  </si>
  <si>
    <t>01/03/21 - I - 1 - 1</t>
  </si>
  <si>
    <t>01/06/21 - I - 1 - 1</t>
  </si>
  <si>
    <t>01/07/21 - I - 1 - 1</t>
  </si>
  <si>
    <t>01/11/21 - I - 1 - 1</t>
  </si>
  <si>
    <t>15/07/21 - I - 2 - 1</t>
  </si>
  <si>
    <t>15/12/21 - I - 9 - 1</t>
  </si>
  <si>
    <t>26/02/21 - I - 1 - 1</t>
  </si>
  <si>
    <t>29/01/21 - I - 2 - 1</t>
  </si>
  <si>
    <t>29/03/21 - I - 4 - 1</t>
  </si>
  <si>
    <t>29/10/21 - I - 7 - 1</t>
  </si>
  <si>
    <t>30/04/21 - I - 8 - 1</t>
  </si>
  <si>
    <t>30/07/21 - I - 3 - 1</t>
  </si>
  <si>
    <t>30/07/21 - I - 4 - 1</t>
  </si>
  <si>
    <t>30/08/21 - I - 3 - 1</t>
  </si>
  <si>
    <t>30/09/21 - I - 8 - 1</t>
  </si>
  <si>
    <t>30/09/21 - I - 9 - 1</t>
  </si>
  <si>
    <t>30/11/21 - I - 3 - 1</t>
  </si>
  <si>
    <t>30/11/21 - I - 4 - 1</t>
  </si>
  <si>
    <t>31/08/21 - I - 6 - 1</t>
  </si>
  <si>
    <t>31/12/21 - I - 27 - 1</t>
  </si>
  <si>
    <t>31/12/21 - I - 28 - 1</t>
  </si>
  <si>
    <t>OTROS INGRESOS Y BENEFICIOS</t>
  </si>
  <si>
    <t>Intereses Ganados de Titulos, Valores y demas Instrumentos Financieros</t>
  </si>
  <si>
    <t>4311 0001</t>
  </si>
  <si>
    <t>4311 0001 0001</t>
  </si>
  <si>
    <t>Intereses Ganados de Valores, Creditos, Bonos y Otros</t>
  </si>
  <si>
    <t>4311 0001 0001 0000 0001</t>
  </si>
  <si>
    <t>04/04/21 - I - 1 - 1</t>
  </si>
  <si>
    <t>GASTOS Y OTRAS PERDIDAS</t>
  </si>
  <si>
    <t>5100 0000 0000 0000 1000</t>
  </si>
  <si>
    <t>SERVICIOS PERSONALES</t>
  </si>
  <si>
    <t>5100 0000 0000 0000 1100</t>
  </si>
  <si>
    <t>REMUNERACIONES AL PERSONAL DE CARÁCTER PERMANENTE</t>
  </si>
  <si>
    <t>5100 0000 0000 0000 1130</t>
  </si>
  <si>
    <t>Sueldos base al personal permanente</t>
  </si>
  <si>
    <t>5100 0000 0000 0000 1131</t>
  </si>
  <si>
    <t>Sueldo base</t>
  </si>
  <si>
    <t>14/05/21 - E - 4 - 1</t>
  </si>
  <si>
    <t>15/05/21 - E - 5 - 1</t>
  </si>
  <si>
    <t>15/05/21 - E - 5 - 8</t>
  </si>
  <si>
    <t>15/05/21 - E - 5 - 22</t>
  </si>
  <si>
    <t>15/05/21 - E - 5 - 29</t>
  </si>
  <si>
    <t>15/05/21 - E - 5 - 43</t>
  </si>
  <si>
    <t>15/05/21 - E - 5 - 57</t>
  </si>
  <si>
    <t>15/05/21 - E - 5 - 71</t>
  </si>
  <si>
    <t>15/05/21 - E - 5 - 85</t>
  </si>
  <si>
    <t>15/05/21 - E - 5 - 99</t>
  </si>
  <si>
    <t>15/05/21 - E - 5 - 113</t>
  </si>
  <si>
    <t>15/05/21 - E - 5 - 127</t>
  </si>
  <si>
    <t>15/05/21 - E - 5 - 141</t>
  </si>
  <si>
    <t>15/05/21 - E - 5 - 155</t>
  </si>
  <si>
    <t>15/05/21 - E - 5 - 162</t>
  </si>
  <si>
    <t>15/05/21 - E - 5 - 176</t>
  </si>
  <si>
    <t>15/10/21 - E - 18 - 1</t>
  </si>
  <si>
    <t>15/10/21 - E - 18 - 15</t>
  </si>
  <si>
    <t>15/10/21 - E - 18 - 29</t>
  </si>
  <si>
    <t>15/10/21 - E - 18 - 36</t>
  </si>
  <si>
    <t>15/10/21 - E - 18 - 50</t>
  </si>
  <si>
    <t>15/10/21 - E - 18 - 64</t>
  </si>
  <si>
    <t>15/10/21 - E - 18 - 78</t>
  </si>
  <si>
    <t>15/10/21 - E - 18 - 92</t>
  </si>
  <si>
    <t>15/10/21 - E - 18 - 99</t>
  </si>
  <si>
    <t>15/10/21 - E - 18 - 113</t>
  </si>
  <si>
    <t>15/10/21 - E - 18 - 127</t>
  </si>
  <si>
    <t>15/10/21 - E - 18 - 141</t>
  </si>
  <si>
    <t>15/10/21 - E - 18 - 155</t>
  </si>
  <si>
    <t>15/10/21 - E - 18 - 169</t>
  </si>
  <si>
    <t>15/10/21 - E - 18 - 176</t>
  </si>
  <si>
    <t>15/10/21 - E - 18 - 183</t>
  </si>
  <si>
    <t>15/10/21 - E - 18 - 197</t>
  </si>
  <si>
    <t>15/10/21 - E - 18 - 211</t>
  </si>
  <si>
    <t>15/12/21 - E - 12 - 1</t>
  </si>
  <si>
    <t>15/12/21 - E - 13 - 1</t>
  </si>
  <si>
    <t>15/12/21 - E - 14 - 1</t>
  </si>
  <si>
    <t>15/12/21 - E - 14 - 15</t>
  </si>
  <si>
    <t>15/12/21 - E - 14 - 29</t>
  </si>
  <si>
    <t>15/12/21 - E - 14 - 36</t>
  </si>
  <si>
    <t>15/12/21 - E - 14 - 50</t>
  </si>
  <si>
    <t>15/12/21 - E - 14 - 64</t>
  </si>
  <si>
    <t>15/12/21 - E - 14 - 78</t>
  </si>
  <si>
    <t>15/12/21 - E - 14 - 92</t>
  </si>
  <si>
    <t>15/12/21 - E - 14 - 99</t>
  </si>
  <si>
    <t>15/12/21 - E - 14 - 113</t>
  </si>
  <si>
    <t>15/12/21 - E - 14 - 127</t>
  </si>
  <si>
    <t>15/12/21 - E - 14 - 141</t>
  </si>
  <si>
    <t>15/12/21 - E - 14 - 155</t>
  </si>
  <si>
    <t>15/12/21 - E - 14 - 169</t>
  </si>
  <si>
    <t>15/12/21 - E - 14 - 176</t>
  </si>
  <si>
    <t>15/12/21 - E - 14 - 183</t>
  </si>
  <si>
    <t>15/12/21 - E - 14 - 197</t>
  </si>
  <si>
    <t>15/12/21 - E - 14 - 211</t>
  </si>
  <si>
    <t>16/03/21 - E - 13 - 1</t>
  </si>
  <si>
    <t>16/03/21 - E - 13 - 8</t>
  </si>
  <si>
    <t>16/03/21 - E - 13 - 22</t>
  </si>
  <si>
    <t>16/03/21 - E - 13 - 36</t>
  </si>
  <si>
    <t>16/03/21 - E - 13 - 50</t>
  </si>
  <si>
    <t>16/03/21 - E - 13 - 64</t>
  </si>
  <si>
    <t>16/03/21 - E - 13 - 78</t>
  </si>
  <si>
    <t>16/03/21 - E - 13 - 92</t>
  </si>
  <si>
    <t>16/03/21 - E - 13 - 106</t>
  </si>
  <si>
    <t>16/03/21 - E - 13 - 120</t>
  </si>
  <si>
    <t>16/03/21 - E - 13 - 134</t>
  </si>
  <si>
    <t>16/03/21 - E - 13 - 148</t>
  </si>
  <si>
    <t>16/03/21 - E - 13 - 162</t>
  </si>
  <si>
    <t>16/03/21 - E - 13 - 176</t>
  </si>
  <si>
    <t>16/03/21 - E - 13 - 183</t>
  </si>
  <si>
    <t>16/03/21 - E - 13 - 197</t>
  </si>
  <si>
    <t>16/04/21 - E - 11 - 1</t>
  </si>
  <si>
    <t>16/04/21 - E - 11 - 8</t>
  </si>
  <si>
    <t>16/04/21 - E - 11 - 22</t>
  </si>
  <si>
    <t>16/04/21 - E - 11 - 36</t>
  </si>
  <si>
    <t>16/04/21 - E - 11 - 50</t>
  </si>
  <si>
    <t>16/04/21 - E - 11 - 64</t>
  </si>
  <si>
    <t>16/04/21 - E - 11 - 78</t>
  </si>
  <si>
    <t>16/04/21 - E - 11 - 92</t>
  </si>
  <si>
    <t>16/04/21 - E - 11 - 106</t>
  </si>
  <si>
    <t>16/04/21 - E - 11 - 120</t>
  </si>
  <si>
    <t>16/04/21 - E - 11 - 134</t>
  </si>
  <si>
    <t>16/04/21 - E - 11 - 148</t>
  </si>
  <si>
    <t>16/04/21 - E - 11 - 162</t>
  </si>
  <si>
    <t>16/04/21 - E - 11 - 176</t>
  </si>
  <si>
    <t>16/04/21 - E - 11 - 183</t>
  </si>
  <si>
    <t>16/04/21 - E - 11 - 197</t>
  </si>
  <si>
    <t>16/06/21 - E - 13 - 1</t>
  </si>
  <si>
    <t>16/06/21 - E - 13 - 8</t>
  </si>
  <si>
    <t>16/06/21 - E - 13 - 22</t>
  </si>
  <si>
    <t>16/06/21 - E - 13 - 36</t>
  </si>
  <si>
    <t>16/06/21 - E - 13 - 50</t>
  </si>
  <si>
    <t>16/06/21 - E - 13 - 64</t>
  </si>
  <si>
    <t>16/06/21 - E - 13 - 78</t>
  </si>
  <si>
    <t>16/06/21 - E - 13 - 92</t>
  </si>
  <si>
    <t>16/06/21 - E - 13 - 106</t>
  </si>
  <si>
    <t>16/06/21 - E - 13 - 120</t>
  </si>
  <si>
    <t>16/06/21 - E - 13 - 134</t>
  </si>
  <si>
    <t>16/06/21 - E - 13 - 148</t>
  </si>
  <si>
    <t>16/06/21 - E - 13 - 162</t>
  </si>
  <si>
    <t>16/06/21 - E - 13 - 176</t>
  </si>
  <si>
    <t>16/06/21 - E - 13 - 183</t>
  </si>
  <si>
    <t>16/06/21 - E - 13 - 197</t>
  </si>
  <si>
    <t>16/06/21 - E - 13 - 211</t>
  </si>
  <si>
    <t>16/06/21 - E - 15 - 1</t>
  </si>
  <si>
    <t>16/06/21 - E - 16 - 1</t>
  </si>
  <si>
    <t>16/07/21 - E - 15 - 1</t>
  </si>
  <si>
    <t>16/07/21 - E - 15 - 15</t>
  </si>
  <si>
    <t>16/07/21 - E - 15 - 29</t>
  </si>
  <si>
    <t>16/07/21 - E - 15 - 36</t>
  </si>
  <si>
    <t>16/07/21 - E - 15 - 50</t>
  </si>
  <si>
    <t>16/07/21 - E - 15 - 64</t>
  </si>
  <si>
    <t>16/07/21 - E - 15 - 78</t>
  </si>
  <si>
    <t>16/07/21 - E - 15 - 92</t>
  </si>
  <si>
    <t>16/07/21 - E - 15 - 106</t>
  </si>
  <si>
    <t>16/07/21 - E - 15 - 120</t>
  </si>
  <si>
    <t>16/07/21 - E - 15 - 134</t>
  </si>
  <si>
    <t>16/07/21 - E - 15 - 141</t>
  </si>
  <si>
    <t>16/07/21 - E - 15 - 155</t>
  </si>
  <si>
    <t>16/07/21 - E - 15 - 169</t>
  </si>
  <si>
    <t>16/08/21 - E - 10 - 1</t>
  </si>
  <si>
    <t>16/08/21 - E - 10 - 15</t>
  </si>
  <si>
    <t>16/08/21 - E - 10 - 29</t>
  </si>
  <si>
    <t>16/08/21 - E - 10 - 36</t>
  </si>
  <si>
    <t>16/08/21 - E - 10 - 50</t>
  </si>
  <si>
    <t>16/08/21 - E - 10 - 64</t>
  </si>
  <si>
    <t>16/08/21 - E - 10 - 78</t>
  </si>
  <si>
    <t>16/08/21 - E - 10 - 92</t>
  </si>
  <si>
    <t>16/08/21 - E - 10 - 106</t>
  </si>
  <si>
    <t>16/08/21 - E - 10 - 120</t>
  </si>
  <si>
    <t>16/08/21 - E - 10 - 134</t>
  </si>
  <si>
    <t>16/08/21 - E - 10 - 141</t>
  </si>
  <si>
    <t>16/08/21 - E - 10 - 148</t>
  </si>
  <si>
    <t>16/08/21 - E - 10 - 162</t>
  </si>
  <si>
    <t>16/08/21 - E - 10 - 176</t>
  </si>
  <si>
    <t>16/08/21 - E - 11 - 1</t>
  </si>
  <si>
    <t>17/04/21 - E - 12 - 1</t>
  </si>
  <si>
    <t>17/09/21 - E - 15 - 1</t>
  </si>
  <si>
    <t>17/09/21 - E - 15 - 15</t>
  </si>
  <si>
    <t>17/09/21 - E - 15 - 29</t>
  </si>
  <si>
    <t>17/09/21 - E - 15 - 36</t>
  </si>
  <si>
    <t>17/09/21 - E - 15 - 50</t>
  </si>
  <si>
    <t>17/09/21 - E - 15 - 64</t>
  </si>
  <si>
    <t>17/09/21 - E - 15 - 78</t>
  </si>
  <si>
    <t>17/09/21 - E - 15 - 85</t>
  </si>
  <si>
    <t>17/09/21 - E - 15 - 99</t>
  </si>
  <si>
    <t>17/09/21 - E - 15 - 113</t>
  </si>
  <si>
    <t>17/09/21 - E - 15 - 127</t>
  </si>
  <si>
    <t>17/09/21 - E - 15 - 141</t>
  </si>
  <si>
    <t>17/09/21 - E - 15 - 148</t>
  </si>
  <si>
    <t>17/09/21 - E - 15 - 155</t>
  </si>
  <si>
    <t>17/09/21 - E - 15 - 169</t>
  </si>
  <si>
    <t>17/09/21 - E - 15 - 183</t>
  </si>
  <si>
    <t>20/08/21 - E - 14 - 1</t>
  </si>
  <si>
    <t>23/07/21 - E - 17 - 1</t>
  </si>
  <si>
    <t>28/02/21 - E - 13 - 1</t>
  </si>
  <si>
    <t>28/02/21 - E - 13 - 8</t>
  </si>
  <si>
    <t>28/02/21 - E - 13 - 22</t>
  </si>
  <si>
    <t>28/02/21 - E - 13 - 36</t>
  </si>
  <si>
    <t>28/02/21 - E - 13 - 50</t>
  </si>
  <si>
    <t>28/02/21 - E - 13 - 71</t>
  </si>
  <si>
    <t>28/02/21 - E - 13 - 85</t>
  </si>
  <si>
    <t>28/02/21 - E - 13 - 99</t>
  </si>
  <si>
    <t>28/02/21 - E - 13 - 113</t>
  </si>
  <si>
    <t>28/02/21 - E - 13 - 127</t>
  </si>
  <si>
    <t>28/02/21 - E - 13 - 141</t>
  </si>
  <si>
    <t>28/02/21 - E - 13 - 155</t>
  </si>
  <si>
    <t>28/02/21 - E - 13 - 169</t>
  </si>
  <si>
    <t>28/02/21 - E - 13 - 183</t>
  </si>
  <si>
    <t>28/02/21 - E - 13 - 190</t>
  </si>
  <si>
    <t>28/02/21 - E - 13 - 204</t>
  </si>
  <si>
    <t>28/02/21 - E - 14 - 1</t>
  </si>
  <si>
    <t>28/02/21 - E - 14 - 15</t>
  </si>
  <si>
    <t>28/02/21 - E - 15 - 1</t>
  </si>
  <si>
    <t>28/02/21 - E - 15 - 8</t>
  </si>
  <si>
    <t>28/02/21 - E - 15 - 22</t>
  </si>
  <si>
    <t>28/02/21 - E - 15 - 36</t>
  </si>
  <si>
    <t>28/02/21 - E - 15 - 50</t>
  </si>
  <si>
    <t>28/02/21 - E - 15 - 64</t>
  </si>
  <si>
    <t>28/02/21 - E - 15 - 78</t>
  </si>
  <si>
    <t>28/02/21 - E - 15 - 92</t>
  </si>
  <si>
    <t>28/02/21 - E - 15 - 106</t>
  </si>
  <si>
    <t>28/02/21 - E - 15 - 120</t>
  </si>
  <si>
    <t>28/02/21 - E - 15 - 134</t>
  </si>
  <si>
    <t>28/02/21 - E - 15 - 148</t>
  </si>
  <si>
    <t>28/02/21 - E - 15 - 162</t>
  </si>
  <si>
    <t>28/02/21 - E - 15 - 176</t>
  </si>
  <si>
    <t>28/02/21 - E - 15 - 183</t>
  </si>
  <si>
    <t>28/02/21 - E - 15 - 204</t>
  </si>
  <si>
    <t>28/02/21 - E - 16 - 1</t>
  </si>
  <si>
    <t>28/02/21 - E - 16 - 15</t>
  </si>
  <si>
    <t>29/12/21 - E - 19 - 1</t>
  </si>
  <si>
    <t>29/12/21 - E - 20 - 1</t>
  </si>
  <si>
    <t>30/01/21 - E - 7 - 1</t>
  </si>
  <si>
    <t>30/01/21 - E - 7 - 8</t>
  </si>
  <si>
    <t>30/01/21 - E - 7 - 22</t>
  </si>
  <si>
    <t>30/01/21 - E - 7 - 36</t>
  </si>
  <si>
    <t>30/01/21 - E - 7 - 50</t>
  </si>
  <si>
    <t>30/01/21 - E - 7 - 71</t>
  </si>
  <si>
    <t>30/01/21 - E - 7 - 85</t>
  </si>
  <si>
    <t>30/01/21 - E - 7 - 92</t>
  </si>
  <si>
    <t>30/01/21 - E - 7 - 106</t>
  </si>
  <si>
    <t>30/01/21 - E - 7 - 120</t>
  </si>
  <si>
    <t>30/01/21 - E - 7 - 134</t>
  </si>
  <si>
    <t>30/01/21 - E - 7 - 148</t>
  </si>
  <si>
    <t>30/01/21 - E - 7 - 162</t>
  </si>
  <si>
    <t>30/01/21 - E - 7 - 176</t>
  </si>
  <si>
    <t>30/01/21 - E - 7 - 190</t>
  </si>
  <si>
    <t>30/01/21 - E - 7 - 204</t>
  </si>
  <si>
    <t>30/03/21 - E - 17 - 1</t>
  </si>
  <si>
    <t>30/03/21 - E - 18 - 1</t>
  </si>
  <si>
    <t>30/04/21 - E - 19 - 1</t>
  </si>
  <si>
    <t>30/04/21 - E - 19 - 8</t>
  </si>
  <si>
    <t>30/04/21 - E - 19 - 22</t>
  </si>
  <si>
    <t>30/04/21 - E - 19 - 36</t>
  </si>
  <si>
    <t>30/04/21 - E - 19 - 43</t>
  </si>
  <si>
    <t>30/04/21 - E - 19 - 57</t>
  </si>
  <si>
    <t>30/04/21 - E - 19 - 71</t>
  </si>
  <si>
    <t>30/04/21 - E - 19 - 85</t>
  </si>
  <si>
    <t>30/04/21 - E - 19 - 99</t>
  </si>
  <si>
    <t>30/04/21 - E - 19 - 113</t>
  </si>
  <si>
    <t>30/04/21 - E - 19 - 127</t>
  </si>
  <si>
    <t>30/04/21 - E - 19 - 141</t>
  </si>
  <si>
    <t>30/04/21 - E - 19 - 155</t>
  </si>
  <si>
    <t>30/04/21 - E - 19 - 169</t>
  </si>
  <si>
    <t>30/04/21 - E - 19 - 183</t>
  </si>
  <si>
    <t>30/04/21 - E - 19 - 190</t>
  </si>
  <si>
    <t>30/04/21 - E - 19 - 204</t>
  </si>
  <si>
    <t>30/04/21 - E - 19 - 218</t>
  </si>
  <si>
    <t>30/04/21 - E - 20 - 1</t>
  </si>
  <si>
    <t>30/04/21 - E - 21 - 1</t>
  </si>
  <si>
    <t>30/06/21 - E - 21 - 1</t>
  </si>
  <si>
    <t>30/06/21 - E - 21 - 15</t>
  </si>
  <si>
    <t>30/06/21 - E - 21 - 29</t>
  </si>
  <si>
    <t>30/06/21 - E - 21 - 36</t>
  </si>
  <si>
    <t>30/06/21 - E - 21 - 50</t>
  </si>
  <si>
    <t>30/06/21 - E - 21 - 64</t>
  </si>
  <si>
    <t>30/06/21 - E - 21 - 78</t>
  </si>
  <si>
    <t>30/06/21 - E - 21 - 92</t>
  </si>
  <si>
    <t>30/06/21 - E - 21 - 106</t>
  </si>
  <si>
    <t>30/06/21 - E - 21 - 120</t>
  </si>
  <si>
    <t>30/06/21 - E - 21 - 134</t>
  </si>
  <si>
    <t>30/06/21 - E - 21 - 148</t>
  </si>
  <si>
    <t>30/06/21 - E - 21 - 155</t>
  </si>
  <si>
    <t>30/06/21 - E - 21 - 169</t>
  </si>
  <si>
    <t>30/06/21 - E - 21 - 183</t>
  </si>
  <si>
    <t>30/06/21 - E - 22 - 1</t>
  </si>
  <si>
    <t>30/06/21 - E - 23 - 1</t>
  </si>
  <si>
    <t>30/07/21 - E - 18 - 1</t>
  </si>
  <si>
    <t>30/07/21 - E - 19 - 1</t>
  </si>
  <si>
    <t>30/07/21 - E - 19 - 15</t>
  </si>
  <si>
    <t>30/07/21 - E - 19 - 29</t>
  </si>
  <si>
    <t>30/07/21 - E - 19 - 36</t>
  </si>
  <si>
    <t>30/07/21 - E - 19 - 50</t>
  </si>
  <si>
    <t>30/07/21 - E - 19 - 64</t>
  </si>
  <si>
    <t>30/07/21 - E - 19 - 78</t>
  </si>
  <si>
    <t>30/07/21 - E - 19 - 92</t>
  </si>
  <si>
    <t>30/07/21 - E - 19 - 106</t>
  </si>
  <si>
    <t>30/07/21 - E - 19 - 120</t>
  </si>
  <si>
    <t>30/07/21 - E - 19 - 134</t>
  </si>
  <si>
    <t>30/07/21 - E - 19 - 141</t>
  </si>
  <si>
    <t>30/07/21 - E - 19 - 148</t>
  </si>
  <si>
    <t>30/07/21 - E - 19 - 162</t>
  </si>
  <si>
    <t>30/07/21 - E - 19 - 176</t>
  </si>
  <si>
    <t>30/07/21 - E - 20 - 1</t>
  </si>
  <si>
    <t>30/07/21 - E - 21 - 1</t>
  </si>
  <si>
    <t>30/09/21 - E - 17 - 1</t>
  </si>
  <si>
    <t>30/09/21 - E - 17 - 15</t>
  </si>
  <si>
    <t>30/09/21 - E - 18 - 1</t>
  </si>
  <si>
    <t>30/09/21 - E - 18 - 15</t>
  </si>
  <si>
    <t>30/09/21 - E - 18 - 22</t>
  </si>
  <si>
    <t>30/09/21 - E - 18 - 29</t>
  </si>
  <si>
    <t>30/09/21 - E - 18 - 36</t>
  </si>
  <si>
    <t>30/09/21 - E - 18 - 50</t>
  </si>
  <si>
    <t>30/09/21 - E - 18 - 64</t>
  </si>
  <si>
    <t>30/09/21 - E - 18 - 71</t>
  </si>
  <si>
    <t>30/09/21 - E - 18 - 85</t>
  </si>
  <si>
    <t>30/09/21 - E - 18 - 99</t>
  </si>
  <si>
    <t>30/09/21 - E - 18 - 106</t>
  </si>
  <si>
    <t>30/09/21 - E - 18 - 120</t>
  </si>
  <si>
    <t>30/09/21 - E - 18 - 127</t>
  </si>
  <si>
    <t>30/09/21 - E - 18 - 134</t>
  </si>
  <si>
    <t>30/09/21 - E - 18 - 148</t>
  </si>
  <si>
    <t>30/09/21 - E - 18 - 162</t>
  </si>
  <si>
    <t>30/09/21 - E - 19 - 1</t>
  </si>
  <si>
    <t>30/09/21 - E - 19 - 8</t>
  </si>
  <si>
    <t>30/09/21 - E - 19 - 15</t>
  </si>
  <si>
    <t>30/09/21 - E - 19 - 29</t>
  </si>
  <si>
    <t>30/11/21 - E - 24 - 1</t>
  </si>
  <si>
    <t>30/11/21 - E - 25 - 1</t>
  </si>
  <si>
    <t>30/11/21 - E - 26 - 1</t>
  </si>
  <si>
    <t>30/11/21 - E - 26 - 15</t>
  </si>
  <si>
    <t>30/11/21 - E - 26 - 29</t>
  </si>
  <si>
    <t>30/11/21 - E - 26 - 36</t>
  </si>
  <si>
    <t>30/11/21 - E - 26 - 50</t>
  </si>
  <si>
    <t>30/11/21 - E - 26 - 64</t>
  </si>
  <si>
    <t>30/11/21 - E - 26 - 78</t>
  </si>
  <si>
    <t>30/11/21 - E - 26 - 92</t>
  </si>
  <si>
    <t>30/11/21 - E - 26 - 99</t>
  </si>
  <si>
    <t>30/11/21 - E - 26 - 113</t>
  </si>
  <si>
    <t>30/11/21 - E - 26 - 127</t>
  </si>
  <si>
    <t>30/11/21 - E - 26 - 141</t>
  </si>
  <si>
    <t>30/11/21 - E - 26 - 155</t>
  </si>
  <si>
    <t>30/11/21 - E - 26 - 169</t>
  </si>
  <si>
    <t>30/11/21 - E - 26 - 176</t>
  </si>
  <si>
    <t>30/11/21 - E - 26 - 183</t>
  </si>
  <si>
    <t>30/11/21 - E - 26 - 197</t>
  </si>
  <si>
    <t>30/11/21 - E - 26 - 211</t>
  </si>
  <si>
    <t>30/11/21 - E - 27 - 1</t>
  </si>
  <si>
    <t>30/11/21 - E - 27 - 15</t>
  </si>
  <si>
    <t>30/11/21 - E - 27 - 29</t>
  </si>
  <si>
    <t>30/11/21 - E - 27 - 36</t>
  </si>
  <si>
    <t>30/11/21 - E - 27 - 50</t>
  </si>
  <si>
    <t>30/11/21 - E - 27 - 64</t>
  </si>
  <si>
    <t>30/11/21 - E - 27 - 78</t>
  </si>
  <si>
    <t>30/11/21 - E - 27 - 92</t>
  </si>
  <si>
    <t>30/11/21 - E - 27 - 99</t>
  </si>
  <si>
    <t>30/11/21 - E - 27 - 113</t>
  </si>
  <si>
    <t>30/11/21 - E - 27 - 127</t>
  </si>
  <si>
    <t>30/11/21 - E - 27 - 141</t>
  </si>
  <si>
    <t>30/11/21 - E - 27 - 155</t>
  </si>
  <si>
    <t>30/11/21 - E - 27 - 169</t>
  </si>
  <si>
    <t>30/11/21 - E - 27 - 176</t>
  </si>
  <si>
    <t>30/11/21 - E - 27 - 183</t>
  </si>
  <si>
    <t>30/11/21 - E - 27 - 197</t>
  </si>
  <si>
    <t>30/11/21 - E - 27 - 211</t>
  </si>
  <si>
    <t>30/11/21 - E - 28 - 1</t>
  </si>
  <si>
    <t>30/11/21 - E - 29 - 1</t>
  </si>
  <si>
    <t>30/12/21 - E - 21 - 1</t>
  </si>
  <si>
    <t>30/12/21 - E - 21 - 15</t>
  </si>
  <si>
    <t>30/12/21 - E - 21 - 29</t>
  </si>
  <si>
    <t>30/12/21 - E - 21 - 36</t>
  </si>
  <si>
    <t>30/12/21 - E - 21 - 50</t>
  </si>
  <si>
    <t>30/12/21 - E - 21 - 64</t>
  </si>
  <si>
    <t>30/12/21 - E - 21 - 78</t>
  </si>
  <si>
    <t>30/12/21 - E - 21 - 92</t>
  </si>
  <si>
    <t>30/12/21 - E - 21 - 99</t>
  </si>
  <si>
    <t>30/12/21 - E - 21 - 113</t>
  </si>
  <si>
    <t>30/12/21 - E - 21 - 127</t>
  </si>
  <si>
    <t>30/12/21 - E - 21 - 141</t>
  </si>
  <si>
    <t>30/12/21 - E - 21 - 155</t>
  </si>
  <si>
    <t>30/12/21 - E - 21 - 169</t>
  </si>
  <si>
    <t>30/12/21 - E - 21 - 176</t>
  </si>
  <si>
    <t>30/12/21 - E - 21 - 183</t>
  </si>
  <si>
    <t>30/12/21 - E - 21 - 197</t>
  </si>
  <si>
    <t>30/12/21 - E - 21 - 211</t>
  </si>
  <si>
    <t>31/01/21 - E - 8 - 1</t>
  </si>
  <si>
    <t>31/01/21 - E - 8 - 8</t>
  </si>
  <si>
    <t>31/01/21 - E - 8 - 22</t>
  </si>
  <si>
    <t>31/01/21 - E - 8 - 36</t>
  </si>
  <si>
    <t>31/01/21 - E - 8 - 50</t>
  </si>
  <si>
    <t>31/01/21 - E - 8 - 71</t>
  </si>
  <si>
    <t>31/01/21 - E - 8 - 85</t>
  </si>
  <si>
    <t>31/01/21 - E - 8 - 92</t>
  </si>
  <si>
    <t>31/01/21 - E - 8 - 106</t>
  </si>
  <si>
    <t>31/01/21 - E - 8 - 120</t>
  </si>
  <si>
    <t>31/01/21 - E - 8 - 134</t>
  </si>
  <si>
    <t>31/01/21 - E - 8 - 148</t>
  </si>
  <si>
    <t>31/01/21 - E - 8 - 162</t>
  </si>
  <si>
    <t>31/01/21 - E - 8 - 176</t>
  </si>
  <si>
    <t>31/01/21 - E - 8 - 183</t>
  </si>
  <si>
    <t>31/01/21 - E - 8 - 197</t>
  </si>
  <si>
    <t>31/01/21 - E - 9 - 1</t>
  </si>
  <si>
    <t>31/01/21 - E - 9 - 15</t>
  </si>
  <si>
    <t>31/01/21 - E - 10 - 1</t>
  </si>
  <si>
    <t>31/01/21 - E - 10 - 15</t>
  </si>
  <si>
    <t>31/03/21 - E - 23 - 1</t>
  </si>
  <si>
    <t>31/03/21 - E - 23 - 8</t>
  </si>
  <si>
    <t>31/03/21 - E - 23 - 22</t>
  </si>
  <si>
    <t>31/03/21 - E - 23 - 36</t>
  </si>
  <si>
    <t>31/03/21 - E - 23 - 50</t>
  </si>
  <si>
    <t>31/03/21 - E - 23 - 64</t>
  </si>
  <si>
    <t>31/03/21 - E - 23 - 78</t>
  </si>
  <si>
    <t>31/03/21 - E - 23 - 92</t>
  </si>
  <si>
    <t>31/03/21 - E - 23 - 106</t>
  </si>
  <si>
    <t>31/03/21 - E - 23 - 120</t>
  </si>
  <si>
    <t>31/03/21 - E - 23 - 134</t>
  </si>
  <si>
    <t>31/03/21 - E - 23 - 148</t>
  </si>
  <si>
    <t>31/03/21 - E - 23 - 162</t>
  </si>
  <si>
    <t>31/03/21 - E - 23 - 176</t>
  </si>
  <si>
    <t>31/03/21 - E - 23 - 183</t>
  </si>
  <si>
    <t>31/03/21 - E - 23 - 197</t>
  </si>
  <si>
    <t>31/05/21 - E - 14 - 1</t>
  </si>
  <si>
    <t>31/05/21 - E - 14 - 8</t>
  </si>
  <si>
    <t>31/05/21 - E - 14 - 22</t>
  </si>
  <si>
    <t>31/05/21 - E - 14 - 29</t>
  </si>
  <si>
    <t>31/05/21 - E - 14 - 43</t>
  </si>
  <si>
    <t>31/05/21 - E - 14 - 57</t>
  </si>
  <si>
    <t>31/05/21 - E - 14 - 71</t>
  </si>
  <si>
    <t>31/05/21 - E - 14 - 85</t>
  </si>
  <si>
    <t>31/05/21 - E - 14 - 99</t>
  </si>
  <si>
    <t>31/05/21 - E - 14 - 113</t>
  </si>
  <si>
    <t>31/05/21 - E - 14 - 127</t>
  </si>
  <si>
    <t>31/05/21 - E - 14 - 141</t>
  </si>
  <si>
    <t>31/05/21 - E - 14 - 155</t>
  </si>
  <si>
    <t>31/05/21 - E - 14 - 162</t>
  </si>
  <si>
    <t>31/05/21 - E - 14 - 176</t>
  </si>
  <si>
    <t>31/05/21 - E - 15 - 1</t>
  </si>
  <si>
    <t>31/08/21 - E - 15 - 1</t>
  </si>
  <si>
    <t>31/08/21 - E - 15 - 15</t>
  </si>
  <si>
    <t>31/08/21 - E - 15 - 29</t>
  </si>
  <si>
    <t>31/08/21 - E - 15 - 36</t>
  </si>
  <si>
    <t>31/08/21 - E - 15 - 50</t>
  </si>
  <si>
    <t>31/08/21 - E - 15 - 64</t>
  </si>
  <si>
    <t>31/08/21 - E - 15 - 78</t>
  </si>
  <si>
    <t>31/08/21 - E - 15 - 85</t>
  </si>
  <si>
    <t>31/08/21 - E - 15 - 99</t>
  </si>
  <si>
    <t>31/08/21 - E - 15 - 113</t>
  </si>
  <si>
    <t>31/08/21 - E - 15 - 127</t>
  </si>
  <si>
    <t>31/08/21 - E - 15 - 141</t>
  </si>
  <si>
    <t>31/08/21 - E - 15 - 148</t>
  </si>
  <si>
    <t>31/08/21 - E - 15 - 155</t>
  </si>
  <si>
    <t>31/08/21 - E - 15 - 169</t>
  </si>
  <si>
    <t>31/08/21 - E - 15 - 183</t>
  </si>
  <si>
    <t>31/08/21 - E - 16 - 1</t>
  </si>
  <si>
    <t>31/10/21 - E - 21 - 1</t>
  </si>
  <si>
    <t>31/10/21 - E - 22 - 1</t>
  </si>
  <si>
    <t>31/10/21 - E - 23 - 1</t>
  </si>
  <si>
    <t>31/10/21 - E - 23 - 15</t>
  </si>
  <si>
    <t>31/10/21 - E - 23 - 29</t>
  </si>
  <si>
    <t>31/10/21 - E - 23 - 43</t>
  </si>
  <si>
    <t>31/10/21 - E - 23 - 57</t>
  </si>
  <si>
    <t>31/10/21 - E - 23 - 71</t>
  </si>
  <si>
    <t>31/10/21 - E - 23 - 85</t>
  </si>
  <si>
    <t>31/10/21 - E - 23 - 92</t>
  </si>
  <si>
    <t>31/10/21 - E - 23 - 106</t>
  </si>
  <si>
    <t>31/10/21 - E - 23 - 120</t>
  </si>
  <si>
    <t>31/10/21 - E - 23 - 134</t>
  </si>
  <si>
    <t>31/10/21 - E - 23 - 148</t>
  </si>
  <si>
    <t>31/10/21 - E - 23 - 162</t>
  </si>
  <si>
    <t>31/10/21 - E - 23 - 169</t>
  </si>
  <si>
    <t>31/10/21 - E - 23 - 176</t>
  </si>
  <si>
    <t>31/10/21 - E - 23 - 190</t>
  </si>
  <si>
    <t>31/10/21 - E - 23 - 204</t>
  </si>
  <si>
    <t>31/10/21 - E - 23 - 218</t>
  </si>
  <si>
    <t>31/10/21 - E - 24 - 1</t>
  </si>
  <si>
    <t>31/10/21 - E - 25 - 1</t>
  </si>
  <si>
    <t>5100 0000 0000 0000 1200</t>
  </si>
  <si>
    <t>REMUNERACIONES AL PERSONAL DE CARÁCTER TRANSITORIO</t>
  </si>
  <si>
    <t>5100 0000 0000 0000 1210</t>
  </si>
  <si>
    <t>Honorarios asimilables a salarios</t>
  </si>
  <si>
    <t>5100 0000 0000 0000 1211</t>
  </si>
  <si>
    <t>Honorarios asimilables al salario</t>
  </si>
  <si>
    <t>15/05/21 - E - 5 - 190</t>
  </si>
  <si>
    <t>16/03/21 - E - 13 - 211</t>
  </si>
  <si>
    <t>16/04/21 - E - 11 - 211</t>
  </si>
  <si>
    <t>16/06/21 - E - 13 - 225</t>
  </si>
  <si>
    <t>28/02/21 - E - 13 - 64</t>
  </si>
  <si>
    <t>28/02/21 - E - 15 - 197</t>
  </si>
  <si>
    <t>30/01/21 - E - 7 - 64</t>
  </si>
  <si>
    <t>30/04/21 - E - 19 - 232</t>
  </si>
  <si>
    <t>30/06/21 - E - 21 - 197</t>
  </si>
  <si>
    <t>31/01/21 - E - 8 - 64</t>
  </si>
  <si>
    <t>31/03/21 - E - 23 - 211</t>
  </si>
  <si>
    <t>31/05/21 - E - 14 - 190</t>
  </si>
  <si>
    <t>5100 0000 0000 0000 1300</t>
  </si>
  <si>
    <t>REMUNERACIONES ADICIONALES Y ESPECIALES</t>
  </si>
  <si>
    <t>5100 0000 0000 0000 1320</t>
  </si>
  <si>
    <t>Primas de vacaciones, dominical y gratificación de fin de año</t>
  </si>
  <si>
    <t>5100 0000 0000 0000 1321</t>
  </si>
  <si>
    <t>Prima vacacional</t>
  </si>
  <si>
    <t>31/12/21 - E - 26 - 1</t>
  </si>
  <si>
    <t>31/12/21 - E - 27 - 1</t>
  </si>
  <si>
    <t>31/12/21 - E - 28 - 1</t>
  </si>
  <si>
    <t>31/12/21 - E - 28 - 8</t>
  </si>
  <si>
    <t>31/12/21 - E - 28 - 15</t>
  </si>
  <si>
    <t>31/12/21 - E - 28 - 22</t>
  </si>
  <si>
    <t>31/12/21 - E - 28 - 29</t>
  </si>
  <si>
    <t>31/12/21 - E - 28 - 36</t>
  </si>
  <si>
    <t>31/12/21 - E - 28 - 43</t>
  </si>
  <si>
    <t>31/12/21 - E - 28 - 50</t>
  </si>
  <si>
    <t>31/12/21 - E - 28 - 57</t>
  </si>
  <si>
    <t>31/12/21 - E - 28 - 64</t>
  </si>
  <si>
    <t>31/12/21 - E - 28 - 71</t>
  </si>
  <si>
    <t>31/12/21 - E - 28 - 78</t>
  </si>
  <si>
    <t>31/12/21 - E - 28 - 85</t>
  </si>
  <si>
    <t>31/12/21 - E - 28 - 92</t>
  </si>
  <si>
    <t>31/12/21 - E - 28 - 99</t>
  </si>
  <si>
    <t>31/12/21 - E - 28 - 106</t>
  </si>
  <si>
    <t>31/12/21 - E - 28 - 113</t>
  </si>
  <si>
    <t>31/12/21 - E - 28 - 120</t>
  </si>
  <si>
    <t>5100 0000 0000 0000 1322</t>
  </si>
  <si>
    <t>31/12/21 - E - 22 - 1</t>
  </si>
  <si>
    <t>31/12/21 - E - 22 - 8</t>
  </si>
  <si>
    <t>31/12/21 - E - 22 - 15</t>
  </si>
  <si>
    <t>31/12/21 - E - 22 - 22</t>
  </si>
  <si>
    <t>31/12/21 - E - 22 - 29</t>
  </si>
  <si>
    <t>31/12/21 - E - 22 - 36</t>
  </si>
  <si>
    <t>31/12/21 - E - 22 - 43</t>
  </si>
  <si>
    <t>31/12/21 - E - 22 - 50</t>
  </si>
  <si>
    <t>31/12/21 - E - 22 - 57</t>
  </si>
  <si>
    <t>31/12/21 - E - 22 - 64</t>
  </si>
  <si>
    <t>31/12/21 - E - 22 - 71</t>
  </si>
  <si>
    <t>31/12/21 - E - 22 - 78</t>
  </si>
  <si>
    <t>31/12/21 - E - 22 - 85</t>
  </si>
  <si>
    <t>31/12/21 - E - 22 - 92</t>
  </si>
  <si>
    <t>31/12/21 - E - 22 - 99</t>
  </si>
  <si>
    <t>31/12/21 - E - 22 - 106</t>
  </si>
  <si>
    <t>31/12/21 - E - 22 - 113</t>
  </si>
  <si>
    <t>31/12/21 - E - 22 - 120</t>
  </si>
  <si>
    <t>31/12/21 - E - 24 - 1</t>
  </si>
  <si>
    <t>31/12/21 - E - 25 - 1</t>
  </si>
  <si>
    <t>5100 0000 0000 0000 1340</t>
  </si>
  <si>
    <t>5100 0000 0000 0000 1345</t>
  </si>
  <si>
    <t>14/05/21 - E - 4 - 8</t>
  </si>
  <si>
    <t>15/05/21 - E - 5 - 15</t>
  </si>
  <si>
    <t>15/05/21 - E - 5 - 36</t>
  </si>
  <si>
    <t>15/05/21 - E - 5 - 50</t>
  </si>
  <si>
    <t>15/05/21 - E - 5 - 64</t>
  </si>
  <si>
    <t>15/05/21 - E - 5 - 78</t>
  </si>
  <si>
    <t>15/05/21 - E - 5 - 92</t>
  </si>
  <si>
    <t>15/05/21 - E - 5 - 106</t>
  </si>
  <si>
    <t>15/05/21 - E - 5 - 120</t>
  </si>
  <si>
    <t>15/05/21 - E - 5 - 134</t>
  </si>
  <si>
    <t>15/05/21 - E - 5 - 148</t>
  </si>
  <si>
    <t>15/05/21 - E - 5 - 169</t>
  </si>
  <si>
    <t>15/05/21 - E - 5 - 183</t>
  </si>
  <si>
    <t>15/10/21 - E - 18 - 8</t>
  </si>
  <si>
    <t>15/10/21 - E - 18 - 22</t>
  </si>
  <si>
    <t>15/10/21 - E - 18 - 43</t>
  </si>
  <si>
    <t>15/10/21 - E - 18 - 57</t>
  </si>
  <si>
    <t>15/10/21 - E - 18 - 71</t>
  </si>
  <si>
    <t>15/10/21 - E - 18 - 85</t>
  </si>
  <si>
    <t>15/10/21 - E - 18 - 106</t>
  </si>
  <si>
    <t>15/10/21 - E - 18 - 120</t>
  </si>
  <si>
    <t>15/10/21 - E - 18 - 134</t>
  </si>
  <si>
    <t>15/10/21 - E - 18 - 148</t>
  </si>
  <si>
    <t>15/10/21 - E - 18 - 162</t>
  </si>
  <si>
    <t>15/10/21 - E - 18 - 190</t>
  </si>
  <si>
    <t>15/10/21 - E - 18 - 204</t>
  </si>
  <si>
    <t>15/10/21 - E - 18 - 218</t>
  </si>
  <si>
    <t>15/12/21 - E - 12 - 8</t>
  </si>
  <si>
    <t>15/12/21 - E - 13 - 8</t>
  </si>
  <si>
    <t>15/12/21 - E - 14 - 8</t>
  </si>
  <si>
    <t>15/12/21 - E - 14 - 22</t>
  </si>
  <si>
    <t>15/12/21 - E - 14 - 43</t>
  </si>
  <si>
    <t>15/12/21 - E - 14 - 57</t>
  </si>
  <si>
    <t>15/12/21 - E - 14 - 71</t>
  </si>
  <si>
    <t>15/12/21 - E - 14 - 85</t>
  </si>
  <si>
    <t>15/12/21 - E - 14 - 106</t>
  </si>
  <si>
    <t>15/12/21 - E - 14 - 120</t>
  </si>
  <si>
    <t>15/12/21 - E - 14 - 134</t>
  </si>
  <si>
    <t>15/12/21 - E - 14 - 148</t>
  </si>
  <si>
    <t>15/12/21 - E - 14 - 162</t>
  </si>
  <si>
    <t>15/12/21 - E - 14 - 190</t>
  </si>
  <si>
    <t>15/12/21 - E - 14 - 204</t>
  </si>
  <si>
    <t>15/12/21 - E - 14 - 218</t>
  </si>
  <si>
    <t>16/03/21 - E - 13 - 15</t>
  </si>
  <si>
    <t>16/03/21 - E - 13 - 29</t>
  </si>
  <si>
    <t>16/03/21 - E - 13 - 43</t>
  </si>
  <si>
    <t>16/03/21 - E - 13 - 57</t>
  </si>
  <si>
    <t>16/03/21 - E - 13 - 71</t>
  </si>
  <si>
    <t>16/03/21 - E - 13 - 85</t>
  </si>
  <si>
    <t>16/03/21 - E - 13 - 99</t>
  </si>
  <si>
    <t>16/03/21 - E - 13 - 113</t>
  </si>
  <si>
    <t>16/03/21 - E - 13 - 127</t>
  </si>
  <si>
    <t>16/03/21 - E - 13 - 141</t>
  </si>
  <si>
    <t>16/03/21 - E - 13 - 155</t>
  </si>
  <si>
    <t>16/03/21 - E - 13 - 169</t>
  </si>
  <si>
    <t>16/03/21 - E - 13 - 190</t>
  </si>
  <si>
    <t>16/03/21 - E - 13 - 204</t>
  </si>
  <si>
    <t>16/04/21 - E - 11 - 15</t>
  </si>
  <si>
    <t>16/04/21 - E - 11 - 29</t>
  </si>
  <si>
    <t>16/04/21 - E - 11 - 43</t>
  </si>
  <si>
    <t>16/04/21 - E - 11 - 57</t>
  </si>
  <si>
    <t>16/04/21 - E - 11 - 71</t>
  </si>
  <si>
    <t>16/04/21 - E - 11 - 85</t>
  </si>
  <si>
    <t>16/04/21 - E - 11 - 99</t>
  </si>
  <si>
    <t>16/04/21 - E - 11 - 113</t>
  </si>
  <si>
    <t>16/04/21 - E - 11 - 127</t>
  </si>
  <si>
    <t>16/04/21 - E - 11 - 141</t>
  </si>
  <si>
    <t>16/04/21 - E - 11 - 155</t>
  </si>
  <si>
    <t>16/04/21 - E - 11 - 169</t>
  </si>
  <si>
    <t>16/04/21 - E - 11 - 190</t>
  </si>
  <si>
    <t>16/04/21 - E - 11 - 204</t>
  </si>
  <si>
    <t>16/06/21 - E - 13 - 15</t>
  </si>
  <si>
    <t>16/06/21 - E - 13 - 29</t>
  </si>
  <si>
    <t>16/06/21 - E - 13 - 43</t>
  </si>
  <si>
    <t>16/06/21 - E - 13 - 57</t>
  </si>
  <si>
    <t>16/06/21 - E - 13 - 71</t>
  </si>
  <si>
    <t>16/06/21 - E - 13 - 85</t>
  </si>
  <si>
    <t>16/06/21 - E - 13 - 99</t>
  </si>
  <si>
    <t>16/06/21 - E - 13 - 113</t>
  </si>
  <si>
    <t>16/06/21 - E - 13 - 127</t>
  </si>
  <si>
    <t>16/06/21 - E - 13 - 141</t>
  </si>
  <si>
    <t>16/06/21 - E - 13 - 155</t>
  </si>
  <si>
    <t>16/06/21 - E - 13 - 169</t>
  </si>
  <si>
    <t>16/06/21 - E - 13 - 190</t>
  </si>
  <si>
    <t>16/06/21 - E - 13 - 204</t>
  </si>
  <si>
    <t>16/06/21 - E - 13 - 218</t>
  </si>
  <si>
    <t>16/06/21 - E - 15 - 8</t>
  </si>
  <si>
    <t>16/07/21 - E - 15 - 8</t>
  </si>
  <si>
    <t>16/07/21 - E - 15 - 22</t>
  </si>
  <si>
    <t>16/07/21 - E - 15 - 43</t>
  </si>
  <si>
    <t>16/07/21 - E - 15 - 57</t>
  </si>
  <si>
    <t>16/07/21 - E - 15 - 71</t>
  </si>
  <si>
    <t>16/07/21 - E - 15 - 85</t>
  </si>
  <si>
    <t>16/07/21 - E - 15 - 99</t>
  </si>
  <si>
    <t>16/07/21 - E - 15 - 113</t>
  </si>
  <si>
    <t>16/07/21 - E - 15 - 127</t>
  </si>
  <si>
    <t>16/07/21 - E - 15 - 148</t>
  </si>
  <si>
    <t>16/07/21 - E - 15 - 162</t>
  </si>
  <si>
    <t>16/07/21 - E - 15 - 176</t>
  </si>
  <si>
    <t>16/08/21 - E - 10 - 8</t>
  </si>
  <si>
    <t>16/08/21 - E - 10 - 22</t>
  </si>
  <si>
    <t>16/08/21 - E - 10 - 43</t>
  </si>
  <si>
    <t>16/08/21 - E - 10 - 57</t>
  </si>
  <si>
    <t>16/08/21 - E - 10 - 71</t>
  </si>
  <si>
    <t>16/08/21 - E - 10 - 85</t>
  </si>
  <si>
    <t>16/08/21 - E - 10 - 99</t>
  </si>
  <si>
    <t>16/08/21 - E - 10 - 113</t>
  </si>
  <si>
    <t>16/08/21 - E - 10 - 127</t>
  </si>
  <si>
    <t>16/08/21 - E - 10 - 155</t>
  </si>
  <si>
    <t>16/08/21 - E - 10 - 169</t>
  </si>
  <si>
    <t>16/08/21 - E - 10 - 183</t>
  </si>
  <si>
    <t>16/08/21 - E - 11 - 8</t>
  </si>
  <si>
    <t>17/09/21 - E - 15 - 8</t>
  </si>
  <si>
    <t>17/09/21 - E - 15 - 22</t>
  </si>
  <si>
    <t>17/09/21 - E - 15 - 43</t>
  </si>
  <si>
    <t>17/09/21 - E - 15 - 57</t>
  </si>
  <si>
    <t>17/09/21 - E - 15 - 71</t>
  </si>
  <si>
    <t>17/09/21 - E - 15 - 92</t>
  </si>
  <si>
    <t>17/09/21 - E - 15 - 106</t>
  </si>
  <si>
    <t>17/09/21 - E - 15 - 120</t>
  </si>
  <si>
    <t>17/09/21 - E - 15 - 134</t>
  </si>
  <si>
    <t>17/09/21 - E - 15 - 162</t>
  </si>
  <si>
    <t>17/09/21 - E - 15 - 176</t>
  </si>
  <si>
    <t>17/09/21 - E - 15 - 190</t>
  </si>
  <si>
    <t>28/02/21 - E - 13 - 15</t>
  </si>
  <si>
    <t>28/02/21 - E - 13 - 29</t>
  </si>
  <si>
    <t>28/02/21 - E - 13 - 43</t>
  </si>
  <si>
    <t>28/02/21 - E - 13 - 57</t>
  </si>
  <si>
    <t>28/02/21 - E - 13 - 78</t>
  </si>
  <si>
    <t>28/02/21 - E - 13 - 92</t>
  </si>
  <si>
    <t>28/02/21 - E - 13 - 106</t>
  </si>
  <si>
    <t>28/02/21 - E - 13 - 120</t>
  </si>
  <si>
    <t>28/02/21 - E - 13 - 134</t>
  </si>
  <si>
    <t>28/02/21 - E - 13 - 148</t>
  </si>
  <si>
    <t>28/02/21 - E - 13 - 162</t>
  </si>
  <si>
    <t>28/02/21 - E - 13 - 176</t>
  </si>
  <si>
    <t>28/02/21 - E - 13 - 197</t>
  </si>
  <si>
    <t>28/02/21 - E - 13 - 211</t>
  </si>
  <si>
    <t>28/02/21 - E - 14 - 8</t>
  </si>
  <si>
    <t>28/02/21 - E - 14 - 22</t>
  </si>
  <si>
    <t>28/02/21 - E - 15 - 15</t>
  </si>
  <si>
    <t>28/02/21 - E - 15 - 29</t>
  </si>
  <si>
    <t>28/02/21 - E - 15 - 43</t>
  </si>
  <si>
    <t>28/02/21 - E - 15 - 57</t>
  </si>
  <si>
    <t>28/02/21 - E - 15 - 71</t>
  </si>
  <si>
    <t>28/02/21 - E - 15 - 85</t>
  </si>
  <si>
    <t>28/02/21 - E - 15 - 99</t>
  </si>
  <si>
    <t>28/02/21 - E - 15 - 113</t>
  </si>
  <si>
    <t>28/02/21 - E - 15 - 127</t>
  </si>
  <si>
    <t>28/02/21 - E - 15 - 141</t>
  </si>
  <si>
    <t>28/02/21 - E - 15 - 155</t>
  </si>
  <si>
    <t>28/02/21 - E - 15 - 169</t>
  </si>
  <si>
    <t>28/02/21 - E - 15 - 190</t>
  </si>
  <si>
    <t>28/02/21 - E - 15 - 211</t>
  </si>
  <si>
    <t>28/02/21 - E - 16 - 8</t>
  </si>
  <si>
    <t>28/02/21 - E - 16 - 22</t>
  </si>
  <si>
    <t>29/12/21 - E - 19 - 8</t>
  </si>
  <si>
    <t>29/12/21 - E - 20 - 8</t>
  </si>
  <si>
    <t>30/01/21 - E - 7 - 15</t>
  </si>
  <si>
    <t>30/01/21 - E - 7 - 29</t>
  </si>
  <si>
    <t>30/01/21 - E - 7 - 43</t>
  </si>
  <si>
    <t>30/01/21 - E - 7 - 57</t>
  </si>
  <si>
    <t>30/01/21 - E - 7 - 78</t>
  </si>
  <si>
    <t>30/01/21 - E - 7 - 99</t>
  </si>
  <si>
    <t>30/01/21 - E - 7 - 113</t>
  </si>
  <si>
    <t>30/01/21 - E - 7 - 127</t>
  </si>
  <si>
    <t>30/01/21 - E - 7 - 141</t>
  </si>
  <si>
    <t>30/01/21 - E - 7 - 155</t>
  </si>
  <si>
    <t>30/01/21 - E - 7 - 169</t>
  </si>
  <si>
    <t>30/01/21 - E - 7 - 183</t>
  </si>
  <si>
    <t>30/01/21 - E - 7 - 197</t>
  </si>
  <si>
    <t>30/01/21 - E - 7 - 211</t>
  </si>
  <si>
    <t>30/04/21 - E - 19 - 15</t>
  </si>
  <si>
    <t>30/04/21 - E - 19 - 29</t>
  </si>
  <si>
    <t>30/04/21 - E - 19 - 50</t>
  </si>
  <si>
    <t>30/04/21 - E - 19 - 64</t>
  </si>
  <si>
    <t>30/04/21 - E - 19 - 78</t>
  </si>
  <si>
    <t>30/04/21 - E - 19 - 92</t>
  </si>
  <si>
    <t>30/04/21 - E - 19 - 106</t>
  </si>
  <si>
    <t>30/04/21 - E - 19 - 120</t>
  </si>
  <si>
    <t>30/04/21 - E - 19 - 134</t>
  </si>
  <si>
    <t>30/04/21 - E - 19 - 148</t>
  </si>
  <si>
    <t>30/04/21 - E - 19 - 162</t>
  </si>
  <si>
    <t>30/04/21 - E - 19 - 176</t>
  </si>
  <si>
    <t>30/04/21 - E - 19 - 197</t>
  </si>
  <si>
    <t>30/04/21 - E - 19 - 211</t>
  </si>
  <si>
    <t>30/04/21 - E - 19 - 225</t>
  </si>
  <si>
    <t>30/04/21 - E - 20 - 8</t>
  </si>
  <si>
    <t>30/04/21 - E - 21 - 8</t>
  </si>
  <si>
    <t>30/06/21 - E - 21 - 8</t>
  </si>
  <si>
    <t>30/06/21 - E - 21 - 22</t>
  </si>
  <si>
    <t>30/06/21 - E - 21 - 43</t>
  </si>
  <si>
    <t>30/06/21 - E - 21 - 57</t>
  </si>
  <si>
    <t>30/06/21 - E - 21 - 71</t>
  </si>
  <si>
    <t>30/06/21 - E - 21 - 85</t>
  </si>
  <si>
    <t>30/06/21 - E - 21 - 99</t>
  </si>
  <si>
    <t>30/06/21 - E - 21 - 113</t>
  </si>
  <si>
    <t>30/06/21 - E - 21 - 127</t>
  </si>
  <si>
    <t>30/06/21 - E - 21 - 141</t>
  </si>
  <si>
    <t>30/06/21 - E - 21 - 162</t>
  </si>
  <si>
    <t>30/06/21 - E - 21 - 176</t>
  </si>
  <si>
    <t>30/06/21 - E - 21 - 190</t>
  </si>
  <si>
    <t>30/06/21 - E - 22 - 8</t>
  </si>
  <si>
    <t>30/07/21 - E - 18 - 8</t>
  </si>
  <si>
    <t>30/07/21 - E - 19 - 8</t>
  </si>
  <si>
    <t>30/07/21 - E - 19 - 22</t>
  </si>
  <si>
    <t>30/07/21 - E - 19 - 43</t>
  </si>
  <si>
    <t>30/07/21 - E - 19 - 57</t>
  </si>
  <si>
    <t>30/07/21 - E - 19 - 71</t>
  </si>
  <si>
    <t>30/07/21 - E - 19 - 85</t>
  </si>
  <si>
    <t>30/07/21 - E - 19 - 99</t>
  </si>
  <si>
    <t>30/07/21 - E - 19 - 113</t>
  </si>
  <si>
    <t>30/07/21 - E - 19 - 127</t>
  </si>
  <si>
    <t>30/07/21 - E - 19 - 155</t>
  </si>
  <si>
    <t>30/07/21 - E - 19 - 169</t>
  </si>
  <si>
    <t>30/07/21 - E - 19 - 183</t>
  </si>
  <si>
    <t>30/07/21 - E - 21 - 8</t>
  </si>
  <si>
    <t>30/09/21 - E - 17 - 8</t>
  </si>
  <si>
    <t>30/09/21 - E - 17 - 22</t>
  </si>
  <si>
    <t>30/09/21 - E - 18 - 8</t>
  </si>
  <si>
    <t>30/09/21 - E - 18 - 43</t>
  </si>
  <si>
    <t>30/09/21 - E - 18 - 57</t>
  </si>
  <si>
    <t>30/09/21 - E - 18 - 78</t>
  </si>
  <si>
    <t>30/09/21 - E - 18 - 92</t>
  </si>
  <si>
    <t>30/09/21 - E - 18 - 113</t>
  </si>
  <si>
    <t>30/09/21 - E - 18 - 141</t>
  </si>
  <si>
    <t>30/09/21 - E - 18 - 155</t>
  </si>
  <si>
    <t>30/09/21 - E - 18 - 169</t>
  </si>
  <si>
    <t>30/09/21 - E - 19 - 22</t>
  </si>
  <si>
    <t>30/09/21 - E - 19 - 36</t>
  </si>
  <si>
    <t>30/11/21 - E - 24 - 8</t>
  </si>
  <si>
    <t>30/11/21 - E - 25 - 8</t>
  </si>
  <si>
    <t>30/11/21 - E - 26 - 8</t>
  </si>
  <si>
    <t>30/11/21 - E - 26 - 22</t>
  </si>
  <si>
    <t>30/11/21 - E - 26 - 43</t>
  </si>
  <si>
    <t>30/11/21 - E - 26 - 57</t>
  </si>
  <si>
    <t>30/11/21 - E - 26 - 71</t>
  </si>
  <si>
    <t>30/11/21 - E - 26 - 85</t>
  </si>
  <si>
    <t>30/11/21 - E - 26 - 106</t>
  </si>
  <si>
    <t>30/11/21 - E - 26 - 120</t>
  </si>
  <si>
    <t>30/11/21 - E - 26 - 134</t>
  </si>
  <si>
    <t>30/11/21 - E - 26 - 148</t>
  </si>
  <si>
    <t>30/11/21 - E - 26 - 162</t>
  </si>
  <si>
    <t>30/11/21 - E - 26 - 190</t>
  </si>
  <si>
    <t>30/11/21 - E - 26 - 204</t>
  </si>
  <si>
    <t>30/11/21 - E - 26 - 218</t>
  </si>
  <si>
    <t>30/11/21 - E - 27 - 8</t>
  </si>
  <si>
    <t>30/11/21 - E - 27 - 22</t>
  </si>
  <si>
    <t>30/11/21 - E - 27 - 43</t>
  </si>
  <si>
    <t>30/11/21 - E - 27 - 57</t>
  </si>
  <si>
    <t>30/11/21 - E - 27 - 71</t>
  </si>
  <si>
    <t>30/11/21 - E - 27 - 85</t>
  </si>
  <si>
    <t>30/11/21 - E - 27 - 106</t>
  </si>
  <si>
    <t>30/11/21 - E - 27 - 120</t>
  </si>
  <si>
    <t>30/11/21 - E - 27 - 134</t>
  </si>
  <si>
    <t>30/11/21 - E - 27 - 148</t>
  </si>
  <si>
    <t>30/11/21 - E - 27 - 162</t>
  </si>
  <si>
    <t>30/11/21 - E - 27 - 190</t>
  </si>
  <si>
    <t>30/11/21 - E - 27 - 204</t>
  </si>
  <si>
    <t>30/11/21 - E - 27 - 218</t>
  </si>
  <si>
    <t>30/11/21 - E - 28 - 8</t>
  </si>
  <si>
    <t>30/11/21 - E - 29 - 2</t>
  </si>
  <si>
    <t>30/12/21 - E - 21 - 8</t>
  </si>
  <si>
    <t>30/12/21 - E - 21 - 22</t>
  </si>
  <si>
    <t>30/12/21 - E - 21 - 43</t>
  </si>
  <si>
    <t>30/12/21 - E - 21 - 57</t>
  </si>
  <si>
    <t>30/12/21 - E - 21 - 71</t>
  </si>
  <si>
    <t>30/12/21 - E - 21 - 85</t>
  </si>
  <si>
    <t>30/12/21 - E - 21 - 106</t>
  </si>
  <si>
    <t>30/12/21 - E - 21 - 120</t>
  </si>
  <si>
    <t>30/12/21 - E - 21 - 134</t>
  </si>
  <si>
    <t>30/12/21 - E - 21 - 148</t>
  </si>
  <si>
    <t>30/12/21 - E - 21 - 162</t>
  </si>
  <si>
    <t>30/12/21 - E - 21 - 190</t>
  </si>
  <si>
    <t>30/12/21 - E - 21 - 204</t>
  </si>
  <si>
    <t>30/12/21 - E - 21 - 218</t>
  </si>
  <si>
    <t>31/01/21 - E - 8 - 15</t>
  </si>
  <si>
    <t>31/01/21 - E - 8 - 29</t>
  </si>
  <si>
    <t>31/01/21 - E - 8 - 43</t>
  </si>
  <si>
    <t>31/01/21 - E - 8 - 57</t>
  </si>
  <si>
    <t>31/01/21 - E - 8 - 78</t>
  </si>
  <si>
    <t>31/01/21 - E - 8 - 99</t>
  </si>
  <si>
    <t>31/01/21 - E - 8 - 113</t>
  </si>
  <si>
    <t>31/01/21 - E - 8 - 127</t>
  </si>
  <si>
    <t>31/01/21 - E - 8 - 141</t>
  </si>
  <si>
    <t>31/01/21 - E - 8 - 155</t>
  </si>
  <si>
    <t>31/01/21 - E - 8 - 169</t>
  </si>
  <si>
    <t>31/01/21 - E - 8 - 190</t>
  </si>
  <si>
    <t>31/01/21 - E - 8 - 204</t>
  </si>
  <si>
    <t>31/01/21 - E - 9 - 8</t>
  </si>
  <si>
    <t>31/01/21 - E - 9 - 22</t>
  </si>
  <si>
    <t>31/01/21 - E - 10 - 8</t>
  </si>
  <si>
    <t>31/01/21 - E - 10 - 22</t>
  </si>
  <si>
    <t>31/03/21 - E - 23 - 15</t>
  </si>
  <si>
    <t>31/03/21 - E - 23 - 29</t>
  </si>
  <si>
    <t>31/03/21 - E - 23 - 43</t>
  </si>
  <si>
    <t>31/03/21 - E - 23 - 57</t>
  </si>
  <si>
    <t>31/03/21 - E - 23 - 71</t>
  </si>
  <si>
    <t>31/03/21 - E - 23 - 85</t>
  </si>
  <si>
    <t>31/03/21 - E - 23 - 99</t>
  </si>
  <si>
    <t>31/03/21 - E - 23 - 113</t>
  </si>
  <si>
    <t>31/03/21 - E - 23 - 127</t>
  </si>
  <si>
    <t>31/03/21 - E - 23 - 141</t>
  </si>
  <si>
    <t>31/03/21 - E - 23 - 155</t>
  </si>
  <si>
    <t>31/03/21 - E - 23 - 169</t>
  </si>
  <si>
    <t>31/03/21 - E - 23 - 190</t>
  </si>
  <si>
    <t>31/03/21 - E - 23 - 204</t>
  </si>
  <si>
    <t>31/05/21 - E - 14 - 15</t>
  </si>
  <si>
    <t>31/05/21 - E - 14 - 36</t>
  </si>
  <si>
    <t>31/05/21 - E - 14 - 50</t>
  </si>
  <si>
    <t>31/05/21 - E - 14 - 64</t>
  </si>
  <si>
    <t>31/05/21 - E - 14 - 78</t>
  </si>
  <si>
    <t>31/05/21 - E - 14 - 92</t>
  </si>
  <si>
    <t>31/05/21 - E - 14 - 106</t>
  </si>
  <si>
    <t>31/05/21 - E - 14 - 120</t>
  </si>
  <si>
    <t>31/05/21 - E - 14 - 134</t>
  </si>
  <si>
    <t>31/05/21 - E - 14 - 148</t>
  </si>
  <si>
    <t>31/05/21 - E - 14 - 169</t>
  </si>
  <si>
    <t>31/05/21 - E - 14 - 183</t>
  </si>
  <si>
    <t>31/05/21 - E - 15 - 8</t>
  </si>
  <si>
    <t>31/08/21 - E - 15 - 8</t>
  </si>
  <si>
    <t>31/08/21 - E - 15 - 22</t>
  </si>
  <si>
    <t>31/08/21 - E - 15 - 43</t>
  </si>
  <si>
    <t>31/08/21 - E - 15 - 57</t>
  </si>
  <si>
    <t>31/08/21 - E - 15 - 71</t>
  </si>
  <si>
    <t>31/08/21 - E - 15 - 92</t>
  </si>
  <si>
    <t>31/08/21 - E - 15 - 106</t>
  </si>
  <si>
    <t>31/08/21 - E - 15 - 120</t>
  </si>
  <si>
    <t>31/08/21 - E - 15 - 134</t>
  </si>
  <si>
    <t>31/08/21 - E - 15 - 162</t>
  </si>
  <si>
    <t>31/08/21 - E - 15 - 176</t>
  </si>
  <si>
    <t>31/08/21 - E - 15 - 190</t>
  </si>
  <si>
    <t>31/08/21 - E - 16 - 8</t>
  </si>
  <si>
    <t>31/10/21 - E - 21 - 8</t>
  </si>
  <si>
    <t>31/10/21 - E - 22 - 8</t>
  </si>
  <si>
    <t>31/10/21 - E - 23 - 8</t>
  </si>
  <si>
    <t>31/10/21 - E - 23 - 22</t>
  </si>
  <si>
    <t>31/10/21 - E - 23 - 36</t>
  </si>
  <si>
    <t>31/10/21 - E - 23 - 50</t>
  </si>
  <si>
    <t>31/10/21 - E - 23 - 64</t>
  </si>
  <si>
    <t>31/10/21 - E - 23 - 78</t>
  </si>
  <si>
    <t>31/10/21 - E - 23 - 99</t>
  </si>
  <si>
    <t>31/10/21 - E - 23 - 113</t>
  </si>
  <si>
    <t>31/10/21 - E - 23 - 127</t>
  </si>
  <si>
    <t>31/10/21 - E - 23 - 141</t>
  </si>
  <si>
    <t>31/10/21 - E - 23 - 155</t>
  </si>
  <si>
    <t>31/10/21 - E - 23 - 183</t>
  </si>
  <si>
    <t>31/10/21 - E - 23 - 197</t>
  </si>
  <si>
    <t>31/10/21 - E - 23 - 211</t>
  </si>
  <si>
    <t>31/10/21 - E - 24 - 8</t>
  </si>
  <si>
    <t>31/10/21 - E - 25 - 8</t>
  </si>
  <si>
    <t>5100 0000 0000 0000 1400</t>
  </si>
  <si>
    <t>SEGURIDAD SOCIAL</t>
  </si>
  <si>
    <t>5100 0000 0000 0000 1410</t>
  </si>
  <si>
    <t>Aportaciones de seguridad social</t>
  </si>
  <si>
    <t>5100 0000 0000 0000 1412</t>
  </si>
  <si>
    <t>Aportaciones de servicio de salud</t>
  </si>
  <si>
    <t>03/06/21 - E - 4 - 1</t>
  </si>
  <si>
    <t>03/06/21 - E - 4 - 22</t>
  </si>
  <si>
    <t>03/06/21 - E - 4 - 43</t>
  </si>
  <si>
    <t>03/06/21 - E - 4 - 64</t>
  </si>
  <si>
    <t>03/06/21 - E - 4 - 85</t>
  </si>
  <si>
    <t>03/06/21 - E - 4 - 106</t>
  </si>
  <si>
    <t>03/06/21 - E - 4 - 120</t>
  </si>
  <si>
    <t>05/04/21 - E - 5 - 1</t>
  </si>
  <si>
    <t>05/04/21 - E - 5 - 22</t>
  </si>
  <si>
    <t>05/04/21 - E - 5 - 43</t>
  </si>
  <si>
    <t>05/04/21 - E - 5 - 64</t>
  </si>
  <si>
    <t>05/04/21 - E - 5 - 85</t>
  </si>
  <si>
    <t>05/04/21 - E - 5 - 106</t>
  </si>
  <si>
    <t>05/07/21 - E - 5 - 1</t>
  </si>
  <si>
    <t>05/07/21 - E - 5 - 22</t>
  </si>
  <si>
    <t>05/07/21 - E - 5 - 43</t>
  </si>
  <si>
    <t>05/07/21 - E - 5 - 64</t>
  </si>
  <si>
    <t>05/07/21 - E - 5 - 85</t>
  </si>
  <si>
    <t>05/07/21 - E - 5 - 106</t>
  </si>
  <si>
    <t>05/07/21 - E - 5 - 120</t>
  </si>
  <si>
    <t>05/07/21 - E - 5 - 141</t>
  </si>
  <si>
    <t>05/07/21 - E - 5 - 162</t>
  </si>
  <si>
    <t>09/11/21 - E - 19 - 1</t>
  </si>
  <si>
    <t>09/11/21 - E - 19 - 22</t>
  </si>
  <si>
    <t>09/11/21 - E - 19 - 43</t>
  </si>
  <si>
    <t>09/11/21 - E - 19 - 64</t>
  </si>
  <si>
    <t>09/11/21 - E - 19 - 85</t>
  </si>
  <si>
    <t>09/11/21 - E - 19 - 106</t>
  </si>
  <si>
    <t>09/11/21 - E - 19 - 127</t>
  </si>
  <si>
    <t>09/11/21 - E - 19 - 141</t>
  </si>
  <si>
    <t>09/11/21 - E - 19 - 162</t>
  </si>
  <si>
    <t>10/11/21 - E - 20 - 1</t>
  </si>
  <si>
    <t>11/02/21 - E - 11 - 1</t>
  </si>
  <si>
    <t>11/02/21 - E - 11 - 22</t>
  </si>
  <si>
    <t>11/02/21 - E - 11 - 43</t>
  </si>
  <si>
    <t>11/02/21 - E - 11 - 64</t>
  </si>
  <si>
    <t>11/02/21 - E - 11 - 85</t>
  </si>
  <si>
    <t>11/02/21 - E - 11 - 106</t>
  </si>
  <si>
    <t>13/05/21 - E - 3 - 1</t>
  </si>
  <si>
    <t>13/05/21 - E - 3 - 22</t>
  </si>
  <si>
    <t>13/05/21 - E - 3 - 43</t>
  </si>
  <si>
    <t>13/05/21 - E - 3 - 64</t>
  </si>
  <si>
    <t>13/05/21 - E - 3 - 85</t>
  </si>
  <si>
    <t>13/05/21 - E - 3 - 106</t>
  </si>
  <si>
    <t>28/02/21 - D - 1 - 1</t>
  </si>
  <si>
    <t>28/02/21 - D - 1 - 22</t>
  </si>
  <si>
    <t>28/02/21 - D - 1 - 43</t>
  </si>
  <si>
    <t>28/02/21 - D - 1 - 64</t>
  </si>
  <si>
    <t>28/02/21 - D - 1 - 85</t>
  </si>
  <si>
    <t>28/02/21 - D - 1 - 106</t>
  </si>
  <si>
    <t>30/07/21 - D - 1 - 1</t>
  </si>
  <si>
    <t>30/07/21 - D - 1 - 22</t>
  </si>
  <si>
    <t>30/07/21 - D - 1 - 43</t>
  </si>
  <si>
    <t>30/07/21 - D - 1 - 64</t>
  </si>
  <si>
    <t>30/07/21 - D - 1 - 85</t>
  </si>
  <si>
    <t>30/07/21 - D - 1 - 99</t>
  </si>
  <si>
    <t>30/07/21 - D - 1 - 120</t>
  </si>
  <si>
    <t>30/07/21 - D - 1 - 141</t>
  </si>
  <si>
    <t>30/07/21 - D - 1 - 162</t>
  </si>
  <si>
    <t>30/09/21 - D - 1 - 1</t>
  </si>
  <si>
    <t>30/09/21 - D - 1 - 22</t>
  </si>
  <si>
    <t>30/09/21 - D - 1 - 43</t>
  </si>
  <si>
    <t>30/09/21 - D - 1 - 64</t>
  </si>
  <si>
    <t>30/09/21 - D - 1 - 85</t>
  </si>
  <si>
    <t>30/09/21 - D - 1 - 99</t>
  </si>
  <si>
    <t>30/09/21 - D - 1 - 120</t>
  </si>
  <si>
    <t>30/09/21 - D - 1 - 141</t>
  </si>
  <si>
    <t>30/09/21 - D - 1 - 162</t>
  </si>
  <si>
    <t>30/11/21 - D - 1 - 1</t>
  </si>
  <si>
    <t>30/11/21 - D - 1 - 22</t>
  </si>
  <si>
    <t>30/11/21 - D - 1 - 43</t>
  </si>
  <si>
    <t>30/11/21 - D - 1 - 64</t>
  </si>
  <si>
    <t>30/11/21 - D - 1 - 85</t>
  </si>
  <si>
    <t>30/11/21 - D - 1 - 106</t>
  </si>
  <si>
    <t>30/11/21 - D - 1 - 127</t>
  </si>
  <si>
    <t>30/11/21 - D - 1 - 148</t>
  </si>
  <si>
    <t>30/11/21 - D - 1 - 162</t>
  </si>
  <si>
    <t>31/08/21 - D - 1 - 1</t>
  </si>
  <si>
    <t>31/08/21 - D - 1 - 22</t>
  </si>
  <si>
    <t>31/08/21 - D - 1 - 43</t>
  </si>
  <si>
    <t>31/08/21 - D - 1 - 64</t>
  </si>
  <si>
    <t>31/08/21 - D - 1 - 85</t>
  </si>
  <si>
    <t>31/08/21 - D - 1 - 99</t>
  </si>
  <si>
    <t>31/08/21 - D - 1 - 120</t>
  </si>
  <si>
    <t>31/08/21 - D - 1 - 141</t>
  </si>
  <si>
    <t>31/08/21 - D - 1 - 162</t>
  </si>
  <si>
    <t>31/08/21 - D - 1 - 169</t>
  </si>
  <si>
    <t>31/10/21 - D - 1 - 1</t>
  </si>
  <si>
    <t>31/10/21 - D - 1 - 22</t>
  </si>
  <si>
    <t>31/10/21 - D - 1 - 43</t>
  </si>
  <si>
    <t>31/10/21 - D - 1 - 64</t>
  </si>
  <si>
    <t>31/10/21 - D - 1 - 85</t>
  </si>
  <si>
    <t>31/10/21 - D - 1 - 106</t>
  </si>
  <si>
    <t>31/10/21 - D - 1 - 127</t>
  </si>
  <si>
    <t>31/10/21 - D - 1 - 148</t>
  </si>
  <si>
    <t>31/10/21 - D - 1 - 162</t>
  </si>
  <si>
    <t>31/12/21 - D - 1 - 1</t>
  </si>
  <si>
    <t>31/12/21 - D - 1 - 22</t>
  </si>
  <si>
    <t>31/12/21 - D - 1 - 43</t>
  </si>
  <si>
    <t>31/12/21 - D - 1 - 64</t>
  </si>
  <si>
    <t>31/12/21 - D - 1 - 85</t>
  </si>
  <si>
    <t>31/12/21 - D - 1 - 106</t>
  </si>
  <si>
    <t>31/12/21 - D - 1 - 127</t>
  </si>
  <si>
    <t>31/12/21 - D - 1 - 148</t>
  </si>
  <si>
    <t>31/12/21 - D - 1 - 162</t>
  </si>
  <si>
    <t>5100 0000 0000 0000 1413</t>
  </si>
  <si>
    <t>Aportaciones al sistema solidario de reparto</t>
  </si>
  <si>
    <t>03/06/21 - E - 4 - 8</t>
  </si>
  <si>
    <t>03/06/21 - E - 4 - 29</t>
  </si>
  <si>
    <t>03/06/21 - E - 4 - 50</t>
  </si>
  <si>
    <t>03/06/21 - E - 4 - 71</t>
  </si>
  <si>
    <t>03/06/21 - E - 4 - 92</t>
  </si>
  <si>
    <t>03/06/21 - E - 4 - 113</t>
  </si>
  <si>
    <t>03/06/21 - E - 4 - 127</t>
  </si>
  <si>
    <t>05/04/21 - E - 5 - 8</t>
  </si>
  <si>
    <t>05/04/21 - E - 5 - 29</t>
  </si>
  <si>
    <t>05/04/21 - E - 5 - 50</t>
  </si>
  <si>
    <t>05/04/21 - E - 5 - 71</t>
  </si>
  <si>
    <t>05/04/21 - E - 5 - 92</t>
  </si>
  <si>
    <t>05/04/21 - E - 5 - 113</t>
  </si>
  <si>
    <t>05/07/21 - E - 5 - 8</t>
  </si>
  <si>
    <t>05/07/21 - E - 5 - 29</t>
  </si>
  <si>
    <t>05/07/21 - E - 5 - 50</t>
  </si>
  <si>
    <t>05/07/21 - E - 5 - 71</t>
  </si>
  <si>
    <t>05/07/21 - E - 5 - 92</t>
  </si>
  <si>
    <t>05/07/21 - E - 5 - 113</t>
  </si>
  <si>
    <t>05/07/21 - E - 5 - 127</t>
  </si>
  <si>
    <t>05/07/21 - E - 5 - 148</t>
  </si>
  <si>
    <t>05/07/21 - E - 5 - 169</t>
  </si>
  <si>
    <t>09/11/21 - E - 19 - 8</t>
  </si>
  <si>
    <t>09/11/21 - E - 19 - 29</t>
  </si>
  <si>
    <t>09/11/21 - E - 19 - 50</t>
  </si>
  <si>
    <t>09/11/21 - E - 19 - 71</t>
  </si>
  <si>
    <t>09/11/21 - E - 19 - 92</t>
  </si>
  <si>
    <t>09/11/21 - E - 19 - 113</t>
  </si>
  <si>
    <t>09/11/21 - E - 19 - 134</t>
  </si>
  <si>
    <t>09/11/21 - E - 19 - 148</t>
  </si>
  <si>
    <t>09/11/21 - E - 19 - 169</t>
  </si>
  <si>
    <t>10/11/21 - E - 20 - 8</t>
  </si>
  <si>
    <t>11/02/21 - E - 11 - 8</t>
  </si>
  <si>
    <t>11/02/21 - E - 11 - 29</t>
  </si>
  <si>
    <t>11/02/21 - E - 11 - 50</t>
  </si>
  <si>
    <t>11/02/21 - E - 11 - 71</t>
  </si>
  <si>
    <t>11/02/21 - E - 11 - 92</t>
  </si>
  <si>
    <t>11/02/21 - E - 11 - 113</t>
  </si>
  <si>
    <t>13/05/21 - E - 3 - 8</t>
  </si>
  <si>
    <t>13/05/21 - E - 3 - 29</t>
  </si>
  <si>
    <t>13/05/21 - E - 3 - 50</t>
  </si>
  <si>
    <t>13/05/21 - E - 3 - 71</t>
  </si>
  <si>
    <t>13/05/21 - E - 3 - 92</t>
  </si>
  <si>
    <t>13/05/21 - E - 3 - 113</t>
  </si>
  <si>
    <t>28/02/21 - D - 1 - 8</t>
  </si>
  <si>
    <t>28/02/21 - D - 1 - 29</t>
  </si>
  <si>
    <t>28/02/21 - D - 1 - 50</t>
  </si>
  <si>
    <t>28/02/21 - D - 1 - 71</t>
  </si>
  <si>
    <t>28/02/21 - D - 1 - 92</t>
  </si>
  <si>
    <t>28/02/21 - D - 1 - 113</t>
  </si>
  <si>
    <t>30/07/21 - D - 1 - 8</t>
  </si>
  <si>
    <t>30/07/21 - D - 1 - 29</t>
  </si>
  <si>
    <t>30/07/21 - D - 1 - 50</t>
  </si>
  <si>
    <t>30/07/21 - D - 1 - 71</t>
  </si>
  <si>
    <t>30/07/21 - D - 1 - 92</t>
  </si>
  <si>
    <t>30/07/21 - D - 1 - 106</t>
  </si>
  <si>
    <t>30/07/21 - D - 1 - 127</t>
  </si>
  <si>
    <t>30/07/21 - D - 1 - 148</t>
  </si>
  <si>
    <t>30/07/21 - D - 1 - 169</t>
  </si>
  <si>
    <t>30/09/21 - D - 1 - 8</t>
  </si>
  <si>
    <t>30/09/21 - D - 1 - 29</t>
  </si>
  <si>
    <t>30/09/21 - D - 1 - 50</t>
  </si>
  <si>
    <t>30/09/21 - D - 1 - 71</t>
  </si>
  <si>
    <t>30/09/21 - D - 1 - 92</t>
  </si>
  <si>
    <t>30/09/21 - D - 1 - 106</t>
  </si>
  <si>
    <t>30/09/21 - D - 1 - 127</t>
  </si>
  <si>
    <t>30/09/21 - D - 1 - 148</t>
  </si>
  <si>
    <t>30/09/21 - D - 1 - 169</t>
  </si>
  <si>
    <t>30/11/21 - D - 1 - 8</t>
  </si>
  <si>
    <t>30/11/21 - D - 1 - 29</t>
  </si>
  <si>
    <t>30/11/21 - D - 1 - 50</t>
  </si>
  <si>
    <t>30/11/21 - D - 1 - 71</t>
  </si>
  <si>
    <t>30/11/21 - D - 1 - 92</t>
  </si>
  <si>
    <t>30/11/21 - D - 1 - 113</t>
  </si>
  <si>
    <t>30/11/21 - D - 1 - 134</t>
  </si>
  <si>
    <t>30/11/21 - D - 1 - 155</t>
  </si>
  <si>
    <t>30/11/21 - D - 1 - 169</t>
  </si>
  <si>
    <t>31/08/21 - D - 1 - 8</t>
  </si>
  <si>
    <t>31/08/21 - D - 1 - 29</t>
  </si>
  <si>
    <t>31/08/21 - D - 1 - 50</t>
  </si>
  <si>
    <t>31/08/21 - D - 1 - 71</t>
  </si>
  <si>
    <t>31/08/21 - D - 1 - 92</t>
  </si>
  <si>
    <t>31/08/21 - D - 1 - 106</t>
  </si>
  <si>
    <t>31/08/21 - D - 1 - 127</t>
  </si>
  <si>
    <t>31/08/21 - D - 1 - 148</t>
  </si>
  <si>
    <t>31/08/21 - D - 1 - 176</t>
  </si>
  <si>
    <t>31/10/21 - D - 1 - 8</t>
  </si>
  <si>
    <t>31/10/21 - D - 1 - 29</t>
  </si>
  <si>
    <t>31/10/21 - D - 1 - 50</t>
  </si>
  <si>
    <t>31/10/21 - D - 1 - 71</t>
  </si>
  <si>
    <t>31/10/21 - D - 1 - 92</t>
  </si>
  <si>
    <t>31/10/21 - D - 1 - 113</t>
  </si>
  <si>
    <t>31/10/21 - D - 1 - 134</t>
  </si>
  <si>
    <t>31/10/21 - D - 1 - 155</t>
  </si>
  <si>
    <t>31/10/21 - D - 1 - 169</t>
  </si>
  <si>
    <t>31/12/21 - D - 1 - 8</t>
  </si>
  <si>
    <t>31/12/21 - D - 1 - 29</t>
  </si>
  <si>
    <t>31/12/21 - D - 1 - 50</t>
  </si>
  <si>
    <t>31/12/21 - D - 1 - 71</t>
  </si>
  <si>
    <t>31/12/21 - D - 1 - 92</t>
  </si>
  <si>
    <t>31/12/21 - D - 1 - 113</t>
  </si>
  <si>
    <t>31/12/21 - D - 1 - 134</t>
  </si>
  <si>
    <t>31/12/21 - D - 1 - 155</t>
  </si>
  <si>
    <t>31/12/21 - D - 1 - 169</t>
  </si>
  <si>
    <t>5100 0000 0000 0000 1414</t>
  </si>
  <si>
    <t>Aportaciones del sistema de capitalización individual</t>
  </si>
  <si>
    <t>03/06/21 - E - 4 - 15</t>
  </si>
  <si>
    <t>03/06/21 - E - 4 - 36</t>
  </si>
  <si>
    <t>03/06/21 - E - 4 - 57</t>
  </si>
  <si>
    <t>03/06/21 - E - 4 - 78</t>
  </si>
  <si>
    <t>03/06/21 - E - 4 - 99</t>
  </si>
  <si>
    <t>03/06/21 - E - 4 - 134</t>
  </si>
  <si>
    <t>05/04/21 - E - 5 - 15</t>
  </si>
  <si>
    <t>05/04/21 - E - 5 - 36</t>
  </si>
  <si>
    <t>05/04/21 - E - 5 - 57</t>
  </si>
  <si>
    <t>05/04/21 - E - 5 - 78</t>
  </si>
  <si>
    <t>05/04/21 - E - 5 - 99</t>
  </si>
  <si>
    <t>05/07/21 - E - 5 - 15</t>
  </si>
  <si>
    <t>05/07/21 - E - 5 - 36</t>
  </si>
  <si>
    <t>05/07/21 - E - 5 - 57</t>
  </si>
  <si>
    <t>05/07/21 - E - 5 - 78</t>
  </si>
  <si>
    <t>05/07/21 - E - 5 - 99</t>
  </si>
  <si>
    <t>05/07/21 - E - 5 - 134</t>
  </si>
  <si>
    <t>05/07/21 - E - 5 - 155</t>
  </si>
  <si>
    <t>05/07/21 - E - 5 - 176</t>
  </si>
  <si>
    <t>09/11/21 - E - 19 - 15</t>
  </si>
  <si>
    <t>09/11/21 - E - 19 - 36</t>
  </si>
  <si>
    <t>09/11/21 - E - 19 - 57</t>
  </si>
  <si>
    <t>09/11/21 - E - 19 - 78</t>
  </si>
  <si>
    <t>09/11/21 - E - 19 - 99</t>
  </si>
  <si>
    <t>09/11/21 - E - 19 - 120</t>
  </si>
  <si>
    <t>09/11/21 - E - 19 - 155</t>
  </si>
  <si>
    <t>09/11/21 - E - 19 - 176</t>
  </si>
  <si>
    <t>10/11/21 - E - 20 - 15</t>
  </si>
  <si>
    <t>11/02/21 - E - 11 - 15</t>
  </si>
  <si>
    <t>11/02/21 - E - 11 - 36</t>
  </si>
  <si>
    <t>11/02/21 - E - 11 - 57</t>
  </si>
  <si>
    <t>11/02/21 - E - 11 - 78</t>
  </si>
  <si>
    <t>11/02/21 - E - 11 - 99</t>
  </si>
  <si>
    <t>13/05/21 - E - 3 - 15</t>
  </si>
  <si>
    <t>13/05/21 - E - 3 - 36</t>
  </si>
  <si>
    <t>13/05/21 - E - 3 - 57</t>
  </si>
  <si>
    <t>13/05/21 - E - 3 - 78</t>
  </si>
  <si>
    <t>13/05/21 - E - 3 - 99</t>
  </si>
  <si>
    <t>28/02/21 - D - 1 - 15</t>
  </si>
  <si>
    <t>28/02/21 - D - 1 - 36</t>
  </si>
  <si>
    <t>28/02/21 - D - 1 - 57</t>
  </si>
  <si>
    <t>28/02/21 - D - 1 - 78</t>
  </si>
  <si>
    <t>28/02/21 - D - 1 - 99</t>
  </si>
  <si>
    <t>30/07/21 - D - 1 - 15</t>
  </si>
  <si>
    <t>30/07/21 - D - 1 - 36</t>
  </si>
  <si>
    <t>30/07/21 - D - 1 - 57</t>
  </si>
  <si>
    <t>30/07/21 - D - 1 - 78</t>
  </si>
  <si>
    <t>30/07/21 - D - 1 - 113</t>
  </si>
  <si>
    <t>30/07/21 - D - 1 - 134</t>
  </si>
  <si>
    <t>30/07/21 - D - 1 - 155</t>
  </si>
  <si>
    <t>30/07/21 - D - 1 - 176</t>
  </si>
  <si>
    <t>30/09/21 - D - 1 - 15</t>
  </si>
  <si>
    <t>30/09/21 - D - 1 - 36</t>
  </si>
  <si>
    <t>30/09/21 - D - 1 - 57</t>
  </si>
  <si>
    <t>30/09/21 - D - 1 - 78</t>
  </si>
  <si>
    <t>30/09/21 - D - 1 - 113</t>
  </si>
  <si>
    <t>30/09/21 - D - 1 - 134</t>
  </si>
  <si>
    <t>30/09/21 - D - 1 - 155</t>
  </si>
  <si>
    <t>30/09/21 - D - 1 - 176</t>
  </si>
  <si>
    <t>30/11/21 - D - 1 - 15</t>
  </si>
  <si>
    <t>30/11/21 - D - 1 - 36</t>
  </si>
  <si>
    <t>30/11/21 - D - 1 - 57</t>
  </si>
  <si>
    <t>30/11/21 - D - 1 - 78</t>
  </si>
  <si>
    <t>30/11/21 - D - 1 - 99</t>
  </si>
  <si>
    <t>30/11/21 - D - 1 - 120</t>
  </si>
  <si>
    <t>30/11/21 - D - 1 - 141</t>
  </si>
  <si>
    <t>30/11/21 - D - 1 - 176</t>
  </si>
  <si>
    <t>31/08/21 - D - 1 - 15</t>
  </si>
  <si>
    <t>31/08/21 - D - 1 - 36</t>
  </si>
  <si>
    <t>31/08/21 - D - 1 - 57</t>
  </si>
  <si>
    <t>31/08/21 - D - 1 - 78</t>
  </si>
  <si>
    <t>31/08/21 - D - 1 - 113</t>
  </si>
  <si>
    <t>31/08/21 - D - 1 - 134</t>
  </si>
  <si>
    <t>31/08/21 - D - 1 - 155</t>
  </si>
  <si>
    <t>31/08/21 - D - 1 - 183</t>
  </si>
  <si>
    <t>31/10/21 - D - 1 - 15</t>
  </si>
  <si>
    <t>31/10/21 - D - 1 - 36</t>
  </si>
  <si>
    <t>31/10/21 - D - 1 - 57</t>
  </si>
  <si>
    <t>31/10/21 - D - 1 - 78</t>
  </si>
  <si>
    <t>31/10/21 - D - 1 - 99</t>
  </si>
  <si>
    <t>31/10/21 - D - 1 - 120</t>
  </si>
  <si>
    <t>31/10/21 - D - 1 - 141</t>
  </si>
  <si>
    <t>31/10/21 - D - 1 - 176</t>
  </si>
  <si>
    <t>31/12/21 - D - 1 - 15</t>
  </si>
  <si>
    <t>31/12/21 - D - 1 - 36</t>
  </si>
  <si>
    <t>31/12/21 - D - 1 - 57</t>
  </si>
  <si>
    <t>31/12/21 - D - 1 - 78</t>
  </si>
  <si>
    <t>31/12/21 - D - 1 - 99</t>
  </si>
  <si>
    <t>31/12/21 - D - 1 - 120</t>
  </si>
  <si>
    <t>31/12/21 - D - 1 - 141</t>
  </si>
  <si>
    <t>31/12/21 - D - 1 - 176</t>
  </si>
  <si>
    <t>5100 0000 0000 0000 1415</t>
  </si>
  <si>
    <t>Aportaciones para financiar los gastos generales de administración del ISSEMYM</t>
  </si>
  <si>
    <t>09/11/21 - E - 19 - 183</t>
  </si>
  <si>
    <t>10/11/21 - E - 20 - 22</t>
  </si>
  <si>
    <t>30/07/21 - D - 1 - 183</t>
  </si>
  <si>
    <t>30/09/21 - D - 1 - 183</t>
  </si>
  <si>
    <t>31/08/21 - D - 1 - 190</t>
  </si>
  <si>
    <t>5100 0000 0000 0000 1416</t>
  </si>
  <si>
    <t>Aportaciones para riesgo de trabajo</t>
  </si>
  <si>
    <t>09/11/21 - E - 19 - 190</t>
  </si>
  <si>
    <t>10/11/21 - E - 20 - 29</t>
  </si>
  <si>
    <t>30/07/21 - D - 1 - 190</t>
  </si>
  <si>
    <t>30/09/21 - D - 1 - 190</t>
  </si>
  <si>
    <t>5100 0000 0000 0000 1500</t>
  </si>
  <si>
    <t>OTRAS PRESTACIONES SOCIALES Y ECONÓMICAS</t>
  </si>
  <si>
    <t>5100 0000 0000 0000 1520</t>
  </si>
  <si>
    <t>5100 0000 0000 0000 1522</t>
  </si>
  <si>
    <t>Liquidaciones por indemnizaciones, por sueldos y salarios caídos</t>
  </si>
  <si>
    <t>02/07/21 - E - 4 - 1</t>
  </si>
  <si>
    <t>17/11/21 - E - 22 - 1</t>
  </si>
  <si>
    <t>5100 0000 0000 0000 2000</t>
  </si>
  <si>
    <t>MATERIALES Y SUMINISTROS</t>
  </si>
  <si>
    <t>5100 0000 0000 0000 2100</t>
  </si>
  <si>
    <t>MATERIALES DE ADMINISTRACIÓN, EMISIÓN DE DOCUMENTOS Y ARTICULOS OFICIALES</t>
  </si>
  <si>
    <t>5100 0000 0000 0000 2110</t>
  </si>
  <si>
    <t>Materiales, útiles y equipos menores de oficina</t>
  </si>
  <si>
    <t>5100 0000 0000 0000 2111</t>
  </si>
  <si>
    <t>Materiales y útiles de oficina</t>
  </si>
  <si>
    <t>08/11/21 - E - 14 - 8</t>
  </si>
  <si>
    <t>08/11/21 - E - 14 - 42</t>
  </si>
  <si>
    <t>08/11/21 - E - 14 - 57</t>
  </si>
  <si>
    <t>09/07/21 - E - 10 - 1</t>
  </si>
  <si>
    <t>09/07/21 - E - 10 - 8</t>
  </si>
  <si>
    <t>09/07/21 - E - 10 - 15</t>
  </si>
  <si>
    <t>09/07/21 - E - 10 - 22</t>
  </si>
  <si>
    <t>09/07/21 - E - 10 - 29</t>
  </si>
  <si>
    <t>09/07/21 - E - 10 - 36</t>
  </si>
  <si>
    <t>09/07/21 - E - 10 - 43</t>
  </si>
  <si>
    <t>09/07/21 - E - 10 - 50</t>
  </si>
  <si>
    <t>09/07/21 - E - 10 - 57</t>
  </si>
  <si>
    <t>09/07/21 - E - 10 - 64</t>
  </si>
  <si>
    <t>09/07/21 - E - 10 - 71</t>
  </si>
  <si>
    <t>09/07/21 - E - 10 - 78</t>
  </si>
  <si>
    <t>09/07/21 - E - 10 - 85</t>
  </si>
  <si>
    <t>09/07/21 - E - 10 - 92</t>
  </si>
  <si>
    <t>09/07/21 - E - 10 - 99</t>
  </si>
  <si>
    <t>09/07/21 - E - 10 - 106</t>
  </si>
  <si>
    <t>09/07/21 - E - 10 - 113</t>
  </si>
  <si>
    <t>09/07/21 - E - 10 - 120</t>
  </si>
  <si>
    <t>09/07/21 - E - 10 - 127</t>
  </si>
  <si>
    <t>11/11/21 - E - 21 - 1</t>
  </si>
  <si>
    <t>11/11/21 - E - 21 - 8</t>
  </si>
  <si>
    <t>11/11/21 - E - 21 - 15</t>
  </si>
  <si>
    <t>11/11/21 - E - 21 - 22</t>
  </si>
  <si>
    <t>11/11/21 - E - 21 - 29</t>
  </si>
  <si>
    <t>11/11/21 - E - 21 - 36</t>
  </si>
  <si>
    <t>11/11/21 - E - 21 - 43</t>
  </si>
  <si>
    <t>11/11/21 - E - 21 - 50</t>
  </si>
  <si>
    <t>18/11/21 - E - 23 - 1</t>
  </si>
  <si>
    <t>18/11/21 - E - 23 - 8</t>
  </si>
  <si>
    <t>18/11/21 - E - 23 - 15</t>
  </si>
  <si>
    <t>18/11/21 - E - 23 - 22</t>
  </si>
  <si>
    <t>18/11/21 - E - 23 - 29</t>
  </si>
  <si>
    <t>18/11/21 - E - 23 - 36</t>
  </si>
  <si>
    <t>18/11/21 - E - 23 - 43</t>
  </si>
  <si>
    <t>18/11/21 - E - 23 - 50</t>
  </si>
  <si>
    <t>18/11/21 - E - 23 - 57</t>
  </si>
  <si>
    <t>18/11/21 - E - 23 - 64</t>
  </si>
  <si>
    <t>18/11/21 - E - 23 - 71</t>
  </si>
  <si>
    <t>18/11/21 - E - 23 - 78</t>
  </si>
  <si>
    <t>18/11/21 - E - 23 - 85</t>
  </si>
  <si>
    <t>18/11/21 - E - 23 - 92</t>
  </si>
  <si>
    <t>18/11/21 - E - 23 - 99</t>
  </si>
  <si>
    <t>18/11/21 - E - 23 - 106</t>
  </si>
  <si>
    <t>18/11/21 - E - 23 - 113</t>
  </si>
  <si>
    <t>18/11/21 - E - 23 - 120</t>
  </si>
  <si>
    <t>18/11/21 - E - 23 - 127</t>
  </si>
  <si>
    <t>18/11/21 - E - 23 - 134</t>
  </si>
  <si>
    <t>18/11/21 - E - 23 - 141</t>
  </si>
  <si>
    <t>22/04/21 - E - 13 - 43</t>
  </si>
  <si>
    <t>22/04/21 - E - 13 - 85</t>
  </si>
  <si>
    <t>5100 0000 0000 0000 2140</t>
  </si>
  <si>
    <t>Materiales útiles y equipos menores de tecnologías de la información y comunicaciones</t>
  </si>
  <si>
    <t>5100 0000 0000 0000 2141</t>
  </si>
  <si>
    <t>Materiales y útiles para el procesamiento en equipos y bienes informáticos</t>
  </si>
  <si>
    <t>05/04/21 - E - 4 - 1</t>
  </si>
  <si>
    <t>08/11/21 - E - 14 - 15</t>
  </si>
  <si>
    <t>08/11/21 - E - 14 - 49</t>
  </si>
  <si>
    <t>5100 0000 0000 0000 2160</t>
  </si>
  <si>
    <t>Material de limpieza</t>
  </si>
  <si>
    <t>5100 0000 0000 0000 2161</t>
  </si>
  <si>
    <t>Material y enseres de limpieza</t>
  </si>
  <si>
    <t>02/02/21 - E - 4 - 8</t>
  </si>
  <si>
    <t>06/09/21 - E - 8 - 1</t>
  </si>
  <si>
    <t>06/09/21 - E - 8 - 15</t>
  </si>
  <si>
    <t>06/09/21 - E - 8 - 29</t>
  </si>
  <si>
    <t>15/04/21 - E - 9 - 29</t>
  </si>
  <si>
    <t>15/07/21 - E - 14 - 43</t>
  </si>
  <si>
    <t>17/06/21 - E - 18 - 1</t>
  </si>
  <si>
    <t>17/06/21 - E - 18 - 8</t>
  </si>
  <si>
    <t>17/06/21 - E - 18 - 15</t>
  </si>
  <si>
    <t>17/06/21 - E - 18 - 22</t>
  </si>
  <si>
    <t>26/04/21 - E - 15 - 8</t>
  </si>
  <si>
    <t>5100 0000 0000 0000 2200</t>
  </si>
  <si>
    <t>ALIMENTOS Y UTENSILIOS</t>
  </si>
  <si>
    <t>5100 0000 0000 0000 2210</t>
  </si>
  <si>
    <t>Productos alimenticios para personas</t>
  </si>
  <si>
    <t>5100 0000 0000 0000 2211</t>
  </si>
  <si>
    <t>03/03/21 - E - 6 - 57</t>
  </si>
  <si>
    <t>05/03/21 - E - 10 - 1</t>
  </si>
  <si>
    <t>05/03/21 - E - 11 - 1</t>
  </si>
  <si>
    <t>08/10/21 - E - 11 - 1</t>
  </si>
  <si>
    <t>08/10/21 - E - 13 - 1</t>
  </si>
  <si>
    <t>08/10/21 - E - 14 - 1</t>
  </si>
  <si>
    <t>08/11/21 - E - 15 - 1</t>
  </si>
  <si>
    <t>08/11/21 - E - 16 - 1</t>
  </si>
  <si>
    <t>11/08/21 - E - 8 - 1</t>
  </si>
  <si>
    <t>15/04/21 - E - 9 - 22</t>
  </si>
  <si>
    <t>15/07/21 - E - 14 - 36</t>
  </si>
  <si>
    <t>15/12/21 - E - 8 - 1</t>
  </si>
  <si>
    <t>15/12/21 - E - 9 - 1</t>
  </si>
  <si>
    <t>15/12/21 - E - 10 - 1</t>
  </si>
  <si>
    <t>15/12/21 - E - 11 - 1</t>
  </si>
  <si>
    <t>16/08/21 - E - 12 - 1</t>
  </si>
  <si>
    <t>21/01/21 - E - 6 - 1</t>
  </si>
  <si>
    <t>29/04/21 - E - 16 - 1</t>
  </si>
  <si>
    <t>5100 0000 0000 0000 2400</t>
  </si>
  <si>
    <t>MATERIALES Y ARTICULOS DE CONSTRUCCION Y DE REPARACIÓN</t>
  </si>
  <si>
    <t>5100 0000 0000 0000 2410</t>
  </si>
  <si>
    <t>Productos minerales no metálicos</t>
  </si>
  <si>
    <t>5100 0000 0000 0000 2411</t>
  </si>
  <si>
    <t>15/07/21 - E - 14 - 8</t>
  </si>
  <si>
    <t>5100 0000 0000 0000 2490</t>
  </si>
  <si>
    <t>Otros materiales y artículos de construcción y reparación</t>
  </si>
  <si>
    <t>5100 0000 0000 0000 2491</t>
  </si>
  <si>
    <t>Materiales de construcción</t>
  </si>
  <si>
    <t>27/12/21 - E - 16 - 1</t>
  </si>
  <si>
    <t>5100 0000 0000 0000 2500</t>
  </si>
  <si>
    <t>PRODUCTOS QUIMICOS, FARMACEUTICOS Y DE LABORATORIO</t>
  </si>
  <si>
    <t>5100 0000 0000 0000 2530</t>
  </si>
  <si>
    <t>Medicinas y productos farmacéuticos</t>
  </si>
  <si>
    <t>5100 0000 0000 0000 2531</t>
  </si>
  <si>
    <t>03/03/21 - E - 6 - 8</t>
  </si>
  <si>
    <t>5100 0000 0000 0000 2540</t>
  </si>
  <si>
    <t>Materiales, accesorios y suministros médicos</t>
  </si>
  <si>
    <t>5100 0000 0000 0000 2541</t>
  </si>
  <si>
    <t>02/02/21 - E - 4 - 22</t>
  </si>
  <si>
    <t>03/03/21 - E - 6 - 78</t>
  </si>
  <si>
    <t>03/03/21 - E - 6 - 85</t>
  </si>
  <si>
    <t>06/09/21 - E - 8 - 8</t>
  </si>
  <si>
    <t>06/09/21 - E - 8 - 22</t>
  </si>
  <si>
    <t>06/09/21 - E - 8 - 36</t>
  </si>
  <si>
    <t>10/06/21 - E - 8 - 1</t>
  </si>
  <si>
    <t>14/06/21 - E - 11 - 1</t>
  </si>
  <si>
    <t>15/04/21 - E - 9 - 50</t>
  </si>
  <si>
    <t>5100 0000 0000 0000 2600</t>
  </si>
  <si>
    <t>COMBUSTIBLES, LUBRICANTES Y ADITIVOS</t>
  </si>
  <si>
    <t>5100 0000 0000 0000 2610</t>
  </si>
  <si>
    <t>Combustibles, lubricantes y aditivos</t>
  </si>
  <si>
    <t>5100 0000 0000 0000 2611</t>
  </si>
  <si>
    <t>01/03/21 - E - 2 - 1</t>
  </si>
  <si>
    <t>01/03/21 - E - 2 - 8</t>
  </si>
  <si>
    <t>01/03/21 - E - 2 - 15</t>
  </si>
  <si>
    <t>01/03/21 - E - 2 - 22</t>
  </si>
  <si>
    <t>01/03/21 - E - 2 - 29</t>
  </si>
  <si>
    <t>01/03/21 - E - 2 - 36</t>
  </si>
  <si>
    <t>01/03/21 - E - 2 - 43</t>
  </si>
  <si>
    <t>01/06/21 - E - 1 - 1</t>
  </si>
  <si>
    <t>01/06/21 - E - 1 - 8</t>
  </si>
  <si>
    <t>01/06/21 - E - 1 - 15</t>
  </si>
  <si>
    <t>01/06/21 - E - 1 - 22</t>
  </si>
  <si>
    <t>01/06/21 - E - 1 - 29</t>
  </si>
  <si>
    <t>01/06/21 - E - 1 - 36</t>
  </si>
  <si>
    <t>01/06/21 - E - 1 - 43</t>
  </si>
  <si>
    <t>01/06/21 - E - 1 - 50</t>
  </si>
  <si>
    <t>01/09/21 - E - 4 - 1</t>
  </si>
  <si>
    <t>01/09/21 - E - 4 - 8</t>
  </si>
  <si>
    <t>01/09/21 - E - 4 - 15</t>
  </si>
  <si>
    <t>01/09/21 - E - 4 - 22</t>
  </si>
  <si>
    <t>01/09/21 - E - 4 - 29</t>
  </si>
  <si>
    <t>01/09/21 - E - 4 - 36</t>
  </si>
  <si>
    <t>01/09/21 - E - 4 - 43</t>
  </si>
  <si>
    <t>01/09/21 - E - 4 - 50</t>
  </si>
  <si>
    <t>01/09/21 - E - 4 - 57</t>
  </si>
  <si>
    <t>01/10/21 - E - 4 - 1</t>
  </si>
  <si>
    <t>01/10/21 - E - 4 - 8</t>
  </si>
  <si>
    <t>01/10/21 - E - 4 - 15</t>
  </si>
  <si>
    <t>01/10/21 - E - 4 - 22</t>
  </si>
  <si>
    <t>01/10/21 - E - 4 - 29</t>
  </si>
  <si>
    <t>01/10/21 - E - 4 - 36</t>
  </si>
  <si>
    <t>01/10/21 - E - 4 - 43</t>
  </si>
  <si>
    <t>01/10/21 - E - 4 - 50</t>
  </si>
  <si>
    <t>01/10/21 - E - 5 - 1</t>
  </si>
  <si>
    <t>01/10/21 - E - 5 - 8</t>
  </si>
  <si>
    <t>01/10/21 - E - 5 - 15</t>
  </si>
  <si>
    <t>01/10/21 - E - 5 - 22</t>
  </si>
  <si>
    <t>01/10/21 - E - 5 - 29</t>
  </si>
  <si>
    <t>01/10/21 - E - 5 - 36</t>
  </si>
  <si>
    <t>01/10/21 - E - 5 - 43</t>
  </si>
  <si>
    <t>02/03/21 - E - 3 - 1</t>
  </si>
  <si>
    <t>02/03/21 - E - 3 - 8</t>
  </si>
  <si>
    <t>02/03/21 - E - 3 - 15</t>
  </si>
  <si>
    <t>02/03/21 - E - 3 - 22</t>
  </si>
  <si>
    <t>02/03/21 - E - 3 - 29</t>
  </si>
  <si>
    <t>02/03/21 - E - 3 - 36</t>
  </si>
  <si>
    <t>02/03/21 - E - 3 - 43</t>
  </si>
  <si>
    <t>02/03/21 - E - 3 - 50</t>
  </si>
  <si>
    <t>02/03/21 - E - 3 - 57</t>
  </si>
  <si>
    <t>02/03/21 - E - 3 - 64</t>
  </si>
  <si>
    <t>02/08/21 - E - 2 - 1</t>
  </si>
  <si>
    <t>02/08/21 - E - 2 - 8</t>
  </si>
  <si>
    <t>02/08/21 - E - 2 - 15</t>
  </si>
  <si>
    <t>02/08/21 - E - 2 - 22</t>
  </si>
  <si>
    <t>02/08/21 - E - 2 - 29</t>
  </si>
  <si>
    <t>02/08/21 - E - 2 - 36</t>
  </si>
  <si>
    <t>02/08/21 - E - 2 - 43</t>
  </si>
  <si>
    <t>02/08/21 - E - 2 - 50</t>
  </si>
  <si>
    <t>02/08/21 - E - 2 - 57</t>
  </si>
  <si>
    <t>02/08/21 - E - 2 - 64</t>
  </si>
  <si>
    <t>05/04/21 - E - 2 - 1</t>
  </si>
  <si>
    <t>05/04/21 - E - 2 - 8</t>
  </si>
  <si>
    <t>05/04/21 - E - 2 - 15</t>
  </si>
  <si>
    <t>05/04/21 - E - 2 - 22</t>
  </si>
  <si>
    <t>05/04/21 - E - 2 - 29</t>
  </si>
  <si>
    <t>05/04/21 - E - 2 - 36</t>
  </si>
  <si>
    <t>05/04/21 - E - 2 - 43</t>
  </si>
  <si>
    <t>05/04/21 - E - 2 - 50</t>
  </si>
  <si>
    <t>05/04/21 - E - 2 - 57</t>
  </si>
  <si>
    <t>05/04/21 - E - 2 - 64</t>
  </si>
  <si>
    <t>05/07/21 - E - 7 - 1</t>
  </si>
  <si>
    <t>05/07/21 - E - 7 - 8</t>
  </si>
  <si>
    <t>05/07/21 - E - 7 - 15</t>
  </si>
  <si>
    <t>05/07/21 - E - 7 - 22</t>
  </si>
  <si>
    <t>05/07/21 - E - 7 - 29</t>
  </si>
  <si>
    <t>05/07/21 - E - 7 - 36</t>
  </si>
  <si>
    <t>05/07/21 - E - 7 - 43</t>
  </si>
  <si>
    <t>05/07/21 - E - 7 - 50</t>
  </si>
  <si>
    <t>05/07/21 - E - 7 - 57</t>
  </si>
  <si>
    <t>05/07/21 - E - 7 - 64</t>
  </si>
  <si>
    <t>05/07/21 - E - 8 - 1</t>
  </si>
  <si>
    <t>05/07/21 - E - 8 - 8</t>
  </si>
  <si>
    <t>05/07/21 - E - 8 - 15</t>
  </si>
  <si>
    <t>05/07/21 - E - 8 - 22</t>
  </si>
  <si>
    <t>05/07/21 - E - 8 - 29</t>
  </si>
  <si>
    <t>05/07/21 - E - 8 - 36</t>
  </si>
  <si>
    <t>05/07/21 - E - 8 - 43</t>
  </si>
  <si>
    <t>05/07/21 - E - 8 - 50</t>
  </si>
  <si>
    <t>05/07/21 - E - 8 - 57</t>
  </si>
  <si>
    <t>05/11/21 - E - 10 - 1</t>
  </si>
  <si>
    <t>05/11/21 - E - 10 - 8</t>
  </si>
  <si>
    <t>05/11/21 - E - 10 - 15</t>
  </si>
  <si>
    <t>05/11/21 - E - 10 - 22</t>
  </si>
  <si>
    <t>05/11/21 - E - 10 - 29</t>
  </si>
  <si>
    <t>05/11/21 - E - 10 - 36</t>
  </si>
  <si>
    <t>05/11/21 - E - 10 - 43</t>
  </si>
  <si>
    <t>05/11/21 - E - 10 - 50</t>
  </si>
  <si>
    <t>05/11/21 - E - 10 - 57</t>
  </si>
  <si>
    <t>05/11/21 - E - 11 - 1</t>
  </si>
  <si>
    <t>05/11/21 - E - 11 - 8</t>
  </si>
  <si>
    <t>05/11/21 - E - 11 - 15</t>
  </si>
  <si>
    <t>05/11/21 - E - 11 - 22</t>
  </si>
  <si>
    <t>05/11/21 - E - 11 - 29</t>
  </si>
  <si>
    <t>05/11/21 - E - 11 - 36</t>
  </si>
  <si>
    <t>05/11/21 - E - 11 - 43</t>
  </si>
  <si>
    <t>05/11/21 - E - 11 - 50</t>
  </si>
  <si>
    <t>08/12/21 - E - 7 - 1</t>
  </si>
  <si>
    <t>08/12/21 - E - 7 - 8</t>
  </si>
  <si>
    <t>08/12/21 - E - 7 - 15</t>
  </si>
  <si>
    <t>08/12/21 - E - 7 - 22</t>
  </si>
  <si>
    <t>08/12/21 - E - 7 - 29</t>
  </si>
  <si>
    <t>08/12/21 - E - 7 - 36</t>
  </si>
  <si>
    <t>08/12/21 - E - 7 - 43</t>
  </si>
  <si>
    <t>08/12/21 - E - 7 - 50</t>
  </si>
  <si>
    <t>08/12/21 - E - 7 - 57</t>
  </si>
  <si>
    <t>08/12/21 - E - 7 - 64</t>
  </si>
  <si>
    <t>10/02/21 - E - 9 - 1</t>
  </si>
  <si>
    <t>10/02/21 - E - 9 - 8</t>
  </si>
  <si>
    <t>10/02/21 - E - 9 - 15</t>
  </si>
  <si>
    <t>10/02/21 - E - 9 - 22</t>
  </si>
  <si>
    <t>10/02/21 - E - 9 - 29</t>
  </si>
  <si>
    <t>10/02/21 - E - 9 - 36</t>
  </si>
  <si>
    <t>10/02/21 - E - 9 - 43</t>
  </si>
  <si>
    <t>10/02/21 - E - 9 - 50</t>
  </si>
  <si>
    <t>12/08/21 - E - 9 - 1</t>
  </si>
  <si>
    <t>12/08/21 - E - 9 - 8</t>
  </si>
  <si>
    <t>12/08/21 - E - 9 - 15</t>
  </si>
  <si>
    <t>12/08/21 - E - 9 - 22</t>
  </si>
  <si>
    <t>12/08/21 - E - 9 - 29</t>
  </si>
  <si>
    <t>12/08/21 - E - 9 - 36</t>
  </si>
  <si>
    <t>12/08/21 - E - 9 - 43</t>
  </si>
  <si>
    <t>12/08/21 - E - 9 - 50</t>
  </si>
  <si>
    <t>12/08/21 - E - 9 - 57</t>
  </si>
  <si>
    <t>27/12/21 - E - 18 - 1</t>
  </si>
  <si>
    <t>27/12/21 - E - 18 - 8</t>
  </si>
  <si>
    <t>27/12/21 - E - 18 - 15</t>
  </si>
  <si>
    <t>27/12/21 - E - 18 - 22</t>
  </si>
  <si>
    <t>27/12/21 - E - 18 - 29</t>
  </si>
  <si>
    <t>27/12/21 - E - 18 - 36</t>
  </si>
  <si>
    <t>27/12/21 - E - 18 - 43</t>
  </si>
  <si>
    <t>27/12/21 - E - 18 - 50</t>
  </si>
  <si>
    <t>27/12/21 - E - 18 - 57</t>
  </si>
  <si>
    <t>27/12/21 - E - 18 - 64</t>
  </si>
  <si>
    <t>30/04/21 - E - 17 - 1</t>
  </si>
  <si>
    <t>30/04/21 - E - 17 - 8</t>
  </si>
  <si>
    <t>30/04/21 - E - 17 - 15</t>
  </si>
  <si>
    <t>30/04/21 - E - 17 - 22</t>
  </si>
  <si>
    <t>30/04/21 - E - 17 - 29</t>
  </si>
  <si>
    <t>30/04/21 - E - 17 - 36</t>
  </si>
  <si>
    <t>30/04/21 - E - 17 - 43</t>
  </si>
  <si>
    <t>30/04/21 - E - 17 - 50</t>
  </si>
  <si>
    <t>30/04/21 - E - 17 - 57</t>
  </si>
  <si>
    <t>30/04/21 - E - 18 - 1</t>
  </si>
  <si>
    <t>30/04/21 - E - 18 - 8</t>
  </si>
  <si>
    <t>30/04/21 - E - 18 - 15</t>
  </si>
  <si>
    <t>30/04/21 - E - 18 - 22</t>
  </si>
  <si>
    <t>30/04/21 - E - 18 - 29</t>
  </si>
  <si>
    <t>30/04/21 - E - 18 - 36</t>
  </si>
  <si>
    <t>30/04/21 - E - 18 - 43</t>
  </si>
  <si>
    <t>30/04/21 - E - 18 - 50</t>
  </si>
  <si>
    <t>30/04/21 - E - 18 - 57</t>
  </si>
  <si>
    <t>30/04/21 - E - 18 - 64</t>
  </si>
  <si>
    <t>31/03/21 - E - 22 - 1</t>
  </si>
  <si>
    <t>31/03/21 - E - 22 - 8</t>
  </si>
  <si>
    <t>31/03/21 - E - 22 - 15</t>
  </si>
  <si>
    <t>31/03/21 - E - 22 - 22</t>
  </si>
  <si>
    <t>31/03/21 - E - 22 - 29</t>
  </si>
  <si>
    <t>31/08/21 - E - 19 - 1</t>
  </si>
  <si>
    <t>31/08/21 - E - 19 - 8</t>
  </si>
  <si>
    <t>31/08/21 - E - 19 - 15</t>
  </si>
  <si>
    <t>31/08/21 - E - 19 - 22</t>
  </si>
  <si>
    <t>31/08/21 - E - 19 - 29</t>
  </si>
  <si>
    <t>31/08/21 - E - 19 - 36</t>
  </si>
  <si>
    <t>31/08/21 - E - 19 - 43</t>
  </si>
  <si>
    <t>31/08/21 - E - 19 - 50</t>
  </si>
  <si>
    <t>31/08/21 - E - 19 - 57</t>
  </si>
  <si>
    <t>31/08/21 - E - 19 - 64</t>
  </si>
  <si>
    <t>31/12/21 - E - 23 - 1</t>
  </si>
  <si>
    <t>31/12/21 - E - 23 - 8</t>
  </si>
  <si>
    <t>31/12/21 - E - 23 - 15</t>
  </si>
  <si>
    <t>31/12/21 - E - 23 - 22</t>
  </si>
  <si>
    <t>31/12/21 - E - 23 - 29</t>
  </si>
  <si>
    <t>31/12/21 - E - 23 - 36</t>
  </si>
  <si>
    <t>31/12/21 - E - 23 - 43</t>
  </si>
  <si>
    <t>31/12/21 - E - 23 - 50</t>
  </si>
  <si>
    <t>5100 0000 0000 0000 2700</t>
  </si>
  <si>
    <t>VESTUARIO, BLANCOS, PRENDAS DE PROTECCION Y ARTICULOS DEPORTIVOS</t>
  </si>
  <si>
    <t>5100 0000 0000 0000 2720</t>
  </si>
  <si>
    <t>Prendas de seguridad y protección personal</t>
  </si>
  <si>
    <t>5100 0000 0000 0000 2721</t>
  </si>
  <si>
    <t>26/04/21 - E - 15 - 1</t>
  </si>
  <si>
    <t>5100 0000 0000 0000 2900</t>
  </si>
  <si>
    <t>HERRAMIENTAS, REFACCIONES Y ACCESORIOS MENORES</t>
  </si>
  <si>
    <t>5100 0000 0000 0000 2920</t>
  </si>
  <si>
    <t>Refacciones y accesorios menores de edificios</t>
  </si>
  <si>
    <t>5100 0000 0000 0000 2921</t>
  </si>
  <si>
    <t>08/04/21 - E - 7 - 61</t>
  </si>
  <si>
    <t>5100 0000 0000 0000 2940</t>
  </si>
  <si>
    <t>Refacciones y accesorios menores de equipo de cómputo y tecnologías de la información</t>
  </si>
  <si>
    <t>5100 0000 0000 0000 2941</t>
  </si>
  <si>
    <t>Refacciones y accesorios para equipo de cómputo</t>
  </si>
  <si>
    <t>08/03/21 - E - 12 - 1</t>
  </si>
  <si>
    <t>08/03/21 - E - 12 - 8</t>
  </si>
  <si>
    <t>08/03/21 - E - 12 - 15</t>
  </si>
  <si>
    <t>08/03/21 - E - 12 - 22</t>
  </si>
  <si>
    <t>08/03/21 - E - 12 - 29</t>
  </si>
  <si>
    <t>08/03/21 - E - 12 - 36</t>
  </si>
  <si>
    <t>08/11/21 - E - 14 - 29</t>
  </si>
  <si>
    <t>08/11/21 - E - 14 - 50</t>
  </si>
  <si>
    <t>08/11/21 - E - 14 - 64</t>
  </si>
  <si>
    <t>08/11/21 - E - 14 - 71</t>
  </si>
  <si>
    <t>08/11/21 - E - 14 - 72</t>
  </si>
  <si>
    <t>08/11/21 - E - 14 - 79</t>
  </si>
  <si>
    <t>22/04/21 - E - 13 - 36</t>
  </si>
  <si>
    <t>22/04/21 - E - 13 - 50</t>
  </si>
  <si>
    <t>22/04/21 - E - 13 - 57</t>
  </si>
  <si>
    <t>22/04/21 - E - 13 - 64</t>
  </si>
  <si>
    <t>22/04/21 - E - 13 - 71</t>
  </si>
  <si>
    <t>22/04/21 - E - 13 - 78</t>
  </si>
  <si>
    <t>27/12/21 - E - 16 - 8</t>
  </si>
  <si>
    <t>5100 0000 0000 0000 2960</t>
  </si>
  <si>
    <t>Refacciones y accesorios menores para equipo de transporte</t>
  </si>
  <si>
    <t>5100 0000 0000 0000 2961</t>
  </si>
  <si>
    <t>01/09/21 - E - 2 - 1</t>
  </si>
  <si>
    <t>15/07/21 - E - 14 - 22</t>
  </si>
  <si>
    <t>5100 0000 0000 0000 3000</t>
  </si>
  <si>
    <t>SERVICIOS GENERALES</t>
  </si>
  <si>
    <t>5100 0000 0000 0000 3100</t>
  </si>
  <si>
    <t>SERVICIOS BÁSICOS</t>
  </si>
  <si>
    <t>5100 0000 0000 0000 3110</t>
  </si>
  <si>
    <t>Energía eléctrica</t>
  </si>
  <si>
    <t>5100 0000 0000 0000 3111</t>
  </si>
  <si>
    <t>Servicio de energía eléctrica</t>
  </si>
  <si>
    <t>01/12/21 - E - 3 - 50</t>
  </si>
  <si>
    <t>01/12/21 - E - 3 - 57</t>
  </si>
  <si>
    <t>04/11/21 - E - 6 - 1</t>
  </si>
  <si>
    <t>05/11/21 - E - 9 - 1</t>
  </si>
  <si>
    <t>06/09/21 - E - 10 - 1</t>
  </si>
  <si>
    <t>06/09/21 - E - 11 - 1</t>
  </si>
  <si>
    <t>09/07/21 - E - 11 - 1</t>
  </si>
  <si>
    <t>09/07/21 - E - 12 - 1</t>
  </si>
  <si>
    <t>19/01/21 - E - 3 - 1</t>
  </si>
  <si>
    <t>19/01/21 - E - 4 - 1</t>
  </si>
  <si>
    <t>19/05/21 - E - 12 - 1</t>
  </si>
  <si>
    <t>19/05/21 - E - 13 - 1</t>
  </si>
  <si>
    <t>5100 0000 0000 0000 3140</t>
  </si>
  <si>
    <t>Telefonía tradicional</t>
  </si>
  <si>
    <t>5100 0000 0000 0000 3141</t>
  </si>
  <si>
    <t>Servicio de telefonía convencional</t>
  </si>
  <si>
    <t>01/12/21 - E - 3 - 64</t>
  </si>
  <si>
    <t>04/11/21 - E - 5 - 1</t>
  </si>
  <si>
    <t>05/04/21 - E - 3 - 1</t>
  </si>
  <si>
    <t>16/02/21 - E - 12 - 1</t>
  </si>
  <si>
    <t>18/06/21 - E - 19 - 1</t>
  </si>
  <si>
    <t>19/01/21 - E - 5 - 1</t>
  </si>
  <si>
    <t>19/05/21 - E - 11 - 1</t>
  </si>
  <si>
    <t>19/08/21 - E - 13 - 1</t>
  </si>
  <si>
    <t>20/07/21 - E - 16 - 1</t>
  </si>
  <si>
    <t>20/09/21 - E - 16 - 1</t>
  </si>
  <si>
    <t>5100 0000 0000 0000 3170</t>
  </si>
  <si>
    <t>Servicios de acceso de Internet, redes y procesamiento de información</t>
  </si>
  <si>
    <t>5100 0000 0000 0000 3171</t>
  </si>
  <si>
    <t>Servicios de acceso a Internet</t>
  </si>
  <si>
    <t>01/07/21 - E - 3 - 1</t>
  </si>
  <si>
    <t>01/12/21 - E - 2 - 56</t>
  </si>
  <si>
    <t>05/07/21 - E - 6 - 1</t>
  </si>
  <si>
    <t>08/11/21 - E - 14 - 1</t>
  </si>
  <si>
    <t>31/08/21 - E - 18 - 1</t>
  </si>
  <si>
    <t>5100 0000 0000 0000 3300</t>
  </si>
  <si>
    <t>SERVICIOS PROFESIONALES, CIENTÍFICOS, TÉCNICOS Y OTROS SERVICIOS</t>
  </si>
  <si>
    <t>5100 0000 0000 0000 3330</t>
  </si>
  <si>
    <t>Servicios de consultoría administrativa, procesos, técnica y en tecnologías de la información</t>
  </si>
  <si>
    <t>5100 0000 0000 0000 3331</t>
  </si>
  <si>
    <t>Servicios informáticos</t>
  </si>
  <si>
    <t>05/10/21 - E - 7 - 1</t>
  </si>
  <si>
    <t>16/06/21 - E - 14 - 1</t>
  </si>
  <si>
    <t>5100 0000 0000 0000 3360</t>
  </si>
  <si>
    <t>Servicios de apoyo administrativo, traducción, fotocopiado e impresión</t>
  </si>
  <si>
    <t>5100 0000 0000 0000 3362</t>
  </si>
  <si>
    <t>Impresiones de documentos oficiales para la prestación de servicios públicos, identificación, formatos administrativos y fiscales, formas valoradas, certificados y títulos</t>
  </si>
  <si>
    <t>11/02/21 - E - 10 - 1</t>
  </si>
  <si>
    <t>5100 0000 0000 0000 3363</t>
  </si>
  <si>
    <t>Servicios de impresión de documentos oficiales</t>
  </si>
  <si>
    <t>06/09/21 - E - 9 - 1</t>
  </si>
  <si>
    <t>06/09/21 - E - 9 - 8</t>
  </si>
  <si>
    <t>06/10/21 - E - 8 - 1</t>
  </si>
  <si>
    <t>19/05/21 - E - 6 - 1</t>
  </si>
  <si>
    <t>5100 0000 0000 0000 3400</t>
  </si>
  <si>
    <t>SERVICIOS FINANCIEROS, BANCARIOS Y COMERCIALES</t>
  </si>
  <si>
    <t>5100 0000 0000 0000 3410</t>
  </si>
  <si>
    <t>Servicios financieros y bancarios</t>
  </si>
  <si>
    <t>5100 0000 0000 0000 3411</t>
  </si>
  <si>
    <t>Servicios bancarios y financieros</t>
  </si>
  <si>
    <t>01/03/21 - E - 1 - 1</t>
  </si>
  <si>
    <t>01/03/21 - E - 1 - 8</t>
  </si>
  <si>
    <t>01/03/21 - E - 1 - 15</t>
  </si>
  <si>
    <t>01/03/21 - E - 1 - 22</t>
  </si>
  <si>
    <t>01/07/21 - E - 1 - 1</t>
  </si>
  <si>
    <t>01/07/21 - E - 1 - 8</t>
  </si>
  <si>
    <t>01/07/21 - E - 1 - 15</t>
  </si>
  <si>
    <t>01/07/21 - E - 1 - 22</t>
  </si>
  <si>
    <t>01/09/21 - E - 1 - 1</t>
  </si>
  <si>
    <t>01/09/21 - E - 1 - 8</t>
  </si>
  <si>
    <t>01/10/21 - E - 1 - 1</t>
  </si>
  <si>
    <t>01/10/21 - E - 1 - 8</t>
  </si>
  <si>
    <t>01/10/21 - E - 1 - 15</t>
  </si>
  <si>
    <t>01/10/21 - E - 1 - 22</t>
  </si>
  <si>
    <t>01/11/21 - E - 1 - 1</t>
  </si>
  <si>
    <t>01/11/21 - E - 1 - 8</t>
  </si>
  <si>
    <t>01/11/21 - E - 1 - 15</t>
  </si>
  <si>
    <t>01/11/21 - E - 1 - 22</t>
  </si>
  <si>
    <t>01/12/21 - E - 1 - 1</t>
  </si>
  <si>
    <t>01/12/21 - E - 1 - 8</t>
  </si>
  <si>
    <t>01/12/21 - E - 1 - 15</t>
  </si>
  <si>
    <t>01/12/21 - E - 1 - 22</t>
  </si>
  <si>
    <t>02/02/21 - E - 1 - 1</t>
  </si>
  <si>
    <t>02/02/21 - E - 1 - 8</t>
  </si>
  <si>
    <t>02/03/21 - E - 4 - 1</t>
  </si>
  <si>
    <t>02/03/21 - E - 5 - 1</t>
  </si>
  <si>
    <t>02/08/21 - E - 1 - 1</t>
  </si>
  <si>
    <t>02/08/21 - E - 1 - 8</t>
  </si>
  <si>
    <t>02/08/21 - E - 1 - 15</t>
  </si>
  <si>
    <t>02/08/21 - E - 1 - 22</t>
  </si>
  <si>
    <t>03/05/21 - E - 1 - 1</t>
  </si>
  <si>
    <t>03/05/21 - E - 1 - 8</t>
  </si>
  <si>
    <t>03/05/21 - E - 1 - 15</t>
  </si>
  <si>
    <t>03/05/21 - E - 1 - 22</t>
  </si>
  <si>
    <t>04/01/21 - E - 1 - 1</t>
  </si>
  <si>
    <t>04/01/21 - E - 1 - 8</t>
  </si>
  <si>
    <t>04/01/21 - E - 1 - 15</t>
  </si>
  <si>
    <t>04/01/21 - E - 1 - 22</t>
  </si>
  <si>
    <t>04/03/21 - E - 8 - 1</t>
  </si>
  <si>
    <t>04/03/21 - E - 8 - 8</t>
  </si>
  <si>
    <t>04/06/21 - E - 5 - 1</t>
  </si>
  <si>
    <t>04/06/21 - E - 5 - 8</t>
  </si>
  <si>
    <t>05/02/21 - E - 5 - 1</t>
  </si>
  <si>
    <t>05/02/21 - E - 5 - 8</t>
  </si>
  <si>
    <t>05/04/21 - E - 1 - 1</t>
  </si>
  <si>
    <t>05/04/21 - E - 1 - 8</t>
  </si>
  <si>
    <t>05/04/21 - E - 1 - 15</t>
  </si>
  <si>
    <t>05/04/21 - E - 1 - 22</t>
  </si>
  <si>
    <t>05/08/21 - E - 4 - 1</t>
  </si>
  <si>
    <t>05/08/21 - E - 4 - 8</t>
  </si>
  <si>
    <t>05/11/21 - E - 7 - 1</t>
  </si>
  <si>
    <t>05/11/21 - E - 7 - 8</t>
  </si>
  <si>
    <t>06/05/21 - E - 2 - 1</t>
  </si>
  <si>
    <t>06/05/21 - E - 2 - 8</t>
  </si>
  <si>
    <t>06/07/21 - E - 9 - 1</t>
  </si>
  <si>
    <t>06/07/21 - E - 9 - 8</t>
  </si>
  <si>
    <t>06/09/21 - E - 5 - 1</t>
  </si>
  <si>
    <t>06/09/21 - E - 5 - 8</t>
  </si>
  <si>
    <t>06/12/21 - E - 6 - 1</t>
  </si>
  <si>
    <t>06/12/21 - E - 6 - 8</t>
  </si>
  <si>
    <t>07/01/21 - E - 2 - 1</t>
  </si>
  <si>
    <t>07/01/21 - E - 2 - 8</t>
  </si>
  <si>
    <t>07/01/21 - E - 2 - 15</t>
  </si>
  <si>
    <t>08/04/21 - E - 6 - 1</t>
  </si>
  <si>
    <t>08/04/21 - E - 6 - 8</t>
  </si>
  <si>
    <t>09/10/21 - E - 15 - 1</t>
  </si>
  <si>
    <t>09/10/21 - E - 15 - 8</t>
  </si>
  <si>
    <t>10/02/21 - E - 6 - 1</t>
  </si>
  <si>
    <t>10/02/21 - E - 6 - 8</t>
  </si>
  <si>
    <t>10/02/21 - E - 6 - 15</t>
  </si>
  <si>
    <t>10/02/21 - E - 6 - 22</t>
  </si>
  <si>
    <t>5100 0000 0000 0000 3450</t>
  </si>
  <si>
    <t>Seguro de bienes patrimoniales</t>
  </si>
  <si>
    <t>5100 0000 0000 0000 3451</t>
  </si>
  <si>
    <t>Seguros y fianzas</t>
  </si>
  <si>
    <t>10/02/21 - E - 7 - 1</t>
  </si>
  <si>
    <t>10/02/21 - E - 8 - 1</t>
  </si>
  <si>
    <t>5100 0000 0000 0000 3500</t>
  </si>
  <si>
    <t>SERVICIOS DE INSTALACION, REPARACIÓN, MANTENIMIENTO Y CONSEVACIÓN</t>
  </si>
  <si>
    <t>5100 0000 0000 0000 3540</t>
  </si>
  <si>
    <t>Instalación, reparación y mantenimiento de equipo e instrumental médico y de laboratorio</t>
  </si>
  <si>
    <t>5100 0000 0000 0000 3541</t>
  </si>
  <si>
    <t>Reparación, instalación y mantenimiento de equipo médico y de laboratorio</t>
  </si>
  <si>
    <t>15/07/21 - E - 14 - 15</t>
  </si>
  <si>
    <t>5100 0000 0000 0000 3550</t>
  </si>
  <si>
    <t>Reparación y mantenimiento de equipo de transporte</t>
  </si>
  <si>
    <t>5100 0000 0000 0000 3551</t>
  </si>
  <si>
    <t>Reparación y mantenimiento de vehículos terrestres, aéreos y lacustres</t>
  </si>
  <si>
    <t>15/04/21 - E - 9 - 71</t>
  </si>
  <si>
    <t>15/04/21 - E - 9 - 78</t>
  </si>
  <si>
    <t>15/04/21 - E - 9 - 85</t>
  </si>
  <si>
    <t>15/04/21 - E - 10 - 1</t>
  </si>
  <si>
    <t>19/05/21 - E - 7 - 1</t>
  </si>
  <si>
    <t>19/05/21 - E - 8 - 1</t>
  </si>
  <si>
    <t>19/05/21 - E - 9 - 1</t>
  </si>
  <si>
    <t>19/05/21 - E - 10 - 1</t>
  </si>
  <si>
    <t>21/06/21 - E - 20 - 1</t>
  </si>
  <si>
    <t>5100 0000 0000 0000 3700</t>
  </si>
  <si>
    <t>SERVICIOS DE TRASLADO Y VIÁTICOS</t>
  </si>
  <si>
    <t>5100 0000 0000 0000 3720</t>
  </si>
  <si>
    <t>Pasajes terrestres</t>
  </si>
  <si>
    <t>5100 0000 0000 0000 3721</t>
  </si>
  <si>
    <t>Gastos de traslado por vía terrestre</t>
  </si>
  <si>
    <t>22/04/21 - E - 13 - 1</t>
  </si>
  <si>
    <t>5100 0000 0000 0000 3750</t>
  </si>
  <si>
    <t>Viáticos en el país</t>
  </si>
  <si>
    <t>5100 0000 0000 0000 3751</t>
  </si>
  <si>
    <t>Gastos de alimentación en territorio nacional</t>
  </si>
  <si>
    <t>01/12/21 - E - 3 - 29</t>
  </si>
  <si>
    <t>01/12/21 - E - 3 - 36</t>
  </si>
  <si>
    <t>02/02/21 - E - 4 - 43</t>
  </si>
  <si>
    <t>03/03/21 - E - 6 - 1</t>
  </si>
  <si>
    <t>03/03/21 - E - 6 - 15</t>
  </si>
  <si>
    <t>03/03/21 - E - 6 - 22</t>
  </si>
  <si>
    <t>03/03/21 - E - 6 - 29</t>
  </si>
  <si>
    <t>03/03/21 - E - 6 - 36</t>
  </si>
  <si>
    <t>03/03/21 - E - 6 - 50</t>
  </si>
  <si>
    <t>03/03/21 - E - 6 - 92</t>
  </si>
  <si>
    <t>03/11/21 - E - 2 - 1</t>
  </si>
  <si>
    <t>03/11/21 - E - 2 - 8</t>
  </si>
  <si>
    <t>03/11/21 - E - 2 - 15</t>
  </si>
  <si>
    <t>08/10/21 - E - 12 - 1</t>
  </si>
  <si>
    <t>08/10/21 - E - 12 - 8</t>
  </si>
  <si>
    <t>08/10/21 - E - 12 - 15</t>
  </si>
  <si>
    <t>08/10/21 - E - 12 - 22</t>
  </si>
  <si>
    <t>15/04/21 - E - 9 - 1</t>
  </si>
  <si>
    <t>15/04/21 - E - 9 - 8</t>
  </si>
  <si>
    <t>15/04/21 - E - 9 - 15</t>
  </si>
  <si>
    <t>15/04/21 - E - 9 - 64</t>
  </si>
  <si>
    <t>17/06/21 - E - 17 - 1</t>
  </si>
  <si>
    <t>17/06/21 - E - 17 - 8</t>
  </si>
  <si>
    <t>17/06/21 - E - 17 - 15</t>
  </si>
  <si>
    <t>17/06/21 - E - 17 - 22</t>
  </si>
  <si>
    <t>22/04/21 - E - 13 - 22</t>
  </si>
  <si>
    <t>5100 0000 0000 0000 3800</t>
  </si>
  <si>
    <t>SERVICIOS OFICIALES</t>
  </si>
  <si>
    <t>5100 0000 0000 0000 3820</t>
  </si>
  <si>
    <t>Gastos de orden social y cultural</t>
  </si>
  <si>
    <t>5100 0000 0000 0000 3821</t>
  </si>
  <si>
    <t>Gastos de ceremonias oficiales y de orden social</t>
  </si>
  <si>
    <t>06/09/21 - E - 6 - 1</t>
  </si>
  <si>
    <t>27/12/21 - E - 17 - 1</t>
  </si>
  <si>
    <t>5200 0000 0000 0000 4000</t>
  </si>
  <si>
    <t>TRANSFERENCIAS, ASIGNACIONES, SUBSIDIOS Y OTRAS AYUDAS</t>
  </si>
  <si>
    <t>5200 0000 0000 0000 4400</t>
  </si>
  <si>
    <t>AYUDAS SOCIALES</t>
  </si>
  <si>
    <t>5200 0000 0000 0000 4410</t>
  </si>
  <si>
    <t>Ayudas sociales a personas</t>
  </si>
  <si>
    <t>5200 0000 0000 0000 4411</t>
  </si>
  <si>
    <t>Cooperaciones y ayudas</t>
  </si>
  <si>
    <t>01/10/21 - E - 3 - 1</t>
  </si>
  <si>
    <t>01/10/21 - E - 3 - 8</t>
  </si>
  <si>
    <t>01/10/21 - E - 3 - 15</t>
  </si>
  <si>
    <t>01/10/21 - E - 3 - 22</t>
  </si>
  <si>
    <t>01/10/21 - E - 3 - 29</t>
  </si>
  <si>
    <t>01/12/21 - E - 3 - 1</t>
  </si>
  <si>
    <t>01/12/21 - E - 3 - 8</t>
  </si>
  <si>
    <t>01/12/21 - E - 3 - 15</t>
  </si>
  <si>
    <t>01/12/21 - E - 3 - 22</t>
  </si>
  <si>
    <t>01/12/21 - E - 3 - 43</t>
  </si>
  <si>
    <t>01/12/21 - E - 3 - 71</t>
  </si>
  <si>
    <t>01/12/21 - E - 3 - 78</t>
  </si>
  <si>
    <t>02/02/21 - E - 2 - 1</t>
  </si>
  <si>
    <t>02/02/21 - E - 4 - 1</t>
  </si>
  <si>
    <t>02/02/21 - E - 4 - 15</t>
  </si>
  <si>
    <t>02/02/21 - E - 4 - 29</t>
  </si>
  <si>
    <t>02/02/21 - E - 4 - 36</t>
  </si>
  <si>
    <t>02/02/21 - E - 4 - 50</t>
  </si>
  <si>
    <t>02/12/21 - E - 5 - 1</t>
  </si>
  <si>
    <t>03/03/21 - E - 6 - 43</t>
  </si>
  <si>
    <t>03/03/21 - E - 6 - 64</t>
  </si>
  <si>
    <t>03/03/21 - E - 6 - 71</t>
  </si>
  <si>
    <t>03/11/21 - E - 2 - 22</t>
  </si>
  <si>
    <t>03/11/21 - E - 2 - 29</t>
  </si>
  <si>
    <t>03/11/21 - E - 2 - 37</t>
  </si>
  <si>
    <t>03/11/21 - E - 4 - 1</t>
  </si>
  <si>
    <t>04/10/21 - E - 6 - 1</t>
  </si>
  <si>
    <t>07/10/21 - E - 9 - 1</t>
  </si>
  <si>
    <t>07/10/21 - E - 10 - 1</t>
  </si>
  <si>
    <t>08/11/21 - E - 13 - 1</t>
  </si>
  <si>
    <t>08/11/21 - E - 13 - 8</t>
  </si>
  <si>
    <t>08/11/21 - E - 18 - 1</t>
  </si>
  <si>
    <t>10/09/21 - E - 14 - 1</t>
  </si>
  <si>
    <t>15/04/21 - E - 9 - 36</t>
  </si>
  <si>
    <t>15/04/21 - E - 9 - 43</t>
  </si>
  <si>
    <t>15/04/21 - E - 9 - 57</t>
  </si>
  <si>
    <t>15/06/21 - E - 12 - 1</t>
  </si>
  <si>
    <t>15/06/21 - E - 12 - 8</t>
  </si>
  <si>
    <t>15/06/21 - E - 12 - 15</t>
  </si>
  <si>
    <t>15/07/21 - E - 14 - 1</t>
  </si>
  <si>
    <t>15/07/21 - E - 14 - 29</t>
  </si>
  <si>
    <t>15/07/21 - E - 14 - 50</t>
  </si>
  <si>
    <t>15/07/21 - E - 14 - 57</t>
  </si>
  <si>
    <t>22/04/21 - E - 13 - 15</t>
  </si>
  <si>
    <t>22/04/21 - E - 13 - 29</t>
  </si>
  <si>
    <t>30/03/21 - E - 19 - 1</t>
  </si>
  <si>
    <t>31/03/21 - E - 20 - 1</t>
  </si>
  <si>
    <t>5200 0000 0000 0000 4420</t>
  </si>
  <si>
    <t>Becas y otras ayudas para programas de capacitación</t>
  </si>
  <si>
    <t>5200 0000 0000 0000 4421</t>
  </si>
  <si>
    <t>02/02/21 - E - 4 - 57</t>
  </si>
  <si>
    <t>15/04/21 - E - 9 - 92</t>
  </si>
  <si>
    <t>18/03/21 - E - 16 - 1</t>
  </si>
  <si>
    <t>22/04/21 - E - 13 - 8</t>
  </si>
  <si>
    <t>Otros gastos y Pérdidas extraordinarias</t>
  </si>
  <si>
    <t>5500 0000 0000 0000 0010</t>
  </si>
  <si>
    <t>Disminución de Bienes por pérdida, obsolescencia y deterioro</t>
  </si>
  <si>
    <t>5500 0000 0000 0000 0015</t>
  </si>
  <si>
    <t>Depreciación de Bienes Muebles</t>
  </si>
  <si>
    <t>30/04/21 - D - 2 - 5</t>
  </si>
  <si>
    <t>30/04/21 - D - 2 - 6</t>
  </si>
  <si>
    <t>30/04/21 - D - 2 - 7</t>
  </si>
  <si>
    <t>30/04/21 - D - 2 - 8</t>
  </si>
  <si>
    <t>30/06/21 - D - 1 - 1</t>
  </si>
  <si>
    <t>30/06/21 - D - 1 - 2</t>
  </si>
  <si>
    <t>30/06/21 - D - 1 - 3</t>
  </si>
  <si>
    <t>30/06/21 - D - 1 - 4</t>
  </si>
  <si>
    <t>30/09/21 - D - 3 - 1</t>
  </si>
  <si>
    <t>30/09/21 - D - 3 - 2</t>
  </si>
  <si>
    <t>30/09/21 - D - 3 - 3</t>
  </si>
  <si>
    <t>30/09/21 - D - 3 - 4</t>
  </si>
  <si>
    <t>30/11/21 - D - 2 - 1</t>
  </si>
  <si>
    <t>30/11/21 - D - 2 - 2</t>
  </si>
  <si>
    <t>30/11/21 - D - 2 - 3</t>
  </si>
  <si>
    <t>30/11/21 - D - 2 - 4</t>
  </si>
  <si>
    <t>31/05/21 - D - 1 - 1</t>
  </si>
  <si>
    <t>31/05/21 - D - 1 - 2</t>
  </si>
  <si>
    <t>31/05/21 - D - 1 - 3</t>
  </si>
  <si>
    <t>31/05/21 - D - 1 - 4</t>
  </si>
  <si>
    <t>31/07/21 - D - 2 - 1</t>
  </si>
  <si>
    <t>31/07/21 - D - 2 - 2</t>
  </si>
  <si>
    <t>31/07/21 - D - 2 - 3</t>
  </si>
  <si>
    <t>31/07/21 - D - 2 - 4</t>
  </si>
  <si>
    <t>31/08/21 - D - 2 - 1</t>
  </si>
  <si>
    <t>31/08/21 - D - 2 - 2</t>
  </si>
  <si>
    <t>31/08/21 - D - 2 - 3</t>
  </si>
  <si>
    <t>31/08/21 - D - 2 - 4</t>
  </si>
  <si>
    <t>31/10/21 - D - 3 - 1</t>
  </si>
  <si>
    <t>31/10/21 - D - 3 - 2</t>
  </si>
  <si>
    <t>31/10/21 - D - 3 - 3</t>
  </si>
  <si>
    <t>31/10/21 - D - 3 - 4</t>
  </si>
  <si>
    <t>31/12/21 - D - 2 - 1</t>
  </si>
  <si>
    <t>31/12/21 - D - 2 - 2</t>
  </si>
  <si>
    <t>31/12/21 - D - 2 - 3</t>
  </si>
  <si>
    <t>31/12/21 - D - 2 - 4</t>
  </si>
  <si>
    <t>5700 0000 0000 0000 5000</t>
  </si>
  <si>
    <t>BIENES MUEBLES, INMUEBLES E INTANGIBLES</t>
  </si>
  <si>
    <t>5700 0000 0000 0000 5100</t>
  </si>
  <si>
    <t>MOBILIARIO Y EQUIPO DE ADMINISTRACIÓN</t>
  </si>
  <si>
    <t>5700 0000 0000 0000 5110</t>
  </si>
  <si>
    <t>Muebles de oficina y estantería</t>
  </si>
  <si>
    <t>5700 0000 0000 0000 5111</t>
  </si>
  <si>
    <t>Muebles y enseres</t>
  </si>
  <si>
    <t>06/09/21 - E - 7 - 1</t>
  </si>
  <si>
    <t>08/04/21 - E - 7 - 68</t>
  </si>
  <si>
    <t>5700 0000 0000 0000 5150</t>
  </si>
  <si>
    <t>Equipo de cómputo y de tecnología de la información</t>
  </si>
  <si>
    <t>5700 0000 0000 0000 5151</t>
  </si>
  <si>
    <t>Bienes informáticos</t>
  </si>
  <si>
    <t>01/12/21 - E - 2 - 35</t>
  </si>
  <si>
    <t>08/11/21 - E - 14 - 22</t>
  </si>
  <si>
    <t>5700 0000 0000 0000 5300</t>
  </si>
  <si>
    <t>EQUIPO E INSTRUMENTAL MÉDICO Y DE LABORATORIO</t>
  </si>
  <si>
    <t>5700 0000 0000 0000 5310</t>
  </si>
  <si>
    <t>Equipo médico y de laboratorio</t>
  </si>
  <si>
    <t>5700 0000 0000 0000 5311</t>
  </si>
  <si>
    <t>24/09/21 - I - 10 - 6</t>
  </si>
  <si>
    <t>24/09/21 - I - 10 - 13</t>
  </si>
  <si>
    <t>24/09/21 - I - 10 - 20</t>
  </si>
  <si>
    <t>5700 0000 0000 0000 5600</t>
  </si>
  <si>
    <t>MAQUINARIA, OTROS EQUIPOS Y HERRAMIENTAS</t>
  </si>
  <si>
    <t>5700 0000 0000 0000 5660</t>
  </si>
  <si>
    <t>Equipos de generación eléctrica, aparatos y accesorios eléctricos</t>
  </si>
  <si>
    <t>5700 0000 0000 0000 5661</t>
  </si>
  <si>
    <t>01/12/21 - E - 2 - 1</t>
  </si>
  <si>
    <t>01/12/21 - E - 2 - 8</t>
  </si>
  <si>
    <t>01/12/21 - E - 2 - 21</t>
  </si>
  <si>
    <t>01/12/21 - E - 2 - 28</t>
  </si>
  <si>
    <t>01/12/21 - E - 2 - 42</t>
  </si>
  <si>
    <t>01/12/21 - E - 2 - 49</t>
  </si>
  <si>
    <t>01/12/21 - E - 2 - 63</t>
  </si>
  <si>
    <t>01/12/21 - E - 2 - 70</t>
  </si>
  <si>
    <t>CUENTAS DE ORDEN PRESUPUESTARIAS</t>
  </si>
  <si>
    <t>LEY DE INGRESOS</t>
  </si>
  <si>
    <t>8120 4000</t>
  </si>
  <si>
    <t>8120 4100</t>
  </si>
  <si>
    <t>8120 4160</t>
  </si>
  <si>
    <t>8120 4169</t>
  </si>
  <si>
    <t>8120 4169 0001</t>
  </si>
  <si>
    <t>8120 4169 0001 0001</t>
  </si>
  <si>
    <t>8120 4169 0001 0001 0002</t>
  </si>
  <si>
    <t>24/09/21 - I - 10 - 5</t>
  </si>
  <si>
    <t>30/04/21 - I - 9 - 5</t>
  </si>
  <si>
    <t>31/12/21 - I - 29 - 5</t>
  </si>
  <si>
    <t>8120 4170</t>
  </si>
  <si>
    <t>8120 4173</t>
  </si>
  <si>
    <t>8120 4173 0001</t>
  </si>
  <si>
    <t>8120 4173 0001 0001</t>
  </si>
  <si>
    <t>8120 4173 0001 0001 0003</t>
  </si>
  <si>
    <t>09/04/21 - I - 2 - 5</t>
  </si>
  <si>
    <t>09/04/21 - I - 3 - 5</t>
  </si>
  <si>
    <t>09/04/21 - I - 4 - 5</t>
  </si>
  <si>
    <t>15/12/21 - I - 7 - 5</t>
  </si>
  <si>
    <t>15/12/21 - I - 8 - 5</t>
  </si>
  <si>
    <t>17/12/21 - I - 10 - 5</t>
  </si>
  <si>
    <t>17/12/21 - I - 11 - 5</t>
  </si>
  <si>
    <t>30/06/21 - I - 3 - 5</t>
  </si>
  <si>
    <t>30/06/21 - I - 4 - 5</t>
  </si>
  <si>
    <t>30/06/21 - I - 5 - 5</t>
  </si>
  <si>
    <t>31/08/21 - I - 4 - 5</t>
  </si>
  <si>
    <t>31/08/21 - I - 5 - 5</t>
  </si>
  <si>
    <t>31/12/21 - I - 26 - 5</t>
  </si>
  <si>
    <t>8120 4173 0001 0001 0013</t>
  </si>
  <si>
    <t>05/03/21 - I - 2 - 5</t>
  </si>
  <si>
    <t>05/03/21 - I - 3 - 5</t>
  </si>
  <si>
    <t>08/10/21 - I - 1 - 5</t>
  </si>
  <si>
    <t>08/10/21 - I - 2 - 5</t>
  </si>
  <si>
    <t>08/10/21 - I - 3 - 5</t>
  </si>
  <si>
    <t>08/10/21 - I - 4 - 5</t>
  </si>
  <si>
    <t>08/11/21 - I - 2 - 5</t>
  </si>
  <si>
    <t>11/08/21 - I - 1 - 5</t>
  </si>
  <si>
    <t>15/12/21 - I - 1 - 5</t>
  </si>
  <si>
    <t>15/12/21 - I - 2 - 5</t>
  </si>
  <si>
    <t>15/12/21 - I - 3 - 5</t>
  </si>
  <si>
    <t>15/12/21 - I - 4 - 5</t>
  </si>
  <si>
    <t>15/12/21 - I - 4 - 10</t>
  </si>
  <si>
    <t>15/12/21 - I - 5 - 5</t>
  </si>
  <si>
    <t>15/12/21 - I - 5 - 10</t>
  </si>
  <si>
    <t>15/12/21 - I - 6 - 5</t>
  </si>
  <si>
    <t>16/08/21 - I - 2 - 5</t>
  </si>
  <si>
    <t>20/01/21 - I - 1 - 5</t>
  </si>
  <si>
    <t>28/04/21 - I - 6 - 5</t>
  </si>
  <si>
    <t>28/04/21 - I - 7 - 5</t>
  </si>
  <si>
    <t>8120 4200</t>
  </si>
  <si>
    <t>8120 4220</t>
  </si>
  <si>
    <t>8120 4223</t>
  </si>
  <si>
    <t>8120 4223 0001</t>
  </si>
  <si>
    <t>8120 4223 0001 0001</t>
  </si>
  <si>
    <t>8120 4223 0001 0001 0002</t>
  </si>
  <si>
    <t>01/03/21 - I - 1 - 5</t>
  </si>
  <si>
    <t>01/06/21 - I - 1 - 5</t>
  </si>
  <si>
    <t>01/07/21 - I - 1 - 5</t>
  </si>
  <si>
    <t>01/11/21 - I - 1 - 5</t>
  </si>
  <si>
    <t>15/07/21 - I - 2 - 5</t>
  </si>
  <si>
    <t>15/12/21 - I - 9 - 5</t>
  </si>
  <si>
    <t>26/02/21 - I - 1 - 5</t>
  </si>
  <si>
    <t>29/01/21 - I - 2 - 5</t>
  </si>
  <si>
    <t>29/03/21 - I - 4 - 5</t>
  </si>
  <si>
    <t>29/10/21 - I - 7 - 5</t>
  </si>
  <si>
    <t>30/04/21 - I - 8 - 5</t>
  </si>
  <si>
    <t>30/07/21 - I - 3 - 5</t>
  </si>
  <si>
    <t>30/07/21 - I - 4 - 5</t>
  </si>
  <si>
    <t>30/08/21 - I - 3 - 5</t>
  </si>
  <si>
    <t>30/09/21 - I - 8 - 5</t>
  </si>
  <si>
    <t>30/09/21 - I - 9 - 5</t>
  </si>
  <si>
    <t>30/11/21 - I - 3 - 5</t>
  </si>
  <si>
    <t>30/11/21 - I - 4 - 5</t>
  </si>
  <si>
    <t>31/08/21 - I - 6 - 5</t>
  </si>
  <si>
    <t>31/12/21 - I - 27 - 5</t>
  </si>
  <si>
    <t>31/12/21 - I - 28 - 5</t>
  </si>
  <si>
    <t>8120 4300</t>
  </si>
  <si>
    <t>8120 4310</t>
  </si>
  <si>
    <t>8120 4311</t>
  </si>
  <si>
    <t>8120 4311 0001</t>
  </si>
  <si>
    <t>8120 4311 0001 0001</t>
  </si>
  <si>
    <t>8120 4311 0001 0001 0001</t>
  </si>
  <si>
    <t>04/04/21 - I - 1 - 5</t>
  </si>
  <si>
    <t>8140 4000</t>
  </si>
  <si>
    <t>8140 4100</t>
  </si>
  <si>
    <t>8140 4160</t>
  </si>
  <si>
    <t>8140 4169</t>
  </si>
  <si>
    <t>8140 4169 0001</t>
  </si>
  <si>
    <t>8140 4169 0001 0001</t>
  </si>
  <si>
    <t>8140 4169 0001 0001 0002</t>
  </si>
  <si>
    <t>24/09/21 - I - 10 - 3</t>
  </si>
  <si>
    <t>24/09/21 - I - 10 - 4</t>
  </si>
  <si>
    <t>30/04/21 - I - 9 - 3</t>
  </si>
  <si>
    <t>30/04/21 - I - 9 - 4</t>
  </si>
  <si>
    <t>31/12/21 - I - 29 - 3</t>
  </si>
  <si>
    <t>31/12/21 - I - 29 - 4</t>
  </si>
  <si>
    <t>8140 4170</t>
  </si>
  <si>
    <t>8140 4173</t>
  </si>
  <si>
    <t>8140 4173 0001</t>
  </si>
  <si>
    <t>8140 4173 0001 0001</t>
  </si>
  <si>
    <t>8140 4173 0001 0001 0003</t>
  </si>
  <si>
    <t>09/04/21 - I - 2 - 3</t>
  </si>
  <si>
    <t>09/04/21 - I - 2 - 4</t>
  </si>
  <si>
    <t>09/04/21 - I - 3 - 3</t>
  </si>
  <si>
    <t>09/04/21 - I - 3 - 4</t>
  </si>
  <si>
    <t>09/04/21 - I - 4 - 3</t>
  </si>
  <si>
    <t>09/04/21 - I - 4 - 4</t>
  </si>
  <si>
    <t>15/12/21 - I - 7 - 3</t>
  </si>
  <si>
    <t>15/12/21 - I - 7 - 4</t>
  </si>
  <si>
    <t>15/12/21 - I - 8 - 3</t>
  </si>
  <si>
    <t>15/12/21 - I - 8 - 4</t>
  </si>
  <si>
    <t>17/12/21 - I - 10 - 3</t>
  </si>
  <si>
    <t>17/12/21 - I - 10 - 4</t>
  </si>
  <si>
    <t>17/12/21 - I - 11 - 3</t>
  </si>
  <si>
    <t>17/12/21 - I - 11 - 4</t>
  </si>
  <si>
    <t>30/06/21 - I - 3 - 3</t>
  </si>
  <si>
    <t>30/06/21 - I - 3 - 4</t>
  </si>
  <si>
    <t>30/06/21 - I - 4 - 3</t>
  </si>
  <si>
    <t>30/06/21 - I - 4 - 4</t>
  </si>
  <si>
    <t>30/06/21 - I - 5 - 3</t>
  </si>
  <si>
    <t>30/06/21 - I - 5 - 4</t>
  </si>
  <si>
    <t>31/08/21 - I - 4 - 3</t>
  </si>
  <si>
    <t>31/08/21 - I - 4 - 4</t>
  </si>
  <si>
    <t>31/08/21 - I - 5 - 3</t>
  </si>
  <si>
    <t>31/08/21 - I - 5 - 4</t>
  </si>
  <si>
    <t>31/12/21 - I - 26 - 3</t>
  </si>
  <si>
    <t>31/12/21 - I - 26 - 4</t>
  </si>
  <si>
    <t>8140 4173 0001 0001 0013</t>
  </si>
  <si>
    <t>05/03/21 - I - 2 - 3</t>
  </si>
  <si>
    <t>05/03/21 - I - 2 - 4</t>
  </si>
  <si>
    <t>05/03/21 - I - 3 - 3</t>
  </si>
  <si>
    <t>05/03/21 - I - 3 - 4</t>
  </si>
  <si>
    <t>08/10/21 - I - 1 - 3</t>
  </si>
  <si>
    <t>08/10/21 - I - 1 - 4</t>
  </si>
  <si>
    <t>08/10/21 - I - 2 - 3</t>
  </si>
  <si>
    <t>08/10/21 - I - 2 - 4</t>
  </si>
  <si>
    <t>08/10/21 - I - 3 - 3</t>
  </si>
  <si>
    <t>08/10/21 - I - 3 - 4</t>
  </si>
  <si>
    <t>08/10/21 - I - 4 - 3</t>
  </si>
  <si>
    <t>08/10/21 - I - 4 - 4</t>
  </si>
  <si>
    <t>08/11/21 - I - 2 - 3</t>
  </si>
  <si>
    <t>08/11/21 - I - 2 - 4</t>
  </si>
  <si>
    <t>11/08/21 - I - 1 - 3</t>
  </si>
  <si>
    <t>11/08/21 - I - 1 - 4</t>
  </si>
  <si>
    <t>15/12/21 - I - 1 - 3</t>
  </si>
  <si>
    <t>15/12/21 - I - 1 - 4</t>
  </si>
  <si>
    <t>15/12/21 - I - 2 - 3</t>
  </si>
  <si>
    <t>15/12/21 - I - 2 - 4</t>
  </si>
  <si>
    <t>15/12/21 - I - 3 - 3</t>
  </si>
  <si>
    <t>15/12/21 - I - 3 - 4</t>
  </si>
  <si>
    <t>15/12/21 - I - 4 - 3</t>
  </si>
  <si>
    <t>15/12/21 - I - 4 - 4</t>
  </si>
  <si>
    <t>15/12/21 - I - 4 - 8</t>
  </si>
  <si>
    <t>15/12/21 - I - 4 - 9</t>
  </si>
  <si>
    <t>15/12/21 - I - 5 - 3</t>
  </si>
  <si>
    <t>15/12/21 - I - 5 - 4</t>
  </si>
  <si>
    <t>15/12/21 - I - 5 - 8</t>
  </si>
  <si>
    <t>15/12/21 - I - 5 - 9</t>
  </si>
  <si>
    <t>15/12/21 - I - 6 - 3</t>
  </si>
  <si>
    <t>15/12/21 - I - 6 - 4</t>
  </si>
  <si>
    <t>16/08/21 - I - 2 - 3</t>
  </si>
  <si>
    <t>16/08/21 - I - 2 - 4</t>
  </si>
  <si>
    <t>20/01/21 - I - 1 - 3</t>
  </si>
  <si>
    <t>20/01/21 - I - 1 - 4</t>
  </si>
  <si>
    <t>28/04/21 - I - 6 - 3</t>
  </si>
  <si>
    <t>28/04/21 - I - 6 - 4</t>
  </si>
  <si>
    <t>28/04/21 - I - 7 - 3</t>
  </si>
  <si>
    <t>28/04/21 - I - 7 - 4</t>
  </si>
  <si>
    <t>8140 4200</t>
  </si>
  <si>
    <t>8140 4220</t>
  </si>
  <si>
    <t>8140 4223</t>
  </si>
  <si>
    <t>8140 4223 0001</t>
  </si>
  <si>
    <t>8140 4223 0001 0001</t>
  </si>
  <si>
    <t>8140 4223 0001 0001 0002</t>
  </si>
  <si>
    <t>01/03/21 - I - 1 - 3</t>
  </si>
  <si>
    <t>01/03/21 - I - 1 - 4</t>
  </si>
  <si>
    <t>01/06/21 - I - 1 - 3</t>
  </si>
  <si>
    <t>01/06/21 - I - 1 - 4</t>
  </si>
  <si>
    <t>01/07/21 - I - 1 - 3</t>
  </si>
  <si>
    <t>01/07/21 - I - 1 - 4</t>
  </si>
  <si>
    <t>01/11/21 - I - 1 - 3</t>
  </si>
  <si>
    <t>01/11/21 - I - 1 - 4</t>
  </si>
  <si>
    <t>15/07/21 - I - 2 - 3</t>
  </si>
  <si>
    <t>15/07/21 - I - 2 - 4</t>
  </si>
  <si>
    <t>15/12/21 - I - 9 - 3</t>
  </si>
  <si>
    <t>15/12/21 - I - 9 - 4</t>
  </si>
  <si>
    <t>26/02/21 - I - 1 - 3</t>
  </si>
  <si>
    <t>26/02/21 - I - 1 - 4</t>
  </si>
  <si>
    <t>29/01/21 - I - 2 - 3</t>
  </si>
  <si>
    <t>29/01/21 - I - 2 - 4</t>
  </si>
  <si>
    <t>29/03/21 - I - 4 - 3</t>
  </si>
  <si>
    <t>29/03/21 - I - 4 - 4</t>
  </si>
  <si>
    <t>29/10/21 - I - 7 - 3</t>
  </si>
  <si>
    <t>29/10/21 - I - 7 - 4</t>
  </si>
  <si>
    <t>30/04/21 - I - 8 - 3</t>
  </si>
  <si>
    <t>30/04/21 - I - 8 - 4</t>
  </si>
  <si>
    <t>30/07/21 - I - 3 - 3</t>
  </si>
  <si>
    <t>30/07/21 - I - 3 - 4</t>
  </si>
  <si>
    <t>30/07/21 - I - 4 - 3</t>
  </si>
  <si>
    <t>30/07/21 - I - 4 - 4</t>
  </si>
  <si>
    <t>30/08/21 - I - 3 - 3</t>
  </si>
  <si>
    <t>30/08/21 - I - 3 - 4</t>
  </si>
  <si>
    <t>30/09/21 - I - 8 - 3</t>
  </si>
  <si>
    <t>30/09/21 - I - 8 - 4</t>
  </si>
  <si>
    <t>30/09/21 - I - 9 - 3</t>
  </si>
  <si>
    <t>30/09/21 - I - 9 - 4</t>
  </si>
  <si>
    <t>30/11/21 - I - 3 - 3</t>
  </si>
  <si>
    <t>30/11/21 - I - 3 - 4</t>
  </si>
  <si>
    <t>30/11/21 - I - 4 - 3</t>
  </si>
  <si>
    <t>30/11/21 - I - 4 - 4</t>
  </si>
  <si>
    <t>31/08/21 - I - 6 - 3</t>
  </si>
  <si>
    <t>31/08/21 - I - 6 - 4</t>
  </si>
  <si>
    <t>31/12/21 - I - 27 - 3</t>
  </si>
  <si>
    <t>31/12/21 - I - 27 - 4</t>
  </si>
  <si>
    <t>31/12/21 - I - 28 - 3</t>
  </si>
  <si>
    <t>31/12/21 - I - 28 - 4</t>
  </si>
  <si>
    <t>8140 4300</t>
  </si>
  <si>
    <t>8140 4310</t>
  </si>
  <si>
    <t>8140 4311</t>
  </si>
  <si>
    <t>8140 4311 0001</t>
  </si>
  <si>
    <t>8140 4311 0001 0001</t>
  </si>
  <si>
    <t>8140 4311 0001 0001 0001</t>
  </si>
  <si>
    <t>04/04/21 - I - 1 - 3</t>
  </si>
  <si>
    <t>04/04/21 - I - 1 - 4</t>
  </si>
  <si>
    <t>8150 4000</t>
  </si>
  <si>
    <t>8150 4100</t>
  </si>
  <si>
    <t>8150 4160</t>
  </si>
  <si>
    <t>8150 4169</t>
  </si>
  <si>
    <t>8150 4169 0001</t>
  </si>
  <si>
    <t>8150 4169 0001 0001</t>
  </si>
  <si>
    <t>8150 4169 0001 0001 0002</t>
  </si>
  <si>
    <t>24/09/21 - I - 10 - 2</t>
  </si>
  <si>
    <t>30/04/21 - I - 9 - 2</t>
  </si>
  <si>
    <t>31/12/21 - I - 29 - 2</t>
  </si>
  <si>
    <t>8150 4170</t>
  </si>
  <si>
    <t>8150 4173</t>
  </si>
  <si>
    <t>8150 4173 0001</t>
  </si>
  <si>
    <t>8150 4173 0001 0001</t>
  </si>
  <si>
    <t>8150 4173 0001 0001 0003</t>
  </si>
  <si>
    <t>09/04/21 - I - 2 - 2</t>
  </si>
  <si>
    <t>09/04/21 - I - 3 - 2</t>
  </si>
  <si>
    <t>09/04/21 - I - 4 - 2</t>
  </si>
  <si>
    <t>15/12/21 - I - 7 - 2</t>
  </si>
  <si>
    <t>15/12/21 - I - 8 - 2</t>
  </si>
  <si>
    <t>17/12/21 - I - 10 - 2</t>
  </si>
  <si>
    <t>17/12/21 - I - 11 - 2</t>
  </si>
  <si>
    <t>30/06/21 - I - 3 - 2</t>
  </si>
  <si>
    <t>30/06/21 - I - 4 - 2</t>
  </si>
  <si>
    <t>30/06/21 - I - 5 - 2</t>
  </si>
  <si>
    <t>31/08/21 - I - 4 - 2</t>
  </si>
  <si>
    <t>31/08/21 - I - 5 - 2</t>
  </si>
  <si>
    <t>31/12/21 - I - 26 - 2</t>
  </si>
  <si>
    <t>8150 4173 0001 0001 0013</t>
  </si>
  <si>
    <t>05/03/21 - I - 2 - 2</t>
  </si>
  <si>
    <t>05/03/21 - I - 3 - 2</t>
  </si>
  <si>
    <t>08/10/21 - I - 1 - 2</t>
  </si>
  <si>
    <t>08/10/21 - I - 2 - 2</t>
  </si>
  <si>
    <t>08/10/21 - I - 3 - 2</t>
  </si>
  <si>
    <t>08/10/21 - I - 4 - 2</t>
  </si>
  <si>
    <t>08/11/21 - I - 2 - 2</t>
  </si>
  <si>
    <t>11/08/21 - I - 1 - 2</t>
  </si>
  <si>
    <t>15/12/21 - I - 1 - 2</t>
  </si>
  <si>
    <t>15/12/21 - I - 2 - 2</t>
  </si>
  <si>
    <t>15/12/21 - I - 3 - 2</t>
  </si>
  <si>
    <t>15/12/21 - I - 4 - 2</t>
  </si>
  <si>
    <t>15/12/21 - I - 4 - 7</t>
  </si>
  <si>
    <t>15/12/21 - I - 5 - 2</t>
  </si>
  <si>
    <t>15/12/21 - I - 5 - 7</t>
  </si>
  <si>
    <t>15/12/21 - I - 6 - 2</t>
  </si>
  <si>
    <t>16/08/21 - I - 2 - 2</t>
  </si>
  <si>
    <t>20/01/21 - I - 1 - 2</t>
  </si>
  <si>
    <t>28/04/21 - I - 6 - 2</t>
  </si>
  <si>
    <t>28/04/21 - I - 7 - 2</t>
  </si>
  <si>
    <t>8150 4200</t>
  </si>
  <si>
    <t>8150 4220</t>
  </si>
  <si>
    <t>8150 4223</t>
  </si>
  <si>
    <t>8150 4223 0001</t>
  </si>
  <si>
    <t>8150 4223 0001 0001</t>
  </si>
  <si>
    <t>8150 4223 0001 0001 0002</t>
  </si>
  <si>
    <t>01/03/21 - I - 1 - 2</t>
  </si>
  <si>
    <t>01/06/21 - I - 1 - 2</t>
  </si>
  <si>
    <t>01/07/21 - I - 1 - 2</t>
  </si>
  <si>
    <t>01/11/21 - I - 1 - 2</t>
  </si>
  <si>
    <t>15/07/21 - I - 2 - 2</t>
  </si>
  <si>
    <t>15/12/21 - I - 9 - 2</t>
  </si>
  <si>
    <t>26/02/21 - I - 1 - 2</t>
  </si>
  <si>
    <t>29/01/21 - I - 2 - 2</t>
  </si>
  <si>
    <t>29/03/21 - I - 4 - 2</t>
  </si>
  <si>
    <t>29/10/21 - I - 7 - 2</t>
  </si>
  <si>
    <t>30/04/21 - I - 8 - 2</t>
  </si>
  <si>
    <t>30/07/21 - I - 3 - 2</t>
  </si>
  <si>
    <t>30/07/21 - I - 4 - 2</t>
  </si>
  <si>
    <t>30/08/21 - I - 3 - 2</t>
  </si>
  <si>
    <t>30/09/21 - I - 8 - 2</t>
  </si>
  <si>
    <t>30/09/21 - I - 9 - 2</t>
  </si>
  <si>
    <t>30/11/21 - I - 3 - 2</t>
  </si>
  <si>
    <t>30/11/21 - I - 4 - 2</t>
  </si>
  <si>
    <t>31/08/21 - I - 6 - 2</t>
  </si>
  <si>
    <t>31/12/21 - I - 27 - 2</t>
  </si>
  <si>
    <t>31/12/21 - I - 28 - 2</t>
  </si>
  <si>
    <t>8150 4300</t>
  </si>
  <si>
    <t>8150 4310</t>
  </si>
  <si>
    <t>8150 4311</t>
  </si>
  <si>
    <t>8150 4311 0001</t>
  </si>
  <si>
    <t>8150 4311 0001 0001</t>
  </si>
  <si>
    <t>8150 4311 0001 0001 0001</t>
  </si>
  <si>
    <t>04/04/21 - I - 1 - 2</t>
  </si>
  <si>
    <t>PRESUPUESTO DE EGRESOS</t>
  </si>
  <si>
    <t>PRESUPUESTO DE EGRESOS APROBADO</t>
  </si>
  <si>
    <t>Presupuesto de Egresos Aprobado de Gastos de Funcionamiento</t>
  </si>
  <si>
    <t>8211 0000 0000 0000 1000</t>
  </si>
  <si>
    <t>8211 0000 0000 0000 1100</t>
  </si>
  <si>
    <t>8211 0000 0000 0000 1130</t>
  </si>
  <si>
    <t>8211 0000 0000 0000 1131</t>
  </si>
  <si>
    <t>31/12/21 - D - 3 - 1</t>
  </si>
  <si>
    <t>RECONDUCCIONES PRESUPUESTALES 2021</t>
  </si>
  <si>
    <t>31/12/21 - D - 3 - 15</t>
  </si>
  <si>
    <t>31/12/21 - D - 3 - 41</t>
  </si>
  <si>
    <t>31/12/21 - D - 3 - 59</t>
  </si>
  <si>
    <t>31/12/21 - D - 3 - 96</t>
  </si>
  <si>
    <t>31/12/21 - D - 3 - 117</t>
  </si>
  <si>
    <t>8211 0000 0000 0000 1300</t>
  </si>
  <si>
    <t>8211 0000 0000 0000 1320</t>
  </si>
  <si>
    <t>8211 0000 0000 0000 1321</t>
  </si>
  <si>
    <t>31/12/21 - D - 3 - 2</t>
  </si>
  <si>
    <t>31/12/21 - D - 3 - 16</t>
  </si>
  <si>
    <t>31/12/21 - D - 3 - 27</t>
  </si>
  <si>
    <t>31/12/21 - D - 3 - 36</t>
  </si>
  <si>
    <t>31/12/21 - D - 3 - 42</t>
  </si>
  <si>
    <t>31/12/21 - D - 3 - 46</t>
  </si>
  <si>
    <t>31/12/21 - D - 3 - 60</t>
  </si>
  <si>
    <t>31/12/21 - D - 3 - 66</t>
  </si>
  <si>
    <t>31/12/21 - D - 3 - 71</t>
  </si>
  <si>
    <t>31/12/21 - D - 3 - 75</t>
  </si>
  <si>
    <t>31/12/21 - D - 3 - 79</t>
  </si>
  <si>
    <t>31/12/21 - D - 3 - 84</t>
  </si>
  <si>
    <t>31/12/21 - D - 3 - 128</t>
  </si>
  <si>
    <t>31/12/21 - D - 3 - 131</t>
  </si>
  <si>
    <t>8211 0000 0000 0000 1322</t>
  </si>
  <si>
    <t>31/12/21 - D - 3 - 61</t>
  </si>
  <si>
    <t>31/12/21 - D - 3 - 76</t>
  </si>
  <si>
    <t>31/12/21 - D - 3 - 103</t>
  </si>
  <si>
    <t>31/12/21 - D - 3 - 129</t>
  </si>
  <si>
    <t>8211 0000 0000 0000 1340</t>
  </si>
  <si>
    <t>8211 0000 0000 0000 1345</t>
  </si>
  <si>
    <t>31/12/21 - D - 3 - 3</t>
  </si>
  <si>
    <t>31/12/21 - D - 3 - 37</t>
  </si>
  <si>
    <t>31/12/21 - D - 3 - 43</t>
  </si>
  <si>
    <t>31/12/21 - D - 3 - 77</t>
  </si>
  <si>
    <t>31/12/21 - D - 3 - 90</t>
  </si>
  <si>
    <t>31/12/21 - D - 3 - 97</t>
  </si>
  <si>
    <t>31/12/21 - D - 3 - 135</t>
  </si>
  <si>
    <t>8211 0000 0000 0000 1400</t>
  </si>
  <si>
    <t>8211 0000 0000 0000 1410</t>
  </si>
  <si>
    <t>8211 0000 0000 0000 1412</t>
  </si>
  <si>
    <t>31/12/21 - D - 3 - 17</t>
  </si>
  <si>
    <t>31/12/21 - D - 3 - 47</t>
  </si>
  <si>
    <t>31/12/21 - D - 3 - 104</t>
  </si>
  <si>
    <t>8211 0000 0000 0000 1413</t>
  </si>
  <si>
    <t>31/12/21 - D - 3 - 18</t>
  </si>
  <si>
    <t>31/12/21 - D - 3 - 48</t>
  </si>
  <si>
    <t>31/12/21 - D - 3 - 72</t>
  </si>
  <si>
    <t>31/12/21 - D - 3 - 78</t>
  </si>
  <si>
    <t>31/12/21 - D - 3 - 105</t>
  </si>
  <si>
    <t>8211 0000 0000 0000 1414</t>
  </si>
  <si>
    <t>31/12/21 - D - 3 - 19</t>
  </si>
  <si>
    <t>31/12/21 - D - 3 - 49</t>
  </si>
  <si>
    <t>31/12/21 - D - 3 - 73</t>
  </si>
  <si>
    <t>31/12/21 - D - 3 - 106</t>
  </si>
  <si>
    <t>8211 0000 0000 0000 1415</t>
  </si>
  <si>
    <t>31/12/21 - D - 3 - 107</t>
  </si>
  <si>
    <t>8211 0000 0000 0000 1416</t>
  </si>
  <si>
    <t>31/12/21 - D - 3 - 108</t>
  </si>
  <si>
    <t>8211 0000 0000 0000 1500</t>
  </si>
  <si>
    <t>8211 0000 0000 0000 1520</t>
  </si>
  <si>
    <t>8211 0000 0000 0000 1522</t>
  </si>
  <si>
    <t>31/12/21 - D - 3 - 4</t>
  </si>
  <si>
    <t>31/12/21 - D - 3 - 44</t>
  </si>
  <si>
    <t>8211 0000 0000 0000 2000</t>
  </si>
  <si>
    <t>8211 0000 0000 0000 2100</t>
  </si>
  <si>
    <t>8211 0000 0000 0000 2110</t>
  </si>
  <si>
    <t>8211 0000 0000 0000 2111</t>
  </si>
  <si>
    <t>31/12/21 - D - 3 - 20</t>
  </si>
  <si>
    <t>31/12/21 - D - 3 - 28</t>
  </si>
  <si>
    <t>31/12/21 - D - 3 - 38</t>
  </si>
  <si>
    <t>31/12/21 - D - 3 - 45</t>
  </si>
  <si>
    <t>31/12/21 - D - 3 - 50</t>
  </si>
  <si>
    <t>31/12/21 - D - 3 - 62</t>
  </si>
  <si>
    <t>31/12/21 - D - 3 - 67</t>
  </si>
  <si>
    <t>31/12/21 - D - 3 - 74</t>
  </si>
  <si>
    <t>31/12/21 - D - 3 - 80</t>
  </si>
  <si>
    <t>31/12/21 - D - 3 - 85</t>
  </si>
  <si>
    <t>31/12/21 - D - 3 - 91</t>
  </si>
  <si>
    <t>31/12/21 - D - 3 - 109</t>
  </si>
  <si>
    <t>31/12/21 - D - 3 - 121</t>
  </si>
  <si>
    <t>31/12/21 - D - 3 - 132</t>
  </si>
  <si>
    <t>8211 0000 0000 0000 2140</t>
  </si>
  <si>
    <t>8211 0000 0000 0000 2141</t>
  </si>
  <si>
    <t>31/12/21 - D - 3 - 110</t>
  </si>
  <si>
    <t>8211 0000 0000 0000 2160</t>
  </si>
  <si>
    <t>8211 0000 0000 0000 2161</t>
  </si>
  <si>
    <t>31/12/21 - D - 3 - 51</t>
  </si>
  <si>
    <t>31/12/21 - D - 3 - 92</t>
  </si>
  <si>
    <t>31/12/21 - D - 3 - 98</t>
  </si>
  <si>
    <t>31/12/21 - D - 3 - 111</t>
  </si>
  <si>
    <t>31/12/21 - D - 3 - 119</t>
  </si>
  <si>
    <t>8211 0000 0000 0000 2200</t>
  </si>
  <si>
    <t>8211 0000 0000 0000 2210</t>
  </si>
  <si>
    <t>8211 0000 0000 0000 2211</t>
  </si>
  <si>
    <t>31/12/21 - D - 3 - 5</t>
  </si>
  <si>
    <t>31/12/21 - D - 3 - 21</t>
  </si>
  <si>
    <t>8211 0000 0000 0000 2400</t>
  </si>
  <si>
    <t>8211 0000 0000 0000 2410</t>
  </si>
  <si>
    <t>8211 0000 0000 0000 2411</t>
  </si>
  <si>
    <t>31/12/21 - D - 3 - 52</t>
  </si>
  <si>
    <t>8211 0000 0000 0000 2500</t>
  </si>
  <si>
    <t>8211 0000 0000 0000 2530</t>
  </si>
  <si>
    <t>8211 0000 0000 0000 2531</t>
  </si>
  <si>
    <t>31/12/21 - D - 3 - 53</t>
  </si>
  <si>
    <t>8211 0000 0000 0000 2540</t>
  </si>
  <si>
    <t>8211 0000 0000 0000 2541</t>
  </si>
  <si>
    <t>31/12/21 - D - 3 - 6</t>
  </si>
  <si>
    <t>31/12/21 - D - 3 - 29</t>
  </si>
  <si>
    <t>31/12/21 - D - 3 - 99</t>
  </si>
  <si>
    <t>8211 0000 0000 0000 2600</t>
  </si>
  <si>
    <t>8211 0000 0000 0000 2610</t>
  </si>
  <si>
    <t>8211 0000 0000 0000 2611</t>
  </si>
  <si>
    <t>31/12/21 - D - 3 - 7</t>
  </si>
  <si>
    <t>31/12/21 - D - 3 - 22</t>
  </si>
  <si>
    <t>31/12/21 - D - 3 - 30</t>
  </si>
  <si>
    <t>31/12/21 - D - 3 - 54</t>
  </si>
  <si>
    <t>31/12/21 - D - 3 - 63</t>
  </si>
  <si>
    <t>31/12/21 - D - 3 - 83</t>
  </si>
  <si>
    <t>31/12/21 - D - 3 - 86</t>
  </si>
  <si>
    <t>31/12/21 - D - 3 - 93</t>
  </si>
  <si>
    <t>31/12/21 - D - 3 - 122</t>
  </si>
  <si>
    <t>31/12/21 - D - 3 - 133</t>
  </si>
  <si>
    <t>8211 0000 0000 0000 2700</t>
  </si>
  <si>
    <t>8211 0000 0000 0000 2720</t>
  </si>
  <si>
    <t>8211 0000 0000 0000 2721</t>
  </si>
  <si>
    <t>31/12/21 - D - 3 - 113</t>
  </si>
  <si>
    <t>8211 0000 0000 0000 2900</t>
  </si>
  <si>
    <t>8211 0000 0000 0000 2920</t>
  </si>
  <si>
    <t>8211 0000 0000 0000 2921</t>
  </si>
  <si>
    <t>31/12/21 - D - 3 - 100</t>
  </si>
  <si>
    <t>8211 0000 0000 0000 2940</t>
  </si>
  <si>
    <t>8211 0000 0000 0000 2941</t>
  </si>
  <si>
    <t>31/12/21 - D - 3 - 23</t>
  </si>
  <si>
    <t>31/12/21 - D - 3 - 31</t>
  </si>
  <si>
    <t>31/12/21 - D - 3 - 39</t>
  </si>
  <si>
    <t>31/12/21 - D - 3 - 68</t>
  </si>
  <si>
    <t>31/12/21 - D - 3 - 81</t>
  </si>
  <si>
    <t>31/12/21 - D - 3 - 87</t>
  </si>
  <si>
    <t>31/12/21 - D - 3 - 94</t>
  </si>
  <si>
    <t>31/12/21 - D - 3 - 112</t>
  </si>
  <si>
    <t>31/12/21 - D - 3 - 114</t>
  </si>
  <si>
    <t>31/12/21 - D - 3 - 123</t>
  </si>
  <si>
    <t>31/12/21 - D - 3 - 126</t>
  </si>
  <si>
    <t>8211 0000 0000 0000 2960</t>
  </si>
  <si>
    <t>8211 0000 0000 0000 2961</t>
  </si>
  <si>
    <t>31/12/21 - D - 3 - 8</t>
  </si>
  <si>
    <t>8211 0000 0000 0000 3000</t>
  </si>
  <si>
    <t>8211 0000 0000 0000 3100</t>
  </si>
  <si>
    <t>8211 0000 0000 0000 3110</t>
  </si>
  <si>
    <t>8211 0000 0000 0000 3111</t>
  </si>
  <si>
    <t>31/12/21 - D - 3 - 115</t>
  </si>
  <si>
    <t>8211 0000 0000 0000 3170</t>
  </si>
  <si>
    <t>8211 0000 0000 0000 3171</t>
  </si>
  <si>
    <t>31/12/21 - D - 3 - 9</t>
  </si>
  <si>
    <t>8211 0000 0000 0000 3300</t>
  </si>
  <si>
    <t>8211 0000 0000 0000 3360</t>
  </si>
  <si>
    <t>8211 0000 0000 0000 3363</t>
  </si>
  <si>
    <t>31/12/21 - D - 3 - 40</t>
  </si>
  <si>
    <t>31/12/21 - D - 3 - 64</t>
  </si>
  <si>
    <t>31/12/21 - D - 3 - 82</t>
  </si>
  <si>
    <t>31/12/21 - D - 3 - 124</t>
  </si>
  <si>
    <t>8211 0000 0000 0000 3500</t>
  </si>
  <si>
    <t>8211 0000 0000 0000 3540</t>
  </si>
  <si>
    <t>8211 0000 0000 0000 3541</t>
  </si>
  <si>
    <t>31/12/21 - D - 3 - 55</t>
  </si>
  <si>
    <t>8211 0000 0000 0000 3700</t>
  </si>
  <si>
    <t>8211 0000 0000 0000 3720</t>
  </si>
  <si>
    <t>8211 0000 0000 0000 3721</t>
  </si>
  <si>
    <t>31/12/21 - D - 3 - 10</t>
  </si>
  <si>
    <t>8211 0000 0000 0000 3750</t>
  </si>
  <si>
    <t>8211 0000 0000 0000 3751</t>
  </si>
  <si>
    <t>31/12/21 - D - 3 - 32</t>
  </si>
  <si>
    <t>31/12/21 - D - 3 - 95</t>
  </si>
  <si>
    <t>31/12/21 - D - 3 - 125</t>
  </si>
  <si>
    <t>8211 0000 0000 0000 3800</t>
  </si>
  <si>
    <t>8211 0000 0000 0000 3820</t>
  </si>
  <si>
    <t>8211 0000 0000 0000 3821</t>
  </si>
  <si>
    <t>31/12/21 - D - 3 - 65</t>
  </si>
  <si>
    <t>31/12/21 - D - 3 - 116</t>
  </si>
  <si>
    <t>31/12/21 - D - 3 - 118</t>
  </si>
  <si>
    <t>Presupuesto de Egresos Aprobado de Transferencias, Asignaciones, Subsidios y Otras Ayudas</t>
  </si>
  <si>
    <t>8212 0000 0000 0000 4000</t>
  </si>
  <si>
    <t>8212 0000 0000 0000 4400</t>
  </si>
  <si>
    <t>8212 0000 0000 0000 4410</t>
  </si>
  <si>
    <t>8212 0000 0000 0000 4411</t>
  </si>
  <si>
    <t>31/12/21 - D - 3 - 11</t>
  </si>
  <si>
    <t>31/12/21 - D - 3 - 33</t>
  </si>
  <si>
    <t>31/12/21 - D - 3 - 56</t>
  </si>
  <si>
    <t>31/12/21 - D - 3 - 88</t>
  </si>
  <si>
    <t>31/12/21 - D - 3 - 127</t>
  </si>
  <si>
    <t>8212 0000 0000 0000 4420</t>
  </si>
  <si>
    <t>8212 0000 0000 0000 4421</t>
  </si>
  <si>
    <t>31/12/21 - D - 3 - 134</t>
  </si>
  <si>
    <t>8212 0000 0000 0000 4440</t>
  </si>
  <si>
    <t>Ayudas sociales a actividades científicas o académicas</t>
  </si>
  <si>
    <t>8212 0000 0000 0000 4441</t>
  </si>
  <si>
    <t>31/12/21 - D - 3 - 24</t>
  </si>
  <si>
    <t>Presupuesto de Egresos Aprobado de Bienes Muebles, inmuebles e Intangibles</t>
  </si>
  <si>
    <t>8216 0000 0000 0000 5000</t>
  </si>
  <si>
    <t>8216 0000 0000 0000 5100</t>
  </si>
  <si>
    <t>8216 0000 0000 0000 5110</t>
  </si>
  <si>
    <t>8216 0000 0000 0000 5111</t>
  </si>
  <si>
    <t>31/12/21 - D - 3 - 12</t>
  </si>
  <si>
    <t>31/12/21 - D - 3 - 101</t>
  </si>
  <si>
    <t>31/12/21 - D - 3 - 120</t>
  </si>
  <si>
    <t>8216 0000 0000 0000 5150</t>
  </si>
  <si>
    <t>8216 0000 0000 0000 5151</t>
  </si>
  <si>
    <t>31/12/21 - D - 3 - 13</t>
  </si>
  <si>
    <t>31/12/21 - D - 3 - 25</t>
  </si>
  <si>
    <t>31/12/21 - D - 3 - 34</t>
  </si>
  <si>
    <t>31/12/21 - D - 3 - 69</t>
  </si>
  <si>
    <t>8216 0000 0000 0000 5300</t>
  </si>
  <si>
    <t>8216 0000 0000 0000 5310</t>
  </si>
  <si>
    <t>8216 0000 0000 0000 5311</t>
  </si>
  <si>
    <t>31/12/21 - D - 3 - 89</t>
  </si>
  <si>
    <t>31/12/21 - D - 3 - 130</t>
  </si>
  <si>
    <t>8216 0000 0000 0000 5320</t>
  </si>
  <si>
    <t>Instrumental médico y de laboratorio</t>
  </si>
  <si>
    <t>8216 0000 0000 0000 5321</t>
  </si>
  <si>
    <t>31/12/21 - D - 3 - 57</t>
  </si>
  <si>
    <t>8216 0000 0000 0000 5600</t>
  </si>
  <si>
    <t>8216 0000 0000 0000 5660</t>
  </si>
  <si>
    <t>8216 0000 0000 0000 5661</t>
  </si>
  <si>
    <t>31/12/21 - D - 3 - 14</t>
  </si>
  <si>
    <t>31/12/21 - D - 3 - 26</t>
  </si>
  <si>
    <t>31/12/21 - D - 3 - 35</t>
  </si>
  <si>
    <t>31/12/21 - D - 3 - 58</t>
  </si>
  <si>
    <t>31/12/21 - D - 3 - 70</t>
  </si>
  <si>
    <t>31/12/21 - D - 3 - 102</t>
  </si>
  <si>
    <t>PRESUPUESTO DE EGRESOS POR EJERCER</t>
  </si>
  <si>
    <t>Presupuesto de Egresos por Ejercer de Gastos de Funcionamiento</t>
  </si>
  <si>
    <t>8221 0000 0000 0000 1000</t>
  </si>
  <si>
    <t>8221 0000 0000 0000 1100</t>
  </si>
  <si>
    <t>8221 0000 0000 0000 1130</t>
  </si>
  <si>
    <t>8221 0000 0000 0000 1131</t>
  </si>
  <si>
    <t>14/05/21 - E - 4 - 7</t>
  </si>
  <si>
    <t>15/05/21 - E - 5 - 7</t>
  </si>
  <si>
    <t>15/05/21 - E - 5 - 14</t>
  </si>
  <si>
    <t>15/05/21 - E - 5 - 28</t>
  </si>
  <si>
    <t>15/05/21 - E - 5 - 35</t>
  </si>
  <si>
    <t>15/05/21 - E - 5 - 49</t>
  </si>
  <si>
    <t>15/05/21 - E - 5 - 63</t>
  </si>
  <si>
    <t>15/05/21 - E - 5 - 77</t>
  </si>
  <si>
    <t>15/05/21 - E - 5 - 91</t>
  </si>
  <si>
    <t>15/05/21 - E - 5 - 105</t>
  </si>
  <si>
    <t>15/05/21 - E - 5 - 119</t>
  </si>
  <si>
    <t>15/05/21 - E - 5 - 133</t>
  </si>
  <si>
    <t>15/05/21 - E - 5 - 147</t>
  </si>
  <si>
    <t>15/05/21 - E - 5 - 161</t>
  </si>
  <si>
    <t>15/05/21 - E - 5 - 168</t>
  </si>
  <si>
    <t>15/05/21 - E - 5 - 182</t>
  </si>
  <si>
    <t>15/10/21 - E - 18 - 7</t>
  </si>
  <si>
    <t>15/10/21 - E - 18 - 21</t>
  </si>
  <si>
    <t>15/10/21 - E - 18 - 35</t>
  </si>
  <si>
    <t>15/10/21 - E - 18 - 42</t>
  </si>
  <si>
    <t>15/10/21 - E - 18 - 56</t>
  </si>
  <si>
    <t>15/10/21 - E - 18 - 70</t>
  </si>
  <si>
    <t>15/10/21 - E - 18 - 84</t>
  </si>
  <si>
    <t>15/10/21 - E - 18 - 98</t>
  </si>
  <si>
    <t>15/10/21 - E - 18 - 105</t>
  </si>
  <si>
    <t>15/10/21 - E - 18 - 119</t>
  </si>
  <si>
    <t>15/10/21 - E - 18 - 133</t>
  </si>
  <si>
    <t>15/10/21 - E - 18 - 147</t>
  </si>
  <si>
    <t>15/10/21 - E - 18 - 161</t>
  </si>
  <si>
    <t>15/10/21 - E - 18 - 175</t>
  </si>
  <si>
    <t>15/10/21 - E - 18 - 182</t>
  </si>
  <si>
    <t>15/10/21 - E - 18 - 189</t>
  </si>
  <si>
    <t>15/10/21 - E - 18 - 203</t>
  </si>
  <si>
    <t>15/10/21 - E - 18 - 217</t>
  </si>
  <si>
    <t>15/12/21 - E - 12 - 7</t>
  </si>
  <si>
    <t>15/12/21 - E - 13 - 7</t>
  </si>
  <si>
    <t>15/12/21 - E - 14 - 7</t>
  </si>
  <si>
    <t>15/12/21 - E - 14 - 21</t>
  </si>
  <si>
    <t>15/12/21 - E - 14 - 35</t>
  </si>
  <si>
    <t>15/12/21 - E - 14 - 42</t>
  </si>
  <si>
    <t>15/12/21 - E - 14 - 56</t>
  </si>
  <si>
    <t>15/12/21 - E - 14 - 70</t>
  </si>
  <si>
    <t>15/12/21 - E - 14 - 84</t>
  </si>
  <si>
    <t>15/12/21 - E - 14 - 98</t>
  </si>
  <si>
    <t>15/12/21 - E - 14 - 105</t>
  </si>
  <si>
    <t>15/12/21 - E - 14 - 119</t>
  </si>
  <si>
    <t>15/12/21 - E - 14 - 133</t>
  </si>
  <si>
    <t>15/12/21 - E - 14 - 147</t>
  </si>
  <si>
    <t>15/12/21 - E - 14 - 161</t>
  </si>
  <si>
    <t>15/12/21 - E - 14 - 175</t>
  </si>
  <si>
    <t>15/12/21 - E - 14 - 182</t>
  </si>
  <si>
    <t>15/12/21 - E - 14 - 189</t>
  </si>
  <si>
    <t>15/12/21 - E - 14 - 203</t>
  </si>
  <si>
    <t>15/12/21 - E - 14 - 217</t>
  </si>
  <si>
    <t>16/03/21 - E - 13 - 7</t>
  </si>
  <si>
    <t>16/03/21 - E - 13 - 14</t>
  </si>
  <si>
    <t>16/03/21 - E - 13 - 28</t>
  </si>
  <si>
    <t>16/03/21 - E - 13 - 42</t>
  </si>
  <si>
    <t>16/03/21 - E - 13 - 56</t>
  </si>
  <si>
    <t>16/03/21 - E - 13 - 70</t>
  </si>
  <si>
    <t>16/03/21 - E - 13 - 84</t>
  </si>
  <si>
    <t>16/03/21 - E - 13 - 98</t>
  </si>
  <si>
    <t>16/03/21 - E - 13 - 112</t>
  </si>
  <si>
    <t>16/03/21 - E - 13 - 126</t>
  </si>
  <si>
    <t>16/03/21 - E - 13 - 140</t>
  </si>
  <si>
    <t>16/03/21 - E - 13 - 154</t>
  </si>
  <si>
    <t>16/03/21 - E - 13 - 168</t>
  </si>
  <si>
    <t>16/03/21 - E - 13 - 182</t>
  </si>
  <si>
    <t>16/03/21 - E - 13 - 189</t>
  </si>
  <si>
    <t>16/03/21 - E - 13 - 203</t>
  </si>
  <si>
    <t>16/04/21 - E - 11 - 7</t>
  </si>
  <si>
    <t>16/04/21 - E - 11 - 14</t>
  </si>
  <si>
    <t>16/04/21 - E - 11 - 28</t>
  </si>
  <si>
    <t>16/04/21 - E - 11 - 42</t>
  </si>
  <si>
    <t>16/04/21 - E - 11 - 56</t>
  </si>
  <si>
    <t>16/04/21 - E - 11 - 70</t>
  </si>
  <si>
    <t>16/04/21 - E - 11 - 84</t>
  </si>
  <si>
    <t>16/04/21 - E - 11 - 98</t>
  </si>
  <si>
    <t>16/04/21 - E - 11 - 112</t>
  </si>
  <si>
    <t>16/04/21 - E - 11 - 126</t>
  </si>
  <si>
    <t>16/04/21 - E - 11 - 140</t>
  </si>
  <si>
    <t>16/04/21 - E - 11 - 154</t>
  </si>
  <si>
    <t>16/04/21 - E - 11 - 168</t>
  </si>
  <si>
    <t>16/04/21 - E - 11 - 182</t>
  </si>
  <si>
    <t>16/04/21 - E - 11 - 189</t>
  </si>
  <si>
    <t>16/04/21 - E - 11 - 203</t>
  </si>
  <si>
    <t>16/06/21 - E - 13 - 7</t>
  </si>
  <si>
    <t>16/06/21 - E - 13 - 14</t>
  </si>
  <si>
    <t>16/06/21 - E - 13 - 28</t>
  </si>
  <si>
    <t>16/06/21 - E - 13 - 42</t>
  </si>
  <si>
    <t>16/06/21 - E - 13 - 56</t>
  </si>
  <si>
    <t>16/06/21 - E - 13 - 70</t>
  </si>
  <si>
    <t>16/06/21 - E - 13 - 84</t>
  </si>
  <si>
    <t>16/06/21 - E - 13 - 98</t>
  </si>
  <si>
    <t>16/06/21 - E - 13 - 112</t>
  </si>
  <si>
    <t>16/06/21 - E - 13 - 126</t>
  </si>
  <si>
    <t>16/06/21 - E - 13 - 140</t>
  </si>
  <si>
    <t>16/06/21 - E - 13 - 154</t>
  </si>
  <si>
    <t>16/06/21 - E - 13 - 168</t>
  </si>
  <si>
    <t>16/06/21 - E - 13 - 182</t>
  </si>
  <si>
    <t>16/06/21 - E - 13 - 189</t>
  </si>
  <si>
    <t>16/06/21 - E - 13 - 203</t>
  </si>
  <si>
    <t>16/06/21 - E - 13 - 217</t>
  </si>
  <si>
    <t>16/06/21 - E - 15 - 7</t>
  </si>
  <si>
    <t>16/06/21 - E - 16 - 7</t>
  </si>
  <si>
    <t>16/07/21 - E - 15 - 7</t>
  </si>
  <si>
    <t>16/07/21 - E - 15 - 21</t>
  </si>
  <si>
    <t>16/07/21 - E - 15 - 35</t>
  </si>
  <si>
    <t>16/07/21 - E - 15 - 42</t>
  </si>
  <si>
    <t>16/07/21 - E - 15 - 56</t>
  </si>
  <si>
    <t>16/07/21 - E - 15 - 70</t>
  </si>
  <si>
    <t>16/07/21 - E - 15 - 84</t>
  </si>
  <si>
    <t>16/07/21 - E - 15 - 98</t>
  </si>
  <si>
    <t>16/07/21 - E - 15 - 112</t>
  </si>
  <si>
    <t>16/07/21 - E - 15 - 126</t>
  </si>
  <si>
    <t>16/07/21 - E - 15 - 140</t>
  </si>
  <si>
    <t>16/07/21 - E - 15 - 147</t>
  </si>
  <si>
    <t>16/07/21 - E - 15 - 161</t>
  </si>
  <si>
    <t>16/07/21 - E - 15 - 175</t>
  </si>
  <si>
    <t>16/08/21 - E - 10 - 7</t>
  </si>
  <si>
    <t>16/08/21 - E - 10 - 21</t>
  </si>
  <si>
    <t>16/08/21 - E - 10 - 35</t>
  </si>
  <si>
    <t>16/08/21 - E - 10 - 42</t>
  </si>
  <si>
    <t>16/08/21 - E - 10 - 56</t>
  </si>
  <si>
    <t>16/08/21 - E - 10 - 70</t>
  </si>
  <si>
    <t>16/08/21 - E - 10 - 84</t>
  </si>
  <si>
    <t>16/08/21 - E - 10 - 98</t>
  </si>
  <si>
    <t>16/08/21 - E - 10 - 112</t>
  </si>
  <si>
    <t>16/08/21 - E - 10 - 126</t>
  </si>
  <si>
    <t>16/08/21 - E - 10 - 140</t>
  </si>
  <si>
    <t>16/08/21 - E - 10 - 147</t>
  </si>
  <si>
    <t>16/08/21 - E - 10 - 154</t>
  </si>
  <si>
    <t>16/08/21 - E - 10 - 168</t>
  </si>
  <si>
    <t>16/08/21 - E - 10 - 182</t>
  </si>
  <si>
    <t>16/08/21 - E - 11 - 7</t>
  </si>
  <si>
    <t>17/04/21 - E - 12 - 7</t>
  </si>
  <si>
    <t>17/09/21 - E - 15 - 7</t>
  </si>
  <si>
    <t>17/09/21 - E - 15 - 21</t>
  </si>
  <si>
    <t>17/09/21 - E - 15 - 35</t>
  </si>
  <si>
    <t>17/09/21 - E - 15 - 42</t>
  </si>
  <si>
    <t>17/09/21 - E - 15 - 56</t>
  </si>
  <si>
    <t>17/09/21 - E - 15 - 70</t>
  </si>
  <si>
    <t>17/09/21 - E - 15 - 84</t>
  </si>
  <si>
    <t>17/09/21 - E - 15 - 91</t>
  </si>
  <si>
    <t>17/09/21 - E - 15 - 105</t>
  </si>
  <si>
    <t>17/09/21 - E - 15 - 119</t>
  </si>
  <si>
    <t>17/09/21 - E - 15 - 133</t>
  </si>
  <si>
    <t>17/09/21 - E - 15 - 147</t>
  </si>
  <si>
    <t>17/09/21 - E - 15 - 154</t>
  </si>
  <si>
    <t>17/09/21 - E - 15 - 161</t>
  </si>
  <si>
    <t>17/09/21 - E - 15 - 175</t>
  </si>
  <si>
    <t>17/09/21 - E - 15 - 189</t>
  </si>
  <si>
    <t>20/08/21 - E - 14 - 7</t>
  </si>
  <si>
    <t>23/07/21 - E - 17 - 7</t>
  </si>
  <si>
    <t>28/02/21 - E - 13 - 7</t>
  </si>
  <si>
    <t>28/02/21 - E - 13 - 14</t>
  </si>
  <si>
    <t>28/02/21 - E - 13 - 28</t>
  </si>
  <si>
    <t>28/02/21 - E - 13 - 42</t>
  </si>
  <si>
    <t>28/02/21 - E - 13 - 56</t>
  </si>
  <si>
    <t>28/02/21 - E - 13 - 77</t>
  </si>
  <si>
    <t>28/02/21 - E - 13 - 91</t>
  </si>
  <si>
    <t>28/02/21 - E - 13 - 105</t>
  </si>
  <si>
    <t>28/02/21 - E - 13 - 119</t>
  </si>
  <si>
    <t>28/02/21 - E - 13 - 133</t>
  </si>
  <si>
    <t>28/02/21 - E - 13 - 147</t>
  </si>
  <si>
    <t>28/02/21 - E - 13 - 161</t>
  </si>
  <si>
    <t>28/02/21 - E - 13 - 175</t>
  </si>
  <si>
    <t>28/02/21 - E - 13 - 189</t>
  </si>
  <si>
    <t>28/02/21 - E - 13 - 196</t>
  </si>
  <si>
    <t>28/02/21 - E - 13 - 210</t>
  </si>
  <si>
    <t>28/02/21 - E - 14 - 7</t>
  </si>
  <si>
    <t>28/02/21 - E - 14 - 21</t>
  </si>
  <si>
    <t>28/02/21 - E - 15 - 7</t>
  </si>
  <si>
    <t>28/02/21 - E - 15 - 14</t>
  </si>
  <si>
    <t>28/02/21 - E - 15 - 28</t>
  </si>
  <si>
    <t>28/02/21 - E - 15 - 42</t>
  </si>
  <si>
    <t>28/02/21 - E - 15 - 56</t>
  </si>
  <si>
    <t>28/02/21 - E - 15 - 70</t>
  </si>
  <si>
    <t>28/02/21 - E - 15 - 84</t>
  </si>
  <si>
    <t>28/02/21 - E - 15 - 98</t>
  </si>
  <si>
    <t>28/02/21 - E - 15 - 112</t>
  </si>
  <si>
    <t>28/02/21 - E - 15 - 126</t>
  </si>
  <si>
    <t>28/02/21 - E - 15 - 140</t>
  </si>
  <si>
    <t>28/02/21 - E - 15 - 154</t>
  </si>
  <si>
    <t>28/02/21 - E - 15 - 168</t>
  </si>
  <si>
    <t>28/02/21 - E - 15 - 182</t>
  </si>
  <si>
    <t>28/02/21 - E - 15 - 189</t>
  </si>
  <si>
    <t>28/02/21 - E - 15 - 210</t>
  </si>
  <si>
    <t>28/02/21 - E - 16 - 7</t>
  </si>
  <si>
    <t>28/02/21 - E - 16 - 21</t>
  </si>
  <si>
    <t>29/12/21 - E - 19 - 7</t>
  </si>
  <si>
    <t>29/12/21 - E - 20 - 7</t>
  </si>
  <si>
    <t>30/01/21 - E - 7 - 7</t>
  </si>
  <si>
    <t>30/01/21 - E - 7 - 14</t>
  </si>
  <si>
    <t>30/01/21 - E - 7 - 28</t>
  </si>
  <si>
    <t>30/01/21 - E - 7 - 42</t>
  </si>
  <si>
    <t>30/01/21 - E - 7 - 56</t>
  </si>
  <si>
    <t>30/01/21 - E - 7 - 77</t>
  </si>
  <si>
    <t>30/01/21 - E - 7 - 91</t>
  </si>
  <si>
    <t>30/01/21 - E - 7 - 98</t>
  </si>
  <si>
    <t>30/01/21 - E - 7 - 112</t>
  </si>
  <si>
    <t>30/01/21 - E - 7 - 126</t>
  </si>
  <si>
    <t>30/01/21 - E - 7 - 140</t>
  </si>
  <si>
    <t>30/01/21 - E - 7 - 154</t>
  </si>
  <si>
    <t>30/01/21 - E - 7 - 168</t>
  </si>
  <si>
    <t>30/01/21 - E - 7 - 182</t>
  </si>
  <si>
    <t>30/01/21 - E - 7 - 196</t>
  </si>
  <si>
    <t>30/01/21 - E - 7 - 210</t>
  </si>
  <si>
    <t>30/03/21 - E - 17 - 7</t>
  </si>
  <si>
    <t>30/03/21 - E - 18 - 7</t>
  </si>
  <si>
    <t>30/04/21 - E - 19 - 7</t>
  </si>
  <si>
    <t>30/04/21 - E - 19 - 14</t>
  </si>
  <si>
    <t>30/04/21 - E - 19 - 28</t>
  </si>
  <si>
    <t>30/04/21 - E - 19 - 42</t>
  </si>
  <si>
    <t>30/04/21 - E - 19 - 49</t>
  </si>
  <si>
    <t>30/04/21 - E - 19 - 63</t>
  </si>
  <si>
    <t>30/04/21 - E - 19 - 77</t>
  </si>
  <si>
    <t>30/04/21 - E - 19 - 91</t>
  </si>
  <si>
    <t>30/04/21 - E - 19 - 105</t>
  </si>
  <si>
    <t>30/04/21 - E - 19 - 119</t>
  </si>
  <si>
    <t>30/04/21 - E - 19 - 133</t>
  </si>
  <si>
    <t>30/04/21 - E - 19 - 147</t>
  </si>
  <si>
    <t>30/04/21 - E - 19 - 161</t>
  </si>
  <si>
    <t>30/04/21 - E - 19 - 175</t>
  </si>
  <si>
    <t>30/04/21 - E - 19 - 189</t>
  </si>
  <si>
    <t>30/04/21 - E - 19 - 196</t>
  </si>
  <si>
    <t>30/04/21 - E - 19 - 210</t>
  </si>
  <si>
    <t>30/04/21 - E - 19 - 224</t>
  </si>
  <si>
    <t>30/04/21 - E - 20 - 7</t>
  </si>
  <si>
    <t>30/04/21 - E - 21 - 7</t>
  </si>
  <si>
    <t>30/06/21 - E - 21 - 7</t>
  </si>
  <si>
    <t>30/06/21 - E - 21 - 21</t>
  </si>
  <si>
    <t>30/06/21 - E - 21 - 35</t>
  </si>
  <si>
    <t>30/06/21 - E - 21 - 42</t>
  </si>
  <si>
    <t>30/06/21 - E - 21 - 56</t>
  </si>
  <si>
    <t>30/06/21 - E - 21 - 70</t>
  </si>
  <si>
    <t>30/06/21 - E - 21 - 84</t>
  </si>
  <si>
    <t>30/06/21 - E - 21 - 98</t>
  </si>
  <si>
    <t>30/06/21 - E - 21 - 112</t>
  </si>
  <si>
    <t>30/06/21 - E - 21 - 126</t>
  </si>
  <si>
    <t>30/06/21 - E - 21 - 140</t>
  </si>
  <si>
    <t>30/06/21 - E - 21 - 154</t>
  </si>
  <si>
    <t>30/06/21 - E - 21 - 161</t>
  </si>
  <si>
    <t>30/06/21 - E - 21 - 175</t>
  </si>
  <si>
    <t>30/06/21 - E - 21 - 189</t>
  </si>
  <si>
    <t>30/06/21 - E - 22 - 7</t>
  </si>
  <si>
    <t>30/06/21 - E - 23 - 7</t>
  </si>
  <si>
    <t>30/07/21 - E - 18 - 7</t>
  </si>
  <si>
    <t>30/07/21 - E - 19 - 7</t>
  </si>
  <si>
    <t>30/07/21 - E - 19 - 21</t>
  </si>
  <si>
    <t>30/07/21 - E - 19 - 35</t>
  </si>
  <si>
    <t>30/07/21 - E - 19 - 42</t>
  </si>
  <si>
    <t>30/07/21 - E - 19 - 56</t>
  </si>
  <si>
    <t>30/07/21 - E - 19 - 70</t>
  </si>
  <si>
    <t>30/07/21 - E - 19 - 84</t>
  </si>
  <si>
    <t>30/07/21 - E - 19 - 98</t>
  </si>
  <si>
    <t>30/07/21 - E - 19 - 112</t>
  </si>
  <si>
    <t>30/07/21 - E - 19 - 126</t>
  </si>
  <si>
    <t>30/07/21 - E - 19 - 140</t>
  </si>
  <si>
    <t>30/07/21 - E - 19 - 147</t>
  </si>
  <si>
    <t>30/07/21 - E - 19 - 154</t>
  </si>
  <si>
    <t>30/07/21 - E - 19 - 168</t>
  </si>
  <si>
    <t>30/07/21 - E - 19 - 182</t>
  </si>
  <si>
    <t>30/07/21 - E - 20 - 7</t>
  </si>
  <si>
    <t>30/07/21 - E - 21 - 7</t>
  </si>
  <si>
    <t>30/09/21 - E - 17 - 7</t>
  </si>
  <si>
    <t>30/09/21 - E - 17 - 21</t>
  </si>
  <si>
    <t>30/09/21 - E - 18 - 7</t>
  </si>
  <si>
    <t>30/09/21 - E - 18 - 21</t>
  </si>
  <si>
    <t>30/09/21 - E - 18 - 28</t>
  </si>
  <si>
    <t>30/09/21 - E - 18 - 35</t>
  </si>
  <si>
    <t>30/09/21 - E - 18 - 42</t>
  </si>
  <si>
    <t>30/09/21 - E - 18 - 56</t>
  </si>
  <si>
    <t>30/09/21 - E - 18 - 70</t>
  </si>
  <si>
    <t>30/09/21 - E - 18 - 77</t>
  </si>
  <si>
    <t>30/09/21 - E - 18 - 91</t>
  </si>
  <si>
    <t>30/09/21 - E - 18 - 105</t>
  </si>
  <si>
    <t>30/09/21 - E - 18 - 112</t>
  </si>
  <si>
    <t>30/09/21 - E - 18 - 126</t>
  </si>
  <si>
    <t>30/09/21 - E - 18 - 133</t>
  </si>
  <si>
    <t>30/09/21 - E - 18 - 140</t>
  </si>
  <si>
    <t>30/09/21 - E - 18 - 154</t>
  </si>
  <si>
    <t>30/09/21 - E - 18 - 168</t>
  </si>
  <si>
    <t>30/09/21 - E - 19 - 7</t>
  </si>
  <si>
    <t>30/09/21 - E - 19 - 14</t>
  </si>
  <si>
    <t>30/09/21 - E - 19 - 21</t>
  </si>
  <si>
    <t>30/09/21 - E - 19 - 35</t>
  </si>
  <si>
    <t>30/11/21 - E - 24 - 7</t>
  </si>
  <si>
    <t>30/11/21 - E - 25 - 7</t>
  </si>
  <si>
    <t>30/11/21 - E - 26 - 7</t>
  </si>
  <si>
    <t>30/11/21 - E - 26 - 21</t>
  </si>
  <si>
    <t>30/11/21 - E - 26 - 35</t>
  </si>
  <si>
    <t>30/11/21 - E - 26 - 42</t>
  </si>
  <si>
    <t>30/11/21 - E - 26 - 56</t>
  </si>
  <si>
    <t>30/11/21 - E - 26 - 70</t>
  </si>
  <si>
    <t>30/11/21 - E - 26 - 84</t>
  </si>
  <si>
    <t>30/11/21 - E - 26 - 98</t>
  </si>
  <si>
    <t>30/11/21 - E - 26 - 105</t>
  </si>
  <si>
    <t>30/11/21 - E - 26 - 119</t>
  </si>
  <si>
    <t>30/11/21 - E - 26 - 133</t>
  </si>
  <si>
    <t>30/11/21 - E - 26 - 147</t>
  </si>
  <si>
    <t>30/11/21 - E - 26 - 161</t>
  </si>
  <si>
    <t>30/11/21 - E - 26 - 175</t>
  </si>
  <si>
    <t>30/11/21 - E - 26 - 182</t>
  </si>
  <si>
    <t>30/11/21 - E - 26 - 189</t>
  </si>
  <si>
    <t>30/11/21 - E - 26 - 203</t>
  </si>
  <si>
    <t>30/11/21 - E - 26 - 217</t>
  </si>
  <si>
    <t>30/11/21 - E - 27 - 7</t>
  </si>
  <si>
    <t>30/11/21 - E - 27 - 21</t>
  </si>
  <si>
    <t>30/11/21 - E - 27 - 35</t>
  </si>
  <si>
    <t>30/11/21 - E - 27 - 42</t>
  </si>
  <si>
    <t>30/11/21 - E - 27 - 56</t>
  </si>
  <si>
    <t>30/11/21 - E - 27 - 70</t>
  </si>
  <si>
    <t>30/11/21 - E - 27 - 84</t>
  </si>
  <si>
    <t>30/11/21 - E - 27 - 98</t>
  </si>
  <si>
    <t>30/11/21 - E - 27 - 105</t>
  </si>
  <si>
    <t>30/11/21 - E - 27 - 119</t>
  </si>
  <si>
    <t>30/11/21 - E - 27 - 133</t>
  </si>
  <si>
    <t>30/11/21 - E - 27 - 147</t>
  </si>
  <si>
    <t>30/11/21 - E - 27 - 161</t>
  </si>
  <si>
    <t>30/11/21 - E - 27 - 175</t>
  </si>
  <si>
    <t>30/11/21 - E - 27 - 182</t>
  </si>
  <si>
    <t>30/11/21 - E - 27 - 189</t>
  </si>
  <si>
    <t>30/11/21 - E - 27 - 203</t>
  </si>
  <si>
    <t>30/11/21 - E - 27 - 217</t>
  </si>
  <si>
    <t>30/11/21 - E - 28 - 7</t>
  </si>
  <si>
    <t>30/11/21 - E - 29 - 14</t>
  </si>
  <si>
    <t>30/12/21 - E - 21 - 7</t>
  </si>
  <si>
    <t>30/12/21 - E - 21 - 21</t>
  </si>
  <si>
    <t>30/12/21 - E - 21 - 35</t>
  </si>
  <si>
    <t>30/12/21 - E - 21 - 42</t>
  </si>
  <si>
    <t>30/12/21 - E - 21 - 56</t>
  </si>
  <si>
    <t>30/12/21 - E - 21 - 70</t>
  </si>
  <si>
    <t>30/12/21 - E - 21 - 84</t>
  </si>
  <si>
    <t>30/12/21 - E - 21 - 98</t>
  </si>
  <si>
    <t>30/12/21 - E - 21 - 105</t>
  </si>
  <si>
    <t>30/12/21 - E - 21 - 119</t>
  </si>
  <si>
    <t>30/12/21 - E - 21 - 133</t>
  </si>
  <si>
    <t>30/12/21 - E - 21 - 147</t>
  </si>
  <si>
    <t>30/12/21 - E - 21 - 161</t>
  </si>
  <si>
    <t>30/12/21 - E - 21 - 175</t>
  </si>
  <si>
    <t>30/12/21 - E - 21 - 182</t>
  </si>
  <si>
    <t>30/12/21 - E - 21 - 189</t>
  </si>
  <si>
    <t>30/12/21 - E - 21 - 203</t>
  </si>
  <si>
    <t>30/12/21 - E - 21 - 217</t>
  </si>
  <si>
    <t>31/01/21 - E - 8 - 7</t>
  </si>
  <si>
    <t>31/01/21 - E - 8 - 14</t>
  </si>
  <si>
    <t>31/01/21 - E - 8 - 28</t>
  </si>
  <si>
    <t>31/01/21 - E - 8 - 42</t>
  </si>
  <si>
    <t>31/01/21 - E - 8 - 56</t>
  </si>
  <si>
    <t>31/01/21 - E - 8 - 77</t>
  </si>
  <si>
    <t>31/01/21 - E - 8 - 91</t>
  </si>
  <si>
    <t>31/01/21 - E - 8 - 98</t>
  </si>
  <si>
    <t>31/01/21 - E - 8 - 112</t>
  </si>
  <si>
    <t>31/01/21 - E - 8 - 126</t>
  </si>
  <si>
    <t>31/01/21 - E - 8 - 140</t>
  </si>
  <si>
    <t>31/01/21 - E - 8 - 154</t>
  </si>
  <si>
    <t>31/01/21 - E - 8 - 168</t>
  </si>
  <si>
    <t>31/01/21 - E - 8 - 182</t>
  </si>
  <si>
    <t>31/01/21 - E - 8 - 189</t>
  </si>
  <si>
    <t>31/01/21 - E - 8 - 203</t>
  </si>
  <si>
    <t>31/01/21 - E - 9 - 7</t>
  </si>
  <si>
    <t>31/01/21 - E - 9 - 21</t>
  </si>
  <si>
    <t>31/01/21 - E - 10 - 7</t>
  </si>
  <si>
    <t>31/01/21 - E - 10 - 21</t>
  </si>
  <si>
    <t>31/03/21 - E - 23 - 7</t>
  </si>
  <si>
    <t>31/03/21 - E - 23 - 14</t>
  </si>
  <si>
    <t>31/03/21 - E - 23 - 28</t>
  </si>
  <si>
    <t>31/03/21 - E - 23 - 42</t>
  </si>
  <si>
    <t>31/03/21 - E - 23 - 56</t>
  </si>
  <si>
    <t>31/03/21 - E - 23 - 70</t>
  </si>
  <si>
    <t>31/03/21 - E - 23 - 84</t>
  </si>
  <si>
    <t>31/03/21 - E - 23 - 98</t>
  </si>
  <si>
    <t>31/03/21 - E - 23 - 112</t>
  </si>
  <si>
    <t>31/03/21 - E - 23 - 126</t>
  </si>
  <si>
    <t>31/03/21 - E - 23 - 140</t>
  </si>
  <si>
    <t>31/03/21 - E - 23 - 154</t>
  </si>
  <si>
    <t>31/03/21 - E - 23 - 168</t>
  </si>
  <si>
    <t>31/03/21 - E - 23 - 182</t>
  </si>
  <si>
    <t>31/03/21 - E - 23 - 189</t>
  </si>
  <si>
    <t>31/03/21 - E - 23 - 203</t>
  </si>
  <si>
    <t>31/05/21 - E - 14 - 7</t>
  </si>
  <si>
    <t>31/05/21 - E - 14 - 14</t>
  </si>
  <si>
    <t>31/05/21 - E - 14 - 28</t>
  </si>
  <si>
    <t>31/05/21 - E - 14 - 35</t>
  </si>
  <si>
    <t>31/05/21 - E - 14 - 49</t>
  </si>
  <si>
    <t>31/05/21 - E - 14 - 63</t>
  </si>
  <si>
    <t>31/05/21 - E - 14 - 77</t>
  </si>
  <si>
    <t>31/05/21 - E - 14 - 91</t>
  </si>
  <si>
    <t>31/05/21 - E - 14 - 105</t>
  </si>
  <si>
    <t>31/05/21 - E - 14 - 119</t>
  </si>
  <si>
    <t>31/05/21 - E - 14 - 133</t>
  </si>
  <si>
    <t>31/05/21 - E - 14 - 147</t>
  </si>
  <si>
    <t>31/05/21 - E - 14 - 161</t>
  </si>
  <si>
    <t>31/05/21 - E - 14 - 168</t>
  </si>
  <si>
    <t>31/05/21 - E - 14 - 182</t>
  </si>
  <si>
    <t>31/05/21 - E - 15 - 7</t>
  </si>
  <si>
    <t>31/08/21 - E - 15 - 7</t>
  </si>
  <si>
    <t>31/08/21 - E - 15 - 21</t>
  </si>
  <si>
    <t>31/08/21 - E - 15 - 35</t>
  </si>
  <si>
    <t>31/08/21 - E - 15 - 42</t>
  </si>
  <si>
    <t>31/08/21 - E - 15 - 56</t>
  </si>
  <si>
    <t>31/08/21 - E - 15 - 70</t>
  </si>
  <si>
    <t>31/08/21 - E - 15 - 84</t>
  </si>
  <si>
    <t>31/08/21 - E - 15 - 91</t>
  </si>
  <si>
    <t>31/08/21 - E - 15 - 105</t>
  </si>
  <si>
    <t>31/08/21 - E - 15 - 119</t>
  </si>
  <si>
    <t>31/08/21 - E - 15 - 133</t>
  </si>
  <si>
    <t>31/08/21 - E - 15 - 147</t>
  </si>
  <si>
    <t>31/08/21 - E - 15 - 154</t>
  </si>
  <si>
    <t>31/08/21 - E - 15 - 161</t>
  </si>
  <si>
    <t>31/08/21 - E - 15 - 175</t>
  </si>
  <si>
    <t>31/08/21 - E - 15 - 189</t>
  </si>
  <si>
    <t>31/08/21 - E - 16 - 7</t>
  </si>
  <si>
    <t>31/10/21 - E - 21 - 7</t>
  </si>
  <si>
    <t>31/10/21 - E - 22 - 7</t>
  </si>
  <si>
    <t>31/10/21 - E - 23 - 7</t>
  </si>
  <si>
    <t>31/10/21 - E - 23 - 21</t>
  </si>
  <si>
    <t>31/10/21 - E - 23 - 35</t>
  </si>
  <si>
    <t>31/10/21 - E - 23 - 49</t>
  </si>
  <si>
    <t>31/10/21 - E - 23 - 63</t>
  </si>
  <si>
    <t>31/10/21 - E - 23 - 77</t>
  </si>
  <si>
    <t>31/10/21 - E - 23 - 91</t>
  </si>
  <si>
    <t>31/10/21 - E - 23 - 98</t>
  </si>
  <si>
    <t>31/10/21 - E - 23 - 112</t>
  </si>
  <si>
    <t>31/10/21 - E - 23 - 126</t>
  </si>
  <si>
    <t>31/10/21 - E - 23 - 140</t>
  </si>
  <si>
    <t>31/10/21 - E - 23 - 154</t>
  </si>
  <si>
    <t>31/10/21 - E - 23 - 168</t>
  </si>
  <si>
    <t>31/10/21 - E - 23 - 175</t>
  </si>
  <si>
    <t>31/10/21 - E - 23 - 182</t>
  </si>
  <si>
    <t>31/10/21 - E - 23 - 196</t>
  </si>
  <si>
    <t>31/10/21 - E - 23 - 210</t>
  </si>
  <si>
    <t>31/10/21 - E - 23 - 224</t>
  </si>
  <si>
    <t>31/10/21 - E - 24 - 7</t>
  </si>
  <si>
    <t>31/10/21 - E - 25 - 7</t>
  </si>
  <si>
    <t>8221 0000 0000 0000 1200</t>
  </si>
  <si>
    <t>8221 0000 0000 0000 1210</t>
  </si>
  <si>
    <t>8221 0000 0000 0000 1211</t>
  </si>
  <si>
    <t>15/05/21 - E - 5 - 196</t>
  </si>
  <si>
    <t>16/03/21 - E - 13 - 217</t>
  </si>
  <si>
    <t>16/04/21 - E - 11 - 217</t>
  </si>
  <si>
    <t>16/06/21 - E - 13 - 231</t>
  </si>
  <si>
    <t>28/02/21 - E - 13 - 70</t>
  </si>
  <si>
    <t>28/02/21 - E - 15 - 203</t>
  </si>
  <si>
    <t>30/01/21 - E - 7 - 70</t>
  </si>
  <si>
    <t>30/04/21 - E - 19 - 238</t>
  </si>
  <si>
    <t>30/06/21 - E - 21 - 203</t>
  </si>
  <si>
    <t>31/01/21 - E - 8 - 70</t>
  </si>
  <si>
    <t>31/03/21 - E - 23 - 217</t>
  </si>
  <si>
    <t>31/05/21 - E - 14 - 196</t>
  </si>
  <si>
    <t>8221 0000 0000 0000 1300</t>
  </si>
  <si>
    <t>8221 0000 0000 0000 1320</t>
  </si>
  <si>
    <t>8221 0000 0000 0000 1321</t>
  </si>
  <si>
    <t>31/12/21 - E - 26 - 7</t>
  </si>
  <si>
    <t>31/12/21 - E - 27 - 7</t>
  </si>
  <si>
    <t>31/12/21 - E - 28 - 7</t>
  </si>
  <si>
    <t>31/12/21 - E - 28 - 14</t>
  </si>
  <si>
    <t>31/12/21 - E - 28 - 21</t>
  </si>
  <si>
    <t>31/12/21 - E - 28 - 28</t>
  </si>
  <si>
    <t>31/12/21 - E - 28 - 35</t>
  </si>
  <si>
    <t>31/12/21 - E - 28 - 42</t>
  </si>
  <si>
    <t>31/12/21 - E - 28 - 49</t>
  </si>
  <si>
    <t>31/12/21 - E - 28 - 56</t>
  </si>
  <si>
    <t>31/12/21 - E - 28 - 63</t>
  </si>
  <si>
    <t>31/12/21 - E - 28 - 70</t>
  </si>
  <si>
    <t>31/12/21 - E - 28 - 77</t>
  </si>
  <si>
    <t>31/12/21 - E - 28 - 84</t>
  </si>
  <si>
    <t>31/12/21 - E - 28 - 91</t>
  </si>
  <si>
    <t>31/12/21 - E - 28 - 98</t>
  </si>
  <si>
    <t>31/12/21 - E - 28 - 105</t>
  </si>
  <si>
    <t>31/12/21 - E - 28 - 112</t>
  </si>
  <si>
    <t>31/12/21 - E - 28 - 119</t>
  </si>
  <si>
    <t>31/12/21 - E - 28 - 126</t>
  </si>
  <si>
    <t>8221 0000 0000 0000 1322</t>
  </si>
  <si>
    <t>31/12/21 - E - 22 - 7</t>
  </si>
  <si>
    <t>31/12/21 - E - 22 - 14</t>
  </si>
  <si>
    <t>31/12/21 - E - 22 - 21</t>
  </si>
  <si>
    <t>31/12/21 - E - 22 - 28</t>
  </si>
  <si>
    <t>31/12/21 - E - 22 - 35</t>
  </si>
  <si>
    <t>31/12/21 - E - 22 - 42</t>
  </si>
  <si>
    <t>31/12/21 - E - 22 - 49</t>
  </si>
  <si>
    <t>31/12/21 - E - 22 - 56</t>
  </si>
  <si>
    <t>31/12/21 - E - 22 - 63</t>
  </si>
  <si>
    <t>31/12/21 - E - 22 - 70</t>
  </si>
  <si>
    <t>31/12/21 - E - 22 - 77</t>
  </si>
  <si>
    <t>31/12/21 - E - 22 - 84</t>
  </si>
  <si>
    <t>31/12/21 - E - 22 - 91</t>
  </si>
  <si>
    <t>31/12/21 - E - 22 - 98</t>
  </si>
  <si>
    <t>31/12/21 - E - 22 - 105</t>
  </si>
  <si>
    <t>31/12/21 - E - 22 - 112</t>
  </si>
  <si>
    <t>31/12/21 - E - 22 - 119</t>
  </si>
  <si>
    <t>31/12/21 - E - 22 - 126</t>
  </si>
  <si>
    <t>31/12/21 - E - 24 - 7</t>
  </si>
  <si>
    <t>31/12/21 - E - 25 - 7</t>
  </si>
  <si>
    <t>8221 0000 0000 0000 1340</t>
  </si>
  <si>
    <t>8221 0000 0000 0000 1345</t>
  </si>
  <si>
    <t>14/05/21 - E - 4 - 14</t>
  </si>
  <si>
    <t>15/05/21 - E - 5 - 21</t>
  </si>
  <si>
    <t>15/05/21 - E - 5 - 42</t>
  </si>
  <si>
    <t>15/05/21 - E - 5 - 56</t>
  </si>
  <si>
    <t>15/05/21 - E - 5 - 70</t>
  </si>
  <si>
    <t>15/05/21 - E - 5 - 84</t>
  </si>
  <si>
    <t>15/05/21 - E - 5 - 98</t>
  </si>
  <si>
    <t>15/05/21 - E - 5 - 112</t>
  </si>
  <si>
    <t>15/05/21 - E - 5 - 126</t>
  </si>
  <si>
    <t>15/05/21 - E - 5 - 140</t>
  </si>
  <si>
    <t>15/05/21 - E - 5 - 154</t>
  </si>
  <si>
    <t>15/05/21 - E - 5 - 175</t>
  </si>
  <si>
    <t>15/05/21 - E - 5 - 189</t>
  </si>
  <si>
    <t>15/10/21 - E - 18 - 14</t>
  </si>
  <si>
    <t>15/10/21 - E - 18 - 28</t>
  </si>
  <si>
    <t>15/10/21 - E - 18 - 49</t>
  </si>
  <si>
    <t>15/10/21 - E - 18 - 63</t>
  </si>
  <si>
    <t>15/10/21 - E - 18 - 77</t>
  </si>
  <si>
    <t>15/10/21 - E - 18 - 91</t>
  </si>
  <si>
    <t>15/10/21 - E - 18 - 112</t>
  </si>
  <si>
    <t>15/10/21 - E - 18 - 126</t>
  </si>
  <si>
    <t>15/10/21 - E - 18 - 140</t>
  </si>
  <si>
    <t>15/10/21 - E - 18 - 154</t>
  </si>
  <si>
    <t>15/10/21 - E - 18 - 168</t>
  </si>
  <si>
    <t>15/10/21 - E - 18 - 196</t>
  </si>
  <si>
    <t>15/10/21 - E - 18 - 210</t>
  </si>
  <si>
    <t>15/10/21 - E - 18 - 224</t>
  </si>
  <si>
    <t>15/12/21 - E - 12 - 14</t>
  </si>
  <si>
    <t>15/12/21 - E - 13 - 14</t>
  </si>
  <si>
    <t>15/12/21 - E - 14 - 14</t>
  </si>
  <si>
    <t>15/12/21 - E - 14 - 28</t>
  </si>
  <si>
    <t>15/12/21 - E - 14 - 49</t>
  </si>
  <si>
    <t>15/12/21 - E - 14 - 63</t>
  </si>
  <si>
    <t>15/12/21 - E - 14 - 77</t>
  </si>
  <si>
    <t>15/12/21 - E - 14 - 91</t>
  </si>
  <si>
    <t>15/12/21 - E - 14 - 112</t>
  </si>
  <si>
    <t>15/12/21 - E - 14 - 126</t>
  </si>
  <si>
    <t>15/12/21 - E - 14 - 140</t>
  </si>
  <si>
    <t>15/12/21 - E - 14 - 154</t>
  </si>
  <si>
    <t>15/12/21 - E - 14 - 168</t>
  </si>
  <si>
    <t>15/12/21 - E - 14 - 196</t>
  </si>
  <si>
    <t>15/12/21 - E - 14 - 210</t>
  </si>
  <si>
    <t>15/12/21 - E - 14 - 224</t>
  </si>
  <si>
    <t>16/03/21 - E - 13 - 21</t>
  </si>
  <si>
    <t>16/03/21 - E - 13 - 35</t>
  </si>
  <si>
    <t>16/03/21 - E - 13 - 49</t>
  </si>
  <si>
    <t>16/03/21 - E - 13 - 63</t>
  </si>
  <si>
    <t>16/03/21 - E - 13 - 77</t>
  </si>
  <si>
    <t>16/03/21 - E - 13 - 91</t>
  </si>
  <si>
    <t>16/03/21 - E - 13 - 105</t>
  </si>
  <si>
    <t>16/03/21 - E - 13 - 119</t>
  </si>
  <si>
    <t>16/03/21 - E - 13 - 133</t>
  </si>
  <si>
    <t>16/03/21 - E - 13 - 147</t>
  </si>
  <si>
    <t>16/03/21 - E - 13 - 161</t>
  </si>
  <si>
    <t>16/03/21 - E - 13 - 175</t>
  </si>
  <si>
    <t>16/03/21 - E - 13 - 196</t>
  </si>
  <si>
    <t>16/03/21 - E - 13 - 210</t>
  </si>
  <si>
    <t>16/04/21 - E - 11 - 21</t>
  </si>
  <si>
    <t>16/04/21 - E - 11 - 35</t>
  </si>
  <si>
    <t>16/04/21 - E - 11 - 49</t>
  </si>
  <si>
    <t>16/04/21 - E - 11 - 63</t>
  </si>
  <si>
    <t>16/04/21 - E - 11 - 77</t>
  </si>
  <si>
    <t>16/04/21 - E - 11 - 91</t>
  </si>
  <si>
    <t>16/04/21 - E - 11 - 105</t>
  </si>
  <si>
    <t>16/04/21 - E - 11 - 119</t>
  </si>
  <si>
    <t>16/04/21 - E - 11 - 133</t>
  </si>
  <si>
    <t>16/04/21 - E - 11 - 147</t>
  </si>
  <si>
    <t>16/04/21 - E - 11 - 161</t>
  </si>
  <si>
    <t>16/04/21 - E - 11 - 175</t>
  </si>
  <si>
    <t>16/04/21 - E - 11 - 196</t>
  </si>
  <si>
    <t>16/04/21 - E - 11 - 210</t>
  </si>
  <si>
    <t>16/06/21 - E - 13 - 21</t>
  </si>
  <si>
    <t>16/06/21 - E - 13 - 35</t>
  </si>
  <si>
    <t>16/06/21 - E - 13 - 49</t>
  </si>
  <si>
    <t>16/06/21 - E - 13 - 63</t>
  </si>
  <si>
    <t>16/06/21 - E - 13 - 77</t>
  </si>
  <si>
    <t>16/06/21 - E - 13 - 91</t>
  </si>
  <si>
    <t>16/06/21 - E - 13 - 105</t>
  </si>
  <si>
    <t>16/06/21 - E - 13 - 119</t>
  </si>
  <si>
    <t>16/06/21 - E - 13 - 133</t>
  </si>
  <si>
    <t>16/06/21 - E - 13 - 147</t>
  </si>
  <si>
    <t>16/06/21 - E - 13 - 161</t>
  </si>
  <si>
    <t>16/06/21 - E - 13 - 175</t>
  </si>
  <si>
    <t>16/06/21 - E - 13 - 196</t>
  </si>
  <si>
    <t>16/06/21 - E - 13 - 210</t>
  </si>
  <si>
    <t>16/06/21 - E - 13 - 224</t>
  </si>
  <si>
    <t>16/06/21 - E - 15 - 14</t>
  </si>
  <si>
    <t>16/07/21 - E - 15 - 14</t>
  </si>
  <si>
    <t>16/07/21 - E - 15 - 28</t>
  </si>
  <si>
    <t>16/07/21 - E - 15 - 49</t>
  </si>
  <si>
    <t>16/07/21 - E - 15 - 63</t>
  </si>
  <si>
    <t>16/07/21 - E - 15 - 77</t>
  </si>
  <si>
    <t>16/07/21 - E - 15 - 91</t>
  </si>
  <si>
    <t>16/07/21 - E - 15 - 105</t>
  </si>
  <si>
    <t>16/07/21 - E - 15 - 119</t>
  </si>
  <si>
    <t>16/07/21 - E - 15 - 133</t>
  </si>
  <si>
    <t>16/07/21 - E - 15 - 154</t>
  </si>
  <si>
    <t>16/07/21 - E - 15 - 168</t>
  </si>
  <si>
    <t>16/07/21 - E - 15 - 182</t>
  </si>
  <si>
    <t>16/08/21 - E - 10 - 14</t>
  </si>
  <si>
    <t>16/08/21 - E - 10 - 28</t>
  </si>
  <si>
    <t>16/08/21 - E - 10 - 49</t>
  </si>
  <si>
    <t>16/08/21 - E - 10 - 63</t>
  </si>
  <si>
    <t>16/08/21 - E - 10 - 77</t>
  </si>
  <si>
    <t>16/08/21 - E - 10 - 91</t>
  </si>
  <si>
    <t>16/08/21 - E - 10 - 105</t>
  </si>
  <si>
    <t>16/08/21 - E - 10 - 119</t>
  </si>
  <si>
    <t>16/08/21 - E - 10 - 133</t>
  </si>
  <si>
    <t>16/08/21 - E - 10 - 161</t>
  </si>
  <si>
    <t>16/08/21 - E - 10 - 175</t>
  </si>
  <si>
    <t>16/08/21 - E - 10 - 189</t>
  </si>
  <si>
    <t>16/08/21 - E - 11 - 14</t>
  </si>
  <si>
    <t>17/09/21 - E - 15 - 14</t>
  </si>
  <si>
    <t>17/09/21 - E - 15 - 28</t>
  </si>
  <si>
    <t>17/09/21 - E - 15 - 49</t>
  </si>
  <si>
    <t>17/09/21 - E - 15 - 63</t>
  </si>
  <si>
    <t>17/09/21 - E - 15 - 77</t>
  </si>
  <si>
    <t>17/09/21 - E - 15 - 98</t>
  </si>
  <si>
    <t>17/09/21 - E - 15 - 112</t>
  </si>
  <si>
    <t>17/09/21 - E - 15 - 126</t>
  </si>
  <si>
    <t>17/09/21 - E - 15 - 140</t>
  </si>
  <si>
    <t>17/09/21 - E - 15 - 168</t>
  </si>
  <si>
    <t>17/09/21 - E - 15 - 182</t>
  </si>
  <si>
    <t>17/09/21 - E - 15 - 196</t>
  </si>
  <si>
    <t>28/02/21 - E - 13 - 21</t>
  </si>
  <si>
    <t>28/02/21 - E - 13 - 35</t>
  </si>
  <si>
    <t>28/02/21 - E - 13 - 49</t>
  </si>
  <si>
    <t>28/02/21 - E - 13 - 63</t>
  </si>
  <si>
    <t>28/02/21 - E - 13 - 84</t>
  </si>
  <si>
    <t>28/02/21 - E - 13 - 98</t>
  </si>
  <si>
    <t>28/02/21 - E - 13 - 112</t>
  </si>
  <si>
    <t>28/02/21 - E - 13 - 126</t>
  </si>
  <si>
    <t>28/02/21 - E - 13 - 140</t>
  </si>
  <si>
    <t>28/02/21 - E - 13 - 154</t>
  </si>
  <si>
    <t>28/02/21 - E - 13 - 168</t>
  </si>
  <si>
    <t>28/02/21 - E - 13 - 182</t>
  </si>
  <si>
    <t>28/02/21 - E - 13 - 203</t>
  </si>
  <si>
    <t>28/02/21 - E - 13 - 217</t>
  </si>
  <si>
    <t>28/02/21 - E - 14 - 14</t>
  </si>
  <si>
    <t>28/02/21 - E - 14 - 28</t>
  </si>
  <si>
    <t>28/02/21 - E - 15 - 21</t>
  </si>
  <si>
    <t>28/02/21 - E - 15 - 35</t>
  </si>
  <si>
    <t>28/02/21 - E - 15 - 49</t>
  </si>
  <si>
    <t>28/02/21 - E - 15 - 63</t>
  </si>
  <si>
    <t>28/02/21 - E - 15 - 77</t>
  </si>
  <si>
    <t>28/02/21 - E - 15 - 91</t>
  </si>
  <si>
    <t>28/02/21 - E - 15 - 105</t>
  </si>
  <si>
    <t>28/02/21 - E - 15 - 119</t>
  </si>
  <si>
    <t>28/02/21 - E - 15 - 133</t>
  </si>
  <si>
    <t>28/02/21 - E - 15 - 147</t>
  </si>
  <si>
    <t>28/02/21 - E - 15 - 161</t>
  </si>
  <si>
    <t>28/02/21 - E - 15 - 175</t>
  </si>
  <si>
    <t>28/02/21 - E - 15 - 196</t>
  </si>
  <si>
    <t>28/02/21 - E - 15 - 217</t>
  </si>
  <si>
    <t>28/02/21 - E - 16 - 14</t>
  </si>
  <si>
    <t>28/02/21 - E - 16 - 28</t>
  </si>
  <si>
    <t>29/12/21 - E - 19 - 14</t>
  </si>
  <si>
    <t>29/12/21 - E - 20 - 14</t>
  </si>
  <si>
    <t>30/01/21 - E - 7 - 21</t>
  </si>
  <si>
    <t>30/01/21 - E - 7 - 35</t>
  </si>
  <si>
    <t>30/01/21 - E - 7 - 49</t>
  </si>
  <si>
    <t>30/01/21 - E - 7 - 63</t>
  </si>
  <si>
    <t>30/01/21 - E - 7 - 84</t>
  </si>
  <si>
    <t>30/01/21 - E - 7 - 105</t>
  </si>
  <si>
    <t>30/01/21 - E - 7 - 119</t>
  </si>
  <si>
    <t>30/01/21 - E - 7 - 133</t>
  </si>
  <si>
    <t>30/01/21 - E - 7 - 147</t>
  </si>
  <si>
    <t>30/01/21 - E - 7 - 161</t>
  </si>
  <si>
    <t>30/01/21 - E - 7 - 175</t>
  </si>
  <si>
    <t>30/01/21 - E - 7 - 189</t>
  </si>
  <si>
    <t>30/01/21 - E - 7 - 203</t>
  </si>
  <si>
    <t>30/01/21 - E - 7 - 217</t>
  </si>
  <si>
    <t>30/04/21 - E - 19 - 21</t>
  </si>
  <si>
    <t>30/04/21 - E - 19 - 35</t>
  </si>
  <si>
    <t>30/04/21 - E - 19 - 56</t>
  </si>
  <si>
    <t>30/04/21 - E - 19 - 70</t>
  </si>
  <si>
    <t>30/04/21 - E - 19 - 84</t>
  </si>
  <si>
    <t>30/04/21 - E - 19 - 98</t>
  </si>
  <si>
    <t>30/04/21 - E - 19 - 112</t>
  </si>
  <si>
    <t>30/04/21 - E - 19 - 126</t>
  </si>
  <si>
    <t>30/04/21 - E - 19 - 140</t>
  </si>
  <si>
    <t>30/04/21 - E - 19 - 154</t>
  </si>
  <si>
    <t>30/04/21 - E - 19 - 168</t>
  </si>
  <si>
    <t>30/04/21 - E - 19 - 182</t>
  </si>
  <si>
    <t>30/04/21 - E - 19 - 203</t>
  </si>
  <si>
    <t>30/04/21 - E - 19 - 217</t>
  </si>
  <si>
    <t>30/04/21 - E - 19 - 231</t>
  </si>
  <si>
    <t>30/04/21 - E - 20 - 14</t>
  </si>
  <si>
    <t>30/04/21 - E - 21 - 14</t>
  </si>
  <si>
    <t>30/06/21 - E - 21 - 14</t>
  </si>
  <si>
    <t>30/06/21 - E - 21 - 28</t>
  </si>
  <si>
    <t>30/06/21 - E - 21 - 49</t>
  </si>
  <si>
    <t>30/06/21 - E - 21 - 63</t>
  </si>
  <si>
    <t>30/06/21 - E - 21 - 77</t>
  </si>
  <si>
    <t>30/06/21 - E - 21 - 91</t>
  </si>
  <si>
    <t>30/06/21 - E - 21 - 105</t>
  </si>
  <si>
    <t>30/06/21 - E - 21 - 119</t>
  </si>
  <si>
    <t>30/06/21 - E - 21 - 133</t>
  </si>
  <si>
    <t>30/06/21 - E - 21 - 147</t>
  </si>
  <si>
    <t>30/06/21 - E - 21 - 168</t>
  </si>
  <si>
    <t>30/06/21 - E - 21 - 182</t>
  </si>
  <si>
    <t>30/06/21 - E - 21 - 196</t>
  </si>
  <si>
    <t>30/06/21 - E - 22 - 14</t>
  </si>
  <si>
    <t>30/07/21 - E - 18 - 14</t>
  </si>
  <si>
    <t>30/07/21 - E - 19 - 14</t>
  </si>
  <si>
    <t>30/07/21 - E - 19 - 28</t>
  </si>
  <si>
    <t>30/07/21 - E - 19 - 49</t>
  </si>
  <si>
    <t>30/07/21 - E - 19 - 63</t>
  </si>
  <si>
    <t>30/07/21 - E - 19 - 77</t>
  </si>
  <si>
    <t>30/07/21 - E - 19 - 91</t>
  </si>
  <si>
    <t>30/07/21 - E - 19 - 105</t>
  </si>
  <si>
    <t>30/07/21 - E - 19 - 119</t>
  </si>
  <si>
    <t>30/07/21 - E - 19 - 133</t>
  </si>
  <si>
    <t>30/07/21 - E - 19 - 161</t>
  </si>
  <si>
    <t>30/07/21 - E - 19 - 175</t>
  </si>
  <si>
    <t>30/07/21 - E - 19 - 189</t>
  </si>
  <si>
    <t>30/07/21 - E - 21 - 14</t>
  </si>
  <si>
    <t>30/09/21 - E - 17 - 14</t>
  </si>
  <si>
    <t>30/09/21 - E - 17 - 28</t>
  </si>
  <si>
    <t>30/09/21 - E - 18 - 14</t>
  </si>
  <si>
    <t>30/09/21 - E - 18 - 49</t>
  </si>
  <si>
    <t>30/09/21 - E - 18 - 63</t>
  </si>
  <si>
    <t>30/09/21 - E - 18 - 84</t>
  </si>
  <si>
    <t>30/09/21 - E - 18 - 98</t>
  </si>
  <si>
    <t>30/09/21 - E - 18 - 119</t>
  </si>
  <si>
    <t>30/09/21 - E - 18 - 147</t>
  </si>
  <si>
    <t>30/09/21 - E - 18 - 161</t>
  </si>
  <si>
    <t>30/09/21 - E - 18 - 175</t>
  </si>
  <si>
    <t>30/09/21 - E - 19 - 28</t>
  </si>
  <si>
    <t>30/09/21 - E - 19 - 42</t>
  </si>
  <si>
    <t>30/11/21 - E - 24 - 14</t>
  </si>
  <si>
    <t>30/11/21 - E - 25 - 14</t>
  </si>
  <si>
    <t>30/11/21 - E - 26 - 14</t>
  </si>
  <si>
    <t>30/11/21 - E - 26 - 28</t>
  </si>
  <si>
    <t>30/11/21 - E - 26 - 49</t>
  </si>
  <si>
    <t>30/11/21 - E - 26 - 63</t>
  </si>
  <si>
    <t>30/11/21 - E - 26 - 77</t>
  </si>
  <si>
    <t>30/11/21 - E - 26 - 91</t>
  </si>
  <si>
    <t>30/11/21 - E - 26 - 112</t>
  </si>
  <si>
    <t>30/11/21 - E - 26 - 126</t>
  </si>
  <si>
    <t>30/11/21 - E - 26 - 140</t>
  </si>
  <si>
    <t>30/11/21 - E - 26 - 154</t>
  </si>
  <si>
    <t>30/11/21 - E - 26 - 168</t>
  </si>
  <si>
    <t>30/11/21 - E - 26 - 196</t>
  </si>
  <si>
    <t>30/11/21 - E - 26 - 210</t>
  </si>
  <si>
    <t>30/11/21 - E - 26 - 224</t>
  </si>
  <si>
    <t>30/11/21 - E - 27 - 14</t>
  </si>
  <si>
    <t>30/11/21 - E - 27 - 28</t>
  </si>
  <si>
    <t>30/11/21 - E - 27 - 49</t>
  </si>
  <si>
    <t>30/11/21 - E - 27 - 63</t>
  </si>
  <si>
    <t>30/11/21 - E - 27 - 77</t>
  </si>
  <si>
    <t>30/11/21 - E - 27 - 91</t>
  </si>
  <si>
    <t>30/11/21 - E - 27 - 112</t>
  </si>
  <si>
    <t>30/11/21 - E - 27 - 126</t>
  </si>
  <si>
    <t>30/11/21 - E - 27 - 140</t>
  </si>
  <si>
    <t>30/11/21 - E - 27 - 154</t>
  </si>
  <si>
    <t>30/11/21 - E - 27 - 168</t>
  </si>
  <si>
    <t>30/11/21 - E - 27 - 196</t>
  </si>
  <si>
    <t>30/11/21 - E - 27 - 210</t>
  </si>
  <si>
    <t>30/11/21 - E - 27 - 224</t>
  </si>
  <si>
    <t>30/11/21 - E - 28 - 14</t>
  </si>
  <si>
    <t>30/11/21 - E - 29 - 20</t>
  </si>
  <si>
    <t>30/12/21 - E - 21 - 14</t>
  </si>
  <si>
    <t>30/12/21 - E - 21 - 28</t>
  </si>
  <si>
    <t>30/12/21 - E - 21 - 49</t>
  </si>
  <si>
    <t>30/12/21 - E - 21 - 63</t>
  </si>
  <si>
    <t>30/12/21 - E - 21 - 77</t>
  </si>
  <si>
    <t>30/12/21 - E - 21 - 91</t>
  </si>
  <si>
    <t>30/12/21 - E - 21 - 112</t>
  </si>
  <si>
    <t>30/12/21 - E - 21 - 126</t>
  </si>
  <si>
    <t>30/12/21 - E - 21 - 140</t>
  </si>
  <si>
    <t>30/12/21 - E - 21 - 154</t>
  </si>
  <si>
    <t>30/12/21 - E - 21 - 168</t>
  </si>
  <si>
    <t>30/12/21 - E - 21 - 196</t>
  </si>
  <si>
    <t>30/12/21 - E - 21 - 210</t>
  </si>
  <si>
    <t>30/12/21 - E - 21 - 224</t>
  </si>
  <si>
    <t>31/01/21 - E - 8 - 21</t>
  </si>
  <si>
    <t>31/01/21 - E - 8 - 35</t>
  </si>
  <si>
    <t>31/01/21 - E - 8 - 49</t>
  </si>
  <si>
    <t>31/01/21 - E - 8 - 63</t>
  </si>
  <si>
    <t>31/01/21 - E - 8 - 84</t>
  </si>
  <si>
    <t>31/01/21 - E - 8 - 105</t>
  </si>
  <si>
    <t>31/01/21 - E - 8 - 119</t>
  </si>
  <si>
    <t>31/01/21 - E - 8 - 133</t>
  </si>
  <si>
    <t>31/01/21 - E - 8 - 147</t>
  </si>
  <si>
    <t>31/01/21 - E - 8 - 161</t>
  </si>
  <si>
    <t>31/01/21 - E - 8 - 175</t>
  </si>
  <si>
    <t>31/01/21 - E - 8 - 196</t>
  </si>
  <si>
    <t>31/01/21 - E - 8 - 210</t>
  </si>
  <si>
    <t>31/01/21 - E - 9 - 14</t>
  </si>
  <si>
    <t>31/01/21 - E - 9 - 28</t>
  </si>
  <si>
    <t>31/01/21 - E - 10 - 14</t>
  </si>
  <si>
    <t>31/01/21 - E - 10 - 28</t>
  </si>
  <si>
    <t>31/03/21 - E - 23 - 21</t>
  </si>
  <si>
    <t>31/03/21 - E - 23 - 35</t>
  </si>
  <si>
    <t>31/03/21 - E - 23 - 49</t>
  </si>
  <si>
    <t>31/03/21 - E - 23 - 63</t>
  </si>
  <si>
    <t>31/03/21 - E - 23 - 77</t>
  </si>
  <si>
    <t>31/03/21 - E - 23 - 91</t>
  </si>
  <si>
    <t>31/03/21 - E - 23 - 105</t>
  </si>
  <si>
    <t>31/03/21 - E - 23 - 119</t>
  </si>
  <si>
    <t>31/03/21 - E - 23 - 133</t>
  </si>
  <si>
    <t>31/03/21 - E - 23 - 147</t>
  </si>
  <si>
    <t>31/03/21 - E - 23 - 161</t>
  </si>
  <si>
    <t>31/03/21 - E - 23 - 175</t>
  </si>
  <si>
    <t>31/03/21 - E - 23 - 196</t>
  </si>
  <si>
    <t>31/03/21 - E - 23 - 210</t>
  </si>
  <si>
    <t>31/05/21 - E - 14 - 21</t>
  </si>
  <si>
    <t>31/05/21 - E - 14 - 42</t>
  </si>
  <si>
    <t>31/05/21 - E - 14 - 56</t>
  </si>
  <si>
    <t>31/05/21 - E - 14 - 70</t>
  </si>
  <si>
    <t>31/05/21 - E - 14 - 84</t>
  </si>
  <si>
    <t>31/05/21 - E - 14 - 98</t>
  </si>
  <si>
    <t>31/05/21 - E - 14 - 112</t>
  </si>
  <si>
    <t>31/05/21 - E - 14 - 126</t>
  </si>
  <si>
    <t>31/05/21 - E - 14 - 140</t>
  </si>
  <si>
    <t>31/05/21 - E - 14 - 154</t>
  </si>
  <si>
    <t>31/05/21 - E - 14 - 175</t>
  </si>
  <si>
    <t>31/05/21 - E - 14 - 189</t>
  </si>
  <si>
    <t>31/05/21 - E - 15 - 14</t>
  </si>
  <si>
    <t>31/08/21 - E - 15 - 14</t>
  </si>
  <si>
    <t>31/08/21 - E - 15 - 28</t>
  </si>
  <si>
    <t>31/08/21 - E - 15 - 49</t>
  </si>
  <si>
    <t>31/08/21 - E - 15 - 63</t>
  </si>
  <si>
    <t>31/08/21 - E - 15 - 77</t>
  </si>
  <si>
    <t>31/08/21 - E - 15 - 98</t>
  </si>
  <si>
    <t>31/08/21 - E - 15 - 112</t>
  </si>
  <si>
    <t>31/08/21 - E - 15 - 126</t>
  </si>
  <si>
    <t>31/08/21 - E - 15 - 140</t>
  </si>
  <si>
    <t>31/08/21 - E - 15 - 168</t>
  </si>
  <si>
    <t>31/08/21 - E - 15 - 182</t>
  </si>
  <si>
    <t>31/08/21 - E - 15 - 196</t>
  </si>
  <si>
    <t>31/08/21 - E - 16 - 14</t>
  </si>
  <si>
    <t>31/10/21 - E - 21 - 14</t>
  </si>
  <si>
    <t>31/10/21 - E - 22 - 14</t>
  </si>
  <si>
    <t>31/10/21 - E - 23 - 14</t>
  </si>
  <si>
    <t>31/10/21 - E - 23 - 28</t>
  </si>
  <si>
    <t>31/10/21 - E - 23 - 42</t>
  </si>
  <si>
    <t>31/10/21 - E - 23 - 56</t>
  </si>
  <si>
    <t>31/10/21 - E - 23 - 70</t>
  </si>
  <si>
    <t>31/10/21 - E - 23 - 84</t>
  </si>
  <si>
    <t>31/10/21 - E - 23 - 105</t>
  </si>
  <si>
    <t>31/10/21 - E - 23 - 119</t>
  </si>
  <si>
    <t>31/10/21 - E - 23 - 133</t>
  </si>
  <si>
    <t>31/10/21 - E - 23 - 147</t>
  </si>
  <si>
    <t>31/10/21 - E - 23 - 161</t>
  </si>
  <si>
    <t>31/10/21 - E - 23 - 189</t>
  </si>
  <si>
    <t>31/10/21 - E - 23 - 203</t>
  </si>
  <si>
    <t>31/10/21 - E - 23 - 217</t>
  </si>
  <si>
    <t>31/10/21 - E - 24 - 14</t>
  </si>
  <si>
    <t>31/10/21 - E - 25 - 14</t>
  </si>
  <si>
    <t>8221 0000 0000 0000 1400</t>
  </si>
  <si>
    <t>8221 0000 0000 0000 1410</t>
  </si>
  <si>
    <t>8221 0000 0000 0000 1412</t>
  </si>
  <si>
    <t>03/06/21 - E - 4 - 7</t>
  </si>
  <si>
    <t>03/06/21 - E - 4 - 28</t>
  </si>
  <si>
    <t>03/06/21 - E - 4 - 49</t>
  </si>
  <si>
    <t>03/06/21 - E - 4 - 70</t>
  </si>
  <si>
    <t>03/06/21 - E - 4 - 91</t>
  </si>
  <si>
    <t>03/06/21 - E - 4 - 112</t>
  </si>
  <si>
    <t>03/06/21 - E - 4 - 126</t>
  </si>
  <si>
    <t>05/04/21 - E - 5 - 7</t>
  </si>
  <si>
    <t>05/04/21 - E - 5 - 28</t>
  </si>
  <si>
    <t>05/04/21 - E - 5 - 49</t>
  </si>
  <si>
    <t>05/04/21 - E - 5 - 70</t>
  </si>
  <si>
    <t>05/04/21 - E - 5 - 91</t>
  </si>
  <si>
    <t>05/04/21 - E - 5 - 112</t>
  </si>
  <si>
    <t>05/07/21 - E - 5 - 7</t>
  </si>
  <si>
    <t>05/07/21 - E - 5 - 28</t>
  </si>
  <si>
    <t>05/07/21 - E - 5 - 49</t>
  </si>
  <si>
    <t>05/07/21 - E - 5 - 70</t>
  </si>
  <si>
    <t>05/07/21 - E - 5 - 91</t>
  </si>
  <si>
    <t>05/07/21 - E - 5 - 112</t>
  </si>
  <si>
    <t>05/07/21 - E - 5 - 126</t>
  </si>
  <si>
    <t>05/07/21 - E - 5 - 147</t>
  </si>
  <si>
    <t>05/07/21 - E - 5 - 168</t>
  </si>
  <si>
    <t>09/11/21 - E - 19 - 7</t>
  </si>
  <si>
    <t>09/11/21 - E - 19 - 28</t>
  </si>
  <si>
    <t>09/11/21 - E - 19 - 49</t>
  </si>
  <si>
    <t>09/11/21 - E - 19 - 70</t>
  </si>
  <si>
    <t>09/11/21 - E - 19 - 91</t>
  </si>
  <si>
    <t>09/11/21 - E - 19 - 112</t>
  </si>
  <si>
    <t>09/11/21 - E - 19 - 133</t>
  </si>
  <si>
    <t>09/11/21 - E - 19 - 147</t>
  </si>
  <si>
    <t>09/11/21 - E - 19 - 168</t>
  </si>
  <si>
    <t>10/11/21 - E - 20 - 7</t>
  </si>
  <si>
    <t>11/02/21 - E - 11 - 7</t>
  </si>
  <si>
    <t>11/02/21 - E - 11 - 28</t>
  </si>
  <si>
    <t>11/02/21 - E - 11 - 49</t>
  </si>
  <si>
    <t>11/02/21 - E - 11 - 70</t>
  </si>
  <si>
    <t>11/02/21 - E - 11 - 91</t>
  </si>
  <si>
    <t>11/02/21 - E - 11 - 112</t>
  </si>
  <si>
    <t>13/05/21 - E - 3 - 7</t>
  </si>
  <si>
    <t>13/05/21 - E - 3 - 28</t>
  </si>
  <si>
    <t>13/05/21 - E - 3 - 49</t>
  </si>
  <si>
    <t>13/05/21 - E - 3 - 70</t>
  </si>
  <si>
    <t>13/05/21 - E - 3 - 91</t>
  </si>
  <si>
    <t>13/05/21 - E - 3 - 112</t>
  </si>
  <si>
    <t>28/02/21 - D - 1 - 7</t>
  </si>
  <si>
    <t>28/02/21 - D - 1 - 28</t>
  </si>
  <si>
    <t>28/02/21 - D - 1 - 49</t>
  </si>
  <si>
    <t>28/02/21 - D - 1 - 70</t>
  </si>
  <si>
    <t>28/02/21 - D - 1 - 91</t>
  </si>
  <si>
    <t>28/02/21 - D - 1 - 112</t>
  </si>
  <si>
    <t>30/07/21 - D - 1 - 7</t>
  </si>
  <si>
    <t>30/07/21 - D - 1 - 28</t>
  </si>
  <si>
    <t>30/07/21 - D - 1 - 49</t>
  </si>
  <si>
    <t>30/07/21 - D - 1 - 70</t>
  </si>
  <si>
    <t>30/07/21 - D - 1 - 91</t>
  </si>
  <si>
    <t>30/07/21 - D - 1 - 105</t>
  </si>
  <si>
    <t>30/07/21 - D - 1 - 126</t>
  </si>
  <si>
    <t>30/07/21 - D - 1 - 147</t>
  </si>
  <si>
    <t>30/07/21 - D - 1 - 168</t>
  </si>
  <si>
    <t>30/09/21 - D - 1 - 7</t>
  </si>
  <si>
    <t>30/09/21 - D - 1 - 28</t>
  </si>
  <si>
    <t>30/09/21 - D - 1 - 49</t>
  </si>
  <si>
    <t>30/09/21 - D - 1 - 70</t>
  </si>
  <si>
    <t>30/09/21 - D - 1 - 91</t>
  </si>
  <si>
    <t>30/09/21 - D - 1 - 105</t>
  </si>
  <si>
    <t>30/09/21 - D - 1 - 126</t>
  </si>
  <si>
    <t>30/09/21 - D - 1 - 147</t>
  </si>
  <si>
    <t>30/09/21 - D - 1 - 168</t>
  </si>
  <si>
    <t>30/11/21 - D - 1 - 7</t>
  </si>
  <si>
    <t>30/11/21 - D - 1 - 28</t>
  </si>
  <si>
    <t>30/11/21 - D - 1 - 49</t>
  </si>
  <si>
    <t>30/11/21 - D - 1 - 70</t>
  </si>
  <si>
    <t>30/11/21 - D - 1 - 91</t>
  </si>
  <si>
    <t>30/11/21 - D - 1 - 112</t>
  </si>
  <si>
    <t>30/11/21 - D - 1 - 133</t>
  </si>
  <si>
    <t>30/11/21 - D - 1 - 154</t>
  </si>
  <si>
    <t>30/11/21 - D - 1 - 168</t>
  </si>
  <si>
    <t>31/08/21 - D - 1 - 7</t>
  </si>
  <si>
    <t>31/08/21 - D - 1 - 28</t>
  </si>
  <si>
    <t>31/08/21 - D - 1 - 49</t>
  </si>
  <si>
    <t>31/08/21 - D - 1 - 70</t>
  </si>
  <si>
    <t>31/08/21 - D - 1 - 91</t>
  </si>
  <si>
    <t>31/08/21 - D - 1 - 105</t>
  </si>
  <si>
    <t>31/08/21 - D - 1 - 126</t>
  </si>
  <si>
    <t>31/08/21 - D - 1 - 147</t>
  </si>
  <si>
    <t>31/08/21 - D - 1 - 168</t>
  </si>
  <si>
    <t>31/08/21 - D - 1 - 175</t>
  </si>
  <si>
    <t>31/10/21 - D - 1 - 7</t>
  </si>
  <si>
    <t>31/10/21 - D - 1 - 28</t>
  </si>
  <si>
    <t>31/10/21 - D - 1 - 49</t>
  </si>
  <si>
    <t>31/10/21 - D - 1 - 70</t>
  </si>
  <si>
    <t>31/10/21 - D - 1 - 91</t>
  </si>
  <si>
    <t>31/10/21 - D - 1 - 112</t>
  </si>
  <si>
    <t>31/10/21 - D - 1 - 133</t>
  </si>
  <si>
    <t>31/10/21 - D - 1 - 154</t>
  </si>
  <si>
    <t>31/10/21 - D - 1 - 168</t>
  </si>
  <si>
    <t>31/12/21 - D - 1 - 7</t>
  </si>
  <si>
    <t>31/12/21 - D - 1 - 28</t>
  </si>
  <si>
    <t>31/12/21 - D - 1 - 49</t>
  </si>
  <si>
    <t>31/12/21 - D - 1 - 70</t>
  </si>
  <si>
    <t>31/12/21 - D - 1 - 91</t>
  </si>
  <si>
    <t>31/12/21 - D - 1 - 112</t>
  </si>
  <si>
    <t>31/12/21 - D - 1 - 133</t>
  </si>
  <si>
    <t>31/12/21 - D - 1 - 154</t>
  </si>
  <si>
    <t>31/12/21 - D - 1 - 168</t>
  </si>
  <si>
    <t>8221 0000 0000 0000 1413</t>
  </si>
  <si>
    <t>03/06/21 - E - 4 - 14</t>
  </si>
  <si>
    <t>03/06/21 - E - 4 - 35</t>
  </si>
  <si>
    <t>03/06/21 - E - 4 - 56</t>
  </si>
  <si>
    <t>03/06/21 - E - 4 - 77</t>
  </si>
  <si>
    <t>03/06/21 - E - 4 - 98</t>
  </si>
  <si>
    <t>03/06/21 - E - 4 - 119</t>
  </si>
  <si>
    <t>03/06/21 - E - 4 - 133</t>
  </si>
  <si>
    <t>05/04/21 - E - 5 - 14</t>
  </si>
  <si>
    <t>05/04/21 - E - 5 - 35</t>
  </si>
  <si>
    <t>05/04/21 - E - 5 - 56</t>
  </si>
  <si>
    <t>05/04/21 - E - 5 - 77</t>
  </si>
  <si>
    <t>05/04/21 - E - 5 - 98</t>
  </si>
  <si>
    <t>05/04/21 - E - 5 - 119</t>
  </si>
  <si>
    <t>05/07/21 - E - 5 - 14</t>
  </si>
  <si>
    <t>05/07/21 - E - 5 - 35</t>
  </si>
  <si>
    <t>05/07/21 - E - 5 - 56</t>
  </si>
  <si>
    <t>05/07/21 - E - 5 - 77</t>
  </si>
  <si>
    <t>05/07/21 - E - 5 - 98</t>
  </si>
  <si>
    <t>05/07/21 - E - 5 - 119</t>
  </si>
  <si>
    <t>05/07/21 - E - 5 - 133</t>
  </si>
  <si>
    <t>05/07/21 - E - 5 - 154</t>
  </si>
  <si>
    <t>05/07/21 - E - 5 - 175</t>
  </si>
  <si>
    <t>09/11/21 - E - 19 - 14</t>
  </si>
  <si>
    <t>09/11/21 - E - 19 - 35</t>
  </si>
  <si>
    <t>09/11/21 - E - 19 - 56</t>
  </si>
  <si>
    <t>09/11/21 - E - 19 - 77</t>
  </si>
  <si>
    <t>09/11/21 - E - 19 - 98</t>
  </si>
  <si>
    <t>09/11/21 - E - 19 - 119</t>
  </si>
  <si>
    <t>09/11/21 - E - 19 - 140</t>
  </si>
  <si>
    <t>09/11/21 - E - 19 - 154</t>
  </si>
  <si>
    <t>09/11/21 - E - 19 - 175</t>
  </si>
  <si>
    <t>10/11/21 - E - 20 - 14</t>
  </si>
  <si>
    <t>11/02/21 - E - 11 - 14</t>
  </si>
  <si>
    <t>11/02/21 - E - 11 - 35</t>
  </si>
  <si>
    <t>11/02/21 - E - 11 - 56</t>
  </si>
  <si>
    <t>11/02/21 - E - 11 - 77</t>
  </si>
  <si>
    <t>11/02/21 - E - 11 - 98</t>
  </si>
  <si>
    <t>11/02/21 - E - 11 - 119</t>
  </si>
  <si>
    <t>13/05/21 - E - 3 - 14</t>
  </si>
  <si>
    <t>13/05/21 - E - 3 - 35</t>
  </si>
  <si>
    <t>13/05/21 - E - 3 - 56</t>
  </si>
  <si>
    <t>13/05/21 - E - 3 - 77</t>
  </si>
  <si>
    <t>13/05/21 - E - 3 - 98</t>
  </si>
  <si>
    <t>13/05/21 - E - 3 - 119</t>
  </si>
  <si>
    <t>28/02/21 - D - 1 - 14</t>
  </si>
  <si>
    <t>28/02/21 - D - 1 - 35</t>
  </si>
  <si>
    <t>28/02/21 - D - 1 - 56</t>
  </si>
  <si>
    <t>28/02/21 - D - 1 - 77</t>
  </si>
  <si>
    <t>28/02/21 - D - 1 - 98</t>
  </si>
  <si>
    <t>28/02/21 - D - 1 - 119</t>
  </si>
  <si>
    <t>30/07/21 - D - 1 - 14</t>
  </si>
  <si>
    <t>30/07/21 - D - 1 - 35</t>
  </si>
  <si>
    <t>30/07/21 - D - 1 - 56</t>
  </si>
  <si>
    <t>30/07/21 - D - 1 - 77</t>
  </si>
  <si>
    <t>30/07/21 - D - 1 - 98</t>
  </si>
  <si>
    <t>30/07/21 - D - 1 - 112</t>
  </si>
  <si>
    <t>30/07/21 - D - 1 - 133</t>
  </si>
  <si>
    <t>30/07/21 - D - 1 - 154</t>
  </si>
  <si>
    <t>30/07/21 - D - 1 - 175</t>
  </si>
  <si>
    <t>30/09/21 - D - 1 - 14</t>
  </si>
  <si>
    <t>30/09/21 - D - 1 - 35</t>
  </si>
  <si>
    <t>30/09/21 - D - 1 - 56</t>
  </si>
  <si>
    <t>30/09/21 - D - 1 - 77</t>
  </si>
  <si>
    <t>30/09/21 - D - 1 - 98</t>
  </si>
  <si>
    <t>30/09/21 - D - 1 - 112</t>
  </si>
  <si>
    <t>30/09/21 - D - 1 - 133</t>
  </si>
  <si>
    <t>30/09/21 - D - 1 - 154</t>
  </si>
  <si>
    <t>30/09/21 - D - 1 - 175</t>
  </si>
  <si>
    <t>30/11/21 - D - 1 - 14</t>
  </si>
  <si>
    <t>30/11/21 - D - 1 - 35</t>
  </si>
  <si>
    <t>30/11/21 - D - 1 - 56</t>
  </si>
  <si>
    <t>30/11/21 - D - 1 - 77</t>
  </si>
  <si>
    <t>30/11/21 - D - 1 - 98</t>
  </si>
  <si>
    <t>30/11/21 - D - 1 - 119</t>
  </si>
  <si>
    <t>30/11/21 - D - 1 - 140</t>
  </si>
  <si>
    <t>30/11/21 - D - 1 - 161</t>
  </si>
  <si>
    <t>30/11/21 - D - 1 - 175</t>
  </si>
  <si>
    <t>31/08/21 - D - 1 - 14</t>
  </si>
  <si>
    <t>31/08/21 - D - 1 - 35</t>
  </si>
  <si>
    <t>31/08/21 - D - 1 - 56</t>
  </si>
  <si>
    <t>31/08/21 - D - 1 - 77</t>
  </si>
  <si>
    <t>31/08/21 - D - 1 - 98</t>
  </si>
  <si>
    <t>31/08/21 - D - 1 - 112</t>
  </si>
  <si>
    <t>31/08/21 - D - 1 - 133</t>
  </si>
  <si>
    <t>31/08/21 - D - 1 - 154</t>
  </si>
  <si>
    <t>31/08/21 - D - 1 - 182</t>
  </si>
  <si>
    <t>31/10/21 - D - 1 - 14</t>
  </si>
  <si>
    <t>31/10/21 - D - 1 - 35</t>
  </si>
  <si>
    <t>31/10/21 - D - 1 - 56</t>
  </si>
  <si>
    <t>31/10/21 - D - 1 - 77</t>
  </si>
  <si>
    <t>31/10/21 - D - 1 - 98</t>
  </si>
  <si>
    <t>31/10/21 - D - 1 - 119</t>
  </si>
  <si>
    <t>31/10/21 - D - 1 - 140</t>
  </si>
  <si>
    <t>31/10/21 - D - 1 - 161</t>
  </si>
  <si>
    <t>31/10/21 - D - 1 - 175</t>
  </si>
  <si>
    <t>31/12/21 - D - 1 - 14</t>
  </si>
  <si>
    <t>31/12/21 - D - 1 - 35</t>
  </si>
  <si>
    <t>31/12/21 - D - 1 - 56</t>
  </si>
  <si>
    <t>31/12/21 - D - 1 - 77</t>
  </si>
  <si>
    <t>31/12/21 - D - 1 - 98</t>
  </si>
  <si>
    <t>31/12/21 - D - 1 - 119</t>
  </si>
  <si>
    <t>31/12/21 - D - 1 - 140</t>
  </si>
  <si>
    <t>31/12/21 - D - 1 - 161</t>
  </si>
  <si>
    <t>31/12/21 - D - 1 - 175</t>
  </si>
  <si>
    <t>8221 0000 0000 0000 1414</t>
  </si>
  <si>
    <t>03/06/21 - E - 4 - 21</t>
  </si>
  <si>
    <t>03/06/21 - E - 4 - 42</t>
  </si>
  <si>
    <t>03/06/21 - E - 4 - 63</t>
  </si>
  <si>
    <t>03/06/21 - E - 4 - 84</t>
  </si>
  <si>
    <t>03/06/21 - E - 4 - 105</t>
  </si>
  <si>
    <t>03/06/21 - E - 4 - 140</t>
  </si>
  <si>
    <t>05/04/21 - E - 5 - 21</t>
  </si>
  <si>
    <t>05/04/21 - E - 5 - 42</t>
  </si>
  <si>
    <t>05/04/21 - E - 5 - 63</t>
  </si>
  <si>
    <t>05/04/21 - E - 5 - 84</t>
  </si>
  <si>
    <t>05/04/21 - E - 5 - 105</t>
  </si>
  <si>
    <t>05/07/21 - E - 5 - 21</t>
  </si>
  <si>
    <t>05/07/21 - E - 5 - 42</t>
  </si>
  <si>
    <t>05/07/21 - E - 5 - 63</t>
  </si>
  <si>
    <t>05/07/21 - E - 5 - 84</t>
  </si>
  <si>
    <t>05/07/21 - E - 5 - 105</t>
  </si>
  <si>
    <t>05/07/21 - E - 5 - 140</t>
  </si>
  <si>
    <t>05/07/21 - E - 5 - 161</t>
  </si>
  <si>
    <t>05/07/21 - E - 5 - 182</t>
  </si>
  <si>
    <t>09/11/21 - E - 19 - 21</t>
  </si>
  <si>
    <t>09/11/21 - E - 19 - 42</t>
  </si>
  <si>
    <t>09/11/21 - E - 19 - 63</t>
  </si>
  <si>
    <t>09/11/21 - E - 19 - 84</t>
  </si>
  <si>
    <t>09/11/21 - E - 19 - 105</t>
  </si>
  <si>
    <t>09/11/21 - E - 19 - 126</t>
  </si>
  <si>
    <t>09/11/21 - E - 19 - 161</t>
  </si>
  <si>
    <t>09/11/21 - E - 19 - 182</t>
  </si>
  <si>
    <t>10/11/21 - E - 20 - 21</t>
  </si>
  <si>
    <t>11/02/21 - E - 11 - 21</t>
  </si>
  <si>
    <t>11/02/21 - E - 11 - 42</t>
  </si>
  <si>
    <t>11/02/21 - E - 11 - 63</t>
  </si>
  <si>
    <t>11/02/21 - E - 11 - 84</t>
  </si>
  <si>
    <t>11/02/21 - E - 11 - 105</t>
  </si>
  <si>
    <t>13/05/21 - E - 3 - 21</t>
  </si>
  <si>
    <t>13/05/21 - E - 3 - 42</t>
  </si>
  <si>
    <t>13/05/21 - E - 3 - 63</t>
  </si>
  <si>
    <t>13/05/21 - E - 3 - 84</t>
  </si>
  <si>
    <t>13/05/21 - E - 3 - 105</t>
  </si>
  <si>
    <t>28/02/21 - D - 1 - 21</t>
  </si>
  <si>
    <t>28/02/21 - D - 1 - 42</t>
  </si>
  <si>
    <t>28/02/21 - D - 1 - 63</t>
  </si>
  <si>
    <t>28/02/21 - D - 1 - 84</t>
  </si>
  <si>
    <t>28/02/21 - D - 1 - 105</t>
  </si>
  <si>
    <t>30/07/21 - D - 1 - 21</t>
  </si>
  <si>
    <t>30/07/21 - D - 1 - 42</t>
  </si>
  <si>
    <t>30/07/21 - D - 1 - 63</t>
  </si>
  <si>
    <t>30/07/21 - D - 1 - 84</t>
  </si>
  <si>
    <t>30/07/21 - D - 1 - 119</t>
  </si>
  <si>
    <t>30/07/21 - D - 1 - 140</t>
  </si>
  <si>
    <t>30/07/21 - D - 1 - 161</t>
  </si>
  <si>
    <t>30/07/21 - D - 1 - 182</t>
  </si>
  <si>
    <t>30/09/21 - D - 1 - 21</t>
  </si>
  <si>
    <t>30/09/21 - D - 1 - 42</t>
  </si>
  <si>
    <t>30/09/21 - D - 1 - 63</t>
  </si>
  <si>
    <t>30/09/21 - D - 1 - 84</t>
  </si>
  <si>
    <t>30/09/21 - D - 1 - 119</t>
  </si>
  <si>
    <t>30/09/21 - D - 1 - 140</t>
  </si>
  <si>
    <t>30/09/21 - D - 1 - 161</t>
  </si>
  <si>
    <t>30/09/21 - D - 1 - 182</t>
  </si>
  <si>
    <t>30/11/21 - D - 1 - 21</t>
  </si>
  <si>
    <t>30/11/21 - D - 1 - 42</t>
  </si>
  <si>
    <t>30/11/21 - D - 1 - 63</t>
  </si>
  <si>
    <t>30/11/21 - D - 1 - 84</t>
  </si>
  <si>
    <t>30/11/21 - D - 1 - 105</t>
  </si>
  <si>
    <t>30/11/21 - D - 1 - 126</t>
  </si>
  <si>
    <t>30/11/21 - D - 1 - 147</t>
  </si>
  <si>
    <t>30/11/21 - D - 1 - 182</t>
  </si>
  <si>
    <t>31/08/21 - D - 1 - 21</t>
  </si>
  <si>
    <t>31/08/21 - D - 1 - 42</t>
  </si>
  <si>
    <t>31/08/21 - D - 1 - 63</t>
  </si>
  <si>
    <t>31/08/21 - D - 1 - 84</t>
  </si>
  <si>
    <t>31/08/21 - D - 1 - 119</t>
  </si>
  <si>
    <t>31/08/21 - D - 1 - 140</t>
  </si>
  <si>
    <t>31/08/21 - D - 1 - 161</t>
  </si>
  <si>
    <t>31/08/21 - D - 1 - 189</t>
  </si>
  <si>
    <t>31/10/21 - D - 1 - 21</t>
  </si>
  <si>
    <t>31/10/21 - D - 1 - 42</t>
  </si>
  <si>
    <t>31/10/21 - D - 1 - 63</t>
  </si>
  <si>
    <t>31/10/21 - D - 1 - 84</t>
  </si>
  <si>
    <t>31/10/21 - D - 1 - 105</t>
  </si>
  <si>
    <t>31/10/21 - D - 1 - 126</t>
  </si>
  <si>
    <t>31/10/21 - D - 1 - 147</t>
  </si>
  <si>
    <t>31/10/21 - D - 1 - 182</t>
  </si>
  <si>
    <t>31/12/21 - D - 1 - 21</t>
  </si>
  <si>
    <t>31/12/21 - D - 1 - 42</t>
  </si>
  <si>
    <t>31/12/21 - D - 1 - 63</t>
  </si>
  <si>
    <t>31/12/21 - D - 1 - 84</t>
  </si>
  <si>
    <t>31/12/21 - D - 1 - 105</t>
  </si>
  <si>
    <t>31/12/21 - D - 1 - 126</t>
  </si>
  <si>
    <t>31/12/21 - D - 1 - 147</t>
  </si>
  <si>
    <t>31/12/21 - D - 1 - 182</t>
  </si>
  <si>
    <t>8221 0000 0000 0000 1415</t>
  </si>
  <si>
    <t>09/11/21 - E - 19 - 189</t>
  </si>
  <si>
    <t>10/11/21 - E - 20 - 28</t>
  </si>
  <si>
    <t>30/07/21 - D - 1 - 189</t>
  </si>
  <si>
    <t>30/09/21 - D - 1 - 189</t>
  </si>
  <si>
    <t>31/08/21 - D - 1 - 196</t>
  </si>
  <si>
    <t>8221 0000 0000 0000 1416</t>
  </si>
  <si>
    <t>09/11/21 - E - 19 - 196</t>
  </si>
  <si>
    <t>10/11/21 - E - 20 - 35</t>
  </si>
  <si>
    <t>30/07/21 - D - 1 - 196</t>
  </si>
  <si>
    <t>30/09/21 - D - 1 - 196</t>
  </si>
  <si>
    <t>8221 0000 0000 0000 1500</t>
  </si>
  <si>
    <t>8221 0000 0000 0000 1520</t>
  </si>
  <si>
    <t>8221 0000 0000 0000 1522</t>
  </si>
  <si>
    <t>02/07/21 - E - 4 - 7</t>
  </si>
  <si>
    <t>17/11/21 - E - 22 - 7</t>
  </si>
  <si>
    <t>8221 0000 0000 0000 2000</t>
  </si>
  <si>
    <t>8221 0000 0000 0000 2100</t>
  </si>
  <si>
    <t>8221 0000 0000 0000 2110</t>
  </si>
  <si>
    <t>8221 0000 0000 0000 2111</t>
  </si>
  <si>
    <t>08/11/21 - E - 14 - 14</t>
  </si>
  <si>
    <t>08/11/21 - E - 14 - 48</t>
  </si>
  <si>
    <t>08/11/21 - E - 14 - 63</t>
  </si>
  <si>
    <t>09/07/21 - E - 10 - 7</t>
  </si>
  <si>
    <t>09/07/21 - E - 10 - 14</t>
  </si>
  <si>
    <t>09/07/21 - E - 10 - 21</t>
  </si>
  <si>
    <t>09/07/21 - E - 10 - 28</t>
  </si>
  <si>
    <t>09/07/21 - E - 10 - 35</t>
  </si>
  <si>
    <t>09/07/21 - E - 10 - 42</t>
  </si>
  <si>
    <t>09/07/21 - E - 10 - 49</t>
  </si>
  <si>
    <t>09/07/21 - E - 10 - 56</t>
  </si>
  <si>
    <t>09/07/21 - E - 10 - 63</t>
  </si>
  <si>
    <t>09/07/21 - E - 10 - 70</t>
  </si>
  <si>
    <t>09/07/21 - E - 10 - 77</t>
  </si>
  <si>
    <t>09/07/21 - E - 10 - 84</t>
  </si>
  <si>
    <t>09/07/21 - E - 10 - 91</t>
  </si>
  <si>
    <t>09/07/21 - E - 10 - 98</t>
  </si>
  <si>
    <t>09/07/21 - E - 10 - 105</t>
  </si>
  <si>
    <t>09/07/21 - E - 10 - 112</t>
  </si>
  <si>
    <t>09/07/21 - E - 10 - 119</t>
  </si>
  <si>
    <t>09/07/21 - E - 10 - 126</t>
  </si>
  <si>
    <t>09/07/21 - E - 10 - 133</t>
  </si>
  <si>
    <t>11/11/21 - E - 21 - 7</t>
  </si>
  <si>
    <t>11/11/21 - E - 21 - 14</t>
  </si>
  <si>
    <t>11/11/21 - E - 21 - 21</t>
  </si>
  <si>
    <t>11/11/21 - E - 21 - 28</t>
  </si>
  <si>
    <t>11/11/21 - E - 21 - 35</t>
  </si>
  <si>
    <t>11/11/21 - E - 21 - 42</t>
  </si>
  <si>
    <t>11/11/21 - E - 21 - 49</t>
  </si>
  <si>
    <t>11/11/21 - E - 21 - 56</t>
  </si>
  <si>
    <t>18/11/21 - E - 23 - 7</t>
  </si>
  <si>
    <t>18/11/21 - E - 23 - 14</t>
  </si>
  <si>
    <t>18/11/21 - E - 23 - 21</t>
  </si>
  <si>
    <t>18/11/21 - E - 23 - 28</t>
  </si>
  <si>
    <t>18/11/21 - E - 23 - 35</t>
  </si>
  <si>
    <t>18/11/21 - E - 23 - 42</t>
  </si>
  <si>
    <t>18/11/21 - E - 23 - 49</t>
  </si>
  <si>
    <t>18/11/21 - E - 23 - 56</t>
  </si>
  <si>
    <t>18/11/21 - E - 23 - 63</t>
  </si>
  <si>
    <t>18/11/21 - E - 23 - 70</t>
  </si>
  <si>
    <t>18/11/21 - E - 23 - 77</t>
  </si>
  <si>
    <t>18/11/21 - E - 23 - 84</t>
  </si>
  <si>
    <t>18/11/21 - E - 23 - 91</t>
  </si>
  <si>
    <t>18/11/21 - E - 23 - 98</t>
  </si>
  <si>
    <t>18/11/21 - E - 23 - 105</t>
  </si>
  <si>
    <t>18/11/21 - E - 23 - 112</t>
  </si>
  <si>
    <t>18/11/21 - E - 23 - 119</t>
  </si>
  <si>
    <t>18/11/21 - E - 23 - 126</t>
  </si>
  <si>
    <t>18/11/21 - E - 23 - 133</t>
  </si>
  <si>
    <t>18/11/21 - E - 23 - 140</t>
  </si>
  <si>
    <t>18/11/21 - E - 23 - 147</t>
  </si>
  <si>
    <t>22/04/21 - E - 13 - 49</t>
  </si>
  <si>
    <t>22/04/21 - E - 13 - 91</t>
  </si>
  <si>
    <t>8221 0000 0000 0000 2140</t>
  </si>
  <si>
    <t>8221 0000 0000 0000 2141</t>
  </si>
  <si>
    <t>05/04/21 - E - 4 - 7</t>
  </si>
  <si>
    <t>08/11/21 - E - 14 - 21</t>
  </si>
  <si>
    <t>08/11/21 - E - 14 - 86</t>
  </si>
  <si>
    <t>8221 0000 0000 0000 2160</t>
  </si>
  <si>
    <t>8221 0000 0000 0000 2161</t>
  </si>
  <si>
    <t>02/02/21 - E - 4 - 14</t>
  </si>
  <si>
    <t>06/09/21 - E - 8 - 7</t>
  </si>
  <si>
    <t>06/09/21 - E - 8 - 21</t>
  </si>
  <si>
    <t>06/09/21 - E - 8 - 35</t>
  </si>
  <si>
    <t>15/04/21 - E - 9 - 35</t>
  </si>
  <si>
    <t>15/07/21 - E - 14 - 49</t>
  </si>
  <si>
    <t>17/06/21 - E - 18 - 7</t>
  </si>
  <si>
    <t>17/06/21 - E - 18 - 14</t>
  </si>
  <si>
    <t>17/06/21 - E - 18 - 21</t>
  </si>
  <si>
    <t>17/06/21 - E - 18 - 28</t>
  </si>
  <si>
    <t>26/04/21 - E - 15 - 14</t>
  </si>
  <si>
    <t>8221 0000 0000 0000 2200</t>
  </si>
  <si>
    <t>8221 0000 0000 0000 2210</t>
  </si>
  <si>
    <t>8221 0000 0000 0000 2211</t>
  </si>
  <si>
    <t>03/03/21 - E - 6 - 63</t>
  </si>
  <si>
    <t>05/03/21 - E - 10 - 7</t>
  </si>
  <si>
    <t>05/03/21 - E - 11 - 7</t>
  </si>
  <si>
    <t>08/10/21 - E - 11 - 7</t>
  </si>
  <si>
    <t>08/10/21 - E - 13 - 7</t>
  </si>
  <si>
    <t>08/10/21 - E - 14 - 7</t>
  </si>
  <si>
    <t>08/11/21 - E - 15 - 7</t>
  </si>
  <si>
    <t>08/11/21 - E - 16 - 7</t>
  </si>
  <si>
    <t>11/08/21 - E - 8 - 7</t>
  </si>
  <si>
    <t>15/04/21 - E - 9 - 28</t>
  </si>
  <si>
    <t>15/07/21 - E - 14 - 42</t>
  </si>
  <si>
    <t>15/12/21 - E - 8 - 7</t>
  </si>
  <si>
    <t>15/12/21 - E - 9 - 7</t>
  </si>
  <si>
    <t>15/12/21 - E - 10 - 7</t>
  </si>
  <si>
    <t>15/12/21 - E - 11 - 7</t>
  </si>
  <si>
    <t>16/08/21 - E - 12 - 7</t>
  </si>
  <si>
    <t>21/01/21 - E - 6 - 7</t>
  </si>
  <si>
    <t>29/04/21 - E - 16 - 7</t>
  </si>
  <si>
    <t>8221 0000 0000 0000 2400</t>
  </si>
  <si>
    <t>8221 0000 0000 0000 2410</t>
  </si>
  <si>
    <t>8221 0000 0000 0000 2411</t>
  </si>
  <si>
    <t>15/07/21 - E - 14 - 14</t>
  </si>
  <si>
    <t>8221 0000 0000 0000 2490</t>
  </si>
  <si>
    <t>8221 0000 0000 0000 2491</t>
  </si>
  <si>
    <t>27/12/21 - E - 16 - 7</t>
  </si>
  <si>
    <t>8221 0000 0000 0000 2500</t>
  </si>
  <si>
    <t>8221 0000 0000 0000 2530</t>
  </si>
  <si>
    <t>8221 0000 0000 0000 2531</t>
  </si>
  <si>
    <t>03/03/21 - E - 6 - 14</t>
  </si>
  <si>
    <t>8221 0000 0000 0000 2540</t>
  </si>
  <si>
    <t>8221 0000 0000 0000 2541</t>
  </si>
  <si>
    <t>02/02/21 - E - 4 - 28</t>
  </si>
  <si>
    <t>03/03/21 - E - 6 - 84</t>
  </si>
  <si>
    <t>03/03/21 - E - 6 - 91</t>
  </si>
  <si>
    <t>06/09/21 - E - 8 - 14</t>
  </si>
  <si>
    <t>06/09/21 - E - 8 - 28</t>
  </si>
  <si>
    <t>06/09/21 - E - 8 - 42</t>
  </si>
  <si>
    <t>10/06/21 - E - 8 - 7</t>
  </si>
  <si>
    <t>14/06/21 - E - 11 - 7</t>
  </si>
  <si>
    <t>15/04/21 - E - 9 - 56</t>
  </si>
  <si>
    <t>8221 0000 0000 0000 2600</t>
  </si>
  <si>
    <t>8221 0000 0000 0000 2610</t>
  </si>
  <si>
    <t>8221 0000 0000 0000 2611</t>
  </si>
  <si>
    <t>01/03/21 - E - 2 - 7</t>
  </si>
  <si>
    <t>01/03/21 - E - 2 - 14</t>
  </si>
  <si>
    <t>01/03/21 - E - 2 - 21</t>
  </si>
  <si>
    <t>01/03/21 - E - 2 - 28</t>
  </si>
  <si>
    <t>01/03/21 - E - 2 - 35</t>
  </si>
  <si>
    <t>01/03/21 - E - 2 - 42</t>
  </si>
  <si>
    <t>01/03/21 - E - 2 - 49</t>
  </si>
  <si>
    <t>01/06/21 - E - 1 - 7</t>
  </si>
  <si>
    <t>01/06/21 - E - 1 - 14</t>
  </si>
  <si>
    <t>01/06/21 - E - 1 - 21</t>
  </si>
  <si>
    <t>01/06/21 - E - 1 - 28</t>
  </si>
  <si>
    <t>01/06/21 - E - 1 - 35</t>
  </si>
  <si>
    <t>01/06/21 - E - 1 - 42</t>
  </si>
  <si>
    <t>01/06/21 - E - 1 - 49</t>
  </si>
  <si>
    <t>01/06/21 - E - 1 - 56</t>
  </si>
  <si>
    <t>01/09/21 - E - 4 - 7</t>
  </si>
  <si>
    <t>01/09/21 - E - 4 - 14</t>
  </si>
  <si>
    <t>01/09/21 - E - 4 - 21</t>
  </si>
  <si>
    <t>01/09/21 - E - 4 - 28</t>
  </si>
  <si>
    <t>01/09/21 - E - 4 - 35</t>
  </si>
  <si>
    <t>01/09/21 - E - 4 - 42</t>
  </si>
  <si>
    <t>01/09/21 - E - 4 - 49</t>
  </si>
  <si>
    <t>01/09/21 - E - 4 - 56</t>
  </si>
  <si>
    <t>01/09/21 - E - 4 - 63</t>
  </si>
  <si>
    <t>01/10/21 - E - 4 - 7</t>
  </si>
  <si>
    <t>01/10/21 - E - 4 - 14</t>
  </si>
  <si>
    <t>01/10/21 - E - 4 - 21</t>
  </si>
  <si>
    <t>01/10/21 - E - 4 - 28</t>
  </si>
  <si>
    <t>01/10/21 - E - 4 - 35</t>
  </si>
  <si>
    <t>01/10/21 - E - 4 - 42</t>
  </si>
  <si>
    <t>01/10/21 - E - 4 - 49</t>
  </si>
  <si>
    <t>01/10/21 - E - 4 - 56</t>
  </si>
  <si>
    <t>01/10/21 - E - 5 - 7</t>
  </si>
  <si>
    <t>01/10/21 - E - 5 - 14</t>
  </si>
  <si>
    <t>01/10/21 - E - 5 - 21</t>
  </si>
  <si>
    <t>01/10/21 - E - 5 - 28</t>
  </si>
  <si>
    <t>01/10/21 - E - 5 - 35</t>
  </si>
  <si>
    <t>01/10/21 - E - 5 - 42</t>
  </si>
  <si>
    <t>01/10/21 - E - 5 - 49</t>
  </si>
  <si>
    <t>02/03/21 - E - 3 - 7</t>
  </si>
  <si>
    <t>02/03/21 - E - 3 - 14</t>
  </si>
  <si>
    <t>02/03/21 - E - 3 - 21</t>
  </si>
  <si>
    <t>02/03/21 - E - 3 - 28</t>
  </si>
  <si>
    <t>02/03/21 - E - 3 - 35</t>
  </si>
  <si>
    <t>02/03/21 - E - 3 - 42</t>
  </si>
  <si>
    <t>02/03/21 - E - 3 - 49</t>
  </si>
  <si>
    <t>02/03/21 - E - 3 - 56</t>
  </si>
  <si>
    <t>02/03/21 - E - 3 - 63</t>
  </si>
  <si>
    <t>02/03/21 - E - 3 - 70</t>
  </si>
  <si>
    <t>02/08/21 - E - 2 - 7</t>
  </si>
  <si>
    <t>02/08/21 - E - 2 - 14</t>
  </si>
  <si>
    <t>02/08/21 - E - 2 - 21</t>
  </si>
  <si>
    <t>02/08/21 - E - 2 - 28</t>
  </si>
  <si>
    <t>02/08/21 - E - 2 - 35</t>
  </si>
  <si>
    <t>02/08/21 - E - 2 - 42</t>
  </si>
  <si>
    <t>02/08/21 - E - 2 - 49</t>
  </si>
  <si>
    <t>02/08/21 - E - 2 - 56</t>
  </si>
  <si>
    <t>02/08/21 - E - 2 - 63</t>
  </si>
  <si>
    <t>02/08/21 - E - 2 - 70</t>
  </si>
  <si>
    <t>05/04/21 - E - 2 - 7</t>
  </si>
  <si>
    <t>05/04/21 - E - 2 - 14</t>
  </si>
  <si>
    <t>05/04/21 - E - 2 - 21</t>
  </si>
  <si>
    <t>05/04/21 - E - 2 - 28</t>
  </si>
  <si>
    <t>05/04/21 - E - 2 - 35</t>
  </si>
  <si>
    <t>05/04/21 - E - 2 - 42</t>
  </si>
  <si>
    <t>05/04/21 - E - 2 - 49</t>
  </si>
  <si>
    <t>05/04/21 - E - 2 - 56</t>
  </si>
  <si>
    <t>05/04/21 - E - 2 - 63</t>
  </si>
  <si>
    <t>05/04/21 - E - 2 - 70</t>
  </si>
  <si>
    <t>05/07/21 - E - 7 - 7</t>
  </si>
  <si>
    <t>05/07/21 - E - 7 - 14</t>
  </si>
  <si>
    <t>05/07/21 - E - 7 - 21</t>
  </si>
  <si>
    <t>05/07/21 - E - 7 - 28</t>
  </si>
  <si>
    <t>05/07/21 - E - 7 - 35</t>
  </si>
  <si>
    <t>05/07/21 - E - 7 - 42</t>
  </si>
  <si>
    <t>05/07/21 - E - 7 - 49</t>
  </si>
  <si>
    <t>05/07/21 - E - 7 - 56</t>
  </si>
  <si>
    <t>05/07/21 - E - 7 - 63</t>
  </si>
  <si>
    <t>05/07/21 - E - 7 - 70</t>
  </si>
  <si>
    <t>05/07/21 - E - 8 - 7</t>
  </si>
  <si>
    <t>05/07/21 - E - 8 - 14</t>
  </si>
  <si>
    <t>05/07/21 - E - 8 - 21</t>
  </si>
  <si>
    <t>05/07/21 - E - 8 - 28</t>
  </si>
  <si>
    <t>05/07/21 - E - 8 - 35</t>
  </si>
  <si>
    <t>05/07/21 - E - 8 - 42</t>
  </si>
  <si>
    <t>05/07/21 - E - 8 - 49</t>
  </si>
  <si>
    <t>05/07/21 - E - 8 - 56</t>
  </si>
  <si>
    <t>05/07/21 - E - 8 - 63</t>
  </si>
  <si>
    <t>05/11/21 - E - 10 - 7</t>
  </si>
  <si>
    <t>05/11/21 - E - 10 - 14</t>
  </si>
  <si>
    <t>05/11/21 - E - 10 - 21</t>
  </si>
  <si>
    <t>05/11/21 - E - 10 - 28</t>
  </si>
  <si>
    <t>05/11/21 - E - 10 - 35</t>
  </si>
  <si>
    <t>05/11/21 - E - 10 - 42</t>
  </si>
  <si>
    <t>05/11/21 - E - 10 - 49</t>
  </si>
  <si>
    <t>05/11/21 - E - 10 - 56</t>
  </si>
  <si>
    <t>05/11/21 - E - 10 - 63</t>
  </si>
  <si>
    <t>05/11/21 - E - 11 - 7</t>
  </si>
  <si>
    <t>05/11/21 - E - 11 - 14</t>
  </si>
  <si>
    <t>05/11/21 - E - 11 - 21</t>
  </si>
  <si>
    <t>05/11/21 - E - 11 - 28</t>
  </si>
  <si>
    <t>05/11/21 - E - 11 - 35</t>
  </si>
  <si>
    <t>05/11/21 - E - 11 - 42</t>
  </si>
  <si>
    <t>05/11/21 - E - 11 - 49</t>
  </si>
  <si>
    <t>05/11/21 - E - 11 - 56</t>
  </si>
  <si>
    <t>08/12/21 - E - 7 - 7</t>
  </si>
  <si>
    <t>08/12/21 - E - 7 - 14</t>
  </si>
  <si>
    <t>08/12/21 - E - 7 - 21</t>
  </si>
  <si>
    <t>08/12/21 - E - 7 - 28</t>
  </si>
  <si>
    <t>08/12/21 - E - 7 - 35</t>
  </si>
  <si>
    <t>08/12/21 - E - 7 - 42</t>
  </si>
  <si>
    <t>08/12/21 - E - 7 - 49</t>
  </si>
  <si>
    <t>08/12/21 - E - 7 - 56</t>
  </si>
  <si>
    <t>08/12/21 - E - 7 - 63</t>
  </si>
  <si>
    <t>08/12/21 - E - 7 - 70</t>
  </si>
  <si>
    <t>10/02/21 - E - 9 - 7</t>
  </si>
  <si>
    <t>10/02/21 - E - 9 - 14</t>
  </si>
  <si>
    <t>10/02/21 - E - 9 - 21</t>
  </si>
  <si>
    <t>10/02/21 - E - 9 - 28</t>
  </si>
  <si>
    <t>10/02/21 - E - 9 - 35</t>
  </si>
  <si>
    <t>10/02/21 - E - 9 - 42</t>
  </si>
  <si>
    <t>10/02/21 - E - 9 - 49</t>
  </si>
  <si>
    <t>10/02/21 - E - 9 - 56</t>
  </si>
  <si>
    <t>12/08/21 - E - 9 - 7</t>
  </si>
  <si>
    <t>12/08/21 - E - 9 - 14</t>
  </si>
  <si>
    <t>12/08/21 - E - 9 - 21</t>
  </si>
  <si>
    <t>12/08/21 - E - 9 - 28</t>
  </si>
  <si>
    <t>12/08/21 - E - 9 - 35</t>
  </si>
  <si>
    <t>12/08/21 - E - 9 - 42</t>
  </si>
  <si>
    <t>12/08/21 - E - 9 - 49</t>
  </si>
  <si>
    <t>12/08/21 - E - 9 - 56</t>
  </si>
  <si>
    <t>12/08/21 - E - 9 - 63</t>
  </si>
  <si>
    <t>27/12/21 - E - 18 - 7</t>
  </si>
  <si>
    <t>27/12/21 - E - 18 - 14</t>
  </si>
  <si>
    <t>27/12/21 - E - 18 - 21</t>
  </si>
  <si>
    <t>27/12/21 - E - 18 - 28</t>
  </si>
  <si>
    <t>27/12/21 - E - 18 - 35</t>
  </si>
  <si>
    <t>27/12/21 - E - 18 - 42</t>
  </si>
  <si>
    <t>27/12/21 - E - 18 - 49</t>
  </si>
  <si>
    <t>27/12/21 - E - 18 - 56</t>
  </si>
  <si>
    <t>27/12/21 - E - 18 - 63</t>
  </si>
  <si>
    <t>27/12/21 - E - 18 - 70</t>
  </si>
  <si>
    <t>30/04/21 - E - 17 - 7</t>
  </si>
  <si>
    <t>30/04/21 - E - 17 - 14</t>
  </si>
  <si>
    <t>30/04/21 - E - 17 - 21</t>
  </si>
  <si>
    <t>30/04/21 - E - 17 - 28</t>
  </si>
  <si>
    <t>30/04/21 - E - 17 - 35</t>
  </si>
  <si>
    <t>30/04/21 - E - 17 - 42</t>
  </si>
  <si>
    <t>30/04/21 - E - 17 - 49</t>
  </si>
  <si>
    <t>30/04/21 - E - 17 - 56</t>
  </si>
  <si>
    <t>30/04/21 - E - 17 - 63</t>
  </si>
  <si>
    <t>30/04/21 - E - 18 - 7</t>
  </si>
  <si>
    <t>30/04/21 - E - 18 - 14</t>
  </si>
  <si>
    <t>30/04/21 - E - 18 - 21</t>
  </si>
  <si>
    <t>30/04/21 - E - 18 - 28</t>
  </si>
  <si>
    <t>30/04/21 - E - 18 - 35</t>
  </si>
  <si>
    <t>30/04/21 - E - 18 - 42</t>
  </si>
  <si>
    <t>30/04/21 - E - 18 - 49</t>
  </si>
  <si>
    <t>30/04/21 - E - 18 - 56</t>
  </si>
  <si>
    <t>30/04/21 - E - 18 - 63</t>
  </si>
  <si>
    <t>30/04/21 - E - 18 - 70</t>
  </si>
  <si>
    <t>31/03/21 - E - 22 - 7</t>
  </si>
  <si>
    <t>31/03/21 - E - 22 - 14</t>
  </si>
  <si>
    <t>31/03/21 - E - 22 - 21</t>
  </si>
  <si>
    <t>31/03/21 - E - 22 - 28</t>
  </si>
  <si>
    <t>31/03/21 - E - 22 - 35</t>
  </si>
  <si>
    <t>31/08/21 - E - 19 - 7</t>
  </si>
  <si>
    <t>31/08/21 - E - 19 - 14</t>
  </si>
  <si>
    <t>31/08/21 - E - 19 - 21</t>
  </si>
  <si>
    <t>31/08/21 - E - 19 - 28</t>
  </si>
  <si>
    <t>31/08/21 - E - 19 - 35</t>
  </si>
  <si>
    <t>31/08/21 - E - 19 - 42</t>
  </si>
  <si>
    <t>31/08/21 - E - 19 - 49</t>
  </si>
  <si>
    <t>31/08/21 - E - 19 - 56</t>
  </si>
  <si>
    <t>31/08/21 - E - 19 - 63</t>
  </si>
  <si>
    <t>31/08/21 - E - 19 - 70</t>
  </si>
  <si>
    <t>31/12/21 - E - 23 - 7</t>
  </si>
  <si>
    <t>31/12/21 - E - 23 - 14</t>
  </si>
  <si>
    <t>31/12/21 - E - 23 - 21</t>
  </si>
  <si>
    <t>31/12/21 - E - 23 - 28</t>
  </si>
  <si>
    <t>31/12/21 - E - 23 - 35</t>
  </si>
  <si>
    <t>31/12/21 - E - 23 - 42</t>
  </si>
  <si>
    <t>31/12/21 - E - 23 - 49</t>
  </si>
  <si>
    <t>31/12/21 - E - 23 - 56</t>
  </si>
  <si>
    <t>8221 0000 0000 0000 2700</t>
  </si>
  <si>
    <t>8221 0000 0000 0000 2720</t>
  </si>
  <si>
    <t>8221 0000 0000 0000 2721</t>
  </si>
  <si>
    <t>26/04/21 - E - 15 - 7</t>
  </si>
  <si>
    <t>8221 0000 0000 0000 2900</t>
  </si>
  <si>
    <t>8221 0000 0000 0000 2920</t>
  </si>
  <si>
    <t>8221 0000 0000 0000 2921</t>
  </si>
  <si>
    <t>08/04/21 - E - 7 - 67</t>
  </si>
  <si>
    <t>8221 0000 0000 0000 2940</t>
  </si>
  <si>
    <t>8221 0000 0000 0000 2941</t>
  </si>
  <si>
    <t>08/03/21 - E - 12 - 7</t>
  </si>
  <si>
    <t>08/03/21 - E - 12 - 14</t>
  </si>
  <si>
    <t>08/03/21 - E - 12 - 21</t>
  </si>
  <si>
    <t>08/03/21 - E - 12 - 28</t>
  </si>
  <si>
    <t>08/03/21 - E - 12 - 35</t>
  </si>
  <si>
    <t>08/03/21 - E - 12 - 42</t>
  </si>
  <si>
    <t>08/11/21 - E - 14 - 35</t>
  </si>
  <si>
    <t>08/11/21 - E - 14 - 56</t>
  </si>
  <si>
    <t>08/11/21 - E - 14 - 70</t>
  </si>
  <si>
    <t>08/11/21 - E - 14 - 78</t>
  </si>
  <si>
    <t>08/11/21 - E - 14 - 92</t>
  </si>
  <si>
    <t>08/11/21 - E - 14 - 98</t>
  </si>
  <si>
    <t>22/04/21 - E - 13 - 42</t>
  </si>
  <si>
    <t>22/04/21 - E - 13 - 56</t>
  </si>
  <si>
    <t>22/04/21 - E - 13 - 63</t>
  </si>
  <si>
    <t>22/04/21 - E - 13 - 70</t>
  </si>
  <si>
    <t>22/04/21 - E - 13 - 77</t>
  </si>
  <si>
    <t>22/04/21 - E - 13 - 84</t>
  </si>
  <si>
    <t>27/12/21 - E - 16 - 14</t>
  </si>
  <si>
    <t>8221 0000 0000 0000 2960</t>
  </si>
  <si>
    <t>8221 0000 0000 0000 2961</t>
  </si>
  <si>
    <t>01/09/21 - E - 2 - 7</t>
  </si>
  <si>
    <t>15/07/21 - E - 14 - 28</t>
  </si>
  <si>
    <t>8221 0000 0000 0000 3000</t>
  </si>
  <si>
    <t>8221 0000 0000 0000 3100</t>
  </si>
  <si>
    <t>8221 0000 0000 0000 3110</t>
  </si>
  <si>
    <t>8221 0000 0000 0000 3111</t>
  </si>
  <si>
    <t>01/12/21 - E - 3 - 56</t>
  </si>
  <si>
    <t>01/12/21 - E - 3 - 63</t>
  </si>
  <si>
    <t>04/11/21 - E - 6 - 7</t>
  </si>
  <si>
    <t>05/11/21 - E - 9 - 7</t>
  </si>
  <si>
    <t>06/09/21 - E - 10 - 7</t>
  </si>
  <si>
    <t>06/09/21 - E - 11 - 7</t>
  </si>
  <si>
    <t>09/07/21 - E - 11 - 7</t>
  </si>
  <si>
    <t>09/07/21 - E - 12 - 7</t>
  </si>
  <si>
    <t>19/01/21 - E - 3 - 7</t>
  </si>
  <si>
    <t>19/01/21 - E - 4 - 7</t>
  </si>
  <si>
    <t>19/05/21 - E - 12 - 7</t>
  </si>
  <si>
    <t>19/05/21 - E - 13 - 7</t>
  </si>
  <si>
    <t>8221 0000 0000 0000 3140</t>
  </si>
  <si>
    <t>8221 0000 0000 0000 3141</t>
  </si>
  <si>
    <t>01/12/21 - E - 3 - 70</t>
  </si>
  <si>
    <t>04/11/21 - E - 5 - 7</t>
  </si>
  <si>
    <t>05/04/21 - E - 3 - 7</t>
  </si>
  <si>
    <t>16/02/21 - E - 12 - 7</t>
  </si>
  <si>
    <t>18/06/21 - E - 19 - 7</t>
  </si>
  <si>
    <t>19/01/21 - E - 5 - 7</t>
  </si>
  <si>
    <t>19/05/21 - E - 11 - 7</t>
  </si>
  <si>
    <t>19/08/21 - E - 13 - 7</t>
  </si>
  <si>
    <t>20/07/21 - E - 16 - 7</t>
  </si>
  <si>
    <t>20/09/21 - E - 16 - 7</t>
  </si>
  <si>
    <t>8221 0000 0000 0000 3170</t>
  </si>
  <si>
    <t>8221 0000 0000 0000 3171</t>
  </si>
  <si>
    <t>01/07/21 - E - 3 - 7</t>
  </si>
  <si>
    <t>01/12/21 - E - 2 - 62</t>
  </si>
  <si>
    <t>05/07/21 - E - 6 - 7</t>
  </si>
  <si>
    <t>08/11/21 - E - 14 - 7</t>
  </si>
  <si>
    <t>31/08/21 - E - 18 - 7</t>
  </si>
  <si>
    <t>8221 0000 0000 0000 3300</t>
  </si>
  <si>
    <t>8221 0000 0000 0000 3330</t>
  </si>
  <si>
    <t>8221 0000 0000 0000 3331</t>
  </si>
  <si>
    <t>05/10/21 - E - 7 - 7</t>
  </si>
  <si>
    <t>16/06/21 - E - 14 - 7</t>
  </si>
  <si>
    <t>8221 0000 0000 0000 3360</t>
  </si>
  <si>
    <t>8221 0000 0000 0000 3362</t>
  </si>
  <si>
    <t>11/02/21 - E - 10 - 7</t>
  </si>
  <si>
    <t>8221 0000 0000 0000 3363</t>
  </si>
  <si>
    <t>06/09/21 - E - 9 - 7</t>
  </si>
  <si>
    <t>06/09/21 - E - 9 - 14</t>
  </si>
  <si>
    <t>06/10/21 - E - 8 - 7</t>
  </si>
  <si>
    <t>19/05/21 - E - 6 - 7</t>
  </si>
  <si>
    <t>8221 0000 0000 0000 3400</t>
  </si>
  <si>
    <t>8221 0000 0000 0000 3410</t>
  </si>
  <si>
    <t>8221 0000 0000 0000 3411</t>
  </si>
  <si>
    <t>01/03/21 - E - 1 - 7</t>
  </si>
  <si>
    <t>01/03/21 - E - 1 - 14</t>
  </si>
  <si>
    <t>01/03/21 - E - 1 - 21</t>
  </si>
  <si>
    <t>01/03/21 - E - 1 - 28</t>
  </si>
  <si>
    <t>01/07/21 - E - 1 - 7</t>
  </si>
  <si>
    <t>01/07/21 - E - 1 - 14</t>
  </si>
  <si>
    <t>01/07/21 - E - 1 - 21</t>
  </si>
  <si>
    <t>01/07/21 - E - 1 - 28</t>
  </si>
  <si>
    <t>01/09/21 - E - 1 - 7</t>
  </si>
  <si>
    <t>01/09/21 - E - 1 - 14</t>
  </si>
  <si>
    <t>01/10/21 - E - 1 - 7</t>
  </si>
  <si>
    <t>01/10/21 - E - 1 - 14</t>
  </si>
  <si>
    <t>01/10/21 - E - 1 - 21</t>
  </si>
  <si>
    <t>01/10/21 - E - 1 - 28</t>
  </si>
  <si>
    <t>01/11/21 - E - 1 - 7</t>
  </si>
  <si>
    <t>01/11/21 - E - 1 - 14</t>
  </si>
  <si>
    <t>01/11/21 - E - 1 - 21</t>
  </si>
  <si>
    <t>01/11/21 - E - 1 - 28</t>
  </si>
  <si>
    <t>01/12/21 - E - 1 - 7</t>
  </si>
  <si>
    <t>01/12/21 - E - 1 - 14</t>
  </si>
  <si>
    <t>01/12/21 - E - 1 - 21</t>
  </si>
  <si>
    <t>01/12/21 - E - 1 - 28</t>
  </si>
  <si>
    <t>02/02/21 - E - 1 - 7</t>
  </si>
  <si>
    <t>02/02/21 - E - 1 - 14</t>
  </si>
  <si>
    <t>02/03/21 - E - 4 - 7</t>
  </si>
  <si>
    <t>02/03/21 - E - 5 - 7</t>
  </si>
  <si>
    <t>02/08/21 - E - 1 - 7</t>
  </si>
  <si>
    <t>02/08/21 - E - 1 - 14</t>
  </si>
  <si>
    <t>02/08/21 - E - 1 - 21</t>
  </si>
  <si>
    <t>02/08/21 - E - 1 - 28</t>
  </si>
  <si>
    <t>03/05/21 - E - 1 - 7</t>
  </si>
  <si>
    <t>03/05/21 - E - 1 - 14</t>
  </si>
  <si>
    <t>03/05/21 - E - 1 - 21</t>
  </si>
  <si>
    <t>03/05/21 - E - 1 - 28</t>
  </si>
  <si>
    <t>04/01/21 - E - 1 - 7</t>
  </si>
  <si>
    <t>04/01/21 - E - 1 - 14</t>
  </si>
  <si>
    <t>04/01/21 - E - 1 - 21</t>
  </si>
  <si>
    <t>04/01/21 - E - 1 - 28</t>
  </si>
  <si>
    <t>04/03/21 - E - 8 - 7</t>
  </si>
  <si>
    <t>04/03/21 - E - 8 - 14</t>
  </si>
  <si>
    <t>04/06/21 - E - 5 - 7</t>
  </si>
  <si>
    <t>04/06/21 - E - 5 - 14</t>
  </si>
  <si>
    <t>05/02/21 - E - 5 - 7</t>
  </si>
  <si>
    <t>05/02/21 - E - 5 - 14</t>
  </si>
  <si>
    <t>05/04/21 - E - 1 - 7</t>
  </si>
  <si>
    <t>05/04/21 - E - 1 - 14</t>
  </si>
  <si>
    <t>05/04/21 - E - 1 - 21</t>
  </si>
  <si>
    <t>05/04/21 - E - 1 - 28</t>
  </si>
  <si>
    <t>05/08/21 - E - 4 - 7</t>
  </si>
  <si>
    <t>05/08/21 - E - 4 - 14</t>
  </si>
  <si>
    <t>05/11/21 - E - 7 - 7</t>
  </si>
  <si>
    <t>05/11/21 - E - 7 - 14</t>
  </si>
  <si>
    <t>06/05/21 - E - 2 - 7</t>
  </si>
  <si>
    <t>06/05/21 - E - 2 - 14</t>
  </si>
  <si>
    <t>06/07/21 - E - 9 - 7</t>
  </si>
  <si>
    <t>06/07/21 - E - 9 - 14</t>
  </si>
  <si>
    <t>06/09/21 - E - 5 - 7</t>
  </si>
  <si>
    <t>06/09/21 - E - 5 - 14</t>
  </si>
  <si>
    <t>06/12/21 - E - 6 - 7</t>
  </si>
  <si>
    <t>06/12/21 - E - 6 - 14</t>
  </si>
  <si>
    <t>07/01/21 - E - 2 - 7</t>
  </si>
  <si>
    <t>07/01/21 - E - 2 - 14</t>
  </si>
  <si>
    <t>07/01/21 - E - 2 - 21</t>
  </si>
  <si>
    <t>08/04/21 - E - 6 - 7</t>
  </si>
  <si>
    <t>08/04/21 - E - 6 - 14</t>
  </si>
  <si>
    <t>09/10/21 - E - 15 - 7</t>
  </si>
  <si>
    <t>09/10/21 - E - 15 - 14</t>
  </si>
  <si>
    <t>10/02/21 - E - 6 - 7</t>
  </si>
  <si>
    <t>10/02/21 - E - 6 - 14</t>
  </si>
  <si>
    <t>10/02/21 - E - 6 - 21</t>
  </si>
  <si>
    <t>10/02/21 - E - 6 - 28</t>
  </si>
  <si>
    <t>8221 0000 0000 0000 3450</t>
  </si>
  <si>
    <t>8221 0000 0000 0000 3451</t>
  </si>
  <si>
    <t>10/02/21 - E - 7 - 7</t>
  </si>
  <si>
    <t>10/02/21 - E - 8 - 7</t>
  </si>
  <si>
    <t>8221 0000 0000 0000 3500</t>
  </si>
  <si>
    <t>8221 0000 0000 0000 3540</t>
  </si>
  <si>
    <t>8221 0000 0000 0000 3541</t>
  </si>
  <si>
    <t>15/07/21 - E - 14 - 21</t>
  </si>
  <si>
    <t>8221 0000 0000 0000 3550</t>
  </si>
  <si>
    <t>8221 0000 0000 0000 3551</t>
  </si>
  <si>
    <t>15/04/21 - E - 9 - 77</t>
  </si>
  <si>
    <t>15/04/21 - E - 9 - 84</t>
  </si>
  <si>
    <t>15/04/21 - E - 9 - 91</t>
  </si>
  <si>
    <t>15/04/21 - E - 10 - 7</t>
  </si>
  <si>
    <t>19/05/21 - E - 7 - 7</t>
  </si>
  <si>
    <t>19/05/21 - E - 8 - 7</t>
  </si>
  <si>
    <t>19/05/21 - E - 9 - 7</t>
  </si>
  <si>
    <t>19/05/21 - E - 10 - 7</t>
  </si>
  <si>
    <t>21/06/21 - E - 20 - 7</t>
  </si>
  <si>
    <t>8221 0000 0000 0000 3700</t>
  </si>
  <si>
    <t>8221 0000 0000 0000 3720</t>
  </si>
  <si>
    <t>8221 0000 0000 0000 3721</t>
  </si>
  <si>
    <t>22/04/21 - E - 13 - 7</t>
  </si>
  <si>
    <t>8221 0000 0000 0000 3750</t>
  </si>
  <si>
    <t>8221 0000 0000 0000 3751</t>
  </si>
  <si>
    <t>01/12/21 - E - 3 - 35</t>
  </si>
  <si>
    <t>01/12/21 - E - 3 - 42</t>
  </si>
  <si>
    <t>02/02/21 - E - 4 - 49</t>
  </si>
  <si>
    <t>03/03/21 - E - 6 - 7</t>
  </si>
  <si>
    <t>03/03/21 - E - 6 - 21</t>
  </si>
  <si>
    <t>03/03/21 - E - 6 - 28</t>
  </si>
  <si>
    <t>03/03/21 - E - 6 - 35</t>
  </si>
  <si>
    <t>03/03/21 - E - 6 - 42</t>
  </si>
  <si>
    <t>03/03/21 - E - 6 - 56</t>
  </si>
  <si>
    <t>03/03/21 - E - 6 - 98</t>
  </si>
  <si>
    <t>03/11/21 - E - 2 - 7</t>
  </si>
  <si>
    <t>03/11/21 - E - 2 - 14</t>
  </si>
  <si>
    <t>03/11/21 - E - 2 - 21</t>
  </si>
  <si>
    <t>08/10/21 - E - 12 - 7</t>
  </si>
  <si>
    <t>08/10/21 - E - 12 - 14</t>
  </si>
  <si>
    <t>08/10/21 - E - 12 - 21</t>
  </si>
  <si>
    <t>08/10/21 - E - 12 - 28</t>
  </si>
  <si>
    <t>15/04/21 - E - 9 - 7</t>
  </si>
  <si>
    <t>15/04/21 - E - 9 - 14</t>
  </si>
  <si>
    <t>15/04/21 - E - 9 - 21</t>
  </si>
  <si>
    <t>15/04/21 - E - 9 - 70</t>
  </si>
  <si>
    <t>17/06/21 - E - 17 - 7</t>
  </si>
  <si>
    <t>17/06/21 - E - 17 - 14</t>
  </si>
  <si>
    <t>17/06/21 - E - 17 - 21</t>
  </si>
  <si>
    <t>17/06/21 - E - 17 - 28</t>
  </si>
  <si>
    <t>22/04/21 - E - 13 - 28</t>
  </si>
  <si>
    <t>8221 0000 0000 0000 3800</t>
  </si>
  <si>
    <t>8221 0000 0000 0000 3820</t>
  </si>
  <si>
    <t>8221 0000 0000 0000 3821</t>
  </si>
  <si>
    <t>06/09/21 - E - 6 - 7</t>
  </si>
  <si>
    <t>27/12/21 - E - 17 - 7</t>
  </si>
  <si>
    <t>Presupuesto de Egresos por Ejercer de Transferencias, Asignaciones, Subsidios y Otras Ayudas</t>
  </si>
  <si>
    <t>8222 0000 0000 0000 4000</t>
  </si>
  <si>
    <t>8222 0000 0000 0000 4400</t>
  </si>
  <si>
    <t>8222 0000 0000 0000 4410</t>
  </si>
  <si>
    <t>8222 0000 0000 0000 4411</t>
  </si>
  <si>
    <t>01/10/21 - E - 3 - 7</t>
  </si>
  <si>
    <t>01/10/21 - E - 3 - 14</t>
  </si>
  <si>
    <t>01/10/21 - E - 3 - 21</t>
  </si>
  <si>
    <t>01/10/21 - E - 3 - 28</t>
  </si>
  <si>
    <t>01/10/21 - E - 3 - 35</t>
  </si>
  <si>
    <t>01/12/21 - E - 3 - 7</t>
  </si>
  <si>
    <t>01/12/21 - E - 3 - 14</t>
  </si>
  <si>
    <t>01/12/21 - E - 3 - 21</t>
  </si>
  <si>
    <t>01/12/21 - E - 3 - 28</t>
  </si>
  <si>
    <t>01/12/21 - E - 3 - 49</t>
  </si>
  <si>
    <t>01/12/21 - E - 3 - 77</t>
  </si>
  <si>
    <t>01/12/21 - E - 3 - 84</t>
  </si>
  <si>
    <t>02/02/21 - E - 2 - 7</t>
  </si>
  <si>
    <t>02/02/21 - E - 4 - 7</t>
  </si>
  <si>
    <t>02/02/21 - E - 4 - 21</t>
  </si>
  <si>
    <t>02/02/21 - E - 4 - 35</t>
  </si>
  <si>
    <t>02/02/21 - E - 4 - 42</t>
  </si>
  <si>
    <t>02/02/21 - E - 4 - 56</t>
  </si>
  <si>
    <t>02/12/21 - E - 5 - 7</t>
  </si>
  <si>
    <t>03/03/21 - E - 6 - 49</t>
  </si>
  <si>
    <t>03/03/21 - E - 6 - 70</t>
  </si>
  <si>
    <t>03/03/21 - E - 6 - 77</t>
  </si>
  <si>
    <t>03/11/21 - E - 2 - 28</t>
  </si>
  <si>
    <t>03/11/21 - E - 2 - 35</t>
  </si>
  <si>
    <t>03/11/21 - E - 2 - 43</t>
  </si>
  <si>
    <t>03/11/21 - E - 4 - 7</t>
  </si>
  <si>
    <t>04/10/21 - E - 6 - 7</t>
  </si>
  <si>
    <t>07/10/21 - E - 9 - 7</t>
  </si>
  <si>
    <t>07/10/21 - E - 10 - 7</t>
  </si>
  <si>
    <t>08/11/21 - E - 13 - 7</t>
  </si>
  <si>
    <t>08/11/21 - E - 13 - 14</t>
  </si>
  <si>
    <t>08/11/21 - E - 18 - 7</t>
  </si>
  <si>
    <t>10/09/21 - E - 14 - 7</t>
  </si>
  <si>
    <t>15/04/21 - E - 9 - 42</t>
  </si>
  <si>
    <t>15/04/21 - E - 9 - 49</t>
  </si>
  <si>
    <t>15/04/21 - E - 9 - 63</t>
  </si>
  <si>
    <t>15/06/21 - E - 12 - 7</t>
  </si>
  <si>
    <t>15/06/21 - E - 12 - 14</t>
  </si>
  <si>
    <t>15/06/21 - E - 12 - 21</t>
  </si>
  <si>
    <t>15/07/21 - E - 14 - 7</t>
  </si>
  <si>
    <t>15/07/21 - E - 14 - 35</t>
  </si>
  <si>
    <t>15/07/21 - E - 14 - 56</t>
  </si>
  <si>
    <t>15/07/21 - E - 14 - 63</t>
  </si>
  <si>
    <t>22/04/21 - E - 13 - 21</t>
  </si>
  <si>
    <t>22/04/21 - E - 13 - 35</t>
  </si>
  <si>
    <t>30/03/21 - E - 19 - 7</t>
  </si>
  <si>
    <t>31/03/21 - E - 20 - 7</t>
  </si>
  <si>
    <t>8222 0000 0000 0000 4420</t>
  </si>
  <si>
    <t>8222 0000 0000 0000 4421</t>
  </si>
  <si>
    <t>02/02/21 - E - 4 - 63</t>
  </si>
  <si>
    <t>15/04/21 - E - 9 - 98</t>
  </si>
  <si>
    <t>18/03/21 - E - 16 - 7</t>
  </si>
  <si>
    <t>22/04/21 - E - 13 - 14</t>
  </si>
  <si>
    <t>Presupuesto de Egresos por Ejercer de Bienes Muebles, Inmuebles e Intangibles</t>
  </si>
  <si>
    <t>8226 0000 0000 0000 5000</t>
  </si>
  <si>
    <t>8226 0000 0000 0000 5100</t>
  </si>
  <si>
    <t>8226 0000 0000 0000 5110</t>
  </si>
  <si>
    <t>8226 0000 0000 0000 5111</t>
  </si>
  <si>
    <t>06/09/21 - E - 7 - 7</t>
  </si>
  <si>
    <t>06/09/21 - E - 7 - 13</t>
  </si>
  <si>
    <t>06/09/21 - E - 7 - 19</t>
  </si>
  <si>
    <t>06/09/21 - E - 7 - 25</t>
  </si>
  <si>
    <t>08/04/21 - E - 7 - 6</t>
  </si>
  <si>
    <t>08/04/21 - E - 7 - 12</t>
  </si>
  <si>
    <t>08/04/21 - E - 7 - 18</t>
  </si>
  <si>
    <t>08/04/21 - E - 7 - 24</t>
  </si>
  <si>
    <t>08/04/21 - E - 7 - 30</t>
  </si>
  <si>
    <t>08/04/21 - E - 7 - 36</t>
  </si>
  <si>
    <t>08/04/21 - E - 7 - 42</t>
  </si>
  <si>
    <t>08/04/21 - E - 7 - 48</t>
  </si>
  <si>
    <t>08/04/21 - E - 7 - 54</t>
  </si>
  <si>
    <t>08/04/21 - E - 7 - 60</t>
  </si>
  <si>
    <t>08/04/21 - E - 7 - 74</t>
  </si>
  <si>
    <t>8226 0000 0000 0000 5150</t>
  </si>
  <si>
    <t>8226 0000 0000 0000 5151</t>
  </si>
  <si>
    <t>01/12/21 - E - 2 - 20</t>
  </si>
  <si>
    <t>01/12/21 - E - 2 - 41</t>
  </si>
  <si>
    <t>08/11/21 - E - 14 - 28</t>
  </si>
  <si>
    <t>08/11/21 - E - 14 - 41</t>
  </si>
  <si>
    <t>31/08/21 - E - 17 - 6</t>
  </si>
  <si>
    <t>8226 0000 0000 0000 5300</t>
  </si>
  <si>
    <t>8226 0000 0000 0000 5310</t>
  </si>
  <si>
    <t>8226 0000 0000 0000 5311</t>
  </si>
  <si>
    <t>24/09/21 - I - 10 - 12</t>
  </si>
  <si>
    <t>24/09/21 - I - 10 - 19</t>
  </si>
  <si>
    <t>24/09/21 - I - 10 - 26</t>
  </si>
  <si>
    <t>8226 0000 0000 0000 5320</t>
  </si>
  <si>
    <t>8226 0000 0000 0000 5321</t>
  </si>
  <si>
    <t>14/06/21 - E - 9 - 6</t>
  </si>
  <si>
    <t>8226 0000 0000 0000 5600</t>
  </si>
  <si>
    <t>8226 0000 0000 0000 5660</t>
  </si>
  <si>
    <t>8226 0000 0000 0000 5661</t>
  </si>
  <si>
    <t>01/12/21 - E - 2 - 7</t>
  </si>
  <si>
    <t>01/12/21 - E - 2 - 14</t>
  </si>
  <si>
    <t>01/12/21 - E - 2 - 27</t>
  </si>
  <si>
    <t>01/12/21 - E - 2 - 34</t>
  </si>
  <si>
    <t>01/12/21 - E - 2 - 48</t>
  </si>
  <si>
    <t>01/12/21 - E - 2 - 55</t>
  </si>
  <si>
    <t>01/12/21 - E - 2 - 69</t>
  </si>
  <si>
    <t>01/12/21 - E - 2 - 76</t>
  </si>
  <si>
    <t>PRESUPUESTO DE EGRESOS COMPROMETIDO</t>
  </si>
  <si>
    <t>Presupuesto de Egresos Comprometido de Gastos de Funcionamiento</t>
  </si>
  <si>
    <t>8241 0000 0000 0000 1000</t>
  </si>
  <si>
    <t>8241 0000 0000 0000 1100</t>
  </si>
  <si>
    <t>8241 0000 0000 0000 1130</t>
  </si>
  <si>
    <t>8241 0000 0000 0000 1131</t>
  </si>
  <si>
    <t>14/05/21 - E - 4 - 5</t>
  </si>
  <si>
    <t>14/05/21 - E - 4 - 6</t>
  </si>
  <si>
    <t>15/05/21 - E - 5 - 5</t>
  </si>
  <si>
    <t>15/05/21 - E - 5 - 6</t>
  </si>
  <si>
    <t>15/05/21 - E - 5 - 12</t>
  </si>
  <si>
    <t>15/05/21 - E - 5 - 13</t>
  </si>
  <si>
    <t>15/05/21 - E - 5 - 26</t>
  </si>
  <si>
    <t>15/05/21 - E - 5 - 27</t>
  </si>
  <si>
    <t>15/05/21 - E - 5 - 33</t>
  </si>
  <si>
    <t>15/05/21 - E - 5 - 34</t>
  </si>
  <si>
    <t>15/05/21 - E - 5 - 47</t>
  </si>
  <si>
    <t>15/05/21 - E - 5 - 48</t>
  </si>
  <si>
    <t>15/05/21 - E - 5 - 61</t>
  </si>
  <si>
    <t>15/05/21 - E - 5 - 62</t>
  </si>
  <si>
    <t>15/05/21 - E - 5 - 75</t>
  </si>
  <si>
    <t>15/05/21 - E - 5 - 76</t>
  </si>
  <si>
    <t>15/05/21 - E - 5 - 89</t>
  </si>
  <si>
    <t>15/05/21 - E - 5 - 90</t>
  </si>
  <si>
    <t>15/05/21 - E - 5 - 103</t>
  </si>
  <si>
    <t>15/05/21 - E - 5 - 104</t>
  </si>
  <si>
    <t>15/05/21 - E - 5 - 117</t>
  </si>
  <si>
    <t>15/05/21 - E - 5 - 118</t>
  </si>
  <si>
    <t>15/05/21 - E - 5 - 131</t>
  </si>
  <si>
    <t>15/05/21 - E - 5 - 132</t>
  </si>
  <si>
    <t>15/05/21 - E - 5 - 145</t>
  </si>
  <si>
    <t>15/05/21 - E - 5 - 146</t>
  </si>
  <si>
    <t>15/05/21 - E - 5 - 159</t>
  </si>
  <si>
    <t>15/05/21 - E - 5 - 160</t>
  </si>
  <si>
    <t>15/05/21 - E - 5 - 166</t>
  </si>
  <si>
    <t>15/05/21 - E - 5 - 167</t>
  </si>
  <si>
    <t>15/05/21 - E - 5 - 180</t>
  </si>
  <si>
    <t>15/05/21 - E - 5 - 181</t>
  </si>
  <si>
    <t>15/10/21 - E - 18 - 5</t>
  </si>
  <si>
    <t>15/10/21 - E - 18 - 6</t>
  </si>
  <si>
    <t>15/10/21 - E - 18 - 19</t>
  </si>
  <si>
    <t>15/10/21 - E - 18 - 20</t>
  </si>
  <si>
    <t>15/10/21 - E - 18 - 33</t>
  </si>
  <si>
    <t>15/10/21 - E - 18 - 34</t>
  </si>
  <si>
    <t>15/10/21 - E - 18 - 40</t>
  </si>
  <si>
    <t>15/10/21 - E - 18 - 41</t>
  </si>
  <si>
    <t>15/10/21 - E - 18 - 54</t>
  </si>
  <si>
    <t>15/10/21 - E - 18 - 55</t>
  </si>
  <si>
    <t>15/10/21 - E - 18 - 68</t>
  </si>
  <si>
    <t>15/10/21 - E - 18 - 69</t>
  </si>
  <si>
    <t>15/10/21 - E - 18 - 82</t>
  </si>
  <si>
    <t>15/10/21 - E - 18 - 83</t>
  </si>
  <si>
    <t>15/10/21 - E - 18 - 96</t>
  </si>
  <si>
    <t>15/10/21 - E - 18 - 97</t>
  </si>
  <si>
    <t>15/10/21 - E - 18 - 103</t>
  </si>
  <si>
    <t>15/10/21 - E - 18 - 104</t>
  </si>
  <si>
    <t>15/10/21 - E - 18 - 117</t>
  </si>
  <si>
    <t>15/10/21 - E - 18 - 118</t>
  </si>
  <si>
    <t>15/10/21 - E - 18 - 131</t>
  </si>
  <si>
    <t>15/10/21 - E - 18 - 132</t>
  </si>
  <si>
    <t>15/10/21 - E - 18 - 145</t>
  </si>
  <si>
    <t>15/10/21 - E - 18 - 146</t>
  </si>
  <si>
    <t>15/10/21 - E - 18 - 159</t>
  </si>
  <si>
    <t>15/10/21 - E - 18 - 160</t>
  </si>
  <si>
    <t>15/10/21 - E - 18 - 173</t>
  </si>
  <si>
    <t>15/10/21 - E - 18 - 174</t>
  </si>
  <si>
    <t>15/10/21 - E - 18 - 180</t>
  </si>
  <si>
    <t>15/10/21 - E - 18 - 181</t>
  </si>
  <si>
    <t>15/10/21 - E - 18 - 187</t>
  </si>
  <si>
    <t>15/10/21 - E - 18 - 188</t>
  </si>
  <si>
    <t>15/10/21 - E - 18 - 201</t>
  </si>
  <si>
    <t>15/10/21 - E - 18 - 202</t>
  </si>
  <si>
    <t>15/10/21 - E - 18 - 215</t>
  </si>
  <si>
    <t>15/10/21 - E - 18 - 216</t>
  </si>
  <si>
    <t>15/12/21 - E - 12 - 5</t>
  </si>
  <si>
    <t>15/12/21 - E - 12 - 6</t>
  </si>
  <si>
    <t>15/12/21 - E - 13 - 5</t>
  </si>
  <si>
    <t>15/12/21 - E - 13 - 6</t>
  </si>
  <si>
    <t>15/12/21 - E - 14 - 5</t>
  </si>
  <si>
    <t>15/12/21 - E - 14 - 6</t>
  </si>
  <si>
    <t>15/12/21 - E - 14 - 19</t>
  </si>
  <si>
    <t>15/12/21 - E - 14 - 20</t>
  </si>
  <si>
    <t>15/12/21 - E - 14 - 33</t>
  </si>
  <si>
    <t>15/12/21 - E - 14 - 34</t>
  </si>
  <si>
    <t>15/12/21 - E - 14 - 40</t>
  </si>
  <si>
    <t>15/12/21 - E - 14 - 41</t>
  </si>
  <si>
    <t>15/12/21 - E - 14 - 54</t>
  </si>
  <si>
    <t>15/12/21 - E - 14 - 55</t>
  </si>
  <si>
    <t>15/12/21 - E - 14 - 68</t>
  </si>
  <si>
    <t>15/12/21 - E - 14 - 69</t>
  </si>
  <si>
    <t>15/12/21 - E - 14 - 82</t>
  </si>
  <si>
    <t>15/12/21 - E - 14 - 83</t>
  </si>
  <si>
    <t>15/12/21 - E - 14 - 96</t>
  </si>
  <si>
    <t>15/12/21 - E - 14 - 97</t>
  </si>
  <si>
    <t>15/12/21 - E - 14 - 103</t>
  </si>
  <si>
    <t>15/12/21 - E - 14 - 104</t>
  </si>
  <si>
    <t>15/12/21 - E - 14 - 117</t>
  </si>
  <si>
    <t>15/12/21 - E - 14 - 118</t>
  </si>
  <si>
    <t>15/12/21 - E - 14 - 131</t>
  </si>
  <si>
    <t>15/12/21 - E - 14 - 132</t>
  </si>
  <si>
    <t>15/12/21 - E - 14 - 145</t>
  </si>
  <si>
    <t>15/12/21 - E - 14 - 146</t>
  </si>
  <si>
    <t>15/12/21 - E - 14 - 159</t>
  </si>
  <si>
    <t>15/12/21 - E - 14 - 160</t>
  </si>
  <si>
    <t>15/12/21 - E - 14 - 173</t>
  </si>
  <si>
    <t>15/12/21 - E - 14 - 174</t>
  </si>
  <si>
    <t>15/12/21 - E - 14 - 180</t>
  </si>
  <si>
    <t>15/12/21 - E - 14 - 181</t>
  </si>
  <si>
    <t>15/12/21 - E - 14 - 187</t>
  </si>
  <si>
    <t>15/12/21 - E - 14 - 188</t>
  </si>
  <si>
    <t>15/12/21 - E - 14 - 201</t>
  </si>
  <si>
    <t>15/12/21 - E - 14 - 202</t>
  </si>
  <si>
    <t>15/12/21 - E - 14 - 215</t>
  </si>
  <si>
    <t>15/12/21 - E - 14 - 216</t>
  </si>
  <si>
    <t>16/03/21 - E - 13 - 5</t>
  </si>
  <si>
    <t>16/03/21 - E - 13 - 6</t>
  </si>
  <si>
    <t>16/03/21 - E - 13 - 12</t>
  </si>
  <si>
    <t>16/03/21 - E - 13 - 13</t>
  </si>
  <si>
    <t>16/03/21 - E - 13 - 26</t>
  </si>
  <si>
    <t>16/03/21 - E - 13 - 27</t>
  </si>
  <si>
    <t>16/03/21 - E - 13 - 40</t>
  </si>
  <si>
    <t>16/03/21 - E - 13 - 41</t>
  </si>
  <si>
    <t>16/03/21 - E - 13 - 54</t>
  </si>
  <si>
    <t>16/03/21 - E - 13 - 55</t>
  </si>
  <si>
    <t>16/03/21 - E - 13 - 68</t>
  </si>
  <si>
    <t>16/03/21 - E - 13 - 69</t>
  </si>
  <si>
    <t>16/03/21 - E - 13 - 82</t>
  </si>
  <si>
    <t>16/03/21 - E - 13 - 83</t>
  </si>
  <si>
    <t>16/03/21 - E - 13 - 96</t>
  </si>
  <si>
    <t>16/03/21 - E - 13 - 97</t>
  </si>
  <si>
    <t>16/03/21 - E - 13 - 110</t>
  </si>
  <si>
    <t>16/03/21 - E - 13 - 111</t>
  </si>
  <si>
    <t>16/03/21 - E - 13 - 124</t>
  </si>
  <si>
    <t>16/03/21 - E - 13 - 125</t>
  </si>
  <si>
    <t>16/03/21 - E - 13 - 138</t>
  </si>
  <si>
    <t>16/03/21 - E - 13 - 139</t>
  </si>
  <si>
    <t>16/03/21 - E - 13 - 152</t>
  </si>
  <si>
    <t>16/03/21 - E - 13 - 153</t>
  </si>
  <si>
    <t>16/03/21 - E - 13 - 166</t>
  </si>
  <si>
    <t>16/03/21 - E - 13 - 167</t>
  </si>
  <si>
    <t>16/03/21 - E - 13 - 180</t>
  </si>
  <si>
    <t>16/03/21 - E - 13 - 181</t>
  </si>
  <si>
    <t>16/03/21 - E - 13 - 187</t>
  </si>
  <si>
    <t>16/03/21 - E - 13 - 188</t>
  </si>
  <si>
    <t>16/03/21 - E - 13 - 201</t>
  </si>
  <si>
    <t>16/03/21 - E - 13 - 202</t>
  </si>
  <si>
    <t>16/04/21 - E - 11 - 5</t>
  </si>
  <si>
    <t>16/04/21 - E - 11 - 6</t>
  </si>
  <si>
    <t>16/04/21 - E - 11 - 12</t>
  </si>
  <si>
    <t>16/04/21 - E - 11 - 13</t>
  </si>
  <si>
    <t>16/04/21 - E - 11 - 26</t>
  </si>
  <si>
    <t>16/04/21 - E - 11 - 27</t>
  </si>
  <si>
    <t>16/04/21 - E - 11 - 40</t>
  </si>
  <si>
    <t>16/04/21 - E - 11 - 41</t>
  </si>
  <si>
    <t>16/04/21 - E - 11 - 54</t>
  </si>
  <si>
    <t>16/04/21 - E - 11 - 55</t>
  </si>
  <si>
    <t>16/04/21 - E - 11 - 68</t>
  </si>
  <si>
    <t>16/04/21 - E - 11 - 69</t>
  </si>
  <si>
    <t>16/04/21 - E - 11 - 82</t>
  </si>
  <si>
    <t>16/04/21 - E - 11 - 83</t>
  </si>
  <si>
    <t>16/04/21 - E - 11 - 96</t>
  </si>
  <si>
    <t>16/04/21 - E - 11 - 97</t>
  </si>
  <si>
    <t>16/04/21 - E - 11 - 110</t>
  </si>
  <si>
    <t>16/04/21 - E - 11 - 111</t>
  </si>
  <si>
    <t>16/04/21 - E - 11 - 124</t>
  </si>
  <si>
    <t>16/04/21 - E - 11 - 125</t>
  </si>
  <si>
    <t>16/04/21 - E - 11 - 138</t>
  </si>
  <si>
    <t>16/04/21 - E - 11 - 139</t>
  </si>
  <si>
    <t>16/04/21 - E - 11 - 152</t>
  </si>
  <si>
    <t>16/04/21 - E - 11 - 153</t>
  </si>
  <si>
    <t>16/04/21 - E - 11 - 166</t>
  </si>
  <si>
    <t>16/04/21 - E - 11 - 167</t>
  </si>
  <si>
    <t>16/04/21 - E - 11 - 180</t>
  </si>
  <si>
    <t>16/04/21 - E - 11 - 181</t>
  </si>
  <si>
    <t>16/04/21 - E - 11 - 187</t>
  </si>
  <si>
    <t>16/04/21 - E - 11 - 188</t>
  </si>
  <si>
    <t>16/04/21 - E - 11 - 201</t>
  </si>
  <si>
    <t>16/04/21 - E - 11 - 202</t>
  </si>
  <si>
    <t>16/06/21 - E - 13 - 5</t>
  </si>
  <si>
    <t>16/06/21 - E - 13 - 6</t>
  </si>
  <si>
    <t>16/06/21 - E - 13 - 12</t>
  </si>
  <si>
    <t>16/06/21 - E - 13 - 13</t>
  </si>
  <si>
    <t>16/06/21 - E - 13 - 26</t>
  </si>
  <si>
    <t>16/06/21 - E - 13 - 27</t>
  </si>
  <si>
    <t>16/06/21 - E - 13 - 40</t>
  </si>
  <si>
    <t>16/06/21 - E - 13 - 41</t>
  </si>
  <si>
    <t>16/06/21 - E - 13 - 54</t>
  </si>
  <si>
    <t>16/06/21 - E - 13 - 55</t>
  </si>
  <si>
    <t>16/06/21 - E - 13 - 68</t>
  </si>
  <si>
    <t>16/06/21 - E - 13 - 69</t>
  </si>
  <si>
    <t>16/06/21 - E - 13 - 82</t>
  </si>
  <si>
    <t>16/06/21 - E - 13 - 83</t>
  </si>
  <si>
    <t>16/06/21 - E - 13 - 96</t>
  </si>
  <si>
    <t>16/06/21 - E - 13 - 97</t>
  </si>
  <si>
    <t>16/06/21 - E - 13 - 110</t>
  </si>
  <si>
    <t>16/06/21 - E - 13 - 111</t>
  </si>
  <si>
    <t>16/06/21 - E - 13 - 124</t>
  </si>
  <si>
    <t>16/06/21 - E - 13 - 125</t>
  </si>
  <si>
    <t>16/06/21 - E - 13 - 138</t>
  </si>
  <si>
    <t>16/06/21 - E - 13 - 139</t>
  </si>
  <si>
    <t>16/06/21 - E - 13 - 152</t>
  </si>
  <si>
    <t>16/06/21 - E - 13 - 153</t>
  </si>
  <si>
    <t>16/06/21 - E - 13 - 166</t>
  </si>
  <si>
    <t>16/06/21 - E - 13 - 167</t>
  </si>
  <si>
    <t>16/06/21 - E - 13 - 180</t>
  </si>
  <si>
    <t>16/06/21 - E - 13 - 181</t>
  </si>
  <si>
    <t>16/06/21 - E - 13 - 187</t>
  </si>
  <si>
    <t>16/06/21 - E - 13 - 188</t>
  </si>
  <si>
    <t>16/06/21 - E - 13 - 201</t>
  </si>
  <si>
    <t>16/06/21 - E - 13 - 202</t>
  </si>
  <si>
    <t>16/06/21 - E - 13 - 215</t>
  </si>
  <si>
    <t>16/06/21 - E - 13 - 216</t>
  </si>
  <si>
    <t>16/06/21 - E - 15 - 5</t>
  </si>
  <si>
    <t>16/06/21 - E - 15 - 6</t>
  </si>
  <si>
    <t>16/06/21 - E - 16 - 5</t>
  </si>
  <si>
    <t>16/06/21 - E - 16 - 6</t>
  </si>
  <si>
    <t>16/07/21 - E - 15 - 5</t>
  </si>
  <si>
    <t>16/07/21 - E - 15 - 6</t>
  </si>
  <si>
    <t>16/07/21 - E - 15 - 19</t>
  </si>
  <si>
    <t>16/07/21 - E - 15 - 20</t>
  </si>
  <si>
    <t>16/07/21 - E - 15 - 33</t>
  </si>
  <si>
    <t>16/07/21 - E - 15 - 34</t>
  </si>
  <si>
    <t>16/07/21 - E - 15 - 40</t>
  </si>
  <si>
    <t>16/07/21 - E - 15 - 41</t>
  </si>
  <si>
    <t>16/07/21 - E - 15 - 54</t>
  </si>
  <si>
    <t>16/07/21 - E - 15 - 55</t>
  </si>
  <si>
    <t>16/07/21 - E - 15 - 68</t>
  </si>
  <si>
    <t>16/07/21 - E - 15 - 69</t>
  </si>
  <si>
    <t>16/07/21 - E - 15 - 82</t>
  </si>
  <si>
    <t>16/07/21 - E - 15 - 83</t>
  </si>
  <si>
    <t>16/07/21 - E - 15 - 96</t>
  </si>
  <si>
    <t>16/07/21 - E - 15 - 97</t>
  </si>
  <si>
    <t>16/07/21 - E - 15 - 110</t>
  </si>
  <si>
    <t>16/07/21 - E - 15 - 111</t>
  </si>
  <si>
    <t>16/07/21 - E - 15 - 124</t>
  </si>
  <si>
    <t>16/07/21 - E - 15 - 125</t>
  </si>
  <si>
    <t>16/07/21 - E - 15 - 138</t>
  </si>
  <si>
    <t>16/07/21 - E - 15 - 139</t>
  </si>
  <si>
    <t>16/07/21 - E - 15 - 145</t>
  </si>
  <si>
    <t>16/07/21 - E - 15 - 146</t>
  </si>
  <si>
    <t>16/07/21 - E - 15 - 159</t>
  </si>
  <si>
    <t>16/07/21 - E - 15 - 160</t>
  </si>
  <si>
    <t>16/07/21 - E - 15 - 173</t>
  </si>
  <si>
    <t>16/07/21 - E - 15 - 174</t>
  </si>
  <si>
    <t>16/08/21 - E - 10 - 5</t>
  </si>
  <si>
    <t>16/08/21 - E - 10 - 6</t>
  </si>
  <si>
    <t>16/08/21 - E - 10 - 19</t>
  </si>
  <si>
    <t>16/08/21 - E - 10 - 20</t>
  </si>
  <si>
    <t>16/08/21 - E - 10 - 33</t>
  </si>
  <si>
    <t>16/08/21 - E - 10 - 34</t>
  </si>
  <si>
    <t>16/08/21 - E - 10 - 40</t>
  </si>
  <si>
    <t>16/08/21 - E - 10 - 41</t>
  </si>
  <si>
    <t>16/08/21 - E - 10 - 54</t>
  </si>
  <si>
    <t>16/08/21 - E - 10 - 55</t>
  </si>
  <si>
    <t>16/08/21 - E - 10 - 68</t>
  </si>
  <si>
    <t>16/08/21 - E - 10 - 69</t>
  </si>
  <si>
    <t>16/08/21 - E - 10 - 82</t>
  </si>
  <si>
    <t>16/08/21 - E - 10 - 83</t>
  </si>
  <si>
    <t>16/08/21 - E - 10 - 96</t>
  </si>
  <si>
    <t>16/08/21 - E - 10 - 97</t>
  </si>
  <si>
    <t>16/08/21 - E - 10 - 110</t>
  </si>
  <si>
    <t>16/08/21 - E - 10 - 111</t>
  </si>
  <si>
    <t>16/08/21 - E - 10 - 124</t>
  </si>
  <si>
    <t>16/08/21 - E - 10 - 125</t>
  </si>
  <si>
    <t>16/08/21 - E - 10 - 138</t>
  </si>
  <si>
    <t>16/08/21 - E - 10 - 139</t>
  </si>
  <si>
    <t>16/08/21 - E - 10 - 145</t>
  </si>
  <si>
    <t>16/08/21 - E - 10 - 146</t>
  </si>
  <si>
    <t>16/08/21 - E - 10 - 152</t>
  </si>
  <si>
    <t>16/08/21 - E - 10 - 153</t>
  </si>
  <si>
    <t>16/08/21 - E - 10 - 166</t>
  </si>
  <si>
    <t>16/08/21 - E - 10 - 167</t>
  </si>
  <si>
    <t>16/08/21 - E - 10 - 180</t>
  </si>
  <si>
    <t>16/08/21 - E - 10 - 181</t>
  </si>
  <si>
    <t>16/08/21 - E - 11 - 5</t>
  </si>
  <si>
    <t>16/08/21 - E - 11 - 6</t>
  </si>
  <si>
    <t>17/04/21 - E - 12 - 5</t>
  </si>
  <si>
    <t>17/04/21 - E - 12 - 6</t>
  </si>
  <si>
    <t>17/09/21 - E - 15 - 5</t>
  </si>
  <si>
    <t>17/09/21 - E - 15 - 6</t>
  </si>
  <si>
    <t>17/09/21 - E - 15 - 19</t>
  </si>
  <si>
    <t>17/09/21 - E - 15 - 20</t>
  </si>
  <si>
    <t>17/09/21 - E - 15 - 33</t>
  </si>
  <si>
    <t>17/09/21 - E - 15 - 34</t>
  </si>
  <si>
    <t>17/09/21 - E - 15 - 40</t>
  </si>
  <si>
    <t>17/09/21 - E - 15 - 41</t>
  </si>
  <si>
    <t>17/09/21 - E - 15 - 54</t>
  </si>
  <si>
    <t>17/09/21 - E - 15 - 55</t>
  </si>
  <si>
    <t>17/09/21 - E - 15 - 68</t>
  </si>
  <si>
    <t>17/09/21 - E - 15 - 69</t>
  </si>
  <si>
    <t>17/09/21 - E - 15 - 82</t>
  </si>
  <si>
    <t>17/09/21 - E - 15 - 83</t>
  </si>
  <si>
    <t>17/09/21 - E - 15 - 89</t>
  </si>
  <si>
    <t>17/09/21 - E - 15 - 90</t>
  </si>
  <si>
    <t>17/09/21 - E - 15 - 103</t>
  </si>
  <si>
    <t>17/09/21 - E - 15 - 104</t>
  </si>
  <si>
    <t>17/09/21 - E - 15 - 117</t>
  </si>
  <si>
    <t>17/09/21 - E - 15 - 118</t>
  </si>
  <si>
    <t>17/09/21 - E - 15 - 131</t>
  </si>
  <si>
    <t>17/09/21 - E - 15 - 132</t>
  </si>
  <si>
    <t>17/09/21 - E - 15 - 145</t>
  </si>
  <si>
    <t>17/09/21 - E - 15 - 146</t>
  </si>
  <si>
    <t>17/09/21 - E - 15 - 152</t>
  </si>
  <si>
    <t>17/09/21 - E - 15 - 153</t>
  </si>
  <si>
    <t>17/09/21 - E - 15 - 159</t>
  </si>
  <si>
    <t>17/09/21 - E - 15 - 160</t>
  </si>
  <si>
    <t>17/09/21 - E - 15 - 173</t>
  </si>
  <si>
    <t>17/09/21 - E - 15 - 174</t>
  </si>
  <si>
    <t>17/09/21 - E - 15 - 187</t>
  </si>
  <si>
    <t>17/09/21 - E - 15 - 188</t>
  </si>
  <si>
    <t>20/08/21 - E - 14 - 5</t>
  </si>
  <si>
    <t>20/08/21 - E - 14 - 6</t>
  </si>
  <si>
    <t>23/07/21 - E - 17 - 5</t>
  </si>
  <si>
    <t>23/07/21 - E - 17 - 6</t>
  </si>
  <si>
    <t>28/02/21 - E - 13 - 5</t>
  </si>
  <si>
    <t>28/02/21 - E - 13 - 6</t>
  </si>
  <si>
    <t>28/02/21 - E - 13 - 12</t>
  </si>
  <si>
    <t>28/02/21 - E - 13 - 13</t>
  </si>
  <si>
    <t>28/02/21 - E - 13 - 26</t>
  </si>
  <si>
    <t>28/02/21 - E - 13 - 27</t>
  </si>
  <si>
    <t>28/02/21 - E - 13 - 40</t>
  </si>
  <si>
    <t>28/02/21 - E - 13 - 41</t>
  </si>
  <si>
    <t>28/02/21 - E - 13 - 54</t>
  </si>
  <si>
    <t>28/02/21 - E - 13 - 55</t>
  </si>
  <si>
    <t>28/02/21 - E - 13 - 75</t>
  </si>
  <si>
    <t>28/02/21 - E - 13 - 76</t>
  </si>
  <si>
    <t>28/02/21 - E - 13 - 89</t>
  </si>
  <si>
    <t>28/02/21 - E - 13 - 90</t>
  </si>
  <si>
    <t>28/02/21 - E - 13 - 103</t>
  </si>
  <si>
    <t>28/02/21 - E - 13 - 104</t>
  </si>
  <si>
    <t>28/02/21 - E - 13 - 117</t>
  </si>
  <si>
    <t>28/02/21 - E - 13 - 118</t>
  </si>
  <si>
    <t>28/02/21 - E - 13 - 131</t>
  </si>
  <si>
    <t>28/02/21 - E - 13 - 132</t>
  </si>
  <si>
    <t>28/02/21 - E - 13 - 145</t>
  </si>
  <si>
    <t>28/02/21 - E - 13 - 146</t>
  </si>
  <si>
    <t>28/02/21 - E - 13 - 159</t>
  </si>
  <si>
    <t>28/02/21 - E - 13 - 160</t>
  </si>
  <si>
    <t>28/02/21 - E - 13 - 173</t>
  </si>
  <si>
    <t>28/02/21 - E - 13 - 174</t>
  </si>
  <si>
    <t>28/02/21 - E - 13 - 187</t>
  </si>
  <si>
    <t>28/02/21 - E - 13 - 188</t>
  </si>
  <si>
    <t>28/02/21 - E - 13 - 194</t>
  </si>
  <si>
    <t>28/02/21 - E - 13 - 195</t>
  </si>
  <si>
    <t>28/02/21 - E - 13 - 208</t>
  </si>
  <si>
    <t>28/02/21 - E - 13 - 209</t>
  </si>
  <si>
    <t>28/02/21 - E - 14 - 5</t>
  </si>
  <si>
    <t>28/02/21 - E - 14 - 6</t>
  </si>
  <si>
    <t>28/02/21 - E - 14 - 19</t>
  </si>
  <si>
    <t>28/02/21 - E - 14 - 20</t>
  </si>
  <si>
    <t>28/02/21 - E - 15 - 5</t>
  </si>
  <si>
    <t>28/02/21 - E - 15 - 6</t>
  </si>
  <si>
    <t>28/02/21 - E - 15 - 12</t>
  </si>
  <si>
    <t>28/02/21 - E - 15 - 13</t>
  </si>
  <si>
    <t>28/02/21 - E - 15 - 26</t>
  </si>
  <si>
    <t>28/02/21 - E - 15 - 27</t>
  </si>
  <si>
    <t>28/02/21 - E - 15 - 40</t>
  </si>
  <si>
    <t>28/02/21 - E - 15 - 41</t>
  </si>
  <si>
    <t>28/02/21 - E - 15 - 54</t>
  </si>
  <si>
    <t>28/02/21 - E - 15 - 55</t>
  </si>
  <si>
    <t>28/02/21 - E - 15 - 68</t>
  </si>
  <si>
    <t>28/02/21 - E - 15 - 69</t>
  </si>
  <si>
    <t>28/02/21 - E - 15 - 82</t>
  </si>
  <si>
    <t>28/02/21 - E - 15 - 83</t>
  </si>
  <si>
    <t>28/02/21 - E - 15 - 96</t>
  </si>
  <si>
    <t>28/02/21 - E - 15 - 97</t>
  </si>
  <si>
    <t>28/02/21 - E - 15 - 110</t>
  </si>
  <si>
    <t>28/02/21 - E - 15 - 111</t>
  </si>
  <si>
    <t>28/02/21 - E - 15 - 124</t>
  </si>
  <si>
    <t>28/02/21 - E - 15 - 125</t>
  </si>
  <si>
    <t>28/02/21 - E - 15 - 138</t>
  </si>
  <si>
    <t>28/02/21 - E - 15 - 139</t>
  </si>
  <si>
    <t>28/02/21 - E - 15 - 152</t>
  </si>
  <si>
    <t>28/02/21 - E - 15 - 153</t>
  </si>
  <si>
    <t>28/02/21 - E - 15 - 166</t>
  </si>
  <si>
    <t>28/02/21 - E - 15 - 167</t>
  </si>
  <si>
    <t>28/02/21 - E - 15 - 180</t>
  </si>
  <si>
    <t>28/02/21 - E - 15 - 181</t>
  </si>
  <si>
    <t>28/02/21 - E - 15 - 187</t>
  </si>
  <si>
    <t>28/02/21 - E - 15 - 188</t>
  </si>
  <si>
    <t>28/02/21 - E - 15 - 208</t>
  </si>
  <si>
    <t>28/02/21 - E - 15 - 209</t>
  </si>
  <si>
    <t>28/02/21 - E - 16 - 5</t>
  </si>
  <si>
    <t>28/02/21 - E - 16 - 6</t>
  </si>
  <si>
    <t>28/02/21 - E - 16 - 19</t>
  </si>
  <si>
    <t>28/02/21 - E - 16 - 20</t>
  </si>
  <si>
    <t>29/12/21 - E - 19 - 5</t>
  </si>
  <si>
    <t>29/12/21 - E - 19 - 6</t>
  </si>
  <si>
    <t>29/12/21 - E - 20 - 5</t>
  </si>
  <si>
    <t>29/12/21 - E - 20 - 6</t>
  </si>
  <si>
    <t>30/01/21 - E - 7 - 5</t>
  </si>
  <si>
    <t>30/01/21 - E - 7 - 6</t>
  </si>
  <si>
    <t>30/01/21 - E - 7 - 12</t>
  </si>
  <si>
    <t>30/01/21 - E - 7 - 13</t>
  </si>
  <si>
    <t>30/01/21 - E - 7 - 26</t>
  </si>
  <si>
    <t>30/01/21 - E - 7 - 27</t>
  </si>
  <si>
    <t>30/01/21 - E - 7 - 40</t>
  </si>
  <si>
    <t>30/01/21 - E - 7 - 41</t>
  </si>
  <si>
    <t>30/01/21 - E - 7 - 54</t>
  </si>
  <si>
    <t>30/01/21 - E - 7 - 55</t>
  </si>
  <si>
    <t>30/01/21 - E - 7 - 75</t>
  </si>
  <si>
    <t>30/01/21 - E - 7 - 76</t>
  </si>
  <si>
    <t>30/01/21 - E - 7 - 89</t>
  </si>
  <si>
    <t>30/01/21 - E - 7 - 90</t>
  </si>
  <si>
    <t>30/01/21 - E - 7 - 96</t>
  </si>
  <si>
    <t>30/01/21 - E - 7 - 97</t>
  </si>
  <si>
    <t>30/01/21 - E - 7 - 110</t>
  </si>
  <si>
    <t>30/01/21 - E - 7 - 111</t>
  </si>
  <si>
    <t>30/01/21 - E - 7 - 124</t>
  </si>
  <si>
    <t>30/01/21 - E - 7 - 125</t>
  </si>
  <si>
    <t>30/01/21 - E - 7 - 138</t>
  </si>
  <si>
    <t>30/01/21 - E - 7 - 139</t>
  </si>
  <si>
    <t>30/01/21 - E - 7 - 152</t>
  </si>
  <si>
    <t>30/01/21 - E - 7 - 153</t>
  </si>
  <si>
    <t>30/01/21 - E - 7 - 166</t>
  </si>
  <si>
    <t>30/01/21 - E - 7 - 167</t>
  </si>
  <si>
    <t>30/01/21 - E - 7 - 180</t>
  </si>
  <si>
    <t>30/01/21 - E - 7 - 181</t>
  </si>
  <si>
    <t>30/01/21 - E - 7 - 194</t>
  </si>
  <si>
    <t>30/01/21 - E - 7 - 195</t>
  </si>
  <si>
    <t>30/01/21 - E - 7 - 208</t>
  </si>
  <si>
    <t>30/01/21 - E - 7 - 209</t>
  </si>
  <si>
    <t>30/03/21 - E - 17 - 5</t>
  </si>
  <si>
    <t>30/03/21 - E - 17 - 6</t>
  </si>
  <si>
    <t>30/03/21 - E - 18 - 5</t>
  </si>
  <si>
    <t>30/03/21 - E - 18 - 6</t>
  </si>
  <si>
    <t>30/04/21 - E - 19 - 5</t>
  </si>
  <si>
    <t>30/04/21 - E - 19 - 6</t>
  </si>
  <si>
    <t>30/04/21 - E - 19 - 12</t>
  </si>
  <si>
    <t>30/04/21 - E - 19 - 13</t>
  </si>
  <si>
    <t>30/04/21 - E - 19 - 26</t>
  </si>
  <si>
    <t>30/04/21 - E - 19 - 27</t>
  </si>
  <si>
    <t>30/04/21 - E - 19 - 40</t>
  </si>
  <si>
    <t>30/04/21 - E - 19 - 41</t>
  </si>
  <si>
    <t>30/04/21 - E - 19 - 47</t>
  </si>
  <si>
    <t>30/04/21 - E - 19 - 48</t>
  </si>
  <si>
    <t>30/04/21 - E - 19 - 61</t>
  </si>
  <si>
    <t>30/04/21 - E - 19 - 62</t>
  </si>
  <si>
    <t>30/04/21 - E - 19 - 75</t>
  </si>
  <si>
    <t>30/04/21 - E - 19 - 76</t>
  </si>
  <si>
    <t>30/04/21 - E - 19 - 89</t>
  </si>
  <si>
    <t>30/04/21 - E - 19 - 90</t>
  </si>
  <si>
    <t>30/04/21 - E - 19 - 103</t>
  </si>
  <si>
    <t>30/04/21 - E - 19 - 104</t>
  </si>
  <si>
    <t>30/04/21 - E - 19 - 117</t>
  </si>
  <si>
    <t>30/04/21 - E - 19 - 118</t>
  </si>
  <si>
    <t>30/04/21 - E - 19 - 131</t>
  </si>
  <si>
    <t>30/04/21 - E - 19 - 132</t>
  </si>
  <si>
    <t>30/04/21 - E - 19 - 145</t>
  </si>
  <si>
    <t>30/04/21 - E - 19 - 146</t>
  </si>
  <si>
    <t>30/04/21 - E - 19 - 159</t>
  </si>
  <si>
    <t>30/04/21 - E - 19 - 160</t>
  </si>
  <si>
    <t>30/04/21 - E - 19 - 173</t>
  </si>
  <si>
    <t>30/04/21 - E - 19 - 174</t>
  </si>
  <si>
    <t>30/04/21 - E - 19 - 187</t>
  </si>
  <si>
    <t>30/04/21 - E - 19 - 188</t>
  </si>
  <si>
    <t>30/04/21 - E - 19 - 194</t>
  </si>
  <si>
    <t>30/04/21 - E - 19 - 195</t>
  </si>
  <si>
    <t>30/04/21 - E - 19 - 208</t>
  </si>
  <si>
    <t>30/04/21 - E - 19 - 209</t>
  </si>
  <si>
    <t>30/04/21 - E - 19 - 222</t>
  </si>
  <si>
    <t>30/04/21 - E - 19 - 223</t>
  </si>
  <si>
    <t>30/04/21 - E - 20 - 5</t>
  </si>
  <si>
    <t>30/04/21 - E - 20 - 6</t>
  </si>
  <si>
    <t>30/04/21 - E - 21 - 5</t>
  </si>
  <si>
    <t>30/04/21 - E - 21 - 6</t>
  </si>
  <si>
    <t>30/06/21 - E - 21 - 5</t>
  </si>
  <si>
    <t>30/06/21 - E - 21 - 6</t>
  </si>
  <si>
    <t>30/06/21 - E - 21 - 19</t>
  </si>
  <si>
    <t>30/06/21 - E - 21 - 20</t>
  </si>
  <si>
    <t>30/06/21 - E - 21 - 33</t>
  </si>
  <si>
    <t>30/06/21 - E - 21 - 34</t>
  </si>
  <si>
    <t>30/06/21 - E - 21 - 40</t>
  </si>
  <si>
    <t>30/06/21 - E - 21 - 41</t>
  </si>
  <si>
    <t>30/06/21 - E - 21 - 54</t>
  </si>
  <si>
    <t>30/06/21 - E - 21 - 55</t>
  </si>
  <si>
    <t>30/06/21 - E - 21 - 68</t>
  </si>
  <si>
    <t>30/06/21 - E - 21 - 69</t>
  </si>
  <si>
    <t>30/06/21 - E - 21 - 82</t>
  </si>
  <si>
    <t>30/06/21 - E - 21 - 83</t>
  </si>
  <si>
    <t>30/06/21 - E - 21 - 96</t>
  </si>
  <si>
    <t>30/06/21 - E - 21 - 97</t>
  </si>
  <si>
    <t>30/06/21 - E - 21 - 110</t>
  </si>
  <si>
    <t>30/06/21 - E - 21 - 111</t>
  </si>
  <si>
    <t>30/06/21 - E - 21 - 124</t>
  </si>
  <si>
    <t>30/06/21 - E - 21 - 125</t>
  </si>
  <si>
    <t>30/06/21 - E - 21 - 138</t>
  </si>
  <si>
    <t>30/06/21 - E - 21 - 139</t>
  </si>
  <si>
    <t>30/06/21 - E - 21 - 152</t>
  </si>
  <si>
    <t>30/06/21 - E - 21 - 153</t>
  </si>
  <si>
    <t>30/06/21 - E - 21 - 159</t>
  </si>
  <si>
    <t>30/06/21 - E - 21 - 160</t>
  </si>
  <si>
    <t>30/06/21 - E - 21 - 173</t>
  </si>
  <si>
    <t>30/06/21 - E - 21 - 174</t>
  </si>
  <si>
    <t>30/06/21 - E - 21 - 187</t>
  </si>
  <si>
    <t>30/06/21 - E - 21 - 188</t>
  </si>
  <si>
    <t>30/06/21 - E - 22 - 5</t>
  </si>
  <si>
    <t>30/06/21 - E - 22 - 6</t>
  </si>
  <si>
    <t>30/06/21 - E - 23 - 5</t>
  </si>
  <si>
    <t>30/06/21 - E - 23 - 6</t>
  </si>
  <si>
    <t>30/07/21 - E - 18 - 5</t>
  </si>
  <si>
    <t>30/07/21 - E - 18 - 6</t>
  </si>
  <si>
    <t>30/07/21 - E - 19 - 5</t>
  </si>
  <si>
    <t>30/07/21 - E - 19 - 6</t>
  </si>
  <si>
    <t>30/07/21 - E - 19 - 19</t>
  </si>
  <si>
    <t>30/07/21 - E - 19 - 20</t>
  </si>
  <si>
    <t>30/07/21 - E - 19 - 33</t>
  </si>
  <si>
    <t>30/07/21 - E - 19 - 34</t>
  </si>
  <si>
    <t>30/07/21 - E - 19 - 40</t>
  </si>
  <si>
    <t>30/07/21 - E - 19 - 41</t>
  </si>
  <si>
    <t>30/07/21 - E - 19 - 54</t>
  </si>
  <si>
    <t>30/07/21 - E - 19 - 55</t>
  </si>
  <si>
    <t>30/07/21 - E - 19 - 68</t>
  </si>
  <si>
    <t>30/07/21 - E - 19 - 69</t>
  </si>
  <si>
    <t>30/07/21 - E - 19 - 82</t>
  </si>
  <si>
    <t>30/07/21 - E - 19 - 83</t>
  </si>
  <si>
    <t>30/07/21 - E - 19 - 96</t>
  </si>
  <si>
    <t>30/07/21 - E - 19 - 97</t>
  </si>
  <si>
    <t>30/07/21 - E - 19 - 110</t>
  </si>
  <si>
    <t>30/07/21 - E - 19 - 111</t>
  </si>
  <si>
    <t>30/07/21 - E - 19 - 124</t>
  </si>
  <si>
    <t>30/07/21 - E - 19 - 125</t>
  </si>
  <si>
    <t>30/07/21 - E - 19 - 138</t>
  </si>
  <si>
    <t>30/07/21 - E - 19 - 139</t>
  </si>
  <si>
    <t>30/07/21 - E - 19 - 145</t>
  </si>
  <si>
    <t>30/07/21 - E - 19 - 146</t>
  </si>
  <si>
    <t>30/07/21 - E - 19 - 152</t>
  </si>
  <si>
    <t>30/07/21 - E - 19 - 153</t>
  </si>
  <si>
    <t>30/07/21 - E - 19 - 166</t>
  </si>
  <si>
    <t>30/07/21 - E - 19 - 167</t>
  </si>
  <si>
    <t>30/07/21 - E - 19 - 180</t>
  </si>
  <si>
    <t>30/07/21 - E - 19 - 181</t>
  </si>
  <si>
    <t>30/07/21 - E - 20 - 5</t>
  </si>
  <si>
    <t>30/07/21 - E - 20 - 6</t>
  </si>
  <si>
    <t>30/07/21 - E - 21 - 5</t>
  </si>
  <si>
    <t>30/07/21 - E - 21 - 6</t>
  </si>
  <si>
    <t>30/09/21 - E - 17 - 5</t>
  </si>
  <si>
    <t>30/09/21 - E - 17 - 6</t>
  </si>
  <si>
    <t>30/09/21 - E - 17 - 19</t>
  </si>
  <si>
    <t>30/09/21 - E - 17 - 20</t>
  </si>
  <si>
    <t>30/09/21 - E - 18 - 5</t>
  </si>
  <si>
    <t>30/09/21 - E - 18 - 6</t>
  </si>
  <si>
    <t>30/09/21 - E - 18 - 19</t>
  </si>
  <si>
    <t>30/09/21 - E - 18 - 20</t>
  </si>
  <si>
    <t>30/09/21 - E - 18 - 26</t>
  </si>
  <si>
    <t>30/09/21 - E - 18 - 27</t>
  </si>
  <si>
    <t>30/09/21 - E - 18 - 33</t>
  </si>
  <si>
    <t>30/09/21 - E - 18 - 34</t>
  </si>
  <si>
    <t>30/09/21 - E - 18 - 40</t>
  </si>
  <si>
    <t>30/09/21 - E - 18 - 41</t>
  </si>
  <si>
    <t>30/09/21 - E - 18 - 54</t>
  </si>
  <si>
    <t>30/09/21 - E - 18 - 55</t>
  </si>
  <si>
    <t>30/09/21 - E - 18 - 68</t>
  </si>
  <si>
    <t>30/09/21 - E - 18 - 69</t>
  </si>
  <si>
    <t>30/09/21 - E - 18 - 75</t>
  </si>
  <si>
    <t>30/09/21 - E - 18 - 76</t>
  </si>
  <si>
    <t>30/09/21 - E - 18 - 89</t>
  </si>
  <si>
    <t>30/09/21 - E - 18 - 90</t>
  </si>
  <si>
    <t>30/09/21 - E - 18 - 103</t>
  </si>
  <si>
    <t>30/09/21 - E - 18 - 104</t>
  </si>
  <si>
    <t>30/09/21 - E - 18 - 110</t>
  </si>
  <si>
    <t>30/09/21 - E - 18 - 111</t>
  </si>
  <si>
    <t>30/09/21 - E - 18 - 124</t>
  </si>
  <si>
    <t>30/09/21 - E - 18 - 125</t>
  </si>
  <si>
    <t>30/09/21 - E - 18 - 131</t>
  </si>
  <si>
    <t>30/09/21 - E - 18 - 132</t>
  </si>
  <si>
    <t>30/09/21 - E - 18 - 138</t>
  </si>
  <si>
    <t>30/09/21 - E - 18 - 139</t>
  </si>
  <si>
    <t>30/09/21 - E - 18 - 152</t>
  </si>
  <si>
    <t>30/09/21 - E - 18 - 153</t>
  </si>
  <si>
    <t>30/09/21 - E - 18 - 166</t>
  </si>
  <si>
    <t>30/09/21 - E - 18 - 167</t>
  </si>
  <si>
    <t>30/09/21 - E - 19 - 5</t>
  </si>
  <si>
    <t>30/09/21 - E - 19 - 6</t>
  </si>
  <si>
    <t>30/09/21 - E - 19 - 12</t>
  </si>
  <si>
    <t>30/09/21 - E - 19 - 13</t>
  </si>
  <si>
    <t>30/09/21 - E - 19 - 19</t>
  </si>
  <si>
    <t>30/09/21 - E - 19 - 20</t>
  </si>
  <si>
    <t>30/09/21 - E - 19 - 33</t>
  </si>
  <si>
    <t>30/09/21 - E - 19 - 34</t>
  </si>
  <si>
    <t>30/11/21 - E - 24 - 5</t>
  </si>
  <si>
    <t>30/11/21 - E - 24 - 6</t>
  </si>
  <si>
    <t>30/11/21 - E - 25 - 5</t>
  </si>
  <si>
    <t>30/11/21 - E - 25 - 6</t>
  </si>
  <si>
    <t>30/11/21 - E - 26 - 5</t>
  </si>
  <si>
    <t>30/11/21 - E - 26 - 6</t>
  </si>
  <si>
    <t>30/11/21 - E - 26 - 19</t>
  </si>
  <si>
    <t>30/11/21 - E - 26 - 20</t>
  </si>
  <si>
    <t>30/11/21 - E - 26 - 33</t>
  </si>
  <si>
    <t>30/11/21 - E - 26 - 34</t>
  </si>
  <si>
    <t>30/11/21 - E - 26 - 40</t>
  </si>
  <si>
    <t>30/11/21 - E - 26 - 41</t>
  </si>
  <si>
    <t>30/11/21 - E - 26 - 54</t>
  </si>
  <si>
    <t>30/11/21 - E - 26 - 55</t>
  </si>
  <si>
    <t>30/11/21 - E - 26 - 68</t>
  </si>
  <si>
    <t>30/11/21 - E - 26 - 69</t>
  </si>
  <si>
    <t>30/11/21 - E - 26 - 82</t>
  </si>
  <si>
    <t>30/11/21 - E - 26 - 83</t>
  </si>
  <si>
    <t>30/11/21 - E - 26 - 96</t>
  </si>
  <si>
    <t>30/11/21 - E - 26 - 97</t>
  </si>
  <si>
    <t>30/11/21 - E - 26 - 103</t>
  </si>
  <si>
    <t>30/11/21 - E - 26 - 104</t>
  </si>
  <si>
    <t>30/11/21 - E - 26 - 117</t>
  </si>
  <si>
    <t>30/11/21 - E - 26 - 118</t>
  </si>
  <si>
    <t>30/11/21 - E - 26 - 131</t>
  </si>
  <si>
    <t>30/11/21 - E - 26 - 132</t>
  </si>
  <si>
    <t>30/11/21 - E - 26 - 145</t>
  </si>
  <si>
    <t>30/11/21 - E - 26 - 146</t>
  </si>
  <si>
    <t>30/11/21 - E - 26 - 159</t>
  </si>
  <si>
    <t>30/11/21 - E - 26 - 160</t>
  </si>
  <si>
    <t>30/11/21 - E - 26 - 173</t>
  </si>
  <si>
    <t>30/11/21 - E - 26 - 174</t>
  </si>
  <si>
    <t>30/11/21 - E - 26 - 180</t>
  </si>
  <si>
    <t>30/11/21 - E - 26 - 181</t>
  </si>
  <si>
    <t>30/11/21 - E - 26 - 187</t>
  </si>
  <si>
    <t>30/11/21 - E - 26 - 188</t>
  </si>
  <si>
    <t>30/11/21 - E - 26 - 201</t>
  </si>
  <si>
    <t>30/11/21 - E - 26 - 202</t>
  </si>
  <si>
    <t>30/11/21 - E - 26 - 215</t>
  </si>
  <si>
    <t>30/11/21 - E - 26 - 216</t>
  </si>
  <si>
    <t>30/11/21 - E - 27 - 5</t>
  </si>
  <si>
    <t>30/11/21 - E - 27 - 6</t>
  </si>
  <si>
    <t>30/11/21 - E - 27 - 19</t>
  </si>
  <si>
    <t>30/11/21 - E - 27 - 20</t>
  </si>
  <si>
    <t>30/11/21 - E - 27 - 33</t>
  </si>
  <si>
    <t>30/11/21 - E - 27 - 34</t>
  </si>
  <si>
    <t>30/11/21 - E - 27 - 40</t>
  </si>
  <si>
    <t>30/11/21 - E - 27 - 41</t>
  </si>
  <si>
    <t>30/11/21 - E - 27 - 54</t>
  </si>
  <si>
    <t>30/11/21 - E - 27 - 55</t>
  </si>
  <si>
    <t>30/11/21 - E - 27 - 68</t>
  </si>
  <si>
    <t>30/11/21 - E - 27 - 69</t>
  </si>
  <si>
    <t>30/11/21 - E - 27 - 82</t>
  </si>
  <si>
    <t>30/11/21 - E - 27 - 83</t>
  </si>
  <si>
    <t>30/11/21 - E - 27 - 96</t>
  </si>
  <si>
    <t>30/11/21 - E - 27 - 97</t>
  </si>
  <si>
    <t>30/11/21 - E - 27 - 103</t>
  </si>
  <si>
    <t>30/11/21 - E - 27 - 104</t>
  </si>
  <si>
    <t>30/11/21 - E - 27 - 117</t>
  </si>
  <si>
    <t>30/11/21 - E - 27 - 118</t>
  </si>
  <si>
    <t>30/11/21 - E - 27 - 131</t>
  </si>
  <si>
    <t>30/11/21 - E - 27 - 132</t>
  </si>
  <si>
    <t>30/11/21 - E - 27 - 145</t>
  </si>
  <si>
    <t>30/11/21 - E - 27 - 146</t>
  </si>
  <si>
    <t>30/11/21 - E - 27 - 159</t>
  </si>
  <si>
    <t>30/11/21 - E - 27 - 160</t>
  </si>
  <si>
    <t>30/11/21 - E - 27 - 173</t>
  </si>
  <si>
    <t>30/11/21 - E - 27 - 174</t>
  </si>
  <si>
    <t>30/11/21 - E - 27 - 180</t>
  </si>
  <si>
    <t>30/11/21 - E - 27 - 181</t>
  </si>
  <si>
    <t>30/11/21 - E - 27 - 187</t>
  </si>
  <si>
    <t>30/11/21 - E - 27 - 188</t>
  </si>
  <si>
    <t>30/11/21 - E - 27 - 201</t>
  </si>
  <si>
    <t>30/11/21 - E - 27 - 202</t>
  </si>
  <si>
    <t>30/11/21 - E - 27 - 215</t>
  </si>
  <si>
    <t>30/11/21 - E - 27 - 216</t>
  </si>
  <si>
    <t>30/11/21 - E - 28 - 5</t>
  </si>
  <si>
    <t>30/11/21 - E - 28 - 6</t>
  </si>
  <si>
    <t>30/11/21 - E - 29 - 12</t>
  </si>
  <si>
    <t>30/11/21 - E - 29 - 13</t>
  </si>
  <si>
    <t>30/12/21 - E - 21 - 5</t>
  </si>
  <si>
    <t>30/12/21 - E - 21 - 6</t>
  </si>
  <si>
    <t>30/12/21 - E - 21 - 19</t>
  </si>
  <si>
    <t>30/12/21 - E - 21 - 20</t>
  </si>
  <si>
    <t>30/12/21 - E - 21 - 33</t>
  </si>
  <si>
    <t>30/12/21 - E - 21 - 34</t>
  </si>
  <si>
    <t>30/12/21 - E - 21 - 40</t>
  </si>
  <si>
    <t>30/12/21 - E - 21 - 41</t>
  </si>
  <si>
    <t>30/12/21 - E - 21 - 54</t>
  </si>
  <si>
    <t>30/12/21 - E - 21 - 55</t>
  </si>
  <si>
    <t>30/12/21 - E - 21 - 68</t>
  </si>
  <si>
    <t>30/12/21 - E - 21 - 69</t>
  </si>
  <si>
    <t>30/12/21 - E - 21 - 82</t>
  </si>
  <si>
    <t>30/12/21 - E - 21 - 83</t>
  </si>
  <si>
    <t>30/12/21 - E - 21 - 96</t>
  </si>
  <si>
    <t>30/12/21 - E - 21 - 97</t>
  </si>
  <si>
    <t>30/12/21 - E - 21 - 103</t>
  </si>
  <si>
    <t>30/12/21 - E - 21 - 104</t>
  </si>
  <si>
    <t>30/12/21 - E - 21 - 117</t>
  </si>
  <si>
    <t>30/12/21 - E - 21 - 118</t>
  </si>
  <si>
    <t>30/12/21 - E - 21 - 131</t>
  </si>
  <si>
    <t>30/12/21 - E - 21 - 132</t>
  </si>
  <si>
    <t>30/12/21 - E - 21 - 145</t>
  </si>
  <si>
    <t>30/12/21 - E - 21 - 146</t>
  </si>
  <si>
    <t>30/12/21 - E - 21 - 159</t>
  </si>
  <si>
    <t>30/12/21 - E - 21 - 160</t>
  </si>
  <si>
    <t>30/12/21 - E - 21 - 173</t>
  </si>
  <si>
    <t>30/12/21 - E - 21 - 174</t>
  </si>
  <si>
    <t>30/12/21 - E - 21 - 180</t>
  </si>
  <si>
    <t>30/12/21 - E - 21 - 181</t>
  </si>
  <si>
    <t>30/12/21 - E - 21 - 187</t>
  </si>
  <si>
    <t>30/12/21 - E - 21 - 188</t>
  </si>
  <si>
    <t>30/12/21 - E - 21 - 201</t>
  </si>
  <si>
    <t>30/12/21 - E - 21 - 202</t>
  </si>
  <si>
    <t>30/12/21 - E - 21 - 215</t>
  </si>
  <si>
    <t>30/12/21 - E - 21 - 216</t>
  </si>
  <si>
    <t>31/01/21 - E - 8 - 5</t>
  </si>
  <si>
    <t>31/01/21 - E - 8 - 6</t>
  </si>
  <si>
    <t>31/01/21 - E - 8 - 12</t>
  </si>
  <si>
    <t>31/01/21 - E - 8 - 13</t>
  </si>
  <si>
    <t>31/01/21 - E - 8 - 26</t>
  </si>
  <si>
    <t>31/01/21 - E - 8 - 27</t>
  </si>
  <si>
    <t>31/01/21 - E - 8 - 40</t>
  </si>
  <si>
    <t>31/01/21 - E - 8 - 41</t>
  </si>
  <si>
    <t>31/01/21 - E - 8 - 54</t>
  </si>
  <si>
    <t>31/01/21 - E - 8 - 55</t>
  </si>
  <si>
    <t>31/01/21 - E - 8 - 75</t>
  </si>
  <si>
    <t>31/01/21 - E - 8 - 76</t>
  </si>
  <si>
    <t>31/01/21 - E - 8 - 89</t>
  </si>
  <si>
    <t>31/01/21 - E - 8 - 90</t>
  </si>
  <si>
    <t>31/01/21 - E - 8 - 96</t>
  </si>
  <si>
    <t>31/01/21 - E - 8 - 97</t>
  </si>
  <si>
    <t>31/01/21 - E - 8 - 110</t>
  </si>
  <si>
    <t>31/01/21 - E - 8 - 111</t>
  </si>
  <si>
    <t>31/01/21 - E - 8 - 124</t>
  </si>
  <si>
    <t>31/01/21 - E - 8 - 125</t>
  </si>
  <si>
    <t>31/01/21 - E - 8 - 138</t>
  </si>
  <si>
    <t>31/01/21 - E - 8 - 139</t>
  </si>
  <si>
    <t>31/01/21 - E - 8 - 152</t>
  </si>
  <si>
    <t>31/01/21 - E - 8 - 153</t>
  </si>
  <si>
    <t>31/01/21 - E - 8 - 166</t>
  </si>
  <si>
    <t>31/01/21 - E - 8 - 167</t>
  </si>
  <si>
    <t>31/01/21 - E - 8 - 180</t>
  </si>
  <si>
    <t>31/01/21 - E - 8 - 181</t>
  </si>
  <si>
    <t>31/01/21 - E - 8 - 187</t>
  </si>
  <si>
    <t>31/01/21 - E - 8 - 188</t>
  </si>
  <si>
    <t>31/01/21 - E - 8 - 201</t>
  </si>
  <si>
    <t>31/01/21 - E - 8 - 202</t>
  </si>
  <si>
    <t>31/01/21 - E - 9 - 5</t>
  </si>
  <si>
    <t>31/01/21 - E - 9 - 6</t>
  </si>
  <si>
    <t>31/01/21 - E - 9 - 19</t>
  </si>
  <si>
    <t>31/01/21 - E - 9 - 20</t>
  </si>
  <si>
    <t>31/01/21 - E - 10 - 5</t>
  </si>
  <si>
    <t>31/01/21 - E - 10 - 6</t>
  </si>
  <si>
    <t>31/01/21 - E - 10 - 19</t>
  </si>
  <si>
    <t>31/01/21 - E - 10 - 20</t>
  </si>
  <si>
    <t>31/03/21 - E - 23 - 5</t>
  </si>
  <si>
    <t>31/03/21 - E - 23 - 6</t>
  </si>
  <si>
    <t>31/03/21 - E - 23 - 12</t>
  </si>
  <si>
    <t>31/03/21 - E - 23 - 13</t>
  </si>
  <si>
    <t>31/03/21 - E - 23 - 26</t>
  </si>
  <si>
    <t>31/03/21 - E - 23 - 27</t>
  </si>
  <si>
    <t>31/03/21 - E - 23 - 40</t>
  </si>
  <si>
    <t>31/03/21 - E - 23 - 41</t>
  </si>
  <si>
    <t>31/03/21 - E - 23 - 54</t>
  </si>
  <si>
    <t>31/03/21 - E - 23 - 55</t>
  </si>
  <si>
    <t>31/03/21 - E - 23 - 68</t>
  </si>
  <si>
    <t>31/03/21 - E - 23 - 69</t>
  </si>
  <si>
    <t>31/03/21 - E - 23 - 82</t>
  </si>
  <si>
    <t>31/03/21 - E - 23 - 83</t>
  </si>
  <si>
    <t>31/03/21 - E - 23 - 96</t>
  </si>
  <si>
    <t>31/03/21 - E - 23 - 97</t>
  </si>
  <si>
    <t>31/03/21 - E - 23 - 110</t>
  </si>
  <si>
    <t>31/03/21 - E - 23 - 111</t>
  </si>
  <si>
    <t>31/03/21 - E - 23 - 124</t>
  </si>
  <si>
    <t>31/03/21 - E - 23 - 125</t>
  </si>
  <si>
    <t>31/03/21 - E - 23 - 138</t>
  </si>
  <si>
    <t>31/03/21 - E - 23 - 139</t>
  </si>
  <si>
    <t>31/03/21 - E - 23 - 152</t>
  </si>
  <si>
    <t>31/03/21 - E - 23 - 153</t>
  </si>
  <si>
    <t>31/03/21 - E - 23 - 166</t>
  </si>
  <si>
    <t>31/03/21 - E - 23 - 167</t>
  </si>
  <si>
    <t>31/03/21 - E - 23 - 180</t>
  </si>
  <si>
    <t>31/03/21 - E - 23 - 181</t>
  </si>
  <si>
    <t>31/03/21 - E - 23 - 187</t>
  </si>
  <si>
    <t>31/03/21 - E - 23 - 188</t>
  </si>
  <si>
    <t>31/03/21 - E - 23 - 201</t>
  </si>
  <si>
    <t>31/03/21 - E - 23 - 202</t>
  </si>
  <si>
    <t>31/05/21 - E - 14 - 5</t>
  </si>
  <si>
    <t>31/05/21 - E - 14 - 6</t>
  </si>
  <si>
    <t>31/05/21 - E - 14 - 12</t>
  </si>
  <si>
    <t>31/05/21 - E - 14 - 13</t>
  </si>
  <si>
    <t>31/05/21 - E - 14 - 26</t>
  </si>
  <si>
    <t>31/05/21 - E - 14 - 27</t>
  </si>
  <si>
    <t>31/05/21 - E - 14 - 33</t>
  </si>
  <si>
    <t>31/05/21 - E - 14 - 34</t>
  </si>
  <si>
    <t>31/05/21 - E - 14 - 47</t>
  </si>
  <si>
    <t>31/05/21 - E - 14 - 48</t>
  </si>
  <si>
    <t>31/05/21 - E - 14 - 61</t>
  </si>
  <si>
    <t>31/05/21 - E - 14 - 62</t>
  </si>
  <si>
    <t>31/05/21 - E - 14 - 75</t>
  </si>
  <si>
    <t>31/05/21 - E - 14 - 76</t>
  </si>
  <si>
    <t>31/05/21 - E - 14 - 89</t>
  </si>
  <si>
    <t>31/05/21 - E - 14 - 90</t>
  </si>
  <si>
    <t>31/05/21 - E - 14 - 103</t>
  </si>
  <si>
    <t>31/05/21 - E - 14 - 104</t>
  </si>
  <si>
    <t>31/05/21 - E - 14 - 117</t>
  </si>
  <si>
    <t>31/05/21 - E - 14 - 118</t>
  </si>
  <si>
    <t>31/05/21 - E - 14 - 131</t>
  </si>
  <si>
    <t>31/05/21 - E - 14 - 132</t>
  </si>
  <si>
    <t>31/05/21 - E - 14 - 145</t>
  </si>
  <si>
    <t>31/05/21 - E - 14 - 146</t>
  </si>
  <si>
    <t>31/05/21 - E - 14 - 159</t>
  </si>
  <si>
    <t>31/05/21 - E - 14 - 160</t>
  </si>
  <si>
    <t>31/05/21 - E - 14 - 166</t>
  </si>
  <si>
    <t>31/05/21 - E - 14 - 167</t>
  </si>
  <si>
    <t>31/05/21 - E - 14 - 180</t>
  </si>
  <si>
    <t>31/05/21 - E - 14 - 181</t>
  </si>
  <si>
    <t>31/05/21 - E - 15 - 5</t>
  </si>
  <si>
    <t>31/05/21 - E - 15 - 6</t>
  </si>
  <si>
    <t>31/08/21 - E - 15 - 5</t>
  </si>
  <si>
    <t>31/08/21 - E - 15 - 6</t>
  </si>
  <si>
    <t>31/08/21 - E - 15 - 19</t>
  </si>
  <si>
    <t>31/08/21 - E - 15 - 20</t>
  </si>
  <si>
    <t>31/08/21 - E - 15 - 33</t>
  </si>
  <si>
    <t>31/08/21 - E - 15 - 34</t>
  </si>
  <si>
    <t>31/08/21 - E - 15 - 40</t>
  </si>
  <si>
    <t>31/08/21 - E - 15 - 41</t>
  </si>
  <si>
    <t>31/08/21 - E - 15 - 54</t>
  </si>
  <si>
    <t>31/08/21 - E - 15 - 55</t>
  </si>
  <si>
    <t>31/08/21 - E - 15 - 68</t>
  </si>
  <si>
    <t>31/08/21 - E - 15 - 69</t>
  </si>
  <si>
    <t>31/08/21 - E - 15 - 82</t>
  </si>
  <si>
    <t>31/08/21 - E - 15 - 83</t>
  </si>
  <si>
    <t>31/08/21 - E - 15 - 89</t>
  </si>
  <si>
    <t>31/08/21 - E - 15 - 90</t>
  </si>
  <si>
    <t>31/08/21 - E - 15 - 103</t>
  </si>
  <si>
    <t>31/08/21 - E - 15 - 104</t>
  </si>
  <si>
    <t>31/08/21 - E - 15 - 117</t>
  </si>
  <si>
    <t>31/08/21 - E - 15 - 118</t>
  </si>
  <si>
    <t>31/08/21 - E - 15 - 131</t>
  </si>
  <si>
    <t>31/08/21 - E - 15 - 132</t>
  </si>
  <si>
    <t>31/08/21 - E - 15 - 145</t>
  </si>
  <si>
    <t>31/08/21 - E - 15 - 146</t>
  </si>
  <si>
    <t>31/08/21 - E - 15 - 152</t>
  </si>
  <si>
    <t>31/08/21 - E - 15 - 153</t>
  </si>
  <si>
    <t>31/08/21 - E - 15 - 159</t>
  </si>
  <si>
    <t>31/08/21 - E - 15 - 160</t>
  </si>
  <si>
    <t>31/08/21 - E - 15 - 173</t>
  </si>
  <si>
    <t>31/08/21 - E - 15 - 174</t>
  </si>
  <si>
    <t>31/08/21 - E - 15 - 187</t>
  </si>
  <si>
    <t>31/08/21 - E - 15 - 188</t>
  </si>
  <si>
    <t>31/08/21 - E - 16 - 5</t>
  </si>
  <si>
    <t>31/08/21 - E - 16 - 6</t>
  </si>
  <si>
    <t>31/10/21 - E - 21 - 5</t>
  </si>
  <si>
    <t>31/10/21 - E - 21 - 6</t>
  </si>
  <si>
    <t>31/10/21 - E - 22 - 5</t>
  </si>
  <si>
    <t>31/10/21 - E - 22 - 6</t>
  </si>
  <si>
    <t>31/10/21 - E - 23 - 5</t>
  </si>
  <si>
    <t>31/10/21 - E - 23 - 6</t>
  </si>
  <si>
    <t>31/10/21 - E - 23 - 19</t>
  </si>
  <si>
    <t>31/10/21 - E - 23 - 20</t>
  </si>
  <si>
    <t>31/10/21 - E - 23 - 33</t>
  </si>
  <si>
    <t>31/10/21 - E - 23 - 34</t>
  </si>
  <si>
    <t>31/10/21 - E - 23 - 47</t>
  </si>
  <si>
    <t>31/10/21 - E - 23 - 48</t>
  </si>
  <si>
    <t>31/10/21 - E - 23 - 61</t>
  </si>
  <si>
    <t>31/10/21 - E - 23 - 62</t>
  </si>
  <si>
    <t>31/10/21 - E - 23 - 75</t>
  </si>
  <si>
    <t>31/10/21 - E - 23 - 76</t>
  </si>
  <si>
    <t>31/10/21 - E - 23 - 89</t>
  </si>
  <si>
    <t>31/10/21 - E - 23 - 90</t>
  </si>
  <si>
    <t>31/10/21 - E - 23 - 96</t>
  </si>
  <si>
    <t>31/10/21 - E - 23 - 97</t>
  </si>
  <si>
    <t>31/10/21 - E - 23 - 110</t>
  </si>
  <si>
    <t>31/10/21 - E - 23 - 111</t>
  </si>
  <si>
    <t>31/10/21 - E - 23 - 124</t>
  </si>
  <si>
    <t>31/10/21 - E - 23 - 125</t>
  </si>
  <si>
    <t>31/10/21 - E - 23 - 138</t>
  </si>
  <si>
    <t>31/10/21 - E - 23 - 139</t>
  </si>
  <si>
    <t>31/10/21 - E - 23 - 152</t>
  </si>
  <si>
    <t>31/10/21 - E - 23 - 153</t>
  </si>
  <si>
    <t>31/10/21 - E - 23 - 166</t>
  </si>
  <si>
    <t>31/10/21 - E - 23 - 167</t>
  </si>
  <si>
    <t>31/10/21 - E - 23 - 173</t>
  </si>
  <si>
    <t>31/10/21 - E - 23 - 174</t>
  </si>
  <si>
    <t>31/10/21 - E - 23 - 180</t>
  </si>
  <si>
    <t>31/10/21 - E - 23 - 181</t>
  </si>
  <si>
    <t>31/10/21 - E - 23 - 194</t>
  </si>
  <si>
    <t>31/10/21 - E - 23 - 195</t>
  </si>
  <si>
    <t>31/10/21 - E - 23 - 208</t>
  </si>
  <si>
    <t>31/10/21 - E - 23 - 209</t>
  </si>
  <si>
    <t>31/10/21 - E - 23 - 222</t>
  </si>
  <si>
    <t>31/10/21 - E - 23 - 223</t>
  </si>
  <si>
    <t>31/10/21 - E - 24 - 5</t>
  </si>
  <si>
    <t>31/10/21 - E - 24 - 6</t>
  </si>
  <si>
    <t>31/10/21 - E - 25 - 5</t>
  </si>
  <si>
    <t>31/10/21 - E - 25 - 6</t>
  </si>
  <si>
    <t>8241 0000 0000 0000 1200</t>
  </si>
  <si>
    <t>8241 0000 0000 0000 1210</t>
  </si>
  <si>
    <t>8241 0000 0000 0000 1211</t>
  </si>
  <si>
    <t>15/05/21 - E - 5 - 194</t>
  </si>
  <si>
    <t>15/05/21 - E - 5 - 195</t>
  </si>
  <si>
    <t>16/03/21 - E - 13 - 215</t>
  </si>
  <si>
    <t>16/03/21 - E - 13 - 216</t>
  </si>
  <si>
    <t>16/04/21 - E - 11 - 215</t>
  </si>
  <si>
    <t>16/04/21 - E - 11 - 216</t>
  </si>
  <si>
    <t>16/06/21 - E - 13 - 229</t>
  </si>
  <si>
    <t>16/06/21 - E - 13 - 230</t>
  </si>
  <si>
    <t>28/02/21 - E - 13 - 68</t>
  </si>
  <si>
    <t>28/02/21 - E - 13 - 69</t>
  </si>
  <si>
    <t>28/02/21 - E - 15 - 201</t>
  </si>
  <si>
    <t>28/02/21 - E - 15 - 202</t>
  </si>
  <si>
    <t>30/01/21 - E - 7 - 68</t>
  </si>
  <si>
    <t>30/01/21 - E - 7 - 69</t>
  </si>
  <si>
    <t>30/04/21 - E - 19 - 236</t>
  </si>
  <si>
    <t>30/04/21 - E - 19 - 237</t>
  </si>
  <si>
    <t>30/06/21 - E - 21 - 201</t>
  </si>
  <si>
    <t>30/06/21 - E - 21 - 202</t>
  </si>
  <si>
    <t>31/01/21 - E - 8 - 68</t>
  </si>
  <si>
    <t>31/01/21 - E - 8 - 69</t>
  </si>
  <si>
    <t>31/03/21 - E - 23 - 215</t>
  </si>
  <si>
    <t>31/03/21 - E - 23 - 216</t>
  </si>
  <si>
    <t>31/05/21 - E - 14 - 194</t>
  </si>
  <si>
    <t>31/05/21 - E - 14 - 195</t>
  </si>
  <si>
    <t>8241 0000 0000 0000 1300</t>
  </si>
  <si>
    <t>8241 0000 0000 0000 1320</t>
  </si>
  <si>
    <t>8241 0000 0000 0000 1321</t>
  </si>
  <si>
    <t>31/12/21 - E - 26 - 5</t>
  </si>
  <si>
    <t>31/12/21 - E - 26 - 6</t>
  </si>
  <si>
    <t>31/12/21 - E - 27 - 5</t>
  </si>
  <si>
    <t>31/12/21 - E - 27 - 6</t>
  </si>
  <si>
    <t>31/12/21 - E - 28 - 5</t>
  </si>
  <si>
    <t>31/12/21 - E - 28 - 6</t>
  </si>
  <si>
    <t>31/12/21 - E - 28 - 12</t>
  </si>
  <si>
    <t>31/12/21 - E - 28 - 13</t>
  </si>
  <si>
    <t>31/12/21 - E - 28 - 19</t>
  </si>
  <si>
    <t>31/12/21 - E - 28 - 20</t>
  </si>
  <si>
    <t>31/12/21 - E - 28 - 26</t>
  </si>
  <si>
    <t>31/12/21 - E - 28 - 27</t>
  </si>
  <si>
    <t>31/12/21 - E - 28 - 33</t>
  </si>
  <si>
    <t>31/12/21 - E - 28 - 34</t>
  </si>
  <si>
    <t>31/12/21 - E - 28 - 40</t>
  </si>
  <si>
    <t>31/12/21 - E - 28 - 41</t>
  </si>
  <si>
    <t>31/12/21 - E - 28 - 47</t>
  </si>
  <si>
    <t>31/12/21 - E - 28 - 48</t>
  </si>
  <si>
    <t>31/12/21 - E - 28 - 54</t>
  </si>
  <si>
    <t>31/12/21 - E - 28 - 55</t>
  </si>
  <si>
    <t>31/12/21 - E - 28 - 61</t>
  </si>
  <si>
    <t>31/12/21 - E - 28 - 62</t>
  </si>
  <si>
    <t>31/12/21 - E - 28 - 68</t>
  </si>
  <si>
    <t>31/12/21 - E - 28 - 69</t>
  </si>
  <si>
    <t>31/12/21 - E - 28 - 75</t>
  </si>
  <si>
    <t>31/12/21 - E - 28 - 76</t>
  </si>
  <si>
    <t>31/12/21 - E - 28 - 82</t>
  </si>
  <si>
    <t>31/12/21 - E - 28 - 83</t>
  </si>
  <si>
    <t>31/12/21 - E - 28 - 89</t>
  </si>
  <si>
    <t>31/12/21 - E - 28 - 90</t>
  </si>
  <si>
    <t>31/12/21 - E - 28 - 96</t>
  </si>
  <si>
    <t>31/12/21 - E - 28 - 97</t>
  </si>
  <si>
    <t>31/12/21 - E - 28 - 103</t>
  </si>
  <si>
    <t>31/12/21 - E - 28 - 104</t>
  </si>
  <si>
    <t>31/12/21 - E - 28 - 110</t>
  </si>
  <si>
    <t>31/12/21 - E - 28 - 111</t>
  </si>
  <si>
    <t>31/12/21 - E - 28 - 117</t>
  </si>
  <si>
    <t>31/12/21 - E - 28 - 118</t>
  </si>
  <si>
    <t>31/12/21 - E - 28 - 124</t>
  </si>
  <si>
    <t>31/12/21 - E - 28 - 125</t>
  </si>
  <si>
    <t>8241 0000 0000 0000 1322</t>
  </si>
  <si>
    <t>31/12/21 - E - 22 - 5</t>
  </si>
  <si>
    <t>31/12/21 - E - 22 - 6</t>
  </si>
  <si>
    <t>31/12/21 - E - 22 - 12</t>
  </si>
  <si>
    <t>31/12/21 - E - 22 - 13</t>
  </si>
  <si>
    <t>31/12/21 - E - 22 - 19</t>
  </si>
  <si>
    <t>31/12/21 - E - 22 - 20</t>
  </si>
  <si>
    <t>31/12/21 - E - 22 - 26</t>
  </si>
  <si>
    <t>31/12/21 - E - 22 - 27</t>
  </si>
  <si>
    <t>31/12/21 - E - 22 - 33</t>
  </si>
  <si>
    <t>31/12/21 - E - 22 - 34</t>
  </si>
  <si>
    <t>31/12/21 - E - 22 - 40</t>
  </si>
  <si>
    <t>31/12/21 - E - 22 - 41</t>
  </si>
  <si>
    <t>31/12/21 - E - 22 - 47</t>
  </si>
  <si>
    <t>31/12/21 - E - 22 - 48</t>
  </si>
  <si>
    <t>31/12/21 - E - 22 - 54</t>
  </si>
  <si>
    <t>31/12/21 - E - 22 - 55</t>
  </si>
  <si>
    <t>31/12/21 - E - 22 - 61</t>
  </si>
  <si>
    <t>31/12/21 - E - 22 - 62</t>
  </si>
  <si>
    <t>31/12/21 - E - 22 - 68</t>
  </si>
  <si>
    <t>31/12/21 - E - 22 - 69</t>
  </si>
  <si>
    <t>31/12/21 - E - 22 - 75</t>
  </si>
  <si>
    <t>31/12/21 - E - 22 - 76</t>
  </si>
  <si>
    <t>31/12/21 - E - 22 - 82</t>
  </si>
  <si>
    <t>31/12/21 - E - 22 - 83</t>
  </si>
  <si>
    <t>31/12/21 - E - 22 - 89</t>
  </si>
  <si>
    <t>31/12/21 - E - 22 - 90</t>
  </si>
  <si>
    <t>31/12/21 - E - 22 - 96</t>
  </si>
  <si>
    <t>31/12/21 - E - 22 - 97</t>
  </si>
  <si>
    <t>31/12/21 - E - 22 - 103</t>
  </si>
  <si>
    <t>31/12/21 - E - 22 - 104</t>
  </si>
  <si>
    <t>31/12/21 - E - 22 - 110</t>
  </si>
  <si>
    <t>31/12/21 - E - 22 - 111</t>
  </si>
  <si>
    <t>31/12/21 - E - 22 - 117</t>
  </si>
  <si>
    <t>31/12/21 - E - 22 - 118</t>
  </si>
  <si>
    <t>31/12/21 - E - 22 - 124</t>
  </si>
  <si>
    <t>31/12/21 - E - 22 - 125</t>
  </si>
  <si>
    <t>31/12/21 - E - 24 - 5</t>
  </si>
  <si>
    <t>31/12/21 - E - 24 - 6</t>
  </si>
  <si>
    <t>31/12/21 - E - 25 - 5</t>
  </si>
  <si>
    <t>31/12/21 - E - 25 - 6</t>
  </si>
  <si>
    <t>8241 0000 0000 0000 1340</t>
  </si>
  <si>
    <t>8241 0000 0000 0000 1345</t>
  </si>
  <si>
    <t>14/05/21 - E - 4 - 12</t>
  </si>
  <si>
    <t>14/05/21 - E - 4 - 13</t>
  </si>
  <si>
    <t>15/05/21 - E - 5 - 19</t>
  </si>
  <si>
    <t>15/05/21 - E - 5 - 20</t>
  </si>
  <si>
    <t>15/05/21 - E - 5 - 40</t>
  </si>
  <si>
    <t>15/05/21 - E - 5 - 41</t>
  </si>
  <si>
    <t>15/05/21 - E - 5 - 54</t>
  </si>
  <si>
    <t>15/05/21 - E - 5 - 55</t>
  </si>
  <si>
    <t>15/05/21 - E - 5 - 68</t>
  </si>
  <si>
    <t>15/05/21 - E - 5 - 69</t>
  </si>
  <si>
    <t>15/05/21 - E - 5 - 82</t>
  </si>
  <si>
    <t>15/05/21 - E - 5 - 83</t>
  </si>
  <si>
    <t>15/05/21 - E - 5 - 96</t>
  </si>
  <si>
    <t>15/05/21 - E - 5 - 97</t>
  </si>
  <si>
    <t>15/05/21 - E - 5 - 110</t>
  </si>
  <si>
    <t>15/05/21 - E - 5 - 111</t>
  </si>
  <si>
    <t>15/05/21 - E - 5 - 124</t>
  </si>
  <si>
    <t>15/05/21 - E - 5 - 125</t>
  </si>
  <si>
    <t>15/05/21 - E - 5 - 138</t>
  </si>
  <si>
    <t>15/05/21 - E - 5 - 139</t>
  </si>
  <si>
    <t>15/05/21 - E - 5 - 152</t>
  </si>
  <si>
    <t>15/05/21 - E - 5 - 153</t>
  </si>
  <si>
    <t>15/05/21 - E - 5 - 173</t>
  </si>
  <si>
    <t>15/05/21 - E - 5 - 174</t>
  </si>
  <si>
    <t>15/05/21 - E - 5 - 187</t>
  </si>
  <si>
    <t>15/05/21 - E - 5 - 188</t>
  </si>
  <si>
    <t>15/10/21 - E - 18 - 12</t>
  </si>
  <si>
    <t>15/10/21 - E - 18 - 13</t>
  </si>
  <si>
    <t>15/10/21 - E - 18 - 26</t>
  </si>
  <si>
    <t>15/10/21 - E - 18 - 27</t>
  </si>
  <si>
    <t>15/10/21 - E - 18 - 47</t>
  </si>
  <si>
    <t>15/10/21 - E - 18 - 48</t>
  </si>
  <si>
    <t>15/10/21 - E - 18 - 61</t>
  </si>
  <si>
    <t>15/10/21 - E - 18 - 62</t>
  </si>
  <si>
    <t>15/10/21 - E - 18 - 75</t>
  </si>
  <si>
    <t>15/10/21 - E - 18 - 76</t>
  </si>
  <si>
    <t>15/10/21 - E - 18 - 89</t>
  </si>
  <si>
    <t>15/10/21 - E - 18 - 90</t>
  </si>
  <si>
    <t>15/10/21 - E - 18 - 110</t>
  </si>
  <si>
    <t>15/10/21 - E - 18 - 111</t>
  </si>
  <si>
    <t>15/10/21 - E - 18 - 124</t>
  </si>
  <si>
    <t>15/10/21 - E - 18 - 125</t>
  </si>
  <si>
    <t>15/10/21 - E - 18 - 138</t>
  </si>
  <si>
    <t>15/10/21 - E - 18 - 139</t>
  </si>
  <si>
    <t>15/10/21 - E - 18 - 152</t>
  </si>
  <si>
    <t>15/10/21 - E - 18 - 153</t>
  </si>
  <si>
    <t>15/10/21 - E - 18 - 166</t>
  </si>
  <si>
    <t>15/10/21 - E - 18 - 167</t>
  </si>
  <si>
    <t>15/10/21 - E - 18 - 194</t>
  </si>
  <si>
    <t>15/10/21 - E - 18 - 195</t>
  </si>
  <si>
    <t>15/10/21 - E - 18 - 208</t>
  </si>
  <si>
    <t>15/10/21 - E - 18 - 209</t>
  </si>
  <si>
    <t>15/10/21 - E - 18 - 222</t>
  </si>
  <si>
    <t>15/10/21 - E - 18 - 223</t>
  </si>
  <si>
    <t>15/12/21 - E - 12 - 12</t>
  </si>
  <si>
    <t>15/12/21 - E - 12 - 13</t>
  </si>
  <si>
    <t>15/12/21 - E - 13 - 12</t>
  </si>
  <si>
    <t>15/12/21 - E - 13 - 13</t>
  </si>
  <si>
    <t>15/12/21 - E - 14 - 12</t>
  </si>
  <si>
    <t>15/12/21 - E - 14 - 13</t>
  </si>
  <si>
    <t>15/12/21 - E - 14 - 26</t>
  </si>
  <si>
    <t>15/12/21 - E - 14 - 27</t>
  </si>
  <si>
    <t>15/12/21 - E - 14 - 47</t>
  </si>
  <si>
    <t>15/12/21 - E - 14 - 48</t>
  </si>
  <si>
    <t>15/12/21 - E - 14 - 61</t>
  </si>
  <si>
    <t>15/12/21 - E - 14 - 62</t>
  </si>
  <si>
    <t>15/12/21 - E - 14 - 75</t>
  </si>
  <si>
    <t>15/12/21 - E - 14 - 76</t>
  </si>
  <si>
    <t>15/12/21 - E - 14 - 89</t>
  </si>
  <si>
    <t>15/12/21 - E - 14 - 90</t>
  </si>
  <si>
    <t>15/12/21 - E - 14 - 110</t>
  </si>
  <si>
    <t>15/12/21 - E - 14 - 111</t>
  </si>
  <si>
    <t>15/12/21 - E - 14 - 124</t>
  </si>
  <si>
    <t>15/12/21 - E - 14 - 125</t>
  </si>
  <si>
    <t>15/12/21 - E - 14 - 138</t>
  </si>
  <si>
    <t>15/12/21 - E - 14 - 139</t>
  </si>
  <si>
    <t>15/12/21 - E - 14 - 152</t>
  </si>
  <si>
    <t>15/12/21 - E - 14 - 153</t>
  </si>
  <si>
    <t>15/12/21 - E - 14 - 166</t>
  </si>
  <si>
    <t>15/12/21 - E - 14 - 167</t>
  </si>
  <si>
    <t>15/12/21 - E - 14 - 194</t>
  </si>
  <si>
    <t>15/12/21 - E - 14 - 195</t>
  </si>
  <si>
    <t>15/12/21 - E - 14 - 208</t>
  </si>
  <si>
    <t>15/12/21 - E - 14 - 209</t>
  </si>
  <si>
    <t>15/12/21 - E - 14 - 222</t>
  </si>
  <si>
    <t>15/12/21 - E - 14 - 223</t>
  </si>
  <si>
    <t>16/03/21 - E - 13 - 19</t>
  </si>
  <si>
    <t>16/03/21 - E - 13 - 20</t>
  </si>
  <si>
    <t>16/03/21 - E - 13 - 33</t>
  </si>
  <si>
    <t>16/03/21 - E - 13 - 34</t>
  </si>
  <si>
    <t>16/03/21 - E - 13 - 47</t>
  </si>
  <si>
    <t>16/03/21 - E - 13 - 48</t>
  </si>
  <si>
    <t>16/03/21 - E - 13 - 61</t>
  </si>
  <si>
    <t>16/03/21 - E - 13 - 62</t>
  </si>
  <si>
    <t>16/03/21 - E - 13 - 75</t>
  </si>
  <si>
    <t>16/03/21 - E - 13 - 76</t>
  </si>
  <si>
    <t>16/03/21 - E - 13 - 89</t>
  </si>
  <si>
    <t>16/03/21 - E - 13 - 90</t>
  </si>
  <si>
    <t>16/03/21 - E - 13 - 103</t>
  </si>
  <si>
    <t>16/03/21 - E - 13 - 104</t>
  </si>
  <si>
    <t>16/03/21 - E - 13 - 117</t>
  </si>
  <si>
    <t>16/03/21 - E - 13 - 118</t>
  </si>
  <si>
    <t>16/03/21 - E - 13 - 131</t>
  </si>
  <si>
    <t>16/03/21 - E - 13 - 132</t>
  </si>
  <si>
    <t>16/03/21 - E - 13 - 145</t>
  </si>
  <si>
    <t>16/03/21 - E - 13 - 146</t>
  </si>
  <si>
    <t>16/03/21 - E - 13 - 159</t>
  </si>
  <si>
    <t>16/03/21 - E - 13 - 160</t>
  </si>
  <si>
    <t>16/03/21 - E - 13 - 173</t>
  </si>
  <si>
    <t>16/03/21 - E - 13 - 174</t>
  </si>
  <si>
    <t>16/03/21 - E - 13 - 194</t>
  </si>
  <si>
    <t>16/03/21 - E - 13 - 195</t>
  </si>
  <si>
    <t>16/03/21 - E - 13 - 208</t>
  </si>
  <si>
    <t>16/03/21 - E - 13 - 209</t>
  </si>
  <si>
    <t>16/04/21 - E - 11 - 19</t>
  </si>
  <si>
    <t>16/04/21 - E - 11 - 20</t>
  </si>
  <si>
    <t>16/04/21 - E - 11 - 33</t>
  </si>
  <si>
    <t>16/04/21 - E - 11 - 34</t>
  </si>
  <si>
    <t>16/04/21 - E - 11 - 47</t>
  </si>
  <si>
    <t>16/04/21 - E - 11 - 48</t>
  </si>
  <si>
    <t>16/04/21 - E - 11 - 61</t>
  </si>
  <si>
    <t>16/04/21 - E - 11 - 62</t>
  </si>
  <si>
    <t>16/04/21 - E - 11 - 75</t>
  </si>
  <si>
    <t>16/04/21 - E - 11 - 76</t>
  </si>
  <si>
    <t>16/04/21 - E - 11 - 89</t>
  </si>
  <si>
    <t>16/04/21 - E - 11 - 90</t>
  </si>
  <si>
    <t>16/04/21 - E - 11 - 103</t>
  </si>
  <si>
    <t>16/04/21 - E - 11 - 104</t>
  </si>
  <si>
    <t>16/04/21 - E - 11 - 117</t>
  </si>
  <si>
    <t>16/04/21 - E - 11 - 118</t>
  </si>
  <si>
    <t>16/04/21 - E - 11 - 131</t>
  </si>
  <si>
    <t>16/04/21 - E - 11 - 132</t>
  </si>
  <si>
    <t>16/04/21 - E - 11 - 145</t>
  </si>
  <si>
    <t>16/04/21 - E - 11 - 146</t>
  </si>
  <si>
    <t>16/04/21 - E - 11 - 159</t>
  </si>
  <si>
    <t>16/04/21 - E - 11 - 160</t>
  </si>
  <si>
    <t>16/04/21 - E - 11 - 173</t>
  </si>
  <si>
    <t>16/04/21 - E - 11 - 174</t>
  </si>
  <si>
    <t>16/04/21 - E - 11 - 194</t>
  </si>
  <si>
    <t>16/04/21 - E - 11 - 195</t>
  </si>
  <si>
    <t>16/04/21 - E - 11 - 208</t>
  </si>
  <si>
    <t>16/04/21 - E - 11 - 209</t>
  </si>
  <si>
    <t>16/06/21 - E - 13 - 19</t>
  </si>
  <si>
    <t>16/06/21 - E - 13 - 20</t>
  </si>
  <si>
    <t>16/06/21 - E - 13 - 33</t>
  </si>
  <si>
    <t>16/06/21 - E - 13 - 34</t>
  </si>
  <si>
    <t>16/06/21 - E - 13 - 47</t>
  </si>
  <si>
    <t>16/06/21 - E - 13 - 48</t>
  </si>
  <si>
    <t>16/06/21 - E - 13 - 61</t>
  </si>
  <si>
    <t>16/06/21 - E - 13 - 62</t>
  </si>
  <si>
    <t>16/06/21 - E - 13 - 75</t>
  </si>
  <si>
    <t>16/06/21 - E - 13 - 76</t>
  </si>
  <si>
    <t>16/06/21 - E - 13 - 89</t>
  </si>
  <si>
    <t>16/06/21 - E - 13 - 90</t>
  </si>
  <si>
    <t>16/06/21 - E - 13 - 103</t>
  </si>
  <si>
    <t>16/06/21 - E - 13 - 104</t>
  </si>
  <si>
    <t>16/06/21 - E - 13 - 117</t>
  </si>
  <si>
    <t>16/06/21 - E - 13 - 118</t>
  </si>
  <si>
    <t>16/06/21 - E - 13 - 131</t>
  </si>
  <si>
    <t>16/06/21 - E - 13 - 132</t>
  </si>
  <si>
    <t>16/06/21 - E - 13 - 145</t>
  </si>
  <si>
    <t>16/06/21 - E - 13 - 146</t>
  </si>
  <si>
    <t>16/06/21 - E - 13 - 159</t>
  </si>
  <si>
    <t>16/06/21 - E - 13 - 160</t>
  </si>
  <si>
    <t>16/06/21 - E - 13 - 173</t>
  </si>
  <si>
    <t>16/06/21 - E - 13 - 174</t>
  </si>
  <si>
    <t>16/06/21 - E - 13 - 194</t>
  </si>
  <si>
    <t>16/06/21 - E - 13 - 195</t>
  </si>
  <si>
    <t>16/06/21 - E - 13 - 208</t>
  </si>
  <si>
    <t>16/06/21 - E - 13 - 209</t>
  </si>
  <si>
    <t>16/06/21 - E - 13 - 222</t>
  </si>
  <si>
    <t>16/06/21 - E - 13 - 223</t>
  </si>
  <si>
    <t>16/06/21 - E - 15 - 12</t>
  </si>
  <si>
    <t>16/06/21 - E - 15 - 13</t>
  </si>
  <si>
    <t>16/07/21 - E - 15 - 12</t>
  </si>
  <si>
    <t>16/07/21 - E - 15 - 13</t>
  </si>
  <si>
    <t>16/07/21 - E - 15 - 26</t>
  </si>
  <si>
    <t>16/07/21 - E - 15 - 27</t>
  </si>
  <si>
    <t>16/07/21 - E - 15 - 47</t>
  </si>
  <si>
    <t>16/07/21 - E - 15 - 48</t>
  </si>
  <si>
    <t>16/07/21 - E - 15 - 61</t>
  </si>
  <si>
    <t>16/07/21 - E - 15 - 62</t>
  </si>
  <si>
    <t>16/07/21 - E - 15 - 75</t>
  </si>
  <si>
    <t>16/07/21 - E - 15 - 76</t>
  </si>
  <si>
    <t>16/07/21 - E - 15 - 89</t>
  </si>
  <si>
    <t>16/07/21 - E - 15 - 90</t>
  </si>
  <si>
    <t>16/07/21 - E - 15 - 103</t>
  </si>
  <si>
    <t>16/07/21 - E - 15 - 104</t>
  </si>
  <si>
    <t>16/07/21 - E - 15 - 117</t>
  </si>
  <si>
    <t>16/07/21 - E - 15 - 118</t>
  </si>
  <si>
    <t>16/07/21 - E - 15 - 131</t>
  </si>
  <si>
    <t>16/07/21 - E - 15 - 132</t>
  </si>
  <si>
    <t>16/07/21 - E - 15 - 152</t>
  </si>
  <si>
    <t>16/07/21 - E - 15 - 153</t>
  </si>
  <si>
    <t>16/07/21 - E - 15 - 166</t>
  </si>
  <si>
    <t>16/07/21 - E - 15 - 167</t>
  </si>
  <si>
    <t>16/07/21 - E - 15 - 180</t>
  </si>
  <si>
    <t>16/07/21 - E - 15 - 181</t>
  </si>
  <si>
    <t>16/08/21 - E - 10 - 12</t>
  </si>
  <si>
    <t>16/08/21 - E - 10 - 13</t>
  </si>
  <si>
    <t>16/08/21 - E - 10 - 26</t>
  </si>
  <si>
    <t>16/08/21 - E - 10 - 27</t>
  </si>
  <si>
    <t>16/08/21 - E - 10 - 47</t>
  </si>
  <si>
    <t>16/08/21 - E - 10 - 48</t>
  </si>
  <si>
    <t>16/08/21 - E - 10 - 61</t>
  </si>
  <si>
    <t>16/08/21 - E - 10 - 62</t>
  </si>
  <si>
    <t>16/08/21 - E - 10 - 75</t>
  </si>
  <si>
    <t>16/08/21 - E - 10 - 76</t>
  </si>
  <si>
    <t>16/08/21 - E - 10 - 89</t>
  </si>
  <si>
    <t>16/08/21 - E - 10 - 90</t>
  </si>
  <si>
    <t>16/08/21 - E - 10 - 103</t>
  </si>
  <si>
    <t>16/08/21 - E - 10 - 104</t>
  </si>
  <si>
    <t>16/08/21 - E - 10 - 117</t>
  </si>
  <si>
    <t>16/08/21 - E - 10 - 118</t>
  </si>
  <si>
    <t>16/08/21 - E - 10 - 131</t>
  </si>
  <si>
    <t>16/08/21 - E - 10 - 132</t>
  </si>
  <si>
    <t>16/08/21 - E - 10 - 159</t>
  </si>
  <si>
    <t>16/08/21 - E - 10 - 160</t>
  </si>
  <si>
    <t>16/08/21 - E - 10 - 173</t>
  </si>
  <si>
    <t>16/08/21 - E - 10 - 174</t>
  </si>
  <si>
    <t>16/08/21 - E - 10 - 187</t>
  </si>
  <si>
    <t>16/08/21 - E - 10 - 188</t>
  </si>
  <si>
    <t>16/08/21 - E - 11 - 12</t>
  </si>
  <si>
    <t>16/08/21 - E - 11 - 13</t>
  </si>
  <si>
    <t>17/09/21 - E - 15 - 12</t>
  </si>
  <si>
    <t>17/09/21 - E - 15 - 13</t>
  </si>
  <si>
    <t>17/09/21 - E - 15 - 26</t>
  </si>
  <si>
    <t>17/09/21 - E - 15 - 27</t>
  </si>
  <si>
    <t>17/09/21 - E - 15 - 47</t>
  </si>
  <si>
    <t>17/09/21 - E - 15 - 48</t>
  </si>
  <si>
    <t>17/09/21 - E - 15 - 61</t>
  </si>
  <si>
    <t>17/09/21 - E - 15 - 62</t>
  </si>
  <si>
    <t>17/09/21 - E - 15 - 75</t>
  </si>
  <si>
    <t>17/09/21 - E - 15 - 76</t>
  </si>
  <si>
    <t>17/09/21 - E - 15 - 96</t>
  </si>
  <si>
    <t>17/09/21 - E - 15 - 97</t>
  </si>
  <si>
    <t>17/09/21 - E - 15 - 110</t>
  </si>
  <si>
    <t>17/09/21 - E - 15 - 111</t>
  </si>
  <si>
    <t>17/09/21 - E - 15 - 124</t>
  </si>
  <si>
    <t>17/09/21 - E - 15 - 125</t>
  </si>
  <si>
    <t>17/09/21 - E - 15 - 138</t>
  </si>
  <si>
    <t>17/09/21 - E - 15 - 139</t>
  </si>
  <si>
    <t>17/09/21 - E - 15 - 166</t>
  </si>
  <si>
    <t>17/09/21 - E - 15 - 167</t>
  </si>
  <si>
    <t>17/09/21 - E - 15 - 180</t>
  </si>
  <si>
    <t>17/09/21 - E - 15 - 181</t>
  </si>
  <si>
    <t>17/09/21 - E - 15 - 194</t>
  </si>
  <si>
    <t>17/09/21 - E - 15 - 195</t>
  </si>
  <si>
    <t>28/02/21 - E - 13 - 19</t>
  </si>
  <si>
    <t>28/02/21 - E - 13 - 20</t>
  </si>
  <si>
    <t>28/02/21 - E - 13 - 33</t>
  </si>
  <si>
    <t>28/02/21 - E - 13 - 34</t>
  </si>
  <si>
    <t>28/02/21 - E - 13 - 47</t>
  </si>
  <si>
    <t>28/02/21 - E - 13 - 48</t>
  </si>
  <si>
    <t>28/02/21 - E - 13 - 61</t>
  </si>
  <si>
    <t>28/02/21 - E - 13 - 62</t>
  </si>
  <si>
    <t>28/02/21 - E - 13 - 82</t>
  </si>
  <si>
    <t>28/02/21 - E - 13 - 83</t>
  </si>
  <si>
    <t>28/02/21 - E - 13 - 96</t>
  </si>
  <si>
    <t>28/02/21 - E - 13 - 97</t>
  </si>
  <si>
    <t>28/02/21 - E - 13 - 110</t>
  </si>
  <si>
    <t>28/02/21 - E - 13 - 111</t>
  </si>
  <si>
    <t>28/02/21 - E - 13 - 124</t>
  </si>
  <si>
    <t>28/02/21 - E - 13 - 125</t>
  </si>
  <si>
    <t>28/02/21 - E - 13 - 138</t>
  </si>
  <si>
    <t>28/02/21 - E - 13 - 139</t>
  </si>
  <si>
    <t>28/02/21 - E - 13 - 152</t>
  </si>
  <si>
    <t>28/02/21 - E - 13 - 153</t>
  </si>
  <si>
    <t>28/02/21 - E - 13 - 166</t>
  </si>
  <si>
    <t>28/02/21 - E - 13 - 167</t>
  </si>
  <si>
    <t>28/02/21 - E - 13 - 180</t>
  </si>
  <si>
    <t>28/02/21 - E - 13 - 181</t>
  </si>
  <si>
    <t>28/02/21 - E - 13 - 201</t>
  </si>
  <si>
    <t>28/02/21 - E - 13 - 202</t>
  </si>
  <si>
    <t>28/02/21 - E - 13 - 215</t>
  </si>
  <si>
    <t>28/02/21 - E - 13 - 216</t>
  </si>
  <si>
    <t>28/02/21 - E - 14 - 12</t>
  </si>
  <si>
    <t>28/02/21 - E - 14 - 13</t>
  </si>
  <si>
    <t>28/02/21 - E - 14 - 26</t>
  </si>
  <si>
    <t>28/02/21 - E - 14 - 27</t>
  </si>
  <si>
    <t>28/02/21 - E - 15 - 19</t>
  </si>
  <si>
    <t>28/02/21 - E - 15 - 20</t>
  </si>
  <si>
    <t>28/02/21 - E - 15 - 33</t>
  </si>
  <si>
    <t>28/02/21 - E - 15 - 34</t>
  </si>
  <si>
    <t>28/02/21 - E - 15 - 47</t>
  </si>
  <si>
    <t>28/02/21 - E - 15 - 48</t>
  </si>
  <si>
    <t>28/02/21 - E - 15 - 61</t>
  </si>
  <si>
    <t>28/02/21 - E - 15 - 62</t>
  </si>
  <si>
    <t>28/02/21 - E - 15 - 75</t>
  </si>
  <si>
    <t>28/02/21 - E - 15 - 76</t>
  </si>
  <si>
    <t>28/02/21 - E - 15 - 89</t>
  </si>
  <si>
    <t>28/02/21 - E - 15 - 90</t>
  </si>
  <si>
    <t>28/02/21 - E - 15 - 103</t>
  </si>
  <si>
    <t>28/02/21 - E - 15 - 104</t>
  </si>
  <si>
    <t>28/02/21 - E - 15 - 117</t>
  </si>
  <si>
    <t>28/02/21 - E - 15 - 118</t>
  </si>
  <si>
    <t>28/02/21 - E - 15 - 131</t>
  </si>
  <si>
    <t>28/02/21 - E - 15 - 132</t>
  </si>
  <si>
    <t>28/02/21 - E - 15 - 145</t>
  </si>
  <si>
    <t>28/02/21 - E - 15 - 146</t>
  </si>
  <si>
    <t>28/02/21 - E - 15 - 159</t>
  </si>
  <si>
    <t>28/02/21 - E - 15 - 160</t>
  </si>
  <si>
    <t>28/02/21 - E - 15 - 173</t>
  </si>
  <si>
    <t>28/02/21 - E - 15 - 174</t>
  </si>
  <si>
    <t>28/02/21 - E - 15 - 194</t>
  </si>
  <si>
    <t>28/02/21 - E - 15 - 195</t>
  </si>
  <si>
    <t>28/02/21 - E - 15 - 215</t>
  </si>
  <si>
    <t>28/02/21 - E - 15 - 216</t>
  </si>
  <si>
    <t>28/02/21 - E - 16 - 12</t>
  </si>
  <si>
    <t>28/02/21 - E - 16 - 13</t>
  </si>
  <si>
    <t>28/02/21 - E - 16 - 26</t>
  </si>
  <si>
    <t>28/02/21 - E - 16 - 27</t>
  </si>
  <si>
    <t>29/12/21 - E - 19 - 12</t>
  </si>
  <si>
    <t>29/12/21 - E - 19 - 13</t>
  </si>
  <si>
    <t>29/12/21 - E - 20 - 12</t>
  </si>
  <si>
    <t>29/12/21 - E - 20 - 13</t>
  </si>
  <si>
    <t>30/01/21 - E - 7 - 19</t>
  </si>
  <si>
    <t>30/01/21 - E - 7 - 20</t>
  </si>
  <si>
    <t>30/01/21 - E - 7 - 33</t>
  </si>
  <si>
    <t>30/01/21 - E - 7 - 34</t>
  </si>
  <si>
    <t>30/01/21 - E - 7 - 47</t>
  </si>
  <si>
    <t>30/01/21 - E - 7 - 48</t>
  </si>
  <si>
    <t>30/01/21 - E - 7 - 61</t>
  </si>
  <si>
    <t>30/01/21 - E - 7 - 62</t>
  </si>
  <si>
    <t>30/01/21 - E - 7 - 82</t>
  </si>
  <si>
    <t>30/01/21 - E - 7 - 83</t>
  </si>
  <si>
    <t>30/01/21 - E - 7 - 103</t>
  </si>
  <si>
    <t>30/01/21 - E - 7 - 104</t>
  </si>
  <si>
    <t>30/01/21 - E - 7 - 117</t>
  </si>
  <si>
    <t>30/01/21 - E - 7 - 118</t>
  </si>
  <si>
    <t>30/01/21 - E - 7 - 131</t>
  </si>
  <si>
    <t>30/01/21 - E - 7 - 132</t>
  </si>
  <si>
    <t>30/01/21 - E - 7 - 145</t>
  </si>
  <si>
    <t>30/01/21 - E - 7 - 146</t>
  </si>
  <si>
    <t>30/01/21 - E - 7 - 159</t>
  </si>
  <si>
    <t>30/01/21 - E - 7 - 160</t>
  </si>
  <si>
    <t>30/01/21 - E - 7 - 173</t>
  </si>
  <si>
    <t>30/01/21 - E - 7 - 174</t>
  </si>
  <si>
    <t>30/01/21 - E - 7 - 187</t>
  </si>
  <si>
    <t>30/01/21 - E - 7 - 188</t>
  </si>
  <si>
    <t>30/01/21 - E - 7 - 201</t>
  </si>
  <si>
    <t>30/01/21 - E - 7 - 202</t>
  </si>
  <si>
    <t>30/01/21 - E - 7 - 215</t>
  </si>
  <si>
    <t>30/01/21 - E - 7 - 216</t>
  </si>
  <si>
    <t>30/04/21 - E - 19 - 19</t>
  </si>
  <si>
    <t>30/04/21 - E - 19 - 20</t>
  </si>
  <si>
    <t>30/04/21 - E - 19 - 33</t>
  </si>
  <si>
    <t>30/04/21 - E - 19 - 34</t>
  </si>
  <si>
    <t>30/04/21 - E - 19 - 54</t>
  </si>
  <si>
    <t>30/04/21 - E - 19 - 55</t>
  </si>
  <si>
    <t>30/04/21 - E - 19 - 68</t>
  </si>
  <si>
    <t>30/04/21 - E - 19 - 69</t>
  </si>
  <si>
    <t>30/04/21 - E - 19 - 82</t>
  </si>
  <si>
    <t>30/04/21 - E - 19 - 83</t>
  </si>
  <si>
    <t>30/04/21 - E - 19 - 96</t>
  </si>
  <si>
    <t>30/04/21 - E - 19 - 97</t>
  </si>
  <si>
    <t>30/04/21 - E - 19 - 110</t>
  </si>
  <si>
    <t>30/04/21 - E - 19 - 111</t>
  </si>
  <si>
    <t>30/04/21 - E - 19 - 124</t>
  </si>
  <si>
    <t>30/04/21 - E - 19 - 125</t>
  </si>
  <si>
    <t>30/04/21 - E - 19 - 138</t>
  </si>
  <si>
    <t>30/04/21 - E - 19 - 139</t>
  </si>
  <si>
    <t>30/04/21 - E - 19 - 152</t>
  </si>
  <si>
    <t>30/04/21 - E - 19 - 153</t>
  </si>
  <si>
    <t>30/04/21 - E - 19 - 166</t>
  </si>
  <si>
    <t>30/04/21 - E - 19 - 167</t>
  </si>
  <si>
    <t>30/04/21 - E - 19 - 180</t>
  </si>
  <si>
    <t>30/04/21 - E - 19 - 181</t>
  </si>
  <si>
    <t>30/04/21 - E - 19 - 201</t>
  </si>
  <si>
    <t>30/04/21 - E - 19 - 202</t>
  </si>
  <si>
    <t>30/04/21 - E - 19 - 215</t>
  </si>
  <si>
    <t>30/04/21 - E - 19 - 216</t>
  </si>
  <si>
    <t>30/04/21 - E - 19 - 229</t>
  </si>
  <si>
    <t>30/04/21 - E - 19 - 230</t>
  </si>
  <si>
    <t>30/04/21 - E - 20 - 12</t>
  </si>
  <si>
    <t>30/04/21 - E - 20 - 13</t>
  </si>
  <si>
    <t>30/04/21 - E - 21 - 12</t>
  </si>
  <si>
    <t>30/04/21 - E - 21 - 13</t>
  </si>
  <si>
    <t>30/06/21 - E - 21 - 12</t>
  </si>
  <si>
    <t>30/06/21 - E - 21 - 13</t>
  </si>
  <si>
    <t>30/06/21 - E - 21 - 26</t>
  </si>
  <si>
    <t>30/06/21 - E - 21 - 27</t>
  </si>
  <si>
    <t>30/06/21 - E - 21 - 47</t>
  </si>
  <si>
    <t>30/06/21 - E - 21 - 48</t>
  </si>
  <si>
    <t>30/06/21 - E - 21 - 61</t>
  </si>
  <si>
    <t>30/06/21 - E - 21 - 62</t>
  </si>
  <si>
    <t>30/06/21 - E - 21 - 75</t>
  </si>
  <si>
    <t>30/06/21 - E - 21 - 76</t>
  </si>
  <si>
    <t>30/06/21 - E - 21 - 89</t>
  </si>
  <si>
    <t>30/06/21 - E - 21 - 90</t>
  </si>
  <si>
    <t>30/06/21 - E - 21 - 103</t>
  </si>
  <si>
    <t>30/06/21 - E - 21 - 104</t>
  </si>
  <si>
    <t>30/06/21 - E - 21 - 117</t>
  </si>
  <si>
    <t>30/06/21 - E - 21 - 118</t>
  </si>
  <si>
    <t>30/06/21 - E - 21 - 131</t>
  </si>
  <si>
    <t>30/06/21 - E - 21 - 132</t>
  </si>
  <si>
    <t>30/06/21 - E - 21 - 145</t>
  </si>
  <si>
    <t>30/06/21 - E - 21 - 146</t>
  </si>
  <si>
    <t>30/06/21 - E - 21 - 166</t>
  </si>
  <si>
    <t>30/06/21 - E - 21 - 167</t>
  </si>
  <si>
    <t>30/06/21 - E - 21 - 180</t>
  </si>
  <si>
    <t>30/06/21 - E - 21 - 181</t>
  </si>
  <si>
    <t>30/06/21 - E - 21 - 194</t>
  </si>
  <si>
    <t>30/06/21 - E - 21 - 195</t>
  </si>
  <si>
    <t>30/06/21 - E - 22 - 12</t>
  </si>
  <si>
    <t>30/06/21 - E - 22 - 13</t>
  </si>
  <si>
    <t>30/07/21 - E - 18 - 12</t>
  </si>
  <si>
    <t>30/07/21 - E - 18 - 13</t>
  </si>
  <si>
    <t>30/07/21 - E - 19 - 12</t>
  </si>
  <si>
    <t>30/07/21 - E - 19 - 13</t>
  </si>
  <si>
    <t>30/07/21 - E - 19 - 26</t>
  </si>
  <si>
    <t>30/07/21 - E - 19 - 27</t>
  </si>
  <si>
    <t>30/07/21 - E - 19 - 47</t>
  </si>
  <si>
    <t>30/07/21 - E - 19 - 48</t>
  </si>
  <si>
    <t>30/07/21 - E - 19 - 61</t>
  </si>
  <si>
    <t>30/07/21 - E - 19 - 62</t>
  </si>
  <si>
    <t>30/07/21 - E - 19 - 75</t>
  </si>
  <si>
    <t>30/07/21 - E - 19 - 76</t>
  </si>
  <si>
    <t>30/07/21 - E - 19 - 89</t>
  </si>
  <si>
    <t>30/07/21 - E - 19 - 90</t>
  </si>
  <si>
    <t>30/07/21 - E - 19 - 103</t>
  </si>
  <si>
    <t>30/07/21 - E - 19 - 104</t>
  </si>
  <si>
    <t>30/07/21 - E - 19 - 117</t>
  </si>
  <si>
    <t>30/07/21 - E - 19 - 118</t>
  </si>
  <si>
    <t>30/07/21 - E - 19 - 131</t>
  </si>
  <si>
    <t>30/07/21 - E - 19 - 132</t>
  </si>
  <si>
    <t>30/07/21 - E - 19 - 159</t>
  </si>
  <si>
    <t>30/07/21 - E - 19 - 160</t>
  </si>
  <si>
    <t>30/07/21 - E - 19 - 173</t>
  </si>
  <si>
    <t>30/07/21 - E - 19 - 174</t>
  </si>
  <si>
    <t>30/07/21 - E - 19 - 187</t>
  </si>
  <si>
    <t>30/07/21 - E - 19 - 188</t>
  </si>
  <si>
    <t>30/07/21 - E - 21 - 12</t>
  </si>
  <si>
    <t>30/07/21 - E - 21 - 13</t>
  </si>
  <si>
    <t>30/09/21 - E - 17 - 12</t>
  </si>
  <si>
    <t>30/09/21 - E - 17 - 13</t>
  </si>
  <si>
    <t>30/09/21 - E - 17 - 26</t>
  </si>
  <si>
    <t>30/09/21 - E - 17 - 27</t>
  </si>
  <si>
    <t>30/09/21 - E - 18 - 12</t>
  </si>
  <si>
    <t>30/09/21 - E - 18 - 13</t>
  </si>
  <si>
    <t>30/09/21 - E - 18 - 47</t>
  </si>
  <si>
    <t>30/09/21 - E - 18 - 48</t>
  </si>
  <si>
    <t>30/09/21 - E - 18 - 61</t>
  </si>
  <si>
    <t>30/09/21 - E - 18 - 62</t>
  </si>
  <si>
    <t>30/09/21 - E - 18 - 82</t>
  </si>
  <si>
    <t>30/09/21 - E - 18 - 83</t>
  </si>
  <si>
    <t>30/09/21 - E - 18 - 96</t>
  </si>
  <si>
    <t>30/09/21 - E - 18 - 97</t>
  </si>
  <si>
    <t>30/09/21 - E - 18 - 117</t>
  </si>
  <si>
    <t>30/09/21 - E - 18 - 118</t>
  </si>
  <si>
    <t>30/09/21 - E - 18 - 145</t>
  </si>
  <si>
    <t>30/09/21 - E - 18 - 146</t>
  </si>
  <si>
    <t>30/09/21 - E - 18 - 159</t>
  </si>
  <si>
    <t>30/09/21 - E - 18 - 160</t>
  </si>
  <si>
    <t>30/09/21 - E - 18 - 173</t>
  </si>
  <si>
    <t>30/09/21 - E - 18 - 174</t>
  </si>
  <si>
    <t>30/09/21 - E - 19 - 26</t>
  </si>
  <si>
    <t>30/09/21 - E - 19 - 27</t>
  </si>
  <si>
    <t>30/09/21 - E - 19 - 40</t>
  </si>
  <si>
    <t>30/09/21 - E - 19 - 41</t>
  </si>
  <si>
    <t>30/11/21 - E - 24 - 12</t>
  </si>
  <si>
    <t>30/11/21 - E - 24 - 13</t>
  </si>
  <si>
    <t>30/11/21 - E - 25 - 12</t>
  </si>
  <si>
    <t>30/11/21 - E - 25 - 13</t>
  </si>
  <si>
    <t>30/11/21 - E - 26 - 12</t>
  </si>
  <si>
    <t>30/11/21 - E - 26 - 13</t>
  </si>
  <si>
    <t>30/11/21 - E - 26 - 26</t>
  </si>
  <si>
    <t>30/11/21 - E - 26 - 27</t>
  </si>
  <si>
    <t>30/11/21 - E - 26 - 47</t>
  </si>
  <si>
    <t>30/11/21 - E - 26 - 48</t>
  </si>
  <si>
    <t>30/11/21 - E - 26 - 61</t>
  </si>
  <si>
    <t>30/11/21 - E - 26 - 62</t>
  </si>
  <si>
    <t>30/11/21 - E - 26 - 75</t>
  </si>
  <si>
    <t>30/11/21 - E - 26 - 76</t>
  </si>
  <si>
    <t>30/11/21 - E - 26 - 89</t>
  </si>
  <si>
    <t>30/11/21 - E - 26 - 90</t>
  </si>
  <si>
    <t>30/11/21 - E - 26 - 110</t>
  </si>
  <si>
    <t>30/11/21 - E - 26 - 111</t>
  </si>
  <si>
    <t>30/11/21 - E - 26 - 124</t>
  </si>
  <si>
    <t>30/11/21 - E - 26 - 125</t>
  </si>
  <si>
    <t>30/11/21 - E - 26 - 138</t>
  </si>
  <si>
    <t>30/11/21 - E - 26 - 139</t>
  </si>
  <si>
    <t>30/11/21 - E - 26 - 152</t>
  </si>
  <si>
    <t>30/11/21 - E - 26 - 153</t>
  </si>
  <si>
    <t>30/11/21 - E - 26 - 166</t>
  </si>
  <si>
    <t>30/11/21 - E - 26 - 167</t>
  </si>
  <si>
    <t>30/11/21 - E - 26 - 194</t>
  </si>
  <si>
    <t>30/11/21 - E - 26 - 195</t>
  </si>
  <si>
    <t>30/11/21 - E - 26 - 208</t>
  </si>
  <si>
    <t>30/11/21 - E - 26 - 209</t>
  </si>
  <si>
    <t>30/11/21 - E - 26 - 222</t>
  </si>
  <si>
    <t>30/11/21 - E - 26 - 223</t>
  </si>
  <si>
    <t>30/11/21 - E - 27 - 12</t>
  </si>
  <si>
    <t>30/11/21 - E - 27 - 13</t>
  </si>
  <si>
    <t>30/11/21 - E - 27 - 26</t>
  </si>
  <si>
    <t>30/11/21 - E - 27 - 27</t>
  </si>
  <si>
    <t>30/11/21 - E - 27 - 47</t>
  </si>
  <si>
    <t>30/11/21 - E - 27 - 48</t>
  </si>
  <si>
    <t>30/11/21 - E - 27 - 61</t>
  </si>
  <si>
    <t>30/11/21 - E - 27 - 62</t>
  </si>
  <si>
    <t>30/11/21 - E - 27 - 75</t>
  </si>
  <si>
    <t>30/11/21 - E - 27 - 76</t>
  </si>
  <si>
    <t>30/11/21 - E - 27 - 89</t>
  </si>
  <si>
    <t>30/11/21 - E - 27 - 90</t>
  </si>
  <si>
    <t>30/11/21 - E - 27 - 110</t>
  </si>
  <si>
    <t>30/11/21 - E - 27 - 111</t>
  </si>
  <si>
    <t>30/11/21 - E - 27 - 124</t>
  </si>
  <si>
    <t>30/11/21 - E - 27 - 125</t>
  </si>
  <si>
    <t>30/11/21 - E - 27 - 138</t>
  </si>
  <si>
    <t>30/11/21 - E - 27 - 139</t>
  </si>
  <si>
    <t>30/11/21 - E - 27 - 152</t>
  </si>
  <si>
    <t>30/11/21 - E - 27 - 153</t>
  </si>
  <si>
    <t>30/11/21 - E - 27 - 166</t>
  </si>
  <si>
    <t>30/11/21 - E - 27 - 167</t>
  </si>
  <si>
    <t>30/11/21 - E - 27 - 194</t>
  </si>
  <si>
    <t>30/11/21 - E - 27 - 195</t>
  </si>
  <si>
    <t>30/11/21 - E - 27 - 208</t>
  </si>
  <si>
    <t>30/11/21 - E - 27 - 209</t>
  </si>
  <si>
    <t>30/11/21 - E - 27 - 222</t>
  </si>
  <si>
    <t>30/11/21 - E - 27 - 223</t>
  </si>
  <si>
    <t>30/11/21 - E - 28 - 12</t>
  </si>
  <si>
    <t>30/11/21 - E - 28 - 13</t>
  </si>
  <si>
    <t>30/11/21 - E - 29 - 18</t>
  </si>
  <si>
    <t>30/11/21 - E - 29 - 19</t>
  </si>
  <si>
    <t>30/12/21 - E - 21 - 12</t>
  </si>
  <si>
    <t>30/12/21 - E - 21 - 13</t>
  </si>
  <si>
    <t>30/12/21 - E - 21 - 26</t>
  </si>
  <si>
    <t>30/12/21 - E - 21 - 27</t>
  </si>
  <si>
    <t>30/12/21 - E - 21 - 47</t>
  </si>
  <si>
    <t>30/12/21 - E - 21 - 48</t>
  </si>
  <si>
    <t>30/12/21 - E - 21 - 61</t>
  </si>
  <si>
    <t>30/12/21 - E - 21 - 62</t>
  </si>
  <si>
    <t>30/12/21 - E - 21 - 75</t>
  </si>
  <si>
    <t>30/12/21 - E - 21 - 76</t>
  </si>
  <si>
    <t>30/12/21 - E - 21 - 89</t>
  </si>
  <si>
    <t>30/12/21 - E - 21 - 90</t>
  </si>
  <si>
    <t>30/12/21 - E - 21 - 110</t>
  </si>
  <si>
    <t>30/12/21 - E - 21 - 111</t>
  </si>
  <si>
    <t>30/12/21 - E - 21 - 124</t>
  </si>
  <si>
    <t>30/12/21 - E - 21 - 125</t>
  </si>
  <si>
    <t>30/12/21 - E - 21 - 138</t>
  </si>
  <si>
    <t>30/12/21 - E - 21 - 139</t>
  </si>
  <si>
    <t>30/12/21 - E - 21 - 152</t>
  </si>
  <si>
    <t>30/12/21 - E - 21 - 153</t>
  </si>
  <si>
    <t>30/12/21 - E - 21 - 166</t>
  </si>
  <si>
    <t>30/12/21 - E - 21 - 167</t>
  </si>
  <si>
    <t>30/12/21 - E - 21 - 194</t>
  </si>
  <si>
    <t>30/12/21 - E - 21 - 195</t>
  </si>
  <si>
    <t>30/12/21 - E - 21 - 208</t>
  </si>
  <si>
    <t>30/12/21 - E - 21 - 209</t>
  </si>
  <si>
    <t>30/12/21 - E - 21 - 222</t>
  </si>
  <si>
    <t>30/12/21 - E - 21 - 223</t>
  </si>
  <si>
    <t>31/01/21 - E - 8 - 19</t>
  </si>
  <si>
    <t>31/01/21 - E - 8 - 20</t>
  </si>
  <si>
    <t>31/01/21 - E - 8 - 33</t>
  </si>
  <si>
    <t>31/01/21 - E - 8 - 34</t>
  </si>
  <si>
    <t>31/01/21 - E - 8 - 47</t>
  </si>
  <si>
    <t>31/01/21 - E - 8 - 48</t>
  </si>
  <si>
    <t>31/01/21 - E - 8 - 61</t>
  </si>
  <si>
    <t>31/01/21 - E - 8 - 62</t>
  </si>
  <si>
    <t>31/01/21 - E - 8 - 82</t>
  </si>
  <si>
    <t>31/01/21 - E - 8 - 83</t>
  </si>
  <si>
    <t>31/01/21 - E - 8 - 103</t>
  </si>
  <si>
    <t>31/01/21 - E - 8 - 104</t>
  </si>
  <si>
    <t>31/01/21 - E - 8 - 117</t>
  </si>
  <si>
    <t>31/01/21 - E - 8 - 118</t>
  </si>
  <si>
    <t>31/01/21 - E - 8 - 131</t>
  </si>
  <si>
    <t>31/01/21 - E - 8 - 132</t>
  </si>
  <si>
    <t>31/01/21 - E - 8 - 145</t>
  </si>
  <si>
    <t>31/01/21 - E - 8 - 146</t>
  </si>
  <si>
    <t>31/01/21 - E - 8 - 159</t>
  </si>
  <si>
    <t>31/01/21 - E - 8 - 160</t>
  </si>
  <si>
    <t>31/01/21 - E - 8 - 173</t>
  </si>
  <si>
    <t>31/01/21 - E - 8 - 174</t>
  </si>
  <si>
    <t>31/01/21 - E - 8 - 194</t>
  </si>
  <si>
    <t>31/01/21 - E - 8 - 195</t>
  </si>
  <si>
    <t>31/01/21 - E - 8 - 208</t>
  </si>
  <si>
    <t>31/01/21 - E - 8 - 209</t>
  </si>
  <si>
    <t>31/01/21 - E - 9 - 12</t>
  </si>
  <si>
    <t>31/01/21 - E - 9 - 13</t>
  </si>
  <si>
    <t>31/01/21 - E - 9 - 26</t>
  </si>
  <si>
    <t>31/01/21 - E - 9 - 27</t>
  </si>
  <si>
    <t>31/01/21 - E - 10 - 12</t>
  </si>
  <si>
    <t>31/01/21 - E - 10 - 13</t>
  </si>
  <si>
    <t>31/01/21 - E - 10 - 26</t>
  </si>
  <si>
    <t>31/01/21 - E - 10 - 27</t>
  </si>
  <si>
    <t>31/03/21 - E - 23 - 19</t>
  </si>
  <si>
    <t>31/03/21 - E - 23 - 20</t>
  </si>
  <si>
    <t>31/03/21 - E - 23 - 33</t>
  </si>
  <si>
    <t>31/03/21 - E - 23 - 34</t>
  </si>
  <si>
    <t>31/03/21 - E - 23 - 47</t>
  </si>
  <si>
    <t>31/03/21 - E - 23 - 48</t>
  </si>
  <si>
    <t>31/03/21 - E - 23 - 61</t>
  </si>
  <si>
    <t>31/03/21 - E - 23 - 62</t>
  </si>
  <si>
    <t>31/03/21 - E - 23 - 75</t>
  </si>
  <si>
    <t>31/03/21 - E - 23 - 76</t>
  </si>
  <si>
    <t>31/03/21 - E - 23 - 89</t>
  </si>
  <si>
    <t>31/03/21 - E - 23 - 90</t>
  </si>
  <si>
    <t>31/03/21 - E - 23 - 103</t>
  </si>
  <si>
    <t>31/03/21 - E - 23 - 104</t>
  </si>
  <si>
    <t>31/03/21 - E - 23 - 117</t>
  </si>
  <si>
    <t>31/03/21 - E - 23 - 118</t>
  </si>
  <si>
    <t>31/03/21 - E - 23 - 131</t>
  </si>
  <si>
    <t>31/03/21 - E - 23 - 132</t>
  </si>
  <si>
    <t>31/03/21 - E - 23 - 145</t>
  </si>
  <si>
    <t>31/03/21 - E - 23 - 146</t>
  </si>
  <si>
    <t>31/03/21 - E - 23 - 159</t>
  </si>
  <si>
    <t>31/03/21 - E - 23 - 160</t>
  </si>
  <si>
    <t>31/03/21 - E - 23 - 173</t>
  </si>
  <si>
    <t>31/03/21 - E - 23 - 174</t>
  </si>
  <si>
    <t>31/03/21 - E - 23 - 194</t>
  </si>
  <si>
    <t>31/03/21 - E - 23 - 195</t>
  </si>
  <si>
    <t>31/03/21 - E - 23 - 208</t>
  </si>
  <si>
    <t>31/03/21 - E - 23 - 209</t>
  </si>
  <si>
    <t>31/05/21 - E - 14 - 19</t>
  </si>
  <si>
    <t>31/05/21 - E - 14 - 20</t>
  </si>
  <si>
    <t>31/05/21 - E - 14 - 40</t>
  </si>
  <si>
    <t>31/05/21 - E - 14 - 41</t>
  </si>
  <si>
    <t>31/05/21 - E - 14 - 54</t>
  </si>
  <si>
    <t>31/05/21 - E - 14 - 55</t>
  </si>
  <si>
    <t>31/05/21 - E - 14 - 68</t>
  </si>
  <si>
    <t>31/05/21 - E - 14 - 69</t>
  </si>
  <si>
    <t>31/05/21 - E - 14 - 82</t>
  </si>
  <si>
    <t>31/05/21 - E - 14 - 83</t>
  </si>
  <si>
    <t>31/05/21 - E - 14 - 96</t>
  </si>
  <si>
    <t>31/05/21 - E - 14 - 97</t>
  </si>
  <si>
    <t>31/05/21 - E - 14 - 110</t>
  </si>
  <si>
    <t>31/05/21 - E - 14 - 111</t>
  </si>
  <si>
    <t>31/05/21 - E - 14 - 124</t>
  </si>
  <si>
    <t>31/05/21 - E - 14 - 125</t>
  </si>
  <si>
    <t>31/05/21 - E - 14 - 138</t>
  </si>
  <si>
    <t>31/05/21 - E - 14 - 139</t>
  </si>
  <si>
    <t>31/05/21 - E - 14 - 152</t>
  </si>
  <si>
    <t>31/05/21 - E - 14 - 153</t>
  </si>
  <si>
    <t>31/05/21 - E - 14 - 173</t>
  </si>
  <si>
    <t>31/05/21 - E - 14 - 174</t>
  </si>
  <si>
    <t>31/05/21 - E - 14 - 187</t>
  </si>
  <si>
    <t>31/05/21 - E - 14 - 188</t>
  </si>
  <si>
    <t>31/05/21 - E - 15 - 12</t>
  </si>
  <si>
    <t>31/05/21 - E - 15 - 13</t>
  </si>
  <si>
    <t>31/08/21 - E - 15 - 12</t>
  </si>
  <si>
    <t>31/08/21 - E - 15 - 13</t>
  </si>
  <si>
    <t>31/08/21 - E - 15 - 26</t>
  </si>
  <si>
    <t>31/08/21 - E - 15 - 27</t>
  </si>
  <si>
    <t>31/08/21 - E - 15 - 47</t>
  </si>
  <si>
    <t>31/08/21 - E - 15 - 48</t>
  </si>
  <si>
    <t>31/08/21 - E - 15 - 61</t>
  </si>
  <si>
    <t>31/08/21 - E - 15 - 62</t>
  </si>
  <si>
    <t>31/08/21 - E - 15 - 75</t>
  </si>
  <si>
    <t>31/08/21 - E - 15 - 76</t>
  </si>
  <si>
    <t>31/08/21 - E - 15 - 96</t>
  </si>
  <si>
    <t>31/08/21 - E - 15 - 97</t>
  </si>
  <si>
    <t>31/08/21 - E - 15 - 110</t>
  </si>
  <si>
    <t>31/08/21 - E - 15 - 111</t>
  </si>
  <si>
    <t>31/08/21 - E - 15 - 124</t>
  </si>
  <si>
    <t>31/08/21 - E - 15 - 125</t>
  </si>
  <si>
    <t>31/08/21 - E - 15 - 138</t>
  </si>
  <si>
    <t>31/08/21 - E - 15 - 139</t>
  </si>
  <si>
    <t>31/08/21 - E - 15 - 166</t>
  </si>
  <si>
    <t>31/08/21 - E - 15 - 167</t>
  </si>
  <si>
    <t>31/08/21 - E - 15 - 180</t>
  </si>
  <si>
    <t>31/08/21 - E - 15 - 181</t>
  </si>
  <si>
    <t>31/08/21 - E - 15 - 194</t>
  </si>
  <si>
    <t>31/08/21 - E - 15 - 195</t>
  </si>
  <si>
    <t>31/08/21 - E - 16 - 12</t>
  </si>
  <si>
    <t>31/08/21 - E - 16 - 13</t>
  </si>
  <si>
    <t>31/10/21 - E - 21 - 12</t>
  </si>
  <si>
    <t>31/10/21 - E - 21 - 13</t>
  </si>
  <si>
    <t>31/10/21 - E - 22 - 12</t>
  </si>
  <si>
    <t>31/10/21 - E - 22 - 13</t>
  </si>
  <si>
    <t>31/10/21 - E - 23 - 12</t>
  </si>
  <si>
    <t>31/10/21 - E - 23 - 13</t>
  </si>
  <si>
    <t>31/10/21 - E - 23 - 26</t>
  </si>
  <si>
    <t>31/10/21 - E - 23 - 27</t>
  </si>
  <si>
    <t>31/10/21 - E - 23 - 40</t>
  </si>
  <si>
    <t>31/10/21 - E - 23 - 41</t>
  </si>
  <si>
    <t>31/10/21 - E - 23 - 54</t>
  </si>
  <si>
    <t>31/10/21 - E - 23 - 55</t>
  </si>
  <si>
    <t>31/10/21 - E - 23 - 68</t>
  </si>
  <si>
    <t>31/10/21 - E - 23 - 69</t>
  </si>
  <si>
    <t>31/10/21 - E - 23 - 82</t>
  </si>
  <si>
    <t>31/10/21 - E - 23 - 83</t>
  </si>
  <si>
    <t>31/10/21 - E - 23 - 103</t>
  </si>
  <si>
    <t>31/10/21 - E - 23 - 104</t>
  </si>
  <si>
    <t>31/10/21 - E - 23 - 117</t>
  </si>
  <si>
    <t>31/10/21 - E - 23 - 118</t>
  </si>
  <si>
    <t>31/10/21 - E - 23 - 131</t>
  </si>
  <si>
    <t>31/10/21 - E - 23 - 132</t>
  </si>
  <si>
    <t>31/10/21 - E - 23 - 145</t>
  </si>
  <si>
    <t>31/10/21 - E - 23 - 146</t>
  </si>
  <si>
    <t>31/10/21 - E - 23 - 159</t>
  </si>
  <si>
    <t>31/10/21 - E - 23 - 160</t>
  </si>
  <si>
    <t>31/10/21 - E - 23 - 187</t>
  </si>
  <si>
    <t>31/10/21 - E - 23 - 188</t>
  </si>
  <si>
    <t>31/10/21 - E - 23 - 201</t>
  </si>
  <si>
    <t>31/10/21 - E - 23 - 202</t>
  </si>
  <si>
    <t>31/10/21 - E - 23 - 215</t>
  </si>
  <si>
    <t>31/10/21 - E - 23 - 216</t>
  </si>
  <si>
    <t>31/10/21 - E - 24 - 12</t>
  </si>
  <si>
    <t>31/10/21 - E - 24 - 13</t>
  </si>
  <si>
    <t>31/10/21 - E - 25 - 12</t>
  </si>
  <si>
    <t>31/10/21 - E - 25 - 13</t>
  </si>
  <si>
    <t>8241 0000 0000 0000 1400</t>
  </si>
  <si>
    <t>8241 0000 0000 0000 1410</t>
  </si>
  <si>
    <t>8241 0000 0000 0000 1412</t>
  </si>
  <si>
    <t>03/06/21 - E - 4 - 5</t>
  </si>
  <si>
    <t>03/06/21 - E - 4 - 6</t>
  </si>
  <si>
    <t>03/06/21 - E - 4 - 26</t>
  </si>
  <si>
    <t>03/06/21 - E - 4 - 27</t>
  </si>
  <si>
    <t>03/06/21 - E - 4 - 47</t>
  </si>
  <si>
    <t>03/06/21 - E - 4 - 48</t>
  </si>
  <si>
    <t>03/06/21 - E - 4 - 68</t>
  </si>
  <si>
    <t>03/06/21 - E - 4 - 69</t>
  </si>
  <si>
    <t>03/06/21 - E - 4 - 89</t>
  </si>
  <si>
    <t>03/06/21 - E - 4 - 90</t>
  </si>
  <si>
    <t>03/06/21 - E - 4 - 110</t>
  </si>
  <si>
    <t>03/06/21 - E - 4 - 111</t>
  </si>
  <si>
    <t>03/06/21 - E - 4 - 124</t>
  </si>
  <si>
    <t>03/06/21 - E - 4 - 125</t>
  </si>
  <si>
    <t>05/04/21 - E - 5 - 5</t>
  </si>
  <si>
    <t>05/04/21 - E - 5 - 6</t>
  </si>
  <si>
    <t>05/04/21 - E - 5 - 26</t>
  </si>
  <si>
    <t>05/04/21 - E - 5 - 27</t>
  </si>
  <si>
    <t>05/04/21 - E - 5 - 47</t>
  </si>
  <si>
    <t>05/04/21 - E - 5 - 48</t>
  </si>
  <si>
    <t>05/04/21 - E - 5 - 68</t>
  </si>
  <si>
    <t>05/04/21 - E - 5 - 69</t>
  </si>
  <si>
    <t>05/04/21 - E - 5 - 89</t>
  </si>
  <si>
    <t>05/04/21 - E - 5 - 90</t>
  </si>
  <si>
    <t>05/04/21 - E - 5 - 110</t>
  </si>
  <si>
    <t>05/04/21 - E - 5 - 111</t>
  </si>
  <si>
    <t>05/07/21 - E - 5 - 5</t>
  </si>
  <si>
    <t>05/07/21 - E - 5 - 6</t>
  </si>
  <si>
    <t>05/07/21 - E - 5 - 26</t>
  </si>
  <si>
    <t>05/07/21 - E - 5 - 27</t>
  </si>
  <si>
    <t>05/07/21 - E - 5 - 47</t>
  </si>
  <si>
    <t>05/07/21 - E - 5 - 48</t>
  </si>
  <si>
    <t>05/07/21 - E - 5 - 68</t>
  </si>
  <si>
    <t>05/07/21 - E - 5 - 69</t>
  </si>
  <si>
    <t>05/07/21 - E - 5 - 89</t>
  </si>
  <si>
    <t>05/07/21 - E - 5 - 90</t>
  </si>
  <si>
    <t>05/07/21 - E - 5 - 110</t>
  </si>
  <si>
    <t>05/07/21 - E - 5 - 111</t>
  </si>
  <si>
    <t>05/07/21 - E - 5 - 124</t>
  </si>
  <si>
    <t>05/07/21 - E - 5 - 125</t>
  </si>
  <si>
    <t>05/07/21 - E - 5 - 145</t>
  </si>
  <si>
    <t>05/07/21 - E - 5 - 146</t>
  </si>
  <si>
    <t>05/07/21 - E - 5 - 166</t>
  </si>
  <si>
    <t>05/07/21 - E - 5 - 167</t>
  </si>
  <si>
    <t>09/11/21 - E - 19 - 5</t>
  </si>
  <si>
    <t>09/11/21 - E - 19 - 6</t>
  </si>
  <si>
    <t>09/11/21 - E - 19 - 26</t>
  </si>
  <si>
    <t>09/11/21 - E - 19 - 27</t>
  </si>
  <si>
    <t>09/11/21 - E - 19 - 47</t>
  </si>
  <si>
    <t>09/11/21 - E - 19 - 48</t>
  </si>
  <si>
    <t>09/11/21 - E - 19 - 68</t>
  </si>
  <si>
    <t>09/11/21 - E - 19 - 69</t>
  </si>
  <si>
    <t>09/11/21 - E - 19 - 89</t>
  </si>
  <si>
    <t>09/11/21 - E - 19 - 90</t>
  </si>
  <si>
    <t>09/11/21 - E - 19 - 110</t>
  </si>
  <si>
    <t>09/11/21 - E - 19 - 111</t>
  </si>
  <si>
    <t>09/11/21 - E - 19 - 131</t>
  </si>
  <si>
    <t>09/11/21 - E - 19 - 132</t>
  </si>
  <si>
    <t>09/11/21 - E - 19 - 145</t>
  </si>
  <si>
    <t>09/11/21 - E - 19 - 146</t>
  </si>
  <si>
    <t>09/11/21 - E - 19 - 166</t>
  </si>
  <si>
    <t>09/11/21 - E - 19 - 167</t>
  </si>
  <si>
    <t>10/11/21 - E - 20 - 5</t>
  </si>
  <si>
    <t>10/11/21 - E - 20 - 6</t>
  </si>
  <si>
    <t>11/02/21 - E - 11 - 5</t>
  </si>
  <si>
    <t>11/02/21 - E - 11 - 6</t>
  </si>
  <si>
    <t>11/02/21 - E - 11 - 26</t>
  </si>
  <si>
    <t>11/02/21 - E - 11 - 27</t>
  </si>
  <si>
    <t>11/02/21 - E - 11 - 47</t>
  </si>
  <si>
    <t>11/02/21 - E - 11 - 48</t>
  </si>
  <si>
    <t>11/02/21 - E - 11 - 68</t>
  </si>
  <si>
    <t>11/02/21 - E - 11 - 69</t>
  </si>
  <si>
    <t>11/02/21 - E - 11 - 89</t>
  </si>
  <si>
    <t>11/02/21 - E - 11 - 90</t>
  </si>
  <si>
    <t>11/02/21 - E - 11 - 110</t>
  </si>
  <si>
    <t>11/02/21 - E - 11 - 111</t>
  </si>
  <si>
    <t>13/05/21 - E - 3 - 5</t>
  </si>
  <si>
    <t>13/05/21 - E - 3 - 6</t>
  </si>
  <si>
    <t>13/05/21 - E - 3 - 26</t>
  </si>
  <si>
    <t>13/05/21 - E - 3 - 27</t>
  </si>
  <si>
    <t>13/05/21 - E - 3 - 47</t>
  </si>
  <si>
    <t>13/05/21 - E - 3 - 48</t>
  </si>
  <si>
    <t>13/05/21 - E - 3 - 68</t>
  </si>
  <si>
    <t>13/05/21 - E - 3 - 69</t>
  </si>
  <si>
    <t>13/05/21 - E - 3 - 89</t>
  </si>
  <si>
    <t>13/05/21 - E - 3 - 90</t>
  </si>
  <si>
    <t>13/05/21 - E - 3 - 110</t>
  </si>
  <si>
    <t>13/05/21 - E - 3 - 111</t>
  </si>
  <si>
    <t>28/02/21 - D - 1 - 5</t>
  </si>
  <si>
    <t>28/02/21 - D - 1 - 6</t>
  </si>
  <si>
    <t>28/02/21 - D - 1 - 26</t>
  </si>
  <si>
    <t>28/02/21 - D - 1 - 27</t>
  </si>
  <si>
    <t>28/02/21 - D - 1 - 47</t>
  </si>
  <si>
    <t>28/02/21 - D - 1 - 48</t>
  </si>
  <si>
    <t>28/02/21 - D - 1 - 68</t>
  </si>
  <si>
    <t>28/02/21 - D - 1 - 69</t>
  </si>
  <si>
    <t>28/02/21 - D - 1 - 89</t>
  </si>
  <si>
    <t>28/02/21 - D - 1 - 90</t>
  </si>
  <si>
    <t>28/02/21 - D - 1 - 110</t>
  </si>
  <si>
    <t>28/02/21 - D - 1 - 111</t>
  </si>
  <si>
    <t>30/07/21 - D - 1 - 5</t>
  </si>
  <si>
    <t>30/07/21 - D - 1 - 6</t>
  </si>
  <si>
    <t>30/07/21 - D - 1 - 26</t>
  </si>
  <si>
    <t>30/07/21 - D - 1 - 27</t>
  </si>
  <si>
    <t>30/07/21 - D - 1 - 47</t>
  </si>
  <si>
    <t>30/07/21 - D - 1 - 48</t>
  </si>
  <si>
    <t>30/07/21 - D - 1 - 68</t>
  </si>
  <si>
    <t>30/07/21 - D - 1 - 69</t>
  </si>
  <si>
    <t>30/07/21 - D - 1 - 89</t>
  </si>
  <si>
    <t>30/07/21 - D - 1 - 90</t>
  </si>
  <si>
    <t>30/07/21 - D - 1 - 103</t>
  </si>
  <si>
    <t>30/07/21 - D - 1 - 104</t>
  </si>
  <si>
    <t>30/07/21 - D - 1 - 124</t>
  </si>
  <si>
    <t>30/07/21 - D - 1 - 125</t>
  </si>
  <si>
    <t>30/07/21 - D - 1 - 145</t>
  </si>
  <si>
    <t>30/07/21 - D - 1 - 146</t>
  </si>
  <si>
    <t>30/07/21 - D - 1 - 166</t>
  </si>
  <si>
    <t>30/07/21 - D - 1 - 167</t>
  </si>
  <si>
    <t>30/09/21 - D - 1 - 5</t>
  </si>
  <si>
    <t>30/09/21 - D - 1 - 6</t>
  </si>
  <si>
    <t>30/09/21 - D - 1 - 26</t>
  </si>
  <si>
    <t>30/09/21 - D - 1 - 27</t>
  </si>
  <si>
    <t>30/09/21 - D - 1 - 47</t>
  </si>
  <si>
    <t>30/09/21 - D - 1 - 48</t>
  </si>
  <si>
    <t>30/09/21 - D - 1 - 68</t>
  </si>
  <si>
    <t>30/09/21 - D - 1 - 69</t>
  </si>
  <si>
    <t>30/09/21 - D - 1 - 89</t>
  </si>
  <si>
    <t>30/09/21 - D - 1 - 90</t>
  </si>
  <si>
    <t>30/09/21 - D - 1 - 103</t>
  </si>
  <si>
    <t>30/09/21 - D - 1 - 104</t>
  </si>
  <si>
    <t>30/09/21 - D - 1 - 124</t>
  </si>
  <si>
    <t>30/09/21 - D - 1 - 125</t>
  </si>
  <si>
    <t>30/09/21 - D - 1 - 145</t>
  </si>
  <si>
    <t>30/09/21 - D - 1 - 146</t>
  </si>
  <si>
    <t>30/09/21 - D - 1 - 166</t>
  </si>
  <si>
    <t>30/09/21 - D - 1 - 167</t>
  </si>
  <si>
    <t>30/11/21 - D - 1 - 5</t>
  </si>
  <si>
    <t>30/11/21 - D - 1 - 6</t>
  </si>
  <si>
    <t>30/11/21 - D - 1 - 26</t>
  </si>
  <si>
    <t>30/11/21 - D - 1 - 27</t>
  </si>
  <si>
    <t>30/11/21 - D - 1 - 47</t>
  </si>
  <si>
    <t>30/11/21 - D - 1 - 48</t>
  </si>
  <si>
    <t>30/11/21 - D - 1 - 68</t>
  </si>
  <si>
    <t>30/11/21 - D - 1 - 69</t>
  </si>
  <si>
    <t>30/11/21 - D - 1 - 89</t>
  </si>
  <si>
    <t>30/11/21 - D - 1 - 90</t>
  </si>
  <si>
    <t>30/11/21 - D - 1 - 110</t>
  </si>
  <si>
    <t>30/11/21 - D - 1 - 111</t>
  </si>
  <si>
    <t>30/11/21 - D - 1 - 131</t>
  </si>
  <si>
    <t>30/11/21 - D - 1 - 132</t>
  </si>
  <si>
    <t>30/11/21 - D - 1 - 152</t>
  </si>
  <si>
    <t>30/11/21 - D - 1 - 153</t>
  </si>
  <si>
    <t>30/11/21 - D - 1 - 166</t>
  </si>
  <si>
    <t>30/11/21 - D - 1 - 167</t>
  </si>
  <si>
    <t>31/08/21 - D - 1 - 5</t>
  </si>
  <si>
    <t>31/08/21 - D - 1 - 6</t>
  </si>
  <si>
    <t>31/08/21 - D - 1 - 26</t>
  </si>
  <si>
    <t>31/08/21 - D - 1 - 27</t>
  </si>
  <si>
    <t>31/08/21 - D - 1 - 47</t>
  </si>
  <si>
    <t>31/08/21 - D - 1 - 48</t>
  </si>
  <si>
    <t>31/08/21 - D - 1 - 68</t>
  </si>
  <si>
    <t>31/08/21 - D - 1 - 69</t>
  </si>
  <si>
    <t>31/08/21 - D - 1 - 89</t>
  </si>
  <si>
    <t>31/08/21 - D - 1 - 90</t>
  </si>
  <si>
    <t>31/08/21 - D - 1 - 103</t>
  </si>
  <si>
    <t>31/08/21 - D - 1 - 104</t>
  </si>
  <si>
    <t>31/08/21 - D - 1 - 124</t>
  </si>
  <si>
    <t>31/08/21 - D - 1 - 125</t>
  </si>
  <si>
    <t>31/08/21 - D - 1 - 145</t>
  </si>
  <si>
    <t>31/08/21 - D - 1 - 146</t>
  </si>
  <si>
    <t>31/08/21 - D - 1 - 166</t>
  </si>
  <si>
    <t>31/08/21 - D - 1 - 167</t>
  </si>
  <si>
    <t>31/08/21 - D - 1 - 173</t>
  </si>
  <si>
    <t>31/08/21 - D - 1 - 174</t>
  </si>
  <si>
    <t>31/10/21 - D - 1 - 5</t>
  </si>
  <si>
    <t>31/10/21 - D - 1 - 6</t>
  </si>
  <si>
    <t>31/10/21 - D - 1 - 26</t>
  </si>
  <si>
    <t>31/10/21 - D - 1 - 27</t>
  </si>
  <si>
    <t>31/10/21 - D - 1 - 47</t>
  </si>
  <si>
    <t>31/10/21 - D - 1 - 48</t>
  </si>
  <si>
    <t>31/10/21 - D - 1 - 68</t>
  </si>
  <si>
    <t>31/10/21 - D - 1 - 69</t>
  </si>
  <si>
    <t>31/10/21 - D - 1 - 89</t>
  </si>
  <si>
    <t>31/10/21 - D - 1 - 90</t>
  </si>
  <si>
    <t>31/10/21 - D - 1 - 110</t>
  </si>
  <si>
    <t>31/10/21 - D - 1 - 111</t>
  </si>
  <si>
    <t>31/10/21 - D - 1 - 131</t>
  </si>
  <si>
    <t>31/10/21 - D - 1 - 132</t>
  </si>
  <si>
    <t>31/10/21 - D - 1 - 152</t>
  </si>
  <si>
    <t>31/10/21 - D - 1 - 153</t>
  </si>
  <si>
    <t>31/10/21 - D - 1 - 166</t>
  </si>
  <si>
    <t>31/10/21 - D - 1 - 167</t>
  </si>
  <si>
    <t>31/12/21 - D - 1 - 5</t>
  </si>
  <si>
    <t>31/12/21 - D - 1 - 6</t>
  </si>
  <si>
    <t>31/12/21 - D - 1 - 26</t>
  </si>
  <si>
    <t>31/12/21 - D - 1 - 27</t>
  </si>
  <si>
    <t>31/12/21 - D - 1 - 47</t>
  </si>
  <si>
    <t>31/12/21 - D - 1 - 48</t>
  </si>
  <si>
    <t>31/12/21 - D - 1 - 68</t>
  </si>
  <si>
    <t>31/12/21 - D - 1 - 69</t>
  </si>
  <si>
    <t>31/12/21 - D - 1 - 89</t>
  </si>
  <si>
    <t>31/12/21 - D - 1 - 90</t>
  </si>
  <si>
    <t>31/12/21 - D - 1 - 110</t>
  </si>
  <si>
    <t>31/12/21 - D - 1 - 111</t>
  </si>
  <si>
    <t>31/12/21 - D - 1 - 131</t>
  </si>
  <si>
    <t>31/12/21 - D - 1 - 132</t>
  </si>
  <si>
    <t>31/12/21 - D - 1 - 152</t>
  </si>
  <si>
    <t>31/12/21 - D - 1 - 153</t>
  </si>
  <si>
    <t>31/12/21 - D - 1 - 166</t>
  </si>
  <si>
    <t>31/12/21 - D - 1 - 167</t>
  </si>
  <si>
    <t>8241 0000 0000 0000 1413</t>
  </si>
  <si>
    <t>03/06/21 - E - 4 - 12</t>
  </si>
  <si>
    <t>03/06/21 - E - 4 - 13</t>
  </si>
  <si>
    <t>03/06/21 - E - 4 - 33</t>
  </si>
  <si>
    <t>03/06/21 - E - 4 - 34</t>
  </si>
  <si>
    <t>03/06/21 - E - 4 - 54</t>
  </si>
  <si>
    <t>03/06/21 - E - 4 - 55</t>
  </si>
  <si>
    <t>03/06/21 - E - 4 - 75</t>
  </si>
  <si>
    <t>03/06/21 - E - 4 - 76</t>
  </si>
  <si>
    <t>03/06/21 - E - 4 - 96</t>
  </si>
  <si>
    <t>03/06/21 - E - 4 - 97</t>
  </si>
  <si>
    <t>03/06/21 - E - 4 - 117</t>
  </si>
  <si>
    <t>03/06/21 - E - 4 - 118</t>
  </si>
  <si>
    <t>03/06/21 - E - 4 - 131</t>
  </si>
  <si>
    <t>03/06/21 - E - 4 - 132</t>
  </si>
  <si>
    <t>05/04/21 - E - 5 - 12</t>
  </si>
  <si>
    <t>05/04/21 - E - 5 - 13</t>
  </si>
  <si>
    <t>05/04/21 - E - 5 - 33</t>
  </si>
  <si>
    <t>05/04/21 - E - 5 - 34</t>
  </si>
  <si>
    <t>05/04/21 - E - 5 - 54</t>
  </si>
  <si>
    <t>05/04/21 - E - 5 - 55</t>
  </si>
  <si>
    <t>05/04/21 - E - 5 - 75</t>
  </si>
  <si>
    <t>05/04/21 - E - 5 - 76</t>
  </si>
  <si>
    <t>05/04/21 - E - 5 - 96</t>
  </si>
  <si>
    <t>05/04/21 - E - 5 - 97</t>
  </si>
  <si>
    <t>05/04/21 - E - 5 - 117</t>
  </si>
  <si>
    <t>05/04/21 - E - 5 - 118</t>
  </si>
  <si>
    <t>05/07/21 - E - 5 - 12</t>
  </si>
  <si>
    <t>05/07/21 - E - 5 - 13</t>
  </si>
  <si>
    <t>05/07/21 - E - 5 - 33</t>
  </si>
  <si>
    <t>05/07/21 - E - 5 - 34</t>
  </si>
  <si>
    <t>05/07/21 - E - 5 - 54</t>
  </si>
  <si>
    <t>05/07/21 - E - 5 - 55</t>
  </si>
  <si>
    <t>05/07/21 - E - 5 - 75</t>
  </si>
  <si>
    <t>05/07/21 - E - 5 - 76</t>
  </si>
  <si>
    <t>05/07/21 - E - 5 - 96</t>
  </si>
  <si>
    <t>05/07/21 - E - 5 - 97</t>
  </si>
  <si>
    <t>05/07/21 - E - 5 - 117</t>
  </si>
  <si>
    <t>05/07/21 - E - 5 - 118</t>
  </si>
  <si>
    <t>05/07/21 - E - 5 - 131</t>
  </si>
  <si>
    <t>05/07/21 - E - 5 - 132</t>
  </si>
  <si>
    <t>05/07/21 - E - 5 - 152</t>
  </si>
  <si>
    <t>05/07/21 - E - 5 - 153</t>
  </si>
  <si>
    <t>05/07/21 - E - 5 - 173</t>
  </si>
  <si>
    <t>05/07/21 - E - 5 - 174</t>
  </si>
  <si>
    <t>09/11/21 - E - 19 - 12</t>
  </si>
  <si>
    <t>09/11/21 - E - 19 - 13</t>
  </si>
  <si>
    <t>09/11/21 - E - 19 - 33</t>
  </si>
  <si>
    <t>09/11/21 - E - 19 - 34</t>
  </si>
  <si>
    <t>09/11/21 - E - 19 - 54</t>
  </si>
  <si>
    <t>09/11/21 - E - 19 - 55</t>
  </si>
  <si>
    <t>09/11/21 - E - 19 - 75</t>
  </si>
  <si>
    <t>09/11/21 - E - 19 - 76</t>
  </si>
  <si>
    <t>09/11/21 - E - 19 - 96</t>
  </si>
  <si>
    <t>09/11/21 - E - 19 - 97</t>
  </si>
  <si>
    <t>09/11/21 - E - 19 - 117</t>
  </si>
  <si>
    <t>09/11/21 - E - 19 - 118</t>
  </si>
  <si>
    <t>09/11/21 - E - 19 - 138</t>
  </si>
  <si>
    <t>09/11/21 - E - 19 - 139</t>
  </si>
  <si>
    <t>09/11/21 - E - 19 - 152</t>
  </si>
  <si>
    <t>09/11/21 - E - 19 - 153</t>
  </si>
  <si>
    <t>09/11/21 - E - 19 - 173</t>
  </si>
  <si>
    <t>09/11/21 - E - 19 - 174</t>
  </si>
  <si>
    <t>10/11/21 - E - 20 - 12</t>
  </si>
  <si>
    <t>10/11/21 - E - 20 - 13</t>
  </si>
  <si>
    <t>11/02/21 - E - 11 - 12</t>
  </si>
  <si>
    <t>11/02/21 - E - 11 - 13</t>
  </si>
  <si>
    <t>11/02/21 - E - 11 - 33</t>
  </si>
  <si>
    <t>11/02/21 - E - 11 - 34</t>
  </si>
  <si>
    <t>11/02/21 - E - 11 - 54</t>
  </si>
  <si>
    <t>11/02/21 - E - 11 - 55</t>
  </si>
  <si>
    <t>11/02/21 - E - 11 - 75</t>
  </si>
  <si>
    <t>11/02/21 - E - 11 - 76</t>
  </si>
  <si>
    <t>11/02/21 - E - 11 - 96</t>
  </si>
  <si>
    <t>11/02/21 - E - 11 - 97</t>
  </si>
  <si>
    <t>11/02/21 - E - 11 - 117</t>
  </si>
  <si>
    <t>11/02/21 - E - 11 - 118</t>
  </si>
  <si>
    <t>13/05/21 - E - 3 - 12</t>
  </si>
  <si>
    <t>13/05/21 - E - 3 - 13</t>
  </si>
  <si>
    <t>13/05/21 - E - 3 - 33</t>
  </si>
  <si>
    <t>13/05/21 - E - 3 - 34</t>
  </si>
  <si>
    <t>13/05/21 - E - 3 - 54</t>
  </si>
  <si>
    <t>13/05/21 - E - 3 - 55</t>
  </si>
  <si>
    <t>13/05/21 - E - 3 - 75</t>
  </si>
  <si>
    <t>13/05/21 - E - 3 - 76</t>
  </si>
  <si>
    <t>13/05/21 - E - 3 - 96</t>
  </si>
  <si>
    <t>13/05/21 - E - 3 - 97</t>
  </si>
  <si>
    <t>13/05/21 - E - 3 - 117</t>
  </si>
  <si>
    <t>13/05/21 - E - 3 - 118</t>
  </si>
  <si>
    <t>28/02/21 - D - 1 - 12</t>
  </si>
  <si>
    <t>28/02/21 - D - 1 - 13</t>
  </si>
  <si>
    <t>28/02/21 - D - 1 - 33</t>
  </si>
  <si>
    <t>28/02/21 - D - 1 - 34</t>
  </si>
  <si>
    <t>28/02/21 - D - 1 - 54</t>
  </si>
  <si>
    <t>28/02/21 - D - 1 - 55</t>
  </si>
  <si>
    <t>28/02/21 - D - 1 - 75</t>
  </si>
  <si>
    <t>28/02/21 - D - 1 - 76</t>
  </si>
  <si>
    <t>28/02/21 - D - 1 - 96</t>
  </si>
  <si>
    <t>28/02/21 - D - 1 - 97</t>
  </si>
  <si>
    <t>28/02/21 - D - 1 - 117</t>
  </si>
  <si>
    <t>28/02/21 - D - 1 - 118</t>
  </si>
  <si>
    <t>30/07/21 - D - 1 - 12</t>
  </si>
  <si>
    <t>30/07/21 - D - 1 - 13</t>
  </si>
  <si>
    <t>30/07/21 - D - 1 - 33</t>
  </si>
  <si>
    <t>30/07/21 - D - 1 - 34</t>
  </si>
  <si>
    <t>30/07/21 - D - 1 - 54</t>
  </si>
  <si>
    <t>30/07/21 - D - 1 - 55</t>
  </si>
  <si>
    <t>30/07/21 - D - 1 - 75</t>
  </si>
  <si>
    <t>30/07/21 - D - 1 - 76</t>
  </si>
  <si>
    <t>30/07/21 - D - 1 - 96</t>
  </si>
  <si>
    <t>30/07/21 - D - 1 - 97</t>
  </si>
  <si>
    <t>30/07/21 - D - 1 - 110</t>
  </si>
  <si>
    <t>30/07/21 - D - 1 - 111</t>
  </si>
  <si>
    <t>30/07/21 - D - 1 - 131</t>
  </si>
  <si>
    <t>30/07/21 - D - 1 - 132</t>
  </si>
  <si>
    <t>30/07/21 - D - 1 - 152</t>
  </si>
  <si>
    <t>30/07/21 - D - 1 - 153</t>
  </si>
  <si>
    <t>30/07/21 - D - 1 - 173</t>
  </si>
  <si>
    <t>30/07/21 - D - 1 - 174</t>
  </si>
  <si>
    <t>30/09/21 - D - 1 - 12</t>
  </si>
  <si>
    <t>30/09/21 - D - 1 - 13</t>
  </si>
  <si>
    <t>30/09/21 - D - 1 - 33</t>
  </si>
  <si>
    <t>30/09/21 - D - 1 - 34</t>
  </si>
  <si>
    <t>30/09/21 - D - 1 - 54</t>
  </si>
  <si>
    <t>30/09/21 - D - 1 - 55</t>
  </si>
  <si>
    <t>30/09/21 - D - 1 - 75</t>
  </si>
  <si>
    <t>30/09/21 - D - 1 - 76</t>
  </si>
  <si>
    <t>30/09/21 - D - 1 - 96</t>
  </si>
  <si>
    <t>30/09/21 - D - 1 - 97</t>
  </si>
  <si>
    <t>30/09/21 - D - 1 - 110</t>
  </si>
  <si>
    <t>30/09/21 - D - 1 - 111</t>
  </si>
  <si>
    <t>30/09/21 - D - 1 - 131</t>
  </si>
  <si>
    <t>30/09/21 - D - 1 - 132</t>
  </si>
  <si>
    <t>30/09/21 - D - 1 - 152</t>
  </si>
  <si>
    <t>30/09/21 - D - 1 - 153</t>
  </si>
  <si>
    <t>30/09/21 - D - 1 - 173</t>
  </si>
  <si>
    <t>30/09/21 - D - 1 - 174</t>
  </si>
  <si>
    <t>30/11/21 - D - 1 - 12</t>
  </si>
  <si>
    <t>30/11/21 - D - 1 - 13</t>
  </si>
  <si>
    <t>30/11/21 - D - 1 - 33</t>
  </si>
  <si>
    <t>30/11/21 - D - 1 - 34</t>
  </si>
  <si>
    <t>30/11/21 - D - 1 - 54</t>
  </si>
  <si>
    <t>30/11/21 - D - 1 - 55</t>
  </si>
  <si>
    <t>30/11/21 - D - 1 - 75</t>
  </si>
  <si>
    <t>30/11/21 - D - 1 - 76</t>
  </si>
  <si>
    <t>30/11/21 - D - 1 - 96</t>
  </si>
  <si>
    <t>30/11/21 - D - 1 - 97</t>
  </si>
  <si>
    <t>30/11/21 - D - 1 - 117</t>
  </si>
  <si>
    <t>30/11/21 - D - 1 - 118</t>
  </si>
  <si>
    <t>30/11/21 - D - 1 - 138</t>
  </si>
  <si>
    <t>30/11/21 - D - 1 - 139</t>
  </si>
  <si>
    <t>30/11/21 - D - 1 - 159</t>
  </si>
  <si>
    <t>30/11/21 - D - 1 - 160</t>
  </si>
  <si>
    <t>30/11/21 - D - 1 - 173</t>
  </si>
  <si>
    <t>30/11/21 - D - 1 - 174</t>
  </si>
  <si>
    <t>31/08/21 - D - 1 - 12</t>
  </si>
  <si>
    <t>31/08/21 - D - 1 - 13</t>
  </si>
  <si>
    <t>31/08/21 - D - 1 - 33</t>
  </si>
  <si>
    <t>31/08/21 - D - 1 - 34</t>
  </si>
  <si>
    <t>31/08/21 - D - 1 - 54</t>
  </si>
  <si>
    <t>31/08/21 - D - 1 - 55</t>
  </si>
  <si>
    <t>31/08/21 - D - 1 - 75</t>
  </si>
  <si>
    <t>31/08/21 - D - 1 - 76</t>
  </si>
  <si>
    <t>31/08/21 - D - 1 - 96</t>
  </si>
  <si>
    <t>31/08/21 - D - 1 - 97</t>
  </si>
  <si>
    <t>31/08/21 - D - 1 - 110</t>
  </si>
  <si>
    <t>31/08/21 - D - 1 - 111</t>
  </si>
  <si>
    <t>31/08/21 - D - 1 - 131</t>
  </si>
  <si>
    <t>31/08/21 - D - 1 - 132</t>
  </si>
  <si>
    <t>31/08/21 - D - 1 - 152</t>
  </si>
  <si>
    <t>31/08/21 - D - 1 - 153</t>
  </si>
  <si>
    <t>31/08/21 - D - 1 - 180</t>
  </si>
  <si>
    <t>31/08/21 - D - 1 - 181</t>
  </si>
  <si>
    <t>31/10/21 - D - 1 - 12</t>
  </si>
  <si>
    <t>31/10/21 - D - 1 - 13</t>
  </si>
  <si>
    <t>31/10/21 - D - 1 - 33</t>
  </si>
  <si>
    <t>31/10/21 - D - 1 - 34</t>
  </si>
  <si>
    <t>31/10/21 - D - 1 - 54</t>
  </si>
  <si>
    <t>31/10/21 - D - 1 - 55</t>
  </si>
  <si>
    <t>31/10/21 - D - 1 - 75</t>
  </si>
  <si>
    <t>31/10/21 - D - 1 - 76</t>
  </si>
  <si>
    <t>31/10/21 - D - 1 - 96</t>
  </si>
  <si>
    <t>31/10/21 - D - 1 - 97</t>
  </si>
  <si>
    <t>31/10/21 - D - 1 - 117</t>
  </si>
  <si>
    <t>31/10/21 - D - 1 - 118</t>
  </si>
  <si>
    <t>31/10/21 - D - 1 - 138</t>
  </si>
  <si>
    <t>31/10/21 - D - 1 - 139</t>
  </si>
  <si>
    <t>31/10/21 - D - 1 - 159</t>
  </si>
  <si>
    <t>31/10/21 - D - 1 - 160</t>
  </si>
  <si>
    <t>31/10/21 - D - 1 - 173</t>
  </si>
  <si>
    <t>31/10/21 - D - 1 - 174</t>
  </si>
  <si>
    <t>31/12/21 - D - 1 - 12</t>
  </si>
  <si>
    <t>31/12/21 - D - 1 - 13</t>
  </si>
  <si>
    <t>31/12/21 - D - 1 - 33</t>
  </si>
  <si>
    <t>31/12/21 - D - 1 - 34</t>
  </si>
  <si>
    <t>31/12/21 - D - 1 - 54</t>
  </si>
  <si>
    <t>31/12/21 - D - 1 - 55</t>
  </si>
  <si>
    <t>31/12/21 - D - 1 - 75</t>
  </si>
  <si>
    <t>31/12/21 - D - 1 - 76</t>
  </si>
  <si>
    <t>31/12/21 - D - 1 - 96</t>
  </si>
  <si>
    <t>31/12/21 - D - 1 - 97</t>
  </si>
  <si>
    <t>31/12/21 - D - 1 - 117</t>
  </si>
  <si>
    <t>31/12/21 - D - 1 - 118</t>
  </si>
  <si>
    <t>31/12/21 - D - 1 - 138</t>
  </si>
  <si>
    <t>31/12/21 - D - 1 - 139</t>
  </si>
  <si>
    <t>31/12/21 - D - 1 - 159</t>
  </si>
  <si>
    <t>31/12/21 - D - 1 - 160</t>
  </si>
  <si>
    <t>31/12/21 - D - 1 - 173</t>
  </si>
  <si>
    <t>31/12/21 - D - 1 - 174</t>
  </si>
  <si>
    <t>8241 0000 0000 0000 1414</t>
  </si>
  <si>
    <t>03/06/21 - E - 4 - 19</t>
  </si>
  <si>
    <t>03/06/21 - E - 4 - 20</t>
  </si>
  <si>
    <t>03/06/21 - E - 4 - 40</t>
  </si>
  <si>
    <t>03/06/21 - E - 4 - 41</t>
  </si>
  <si>
    <t>03/06/21 - E - 4 - 61</t>
  </si>
  <si>
    <t>03/06/21 - E - 4 - 62</t>
  </si>
  <si>
    <t>03/06/21 - E - 4 - 82</t>
  </si>
  <si>
    <t>03/06/21 - E - 4 - 83</t>
  </si>
  <si>
    <t>03/06/21 - E - 4 - 103</t>
  </si>
  <si>
    <t>03/06/21 - E - 4 - 104</t>
  </si>
  <si>
    <t>03/06/21 - E - 4 - 138</t>
  </si>
  <si>
    <t>03/06/21 - E - 4 - 139</t>
  </si>
  <si>
    <t>05/04/21 - E - 5 - 19</t>
  </si>
  <si>
    <t>05/04/21 - E - 5 - 20</t>
  </si>
  <si>
    <t>05/04/21 - E - 5 - 40</t>
  </si>
  <si>
    <t>05/04/21 - E - 5 - 41</t>
  </si>
  <si>
    <t>05/04/21 - E - 5 - 61</t>
  </si>
  <si>
    <t>05/04/21 - E - 5 - 62</t>
  </si>
  <si>
    <t>05/04/21 - E - 5 - 82</t>
  </si>
  <si>
    <t>05/04/21 - E - 5 - 83</t>
  </si>
  <si>
    <t>05/04/21 - E - 5 - 103</t>
  </si>
  <si>
    <t>05/04/21 - E - 5 - 104</t>
  </si>
  <si>
    <t>05/07/21 - E - 5 - 19</t>
  </si>
  <si>
    <t>05/07/21 - E - 5 - 20</t>
  </si>
  <si>
    <t>05/07/21 - E - 5 - 40</t>
  </si>
  <si>
    <t>05/07/21 - E - 5 - 41</t>
  </si>
  <si>
    <t>05/07/21 - E - 5 - 61</t>
  </si>
  <si>
    <t>05/07/21 - E - 5 - 62</t>
  </si>
  <si>
    <t>05/07/21 - E - 5 - 82</t>
  </si>
  <si>
    <t>05/07/21 - E - 5 - 83</t>
  </si>
  <si>
    <t>05/07/21 - E - 5 - 103</t>
  </si>
  <si>
    <t>05/07/21 - E - 5 - 104</t>
  </si>
  <si>
    <t>05/07/21 - E - 5 - 138</t>
  </si>
  <si>
    <t>05/07/21 - E - 5 - 139</t>
  </si>
  <si>
    <t>05/07/21 - E - 5 - 159</t>
  </si>
  <si>
    <t>05/07/21 - E - 5 - 160</t>
  </si>
  <si>
    <t>05/07/21 - E - 5 - 180</t>
  </si>
  <si>
    <t>05/07/21 - E - 5 - 181</t>
  </si>
  <si>
    <t>09/11/21 - E - 19 - 19</t>
  </si>
  <si>
    <t>09/11/21 - E - 19 - 20</t>
  </si>
  <si>
    <t>09/11/21 - E - 19 - 40</t>
  </si>
  <si>
    <t>09/11/21 - E - 19 - 41</t>
  </si>
  <si>
    <t>09/11/21 - E - 19 - 61</t>
  </si>
  <si>
    <t>09/11/21 - E - 19 - 62</t>
  </si>
  <si>
    <t>09/11/21 - E - 19 - 82</t>
  </si>
  <si>
    <t>09/11/21 - E - 19 - 83</t>
  </si>
  <si>
    <t>09/11/21 - E - 19 - 103</t>
  </si>
  <si>
    <t>09/11/21 - E - 19 - 104</t>
  </si>
  <si>
    <t>09/11/21 - E - 19 - 124</t>
  </si>
  <si>
    <t>09/11/21 - E - 19 - 125</t>
  </si>
  <si>
    <t>09/11/21 - E - 19 - 159</t>
  </si>
  <si>
    <t>09/11/21 - E - 19 - 160</t>
  </si>
  <si>
    <t>09/11/21 - E - 19 - 180</t>
  </si>
  <si>
    <t>09/11/21 - E - 19 - 181</t>
  </si>
  <si>
    <t>10/11/21 - E - 20 - 19</t>
  </si>
  <si>
    <t>10/11/21 - E - 20 - 20</t>
  </si>
  <si>
    <t>11/02/21 - E - 11 - 19</t>
  </si>
  <si>
    <t>11/02/21 - E - 11 - 20</t>
  </si>
  <si>
    <t>11/02/21 - E - 11 - 40</t>
  </si>
  <si>
    <t>11/02/21 - E - 11 - 41</t>
  </si>
  <si>
    <t>11/02/21 - E - 11 - 61</t>
  </si>
  <si>
    <t>11/02/21 - E - 11 - 62</t>
  </si>
  <si>
    <t>11/02/21 - E - 11 - 82</t>
  </si>
  <si>
    <t>11/02/21 - E - 11 - 83</t>
  </si>
  <si>
    <t>11/02/21 - E - 11 - 103</t>
  </si>
  <si>
    <t>11/02/21 - E - 11 - 104</t>
  </si>
  <si>
    <t>13/05/21 - E - 3 - 19</t>
  </si>
  <si>
    <t>13/05/21 - E - 3 - 20</t>
  </si>
  <si>
    <t>13/05/21 - E - 3 - 40</t>
  </si>
  <si>
    <t>13/05/21 - E - 3 - 41</t>
  </si>
  <si>
    <t>13/05/21 - E - 3 - 61</t>
  </si>
  <si>
    <t>13/05/21 - E - 3 - 62</t>
  </si>
  <si>
    <t>13/05/21 - E - 3 - 82</t>
  </si>
  <si>
    <t>13/05/21 - E - 3 - 83</t>
  </si>
  <si>
    <t>13/05/21 - E - 3 - 103</t>
  </si>
  <si>
    <t>13/05/21 - E - 3 - 104</t>
  </si>
  <si>
    <t>28/02/21 - D - 1 - 19</t>
  </si>
  <si>
    <t>28/02/21 - D - 1 - 20</t>
  </si>
  <si>
    <t>28/02/21 - D - 1 - 40</t>
  </si>
  <si>
    <t>28/02/21 - D - 1 - 41</t>
  </si>
  <si>
    <t>28/02/21 - D - 1 - 61</t>
  </si>
  <si>
    <t>28/02/21 - D - 1 - 62</t>
  </si>
  <si>
    <t>28/02/21 - D - 1 - 82</t>
  </si>
  <si>
    <t>28/02/21 - D - 1 - 83</t>
  </si>
  <si>
    <t>28/02/21 - D - 1 - 103</t>
  </si>
  <si>
    <t>28/02/21 - D - 1 - 104</t>
  </si>
  <si>
    <t>30/07/21 - D - 1 - 19</t>
  </si>
  <si>
    <t>30/07/21 - D - 1 - 20</t>
  </si>
  <si>
    <t>30/07/21 - D - 1 - 40</t>
  </si>
  <si>
    <t>30/07/21 - D - 1 - 41</t>
  </si>
  <si>
    <t>30/07/21 - D - 1 - 61</t>
  </si>
  <si>
    <t>30/07/21 - D - 1 - 62</t>
  </si>
  <si>
    <t>30/07/21 - D - 1 - 82</t>
  </si>
  <si>
    <t>30/07/21 - D - 1 - 83</t>
  </si>
  <si>
    <t>30/07/21 - D - 1 - 117</t>
  </si>
  <si>
    <t>30/07/21 - D - 1 - 118</t>
  </si>
  <si>
    <t>30/07/21 - D - 1 - 138</t>
  </si>
  <si>
    <t>30/07/21 - D - 1 - 139</t>
  </si>
  <si>
    <t>30/07/21 - D - 1 - 159</t>
  </si>
  <si>
    <t>30/07/21 - D - 1 - 160</t>
  </si>
  <si>
    <t>30/07/21 - D - 1 - 180</t>
  </si>
  <si>
    <t>30/07/21 - D - 1 - 181</t>
  </si>
  <si>
    <t>30/09/21 - D - 1 - 19</t>
  </si>
  <si>
    <t>30/09/21 - D - 1 - 20</t>
  </si>
  <si>
    <t>30/09/21 - D - 1 - 40</t>
  </si>
  <si>
    <t>30/09/21 - D - 1 - 41</t>
  </si>
  <si>
    <t>30/09/21 - D - 1 - 61</t>
  </si>
  <si>
    <t>30/09/21 - D - 1 - 62</t>
  </si>
  <si>
    <t>30/09/21 - D - 1 - 82</t>
  </si>
  <si>
    <t>30/09/21 - D - 1 - 83</t>
  </si>
  <si>
    <t>30/09/21 - D - 1 - 117</t>
  </si>
  <si>
    <t>30/09/21 - D - 1 - 118</t>
  </si>
  <si>
    <t>30/09/21 - D - 1 - 138</t>
  </si>
  <si>
    <t>30/09/21 - D - 1 - 139</t>
  </si>
  <si>
    <t>30/09/21 - D - 1 - 159</t>
  </si>
  <si>
    <t>30/09/21 - D - 1 - 160</t>
  </si>
  <si>
    <t>30/09/21 - D - 1 - 180</t>
  </si>
  <si>
    <t>30/09/21 - D - 1 - 181</t>
  </si>
  <si>
    <t>30/11/21 - D - 1 - 19</t>
  </si>
  <si>
    <t>30/11/21 - D - 1 - 20</t>
  </si>
  <si>
    <t>30/11/21 - D - 1 - 40</t>
  </si>
  <si>
    <t>30/11/21 - D - 1 - 41</t>
  </si>
  <si>
    <t>30/11/21 - D - 1 - 61</t>
  </si>
  <si>
    <t>30/11/21 - D - 1 - 62</t>
  </si>
  <si>
    <t>30/11/21 - D - 1 - 82</t>
  </si>
  <si>
    <t>30/11/21 - D - 1 - 83</t>
  </si>
  <si>
    <t>30/11/21 - D - 1 - 103</t>
  </si>
  <si>
    <t>30/11/21 - D - 1 - 104</t>
  </si>
  <si>
    <t>30/11/21 - D - 1 - 124</t>
  </si>
  <si>
    <t>30/11/21 - D - 1 - 125</t>
  </si>
  <si>
    <t>30/11/21 - D - 1 - 145</t>
  </si>
  <si>
    <t>30/11/21 - D - 1 - 146</t>
  </si>
  <si>
    <t>30/11/21 - D - 1 - 180</t>
  </si>
  <si>
    <t>30/11/21 - D - 1 - 181</t>
  </si>
  <si>
    <t>31/08/21 - D - 1 - 19</t>
  </si>
  <si>
    <t>31/08/21 - D - 1 - 20</t>
  </si>
  <si>
    <t>31/08/21 - D - 1 - 40</t>
  </si>
  <si>
    <t>31/08/21 - D - 1 - 41</t>
  </si>
  <si>
    <t>31/08/21 - D - 1 - 61</t>
  </si>
  <si>
    <t>31/08/21 - D - 1 - 62</t>
  </si>
  <si>
    <t>31/08/21 - D - 1 - 82</t>
  </si>
  <si>
    <t>31/08/21 - D - 1 - 83</t>
  </si>
  <si>
    <t>31/08/21 - D - 1 - 117</t>
  </si>
  <si>
    <t>31/08/21 - D - 1 - 118</t>
  </si>
  <si>
    <t>31/08/21 - D - 1 - 138</t>
  </si>
  <si>
    <t>31/08/21 - D - 1 - 139</t>
  </si>
  <si>
    <t>31/08/21 - D - 1 - 159</t>
  </si>
  <si>
    <t>31/08/21 - D - 1 - 160</t>
  </si>
  <si>
    <t>31/08/21 - D - 1 - 187</t>
  </si>
  <si>
    <t>31/08/21 - D - 1 - 188</t>
  </si>
  <si>
    <t>31/10/21 - D - 1 - 19</t>
  </si>
  <si>
    <t>31/10/21 - D - 1 - 20</t>
  </si>
  <si>
    <t>31/10/21 - D - 1 - 40</t>
  </si>
  <si>
    <t>31/10/21 - D - 1 - 41</t>
  </si>
  <si>
    <t>31/10/21 - D - 1 - 61</t>
  </si>
  <si>
    <t>31/10/21 - D - 1 - 62</t>
  </si>
  <si>
    <t>31/10/21 - D - 1 - 82</t>
  </si>
  <si>
    <t>31/10/21 - D - 1 - 83</t>
  </si>
  <si>
    <t>31/10/21 - D - 1 - 103</t>
  </si>
  <si>
    <t>31/10/21 - D - 1 - 104</t>
  </si>
  <si>
    <t>31/10/21 - D - 1 - 124</t>
  </si>
  <si>
    <t>31/10/21 - D - 1 - 125</t>
  </si>
  <si>
    <t>31/10/21 - D - 1 - 145</t>
  </si>
  <si>
    <t>31/10/21 - D - 1 - 146</t>
  </si>
  <si>
    <t>31/10/21 - D - 1 - 180</t>
  </si>
  <si>
    <t>31/10/21 - D - 1 - 181</t>
  </si>
  <si>
    <t>31/12/21 - D - 1 - 19</t>
  </si>
  <si>
    <t>31/12/21 - D - 1 - 20</t>
  </si>
  <si>
    <t>31/12/21 - D - 1 - 40</t>
  </si>
  <si>
    <t>31/12/21 - D - 1 - 41</t>
  </si>
  <si>
    <t>31/12/21 - D - 1 - 61</t>
  </si>
  <si>
    <t>31/12/21 - D - 1 - 62</t>
  </si>
  <si>
    <t>31/12/21 - D - 1 - 82</t>
  </si>
  <si>
    <t>31/12/21 - D - 1 - 83</t>
  </si>
  <si>
    <t>31/12/21 - D - 1 - 103</t>
  </si>
  <si>
    <t>31/12/21 - D - 1 - 104</t>
  </si>
  <si>
    <t>31/12/21 - D - 1 - 124</t>
  </si>
  <si>
    <t>31/12/21 - D - 1 - 125</t>
  </si>
  <si>
    <t>31/12/21 - D - 1 - 145</t>
  </si>
  <si>
    <t>31/12/21 - D - 1 - 146</t>
  </si>
  <si>
    <t>31/12/21 - D - 1 - 180</t>
  </si>
  <si>
    <t>31/12/21 - D - 1 - 181</t>
  </si>
  <si>
    <t>8241 0000 0000 0000 1415</t>
  </si>
  <si>
    <t>09/11/21 - E - 19 - 187</t>
  </si>
  <si>
    <t>09/11/21 - E - 19 - 188</t>
  </si>
  <si>
    <t>10/11/21 - E - 20 - 26</t>
  </si>
  <si>
    <t>10/11/21 - E - 20 - 27</t>
  </si>
  <si>
    <t>30/07/21 - D - 1 - 187</t>
  </si>
  <si>
    <t>30/07/21 - D - 1 - 188</t>
  </si>
  <si>
    <t>30/09/21 - D - 1 - 187</t>
  </si>
  <si>
    <t>30/09/21 - D - 1 - 188</t>
  </si>
  <si>
    <t>31/08/21 - D - 1 - 194</t>
  </si>
  <si>
    <t>31/08/21 - D - 1 - 195</t>
  </si>
  <si>
    <t>8241 0000 0000 0000 1416</t>
  </si>
  <si>
    <t>09/11/21 - E - 19 - 194</t>
  </si>
  <si>
    <t>09/11/21 - E - 19 - 195</t>
  </si>
  <si>
    <t>10/11/21 - E - 20 - 33</t>
  </si>
  <si>
    <t>10/11/21 - E - 20 - 34</t>
  </si>
  <si>
    <t>30/07/21 - D - 1 - 194</t>
  </si>
  <si>
    <t>30/07/21 - D - 1 - 195</t>
  </si>
  <si>
    <t>30/09/21 - D - 1 - 194</t>
  </si>
  <si>
    <t>30/09/21 - D - 1 - 195</t>
  </si>
  <si>
    <t>8241 0000 0000 0000 1500</t>
  </si>
  <si>
    <t>8241 0000 0000 0000 1520</t>
  </si>
  <si>
    <t>8241 0000 0000 0000 1522</t>
  </si>
  <si>
    <t>02/07/21 - E - 4 - 5</t>
  </si>
  <si>
    <t>02/07/21 - E - 4 - 6</t>
  </si>
  <si>
    <t>17/11/21 - E - 22 - 5</t>
  </si>
  <si>
    <t>17/11/21 - E - 22 - 6</t>
  </si>
  <si>
    <t>8241 0000 0000 0000 2000</t>
  </si>
  <si>
    <t>8241 0000 0000 0000 2100</t>
  </si>
  <si>
    <t>8241 0000 0000 0000 2110</t>
  </si>
  <si>
    <t>8241 0000 0000 0000 2111</t>
  </si>
  <si>
    <t>08/11/21 - E - 14 - 12</t>
  </si>
  <si>
    <t>08/11/21 - E - 14 - 13</t>
  </si>
  <si>
    <t>08/11/21 - E - 14 - 46</t>
  </si>
  <si>
    <t>08/11/21 - E - 14 - 47</t>
  </si>
  <si>
    <t>08/11/21 - E - 14 - 61</t>
  </si>
  <si>
    <t>08/11/21 - E - 14 - 62</t>
  </si>
  <si>
    <t>09/07/21 - E - 10 - 5</t>
  </si>
  <si>
    <t>09/07/21 - E - 10 - 6</t>
  </si>
  <si>
    <t>09/07/21 - E - 10 - 12</t>
  </si>
  <si>
    <t>09/07/21 - E - 10 - 13</t>
  </si>
  <si>
    <t>09/07/21 - E - 10 - 19</t>
  </si>
  <si>
    <t>09/07/21 - E - 10 - 20</t>
  </si>
  <si>
    <t>09/07/21 - E - 10 - 26</t>
  </si>
  <si>
    <t>09/07/21 - E - 10 - 27</t>
  </si>
  <si>
    <t>09/07/21 - E - 10 - 33</t>
  </si>
  <si>
    <t>09/07/21 - E - 10 - 34</t>
  </si>
  <si>
    <t>09/07/21 - E - 10 - 40</t>
  </si>
  <si>
    <t>09/07/21 - E - 10 - 41</t>
  </si>
  <si>
    <t>09/07/21 - E - 10 - 47</t>
  </si>
  <si>
    <t>09/07/21 - E - 10 - 48</t>
  </si>
  <si>
    <t>09/07/21 - E - 10 - 54</t>
  </si>
  <si>
    <t>09/07/21 - E - 10 - 55</t>
  </si>
  <si>
    <t>09/07/21 - E - 10 - 61</t>
  </si>
  <si>
    <t>09/07/21 - E - 10 - 62</t>
  </si>
  <si>
    <t>09/07/21 - E - 10 - 68</t>
  </si>
  <si>
    <t>09/07/21 - E - 10 - 69</t>
  </si>
  <si>
    <t>09/07/21 - E - 10 - 75</t>
  </si>
  <si>
    <t>09/07/21 - E - 10 - 76</t>
  </si>
  <si>
    <t>09/07/21 - E - 10 - 82</t>
  </si>
  <si>
    <t>09/07/21 - E - 10 - 83</t>
  </si>
  <si>
    <t>09/07/21 - E - 10 - 89</t>
  </si>
  <si>
    <t>09/07/21 - E - 10 - 90</t>
  </si>
  <si>
    <t>09/07/21 - E - 10 - 96</t>
  </si>
  <si>
    <t>09/07/21 - E - 10 - 97</t>
  </si>
  <si>
    <t>09/07/21 - E - 10 - 103</t>
  </si>
  <si>
    <t>09/07/21 - E - 10 - 104</t>
  </si>
  <si>
    <t>09/07/21 - E - 10 - 110</t>
  </si>
  <si>
    <t>09/07/21 - E - 10 - 111</t>
  </si>
  <si>
    <t>09/07/21 - E - 10 - 117</t>
  </si>
  <si>
    <t>09/07/21 - E - 10 - 118</t>
  </si>
  <si>
    <t>09/07/21 - E - 10 - 124</t>
  </si>
  <si>
    <t>09/07/21 - E - 10 - 125</t>
  </si>
  <si>
    <t>09/07/21 - E - 10 - 131</t>
  </si>
  <si>
    <t>09/07/21 - E - 10 - 132</t>
  </si>
  <si>
    <t>11/11/21 - E - 21 - 5</t>
  </si>
  <si>
    <t>11/11/21 - E - 21 - 6</t>
  </si>
  <si>
    <t>11/11/21 - E - 21 - 12</t>
  </si>
  <si>
    <t>11/11/21 - E - 21 - 13</t>
  </si>
  <si>
    <t>11/11/21 - E - 21 - 19</t>
  </si>
  <si>
    <t>11/11/21 - E - 21 - 20</t>
  </si>
  <si>
    <t>11/11/21 - E - 21 - 26</t>
  </si>
  <si>
    <t>11/11/21 - E - 21 - 27</t>
  </si>
  <si>
    <t>11/11/21 - E - 21 - 33</t>
  </si>
  <si>
    <t>11/11/21 - E - 21 - 34</t>
  </si>
  <si>
    <t>11/11/21 - E - 21 - 40</t>
  </si>
  <si>
    <t>11/11/21 - E - 21 - 41</t>
  </si>
  <si>
    <t>11/11/21 - E - 21 - 47</t>
  </si>
  <si>
    <t>11/11/21 - E - 21 - 48</t>
  </si>
  <si>
    <t>11/11/21 - E - 21 - 54</t>
  </si>
  <si>
    <t>11/11/21 - E - 21 - 55</t>
  </si>
  <si>
    <t>18/11/21 - E - 23 - 5</t>
  </si>
  <si>
    <t>18/11/21 - E - 23 - 6</t>
  </si>
  <si>
    <t>18/11/21 - E - 23 - 12</t>
  </si>
  <si>
    <t>18/11/21 - E - 23 - 13</t>
  </si>
  <si>
    <t>18/11/21 - E - 23 - 19</t>
  </si>
  <si>
    <t>18/11/21 - E - 23 - 20</t>
  </si>
  <si>
    <t>18/11/21 - E - 23 - 26</t>
  </si>
  <si>
    <t>18/11/21 - E - 23 - 27</t>
  </si>
  <si>
    <t>18/11/21 - E - 23 - 33</t>
  </si>
  <si>
    <t>18/11/21 - E - 23 - 34</t>
  </si>
  <si>
    <t>18/11/21 - E - 23 - 40</t>
  </si>
  <si>
    <t>18/11/21 - E - 23 - 41</t>
  </si>
  <si>
    <t>18/11/21 - E - 23 - 47</t>
  </si>
  <si>
    <t>18/11/21 - E - 23 - 48</t>
  </si>
  <si>
    <t>18/11/21 - E - 23 - 54</t>
  </si>
  <si>
    <t>18/11/21 - E - 23 - 55</t>
  </si>
  <si>
    <t>18/11/21 - E - 23 - 61</t>
  </si>
  <si>
    <t>18/11/21 - E - 23 - 62</t>
  </si>
  <si>
    <t>18/11/21 - E - 23 - 68</t>
  </si>
  <si>
    <t>18/11/21 - E - 23 - 69</t>
  </si>
  <si>
    <t>18/11/21 - E - 23 - 75</t>
  </si>
  <si>
    <t>18/11/21 - E - 23 - 76</t>
  </si>
  <si>
    <t>18/11/21 - E - 23 - 82</t>
  </si>
  <si>
    <t>18/11/21 - E - 23 - 83</t>
  </si>
  <si>
    <t>18/11/21 - E - 23 - 89</t>
  </si>
  <si>
    <t>18/11/21 - E - 23 - 90</t>
  </si>
  <si>
    <t>18/11/21 - E - 23 - 96</t>
  </si>
  <si>
    <t>18/11/21 - E - 23 - 97</t>
  </si>
  <si>
    <t>18/11/21 - E - 23 - 103</t>
  </si>
  <si>
    <t>18/11/21 - E - 23 - 104</t>
  </si>
  <si>
    <t>18/11/21 - E - 23 - 110</t>
  </si>
  <si>
    <t>18/11/21 - E - 23 - 111</t>
  </si>
  <si>
    <t>18/11/21 - E - 23 - 117</t>
  </si>
  <si>
    <t>18/11/21 - E - 23 - 118</t>
  </si>
  <si>
    <t>18/11/21 - E - 23 - 124</t>
  </si>
  <si>
    <t>18/11/21 - E - 23 - 125</t>
  </si>
  <si>
    <t>18/11/21 - E - 23 - 131</t>
  </si>
  <si>
    <t>18/11/21 - E - 23 - 132</t>
  </si>
  <si>
    <t>18/11/21 - E - 23 - 138</t>
  </si>
  <si>
    <t>18/11/21 - E - 23 - 139</t>
  </si>
  <si>
    <t>18/11/21 - E - 23 - 145</t>
  </si>
  <si>
    <t>18/11/21 - E - 23 - 146</t>
  </si>
  <si>
    <t>22/04/21 - E - 13 - 47</t>
  </si>
  <si>
    <t>22/04/21 - E - 13 - 48</t>
  </si>
  <si>
    <t>22/04/21 - E - 13 - 89</t>
  </si>
  <si>
    <t>22/04/21 - E - 13 - 90</t>
  </si>
  <si>
    <t>8241 0000 0000 0000 2140</t>
  </si>
  <si>
    <t>8241 0000 0000 0000 2141</t>
  </si>
  <si>
    <t>05/04/21 - E - 4 - 5</t>
  </si>
  <si>
    <t>05/04/21 - E - 4 - 6</t>
  </si>
  <si>
    <t>08/11/21 - E - 14 - 19</t>
  </si>
  <si>
    <t>08/11/21 - E - 14 - 20</t>
  </si>
  <si>
    <t>08/11/21 - E - 14 - 84</t>
  </si>
  <si>
    <t>08/11/21 - E - 14 - 85</t>
  </si>
  <si>
    <t>8241 0000 0000 0000 2160</t>
  </si>
  <si>
    <t>8241 0000 0000 0000 2161</t>
  </si>
  <si>
    <t>02/02/21 - E - 4 - 12</t>
  </si>
  <si>
    <t>02/02/21 - E - 4 - 13</t>
  </si>
  <si>
    <t>06/09/21 - E - 8 - 5</t>
  </si>
  <si>
    <t>06/09/21 - E - 8 - 6</t>
  </si>
  <si>
    <t>06/09/21 - E - 8 - 19</t>
  </si>
  <si>
    <t>06/09/21 - E - 8 - 20</t>
  </si>
  <si>
    <t>06/09/21 - E - 8 - 33</t>
  </si>
  <si>
    <t>06/09/21 - E - 8 - 34</t>
  </si>
  <si>
    <t>15/04/21 - E - 9 - 33</t>
  </si>
  <si>
    <t>15/04/21 - E - 9 - 34</t>
  </si>
  <si>
    <t>15/07/21 - E - 14 - 47</t>
  </si>
  <si>
    <t>15/07/21 - E - 14 - 48</t>
  </si>
  <si>
    <t>17/06/21 - E - 18 - 5</t>
  </si>
  <si>
    <t>17/06/21 - E - 18 - 6</t>
  </si>
  <si>
    <t>17/06/21 - E - 18 - 12</t>
  </si>
  <si>
    <t>17/06/21 - E - 18 - 13</t>
  </si>
  <si>
    <t>17/06/21 - E - 18 - 19</t>
  </si>
  <si>
    <t>17/06/21 - E - 18 - 20</t>
  </si>
  <si>
    <t>17/06/21 - E - 18 - 26</t>
  </si>
  <si>
    <t>17/06/21 - E - 18 - 27</t>
  </si>
  <si>
    <t>26/04/21 - E - 15 - 12</t>
  </si>
  <si>
    <t>26/04/21 - E - 15 - 13</t>
  </si>
  <si>
    <t>8241 0000 0000 0000 2200</t>
  </si>
  <si>
    <t>8241 0000 0000 0000 2210</t>
  </si>
  <si>
    <t>8241 0000 0000 0000 2211</t>
  </si>
  <si>
    <t>03/03/21 - E - 6 - 61</t>
  </si>
  <si>
    <t>03/03/21 - E - 6 - 62</t>
  </si>
  <si>
    <t>05/03/21 - E - 10 - 5</t>
  </si>
  <si>
    <t>05/03/21 - E - 10 - 6</t>
  </si>
  <si>
    <t>05/03/21 - E - 11 - 5</t>
  </si>
  <si>
    <t>05/03/21 - E - 11 - 6</t>
  </si>
  <si>
    <t>08/10/21 - E - 11 - 5</t>
  </si>
  <si>
    <t>08/10/21 - E - 11 - 6</t>
  </si>
  <si>
    <t>08/10/21 - E - 13 - 5</t>
  </si>
  <si>
    <t>08/10/21 - E - 13 - 6</t>
  </si>
  <si>
    <t>08/10/21 - E - 14 - 5</t>
  </si>
  <si>
    <t>08/10/21 - E - 14 - 6</t>
  </si>
  <si>
    <t>08/11/21 - E - 15 - 5</t>
  </si>
  <si>
    <t>08/11/21 - E - 15 - 6</t>
  </si>
  <si>
    <t>08/11/21 - E - 16 - 5</t>
  </si>
  <si>
    <t>08/11/21 - E - 16 - 6</t>
  </si>
  <si>
    <t>11/08/21 - E - 8 - 5</t>
  </si>
  <si>
    <t>11/08/21 - E - 8 - 6</t>
  </si>
  <si>
    <t>15/04/21 - E - 9 - 26</t>
  </si>
  <si>
    <t>15/04/21 - E - 9 - 27</t>
  </si>
  <si>
    <t>15/07/21 - E - 14 - 40</t>
  </si>
  <si>
    <t>15/07/21 - E - 14 - 41</t>
  </si>
  <si>
    <t>15/12/21 - E - 8 - 5</t>
  </si>
  <si>
    <t>15/12/21 - E - 8 - 6</t>
  </si>
  <si>
    <t>15/12/21 - E - 9 - 5</t>
  </si>
  <si>
    <t>15/12/21 - E - 9 - 6</t>
  </si>
  <si>
    <t>15/12/21 - E - 10 - 5</t>
  </si>
  <si>
    <t>15/12/21 - E - 10 - 6</t>
  </si>
  <si>
    <t>15/12/21 - E - 11 - 5</t>
  </si>
  <si>
    <t>15/12/21 - E - 11 - 6</t>
  </si>
  <si>
    <t>16/08/21 - E - 12 - 5</t>
  </si>
  <si>
    <t>16/08/21 - E - 12 - 6</t>
  </si>
  <si>
    <t>21/01/21 - E - 6 - 5</t>
  </si>
  <si>
    <t>21/01/21 - E - 6 - 6</t>
  </si>
  <si>
    <t>29/04/21 - E - 16 - 5</t>
  </si>
  <si>
    <t>29/04/21 - E - 16 - 6</t>
  </si>
  <si>
    <t>8241 0000 0000 0000 2400</t>
  </si>
  <si>
    <t>8241 0000 0000 0000 2410</t>
  </si>
  <si>
    <t>8241 0000 0000 0000 2411</t>
  </si>
  <si>
    <t>15/07/21 - E - 14 - 12</t>
  </si>
  <si>
    <t>15/07/21 - E - 14 - 13</t>
  </si>
  <si>
    <t>8241 0000 0000 0000 2490</t>
  </si>
  <si>
    <t>8241 0000 0000 0000 2491</t>
  </si>
  <si>
    <t>27/12/21 - E - 16 - 5</t>
  </si>
  <si>
    <t>27/12/21 - E - 16 - 6</t>
  </si>
  <si>
    <t>8241 0000 0000 0000 2500</t>
  </si>
  <si>
    <t>8241 0000 0000 0000 2530</t>
  </si>
  <si>
    <t>8241 0000 0000 0000 2531</t>
  </si>
  <si>
    <t>03/03/21 - E - 6 - 12</t>
  </si>
  <si>
    <t>03/03/21 - E - 6 - 13</t>
  </si>
  <si>
    <t>8241 0000 0000 0000 2540</t>
  </si>
  <si>
    <t>8241 0000 0000 0000 2541</t>
  </si>
  <si>
    <t>02/02/21 - E - 4 - 26</t>
  </si>
  <si>
    <t>02/02/21 - E - 4 - 27</t>
  </si>
  <si>
    <t>03/03/21 - E - 6 - 82</t>
  </si>
  <si>
    <t>03/03/21 - E - 6 - 83</t>
  </si>
  <si>
    <t>03/03/21 - E - 6 - 89</t>
  </si>
  <si>
    <t>03/03/21 - E - 6 - 90</t>
  </si>
  <si>
    <t>06/09/21 - E - 8 - 12</t>
  </si>
  <si>
    <t>06/09/21 - E - 8 - 13</t>
  </si>
  <si>
    <t>06/09/21 - E - 8 - 26</t>
  </si>
  <si>
    <t>06/09/21 - E - 8 - 27</t>
  </si>
  <si>
    <t>06/09/21 - E - 8 - 40</t>
  </si>
  <si>
    <t>06/09/21 - E - 8 - 41</t>
  </si>
  <si>
    <t>10/06/21 - E - 8 - 5</t>
  </si>
  <si>
    <t>10/06/21 - E - 8 - 6</t>
  </si>
  <si>
    <t>14/06/21 - E - 11 - 5</t>
  </si>
  <si>
    <t>14/06/21 - E - 11 - 6</t>
  </si>
  <si>
    <t>15/04/21 - E - 9 - 54</t>
  </si>
  <si>
    <t>15/04/21 - E - 9 - 55</t>
  </si>
  <si>
    <t>8241 0000 0000 0000 2600</t>
  </si>
  <si>
    <t>8241 0000 0000 0000 2610</t>
  </si>
  <si>
    <t>8241 0000 0000 0000 2611</t>
  </si>
  <si>
    <t>01/03/21 - E - 2 - 5</t>
  </si>
  <si>
    <t>01/03/21 - E - 2 - 6</t>
  </si>
  <si>
    <t>01/03/21 - E - 2 - 12</t>
  </si>
  <si>
    <t>01/03/21 - E - 2 - 13</t>
  </si>
  <si>
    <t>01/03/21 - E - 2 - 19</t>
  </si>
  <si>
    <t>01/03/21 - E - 2 - 20</t>
  </si>
  <si>
    <t>01/03/21 - E - 2 - 26</t>
  </si>
  <si>
    <t>01/03/21 - E - 2 - 27</t>
  </si>
  <si>
    <t>01/03/21 - E - 2 - 33</t>
  </si>
  <si>
    <t>01/03/21 - E - 2 - 34</t>
  </si>
  <si>
    <t>01/03/21 - E - 2 - 40</t>
  </si>
  <si>
    <t>01/03/21 - E - 2 - 41</t>
  </si>
  <si>
    <t>01/03/21 - E - 2 - 47</t>
  </si>
  <si>
    <t>01/03/21 - E - 2 - 48</t>
  </si>
  <si>
    <t>01/06/21 - E - 1 - 5</t>
  </si>
  <si>
    <t>01/06/21 - E - 1 - 6</t>
  </si>
  <si>
    <t>01/06/21 - E - 1 - 12</t>
  </si>
  <si>
    <t>01/06/21 - E - 1 - 13</t>
  </si>
  <si>
    <t>01/06/21 - E - 1 - 19</t>
  </si>
  <si>
    <t>01/06/21 - E - 1 - 20</t>
  </si>
  <si>
    <t>01/06/21 - E - 1 - 26</t>
  </si>
  <si>
    <t>01/06/21 - E - 1 - 27</t>
  </si>
  <si>
    <t>01/06/21 - E - 1 - 33</t>
  </si>
  <si>
    <t>01/06/21 - E - 1 - 34</t>
  </si>
  <si>
    <t>01/06/21 - E - 1 - 40</t>
  </si>
  <si>
    <t>01/06/21 - E - 1 - 41</t>
  </si>
  <si>
    <t>01/06/21 - E - 1 - 47</t>
  </si>
  <si>
    <t>01/06/21 - E - 1 - 48</t>
  </si>
  <si>
    <t>01/06/21 - E - 1 - 54</t>
  </si>
  <si>
    <t>01/06/21 - E - 1 - 55</t>
  </si>
  <si>
    <t>01/09/21 - E - 4 - 5</t>
  </si>
  <si>
    <t>01/09/21 - E - 4 - 6</t>
  </si>
  <si>
    <t>01/09/21 - E - 4 - 12</t>
  </si>
  <si>
    <t>01/09/21 - E - 4 - 13</t>
  </si>
  <si>
    <t>01/09/21 - E - 4 - 19</t>
  </si>
  <si>
    <t>01/09/21 - E - 4 - 20</t>
  </si>
  <si>
    <t>01/09/21 - E - 4 - 26</t>
  </si>
  <si>
    <t>01/09/21 - E - 4 - 27</t>
  </si>
  <si>
    <t>01/09/21 - E - 4 - 33</t>
  </si>
  <si>
    <t>01/09/21 - E - 4 - 34</t>
  </si>
  <si>
    <t>01/09/21 - E - 4 - 40</t>
  </si>
  <si>
    <t>01/09/21 - E - 4 - 41</t>
  </si>
  <si>
    <t>01/09/21 - E - 4 - 47</t>
  </si>
  <si>
    <t>01/09/21 - E - 4 - 48</t>
  </si>
  <si>
    <t>01/09/21 - E - 4 - 54</t>
  </si>
  <si>
    <t>01/09/21 - E - 4 - 55</t>
  </si>
  <si>
    <t>01/09/21 - E - 4 - 61</t>
  </si>
  <si>
    <t>01/09/21 - E - 4 - 62</t>
  </si>
  <si>
    <t>01/10/21 - E - 4 - 5</t>
  </si>
  <si>
    <t>01/10/21 - E - 4 - 6</t>
  </si>
  <si>
    <t>01/10/21 - E - 4 - 12</t>
  </si>
  <si>
    <t>01/10/21 - E - 4 - 13</t>
  </si>
  <si>
    <t>01/10/21 - E - 4 - 19</t>
  </si>
  <si>
    <t>01/10/21 - E - 4 - 20</t>
  </si>
  <si>
    <t>01/10/21 - E - 4 - 26</t>
  </si>
  <si>
    <t>01/10/21 - E - 4 - 27</t>
  </si>
  <si>
    <t>01/10/21 - E - 4 - 33</t>
  </si>
  <si>
    <t>01/10/21 - E - 4 - 34</t>
  </si>
  <si>
    <t>01/10/21 - E - 4 - 40</t>
  </si>
  <si>
    <t>01/10/21 - E - 4 - 41</t>
  </si>
  <si>
    <t>01/10/21 - E - 4 - 47</t>
  </si>
  <si>
    <t>01/10/21 - E - 4 - 48</t>
  </si>
  <si>
    <t>01/10/21 - E - 4 - 54</t>
  </si>
  <si>
    <t>01/10/21 - E - 4 - 55</t>
  </si>
  <si>
    <t>01/10/21 - E - 5 - 5</t>
  </si>
  <si>
    <t>01/10/21 - E - 5 - 6</t>
  </si>
  <si>
    <t>01/10/21 - E - 5 - 12</t>
  </si>
  <si>
    <t>01/10/21 - E - 5 - 13</t>
  </si>
  <si>
    <t>01/10/21 - E - 5 - 19</t>
  </si>
  <si>
    <t>01/10/21 - E - 5 - 20</t>
  </si>
  <si>
    <t>01/10/21 - E - 5 - 26</t>
  </si>
  <si>
    <t>01/10/21 - E - 5 - 27</t>
  </si>
  <si>
    <t>01/10/21 - E - 5 - 33</t>
  </si>
  <si>
    <t>01/10/21 - E - 5 - 34</t>
  </si>
  <si>
    <t>01/10/21 - E - 5 - 40</t>
  </si>
  <si>
    <t>01/10/21 - E - 5 - 41</t>
  </si>
  <si>
    <t>01/10/21 - E - 5 - 47</t>
  </si>
  <si>
    <t>01/10/21 - E - 5 - 48</t>
  </si>
  <si>
    <t>02/03/21 - E - 3 - 5</t>
  </si>
  <si>
    <t>02/03/21 - E - 3 - 6</t>
  </si>
  <si>
    <t>02/03/21 - E - 3 - 12</t>
  </si>
  <si>
    <t>02/03/21 - E - 3 - 13</t>
  </si>
  <si>
    <t>02/03/21 - E - 3 - 19</t>
  </si>
  <si>
    <t>02/03/21 - E - 3 - 20</t>
  </si>
  <si>
    <t>02/03/21 - E - 3 - 26</t>
  </si>
  <si>
    <t>02/03/21 - E - 3 - 27</t>
  </si>
  <si>
    <t>02/03/21 - E - 3 - 33</t>
  </si>
  <si>
    <t>02/03/21 - E - 3 - 34</t>
  </si>
  <si>
    <t>02/03/21 - E - 3 - 40</t>
  </si>
  <si>
    <t>02/03/21 - E - 3 - 41</t>
  </si>
  <si>
    <t>02/03/21 - E - 3 - 47</t>
  </si>
  <si>
    <t>02/03/21 - E - 3 - 48</t>
  </si>
  <si>
    <t>02/03/21 - E - 3 - 54</t>
  </si>
  <si>
    <t>02/03/21 - E - 3 - 55</t>
  </si>
  <si>
    <t>02/03/21 - E - 3 - 61</t>
  </si>
  <si>
    <t>02/03/21 - E - 3 - 62</t>
  </si>
  <si>
    <t>02/03/21 - E - 3 - 68</t>
  </si>
  <si>
    <t>02/03/21 - E - 3 - 69</t>
  </si>
  <si>
    <t>02/08/21 - E - 2 - 5</t>
  </si>
  <si>
    <t>02/08/21 - E - 2 - 6</t>
  </si>
  <si>
    <t>02/08/21 - E - 2 - 12</t>
  </si>
  <si>
    <t>02/08/21 - E - 2 - 13</t>
  </si>
  <si>
    <t>02/08/21 - E - 2 - 19</t>
  </si>
  <si>
    <t>02/08/21 - E - 2 - 20</t>
  </si>
  <si>
    <t>02/08/21 - E - 2 - 26</t>
  </si>
  <si>
    <t>02/08/21 - E - 2 - 27</t>
  </si>
  <si>
    <t>02/08/21 - E - 2 - 33</t>
  </si>
  <si>
    <t>02/08/21 - E - 2 - 34</t>
  </si>
  <si>
    <t>02/08/21 - E - 2 - 40</t>
  </si>
  <si>
    <t>02/08/21 - E - 2 - 41</t>
  </si>
  <si>
    <t>02/08/21 - E - 2 - 47</t>
  </si>
  <si>
    <t>02/08/21 - E - 2 - 48</t>
  </si>
  <si>
    <t>02/08/21 - E - 2 - 54</t>
  </si>
  <si>
    <t>02/08/21 - E - 2 - 55</t>
  </si>
  <si>
    <t>02/08/21 - E - 2 - 61</t>
  </si>
  <si>
    <t>02/08/21 - E - 2 - 62</t>
  </si>
  <si>
    <t>02/08/21 - E - 2 - 68</t>
  </si>
  <si>
    <t>02/08/21 - E - 2 - 69</t>
  </si>
  <si>
    <t>05/04/21 - E - 2 - 5</t>
  </si>
  <si>
    <t>05/04/21 - E - 2 - 6</t>
  </si>
  <si>
    <t>05/04/21 - E - 2 - 12</t>
  </si>
  <si>
    <t>05/04/21 - E - 2 - 13</t>
  </si>
  <si>
    <t>05/04/21 - E - 2 - 19</t>
  </si>
  <si>
    <t>05/04/21 - E - 2 - 20</t>
  </si>
  <si>
    <t>05/04/21 - E - 2 - 26</t>
  </si>
  <si>
    <t>05/04/21 - E - 2 - 27</t>
  </si>
  <si>
    <t>05/04/21 - E - 2 - 33</t>
  </si>
  <si>
    <t>05/04/21 - E - 2 - 34</t>
  </si>
  <si>
    <t>05/04/21 - E - 2 - 40</t>
  </si>
  <si>
    <t>05/04/21 - E - 2 - 41</t>
  </si>
  <si>
    <t>05/04/21 - E - 2 - 47</t>
  </si>
  <si>
    <t>05/04/21 - E - 2 - 48</t>
  </si>
  <si>
    <t>05/04/21 - E - 2 - 54</t>
  </si>
  <si>
    <t>05/04/21 - E - 2 - 55</t>
  </si>
  <si>
    <t>05/04/21 - E - 2 - 61</t>
  </si>
  <si>
    <t>05/04/21 - E - 2 - 62</t>
  </si>
  <si>
    <t>05/04/21 - E - 2 - 68</t>
  </si>
  <si>
    <t>05/04/21 - E - 2 - 69</t>
  </si>
  <si>
    <t>05/07/21 - E - 7 - 5</t>
  </si>
  <si>
    <t>05/07/21 - E - 7 - 6</t>
  </si>
  <si>
    <t>05/07/21 - E - 7 - 12</t>
  </si>
  <si>
    <t>05/07/21 - E - 7 - 13</t>
  </si>
  <si>
    <t>05/07/21 - E - 7 - 19</t>
  </si>
  <si>
    <t>05/07/21 - E - 7 - 20</t>
  </si>
  <si>
    <t>05/07/21 - E - 7 - 26</t>
  </si>
  <si>
    <t>05/07/21 - E - 7 - 27</t>
  </si>
  <si>
    <t>05/07/21 - E - 7 - 33</t>
  </si>
  <si>
    <t>05/07/21 - E - 7 - 34</t>
  </si>
  <si>
    <t>05/07/21 - E - 7 - 40</t>
  </si>
  <si>
    <t>05/07/21 - E - 7 - 41</t>
  </si>
  <si>
    <t>05/07/21 - E - 7 - 47</t>
  </si>
  <si>
    <t>05/07/21 - E - 7 - 48</t>
  </si>
  <si>
    <t>05/07/21 - E - 7 - 54</t>
  </si>
  <si>
    <t>05/07/21 - E - 7 - 55</t>
  </si>
  <si>
    <t>05/07/21 - E - 7 - 61</t>
  </si>
  <si>
    <t>05/07/21 - E - 7 - 62</t>
  </si>
  <si>
    <t>05/07/21 - E - 7 - 68</t>
  </si>
  <si>
    <t>05/07/21 - E - 7 - 69</t>
  </si>
  <si>
    <t>05/07/21 - E - 8 - 5</t>
  </si>
  <si>
    <t>05/07/21 - E - 8 - 6</t>
  </si>
  <si>
    <t>05/07/21 - E - 8 - 12</t>
  </si>
  <si>
    <t>05/07/21 - E - 8 - 13</t>
  </si>
  <si>
    <t>05/07/21 - E - 8 - 19</t>
  </si>
  <si>
    <t>05/07/21 - E - 8 - 20</t>
  </si>
  <si>
    <t>05/07/21 - E - 8 - 26</t>
  </si>
  <si>
    <t>05/07/21 - E - 8 - 27</t>
  </si>
  <si>
    <t>05/07/21 - E - 8 - 33</t>
  </si>
  <si>
    <t>05/07/21 - E - 8 - 34</t>
  </si>
  <si>
    <t>05/07/21 - E - 8 - 40</t>
  </si>
  <si>
    <t>05/07/21 - E - 8 - 41</t>
  </si>
  <si>
    <t>05/07/21 - E - 8 - 47</t>
  </si>
  <si>
    <t>05/07/21 - E - 8 - 48</t>
  </si>
  <si>
    <t>05/07/21 - E - 8 - 54</t>
  </si>
  <si>
    <t>05/07/21 - E - 8 - 55</t>
  </si>
  <si>
    <t>05/07/21 - E - 8 - 61</t>
  </si>
  <si>
    <t>05/07/21 - E - 8 - 62</t>
  </si>
  <si>
    <t>05/11/21 - E - 10 - 5</t>
  </si>
  <si>
    <t>05/11/21 - E - 10 - 6</t>
  </si>
  <si>
    <t>05/11/21 - E - 10 - 12</t>
  </si>
  <si>
    <t>05/11/21 - E - 10 - 13</t>
  </si>
  <si>
    <t>05/11/21 - E - 10 - 19</t>
  </si>
  <si>
    <t>05/11/21 - E - 10 - 20</t>
  </si>
  <si>
    <t>05/11/21 - E - 10 - 26</t>
  </si>
  <si>
    <t>05/11/21 - E - 10 - 27</t>
  </si>
  <si>
    <t>05/11/21 - E - 10 - 33</t>
  </si>
  <si>
    <t>05/11/21 - E - 10 - 34</t>
  </si>
  <si>
    <t>05/11/21 - E - 10 - 40</t>
  </si>
  <si>
    <t>05/11/21 - E - 10 - 41</t>
  </si>
  <si>
    <t>05/11/21 - E - 10 - 47</t>
  </si>
  <si>
    <t>05/11/21 - E - 10 - 48</t>
  </si>
  <si>
    <t>05/11/21 - E - 10 - 54</t>
  </si>
  <si>
    <t>05/11/21 - E - 10 - 55</t>
  </si>
  <si>
    <t>05/11/21 - E - 10 - 61</t>
  </si>
  <si>
    <t>05/11/21 - E - 10 - 62</t>
  </si>
  <si>
    <t>05/11/21 - E - 11 - 5</t>
  </si>
  <si>
    <t>05/11/21 - E - 11 - 6</t>
  </si>
  <si>
    <t>05/11/21 - E - 11 - 12</t>
  </si>
  <si>
    <t>05/11/21 - E - 11 - 13</t>
  </si>
  <si>
    <t>05/11/21 - E - 11 - 19</t>
  </si>
  <si>
    <t>05/11/21 - E - 11 - 20</t>
  </si>
  <si>
    <t>05/11/21 - E - 11 - 26</t>
  </si>
  <si>
    <t>05/11/21 - E - 11 - 27</t>
  </si>
  <si>
    <t>05/11/21 - E - 11 - 33</t>
  </si>
  <si>
    <t>05/11/21 - E - 11 - 34</t>
  </si>
  <si>
    <t>05/11/21 - E - 11 - 40</t>
  </si>
  <si>
    <t>05/11/21 - E - 11 - 41</t>
  </si>
  <si>
    <t>05/11/21 - E - 11 - 47</t>
  </si>
  <si>
    <t>05/11/21 - E - 11 - 48</t>
  </si>
  <si>
    <t>05/11/21 - E - 11 - 54</t>
  </si>
  <si>
    <t>05/11/21 - E - 11 - 55</t>
  </si>
  <si>
    <t>08/12/21 - E - 7 - 5</t>
  </si>
  <si>
    <t>08/12/21 - E - 7 - 6</t>
  </si>
  <si>
    <t>08/12/21 - E - 7 - 12</t>
  </si>
  <si>
    <t>08/12/21 - E - 7 - 13</t>
  </si>
  <si>
    <t>08/12/21 - E - 7 - 19</t>
  </si>
  <si>
    <t>08/12/21 - E - 7 - 20</t>
  </si>
  <si>
    <t>08/12/21 - E - 7 - 26</t>
  </si>
  <si>
    <t>08/12/21 - E - 7 - 27</t>
  </si>
  <si>
    <t>08/12/21 - E - 7 - 33</t>
  </si>
  <si>
    <t>08/12/21 - E - 7 - 34</t>
  </si>
  <si>
    <t>08/12/21 - E - 7 - 40</t>
  </si>
  <si>
    <t>08/12/21 - E - 7 - 41</t>
  </si>
  <si>
    <t>08/12/21 - E - 7 - 47</t>
  </si>
  <si>
    <t>08/12/21 - E - 7 - 48</t>
  </si>
  <si>
    <t>08/12/21 - E - 7 - 54</t>
  </si>
  <si>
    <t>08/12/21 - E - 7 - 55</t>
  </si>
  <si>
    <t>08/12/21 - E - 7 - 61</t>
  </si>
  <si>
    <t>08/12/21 - E - 7 - 62</t>
  </si>
  <si>
    <t>08/12/21 - E - 7 - 68</t>
  </si>
  <si>
    <t>08/12/21 - E - 7 - 69</t>
  </si>
  <si>
    <t>10/02/21 - E - 9 - 5</t>
  </si>
  <si>
    <t>10/02/21 - E - 9 - 6</t>
  </si>
  <si>
    <t>10/02/21 - E - 9 - 12</t>
  </si>
  <si>
    <t>10/02/21 - E - 9 - 13</t>
  </si>
  <si>
    <t>10/02/21 - E - 9 - 19</t>
  </si>
  <si>
    <t>10/02/21 - E - 9 - 20</t>
  </si>
  <si>
    <t>10/02/21 - E - 9 - 26</t>
  </si>
  <si>
    <t>10/02/21 - E - 9 - 27</t>
  </si>
  <si>
    <t>10/02/21 - E - 9 - 33</t>
  </si>
  <si>
    <t>10/02/21 - E - 9 - 34</t>
  </si>
  <si>
    <t>10/02/21 - E - 9 - 40</t>
  </si>
  <si>
    <t>10/02/21 - E - 9 - 41</t>
  </si>
  <si>
    <t>10/02/21 - E - 9 - 47</t>
  </si>
  <si>
    <t>10/02/21 - E - 9 - 48</t>
  </si>
  <si>
    <t>10/02/21 - E - 9 - 54</t>
  </si>
  <si>
    <t>10/02/21 - E - 9 - 55</t>
  </si>
  <si>
    <t>12/08/21 - E - 9 - 5</t>
  </si>
  <si>
    <t>12/08/21 - E - 9 - 6</t>
  </si>
  <si>
    <t>12/08/21 - E - 9 - 12</t>
  </si>
  <si>
    <t>12/08/21 - E - 9 - 13</t>
  </si>
  <si>
    <t>12/08/21 - E - 9 - 19</t>
  </si>
  <si>
    <t>12/08/21 - E - 9 - 20</t>
  </si>
  <si>
    <t>12/08/21 - E - 9 - 26</t>
  </si>
  <si>
    <t>12/08/21 - E - 9 - 27</t>
  </si>
  <si>
    <t>12/08/21 - E - 9 - 33</t>
  </si>
  <si>
    <t>12/08/21 - E - 9 - 34</t>
  </si>
  <si>
    <t>12/08/21 - E - 9 - 40</t>
  </si>
  <si>
    <t>12/08/21 - E - 9 - 41</t>
  </si>
  <si>
    <t>12/08/21 - E - 9 - 47</t>
  </si>
  <si>
    <t>12/08/21 - E - 9 - 48</t>
  </si>
  <si>
    <t>12/08/21 - E - 9 - 54</t>
  </si>
  <si>
    <t>12/08/21 - E - 9 - 55</t>
  </si>
  <si>
    <t>12/08/21 - E - 9 - 61</t>
  </si>
  <si>
    <t>12/08/21 - E - 9 - 62</t>
  </si>
  <si>
    <t>27/12/21 - E - 18 - 5</t>
  </si>
  <si>
    <t>27/12/21 - E - 18 - 6</t>
  </si>
  <si>
    <t>27/12/21 - E - 18 - 12</t>
  </si>
  <si>
    <t>27/12/21 - E - 18 - 13</t>
  </si>
  <si>
    <t>27/12/21 - E - 18 - 19</t>
  </si>
  <si>
    <t>27/12/21 - E - 18 - 20</t>
  </si>
  <si>
    <t>27/12/21 - E - 18 - 26</t>
  </si>
  <si>
    <t>27/12/21 - E - 18 - 27</t>
  </si>
  <si>
    <t>27/12/21 - E - 18 - 33</t>
  </si>
  <si>
    <t>27/12/21 - E - 18 - 34</t>
  </si>
  <si>
    <t>27/12/21 - E - 18 - 40</t>
  </si>
  <si>
    <t>27/12/21 - E - 18 - 41</t>
  </si>
  <si>
    <t>27/12/21 - E - 18 - 47</t>
  </si>
  <si>
    <t>27/12/21 - E - 18 - 48</t>
  </si>
  <si>
    <t>27/12/21 - E - 18 - 54</t>
  </si>
  <si>
    <t>27/12/21 - E - 18 - 55</t>
  </si>
  <si>
    <t>27/12/21 - E - 18 - 61</t>
  </si>
  <si>
    <t>27/12/21 - E - 18 - 62</t>
  </si>
  <si>
    <t>27/12/21 - E - 18 - 68</t>
  </si>
  <si>
    <t>27/12/21 - E - 18 - 69</t>
  </si>
  <si>
    <t>30/04/21 - E - 17 - 5</t>
  </si>
  <si>
    <t>30/04/21 - E - 17 - 6</t>
  </si>
  <si>
    <t>30/04/21 - E - 17 - 12</t>
  </si>
  <si>
    <t>30/04/21 - E - 17 - 13</t>
  </si>
  <si>
    <t>30/04/21 - E - 17 - 19</t>
  </si>
  <si>
    <t>30/04/21 - E - 17 - 20</t>
  </si>
  <si>
    <t>30/04/21 - E - 17 - 26</t>
  </si>
  <si>
    <t>30/04/21 - E - 17 - 27</t>
  </si>
  <si>
    <t>30/04/21 - E - 17 - 33</t>
  </si>
  <si>
    <t>30/04/21 - E - 17 - 34</t>
  </si>
  <si>
    <t>30/04/21 - E - 17 - 40</t>
  </si>
  <si>
    <t>30/04/21 - E - 17 - 41</t>
  </si>
  <si>
    <t>30/04/21 - E - 17 - 47</t>
  </si>
  <si>
    <t>30/04/21 - E - 17 - 48</t>
  </si>
  <si>
    <t>30/04/21 - E - 17 - 54</t>
  </si>
  <si>
    <t>30/04/21 - E - 17 - 55</t>
  </si>
  <si>
    <t>30/04/21 - E - 17 - 61</t>
  </si>
  <si>
    <t>30/04/21 - E - 17 - 62</t>
  </si>
  <si>
    <t>30/04/21 - E - 18 - 5</t>
  </si>
  <si>
    <t>30/04/21 - E - 18 - 6</t>
  </si>
  <si>
    <t>30/04/21 - E - 18 - 12</t>
  </si>
  <si>
    <t>30/04/21 - E - 18 - 13</t>
  </si>
  <si>
    <t>30/04/21 - E - 18 - 19</t>
  </si>
  <si>
    <t>30/04/21 - E - 18 - 20</t>
  </si>
  <si>
    <t>30/04/21 - E - 18 - 26</t>
  </si>
  <si>
    <t>30/04/21 - E - 18 - 27</t>
  </si>
  <si>
    <t>30/04/21 - E - 18 - 33</t>
  </si>
  <si>
    <t>30/04/21 - E - 18 - 34</t>
  </si>
  <si>
    <t>30/04/21 - E - 18 - 40</t>
  </si>
  <si>
    <t>30/04/21 - E - 18 - 41</t>
  </si>
  <si>
    <t>30/04/21 - E - 18 - 47</t>
  </si>
  <si>
    <t>30/04/21 - E - 18 - 48</t>
  </si>
  <si>
    <t>30/04/21 - E - 18 - 54</t>
  </si>
  <si>
    <t>30/04/21 - E - 18 - 55</t>
  </si>
  <si>
    <t>30/04/21 - E - 18 - 61</t>
  </si>
  <si>
    <t>30/04/21 - E - 18 - 62</t>
  </si>
  <si>
    <t>30/04/21 - E - 18 - 68</t>
  </si>
  <si>
    <t>30/04/21 - E - 18 - 69</t>
  </si>
  <si>
    <t>31/03/21 - E - 22 - 5</t>
  </si>
  <si>
    <t>31/03/21 - E - 22 - 6</t>
  </si>
  <si>
    <t>31/03/21 - E - 22 - 12</t>
  </si>
  <si>
    <t>31/03/21 - E - 22 - 13</t>
  </si>
  <si>
    <t>31/03/21 - E - 22 - 19</t>
  </si>
  <si>
    <t>31/03/21 - E - 22 - 20</t>
  </si>
  <si>
    <t>31/03/21 - E - 22 - 26</t>
  </si>
  <si>
    <t>31/03/21 - E - 22 - 27</t>
  </si>
  <si>
    <t>31/03/21 - E - 22 - 33</t>
  </si>
  <si>
    <t>31/03/21 - E - 22 - 34</t>
  </si>
  <si>
    <t>31/08/21 - E - 19 - 5</t>
  </si>
  <si>
    <t>31/08/21 - E - 19 - 6</t>
  </si>
  <si>
    <t>31/08/21 - E - 19 - 12</t>
  </si>
  <si>
    <t>31/08/21 - E - 19 - 13</t>
  </si>
  <si>
    <t>31/08/21 - E - 19 - 19</t>
  </si>
  <si>
    <t>31/08/21 - E - 19 - 20</t>
  </si>
  <si>
    <t>31/08/21 - E - 19 - 26</t>
  </si>
  <si>
    <t>31/08/21 - E - 19 - 27</t>
  </si>
  <si>
    <t>31/08/21 - E - 19 - 33</t>
  </si>
  <si>
    <t>31/08/21 - E - 19 - 34</t>
  </si>
  <si>
    <t>31/08/21 - E - 19 - 40</t>
  </si>
  <si>
    <t>31/08/21 - E - 19 - 41</t>
  </si>
  <si>
    <t>31/08/21 - E - 19 - 47</t>
  </si>
  <si>
    <t>31/08/21 - E - 19 - 48</t>
  </si>
  <si>
    <t>31/08/21 - E - 19 - 54</t>
  </si>
  <si>
    <t>31/08/21 - E - 19 - 55</t>
  </si>
  <si>
    <t>31/08/21 - E - 19 - 61</t>
  </si>
  <si>
    <t>31/08/21 - E - 19 - 62</t>
  </si>
  <si>
    <t>31/08/21 - E - 19 - 68</t>
  </si>
  <si>
    <t>31/08/21 - E - 19 - 69</t>
  </si>
  <si>
    <t>31/12/21 - E - 23 - 5</t>
  </si>
  <si>
    <t>31/12/21 - E - 23 - 6</t>
  </si>
  <si>
    <t>31/12/21 - E - 23 - 12</t>
  </si>
  <si>
    <t>31/12/21 - E - 23 - 13</t>
  </si>
  <si>
    <t>31/12/21 - E - 23 - 19</t>
  </si>
  <si>
    <t>31/12/21 - E - 23 - 20</t>
  </si>
  <si>
    <t>31/12/21 - E - 23 - 26</t>
  </si>
  <si>
    <t>31/12/21 - E - 23 - 27</t>
  </si>
  <si>
    <t>31/12/21 - E - 23 - 33</t>
  </si>
  <si>
    <t>31/12/21 - E - 23 - 34</t>
  </si>
  <si>
    <t>31/12/21 - E - 23 - 40</t>
  </si>
  <si>
    <t>31/12/21 - E - 23 - 41</t>
  </si>
  <si>
    <t>31/12/21 - E - 23 - 47</t>
  </si>
  <si>
    <t>31/12/21 - E - 23 - 48</t>
  </si>
  <si>
    <t>31/12/21 - E - 23 - 54</t>
  </si>
  <si>
    <t>31/12/21 - E - 23 - 55</t>
  </si>
  <si>
    <t>8241 0000 0000 0000 2700</t>
  </si>
  <si>
    <t>8241 0000 0000 0000 2720</t>
  </si>
  <si>
    <t>8241 0000 0000 0000 2721</t>
  </si>
  <si>
    <t>26/04/21 - E - 15 - 5</t>
  </si>
  <si>
    <t>26/04/21 - E - 15 - 6</t>
  </si>
  <si>
    <t>8241 0000 0000 0000 2900</t>
  </si>
  <si>
    <t>8241 0000 0000 0000 2920</t>
  </si>
  <si>
    <t>8241 0000 0000 0000 2921</t>
  </si>
  <si>
    <t>08/04/21 - E - 7 - 65</t>
  </si>
  <si>
    <t>08/04/21 - E - 7 - 66</t>
  </si>
  <si>
    <t>8241 0000 0000 0000 2940</t>
  </si>
  <si>
    <t>8241 0000 0000 0000 2941</t>
  </si>
  <si>
    <t>08/03/21 - E - 12 - 5</t>
  </si>
  <si>
    <t>08/03/21 - E - 12 - 6</t>
  </si>
  <si>
    <t>08/03/21 - E - 12 - 12</t>
  </si>
  <si>
    <t>08/03/21 - E - 12 - 13</t>
  </si>
  <si>
    <t>08/03/21 - E - 12 - 19</t>
  </si>
  <si>
    <t>08/03/21 - E - 12 - 20</t>
  </si>
  <si>
    <t>08/03/21 - E - 12 - 26</t>
  </si>
  <si>
    <t>08/03/21 - E - 12 - 27</t>
  </si>
  <si>
    <t>08/03/21 - E - 12 - 33</t>
  </si>
  <si>
    <t>08/03/21 - E - 12 - 34</t>
  </si>
  <si>
    <t>08/03/21 - E - 12 - 40</t>
  </si>
  <si>
    <t>08/03/21 - E - 12 - 41</t>
  </si>
  <si>
    <t>08/11/21 - E - 14 - 33</t>
  </si>
  <si>
    <t>08/11/21 - E - 14 - 34</t>
  </si>
  <si>
    <t>08/11/21 - E - 14 - 54</t>
  </si>
  <si>
    <t>08/11/21 - E - 14 - 55</t>
  </si>
  <si>
    <t>08/11/21 - E - 14 - 68</t>
  </si>
  <si>
    <t>08/11/21 - E - 14 - 69</t>
  </si>
  <si>
    <t>08/11/21 - E - 14 - 76</t>
  </si>
  <si>
    <t>08/11/21 - E - 14 - 77</t>
  </si>
  <si>
    <t>08/11/21 - E - 14 - 90</t>
  </si>
  <si>
    <t>08/11/21 - E - 14 - 91</t>
  </si>
  <si>
    <t>08/11/21 - E - 14 - 96</t>
  </si>
  <si>
    <t>08/11/21 - E - 14 - 97</t>
  </si>
  <si>
    <t>22/04/21 - E - 13 - 40</t>
  </si>
  <si>
    <t>22/04/21 - E - 13 - 41</t>
  </si>
  <si>
    <t>22/04/21 - E - 13 - 54</t>
  </si>
  <si>
    <t>22/04/21 - E - 13 - 55</t>
  </si>
  <si>
    <t>22/04/21 - E - 13 - 61</t>
  </si>
  <si>
    <t>22/04/21 - E - 13 - 62</t>
  </si>
  <si>
    <t>22/04/21 - E - 13 - 68</t>
  </si>
  <si>
    <t>22/04/21 - E - 13 - 69</t>
  </si>
  <si>
    <t>22/04/21 - E - 13 - 75</t>
  </si>
  <si>
    <t>22/04/21 - E - 13 - 76</t>
  </si>
  <si>
    <t>22/04/21 - E - 13 - 82</t>
  </si>
  <si>
    <t>22/04/21 - E - 13 - 83</t>
  </si>
  <si>
    <t>27/12/21 - E - 16 - 12</t>
  </si>
  <si>
    <t>27/12/21 - E - 16 - 13</t>
  </si>
  <si>
    <t>8241 0000 0000 0000 2960</t>
  </si>
  <si>
    <t>8241 0000 0000 0000 2961</t>
  </si>
  <si>
    <t>01/09/21 - E - 2 - 5</t>
  </si>
  <si>
    <t>01/09/21 - E - 2 - 6</t>
  </si>
  <si>
    <t>15/07/21 - E - 14 - 26</t>
  </si>
  <si>
    <t>15/07/21 - E - 14 - 27</t>
  </si>
  <si>
    <t>8241 0000 0000 0000 3000</t>
  </si>
  <si>
    <t>8241 0000 0000 0000 3100</t>
  </si>
  <si>
    <t>8241 0000 0000 0000 3110</t>
  </si>
  <si>
    <t>8241 0000 0000 0000 3111</t>
  </si>
  <si>
    <t>01/12/21 - E - 3 - 54</t>
  </si>
  <si>
    <t>01/12/21 - E - 3 - 55</t>
  </si>
  <si>
    <t>01/12/21 - E - 3 - 61</t>
  </si>
  <si>
    <t>01/12/21 - E - 3 - 62</t>
  </si>
  <si>
    <t>04/11/21 - E - 6 - 5</t>
  </si>
  <si>
    <t>04/11/21 - E - 6 - 6</t>
  </si>
  <si>
    <t>05/11/21 - E - 9 - 5</t>
  </si>
  <si>
    <t>05/11/21 - E - 9 - 6</t>
  </si>
  <si>
    <t>06/09/21 - E - 10 - 5</t>
  </si>
  <si>
    <t>06/09/21 - E - 10 - 6</t>
  </si>
  <si>
    <t>06/09/21 - E - 11 - 5</t>
  </si>
  <si>
    <t>06/09/21 - E - 11 - 6</t>
  </si>
  <si>
    <t>09/07/21 - E - 11 - 5</t>
  </si>
  <si>
    <t>09/07/21 - E - 11 - 6</t>
  </si>
  <si>
    <t>09/07/21 - E - 12 - 5</t>
  </si>
  <si>
    <t>09/07/21 - E - 12 - 6</t>
  </si>
  <si>
    <t>19/01/21 - E - 3 - 5</t>
  </si>
  <si>
    <t>19/01/21 - E - 3 - 6</t>
  </si>
  <si>
    <t>19/01/21 - E - 4 - 5</t>
  </si>
  <si>
    <t>19/01/21 - E - 4 - 6</t>
  </si>
  <si>
    <t>19/05/21 - E - 12 - 5</t>
  </si>
  <si>
    <t>19/05/21 - E - 12 - 6</t>
  </si>
  <si>
    <t>19/05/21 - E - 13 - 5</t>
  </si>
  <si>
    <t>19/05/21 - E - 13 - 6</t>
  </si>
  <si>
    <t>8241 0000 0000 0000 3140</t>
  </si>
  <si>
    <t>8241 0000 0000 0000 3141</t>
  </si>
  <si>
    <t>01/12/21 - E - 3 - 68</t>
  </si>
  <si>
    <t>01/12/21 - E - 3 - 69</t>
  </si>
  <si>
    <t>04/11/21 - E - 5 - 5</t>
  </si>
  <si>
    <t>04/11/21 - E - 5 - 6</t>
  </si>
  <si>
    <t>05/04/21 - E - 3 - 5</t>
  </si>
  <si>
    <t>05/04/21 - E - 3 - 6</t>
  </si>
  <si>
    <t>16/02/21 - E - 12 - 5</t>
  </si>
  <si>
    <t>16/02/21 - E - 12 - 6</t>
  </si>
  <si>
    <t>18/06/21 - E - 19 - 5</t>
  </si>
  <si>
    <t>18/06/21 - E - 19 - 6</t>
  </si>
  <si>
    <t>19/01/21 - E - 5 - 5</t>
  </si>
  <si>
    <t>19/01/21 - E - 5 - 6</t>
  </si>
  <si>
    <t>19/05/21 - E - 11 - 5</t>
  </si>
  <si>
    <t>19/05/21 - E - 11 - 6</t>
  </si>
  <si>
    <t>19/08/21 - E - 13 - 5</t>
  </si>
  <si>
    <t>19/08/21 - E - 13 - 6</t>
  </si>
  <si>
    <t>20/07/21 - E - 16 - 5</t>
  </si>
  <si>
    <t>20/07/21 - E - 16 - 6</t>
  </si>
  <si>
    <t>20/09/21 - E - 16 - 5</t>
  </si>
  <si>
    <t>20/09/21 - E - 16 - 6</t>
  </si>
  <si>
    <t>8241 0000 0000 0000 3170</t>
  </si>
  <si>
    <t>8241 0000 0000 0000 3171</t>
  </si>
  <si>
    <t>01/07/21 - E - 3 - 5</t>
  </si>
  <si>
    <t>01/07/21 - E - 3 - 6</t>
  </si>
  <si>
    <t>01/12/21 - E - 2 - 60</t>
  </si>
  <si>
    <t>01/12/21 - E - 2 - 61</t>
  </si>
  <si>
    <t>05/07/21 - E - 6 - 5</t>
  </si>
  <si>
    <t>05/07/21 - E - 6 - 6</t>
  </si>
  <si>
    <t>08/11/21 - E - 14 - 5</t>
  </si>
  <si>
    <t>08/11/21 - E - 14 - 6</t>
  </si>
  <si>
    <t>31/08/21 - E - 18 - 5</t>
  </si>
  <si>
    <t>31/08/21 - E - 18 - 6</t>
  </si>
  <si>
    <t>8241 0000 0000 0000 3300</t>
  </si>
  <si>
    <t>8241 0000 0000 0000 3330</t>
  </si>
  <si>
    <t>8241 0000 0000 0000 3331</t>
  </si>
  <si>
    <t>05/10/21 - E - 7 - 5</t>
  </si>
  <si>
    <t>05/10/21 - E - 7 - 6</t>
  </si>
  <si>
    <t>16/06/21 - E - 14 - 5</t>
  </si>
  <si>
    <t>16/06/21 - E - 14 - 6</t>
  </si>
  <si>
    <t>8241 0000 0000 0000 3360</t>
  </si>
  <si>
    <t>8241 0000 0000 0000 3362</t>
  </si>
  <si>
    <t>11/02/21 - E - 10 - 5</t>
  </si>
  <si>
    <t>11/02/21 - E - 10 - 6</t>
  </si>
  <si>
    <t>8241 0000 0000 0000 3363</t>
  </si>
  <si>
    <t>06/09/21 - E - 9 - 5</t>
  </si>
  <si>
    <t>06/09/21 - E - 9 - 6</t>
  </si>
  <si>
    <t>06/09/21 - E - 9 - 12</t>
  </si>
  <si>
    <t>06/09/21 - E - 9 - 13</t>
  </si>
  <si>
    <t>06/10/21 - E - 8 - 5</t>
  </si>
  <si>
    <t>06/10/21 - E - 8 - 6</t>
  </si>
  <si>
    <t>19/05/21 - E - 6 - 5</t>
  </si>
  <si>
    <t>19/05/21 - E - 6 - 6</t>
  </si>
  <si>
    <t>8241 0000 0000 0000 3400</t>
  </si>
  <si>
    <t>8241 0000 0000 0000 3410</t>
  </si>
  <si>
    <t>8241 0000 0000 0000 3411</t>
  </si>
  <si>
    <t>01/03/21 - E - 1 - 5</t>
  </si>
  <si>
    <t>01/03/21 - E - 1 - 6</t>
  </si>
  <si>
    <t>01/03/21 - E - 1 - 12</t>
  </si>
  <si>
    <t>01/03/21 - E - 1 - 13</t>
  </si>
  <si>
    <t>01/03/21 - E - 1 - 19</t>
  </si>
  <si>
    <t>01/03/21 - E - 1 - 20</t>
  </si>
  <si>
    <t>01/03/21 - E - 1 - 26</t>
  </si>
  <si>
    <t>01/03/21 - E - 1 - 27</t>
  </si>
  <si>
    <t>01/07/21 - E - 1 - 5</t>
  </si>
  <si>
    <t>01/07/21 - E - 1 - 6</t>
  </si>
  <si>
    <t>01/07/21 - E - 1 - 12</t>
  </si>
  <si>
    <t>01/07/21 - E - 1 - 13</t>
  </si>
  <si>
    <t>01/07/21 - E - 1 - 19</t>
  </si>
  <si>
    <t>01/07/21 - E - 1 - 20</t>
  </si>
  <si>
    <t>01/07/21 - E - 1 - 26</t>
  </si>
  <si>
    <t>01/07/21 - E - 1 - 27</t>
  </si>
  <si>
    <t>01/09/21 - E - 1 - 5</t>
  </si>
  <si>
    <t>01/09/21 - E - 1 - 6</t>
  </si>
  <si>
    <t>01/09/21 - E - 1 - 12</t>
  </si>
  <si>
    <t>01/09/21 - E - 1 - 13</t>
  </si>
  <si>
    <t>01/10/21 - E - 1 - 5</t>
  </si>
  <si>
    <t>01/10/21 - E - 1 - 6</t>
  </si>
  <si>
    <t>01/10/21 - E - 1 - 12</t>
  </si>
  <si>
    <t>01/10/21 - E - 1 - 13</t>
  </si>
  <si>
    <t>01/10/21 - E - 1 - 19</t>
  </si>
  <si>
    <t>01/10/21 - E - 1 - 20</t>
  </si>
  <si>
    <t>01/10/21 - E - 1 - 26</t>
  </si>
  <si>
    <t>01/10/21 - E - 1 - 27</t>
  </si>
  <si>
    <t>01/11/21 - E - 1 - 5</t>
  </si>
  <si>
    <t>01/11/21 - E - 1 - 6</t>
  </si>
  <si>
    <t>01/11/21 - E - 1 - 12</t>
  </si>
  <si>
    <t>01/11/21 - E - 1 - 13</t>
  </si>
  <si>
    <t>01/11/21 - E - 1 - 19</t>
  </si>
  <si>
    <t>01/11/21 - E - 1 - 20</t>
  </si>
  <si>
    <t>01/11/21 - E - 1 - 26</t>
  </si>
  <si>
    <t>01/11/21 - E - 1 - 27</t>
  </si>
  <si>
    <t>01/12/21 - E - 1 - 5</t>
  </si>
  <si>
    <t>01/12/21 - E - 1 - 6</t>
  </si>
  <si>
    <t>01/12/21 - E - 1 - 12</t>
  </si>
  <si>
    <t>01/12/21 - E - 1 - 13</t>
  </si>
  <si>
    <t>01/12/21 - E - 1 - 19</t>
  </si>
  <si>
    <t>01/12/21 - E - 1 - 20</t>
  </si>
  <si>
    <t>01/12/21 - E - 1 - 26</t>
  </si>
  <si>
    <t>01/12/21 - E - 1 - 27</t>
  </si>
  <si>
    <t>02/02/21 - E - 1 - 5</t>
  </si>
  <si>
    <t>02/02/21 - E - 1 - 6</t>
  </si>
  <si>
    <t>02/02/21 - E - 1 - 12</t>
  </si>
  <si>
    <t>02/02/21 - E - 1 - 13</t>
  </si>
  <si>
    <t>02/03/21 - E - 4 - 5</t>
  </si>
  <si>
    <t>02/03/21 - E - 4 - 6</t>
  </si>
  <si>
    <t>02/03/21 - E - 5 - 5</t>
  </si>
  <si>
    <t>02/03/21 - E - 5 - 6</t>
  </si>
  <si>
    <t>02/08/21 - E - 1 - 5</t>
  </si>
  <si>
    <t>02/08/21 - E - 1 - 6</t>
  </si>
  <si>
    <t>02/08/21 - E - 1 - 12</t>
  </si>
  <si>
    <t>02/08/21 - E - 1 - 13</t>
  </si>
  <si>
    <t>02/08/21 - E - 1 - 19</t>
  </si>
  <si>
    <t>02/08/21 - E - 1 - 20</t>
  </si>
  <si>
    <t>02/08/21 - E - 1 - 26</t>
  </si>
  <si>
    <t>02/08/21 - E - 1 - 27</t>
  </si>
  <si>
    <t>03/05/21 - E - 1 - 5</t>
  </si>
  <si>
    <t>03/05/21 - E - 1 - 6</t>
  </si>
  <si>
    <t>03/05/21 - E - 1 - 12</t>
  </si>
  <si>
    <t>03/05/21 - E - 1 - 13</t>
  </si>
  <si>
    <t>03/05/21 - E - 1 - 19</t>
  </si>
  <si>
    <t>03/05/21 - E - 1 - 20</t>
  </si>
  <si>
    <t>03/05/21 - E - 1 - 26</t>
  </si>
  <si>
    <t>03/05/21 - E - 1 - 27</t>
  </si>
  <si>
    <t>04/01/21 - E - 1 - 5</t>
  </si>
  <si>
    <t>04/01/21 - E - 1 - 6</t>
  </si>
  <si>
    <t>04/01/21 - E - 1 - 12</t>
  </si>
  <si>
    <t>04/01/21 - E - 1 - 13</t>
  </si>
  <si>
    <t>04/01/21 - E - 1 - 19</t>
  </si>
  <si>
    <t>04/01/21 - E - 1 - 20</t>
  </si>
  <si>
    <t>04/01/21 - E - 1 - 26</t>
  </si>
  <si>
    <t>04/01/21 - E - 1 - 27</t>
  </si>
  <si>
    <t>04/03/21 - E - 8 - 5</t>
  </si>
  <si>
    <t>04/03/21 - E - 8 - 6</t>
  </si>
  <si>
    <t>04/03/21 - E - 8 - 12</t>
  </si>
  <si>
    <t>04/03/21 - E - 8 - 13</t>
  </si>
  <si>
    <t>04/06/21 - E - 5 - 5</t>
  </si>
  <si>
    <t>04/06/21 - E - 5 - 6</t>
  </si>
  <si>
    <t>04/06/21 - E - 5 - 12</t>
  </si>
  <si>
    <t>04/06/21 - E - 5 - 13</t>
  </si>
  <si>
    <t>05/02/21 - E - 5 - 5</t>
  </si>
  <si>
    <t>05/02/21 - E - 5 - 6</t>
  </si>
  <si>
    <t>05/02/21 - E - 5 - 12</t>
  </si>
  <si>
    <t>05/02/21 - E - 5 - 13</t>
  </si>
  <si>
    <t>05/04/21 - E - 1 - 5</t>
  </si>
  <si>
    <t>05/04/21 - E - 1 - 6</t>
  </si>
  <si>
    <t>05/04/21 - E - 1 - 12</t>
  </si>
  <si>
    <t>05/04/21 - E - 1 - 13</t>
  </si>
  <si>
    <t>05/04/21 - E - 1 - 19</t>
  </si>
  <si>
    <t>05/04/21 - E - 1 - 20</t>
  </si>
  <si>
    <t>05/04/21 - E - 1 - 26</t>
  </si>
  <si>
    <t>05/04/21 - E - 1 - 27</t>
  </si>
  <si>
    <t>05/08/21 - E - 4 - 5</t>
  </si>
  <si>
    <t>05/08/21 - E - 4 - 6</t>
  </si>
  <si>
    <t>05/08/21 - E - 4 - 12</t>
  </si>
  <si>
    <t>05/08/21 - E - 4 - 13</t>
  </si>
  <si>
    <t>05/11/21 - E - 7 - 5</t>
  </si>
  <si>
    <t>05/11/21 - E - 7 - 6</t>
  </si>
  <si>
    <t>05/11/21 - E - 7 - 12</t>
  </si>
  <si>
    <t>05/11/21 - E - 7 - 13</t>
  </si>
  <si>
    <t>06/05/21 - E - 2 - 5</t>
  </si>
  <si>
    <t>06/05/21 - E - 2 - 6</t>
  </si>
  <si>
    <t>06/05/21 - E - 2 - 12</t>
  </si>
  <si>
    <t>06/05/21 - E - 2 - 13</t>
  </si>
  <si>
    <t>06/07/21 - E - 9 - 5</t>
  </si>
  <si>
    <t>06/07/21 - E - 9 - 6</t>
  </si>
  <si>
    <t>06/07/21 - E - 9 - 12</t>
  </si>
  <si>
    <t>06/07/21 - E - 9 - 13</t>
  </si>
  <si>
    <t>06/09/21 - E - 5 - 5</t>
  </si>
  <si>
    <t>06/09/21 - E - 5 - 6</t>
  </si>
  <si>
    <t>06/09/21 - E - 5 - 12</t>
  </si>
  <si>
    <t>06/09/21 - E - 5 - 13</t>
  </si>
  <si>
    <t>06/12/21 - E - 6 - 5</t>
  </si>
  <si>
    <t>06/12/21 - E - 6 - 6</t>
  </si>
  <si>
    <t>06/12/21 - E - 6 - 12</t>
  </si>
  <si>
    <t>06/12/21 - E - 6 - 13</t>
  </si>
  <si>
    <t>07/01/21 - E - 2 - 5</t>
  </si>
  <si>
    <t>07/01/21 - E - 2 - 6</t>
  </si>
  <si>
    <t>07/01/21 - E - 2 - 12</t>
  </si>
  <si>
    <t>07/01/21 - E - 2 - 13</t>
  </si>
  <si>
    <t>07/01/21 - E - 2 - 19</t>
  </si>
  <si>
    <t>07/01/21 - E - 2 - 20</t>
  </si>
  <si>
    <t>08/04/21 - E - 6 - 5</t>
  </si>
  <si>
    <t>08/04/21 - E - 6 - 6</t>
  </si>
  <si>
    <t>08/04/21 - E - 6 - 12</t>
  </si>
  <si>
    <t>08/04/21 - E - 6 - 13</t>
  </si>
  <si>
    <t>09/10/21 - E - 15 - 5</t>
  </si>
  <si>
    <t>09/10/21 - E - 15 - 6</t>
  </si>
  <si>
    <t>09/10/21 - E - 15 - 12</t>
  </si>
  <si>
    <t>09/10/21 - E - 15 - 13</t>
  </si>
  <si>
    <t>10/02/21 - E - 6 - 5</t>
  </si>
  <si>
    <t>10/02/21 - E - 6 - 6</t>
  </si>
  <si>
    <t>10/02/21 - E - 6 - 12</t>
  </si>
  <si>
    <t>10/02/21 - E - 6 - 13</t>
  </si>
  <si>
    <t>10/02/21 - E - 6 - 19</t>
  </si>
  <si>
    <t>10/02/21 - E - 6 - 20</t>
  </si>
  <si>
    <t>10/02/21 - E - 6 - 26</t>
  </si>
  <si>
    <t>10/02/21 - E - 6 - 27</t>
  </si>
  <si>
    <t>8241 0000 0000 0000 3450</t>
  </si>
  <si>
    <t>8241 0000 0000 0000 3451</t>
  </si>
  <si>
    <t>10/02/21 - E - 7 - 5</t>
  </si>
  <si>
    <t>10/02/21 - E - 7 - 6</t>
  </si>
  <si>
    <t>10/02/21 - E - 8 - 5</t>
  </si>
  <si>
    <t>10/02/21 - E - 8 - 6</t>
  </si>
  <si>
    <t>8241 0000 0000 0000 3500</t>
  </si>
  <si>
    <t>8241 0000 0000 0000 3540</t>
  </si>
  <si>
    <t>8241 0000 0000 0000 3541</t>
  </si>
  <si>
    <t>15/07/21 - E - 14 - 19</t>
  </si>
  <si>
    <t>15/07/21 - E - 14 - 20</t>
  </si>
  <si>
    <t>8241 0000 0000 0000 3550</t>
  </si>
  <si>
    <t>8241 0000 0000 0000 3551</t>
  </si>
  <si>
    <t>15/04/21 - E - 9 - 75</t>
  </si>
  <si>
    <t>15/04/21 - E - 9 - 76</t>
  </si>
  <si>
    <t>15/04/21 - E - 9 - 82</t>
  </si>
  <si>
    <t>15/04/21 - E - 9 - 83</t>
  </si>
  <si>
    <t>15/04/21 - E - 9 - 89</t>
  </si>
  <si>
    <t>15/04/21 - E - 9 - 90</t>
  </si>
  <si>
    <t>15/04/21 - E - 10 - 5</t>
  </si>
  <si>
    <t>15/04/21 - E - 10 - 6</t>
  </si>
  <si>
    <t>19/05/21 - E - 7 - 5</t>
  </si>
  <si>
    <t>19/05/21 - E - 7 - 6</t>
  </si>
  <si>
    <t>19/05/21 - E - 8 - 5</t>
  </si>
  <si>
    <t>19/05/21 - E - 8 - 6</t>
  </si>
  <si>
    <t>19/05/21 - E - 9 - 5</t>
  </si>
  <si>
    <t>19/05/21 - E - 9 - 6</t>
  </si>
  <si>
    <t>19/05/21 - E - 10 - 5</t>
  </si>
  <si>
    <t>19/05/21 - E - 10 - 6</t>
  </si>
  <si>
    <t>21/06/21 - E - 20 - 5</t>
  </si>
  <si>
    <t>21/06/21 - E - 20 - 6</t>
  </si>
  <si>
    <t>8241 0000 0000 0000 3700</t>
  </si>
  <si>
    <t>8241 0000 0000 0000 3720</t>
  </si>
  <si>
    <t>8241 0000 0000 0000 3721</t>
  </si>
  <si>
    <t>22/04/21 - E - 13 - 5</t>
  </si>
  <si>
    <t>22/04/21 - E - 13 - 6</t>
  </si>
  <si>
    <t>8241 0000 0000 0000 3750</t>
  </si>
  <si>
    <t>8241 0000 0000 0000 3751</t>
  </si>
  <si>
    <t>01/12/21 - E - 3 - 33</t>
  </si>
  <si>
    <t>01/12/21 - E - 3 - 34</t>
  </si>
  <si>
    <t>01/12/21 - E - 3 - 40</t>
  </si>
  <si>
    <t>01/12/21 - E - 3 - 41</t>
  </si>
  <si>
    <t>02/02/21 - E - 4 - 47</t>
  </si>
  <si>
    <t>02/02/21 - E - 4 - 48</t>
  </si>
  <si>
    <t>03/03/21 - E - 6 - 5</t>
  </si>
  <si>
    <t>03/03/21 - E - 6 - 6</t>
  </si>
  <si>
    <t>03/03/21 - E - 6 - 19</t>
  </si>
  <si>
    <t>03/03/21 - E - 6 - 20</t>
  </si>
  <si>
    <t>03/03/21 - E - 6 - 26</t>
  </si>
  <si>
    <t>03/03/21 - E - 6 - 27</t>
  </si>
  <si>
    <t>03/03/21 - E - 6 - 33</t>
  </si>
  <si>
    <t>03/03/21 - E - 6 - 34</t>
  </si>
  <si>
    <t>03/03/21 - E - 6 - 40</t>
  </si>
  <si>
    <t>03/03/21 - E - 6 - 41</t>
  </si>
  <si>
    <t>03/03/21 - E - 6 - 54</t>
  </si>
  <si>
    <t>03/03/21 - E - 6 - 55</t>
  </si>
  <si>
    <t>03/03/21 - E - 6 - 96</t>
  </si>
  <si>
    <t>03/03/21 - E - 6 - 97</t>
  </si>
  <si>
    <t>03/11/21 - E - 2 - 5</t>
  </si>
  <si>
    <t>03/11/21 - E - 2 - 6</t>
  </si>
  <si>
    <t>03/11/21 - E - 2 - 12</t>
  </si>
  <si>
    <t>03/11/21 - E - 2 - 13</t>
  </si>
  <si>
    <t>03/11/21 - E - 2 - 19</t>
  </si>
  <si>
    <t>03/11/21 - E - 2 - 20</t>
  </si>
  <si>
    <t>08/10/21 - E - 12 - 5</t>
  </si>
  <si>
    <t>08/10/21 - E - 12 - 6</t>
  </si>
  <si>
    <t>08/10/21 - E - 12 - 12</t>
  </si>
  <si>
    <t>08/10/21 - E - 12 - 13</t>
  </si>
  <si>
    <t>08/10/21 - E - 12 - 19</t>
  </si>
  <si>
    <t>08/10/21 - E - 12 - 20</t>
  </si>
  <si>
    <t>08/10/21 - E - 12 - 26</t>
  </si>
  <si>
    <t>08/10/21 - E - 12 - 27</t>
  </si>
  <si>
    <t>15/04/21 - E - 9 - 5</t>
  </si>
  <si>
    <t>15/04/21 - E - 9 - 6</t>
  </si>
  <si>
    <t>15/04/21 - E - 9 - 12</t>
  </si>
  <si>
    <t>15/04/21 - E - 9 - 13</t>
  </si>
  <si>
    <t>15/04/21 - E - 9 - 19</t>
  </si>
  <si>
    <t>15/04/21 - E - 9 - 20</t>
  </si>
  <si>
    <t>15/04/21 - E - 9 - 68</t>
  </si>
  <si>
    <t>15/04/21 - E - 9 - 69</t>
  </si>
  <si>
    <t>17/06/21 - E - 17 - 5</t>
  </si>
  <si>
    <t>17/06/21 - E - 17 - 6</t>
  </si>
  <si>
    <t>17/06/21 - E - 17 - 12</t>
  </si>
  <si>
    <t>17/06/21 - E - 17 - 13</t>
  </si>
  <si>
    <t>17/06/21 - E - 17 - 19</t>
  </si>
  <si>
    <t>17/06/21 - E - 17 - 20</t>
  </si>
  <si>
    <t>17/06/21 - E - 17 - 26</t>
  </si>
  <si>
    <t>17/06/21 - E - 17 - 27</t>
  </si>
  <si>
    <t>22/04/21 - E - 13 - 26</t>
  </si>
  <si>
    <t>22/04/21 - E - 13 - 27</t>
  </si>
  <si>
    <t>8241 0000 0000 0000 3800</t>
  </si>
  <si>
    <t>8241 0000 0000 0000 3820</t>
  </si>
  <si>
    <t>8241 0000 0000 0000 3821</t>
  </si>
  <si>
    <t>06/09/21 - E - 6 - 5</t>
  </si>
  <si>
    <t>06/09/21 - E - 6 - 6</t>
  </si>
  <si>
    <t>27/12/21 - E - 17 - 5</t>
  </si>
  <si>
    <t>27/12/21 - E - 17 - 6</t>
  </si>
  <si>
    <t>Presupuesto de Egresos Comprometido de Transferencias, Asignaciones, Subsidios y Otras Ayudas</t>
  </si>
  <si>
    <t>8242 0000 0000 0000 4000</t>
  </si>
  <si>
    <t>8242 0000 0000 0000 4400</t>
  </si>
  <si>
    <t>8242 0000 0000 0000 4410</t>
  </si>
  <si>
    <t>8242 0000 0000 0000 4411</t>
  </si>
  <si>
    <t>01/10/21 - E - 3 - 5</t>
  </si>
  <si>
    <t>01/10/21 - E - 3 - 6</t>
  </si>
  <si>
    <t>01/10/21 - E - 3 - 12</t>
  </si>
  <si>
    <t>01/10/21 - E - 3 - 13</t>
  </si>
  <si>
    <t>01/10/21 - E - 3 - 19</t>
  </si>
  <si>
    <t>01/10/21 - E - 3 - 20</t>
  </si>
  <si>
    <t>01/10/21 - E - 3 - 26</t>
  </si>
  <si>
    <t>01/10/21 - E - 3 - 27</t>
  </si>
  <si>
    <t>01/10/21 - E - 3 - 33</t>
  </si>
  <si>
    <t>01/10/21 - E - 3 - 34</t>
  </si>
  <si>
    <t>01/12/21 - E - 3 - 5</t>
  </si>
  <si>
    <t>01/12/21 - E - 3 - 6</t>
  </si>
  <si>
    <t>01/12/21 - E - 3 - 12</t>
  </si>
  <si>
    <t>01/12/21 - E - 3 - 13</t>
  </si>
  <si>
    <t>01/12/21 - E - 3 - 19</t>
  </si>
  <si>
    <t>01/12/21 - E - 3 - 20</t>
  </si>
  <si>
    <t>01/12/21 - E - 3 - 26</t>
  </si>
  <si>
    <t>01/12/21 - E - 3 - 27</t>
  </si>
  <si>
    <t>01/12/21 - E - 3 - 47</t>
  </si>
  <si>
    <t>01/12/21 - E - 3 - 48</t>
  </si>
  <si>
    <t>01/12/21 - E - 3 - 75</t>
  </si>
  <si>
    <t>01/12/21 - E - 3 - 76</t>
  </si>
  <si>
    <t>01/12/21 - E - 3 - 82</t>
  </si>
  <si>
    <t>01/12/21 - E - 3 - 83</t>
  </si>
  <si>
    <t>02/02/21 - E - 2 - 5</t>
  </si>
  <si>
    <t>02/02/21 - E - 2 - 6</t>
  </si>
  <si>
    <t>02/02/21 - E - 4 - 5</t>
  </si>
  <si>
    <t>02/02/21 - E - 4 - 6</t>
  </si>
  <si>
    <t>02/02/21 - E - 4 - 19</t>
  </si>
  <si>
    <t>02/02/21 - E - 4 - 20</t>
  </si>
  <si>
    <t>02/02/21 - E - 4 - 33</t>
  </si>
  <si>
    <t>02/02/21 - E - 4 - 34</t>
  </si>
  <si>
    <t>02/02/21 - E - 4 - 40</t>
  </si>
  <si>
    <t>02/02/21 - E - 4 - 41</t>
  </si>
  <si>
    <t>02/02/21 - E - 4 - 54</t>
  </si>
  <si>
    <t>02/02/21 - E - 4 - 55</t>
  </si>
  <si>
    <t>02/12/21 - E - 5 - 5</t>
  </si>
  <si>
    <t>02/12/21 - E - 5 - 6</t>
  </si>
  <si>
    <t>03/03/21 - E - 6 - 47</t>
  </si>
  <si>
    <t>03/03/21 - E - 6 - 48</t>
  </si>
  <si>
    <t>03/03/21 - E - 6 - 68</t>
  </si>
  <si>
    <t>03/03/21 - E - 6 - 69</t>
  </si>
  <si>
    <t>03/03/21 - E - 6 - 75</t>
  </si>
  <si>
    <t>03/03/21 - E - 6 - 76</t>
  </si>
  <si>
    <t>03/11/21 - E - 2 - 26</t>
  </si>
  <si>
    <t>03/11/21 - E - 2 - 27</t>
  </si>
  <si>
    <t>03/11/21 - E - 2 - 33</t>
  </si>
  <si>
    <t>03/11/21 - E - 2 - 34</t>
  </si>
  <si>
    <t>03/11/21 - E - 2 - 41</t>
  </si>
  <si>
    <t>03/11/21 - E - 2 - 42</t>
  </si>
  <si>
    <t>03/11/21 - E - 4 - 5</t>
  </si>
  <si>
    <t>03/11/21 - E - 4 - 6</t>
  </si>
  <si>
    <t>04/10/21 - E - 6 - 5</t>
  </si>
  <si>
    <t>04/10/21 - E - 6 - 6</t>
  </si>
  <si>
    <t>07/10/21 - E - 9 - 5</t>
  </si>
  <si>
    <t>07/10/21 - E - 9 - 6</t>
  </si>
  <si>
    <t>07/10/21 - E - 10 - 5</t>
  </si>
  <si>
    <t>07/10/21 - E - 10 - 6</t>
  </si>
  <si>
    <t>08/11/21 - E - 13 - 5</t>
  </si>
  <si>
    <t>08/11/21 - E - 13 - 6</t>
  </si>
  <si>
    <t>08/11/21 - E - 13 - 12</t>
  </si>
  <si>
    <t>08/11/21 - E - 13 - 13</t>
  </si>
  <si>
    <t>08/11/21 - E - 18 - 5</t>
  </si>
  <si>
    <t>08/11/21 - E - 18 - 6</t>
  </si>
  <si>
    <t>10/09/21 - E - 14 - 5</t>
  </si>
  <si>
    <t>10/09/21 - E - 14 - 6</t>
  </si>
  <si>
    <t>15/04/21 - E - 9 - 40</t>
  </si>
  <si>
    <t>15/04/21 - E - 9 - 41</t>
  </si>
  <si>
    <t>15/04/21 - E - 9 - 47</t>
  </si>
  <si>
    <t>15/04/21 - E - 9 - 48</t>
  </si>
  <si>
    <t>15/04/21 - E - 9 - 61</t>
  </si>
  <si>
    <t>15/04/21 - E - 9 - 62</t>
  </si>
  <si>
    <t>15/06/21 - E - 12 - 5</t>
  </si>
  <si>
    <t>15/06/21 - E - 12 - 6</t>
  </si>
  <si>
    <t>15/06/21 - E - 12 - 12</t>
  </si>
  <si>
    <t>15/06/21 - E - 12 - 13</t>
  </si>
  <si>
    <t>15/06/21 - E - 12 - 19</t>
  </si>
  <si>
    <t>15/06/21 - E - 12 - 20</t>
  </si>
  <si>
    <t>15/07/21 - E - 14 - 5</t>
  </si>
  <si>
    <t>15/07/21 - E - 14 - 6</t>
  </si>
  <si>
    <t>15/07/21 - E - 14 - 33</t>
  </si>
  <si>
    <t>15/07/21 - E - 14 - 34</t>
  </si>
  <si>
    <t>15/07/21 - E - 14 - 54</t>
  </si>
  <si>
    <t>15/07/21 - E - 14 - 55</t>
  </si>
  <si>
    <t>15/07/21 - E - 14 - 61</t>
  </si>
  <si>
    <t>15/07/21 - E - 14 - 62</t>
  </si>
  <si>
    <t>22/04/21 - E - 13 - 19</t>
  </si>
  <si>
    <t>22/04/21 - E - 13 - 20</t>
  </si>
  <si>
    <t>22/04/21 - E - 13 - 33</t>
  </si>
  <si>
    <t>22/04/21 - E - 13 - 34</t>
  </si>
  <si>
    <t>30/03/21 - E - 19 - 5</t>
  </si>
  <si>
    <t>30/03/21 - E - 19 - 6</t>
  </si>
  <si>
    <t>31/03/21 - E - 20 - 5</t>
  </si>
  <si>
    <t>31/03/21 - E - 20 - 6</t>
  </si>
  <si>
    <t>8242 0000 0000 0000 4420</t>
  </si>
  <si>
    <t>8242 0000 0000 0000 4421</t>
  </si>
  <si>
    <t>02/02/21 - E - 4 - 61</t>
  </si>
  <si>
    <t>02/02/21 - E - 4 - 62</t>
  </si>
  <si>
    <t>15/04/21 - E - 9 - 96</t>
  </si>
  <si>
    <t>15/04/21 - E - 9 - 97</t>
  </si>
  <si>
    <t>18/03/21 - E - 16 - 5</t>
  </si>
  <si>
    <t>18/03/21 - E - 16 - 6</t>
  </si>
  <si>
    <t>22/04/21 - E - 13 - 12</t>
  </si>
  <si>
    <t>22/04/21 - E - 13 - 13</t>
  </si>
  <si>
    <t>Presupuesto de Egresos Comprometido de Bienes Muebles, Inmuebles e Intangibles</t>
  </si>
  <si>
    <t>8246 0000 0000 0000 5000</t>
  </si>
  <si>
    <t>8246 0000 0000 0000 5100</t>
  </si>
  <si>
    <t>8246 0000 0000 0000 5110</t>
  </si>
  <si>
    <t>8246 0000 0000 0000 5111</t>
  </si>
  <si>
    <t>06/09/21 - E - 7 - 5</t>
  </si>
  <si>
    <t>06/09/21 - E - 7 - 6</t>
  </si>
  <si>
    <t>06/09/21 - E - 7 - 11</t>
  </si>
  <si>
    <t>06/09/21 - E - 7 - 12</t>
  </si>
  <si>
    <t>06/09/21 - E - 7 - 17</t>
  </si>
  <si>
    <t>06/09/21 - E - 7 - 18</t>
  </si>
  <si>
    <t>06/09/21 - E - 7 - 23</t>
  </si>
  <si>
    <t>06/09/21 - E - 7 - 24</t>
  </si>
  <si>
    <t>08/04/21 - E - 7 - 4</t>
  </si>
  <si>
    <t>08/04/21 - E - 7 - 5</t>
  </si>
  <si>
    <t>08/04/21 - E - 7 - 10</t>
  </si>
  <si>
    <t>08/04/21 - E - 7 - 11</t>
  </si>
  <si>
    <t>08/04/21 - E - 7 - 16</t>
  </si>
  <si>
    <t>08/04/21 - E - 7 - 17</t>
  </si>
  <si>
    <t>08/04/21 - E - 7 - 22</t>
  </si>
  <si>
    <t>08/04/21 - E - 7 - 23</t>
  </si>
  <si>
    <t>08/04/21 - E - 7 - 28</t>
  </si>
  <si>
    <t>08/04/21 - E - 7 - 29</t>
  </si>
  <si>
    <t>08/04/21 - E - 7 - 34</t>
  </si>
  <si>
    <t>08/04/21 - E - 7 - 35</t>
  </si>
  <si>
    <t>08/04/21 - E - 7 - 40</t>
  </si>
  <si>
    <t>08/04/21 - E - 7 - 41</t>
  </si>
  <si>
    <t>08/04/21 - E - 7 - 46</t>
  </si>
  <si>
    <t>08/04/21 - E - 7 - 47</t>
  </si>
  <si>
    <t>08/04/21 - E - 7 - 52</t>
  </si>
  <si>
    <t>08/04/21 - E - 7 - 53</t>
  </si>
  <si>
    <t>08/04/21 - E - 7 - 58</t>
  </si>
  <si>
    <t>08/04/21 - E - 7 - 59</t>
  </si>
  <si>
    <t>08/04/21 - E - 7 - 72</t>
  </si>
  <si>
    <t>08/04/21 - E - 7 - 73</t>
  </si>
  <si>
    <t>8246 0000 0000 0000 5150</t>
  </si>
  <si>
    <t>8246 0000 0000 0000 5151</t>
  </si>
  <si>
    <t>01/12/21 - E - 2 - 18</t>
  </si>
  <si>
    <t>01/12/21 - E - 2 - 19</t>
  </si>
  <si>
    <t>01/12/21 - E - 2 - 39</t>
  </si>
  <si>
    <t>01/12/21 - E - 2 - 40</t>
  </si>
  <si>
    <t>08/11/21 - E - 14 - 26</t>
  </si>
  <si>
    <t>08/11/21 - E - 14 - 27</t>
  </si>
  <si>
    <t>08/11/21 - E - 14 - 39</t>
  </si>
  <si>
    <t>08/11/21 - E - 14 - 40</t>
  </si>
  <si>
    <t>31/08/21 - E - 17 - 4</t>
  </si>
  <si>
    <t>31/08/21 - E - 17 - 5</t>
  </si>
  <si>
    <t>8246 0000 0000 0000 5300</t>
  </si>
  <si>
    <t>8246 0000 0000 0000 5310</t>
  </si>
  <si>
    <t>8246 0000 0000 0000 5311</t>
  </si>
  <si>
    <t>24/09/21 - I - 10 - 10</t>
  </si>
  <si>
    <t>24/09/21 - I - 10 - 11</t>
  </si>
  <si>
    <t>24/09/21 - I - 10 - 17</t>
  </si>
  <si>
    <t>24/09/21 - I - 10 - 18</t>
  </si>
  <si>
    <t>24/09/21 - I - 10 - 24</t>
  </si>
  <si>
    <t>24/09/21 - I - 10 - 25</t>
  </si>
  <si>
    <t>8246 0000 0000 0000 5320</t>
  </si>
  <si>
    <t>8246 0000 0000 0000 5321</t>
  </si>
  <si>
    <t>14/06/21 - E - 9 - 4</t>
  </si>
  <si>
    <t>14/06/21 - E - 9 - 5</t>
  </si>
  <si>
    <t>8246 0000 0000 0000 5600</t>
  </si>
  <si>
    <t>8246 0000 0000 0000 5660</t>
  </si>
  <si>
    <t>8246 0000 0000 0000 5661</t>
  </si>
  <si>
    <t>01/12/21 - E - 2 - 5</t>
  </si>
  <si>
    <t>01/12/21 - E - 2 - 6</t>
  </si>
  <si>
    <t>01/12/21 - E - 2 - 12</t>
  </si>
  <si>
    <t>01/12/21 - E - 2 - 13</t>
  </si>
  <si>
    <t>01/12/21 - E - 2 - 25</t>
  </si>
  <si>
    <t>01/12/21 - E - 2 - 26</t>
  </si>
  <si>
    <t>01/12/21 - E - 2 - 32</t>
  </si>
  <si>
    <t>01/12/21 - E - 2 - 33</t>
  </si>
  <si>
    <t>01/12/21 - E - 2 - 46</t>
  </si>
  <si>
    <t>01/12/21 - E - 2 - 47</t>
  </si>
  <si>
    <t>01/12/21 - E - 2 - 53</t>
  </si>
  <si>
    <t>01/12/21 - E - 2 - 54</t>
  </si>
  <si>
    <t>01/12/21 - E - 2 - 67</t>
  </si>
  <si>
    <t>01/12/21 - E - 2 - 68</t>
  </si>
  <si>
    <t>01/12/21 - E - 2 - 74</t>
  </si>
  <si>
    <t>01/12/21 - E - 2 - 75</t>
  </si>
  <si>
    <t>PRESUPUESTO DE EGRESOS DEVENGADO</t>
  </si>
  <si>
    <t>Presupuesto de Egresos Devengado de Gastos de Funcionamiento</t>
  </si>
  <si>
    <t>8251 0000 0000 0000 1000</t>
  </si>
  <si>
    <t>8251 0000 0000 0000 1100</t>
  </si>
  <si>
    <t>8251 0000 0000 0000 1130</t>
  </si>
  <si>
    <t>8251 0000 0000 0000 1131</t>
  </si>
  <si>
    <t>14/05/21 - E - 4 - 3</t>
  </si>
  <si>
    <t>14/05/21 - E - 4 - 4</t>
  </si>
  <si>
    <t>15/05/21 - E - 5 - 3</t>
  </si>
  <si>
    <t>15/05/21 - E - 5 - 4</t>
  </si>
  <si>
    <t>15/05/21 - E - 5 - 10</t>
  </si>
  <si>
    <t>15/05/21 - E - 5 - 11</t>
  </si>
  <si>
    <t>15/05/21 - E - 5 - 24</t>
  </si>
  <si>
    <t>15/05/21 - E - 5 - 25</t>
  </si>
  <si>
    <t>15/05/21 - E - 5 - 31</t>
  </si>
  <si>
    <t>15/05/21 - E - 5 - 32</t>
  </si>
  <si>
    <t>15/05/21 - E - 5 - 45</t>
  </si>
  <si>
    <t>15/05/21 - E - 5 - 46</t>
  </si>
  <si>
    <t>15/05/21 - E - 5 - 59</t>
  </si>
  <si>
    <t>15/05/21 - E - 5 - 60</t>
  </si>
  <si>
    <t>15/05/21 - E - 5 - 73</t>
  </si>
  <si>
    <t>15/05/21 - E - 5 - 74</t>
  </si>
  <si>
    <t>15/05/21 - E - 5 - 87</t>
  </si>
  <si>
    <t>15/05/21 - E - 5 - 88</t>
  </si>
  <si>
    <t>15/05/21 - E - 5 - 101</t>
  </si>
  <si>
    <t>15/05/21 - E - 5 - 102</t>
  </si>
  <si>
    <t>15/05/21 - E - 5 - 115</t>
  </si>
  <si>
    <t>15/05/21 - E - 5 - 116</t>
  </si>
  <si>
    <t>15/05/21 - E - 5 - 129</t>
  </si>
  <si>
    <t>15/05/21 - E - 5 - 130</t>
  </si>
  <si>
    <t>15/05/21 - E - 5 - 143</t>
  </si>
  <si>
    <t>15/05/21 - E - 5 - 144</t>
  </si>
  <si>
    <t>15/05/21 - E - 5 - 157</t>
  </si>
  <si>
    <t>15/05/21 - E - 5 - 158</t>
  </si>
  <si>
    <t>15/05/21 - E - 5 - 164</t>
  </si>
  <si>
    <t>15/05/21 - E - 5 - 165</t>
  </si>
  <si>
    <t>15/05/21 - E - 5 - 178</t>
  </si>
  <si>
    <t>15/05/21 - E - 5 - 179</t>
  </si>
  <si>
    <t>15/10/21 - E - 18 - 3</t>
  </si>
  <si>
    <t>15/10/21 - E - 18 - 4</t>
  </si>
  <si>
    <t>15/10/21 - E - 18 - 17</t>
  </si>
  <si>
    <t>15/10/21 - E - 18 - 18</t>
  </si>
  <si>
    <t>15/10/21 - E - 18 - 31</t>
  </si>
  <si>
    <t>15/10/21 - E - 18 - 32</t>
  </si>
  <si>
    <t>15/10/21 - E - 18 - 38</t>
  </si>
  <si>
    <t>15/10/21 - E - 18 - 39</t>
  </si>
  <si>
    <t>15/10/21 - E - 18 - 52</t>
  </si>
  <si>
    <t>15/10/21 - E - 18 - 53</t>
  </si>
  <si>
    <t>15/10/21 - E - 18 - 66</t>
  </si>
  <si>
    <t>15/10/21 - E - 18 - 67</t>
  </si>
  <si>
    <t>15/10/21 - E - 18 - 80</t>
  </si>
  <si>
    <t>15/10/21 - E - 18 - 81</t>
  </si>
  <si>
    <t>15/10/21 - E - 18 - 94</t>
  </si>
  <si>
    <t>15/10/21 - E - 18 - 95</t>
  </si>
  <si>
    <t>15/10/21 - E - 18 - 101</t>
  </si>
  <si>
    <t>15/10/21 - E - 18 - 102</t>
  </si>
  <si>
    <t>15/10/21 - E - 18 - 115</t>
  </si>
  <si>
    <t>15/10/21 - E - 18 - 116</t>
  </si>
  <si>
    <t>15/10/21 - E - 18 - 129</t>
  </si>
  <si>
    <t>15/10/21 - E - 18 - 130</t>
  </si>
  <si>
    <t>15/10/21 - E - 18 - 143</t>
  </si>
  <si>
    <t>15/10/21 - E - 18 - 144</t>
  </si>
  <si>
    <t>15/10/21 - E - 18 - 157</t>
  </si>
  <si>
    <t>15/10/21 - E - 18 - 158</t>
  </si>
  <si>
    <t>15/10/21 - E - 18 - 171</t>
  </si>
  <si>
    <t>15/10/21 - E - 18 - 172</t>
  </si>
  <si>
    <t>15/10/21 - E - 18 - 178</t>
  </si>
  <si>
    <t>15/10/21 - E - 18 - 179</t>
  </si>
  <si>
    <t>15/10/21 - E - 18 - 185</t>
  </si>
  <si>
    <t>15/10/21 - E - 18 - 186</t>
  </si>
  <si>
    <t>15/10/21 - E - 18 - 199</t>
  </si>
  <si>
    <t>15/10/21 - E - 18 - 200</t>
  </si>
  <si>
    <t>15/10/21 - E - 18 - 213</t>
  </si>
  <si>
    <t>15/10/21 - E - 18 - 214</t>
  </si>
  <si>
    <t>15/12/21 - E - 12 - 3</t>
  </si>
  <si>
    <t>15/12/21 - E - 12 - 4</t>
  </si>
  <si>
    <t>15/12/21 - E - 13 - 3</t>
  </si>
  <si>
    <t>15/12/21 - E - 13 - 4</t>
  </si>
  <si>
    <t>15/12/21 - E - 14 - 3</t>
  </si>
  <si>
    <t>15/12/21 - E - 14 - 4</t>
  </si>
  <si>
    <t>15/12/21 - E - 14 - 17</t>
  </si>
  <si>
    <t>15/12/21 - E - 14 - 18</t>
  </si>
  <si>
    <t>15/12/21 - E - 14 - 31</t>
  </si>
  <si>
    <t>15/12/21 - E - 14 - 32</t>
  </si>
  <si>
    <t>15/12/21 - E - 14 - 38</t>
  </si>
  <si>
    <t>15/12/21 - E - 14 - 39</t>
  </si>
  <si>
    <t>15/12/21 - E - 14 - 52</t>
  </si>
  <si>
    <t>15/12/21 - E - 14 - 53</t>
  </si>
  <si>
    <t>15/12/21 - E - 14 - 66</t>
  </si>
  <si>
    <t>15/12/21 - E - 14 - 67</t>
  </si>
  <si>
    <t>15/12/21 - E - 14 - 80</t>
  </si>
  <si>
    <t>15/12/21 - E - 14 - 81</t>
  </si>
  <si>
    <t>15/12/21 - E - 14 - 94</t>
  </si>
  <si>
    <t>15/12/21 - E - 14 - 95</t>
  </si>
  <si>
    <t>15/12/21 - E - 14 - 101</t>
  </si>
  <si>
    <t>15/12/21 - E - 14 - 102</t>
  </si>
  <si>
    <t>15/12/21 - E - 14 - 115</t>
  </si>
  <si>
    <t>15/12/21 - E - 14 - 116</t>
  </si>
  <si>
    <t>15/12/21 - E - 14 - 129</t>
  </si>
  <si>
    <t>15/12/21 - E - 14 - 130</t>
  </si>
  <si>
    <t>15/12/21 - E - 14 - 143</t>
  </si>
  <si>
    <t>15/12/21 - E - 14 - 144</t>
  </si>
  <si>
    <t>15/12/21 - E - 14 - 157</t>
  </si>
  <si>
    <t>15/12/21 - E - 14 - 158</t>
  </si>
  <si>
    <t>15/12/21 - E - 14 - 171</t>
  </si>
  <si>
    <t>15/12/21 - E - 14 - 172</t>
  </si>
  <si>
    <t>15/12/21 - E - 14 - 178</t>
  </si>
  <si>
    <t>15/12/21 - E - 14 - 179</t>
  </si>
  <si>
    <t>15/12/21 - E - 14 - 185</t>
  </si>
  <si>
    <t>15/12/21 - E - 14 - 186</t>
  </si>
  <si>
    <t>15/12/21 - E - 14 - 199</t>
  </si>
  <si>
    <t>15/12/21 - E - 14 - 200</t>
  </si>
  <si>
    <t>15/12/21 - E - 14 - 213</t>
  </si>
  <si>
    <t>15/12/21 - E - 14 - 214</t>
  </si>
  <si>
    <t>16/03/21 - E - 13 - 3</t>
  </si>
  <si>
    <t>16/03/21 - E - 13 - 4</t>
  </si>
  <si>
    <t>16/03/21 - E - 13 - 10</t>
  </si>
  <si>
    <t>16/03/21 - E - 13 - 11</t>
  </si>
  <si>
    <t>16/03/21 - E - 13 - 24</t>
  </si>
  <si>
    <t>16/03/21 - E - 13 - 25</t>
  </si>
  <si>
    <t>16/03/21 - E - 13 - 38</t>
  </si>
  <si>
    <t>16/03/21 - E - 13 - 39</t>
  </si>
  <si>
    <t>16/03/21 - E - 13 - 52</t>
  </si>
  <si>
    <t>16/03/21 - E - 13 - 53</t>
  </si>
  <si>
    <t>16/03/21 - E - 13 - 66</t>
  </si>
  <si>
    <t>16/03/21 - E - 13 - 67</t>
  </si>
  <si>
    <t>16/03/21 - E - 13 - 80</t>
  </si>
  <si>
    <t>16/03/21 - E - 13 - 81</t>
  </si>
  <si>
    <t>16/03/21 - E - 13 - 94</t>
  </si>
  <si>
    <t>16/03/21 - E - 13 - 95</t>
  </si>
  <si>
    <t>16/03/21 - E - 13 - 108</t>
  </si>
  <si>
    <t>16/03/21 - E - 13 - 109</t>
  </si>
  <si>
    <t>16/03/21 - E - 13 - 122</t>
  </si>
  <si>
    <t>16/03/21 - E - 13 - 123</t>
  </si>
  <si>
    <t>16/03/21 - E - 13 - 136</t>
  </si>
  <si>
    <t>16/03/21 - E - 13 - 137</t>
  </si>
  <si>
    <t>16/03/21 - E - 13 - 150</t>
  </si>
  <si>
    <t>16/03/21 - E - 13 - 151</t>
  </si>
  <si>
    <t>16/03/21 - E - 13 - 164</t>
  </si>
  <si>
    <t>16/03/21 - E - 13 - 165</t>
  </si>
  <si>
    <t>16/03/21 - E - 13 - 178</t>
  </si>
  <si>
    <t>16/03/21 - E - 13 - 179</t>
  </si>
  <si>
    <t>16/03/21 - E - 13 - 185</t>
  </si>
  <si>
    <t>16/03/21 - E - 13 - 186</t>
  </si>
  <si>
    <t>16/03/21 - E - 13 - 199</t>
  </si>
  <si>
    <t>16/03/21 - E - 13 - 200</t>
  </si>
  <si>
    <t>16/04/21 - E - 11 - 3</t>
  </si>
  <si>
    <t>16/04/21 - E - 11 - 4</t>
  </si>
  <si>
    <t>16/04/21 - E - 11 - 10</t>
  </si>
  <si>
    <t>16/04/21 - E - 11 - 11</t>
  </si>
  <si>
    <t>16/04/21 - E - 11 - 24</t>
  </si>
  <si>
    <t>16/04/21 - E - 11 - 25</t>
  </si>
  <si>
    <t>16/04/21 - E - 11 - 38</t>
  </si>
  <si>
    <t>16/04/21 - E - 11 - 39</t>
  </si>
  <si>
    <t>16/04/21 - E - 11 - 52</t>
  </si>
  <si>
    <t>16/04/21 - E - 11 - 53</t>
  </si>
  <si>
    <t>16/04/21 - E - 11 - 66</t>
  </si>
  <si>
    <t>16/04/21 - E - 11 - 67</t>
  </si>
  <si>
    <t>16/04/21 - E - 11 - 80</t>
  </si>
  <si>
    <t>16/04/21 - E - 11 - 81</t>
  </si>
  <si>
    <t>16/04/21 - E - 11 - 94</t>
  </si>
  <si>
    <t>16/04/21 - E - 11 - 95</t>
  </si>
  <si>
    <t>16/04/21 - E - 11 - 108</t>
  </si>
  <si>
    <t>16/04/21 - E - 11 - 109</t>
  </si>
  <si>
    <t>16/04/21 - E - 11 - 122</t>
  </si>
  <si>
    <t>16/04/21 - E - 11 - 123</t>
  </si>
  <si>
    <t>16/04/21 - E - 11 - 136</t>
  </si>
  <si>
    <t>16/04/21 - E - 11 - 137</t>
  </si>
  <si>
    <t>16/04/21 - E - 11 - 150</t>
  </si>
  <si>
    <t>16/04/21 - E - 11 - 151</t>
  </si>
  <si>
    <t>16/04/21 - E - 11 - 164</t>
  </si>
  <si>
    <t>16/04/21 - E - 11 - 165</t>
  </si>
  <si>
    <t>16/04/21 - E - 11 - 178</t>
  </si>
  <si>
    <t>16/04/21 - E - 11 - 179</t>
  </si>
  <si>
    <t>16/04/21 - E - 11 - 185</t>
  </si>
  <si>
    <t>16/04/21 - E - 11 - 186</t>
  </si>
  <si>
    <t>16/04/21 - E - 11 - 199</t>
  </si>
  <si>
    <t>16/04/21 - E - 11 - 200</t>
  </si>
  <si>
    <t>16/06/21 - E - 13 - 3</t>
  </si>
  <si>
    <t>16/06/21 - E - 13 - 4</t>
  </si>
  <si>
    <t>16/06/21 - E - 13 - 10</t>
  </si>
  <si>
    <t>16/06/21 - E - 13 - 11</t>
  </si>
  <si>
    <t>16/06/21 - E - 13 - 24</t>
  </si>
  <si>
    <t>16/06/21 - E - 13 - 25</t>
  </si>
  <si>
    <t>16/06/21 - E - 13 - 38</t>
  </si>
  <si>
    <t>16/06/21 - E - 13 - 39</t>
  </si>
  <si>
    <t>16/06/21 - E - 13 - 52</t>
  </si>
  <si>
    <t>16/06/21 - E - 13 - 53</t>
  </si>
  <si>
    <t>16/06/21 - E - 13 - 66</t>
  </si>
  <si>
    <t>16/06/21 - E - 13 - 67</t>
  </si>
  <si>
    <t>16/06/21 - E - 13 - 80</t>
  </si>
  <si>
    <t>16/06/21 - E - 13 - 81</t>
  </si>
  <si>
    <t>16/06/21 - E - 13 - 94</t>
  </si>
  <si>
    <t>16/06/21 - E - 13 - 95</t>
  </si>
  <si>
    <t>16/06/21 - E - 13 - 108</t>
  </si>
  <si>
    <t>16/06/21 - E - 13 - 109</t>
  </si>
  <si>
    <t>16/06/21 - E - 13 - 122</t>
  </si>
  <si>
    <t>16/06/21 - E - 13 - 123</t>
  </si>
  <si>
    <t>16/06/21 - E - 13 - 136</t>
  </si>
  <si>
    <t>16/06/21 - E - 13 - 137</t>
  </si>
  <si>
    <t>16/06/21 - E - 13 - 150</t>
  </si>
  <si>
    <t>16/06/21 - E - 13 - 151</t>
  </si>
  <si>
    <t>16/06/21 - E - 13 - 164</t>
  </si>
  <si>
    <t>16/06/21 - E - 13 - 165</t>
  </si>
  <si>
    <t>16/06/21 - E - 13 - 178</t>
  </si>
  <si>
    <t>16/06/21 - E - 13 - 179</t>
  </si>
  <si>
    <t>16/06/21 - E - 13 - 185</t>
  </si>
  <si>
    <t>16/06/21 - E - 13 - 186</t>
  </si>
  <si>
    <t>16/06/21 - E - 13 - 199</t>
  </si>
  <si>
    <t>16/06/21 - E - 13 - 200</t>
  </si>
  <si>
    <t>16/06/21 - E - 13 - 213</t>
  </si>
  <si>
    <t>16/06/21 - E - 13 - 214</t>
  </si>
  <si>
    <t>16/06/21 - E - 15 - 3</t>
  </si>
  <si>
    <t>16/06/21 - E - 15 - 4</t>
  </si>
  <si>
    <t>16/06/21 - E - 16 - 3</t>
  </si>
  <si>
    <t>16/06/21 - E - 16 - 4</t>
  </si>
  <si>
    <t>16/07/21 - E - 15 - 3</t>
  </si>
  <si>
    <t>16/07/21 - E - 15 - 4</t>
  </si>
  <si>
    <t>16/07/21 - E - 15 - 17</t>
  </si>
  <si>
    <t>16/07/21 - E - 15 - 18</t>
  </si>
  <si>
    <t>16/07/21 - E - 15 - 31</t>
  </si>
  <si>
    <t>16/07/21 - E - 15 - 32</t>
  </si>
  <si>
    <t>16/07/21 - E - 15 - 38</t>
  </si>
  <si>
    <t>16/07/21 - E - 15 - 39</t>
  </si>
  <si>
    <t>16/07/21 - E - 15 - 52</t>
  </si>
  <si>
    <t>16/07/21 - E - 15 - 53</t>
  </si>
  <si>
    <t>16/07/21 - E - 15 - 66</t>
  </si>
  <si>
    <t>16/07/21 - E - 15 - 67</t>
  </si>
  <si>
    <t>16/07/21 - E - 15 - 80</t>
  </si>
  <si>
    <t>16/07/21 - E - 15 - 81</t>
  </si>
  <si>
    <t>16/07/21 - E - 15 - 94</t>
  </si>
  <si>
    <t>16/07/21 - E - 15 - 95</t>
  </si>
  <si>
    <t>16/07/21 - E - 15 - 108</t>
  </si>
  <si>
    <t>16/07/21 - E - 15 - 109</t>
  </si>
  <si>
    <t>16/07/21 - E - 15 - 122</t>
  </si>
  <si>
    <t>16/07/21 - E - 15 - 123</t>
  </si>
  <si>
    <t>16/07/21 - E - 15 - 136</t>
  </si>
  <si>
    <t>16/07/21 - E - 15 - 137</t>
  </si>
  <si>
    <t>16/07/21 - E - 15 - 143</t>
  </si>
  <si>
    <t>16/07/21 - E - 15 - 144</t>
  </si>
  <si>
    <t>16/07/21 - E - 15 - 157</t>
  </si>
  <si>
    <t>16/07/21 - E - 15 - 158</t>
  </si>
  <si>
    <t>16/07/21 - E - 15 - 171</t>
  </si>
  <si>
    <t>16/07/21 - E - 15 - 172</t>
  </si>
  <si>
    <t>16/08/21 - E - 10 - 3</t>
  </si>
  <si>
    <t>16/08/21 - E - 10 - 4</t>
  </si>
  <si>
    <t>16/08/21 - E - 10 - 17</t>
  </si>
  <si>
    <t>16/08/21 - E - 10 - 18</t>
  </si>
  <si>
    <t>16/08/21 - E - 10 - 31</t>
  </si>
  <si>
    <t>16/08/21 - E - 10 - 32</t>
  </si>
  <si>
    <t>16/08/21 - E - 10 - 38</t>
  </si>
  <si>
    <t>16/08/21 - E - 10 - 39</t>
  </si>
  <si>
    <t>16/08/21 - E - 10 - 52</t>
  </si>
  <si>
    <t>16/08/21 - E - 10 - 53</t>
  </si>
  <si>
    <t>16/08/21 - E - 10 - 66</t>
  </si>
  <si>
    <t>16/08/21 - E - 10 - 67</t>
  </si>
  <si>
    <t>16/08/21 - E - 10 - 80</t>
  </si>
  <si>
    <t>16/08/21 - E - 10 - 81</t>
  </si>
  <si>
    <t>16/08/21 - E - 10 - 94</t>
  </si>
  <si>
    <t>16/08/21 - E - 10 - 95</t>
  </si>
  <si>
    <t>16/08/21 - E - 10 - 108</t>
  </si>
  <si>
    <t>16/08/21 - E - 10 - 109</t>
  </si>
  <si>
    <t>16/08/21 - E - 10 - 122</t>
  </si>
  <si>
    <t>16/08/21 - E - 10 - 123</t>
  </si>
  <si>
    <t>16/08/21 - E - 10 - 136</t>
  </si>
  <si>
    <t>16/08/21 - E - 10 - 137</t>
  </si>
  <si>
    <t>16/08/21 - E - 10 - 143</t>
  </si>
  <si>
    <t>16/08/21 - E - 10 - 144</t>
  </si>
  <si>
    <t>16/08/21 - E - 10 - 150</t>
  </si>
  <si>
    <t>16/08/21 - E - 10 - 151</t>
  </si>
  <si>
    <t>16/08/21 - E - 10 - 164</t>
  </si>
  <si>
    <t>16/08/21 - E - 10 - 165</t>
  </si>
  <si>
    <t>16/08/21 - E - 10 - 178</t>
  </si>
  <si>
    <t>16/08/21 - E - 10 - 179</t>
  </si>
  <si>
    <t>16/08/21 - E - 11 - 3</t>
  </si>
  <si>
    <t>16/08/21 - E - 11 - 4</t>
  </si>
  <si>
    <t>17/04/21 - E - 12 - 3</t>
  </si>
  <si>
    <t>17/04/21 - E - 12 - 4</t>
  </si>
  <si>
    <t>17/09/21 - E - 15 - 3</t>
  </si>
  <si>
    <t>17/09/21 - E - 15 - 4</t>
  </si>
  <si>
    <t>17/09/21 - E - 15 - 17</t>
  </si>
  <si>
    <t>17/09/21 - E - 15 - 18</t>
  </si>
  <si>
    <t>17/09/21 - E - 15 - 31</t>
  </si>
  <si>
    <t>17/09/21 - E - 15 - 32</t>
  </si>
  <si>
    <t>17/09/21 - E - 15 - 38</t>
  </si>
  <si>
    <t>17/09/21 - E - 15 - 39</t>
  </si>
  <si>
    <t>17/09/21 - E - 15 - 52</t>
  </si>
  <si>
    <t>17/09/21 - E - 15 - 53</t>
  </si>
  <si>
    <t>17/09/21 - E - 15 - 66</t>
  </si>
  <si>
    <t>17/09/21 - E - 15 - 67</t>
  </si>
  <si>
    <t>17/09/21 - E - 15 - 80</t>
  </si>
  <si>
    <t>17/09/21 - E - 15 - 81</t>
  </si>
  <si>
    <t>17/09/21 - E - 15 - 87</t>
  </si>
  <si>
    <t>17/09/21 - E - 15 - 88</t>
  </si>
  <si>
    <t>17/09/21 - E - 15 - 101</t>
  </si>
  <si>
    <t>17/09/21 - E - 15 - 102</t>
  </si>
  <si>
    <t>17/09/21 - E - 15 - 115</t>
  </si>
  <si>
    <t>17/09/21 - E - 15 - 116</t>
  </si>
  <si>
    <t>17/09/21 - E - 15 - 129</t>
  </si>
  <si>
    <t>17/09/21 - E - 15 - 130</t>
  </si>
  <si>
    <t>17/09/21 - E - 15 - 143</t>
  </si>
  <si>
    <t>17/09/21 - E - 15 - 144</t>
  </si>
  <si>
    <t>17/09/21 - E - 15 - 150</t>
  </si>
  <si>
    <t>17/09/21 - E - 15 - 151</t>
  </si>
  <si>
    <t>17/09/21 - E - 15 - 157</t>
  </si>
  <si>
    <t>17/09/21 - E - 15 - 158</t>
  </si>
  <si>
    <t>17/09/21 - E - 15 - 171</t>
  </si>
  <si>
    <t>17/09/21 - E - 15 - 172</t>
  </si>
  <si>
    <t>17/09/21 - E - 15 - 185</t>
  </si>
  <si>
    <t>17/09/21 - E - 15 - 186</t>
  </si>
  <si>
    <t>20/08/21 - E - 14 - 3</t>
  </si>
  <si>
    <t>20/08/21 - E - 14 - 4</t>
  </si>
  <si>
    <t>23/07/21 - E - 17 - 3</t>
  </si>
  <si>
    <t>23/07/21 - E - 17 - 4</t>
  </si>
  <si>
    <t>28/02/21 - E - 13 - 3</t>
  </si>
  <si>
    <t>28/02/21 - E - 13 - 4</t>
  </si>
  <si>
    <t>28/02/21 - E - 13 - 10</t>
  </si>
  <si>
    <t>28/02/21 - E - 13 - 11</t>
  </si>
  <si>
    <t>28/02/21 - E - 13 - 24</t>
  </si>
  <si>
    <t>28/02/21 - E - 13 - 25</t>
  </si>
  <si>
    <t>28/02/21 - E - 13 - 38</t>
  </si>
  <si>
    <t>28/02/21 - E - 13 - 39</t>
  </si>
  <si>
    <t>28/02/21 - E - 13 - 52</t>
  </si>
  <si>
    <t>28/02/21 - E - 13 - 53</t>
  </si>
  <si>
    <t>28/02/21 - E - 13 - 73</t>
  </si>
  <si>
    <t>28/02/21 - E - 13 - 74</t>
  </si>
  <si>
    <t>28/02/21 - E - 13 - 87</t>
  </si>
  <si>
    <t>28/02/21 - E - 13 - 88</t>
  </si>
  <si>
    <t>28/02/21 - E - 13 - 101</t>
  </si>
  <si>
    <t>28/02/21 - E - 13 - 102</t>
  </si>
  <si>
    <t>28/02/21 - E - 13 - 115</t>
  </si>
  <si>
    <t>28/02/21 - E - 13 - 116</t>
  </si>
  <si>
    <t>28/02/21 - E - 13 - 129</t>
  </si>
  <si>
    <t>28/02/21 - E - 13 - 130</t>
  </si>
  <si>
    <t>28/02/21 - E - 13 - 143</t>
  </si>
  <si>
    <t>28/02/21 - E - 13 - 144</t>
  </si>
  <si>
    <t>28/02/21 - E - 13 - 157</t>
  </si>
  <si>
    <t>28/02/21 - E - 13 - 158</t>
  </si>
  <si>
    <t>28/02/21 - E - 13 - 171</t>
  </si>
  <si>
    <t>28/02/21 - E - 13 - 172</t>
  </si>
  <si>
    <t>28/02/21 - E - 13 - 185</t>
  </si>
  <si>
    <t>28/02/21 - E - 13 - 186</t>
  </si>
  <si>
    <t>28/02/21 - E - 13 - 192</t>
  </si>
  <si>
    <t>28/02/21 - E - 13 - 193</t>
  </si>
  <si>
    <t>28/02/21 - E - 13 - 206</t>
  </si>
  <si>
    <t>28/02/21 - E - 13 - 207</t>
  </si>
  <si>
    <t>28/02/21 - E - 14 - 3</t>
  </si>
  <si>
    <t>28/02/21 - E - 14 - 4</t>
  </si>
  <si>
    <t>28/02/21 - E - 14 - 17</t>
  </si>
  <si>
    <t>28/02/21 - E - 14 - 18</t>
  </si>
  <si>
    <t>28/02/21 - E - 15 - 3</t>
  </si>
  <si>
    <t>28/02/21 - E - 15 - 4</t>
  </si>
  <si>
    <t>28/02/21 - E - 15 - 10</t>
  </si>
  <si>
    <t>28/02/21 - E - 15 - 11</t>
  </si>
  <si>
    <t>28/02/21 - E - 15 - 24</t>
  </si>
  <si>
    <t>28/02/21 - E - 15 - 25</t>
  </si>
  <si>
    <t>28/02/21 - E - 15 - 38</t>
  </si>
  <si>
    <t>28/02/21 - E - 15 - 39</t>
  </si>
  <si>
    <t>28/02/21 - E - 15 - 52</t>
  </si>
  <si>
    <t>28/02/21 - E - 15 - 53</t>
  </si>
  <si>
    <t>28/02/21 - E - 15 - 66</t>
  </si>
  <si>
    <t>28/02/21 - E - 15 - 67</t>
  </si>
  <si>
    <t>28/02/21 - E - 15 - 80</t>
  </si>
  <si>
    <t>28/02/21 - E - 15 - 81</t>
  </si>
  <si>
    <t>28/02/21 - E - 15 - 94</t>
  </si>
  <si>
    <t>28/02/21 - E - 15 - 95</t>
  </si>
  <si>
    <t>28/02/21 - E - 15 - 108</t>
  </si>
  <si>
    <t>28/02/21 - E - 15 - 109</t>
  </si>
  <si>
    <t>28/02/21 - E - 15 - 122</t>
  </si>
  <si>
    <t>28/02/21 - E - 15 - 123</t>
  </si>
  <si>
    <t>28/02/21 - E - 15 - 136</t>
  </si>
  <si>
    <t>28/02/21 - E - 15 - 137</t>
  </si>
  <si>
    <t>28/02/21 - E - 15 - 150</t>
  </si>
  <si>
    <t>28/02/21 - E - 15 - 151</t>
  </si>
  <si>
    <t>28/02/21 - E - 15 - 164</t>
  </si>
  <si>
    <t>28/02/21 - E - 15 - 165</t>
  </si>
  <si>
    <t>28/02/21 - E - 15 - 178</t>
  </si>
  <si>
    <t>28/02/21 - E - 15 - 179</t>
  </si>
  <si>
    <t>28/02/21 - E - 15 - 185</t>
  </si>
  <si>
    <t>28/02/21 - E - 15 - 186</t>
  </si>
  <si>
    <t>28/02/21 - E - 15 - 206</t>
  </si>
  <si>
    <t>28/02/21 - E - 15 - 207</t>
  </si>
  <si>
    <t>28/02/21 - E - 16 - 3</t>
  </si>
  <si>
    <t>28/02/21 - E - 16 - 4</t>
  </si>
  <si>
    <t>28/02/21 - E - 16 - 17</t>
  </si>
  <si>
    <t>28/02/21 - E - 16 - 18</t>
  </si>
  <si>
    <t>29/12/21 - E - 19 - 3</t>
  </si>
  <si>
    <t>29/12/21 - E - 19 - 4</t>
  </si>
  <si>
    <t>29/12/21 - E - 20 - 3</t>
  </si>
  <si>
    <t>29/12/21 - E - 20 - 4</t>
  </si>
  <si>
    <t>30/01/21 - E - 7 - 3</t>
  </si>
  <si>
    <t>30/01/21 - E - 7 - 4</t>
  </si>
  <si>
    <t>30/01/21 - E - 7 - 10</t>
  </si>
  <si>
    <t>30/01/21 - E - 7 - 11</t>
  </si>
  <si>
    <t>30/01/21 - E - 7 - 24</t>
  </si>
  <si>
    <t>30/01/21 - E - 7 - 25</t>
  </si>
  <si>
    <t>30/01/21 - E - 7 - 38</t>
  </si>
  <si>
    <t>30/01/21 - E - 7 - 39</t>
  </si>
  <si>
    <t>30/01/21 - E - 7 - 52</t>
  </si>
  <si>
    <t>30/01/21 - E - 7 - 53</t>
  </si>
  <si>
    <t>30/01/21 - E - 7 - 73</t>
  </si>
  <si>
    <t>30/01/21 - E - 7 - 74</t>
  </si>
  <si>
    <t>30/01/21 - E - 7 - 87</t>
  </si>
  <si>
    <t>30/01/21 - E - 7 - 88</t>
  </si>
  <si>
    <t>30/01/21 - E - 7 - 94</t>
  </si>
  <si>
    <t>30/01/21 - E - 7 - 95</t>
  </si>
  <si>
    <t>30/01/21 - E - 7 - 108</t>
  </si>
  <si>
    <t>30/01/21 - E - 7 - 109</t>
  </si>
  <si>
    <t>30/01/21 - E - 7 - 122</t>
  </si>
  <si>
    <t>30/01/21 - E - 7 - 123</t>
  </si>
  <si>
    <t>30/01/21 - E - 7 - 136</t>
  </si>
  <si>
    <t>30/01/21 - E - 7 - 137</t>
  </si>
  <si>
    <t>30/01/21 - E - 7 - 150</t>
  </si>
  <si>
    <t>30/01/21 - E - 7 - 151</t>
  </si>
  <si>
    <t>30/01/21 - E - 7 - 164</t>
  </si>
  <si>
    <t>30/01/21 - E - 7 - 165</t>
  </si>
  <si>
    <t>30/01/21 - E - 7 - 178</t>
  </si>
  <si>
    <t>30/01/21 - E - 7 - 179</t>
  </si>
  <si>
    <t>30/01/21 - E - 7 - 192</t>
  </si>
  <si>
    <t>30/01/21 - E - 7 - 193</t>
  </si>
  <si>
    <t>30/01/21 - E - 7 - 206</t>
  </si>
  <si>
    <t>30/01/21 - E - 7 - 207</t>
  </si>
  <si>
    <t>30/03/21 - E - 17 - 3</t>
  </si>
  <si>
    <t>30/03/21 - E - 17 - 4</t>
  </si>
  <si>
    <t>30/03/21 - E - 18 - 3</t>
  </si>
  <si>
    <t>30/03/21 - E - 18 - 4</t>
  </si>
  <si>
    <t>30/04/21 - E - 19 - 3</t>
  </si>
  <si>
    <t>30/04/21 - E - 19 - 4</t>
  </si>
  <si>
    <t>30/04/21 - E - 19 - 10</t>
  </si>
  <si>
    <t>30/04/21 - E - 19 - 11</t>
  </si>
  <si>
    <t>30/04/21 - E - 19 - 24</t>
  </si>
  <si>
    <t>30/04/21 - E - 19 - 25</t>
  </si>
  <si>
    <t>30/04/21 - E - 19 - 38</t>
  </si>
  <si>
    <t>30/04/21 - E - 19 - 39</t>
  </si>
  <si>
    <t>30/04/21 - E - 19 - 45</t>
  </si>
  <si>
    <t>30/04/21 - E - 19 - 46</t>
  </si>
  <si>
    <t>30/04/21 - E - 19 - 59</t>
  </si>
  <si>
    <t>30/04/21 - E - 19 - 60</t>
  </si>
  <si>
    <t>30/04/21 - E - 19 - 73</t>
  </si>
  <si>
    <t>30/04/21 - E - 19 - 74</t>
  </si>
  <si>
    <t>30/04/21 - E - 19 - 87</t>
  </si>
  <si>
    <t>30/04/21 - E - 19 - 88</t>
  </si>
  <si>
    <t>30/04/21 - E - 19 - 101</t>
  </si>
  <si>
    <t>30/04/21 - E - 19 - 102</t>
  </si>
  <si>
    <t>30/04/21 - E - 19 - 115</t>
  </si>
  <si>
    <t>30/04/21 - E - 19 - 116</t>
  </si>
  <si>
    <t>30/04/21 - E - 19 - 129</t>
  </si>
  <si>
    <t>30/04/21 - E - 19 - 130</t>
  </si>
  <si>
    <t>30/04/21 - E - 19 - 143</t>
  </si>
  <si>
    <t>30/04/21 - E - 19 - 144</t>
  </si>
  <si>
    <t>30/04/21 - E - 19 - 157</t>
  </si>
  <si>
    <t>30/04/21 - E - 19 - 158</t>
  </si>
  <si>
    <t>30/04/21 - E - 19 - 171</t>
  </si>
  <si>
    <t>30/04/21 - E - 19 - 172</t>
  </si>
  <si>
    <t>30/04/21 - E - 19 - 185</t>
  </si>
  <si>
    <t>30/04/21 - E - 19 - 186</t>
  </si>
  <si>
    <t>30/04/21 - E - 19 - 192</t>
  </si>
  <si>
    <t>30/04/21 - E - 19 - 193</t>
  </si>
  <si>
    <t>30/04/21 - E - 19 - 206</t>
  </si>
  <si>
    <t>30/04/21 - E - 19 - 207</t>
  </si>
  <si>
    <t>30/04/21 - E - 19 - 220</t>
  </si>
  <si>
    <t>30/04/21 - E - 19 - 221</t>
  </si>
  <si>
    <t>30/04/21 - E - 20 - 3</t>
  </si>
  <si>
    <t>30/04/21 - E - 20 - 4</t>
  </si>
  <si>
    <t>30/04/21 - E - 21 - 3</t>
  </si>
  <si>
    <t>30/04/21 - E - 21 - 4</t>
  </si>
  <si>
    <t>30/06/21 - E - 21 - 3</t>
  </si>
  <si>
    <t>30/06/21 - E - 21 - 4</t>
  </si>
  <si>
    <t>30/06/21 - E - 21 - 17</t>
  </si>
  <si>
    <t>30/06/21 - E - 21 - 18</t>
  </si>
  <si>
    <t>30/06/21 - E - 21 - 31</t>
  </si>
  <si>
    <t>30/06/21 - E - 21 - 32</t>
  </si>
  <si>
    <t>30/06/21 - E - 21 - 38</t>
  </si>
  <si>
    <t>30/06/21 - E - 21 - 39</t>
  </si>
  <si>
    <t>30/06/21 - E - 21 - 52</t>
  </si>
  <si>
    <t>30/06/21 - E - 21 - 53</t>
  </si>
  <si>
    <t>30/06/21 - E - 21 - 66</t>
  </si>
  <si>
    <t>30/06/21 - E - 21 - 67</t>
  </si>
  <si>
    <t>30/06/21 - E - 21 - 80</t>
  </si>
  <si>
    <t>30/06/21 - E - 21 - 81</t>
  </si>
  <si>
    <t>30/06/21 - E - 21 - 94</t>
  </si>
  <si>
    <t>30/06/21 - E - 21 - 95</t>
  </si>
  <si>
    <t>30/06/21 - E - 21 - 108</t>
  </si>
  <si>
    <t>30/06/21 - E - 21 - 109</t>
  </si>
  <si>
    <t>30/06/21 - E - 21 - 122</t>
  </si>
  <si>
    <t>30/06/21 - E - 21 - 123</t>
  </si>
  <si>
    <t>30/06/21 - E - 21 - 136</t>
  </si>
  <si>
    <t>30/06/21 - E - 21 - 137</t>
  </si>
  <si>
    <t>30/06/21 - E - 21 - 150</t>
  </si>
  <si>
    <t>30/06/21 - E - 21 - 151</t>
  </si>
  <si>
    <t>30/06/21 - E - 21 - 157</t>
  </si>
  <si>
    <t>30/06/21 - E - 21 - 158</t>
  </si>
  <si>
    <t>30/06/21 - E - 21 - 171</t>
  </si>
  <si>
    <t>30/06/21 - E - 21 - 172</t>
  </si>
  <si>
    <t>30/06/21 - E - 21 - 185</t>
  </si>
  <si>
    <t>30/06/21 - E - 21 - 186</t>
  </si>
  <si>
    <t>30/06/21 - E - 22 - 3</t>
  </si>
  <si>
    <t>30/06/21 - E - 22 - 4</t>
  </si>
  <si>
    <t>30/06/21 - E - 23 - 3</t>
  </si>
  <si>
    <t>30/06/21 - E - 23 - 4</t>
  </si>
  <si>
    <t>30/07/21 - E - 18 - 3</t>
  </si>
  <si>
    <t>30/07/21 - E - 18 - 4</t>
  </si>
  <si>
    <t>30/07/21 - E - 19 - 3</t>
  </si>
  <si>
    <t>30/07/21 - E - 19 - 4</t>
  </si>
  <si>
    <t>30/07/21 - E - 19 - 17</t>
  </si>
  <si>
    <t>30/07/21 - E - 19 - 18</t>
  </si>
  <si>
    <t>30/07/21 - E - 19 - 31</t>
  </si>
  <si>
    <t>30/07/21 - E - 19 - 32</t>
  </si>
  <si>
    <t>30/07/21 - E - 19 - 38</t>
  </si>
  <si>
    <t>30/07/21 - E - 19 - 39</t>
  </si>
  <si>
    <t>30/07/21 - E - 19 - 52</t>
  </si>
  <si>
    <t>30/07/21 - E - 19 - 53</t>
  </si>
  <si>
    <t>30/07/21 - E - 19 - 66</t>
  </si>
  <si>
    <t>30/07/21 - E - 19 - 67</t>
  </si>
  <si>
    <t>30/07/21 - E - 19 - 80</t>
  </si>
  <si>
    <t>30/07/21 - E - 19 - 81</t>
  </si>
  <si>
    <t>30/07/21 - E - 19 - 94</t>
  </si>
  <si>
    <t>30/07/21 - E - 19 - 95</t>
  </si>
  <si>
    <t>30/07/21 - E - 19 - 108</t>
  </si>
  <si>
    <t>30/07/21 - E - 19 - 109</t>
  </si>
  <si>
    <t>30/07/21 - E - 19 - 122</t>
  </si>
  <si>
    <t>30/07/21 - E - 19 - 123</t>
  </si>
  <si>
    <t>30/07/21 - E - 19 - 136</t>
  </si>
  <si>
    <t>30/07/21 - E - 19 - 137</t>
  </si>
  <si>
    <t>30/07/21 - E - 19 - 143</t>
  </si>
  <si>
    <t>30/07/21 - E - 19 - 144</t>
  </si>
  <si>
    <t>30/07/21 - E - 19 - 150</t>
  </si>
  <si>
    <t>30/07/21 - E - 19 - 151</t>
  </si>
  <si>
    <t>30/07/21 - E - 19 - 164</t>
  </si>
  <si>
    <t>30/07/21 - E - 19 - 165</t>
  </si>
  <si>
    <t>30/07/21 - E - 19 - 178</t>
  </si>
  <si>
    <t>30/07/21 - E - 19 - 179</t>
  </si>
  <si>
    <t>30/07/21 - E - 20 - 3</t>
  </si>
  <si>
    <t>30/07/21 - E - 20 - 4</t>
  </si>
  <si>
    <t>30/07/21 - E - 21 - 3</t>
  </si>
  <si>
    <t>30/07/21 - E - 21 - 4</t>
  </si>
  <si>
    <t>30/09/21 - E - 17 - 3</t>
  </si>
  <si>
    <t>30/09/21 - E - 17 - 4</t>
  </si>
  <si>
    <t>30/09/21 - E - 17 - 17</t>
  </si>
  <si>
    <t>30/09/21 - E - 17 - 18</t>
  </si>
  <si>
    <t>30/09/21 - E - 18 - 3</t>
  </si>
  <si>
    <t>30/09/21 - E - 18 - 4</t>
  </si>
  <si>
    <t>30/09/21 - E - 18 - 17</t>
  </si>
  <si>
    <t>30/09/21 - E - 18 - 18</t>
  </si>
  <si>
    <t>30/09/21 - E - 18 - 24</t>
  </si>
  <si>
    <t>30/09/21 - E - 18 - 25</t>
  </si>
  <si>
    <t>30/09/21 - E - 18 - 31</t>
  </si>
  <si>
    <t>30/09/21 - E - 18 - 32</t>
  </si>
  <si>
    <t>30/09/21 - E - 18 - 38</t>
  </si>
  <si>
    <t>30/09/21 - E - 18 - 39</t>
  </si>
  <si>
    <t>30/09/21 - E - 18 - 52</t>
  </si>
  <si>
    <t>30/09/21 - E - 18 - 53</t>
  </si>
  <si>
    <t>30/09/21 - E - 18 - 66</t>
  </si>
  <si>
    <t>30/09/21 - E - 18 - 67</t>
  </si>
  <si>
    <t>30/09/21 - E - 18 - 73</t>
  </si>
  <si>
    <t>30/09/21 - E - 18 - 74</t>
  </si>
  <si>
    <t>30/09/21 - E - 18 - 87</t>
  </si>
  <si>
    <t>30/09/21 - E - 18 - 88</t>
  </si>
  <si>
    <t>30/09/21 - E - 18 - 101</t>
  </si>
  <si>
    <t>30/09/21 - E - 18 - 102</t>
  </si>
  <si>
    <t>30/09/21 - E - 18 - 108</t>
  </si>
  <si>
    <t>30/09/21 - E - 18 - 109</t>
  </si>
  <si>
    <t>30/09/21 - E - 18 - 122</t>
  </si>
  <si>
    <t>30/09/21 - E - 18 - 123</t>
  </si>
  <si>
    <t>30/09/21 - E - 18 - 129</t>
  </si>
  <si>
    <t>30/09/21 - E - 18 - 130</t>
  </si>
  <si>
    <t>30/09/21 - E - 18 - 136</t>
  </si>
  <si>
    <t>30/09/21 - E - 18 - 137</t>
  </si>
  <si>
    <t>30/09/21 - E - 18 - 150</t>
  </si>
  <si>
    <t>30/09/21 - E - 18 - 151</t>
  </si>
  <si>
    <t>30/09/21 - E - 18 - 164</t>
  </si>
  <si>
    <t>30/09/21 - E - 18 - 165</t>
  </si>
  <si>
    <t>30/09/21 - E - 19 - 3</t>
  </si>
  <si>
    <t>30/09/21 - E - 19 - 4</t>
  </si>
  <si>
    <t>30/09/21 - E - 19 - 10</t>
  </si>
  <si>
    <t>30/09/21 - E - 19 - 11</t>
  </si>
  <si>
    <t>30/09/21 - E - 19 - 17</t>
  </si>
  <si>
    <t>30/09/21 - E - 19 - 18</t>
  </si>
  <si>
    <t>30/09/21 - E - 19 - 31</t>
  </si>
  <si>
    <t>30/09/21 - E - 19 - 32</t>
  </si>
  <si>
    <t>30/11/21 - E - 24 - 3</t>
  </si>
  <si>
    <t>30/11/21 - E - 24 - 4</t>
  </si>
  <si>
    <t>30/11/21 - E - 25 - 3</t>
  </si>
  <si>
    <t>30/11/21 - E - 25 - 4</t>
  </si>
  <si>
    <t>30/11/21 - E - 26 - 3</t>
  </si>
  <si>
    <t>30/11/21 - E - 26 - 4</t>
  </si>
  <si>
    <t>30/11/21 - E - 26 - 17</t>
  </si>
  <si>
    <t>30/11/21 - E - 26 - 18</t>
  </si>
  <si>
    <t>30/11/21 - E - 26 - 31</t>
  </si>
  <si>
    <t>30/11/21 - E - 26 - 32</t>
  </si>
  <si>
    <t>30/11/21 - E - 26 - 38</t>
  </si>
  <si>
    <t>30/11/21 - E - 26 - 39</t>
  </si>
  <si>
    <t>30/11/21 - E - 26 - 52</t>
  </si>
  <si>
    <t>30/11/21 - E - 26 - 53</t>
  </si>
  <si>
    <t>30/11/21 - E - 26 - 66</t>
  </si>
  <si>
    <t>30/11/21 - E - 26 - 67</t>
  </si>
  <si>
    <t>30/11/21 - E - 26 - 80</t>
  </si>
  <si>
    <t>30/11/21 - E - 26 - 81</t>
  </si>
  <si>
    <t>30/11/21 - E - 26 - 94</t>
  </si>
  <si>
    <t>30/11/21 - E - 26 - 95</t>
  </si>
  <si>
    <t>30/11/21 - E - 26 - 101</t>
  </si>
  <si>
    <t>30/11/21 - E - 26 - 102</t>
  </si>
  <si>
    <t>30/11/21 - E - 26 - 115</t>
  </si>
  <si>
    <t>30/11/21 - E - 26 - 116</t>
  </si>
  <si>
    <t>30/11/21 - E - 26 - 129</t>
  </si>
  <si>
    <t>30/11/21 - E - 26 - 130</t>
  </si>
  <si>
    <t>30/11/21 - E - 26 - 143</t>
  </si>
  <si>
    <t>30/11/21 - E - 26 - 144</t>
  </si>
  <si>
    <t>30/11/21 - E - 26 - 157</t>
  </si>
  <si>
    <t>30/11/21 - E - 26 - 158</t>
  </si>
  <si>
    <t>30/11/21 - E - 26 - 171</t>
  </si>
  <si>
    <t>30/11/21 - E - 26 - 172</t>
  </si>
  <si>
    <t>30/11/21 - E - 26 - 178</t>
  </si>
  <si>
    <t>30/11/21 - E - 26 - 179</t>
  </si>
  <si>
    <t>30/11/21 - E - 26 - 185</t>
  </si>
  <si>
    <t>30/11/21 - E - 26 - 186</t>
  </si>
  <si>
    <t>30/11/21 - E - 26 - 199</t>
  </si>
  <si>
    <t>30/11/21 - E - 26 - 200</t>
  </si>
  <si>
    <t>30/11/21 - E - 26 - 213</t>
  </si>
  <si>
    <t>30/11/21 - E - 26 - 214</t>
  </si>
  <si>
    <t>30/11/21 - E - 27 - 3</t>
  </si>
  <si>
    <t>30/11/21 - E - 27 - 4</t>
  </si>
  <si>
    <t>30/11/21 - E - 27 - 17</t>
  </si>
  <si>
    <t>30/11/21 - E - 27 - 18</t>
  </si>
  <si>
    <t>30/11/21 - E - 27 - 31</t>
  </si>
  <si>
    <t>30/11/21 - E - 27 - 32</t>
  </si>
  <si>
    <t>30/11/21 - E - 27 - 38</t>
  </si>
  <si>
    <t>30/11/21 - E - 27 - 39</t>
  </si>
  <si>
    <t>30/11/21 - E - 27 - 52</t>
  </si>
  <si>
    <t>30/11/21 - E - 27 - 53</t>
  </si>
  <si>
    <t>30/11/21 - E - 27 - 66</t>
  </si>
  <si>
    <t>30/11/21 - E - 27 - 67</t>
  </si>
  <si>
    <t>30/11/21 - E - 27 - 80</t>
  </si>
  <si>
    <t>30/11/21 - E - 27 - 81</t>
  </si>
  <si>
    <t>30/11/21 - E - 27 - 94</t>
  </si>
  <si>
    <t>30/11/21 - E - 27 - 95</t>
  </si>
  <si>
    <t>30/11/21 - E - 27 - 101</t>
  </si>
  <si>
    <t>30/11/21 - E - 27 - 102</t>
  </si>
  <si>
    <t>30/11/21 - E - 27 - 115</t>
  </si>
  <si>
    <t>30/11/21 - E - 27 - 116</t>
  </si>
  <si>
    <t>30/11/21 - E - 27 - 129</t>
  </si>
  <si>
    <t>30/11/21 - E - 27 - 130</t>
  </si>
  <si>
    <t>30/11/21 - E - 27 - 143</t>
  </si>
  <si>
    <t>30/11/21 - E - 27 - 144</t>
  </si>
  <si>
    <t>30/11/21 - E - 27 - 157</t>
  </si>
  <si>
    <t>30/11/21 - E - 27 - 158</t>
  </si>
  <si>
    <t>30/11/21 - E - 27 - 171</t>
  </si>
  <si>
    <t>30/11/21 - E - 27 - 172</t>
  </si>
  <si>
    <t>30/11/21 - E - 27 - 178</t>
  </si>
  <si>
    <t>30/11/21 - E - 27 - 179</t>
  </si>
  <si>
    <t>30/11/21 - E - 27 - 185</t>
  </si>
  <si>
    <t>30/11/21 - E - 27 - 186</t>
  </si>
  <si>
    <t>30/11/21 - E - 27 - 199</t>
  </si>
  <si>
    <t>30/11/21 - E - 27 - 200</t>
  </si>
  <si>
    <t>30/11/21 - E - 27 - 213</t>
  </si>
  <si>
    <t>30/11/21 - E - 27 - 214</t>
  </si>
  <si>
    <t>30/11/21 - E - 28 - 3</t>
  </si>
  <si>
    <t>30/11/21 - E - 28 - 4</t>
  </si>
  <si>
    <t>30/11/21 - E - 29 - 10</t>
  </si>
  <si>
    <t>30/11/21 - E - 29 - 11</t>
  </si>
  <si>
    <t>30/12/21 - E - 21 - 3</t>
  </si>
  <si>
    <t>30/12/21 - E - 21 - 4</t>
  </si>
  <si>
    <t>30/12/21 - E - 21 - 17</t>
  </si>
  <si>
    <t>30/12/21 - E - 21 - 18</t>
  </si>
  <si>
    <t>30/12/21 - E - 21 - 31</t>
  </si>
  <si>
    <t>30/12/21 - E - 21 - 32</t>
  </si>
  <si>
    <t>30/12/21 - E - 21 - 38</t>
  </si>
  <si>
    <t>30/12/21 - E - 21 - 39</t>
  </si>
  <si>
    <t>30/12/21 - E - 21 - 52</t>
  </si>
  <si>
    <t>30/12/21 - E - 21 - 53</t>
  </si>
  <si>
    <t>30/12/21 - E - 21 - 66</t>
  </si>
  <si>
    <t>30/12/21 - E - 21 - 67</t>
  </si>
  <si>
    <t>30/12/21 - E - 21 - 80</t>
  </si>
  <si>
    <t>30/12/21 - E - 21 - 81</t>
  </si>
  <si>
    <t>30/12/21 - E - 21 - 94</t>
  </si>
  <si>
    <t>30/12/21 - E - 21 - 95</t>
  </si>
  <si>
    <t>30/12/21 - E - 21 - 101</t>
  </si>
  <si>
    <t>30/12/21 - E - 21 - 102</t>
  </si>
  <si>
    <t>30/12/21 - E - 21 - 115</t>
  </si>
  <si>
    <t>30/12/21 - E - 21 - 116</t>
  </si>
  <si>
    <t>30/12/21 - E - 21 - 129</t>
  </si>
  <si>
    <t>30/12/21 - E - 21 - 130</t>
  </si>
  <si>
    <t>30/12/21 - E - 21 - 143</t>
  </si>
  <si>
    <t>30/12/21 - E - 21 - 144</t>
  </si>
  <si>
    <t>30/12/21 - E - 21 - 157</t>
  </si>
  <si>
    <t>30/12/21 - E - 21 - 158</t>
  </si>
  <si>
    <t>30/12/21 - E - 21 - 171</t>
  </si>
  <si>
    <t>30/12/21 - E - 21 - 172</t>
  </si>
  <si>
    <t>30/12/21 - E - 21 - 178</t>
  </si>
  <si>
    <t>30/12/21 - E - 21 - 179</t>
  </si>
  <si>
    <t>30/12/21 - E - 21 - 185</t>
  </si>
  <si>
    <t>30/12/21 - E - 21 - 186</t>
  </si>
  <si>
    <t>30/12/21 - E - 21 - 199</t>
  </si>
  <si>
    <t>30/12/21 - E - 21 - 200</t>
  </si>
  <si>
    <t>30/12/21 - E - 21 - 213</t>
  </si>
  <si>
    <t>30/12/21 - E - 21 - 214</t>
  </si>
  <si>
    <t>31/01/21 - E - 8 - 3</t>
  </si>
  <si>
    <t>31/01/21 - E - 8 - 4</t>
  </si>
  <si>
    <t>31/01/21 - E - 8 - 10</t>
  </si>
  <si>
    <t>31/01/21 - E - 8 - 11</t>
  </si>
  <si>
    <t>31/01/21 - E - 8 - 24</t>
  </si>
  <si>
    <t>31/01/21 - E - 8 - 25</t>
  </si>
  <si>
    <t>31/01/21 - E - 8 - 38</t>
  </si>
  <si>
    <t>31/01/21 - E - 8 - 39</t>
  </si>
  <si>
    <t>31/01/21 - E - 8 - 52</t>
  </si>
  <si>
    <t>31/01/21 - E - 8 - 53</t>
  </si>
  <si>
    <t>31/01/21 - E - 8 - 73</t>
  </si>
  <si>
    <t>31/01/21 - E - 8 - 74</t>
  </si>
  <si>
    <t>31/01/21 - E - 8 - 87</t>
  </si>
  <si>
    <t>31/01/21 - E - 8 - 88</t>
  </si>
  <si>
    <t>31/01/21 - E - 8 - 94</t>
  </si>
  <si>
    <t>31/01/21 - E - 8 - 95</t>
  </si>
  <si>
    <t>31/01/21 - E - 8 - 108</t>
  </si>
  <si>
    <t>31/01/21 - E - 8 - 109</t>
  </si>
  <si>
    <t>31/01/21 - E - 8 - 122</t>
  </si>
  <si>
    <t>31/01/21 - E - 8 - 123</t>
  </si>
  <si>
    <t>31/01/21 - E - 8 - 136</t>
  </si>
  <si>
    <t>31/01/21 - E - 8 - 137</t>
  </si>
  <si>
    <t>31/01/21 - E - 8 - 150</t>
  </si>
  <si>
    <t>31/01/21 - E - 8 - 151</t>
  </si>
  <si>
    <t>31/01/21 - E - 8 - 164</t>
  </si>
  <si>
    <t>31/01/21 - E - 8 - 165</t>
  </si>
  <si>
    <t>31/01/21 - E - 8 - 178</t>
  </si>
  <si>
    <t>31/01/21 - E - 8 - 179</t>
  </si>
  <si>
    <t>31/01/21 - E - 8 - 185</t>
  </si>
  <si>
    <t>31/01/21 - E - 8 - 186</t>
  </si>
  <si>
    <t>31/01/21 - E - 8 - 199</t>
  </si>
  <si>
    <t>31/01/21 - E - 8 - 200</t>
  </si>
  <si>
    <t>31/01/21 - E - 9 - 3</t>
  </si>
  <si>
    <t>31/01/21 - E - 9 - 4</t>
  </si>
  <si>
    <t>31/01/21 - E - 9 - 17</t>
  </si>
  <si>
    <t>31/01/21 - E - 9 - 18</t>
  </si>
  <si>
    <t>31/01/21 - E - 10 - 3</t>
  </si>
  <si>
    <t>31/01/21 - E - 10 - 4</t>
  </si>
  <si>
    <t>31/01/21 - E - 10 - 17</t>
  </si>
  <si>
    <t>31/01/21 - E - 10 - 18</t>
  </si>
  <si>
    <t>31/03/21 - E - 23 - 3</t>
  </si>
  <si>
    <t>31/03/21 - E - 23 - 4</t>
  </si>
  <si>
    <t>31/03/21 - E - 23 - 10</t>
  </si>
  <si>
    <t>31/03/21 - E - 23 - 11</t>
  </si>
  <si>
    <t>31/03/21 - E - 23 - 24</t>
  </si>
  <si>
    <t>31/03/21 - E - 23 - 25</t>
  </si>
  <si>
    <t>31/03/21 - E - 23 - 38</t>
  </si>
  <si>
    <t>31/03/21 - E - 23 - 39</t>
  </si>
  <si>
    <t>31/03/21 - E - 23 - 52</t>
  </si>
  <si>
    <t>31/03/21 - E - 23 - 53</t>
  </si>
  <si>
    <t>31/03/21 - E - 23 - 66</t>
  </si>
  <si>
    <t>31/03/21 - E - 23 - 67</t>
  </si>
  <si>
    <t>31/03/21 - E - 23 - 80</t>
  </si>
  <si>
    <t>31/03/21 - E - 23 - 81</t>
  </si>
  <si>
    <t>31/03/21 - E - 23 - 94</t>
  </si>
  <si>
    <t>31/03/21 - E - 23 - 95</t>
  </si>
  <si>
    <t>31/03/21 - E - 23 - 108</t>
  </si>
  <si>
    <t>31/03/21 - E - 23 - 109</t>
  </si>
  <si>
    <t>31/03/21 - E - 23 - 122</t>
  </si>
  <si>
    <t>31/03/21 - E - 23 - 123</t>
  </si>
  <si>
    <t>31/03/21 - E - 23 - 136</t>
  </si>
  <si>
    <t>31/03/21 - E - 23 - 137</t>
  </si>
  <si>
    <t>31/03/21 - E - 23 - 150</t>
  </si>
  <si>
    <t>31/03/21 - E - 23 - 151</t>
  </si>
  <si>
    <t>31/03/21 - E - 23 - 164</t>
  </si>
  <si>
    <t>31/03/21 - E - 23 - 165</t>
  </si>
  <si>
    <t>31/03/21 - E - 23 - 178</t>
  </si>
  <si>
    <t>31/03/21 - E - 23 - 179</t>
  </si>
  <si>
    <t>31/03/21 - E - 23 - 185</t>
  </si>
  <si>
    <t>31/03/21 - E - 23 - 186</t>
  </si>
  <si>
    <t>31/03/21 - E - 23 - 199</t>
  </si>
  <si>
    <t>31/03/21 - E - 23 - 200</t>
  </si>
  <si>
    <t>31/05/21 - E - 14 - 3</t>
  </si>
  <si>
    <t>31/05/21 - E - 14 - 4</t>
  </si>
  <si>
    <t>31/05/21 - E - 14 - 10</t>
  </si>
  <si>
    <t>31/05/21 - E - 14 - 11</t>
  </si>
  <si>
    <t>31/05/21 - E - 14 - 24</t>
  </si>
  <si>
    <t>31/05/21 - E - 14 - 25</t>
  </si>
  <si>
    <t>31/05/21 - E - 14 - 31</t>
  </si>
  <si>
    <t>31/05/21 - E - 14 - 32</t>
  </si>
  <si>
    <t>31/05/21 - E - 14 - 45</t>
  </si>
  <si>
    <t>31/05/21 - E - 14 - 46</t>
  </si>
  <si>
    <t>31/05/21 - E - 14 - 59</t>
  </si>
  <si>
    <t>31/05/21 - E - 14 - 60</t>
  </si>
  <si>
    <t>31/05/21 - E - 14 - 73</t>
  </si>
  <si>
    <t>31/05/21 - E - 14 - 74</t>
  </si>
  <si>
    <t>31/05/21 - E - 14 - 87</t>
  </si>
  <si>
    <t>31/05/21 - E - 14 - 88</t>
  </si>
  <si>
    <t>31/05/21 - E - 14 - 101</t>
  </si>
  <si>
    <t>31/05/21 - E - 14 - 102</t>
  </si>
  <si>
    <t>31/05/21 - E - 14 - 115</t>
  </si>
  <si>
    <t>31/05/21 - E - 14 - 116</t>
  </si>
  <si>
    <t>31/05/21 - E - 14 - 129</t>
  </si>
  <si>
    <t>31/05/21 - E - 14 - 130</t>
  </si>
  <si>
    <t>31/05/21 - E - 14 - 143</t>
  </si>
  <si>
    <t>31/05/21 - E - 14 - 144</t>
  </si>
  <si>
    <t>31/05/21 - E - 14 - 157</t>
  </si>
  <si>
    <t>31/05/21 - E - 14 - 158</t>
  </si>
  <si>
    <t>31/05/21 - E - 14 - 164</t>
  </si>
  <si>
    <t>31/05/21 - E - 14 - 165</t>
  </si>
  <si>
    <t>31/05/21 - E - 14 - 178</t>
  </si>
  <si>
    <t>31/05/21 - E - 14 - 179</t>
  </si>
  <si>
    <t>31/05/21 - E - 15 - 3</t>
  </si>
  <si>
    <t>31/05/21 - E - 15 - 4</t>
  </si>
  <si>
    <t>31/08/21 - E - 15 - 3</t>
  </si>
  <si>
    <t>31/08/21 - E - 15 - 4</t>
  </si>
  <si>
    <t>31/08/21 - E - 15 - 17</t>
  </si>
  <si>
    <t>31/08/21 - E - 15 - 18</t>
  </si>
  <si>
    <t>31/08/21 - E - 15 - 31</t>
  </si>
  <si>
    <t>31/08/21 - E - 15 - 32</t>
  </si>
  <si>
    <t>31/08/21 - E - 15 - 38</t>
  </si>
  <si>
    <t>31/08/21 - E - 15 - 39</t>
  </si>
  <si>
    <t>31/08/21 - E - 15 - 52</t>
  </si>
  <si>
    <t>31/08/21 - E - 15 - 53</t>
  </si>
  <si>
    <t>31/08/21 - E - 15 - 66</t>
  </si>
  <si>
    <t>31/08/21 - E - 15 - 67</t>
  </si>
  <si>
    <t>31/08/21 - E - 15 - 80</t>
  </si>
  <si>
    <t>31/08/21 - E - 15 - 81</t>
  </si>
  <si>
    <t>31/08/21 - E - 15 - 87</t>
  </si>
  <si>
    <t>31/08/21 - E - 15 - 88</t>
  </si>
  <si>
    <t>31/08/21 - E - 15 - 101</t>
  </si>
  <si>
    <t>31/08/21 - E - 15 - 102</t>
  </si>
  <si>
    <t>31/08/21 - E - 15 - 115</t>
  </si>
  <si>
    <t>31/08/21 - E - 15 - 116</t>
  </si>
  <si>
    <t>31/08/21 - E - 15 - 129</t>
  </si>
  <si>
    <t>31/08/21 - E - 15 - 130</t>
  </si>
  <si>
    <t>31/08/21 - E - 15 - 143</t>
  </si>
  <si>
    <t>31/08/21 - E - 15 - 144</t>
  </si>
  <si>
    <t>31/08/21 - E - 15 - 150</t>
  </si>
  <si>
    <t>31/08/21 - E - 15 - 151</t>
  </si>
  <si>
    <t>31/08/21 - E - 15 - 157</t>
  </si>
  <si>
    <t>31/08/21 - E - 15 - 158</t>
  </si>
  <si>
    <t>31/08/21 - E - 15 - 171</t>
  </si>
  <si>
    <t>31/08/21 - E - 15 - 172</t>
  </si>
  <si>
    <t>31/08/21 - E - 15 - 185</t>
  </si>
  <si>
    <t>31/08/21 - E - 15 - 186</t>
  </si>
  <si>
    <t>31/08/21 - E - 16 - 3</t>
  </si>
  <si>
    <t>31/08/21 - E - 16 - 4</t>
  </si>
  <si>
    <t>31/10/21 - E - 21 - 3</t>
  </si>
  <si>
    <t>31/10/21 - E - 21 - 4</t>
  </si>
  <si>
    <t>31/10/21 - E - 22 - 3</t>
  </si>
  <si>
    <t>31/10/21 - E - 22 - 4</t>
  </si>
  <si>
    <t>31/10/21 - E - 23 - 3</t>
  </si>
  <si>
    <t>31/10/21 - E - 23 - 4</t>
  </si>
  <si>
    <t>31/10/21 - E - 23 - 17</t>
  </si>
  <si>
    <t>31/10/21 - E - 23 - 18</t>
  </si>
  <si>
    <t>31/10/21 - E - 23 - 31</t>
  </si>
  <si>
    <t>31/10/21 - E - 23 - 32</t>
  </si>
  <si>
    <t>31/10/21 - E - 23 - 45</t>
  </si>
  <si>
    <t>31/10/21 - E - 23 - 46</t>
  </si>
  <si>
    <t>31/10/21 - E - 23 - 59</t>
  </si>
  <si>
    <t>31/10/21 - E - 23 - 60</t>
  </si>
  <si>
    <t>31/10/21 - E - 23 - 73</t>
  </si>
  <si>
    <t>31/10/21 - E - 23 - 74</t>
  </si>
  <si>
    <t>31/10/21 - E - 23 - 87</t>
  </si>
  <si>
    <t>31/10/21 - E - 23 - 88</t>
  </si>
  <si>
    <t>31/10/21 - E - 23 - 94</t>
  </si>
  <si>
    <t>31/10/21 - E - 23 - 95</t>
  </si>
  <si>
    <t>31/10/21 - E - 23 - 108</t>
  </si>
  <si>
    <t>31/10/21 - E - 23 - 109</t>
  </si>
  <si>
    <t>31/10/21 - E - 23 - 122</t>
  </si>
  <si>
    <t>31/10/21 - E - 23 - 123</t>
  </si>
  <si>
    <t>31/10/21 - E - 23 - 136</t>
  </si>
  <si>
    <t>31/10/21 - E - 23 - 137</t>
  </si>
  <si>
    <t>31/10/21 - E - 23 - 150</t>
  </si>
  <si>
    <t>31/10/21 - E - 23 - 151</t>
  </si>
  <si>
    <t>31/10/21 - E - 23 - 164</t>
  </si>
  <si>
    <t>31/10/21 - E - 23 - 165</t>
  </si>
  <si>
    <t>31/10/21 - E - 23 - 171</t>
  </si>
  <si>
    <t>31/10/21 - E - 23 - 172</t>
  </si>
  <si>
    <t>31/10/21 - E - 23 - 178</t>
  </si>
  <si>
    <t>31/10/21 - E - 23 - 179</t>
  </si>
  <si>
    <t>31/10/21 - E - 23 - 192</t>
  </si>
  <si>
    <t>31/10/21 - E - 23 - 193</t>
  </si>
  <si>
    <t>31/10/21 - E - 23 - 206</t>
  </si>
  <si>
    <t>31/10/21 - E - 23 - 207</t>
  </si>
  <si>
    <t>31/10/21 - E - 23 - 220</t>
  </si>
  <si>
    <t>31/10/21 - E - 23 - 221</t>
  </si>
  <si>
    <t>31/10/21 - E - 24 - 3</t>
  </si>
  <si>
    <t>31/10/21 - E - 24 - 4</t>
  </si>
  <si>
    <t>31/10/21 - E - 25 - 3</t>
  </si>
  <si>
    <t>31/10/21 - E - 25 - 4</t>
  </si>
  <si>
    <t>8251 0000 0000 0000 1200</t>
  </si>
  <si>
    <t>8251 0000 0000 0000 1210</t>
  </si>
  <si>
    <t>8251 0000 0000 0000 1211</t>
  </si>
  <si>
    <t>15/05/21 - E - 5 - 192</t>
  </si>
  <si>
    <t>15/05/21 - E - 5 - 193</t>
  </si>
  <si>
    <t>16/03/21 - E - 13 - 213</t>
  </si>
  <si>
    <t>16/03/21 - E - 13 - 214</t>
  </si>
  <si>
    <t>16/04/21 - E - 11 - 213</t>
  </si>
  <si>
    <t>16/04/21 - E - 11 - 214</t>
  </si>
  <si>
    <t>16/06/21 - E - 13 - 227</t>
  </si>
  <si>
    <t>16/06/21 - E - 13 - 228</t>
  </si>
  <si>
    <t>28/02/21 - E - 13 - 66</t>
  </si>
  <si>
    <t>28/02/21 - E - 13 - 67</t>
  </si>
  <si>
    <t>28/02/21 - E - 15 - 199</t>
  </si>
  <si>
    <t>28/02/21 - E - 15 - 200</t>
  </si>
  <si>
    <t>30/01/21 - E - 7 - 66</t>
  </si>
  <si>
    <t>30/01/21 - E - 7 - 67</t>
  </si>
  <si>
    <t>30/04/21 - E - 19 - 234</t>
  </si>
  <si>
    <t>30/04/21 - E - 19 - 235</t>
  </si>
  <si>
    <t>30/06/21 - E - 21 - 199</t>
  </si>
  <si>
    <t>30/06/21 - E - 21 - 200</t>
  </si>
  <si>
    <t>31/01/21 - E - 8 - 66</t>
  </si>
  <si>
    <t>31/01/21 - E - 8 - 67</t>
  </si>
  <si>
    <t>31/03/21 - E - 23 - 213</t>
  </si>
  <si>
    <t>31/03/21 - E - 23 - 214</t>
  </si>
  <si>
    <t>31/05/21 - E - 14 - 192</t>
  </si>
  <si>
    <t>31/05/21 - E - 14 - 193</t>
  </si>
  <si>
    <t>8251 0000 0000 0000 1300</t>
  </si>
  <si>
    <t>8251 0000 0000 0000 1320</t>
  </si>
  <si>
    <t>8251 0000 0000 0000 1321</t>
  </si>
  <si>
    <t>31/12/21 - E - 26 - 3</t>
  </si>
  <si>
    <t>31/12/21 - E - 26 - 4</t>
  </si>
  <si>
    <t>31/12/21 - E - 27 - 3</t>
  </si>
  <si>
    <t>31/12/21 - E - 27 - 4</t>
  </si>
  <si>
    <t>31/12/21 - E - 28 - 3</t>
  </si>
  <si>
    <t>31/12/21 - E - 28 - 4</t>
  </si>
  <si>
    <t>31/12/21 - E - 28 - 10</t>
  </si>
  <si>
    <t>31/12/21 - E - 28 - 11</t>
  </si>
  <si>
    <t>31/12/21 - E - 28 - 17</t>
  </si>
  <si>
    <t>31/12/21 - E - 28 - 18</t>
  </si>
  <si>
    <t>31/12/21 - E - 28 - 24</t>
  </si>
  <si>
    <t>31/12/21 - E - 28 - 25</t>
  </si>
  <si>
    <t>31/12/21 - E - 28 - 31</t>
  </si>
  <si>
    <t>31/12/21 - E - 28 - 32</t>
  </si>
  <si>
    <t>31/12/21 - E - 28 - 38</t>
  </si>
  <si>
    <t>31/12/21 - E - 28 - 39</t>
  </si>
  <si>
    <t>31/12/21 - E - 28 - 45</t>
  </si>
  <si>
    <t>31/12/21 - E - 28 - 46</t>
  </si>
  <si>
    <t>31/12/21 - E - 28 - 52</t>
  </si>
  <si>
    <t>31/12/21 - E - 28 - 53</t>
  </si>
  <si>
    <t>31/12/21 - E - 28 - 59</t>
  </si>
  <si>
    <t>31/12/21 - E - 28 - 60</t>
  </si>
  <si>
    <t>31/12/21 - E - 28 - 66</t>
  </si>
  <si>
    <t>31/12/21 - E - 28 - 67</t>
  </si>
  <si>
    <t>31/12/21 - E - 28 - 73</t>
  </si>
  <si>
    <t>31/12/21 - E - 28 - 74</t>
  </si>
  <si>
    <t>31/12/21 - E - 28 - 80</t>
  </si>
  <si>
    <t>31/12/21 - E - 28 - 81</t>
  </si>
  <si>
    <t>31/12/21 - E - 28 - 87</t>
  </si>
  <si>
    <t>31/12/21 - E - 28 - 88</t>
  </si>
  <si>
    <t>31/12/21 - E - 28 - 94</t>
  </si>
  <si>
    <t>31/12/21 - E - 28 - 95</t>
  </si>
  <si>
    <t>31/12/21 - E - 28 - 101</t>
  </si>
  <si>
    <t>31/12/21 - E - 28 - 102</t>
  </si>
  <si>
    <t>31/12/21 - E - 28 - 108</t>
  </si>
  <si>
    <t>31/12/21 - E - 28 - 109</t>
  </si>
  <si>
    <t>31/12/21 - E - 28 - 115</t>
  </si>
  <si>
    <t>31/12/21 - E - 28 - 116</t>
  </si>
  <si>
    <t>31/12/21 - E - 28 - 122</t>
  </si>
  <si>
    <t>31/12/21 - E - 28 - 123</t>
  </si>
  <si>
    <t>8251 0000 0000 0000 1322</t>
  </si>
  <si>
    <t>31/12/21 - E - 22 - 3</t>
  </si>
  <si>
    <t>31/12/21 - E - 22 - 4</t>
  </si>
  <si>
    <t>31/12/21 - E - 22 - 10</t>
  </si>
  <si>
    <t>31/12/21 - E - 22 - 11</t>
  </si>
  <si>
    <t>31/12/21 - E - 22 - 17</t>
  </si>
  <si>
    <t>31/12/21 - E - 22 - 18</t>
  </si>
  <si>
    <t>31/12/21 - E - 22 - 24</t>
  </si>
  <si>
    <t>31/12/21 - E - 22 - 25</t>
  </si>
  <si>
    <t>31/12/21 - E - 22 - 31</t>
  </si>
  <si>
    <t>31/12/21 - E - 22 - 32</t>
  </si>
  <si>
    <t>31/12/21 - E - 22 - 38</t>
  </si>
  <si>
    <t>31/12/21 - E - 22 - 39</t>
  </si>
  <si>
    <t>31/12/21 - E - 22 - 45</t>
  </si>
  <si>
    <t>31/12/21 - E - 22 - 46</t>
  </si>
  <si>
    <t>31/12/21 - E - 22 - 52</t>
  </si>
  <si>
    <t>31/12/21 - E - 22 - 53</t>
  </si>
  <si>
    <t>31/12/21 - E - 22 - 59</t>
  </si>
  <si>
    <t>31/12/21 - E - 22 - 60</t>
  </si>
  <si>
    <t>31/12/21 - E - 22 - 66</t>
  </si>
  <si>
    <t>31/12/21 - E - 22 - 67</t>
  </si>
  <si>
    <t>31/12/21 - E - 22 - 73</t>
  </si>
  <si>
    <t>31/12/21 - E - 22 - 74</t>
  </si>
  <si>
    <t>31/12/21 - E - 22 - 80</t>
  </si>
  <si>
    <t>31/12/21 - E - 22 - 81</t>
  </si>
  <si>
    <t>31/12/21 - E - 22 - 87</t>
  </si>
  <si>
    <t>31/12/21 - E - 22 - 88</t>
  </si>
  <si>
    <t>31/12/21 - E - 22 - 94</t>
  </si>
  <si>
    <t>31/12/21 - E - 22 - 95</t>
  </si>
  <si>
    <t>31/12/21 - E - 22 - 101</t>
  </si>
  <si>
    <t>31/12/21 - E - 22 - 102</t>
  </si>
  <si>
    <t>31/12/21 - E - 22 - 108</t>
  </si>
  <si>
    <t>31/12/21 - E - 22 - 109</t>
  </si>
  <si>
    <t>31/12/21 - E - 22 - 115</t>
  </si>
  <si>
    <t>31/12/21 - E - 22 - 116</t>
  </si>
  <si>
    <t>31/12/21 - E - 22 - 122</t>
  </si>
  <si>
    <t>31/12/21 - E - 22 - 123</t>
  </si>
  <si>
    <t>31/12/21 - E - 24 - 3</t>
  </si>
  <si>
    <t>31/12/21 - E - 24 - 4</t>
  </si>
  <si>
    <t>31/12/21 - E - 25 - 3</t>
  </si>
  <si>
    <t>31/12/21 - E - 25 - 4</t>
  </si>
  <si>
    <t>8251 0000 0000 0000 1340</t>
  </si>
  <si>
    <t>8251 0000 0000 0000 1345</t>
  </si>
  <si>
    <t>14/05/21 - E - 4 - 10</t>
  </si>
  <si>
    <t>14/05/21 - E - 4 - 11</t>
  </si>
  <si>
    <t>15/05/21 - E - 5 - 17</t>
  </si>
  <si>
    <t>15/05/21 - E - 5 - 18</t>
  </si>
  <si>
    <t>15/05/21 - E - 5 - 38</t>
  </si>
  <si>
    <t>15/05/21 - E - 5 - 39</t>
  </si>
  <si>
    <t>15/05/21 - E - 5 - 52</t>
  </si>
  <si>
    <t>15/05/21 - E - 5 - 53</t>
  </si>
  <si>
    <t>15/05/21 - E - 5 - 66</t>
  </si>
  <si>
    <t>15/05/21 - E - 5 - 67</t>
  </si>
  <si>
    <t>15/05/21 - E - 5 - 80</t>
  </si>
  <si>
    <t>15/05/21 - E - 5 - 81</t>
  </si>
  <si>
    <t>15/05/21 - E - 5 - 94</t>
  </si>
  <si>
    <t>15/05/21 - E - 5 - 95</t>
  </si>
  <si>
    <t>15/05/21 - E - 5 - 108</t>
  </si>
  <si>
    <t>15/05/21 - E - 5 - 109</t>
  </si>
  <si>
    <t>15/05/21 - E - 5 - 122</t>
  </si>
  <si>
    <t>15/05/21 - E - 5 - 123</t>
  </si>
  <si>
    <t>15/05/21 - E - 5 - 136</t>
  </si>
  <si>
    <t>15/05/21 - E - 5 - 137</t>
  </si>
  <si>
    <t>15/05/21 - E - 5 - 150</t>
  </si>
  <si>
    <t>15/05/21 - E - 5 - 151</t>
  </si>
  <si>
    <t>15/05/21 - E - 5 - 171</t>
  </si>
  <si>
    <t>15/05/21 - E - 5 - 172</t>
  </si>
  <si>
    <t>15/05/21 - E - 5 - 185</t>
  </si>
  <si>
    <t>15/05/21 - E - 5 - 186</t>
  </si>
  <si>
    <t>15/10/21 - E - 18 - 10</t>
  </si>
  <si>
    <t>15/10/21 - E - 18 - 11</t>
  </si>
  <si>
    <t>15/10/21 - E - 18 - 24</t>
  </si>
  <si>
    <t>15/10/21 - E - 18 - 25</t>
  </si>
  <si>
    <t>15/10/21 - E - 18 - 45</t>
  </si>
  <si>
    <t>15/10/21 - E - 18 - 46</t>
  </si>
  <si>
    <t>15/10/21 - E - 18 - 59</t>
  </si>
  <si>
    <t>15/10/21 - E - 18 - 60</t>
  </si>
  <si>
    <t>15/10/21 - E - 18 - 73</t>
  </si>
  <si>
    <t>15/10/21 - E - 18 - 74</t>
  </si>
  <si>
    <t>15/10/21 - E - 18 - 87</t>
  </si>
  <si>
    <t>15/10/21 - E - 18 - 88</t>
  </si>
  <si>
    <t>15/10/21 - E - 18 - 108</t>
  </si>
  <si>
    <t>15/10/21 - E - 18 - 109</t>
  </si>
  <si>
    <t>15/10/21 - E - 18 - 122</t>
  </si>
  <si>
    <t>15/10/21 - E - 18 - 123</t>
  </si>
  <si>
    <t>15/10/21 - E - 18 - 136</t>
  </si>
  <si>
    <t>15/10/21 - E - 18 - 137</t>
  </si>
  <si>
    <t>15/10/21 - E - 18 - 150</t>
  </si>
  <si>
    <t>15/10/21 - E - 18 - 151</t>
  </si>
  <si>
    <t>15/10/21 - E - 18 - 164</t>
  </si>
  <si>
    <t>15/10/21 - E - 18 - 165</t>
  </si>
  <si>
    <t>15/10/21 - E - 18 - 192</t>
  </si>
  <si>
    <t>15/10/21 - E - 18 - 193</t>
  </si>
  <si>
    <t>15/10/21 - E - 18 - 206</t>
  </si>
  <si>
    <t>15/10/21 - E - 18 - 207</t>
  </si>
  <si>
    <t>15/10/21 - E - 18 - 220</t>
  </si>
  <si>
    <t>15/10/21 - E - 18 - 221</t>
  </si>
  <si>
    <t>15/12/21 - E - 12 - 10</t>
  </si>
  <si>
    <t>15/12/21 - E - 12 - 11</t>
  </si>
  <si>
    <t>15/12/21 - E - 13 - 10</t>
  </si>
  <si>
    <t>15/12/21 - E - 13 - 11</t>
  </si>
  <si>
    <t>15/12/21 - E - 14 - 10</t>
  </si>
  <si>
    <t>15/12/21 - E - 14 - 11</t>
  </si>
  <si>
    <t>15/12/21 - E - 14 - 24</t>
  </si>
  <si>
    <t>15/12/21 - E - 14 - 25</t>
  </si>
  <si>
    <t>15/12/21 - E - 14 - 45</t>
  </si>
  <si>
    <t>15/12/21 - E - 14 - 46</t>
  </si>
  <si>
    <t>15/12/21 - E - 14 - 59</t>
  </si>
  <si>
    <t>15/12/21 - E - 14 - 60</t>
  </si>
  <si>
    <t>15/12/21 - E - 14 - 73</t>
  </si>
  <si>
    <t>15/12/21 - E - 14 - 74</t>
  </si>
  <si>
    <t>15/12/21 - E - 14 - 87</t>
  </si>
  <si>
    <t>15/12/21 - E - 14 - 88</t>
  </si>
  <si>
    <t>15/12/21 - E - 14 - 108</t>
  </si>
  <si>
    <t>15/12/21 - E - 14 - 109</t>
  </si>
  <si>
    <t>15/12/21 - E - 14 - 122</t>
  </si>
  <si>
    <t>15/12/21 - E - 14 - 123</t>
  </si>
  <si>
    <t>15/12/21 - E - 14 - 136</t>
  </si>
  <si>
    <t>15/12/21 - E - 14 - 137</t>
  </si>
  <si>
    <t>15/12/21 - E - 14 - 150</t>
  </si>
  <si>
    <t>15/12/21 - E - 14 - 151</t>
  </si>
  <si>
    <t>15/12/21 - E - 14 - 164</t>
  </si>
  <si>
    <t>15/12/21 - E - 14 - 165</t>
  </si>
  <si>
    <t>15/12/21 - E - 14 - 192</t>
  </si>
  <si>
    <t>15/12/21 - E - 14 - 193</t>
  </si>
  <si>
    <t>15/12/21 - E - 14 - 206</t>
  </si>
  <si>
    <t>15/12/21 - E - 14 - 207</t>
  </si>
  <si>
    <t>15/12/21 - E - 14 - 220</t>
  </si>
  <si>
    <t>15/12/21 - E - 14 - 221</t>
  </si>
  <si>
    <t>16/03/21 - E - 13 - 17</t>
  </si>
  <si>
    <t>16/03/21 - E - 13 - 18</t>
  </si>
  <si>
    <t>16/03/21 - E - 13 - 31</t>
  </si>
  <si>
    <t>16/03/21 - E - 13 - 32</t>
  </si>
  <si>
    <t>16/03/21 - E - 13 - 45</t>
  </si>
  <si>
    <t>16/03/21 - E - 13 - 46</t>
  </si>
  <si>
    <t>16/03/21 - E - 13 - 59</t>
  </si>
  <si>
    <t>16/03/21 - E - 13 - 60</t>
  </si>
  <si>
    <t>16/03/21 - E - 13 - 73</t>
  </si>
  <si>
    <t>16/03/21 - E - 13 - 74</t>
  </si>
  <si>
    <t>16/03/21 - E - 13 - 87</t>
  </si>
  <si>
    <t>16/03/21 - E - 13 - 88</t>
  </si>
  <si>
    <t>16/03/21 - E - 13 - 101</t>
  </si>
  <si>
    <t>16/03/21 - E - 13 - 102</t>
  </si>
  <si>
    <t>16/03/21 - E - 13 - 115</t>
  </si>
  <si>
    <t>16/03/21 - E - 13 - 116</t>
  </si>
  <si>
    <t>16/03/21 - E - 13 - 129</t>
  </si>
  <si>
    <t>16/03/21 - E - 13 - 130</t>
  </si>
  <si>
    <t>16/03/21 - E - 13 - 143</t>
  </si>
  <si>
    <t>16/03/21 - E - 13 - 144</t>
  </si>
  <si>
    <t>16/03/21 - E - 13 - 157</t>
  </si>
  <si>
    <t>16/03/21 - E - 13 - 158</t>
  </si>
  <si>
    <t>16/03/21 - E - 13 - 171</t>
  </si>
  <si>
    <t>16/03/21 - E - 13 - 172</t>
  </si>
  <si>
    <t>16/03/21 - E - 13 - 192</t>
  </si>
  <si>
    <t>16/03/21 - E - 13 - 193</t>
  </si>
  <si>
    <t>16/03/21 - E - 13 - 206</t>
  </si>
  <si>
    <t>16/03/21 - E - 13 - 207</t>
  </si>
  <si>
    <t>16/04/21 - E - 11 - 17</t>
  </si>
  <si>
    <t>16/04/21 - E - 11 - 18</t>
  </si>
  <si>
    <t>16/04/21 - E - 11 - 31</t>
  </si>
  <si>
    <t>16/04/21 - E - 11 - 32</t>
  </si>
  <si>
    <t>16/04/21 - E - 11 - 45</t>
  </si>
  <si>
    <t>16/04/21 - E - 11 - 46</t>
  </si>
  <si>
    <t>16/04/21 - E - 11 - 59</t>
  </si>
  <si>
    <t>16/04/21 - E - 11 - 60</t>
  </si>
  <si>
    <t>16/04/21 - E - 11 - 73</t>
  </si>
  <si>
    <t>16/04/21 - E - 11 - 74</t>
  </si>
  <si>
    <t>16/04/21 - E - 11 - 87</t>
  </si>
  <si>
    <t>16/04/21 - E - 11 - 88</t>
  </si>
  <si>
    <t>16/04/21 - E - 11 - 101</t>
  </si>
  <si>
    <t>16/04/21 - E - 11 - 102</t>
  </si>
  <si>
    <t>16/04/21 - E - 11 - 115</t>
  </si>
  <si>
    <t>16/04/21 - E - 11 - 116</t>
  </si>
  <si>
    <t>16/04/21 - E - 11 - 129</t>
  </si>
  <si>
    <t>16/04/21 - E - 11 - 130</t>
  </si>
  <si>
    <t>16/04/21 - E - 11 - 143</t>
  </si>
  <si>
    <t>16/04/21 - E - 11 - 144</t>
  </si>
  <si>
    <t>16/04/21 - E - 11 - 157</t>
  </si>
  <si>
    <t>16/04/21 - E - 11 - 158</t>
  </si>
  <si>
    <t>16/04/21 - E - 11 - 171</t>
  </si>
  <si>
    <t>16/04/21 - E - 11 - 172</t>
  </si>
  <si>
    <t>16/04/21 - E - 11 - 192</t>
  </si>
  <si>
    <t>16/04/21 - E - 11 - 193</t>
  </si>
  <si>
    <t>16/04/21 - E - 11 - 206</t>
  </si>
  <si>
    <t>16/04/21 - E - 11 - 207</t>
  </si>
  <si>
    <t>16/06/21 - E - 13 - 17</t>
  </si>
  <si>
    <t>16/06/21 - E - 13 - 18</t>
  </si>
  <si>
    <t>16/06/21 - E - 13 - 31</t>
  </si>
  <si>
    <t>16/06/21 - E - 13 - 32</t>
  </si>
  <si>
    <t>16/06/21 - E - 13 - 45</t>
  </si>
  <si>
    <t>16/06/21 - E - 13 - 46</t>
  </si>
  <si>
    <t>16/06/21 - E - 13 - 59</t>
  </si>
  <si>
    <t>16/06/21 - E - 13 - 60</t>
  </si>
  <si>
    <t>16/06/21 - E - 13 - 73</t>
  </si>
  <si>
    <t>16/06/21 - E - 13 - 74</t>
  </si>
  <si>
    <t>16/06/21 - E - 13 - 87</t>
  </si>
  <si>
    <t>16/06/21 - E - 13 - 88</t>
  </si>
  <si>
    <t>16/06/21 - E - 13 - 101</t>
  </si>
  <si>
    <t>16/06/21 - E - 13 - 102</t>
  </si>
  <si>
    <t>16/06/21 - E - 13 - 115</t>
  </si>
  <si>
    <t>16/06/21 - E - 13 - 116</t>
  </si>
  <si>
    <t>16/06/21 - E - 13 - 129</t>
  </si>
  <si>
    <t>16/06/21 - E - 13 - 130</t>
  </si>
  <si>
    <t>16/06/21 - E - 13 - 143</t>
  </si>
  <si>
    <t>16/06/21 - E - 13 - 144</t>
  </si>
  <si>
    <t>16/06/21 - E - 13 - 157</t>
  </si>
  <si>
    <t>16/06/21 - E - 13 - 158</t>
  </si>
  <si>
    <t>16/06/21 - E - 13 - 171</t>
  </si>
  <si>
    <t>16/06/21 - E - 13 - 172</t>
  </si>
  <si>
    <t>16/06/21 - E - 13 - 192</t>
  </si>
  <si>
    <t>16/06/21 - E - 13 - 193</t>
  </si>
  <si>
    <t>16/06/21 - E - 13 - 206</t>
  </si>
  <si>
    <t>16/06/21 - E - 13 - 207</t>
  </si>
  <si>
    <t>16/06/21 - E - 13 - 220</t>
  </si>
  <si>
    <t>16/06/21 - E - 13 - 221</t>
  </si>
  <si>
    <t>16/06/21 - E - 15 - 10</t>
  </si>
  <si>
    <t>16/06/21 - E - 15 - 11</t>
  </si>
  <si>
    <t>16/07/21 - E - 15 - 10</t>
  </si>
  <si>
    <t>16/07/21 - E - 15 - 11</t>
  </si>
  <si>
    <t>16/07/21 - E - 15 - 24</t>
  </si>
  <si>
    <t>16/07/21 - E - 15 - 25</t>
  </si>
  <si>
    <t>16/07/21 - E - 15 - 45</t>
  </si>
  <si>
    <t>16/07/21 - E - 15 - 46</t>
  </si>
  <si>
    <t>16/07/21 - E - 15 - 59</t>
  </si>
  <si>
    <t>16/07/21 - E - 15 - 60</t>
  </si>
  <si>
    <t>16/07/21 - E - 15 - 73</t>
  </si>
  <si>
    <t>16/07/21 - E - 15 - 74</t>
  </si>
  <si>
    <t>16/07/21 - E - 15 - 87</t>
  </si>
  <si>
    <t>16/07/21 - E - 15 - 88</t>
  </si>
  <si>
    <t>16/07/21 - E - 15 - 101</t>
  </si>
  <si>
    <t>16/07/21 - E - 15 - 102</t>
  </si>
  <si>
    <t>16/07/21 - E - 15 - 115</t>
  </si>
  <si>
    <t>16/07/21 - E - 15 - 116</t>
  </si>
  <si>
    <t>16/07/21 - E - 15 - 129</t>
  </si>
  <si>
    <t>16/07/21 - E - 15 - 130</t>
  </si>
  <si>
    <t>16/07/21 - E - 15 - 150</t>
  </si>
  <si>
    <t>16/07/21 - E - 15 - 151</t>
  </si>
  <si>
    <t>16/07/21 - E - 15 - 164</t>
  </si>
  <si>
    <t>16/07/21 - E - 15 - 165</t>
  </si>
  <si>
    <t>16/07/21 - E - 15 - 178</t>
  </si>
  <si>
    <t>16/07/21 - E - 15 - 179</t>
  </si>
  <si>
    <t>16/08/21 - E - 10 - 10</t>
  </si>
  <si>
    <t>16/08/21 - E - 10 - 11</t>
  </si>
  <si>
    <t>16/08/21 - E - 10 - 24</t>
  </si>
  <si>
    <t>16/08/21 - E - 10 - 25</t>
  </si>
  <si>
    <t>16/08/21 - E - 10 - 45</t>
  </si>
  <si>
    <t>16/08/21 - E - 10 - 46</t>
  </si>
  <si>
    <t>16/08/21 - E - 10 - 59</t>
  </si>
  <si>
    <t>16/08/21 - E - 10 - 60</t>
  </si>
  <si>
    <t>16/08/21 - E - 10 - 73</t>
  </si>
  <si>
    <t>16/08/21 - E - 10 - 74</t>
  </si>
  <si>
    <t>16/08/21 - E - 10 - 87</t>
  </si>
  <si>
    <t>16/08/21 - E - 10 - 88</t>
  </si>
  <si>
    <t>16/08/21 - E - 10 - 101</t>
  </si>
  <si>
    <t>16/08/21 - E - 10 - 102</t>
  </si>
  <si>
    <t>16/08/21 - E - 10 - 115</t>
  </si>
  <si>
    <t>16/08/21 - E - 10 - 116</t>
  </si>
  <si>
    <t>16/08/21 - E - 10 - 129</t>
  </si>
  <si>
    <t>16/08/21 - E - 10 - 130</t>
  </si>
  <si>
    <t>16/08/21 - E - 10 - 157</t>
  </si>
  <si>
    <t>16/08/21 - E - 10 - 158</t>
  </si>
  <si>
    <t>16/08/21 - E - 10 - 171</t>
  </si>
  <si>
    <t>16/08/21 - E - 10 - 172</t>
  </si>
  <si>
    <t>16/08/21 - E - 10 - 185</t>
  </si>
  <si>
    <t>16/08/21 - E - 10 - 186</t>
  </si>
  <si>
    <t>16/08/21 - E - 11 - 10</t>
  </si>
  <si>
    <t>16/08/21 - E - 11 - 11</t>
  </si>
  <si>
    <t>17/09/21 - E - 15 - 10</t>
  </si>
  <si>
    <t>17/09/21 - E - 15 - 11</t>
  </si>
  <si>
    <t>17/09/21 - E - 15 - 24</t>
  </si>
  <si>
    <t>17/09/21 - E - 15 - 25</t>
  </si>
  <si>
    <t>17/09/21 - E - 15 - 45</t>
  </si>
  <si>
    <t>17/09/21 - E - 15 - 46</t>
  </si>
  <si>
    <t>17/09/21 - E - 15 - 59</t>
  </si>
  <si>
    <t>17/09/21 - E - 15 - 60</t>
  </si>
  <si>
    <t>17/09/21 - E - 15 - 73</t>
  </si>
  <si>
    <t>17/09/21 - E - 15 - 74</t>
  </si>
  <si>
    <t>17/09/21 - E - 15 - 94</t>
  </si>
  <si>
    <t>17/09/21 - E - 15 - 95</t>
  </si>
  <si>
    <t>17/09/21 - E - 15 - 108</t>
  </si>
  <si>
    <t>17/09/21 - E - 15 - 109</t>
  </si>
  <si>
    <t>17/09/21 - E - 15 - 122</t>
  </si>
  <si>
    <t>17/09/21 - E - 15 - 123</t>
  </si>
  <si>
    <t>17/09/21 - E - 15 - 136</t>
  </si>
  <si>
    <t>17/09/21 - E - 15 - 137</t>
  </si>
  <si>
    <t>17/09/21 - E - 15 - 164</t>
  </si>
  <si>
    <t>17/09/21 - E - 15 - 165</t>
  </si>
  <si>
    <t>17/09/21 - E - 15 - 178</t>
  </si>
  <si>
    <t>17/09/21 - E - 15 - 179</t>
  </si>
  <si>
    <t>17/09/21 - E - 15 - 192</t>
  </si>
  <si>
    <t>17/09/21 - E - 15 - 193</t>
  </si>
  <si>
    <t>28/02/21 - E - 13 - 17</t>
  </si>
  <si>
    <t>28/02/21 - E - 13 - 18</t>
  </si>
  <si>
    <t>28/02/21 - E - 13 - 31</t>
  </si>
  <si>
    <t>28/02/21 - E - 13 - 32</t>
  </si>
  <si>
    <t>28/02/21 - E - 13 - 45</t>
  </si>
  <si>
    <t>28/02/21 - E - 13 - 46</t>
  </si>
  <si>
    <t>28/02/21 - E - 13 - 59</t>
  </si>
  <si>
    <t>28/02/21 - E - 13 - 60</t>
  </si>
  <si>
    <t>28/02/21 - E - 13 - 80</t>
  </si>
  <si>
    <t>28/02/21 - E - 13 - 81</t>
  </si>
  <si>
    <t>28/02/21 - E - 13 - 94</t>
  </si>
  <si>
    <t>28/02/21 - E - 13 - 95</t>
  </si>
  <si>
    <t>28/02/21 - E - 13 - 108</t>
  </si>
  <si>
    <t>28/02/21 - E - 13 - 109</t>
  </si>
  <si>
    <t>28/02/21 - E - 13 - 122</t>
  </si>
  <si>
    <t>28/02/21 - E - 13 - 123</t>
  </si>
  <si>
    <t>28/02/21 - E - 13 - 136</t>
  </si>
  <si>
    <t>28/02/21 - E - 13 - 137</t>
  </si>
  <si>
    <t>28/02/21 - E - 13 - 150</t>
  </si>
  <si>
    <t>28/02/21 - E - 13 - 151</t>
  </si>
  <si>
    <t>28/02/21 - E - 13 - 164</t>
  </si>
  <si>
    <t>28/02/21 - E - 13 - 165</t>
  </si>
  <si>
    <t>28/02/21 - E - 13 - 178</t>
  </si>
  <si>
    <t>28/02/21 - E - 13 - 179</t>
  </si>
  <si>
    <t>28/02/21 - E - 13 - 199</t>
  </si>
  <si>
    <t>28/02/21 - E - 13 - 200</t>
  </si>
  <si>
    <t>28/02/21 - E - 13 - 213</t>
  </si>
  <si>
    <t>28/02/21 - E - 13 - 214</t>
  </si>
  <si>
    <t>28/02/21 - E - 14 - 10</t>
  </si>
  <si>
    <t>28/02/21 - E - 14 - 11</t>
  </si>
  <si>
    <t>28/02/21 - E - 14 - 24</t>
  </si>
  <si>
    <t>28/02/21 - E - 14 - 25</t>
  </si>
  <si>
    <t>28/02/21 - E - 15 - 17</t>
  </si>
  <si>
    <t>28/02/21 - E - 15 - 18</t>
  </si>
  <si>
    <t>28/02/21 - E - 15 - 31</t>
  </si>
  <si>
    <t>28/02/21 - E - 15 - 32</t>
  </si>
  <si>
    <t>28/02/21 - E - 15 - 45</t>
  </si>
  <si>
    <t>28/02/21 - E - 15 - 46</t>
  </si>
  <si>
    <t>28/02/21 - E - 15 - 59</t>
  </si>
  <si>
    <t>28/02/21 - E - 15 - 60</t>
  </si>
  <si>
    <t>28/02/21 - E - 15 - 73</t>
  </si>
  <si>
    <t>28/02/21 - E - 15 - 74</t>
  </si>
  <si>
    <t>28/02/21 - E - 15 - 87</t>
  </si>
  <si>
    <t>28/02/21 - E - 15 - 88</t>
  </si>
  <si>
    <t>28/02/21 - E - 15 - 101</t>
  </si>
  <si>
    <t>28/02/21 - E - 15 - 102</t>
  </si>
  <si>
    <t>28/02/21 - E - 15 - 115</t>
  </si>
  <si>
    <t>28/02/21 - E - 15 - 116</t>
  </si>
  <si>
    <t>28/02/21 - E - 15 - 129</t>
  </si>
  <si>
    <t>28/02/21 - E - 15 - 130</t>
  </si>
  <si>
    <t>28/02/21 - E - 15 - 143</t>
  </si>
  <si>
    <t>28/02/21 - E - 15 - 144</t>
  </si>
  <si>
    <t>28/02/21 - E - 15 - 157</t>
  </si>
  <si>
    <t>28/02/21 - E - 15 - 158</t>
  </si>
  <si>
    <t>28/02/21 - E - 15 - 171</t>
  </si>
  <si>
    <t>28/02/21 - E - 15 - 172</t>
  </si>
  <si>
    <t>28/02/21 - E - 15 - 192</t>
  </si>
  <si>
    <t>28/02/21 - E - 15 - 193</t>
  </si>
  <si>
    <t>28/02/21 - E - 15 - 213</t>
  </si>
  <si>
    <t>28/02/21 - E - 15 - 214</t>
  </si>
  <si>
    <t>28/02/21 - E - 16 - 10</t>
  </si>
  <si>
    <t>28/02/21 - E - 16 - 11</t>
  </si>
  <si>
    <t>28/02/21 - E - 16 - 24</t>
  </si>
  <si>
    <t>28/02/21 - E - 16 - 25</t>
  </si>
  <si>
    <t>29/12/21 - E - 19 - 10</t>
  </si>
  <si>
    <t>29/12/21 - E - 19 - 11</t>
  </si>
  <si>
    <t>29/12/21 - E - 20 - 10</t>
  </si>
  <si>
    <t>29/12/21 - E - 20 - 11</t>
  </si>
  <si>
    <t>30/01/21 - E - 7 - 17</t>
  </si>
  <si>
    <t>30/01/21 - E - 7 - 18</t>
  </si>
  <si>
    <t>30/01/21 - E - 7 - 31</t>
  </si>
  <si>
    <t>30/01/21 - E - 7 - 32</t>
  </si>
  <si>
    <t>30/01/21 - E - 7 - 45</t>
  </si>
  <si>
    <t>30/01/21 - E - 7 - 46</t>
  </si>
  <si>
    <t>30/01/21 - E - 7 - 59</t>
  </si>
  <si>
    <t>30/01/21 - E - 7 - 60</t>
  </si>
  <si>
    <t>30/01/21 - E - 7 - 80</t>
  </si>
  <si>
    <t>30/01/21 - E - 7 - 81</t>
  </si>
  <si>
    <t>30/01/21 - E - 7 - 101</t>
  </si>
  <si>
    <t>30/01/21 - E - 7 - 102</t>
  </si>
  <si>
    <t>30/01/21 - E - 7 - 115</t>
  </si>
  <si>
    <t>30/01/21 - E - 7 - 116</t>
  </si>
  <si>
    <t>30/01/21 - E - 7 - 129</t>
  </si>
  <si>
    <t>30/01/21 - E - 7 - 130</t>
  </si>
  <si>
    <t>30/01/21 - E - 7 - 143</t>
  </si>
  <si>
    <t>30/01/21 - E - 7 - 144</t>
  </si>
  <si>
    <t>30/01/21 - E - 7 - 157</t>
  </si>
  <si>
    <t>30/01/21 - E - 7 - 158</t>
  </si>
  <si>
    <t>30/01/21 - E - 7 - 171</t>
  </si>
  <si>
    <t>30/01/21 - E - 7 - 172</t>
  </si>
  <si>
    <t>30/01/21 - E - 7 - 185</t>
  </si>
  <si>
    <t>30/01/21 - E - 7 - 186</t>
  </si>
  <si>
    <t>30/01/21 - E - 7 - 199</t>
  </si>
  <si>
    <t>30/01/21 - E - 7 - 200</t>
  </si>
  <si>
    <t>30/01/21 - E - 7 - 213</t>
  </si>
  <si>
    <t>30/01/21 - E - 7 - 214</t>
  </si>
  <si>
    <t>30/04/21 - E - 19 - 17</t>
  </si>
  <si>
    <t>30/04/21 - E - 19 - 18</t>
  </si>
  <si>
    <t>30/04/21 - E - 19 - 31</t>
  </si>
  <si>
    <t>30/04/21 - E - 19 - 32</t>
  </si>
  <si>
    <t>30/04/21 - E - 19 - 52</t>
  </si>
  <si>
    <t>30/04/21 - E - 19 - 53</t>
  </si>
  <si>
    <t>30/04/21 - E - 19 - 66</t>
  </si>
  <si>
    <t>30/04/21 - E - 19 - 67</t>
  </si>
  <si>
    <t>30/04/21 - E - 19 - 80</t>
  </si>
  <si>
    <t>30/04/21 - E - 19 - 81</t>
  </si>
  <si>
    <t>30/04/21 - E - 19 - 94</t>
  </si>
  <si>
    <t>30/04/21 - E - 19 - 95</t>
  </si>
  <si>
    <t>30/04/21 - E - 19 - 108</t>
  </si>
  <si>
    <t>30/04/21 - E - 19 - 109</t>
  </si>
  <si>
    <t>30/04/21 - E - 19 - 122</t>
  </si>
  <si>
    <t>30/04/21 - E - 19 - 123</t>
  </si>
  <si>
    <t>30/04/21 - E - 19 - 136</t>
  </si>
  <si>
    <t>30/04/21 - E - 19 - 137</t>
  </si>
  <si>
    <t>30/04/21 - E - 19 - 150</t>
  </si>
  <si>
    <t>30/04/21 - E - 19 - 151</t>
  </si>
  <si>
    <t>30/04/21 - E - 19 - 164</t>
  </si>
  <si>
    <t>30/04/21 - E - 19 - 165</t>
  </si>
  <si>
    <t>30/04/21 - E - 19 - 178</t>
  </si>
  <si>
    <t>30/04/21 - E - 19 - 179</t>
  </si>
  <si>
    <t>30/04/21 - E - 19 - 199</t>
  </si>
  <si>
    <t>30/04/21 - E - 19 - 200</t>
  </si>
  <si>
    <t>30/04/21 - E - 19 - 213</t>
  </si>
  <si>
    <t>30/04/21 - E - 19 - 214</t>
  </si>
  <si>
    <t>30/04/21 - E - 19 - 227</t>
  </si>
  <si>
    <t>30/04/21 - E - 19 - 228</t>
  </si>
  <si>
    <t>30/04/21 - E - 20 - 10</t>
  </si>
  <si>
    <t>30/04/21 - E - 20 - 11</t>
  </si>
  <si>
    <t>30/04/21 - E - 21 - 10</t>
  </si>
  <si>
    <t>30/04/21 - E - 21 - 11</t>
  </si>
  <si>
    <t>30/06/21 - E - 21 - 10</t>
  </si>
  <si>
    <t>30/06/21 - E - 21 - 11</t>
  </si>
  <si>
    <t>30/06/21 - E - 21 - 24</t>
  </si>
  <si>
    <t>30/06/21 - E - 21 - 25</t>
  </si>
  <si>
    <t>30/06/21 - E - 21 - 45</t>
  </si>
  <si>
    <t>30/06/21 - E - 21 - 46</t>
  </si>
  <si>
    <t>30/06/21 - E - 21 - 59</t>
  </si>
  <si>
    <t>30/06/21 - E - 21 - 60</t>
  </si>
  <si>
    <t>30/06/21 - E - 21 - 73</t>
  </si>
  <si>
    <t>30/06/21 - E - 21 - 74</t>
  </si>
  <si>
    <t>30/06/21 - E - 21 - 87</t>
  </si>
  <si>
    <t>30/06/21 - E - 21 - 88</t>
  </si>
  <si>
    <t>30/06/21 - E - 21 - 101</t>
  </si>
  <si>
    <t>30/06/21 - E - 21 - 102</t>
  </si>
  <si>
    <t>30/06/21 - E - 21 - 115</t>
  </si>
  <si>
    <t>30/06/21 - E - 21 - 116</t>
  </si>
  <si>
    <t>30/06/21 - E - 21 - 129</t>
  </si>
  <si>
    <t>30/06/21 - E - 21 - 130</t>
  </si>
  <si>
    <t>30/06/21 - E - 21 - 143</t>
  </si>
  <si>
    <t>30/06/21 - E - 21 - 144</t>
  </si>
  <si>
    <t>30/06/21 - E - 21 - 164</t>
  </si>
  <si>
    <t>30/06/21 - E - 21 - 165</t>
  </si>
  <si>
    <t>30/06/21 - E - 21 - 178</t>
  </si>
  <si>
    <t>30/06/21 - E - 21 - 179</t>
  </si>
  <si>
    <t>30/06/21 - E - 21 - 192</t>
  </si>
  <si>
    <t>30/06/21 - E - 21 - 193</t>
  </si>
  <si>
    <t>30/06/21 - E - 22 - 10</t>
  </si>
  <si>
    <t>30/06/21 - E - 22 - 11</t>
  </si>
  <si>
    <t>30/07/21 - E - 18 - 10</t>
  </si>
  <si>
    <t>30/07/21 - E - 18 - 11</t>
  </si>
  <si>
    <t>30/07/21 - E - 19 - 10</t>
  </si>
  <si>
    <t>30/07/21 - E - 19 - 11</t>
  </si>
  <si>
    <t>30/07/21 - E - 19 - 24</t>
  </si>
  <si>
    <t>30/07/21 - E - 19 - 25</t>
  </si>
  <si>
    <t>30/07/21 - E - 19 - 45</t>
  </si>
  <si>
    <t>30/07/21 - E - 19 - 46</t>
  </si>
  <si>
    <t>30/07/21 - E - 19 - 59</t>
  </si>
  <si>
    <t>30/07/21 - E - 19 - 60</t>
  </si>
  <si>
    <t>30/07/21 - E - 19 - 73</t>
  </si>
  <si>
    <t>30/07/21 - E - 19 - 74</t>
  </si>
  <si>
    <t>30/07/21 - E - 19 - 87</t>
  </si>
  <si>
    <t>30/07/21 - E - 19 - 88</t>
  </si>
  <si>
    <t>30/07/21 - E - 19 - 101</t>
  </si>
  <si>
    <t>30/07/21 - E - 19 - 102</t>
  </si>
  <si>
    <t>30/07/21 - E - 19 - 115</t>
  </si>
  <si>
    <t>30/07/21 - E - 19 - 116</t>
  </si>
  <si>
    <t>30/07/21 - E - 19 - 129</t>
  </si>
  <si>
    <t>30/07/21 - E - 19 - 130</t>
  </si>
  <si>
    <t>30/07/21 - E - 19 - 157</t>
  </si>
  <si>
    <t>30/07/21 - E - 19 - 158</t>
  </si>
  <si>
    <t>30/07/21 - E - 19 - 171</t>
  </si>
  <si>
    <t>30/07/21 - E - 19 - 172</t>
  </si>
  <si>
    <t>30/07/21 - E - 19 - 185</t>
  </si>
  <si>
    <t>30/07/21 - E - 19 - 186</t>
  </si>
  <si>
    <t>30/07/21 - E - 21 - 10</t>
  </si>
  <si>
    <t>30/07/21 - E - 21 - 11</t>
  </si>
  <si>
    <t>30/09/21 - E - 17 - 10</t>
  </si>
  <si>
    <t>30/09/21 - E - 17 - 11</t>
  </si>
  <si>
    <t>30/09/21 - E - 17 - 24</t>
  </si>
  <si>
    <t>30/09/21 - E - 17 - 25</t>
  </si>
  <si>
    <t>30/09/21 - E - 18 - 10</t>
  </si>
  <si>
    <t>30/09/21 - E - 18 - 11</t>
  </si>
  <si>
    <t>30/09/21 - E - 18 - 45</t>
  </si>
  <si>
    <t>30/09/21 - E - 18 - 46</t>
  </si>
  <si>
    <t>30/09/21 - E - 18 - 59</t>
  </si>
  <si>
    <t>30/09/21 - E - 18 - 60</t>
  </si>
  <si>
    <t>30/09/21 - E - 18 - 80</t>
  </si>
  <si>
    <t>30/09/21 - E - 18 - 81</t>
  </si>
  <si>
    <t>30/09/21 - E - 18 - 94</t>
  </si>
  <si>
    <t>30/09/21 - E - 18 - 95</t>
  </si>
  <si>
    <t>30/09/21 - E - 18 - 115</t>
  </si>
  <si>
    <t>30/09/21 - E - 18 - 116</t>
  </si>
  <si>
    <t>30/09/21 - E - 18 - 143</t>
  </si>
  <si>
    <t>30/09/21 - E - 18 - 144</t>
  </si>
  <si>
    <t>30/09/21 - E - 18 - 157</t>
  </si>
  <si>
    <t>30/09/21 - E - 18 - 158</t>
  </si>
  <si>
    <t>30/09/21 - E - 18 - 171</t>
  </si>
  <si>
    <t>30/09/21 - E - 18 - 172</t>
  </si>
  <si>
    <t>30/09/21 - E - 19 - 24</t>
  </si>
  <si>
    <t>30/09/21 - E - 19 - 25</t>
  </si>
  <si>
    <t>30/09/21 - E - 19 - 38</t>
  </si>
  <si>
    <t>30/09/21 - E - 19 - 39</t>
  </si>
  <si>
    <t>30/11/21 - E - 24 - 10</t>
  </si>
  <si>
    <t>30/11/21 - E - 24 - 11</t>
  </si>
  <si>
    <t>30/11/21 - E - 25 - 10</t>
  </si>
  <si>
    <t>30/11/21 - E - 25 - 11</t>
  </si>
  <si>
    <t>30/11/21 - E - 26 - 10</t>
  </si>
  <si>
    <t>30/11/21 - E - 26 - 11</t>
  </si>
  <si>
    <t>30/11/21 - E - 26 - 24</t>
  </si>
  <si>
    <t>30/11/21 - E - 26 - 25</t>
  </si>
  <si>
    <t>30/11/21 - E - 26 - 45</t>
  </si>
  <si>
    <t>30/11/21 - E - 26 - 46</t>
  </si>
  <si>
    <t>30/11/21 - E - 26 - 59</t>
  </si>
  <si>
    <t>30/11/21 - E - 26 - 60</t>
  </si>
  <si>
    <t>30/11/21 - E - 26 - 73</t>
  </si>
  <si>
    <t>30/11/21 - E - 26 - 74</t>
  </si>
  <si>
    <t>30/11/21 - E - 26 - 87</t>
  </si>
  <si>
    <t>30/11/21 - E - 26 - 88</t>
  </si>
  <si>
    <t>30/11/21 - E - 26 - 108</t>
  </si>
  <si>
    <t>30/11/21 - E - 26 - 109</t>
  </si>
  <si>
    <t>30/11/21 - E - 26 - 122</t>
  </si>
  <si>
    <t>30/11/21 - E - 26 - 123</t>
  </si>
  <si>
    <t>30/11/21 - E - 26 - 136</t>
  </si>
  <si>
    <t>30/11/21 - E - 26 - 137</t>
  </si>
  <si>
    <t>30/11/21 - E - 26 - 150</t>
  </si>
  <si>
    <t>30/11/21 - E - 26 - 151</t>
  </si>
  <si>
    <t>30/11/21 - E - 26 - 164</t>
  </si>
  <si>
    <t>30/11/21 - E - 26 - 165</t>
  </si>
  <si>
    <t>30/11/21 - E - 26 - 192</t>
  </si>
  <si>
    <t>30/11/21 - E - 26 - 193</t>
  </si>
  <si>
    <t>30/11/21 - E - 26 - 206</t>
  </si>
  <si>
    <t>30/11/21 - E - 26 - 207</t>
  </si>
  <si>
    <t>30/11/21 - E - 26 - 220</t>
  </si>
  <si>
    <t>30/11/21 - E - 26 - 221</t>
  </si>
  <si>
    <t>30/11/21 - E - 27 - 10</t>
  </si>
  <si>
    <t>30/11/21 - E - 27 - 11</t>
  </si>
  <si>
    <t>30/11/21 - E - 27 - 24</t>
  </si>
  <si>
    <t>30/11/21 - E - 27 - 25</t>
  </si>
  <si>
    <t>30/11/21 - E - 27 - 45</t>
  </si>
  <si>
    <t>30/11/21 - E - 27 - 46</t>
  </si>
  <si>
    <t>30/11/21 - E - 27 - 59</t>
  </si>
  <si>
    <t>30/11/21 - E - 27 - 60</t>
  </si>
  <si>
    <t>30/11/21 - E - 27 - 73</t>
  </si>
  <si>
    <t>30/11/21 - E - 27 - 74</t>
  </si>
  <si>
    <t>30/11/21 - E - 27 - 87</t>
  </si>
  <si>
    <t>30/11/21 - E - 27 - 88</t>
  </si>
  <si>
    <t>30/11/21 - E - 27 - 108</t>
  </si>
  <si>
    <t>30/11/21 - E - 27 - 109</t>
  </si>
  <si>
    <t>30/11/21 - E - 27 - 122</t>
  </si>
  <si>
    <t>30/11/21 - E - 27 - 123</t>
  </si>
  <si>
    <t>30/11/21 - E - 27 - 136</t>
  </si>
  <si>
    <t>30/11/21 - E - 27 - 137</t>
  </si>
  <si>
    <t>30/11/21 - E - 27 - 150</t>
  </si>
  <si>
    <t>30/11/21 - E - 27 - 151</t>
  </si>
  <si>
    <t>30/11/21 - E - 27 - 164</t>
  </si>
  <si>
    <t>30/11/21 - E - 27 - 165</t>
  </si>
  <si>
    <t>30/11/21 - E - 27 - 192</t>
  </si>
  <si>
    <t>30/11/21 - E - 27 - 193</t>
  </si>
  <si>
    <t>30/11/21 - E - 27 - 206</t>
  </si>
  <si>
    <t>30/11/21 - E - 27 - 207</t>
  </si>
  <si>
    <t>30/11/21 - E - 27 - 220</t>
  </si>
  <si>
    <t>30/11/21 - E - 27 - 221</t>
  </si>
  <si>
    <t>30/11/21 - E - 28 - 10</t>
  </si>
  <si>
    <t>30/11/21 - E - 28 - 11</t>
  </si>
  <si>
    <t>30/11/21 - E - 29 - 16</t>
  </si>
  <si>
    <t>30/11/21 - E - 29 - 17</t>
  </si>
  <si>
    <t>30/12/21 - E - 21 - 10</t>
  </si>
  <si>
    <t>30/12/21 - E - 21 - 11</t>
  </si>
  <si>
    <t>30/12/21 - E - 21 - 24</t>
  </si>
  <si>
    <t>30/12/21 - E - 21 - 25</t>
  </si>
  <si>
    <t>30/12/21 - E - 21 - 45</t>
  </si>
  <si>
    <t>30/12/21 - E - 21 - 46</t>
  </si>
  <si>
    <t>30/12/21 - E - 21 - 59</t>
  </si>
  <si>
    <t>30/12/21 - E - 21 - 60</t>
  </si>
  <si>
    <t>30/12/21 - E - 21 - 73</t>
  </si>
  <si>
    <t>30/12/21 - E - 21 - 74</t>
  </si>
  <si>
    <t>30/12/21 - E - 21 - 87</t>
  </si>
  <si>
    <t>30/12/21 - E - 21 - 88</t>
  </si>
  <si>
    <t>30/12/21 - E - 21 - 108</t>
  </si>
  <si>
    <t>30/12/21 - E - 21 - 109</t>
  </si>
  <si>
    <t>30/12/21 - E - 21 - 122</t>
  </si>
  <si>
    <t>30/12/21 - E - 21 - 123</t>
  </si>
  <si>
    <t>30/12/21 - E - 21 - 136</t>
  </si>
  <si>
    <t>30/12/21 - E - 21 - 137</t>
  </si>
  <si>
    <t>30/12/21 - E - 21 - 150</t>
  </si>
  <si>
    <t>30/12/21 - E - 21 - 151</t>
  </si>
  <si>
    <t>30/12/21 - E - 21 - 164</t>
  </si>
  <si>
    <t>30/12/21 - E - 21 - 165</t>
  </si>
  <si>
    <t>30/12/21 - E - 21 - 192</t>
  </si>
  <si>
    <t>30/12/21 - E - 21 - 193</t>
  </si>
  <si>
    <t>30/12/21 - E - 21 - 206</t>
  </si>
  <si>
    <t>30/12/21 - E - 21 - 207</t>
  </si>
  <si>
    <t>30/12/21 - E - 21 - 220</t>
  </si>
  <si>
    <t>30/12/21 - E - 21 - 221</t>
  </si>
  <si>
    <t>31/01/21 - E - 8 - 17</t>
  </si>
  <si>
    <t>31/01/21 - E - 8 - 18</t>
  </si>
  <si>
    <t>31/01/21 - E - 8 - 31</t>
  </si>
  <si>
    <t>31/01/21 - E - 8 - 32</t>
  </si>
  <si>
    <t>31/01/21 - E - 8 - 45</t>
  </si>
  <si>
    <t>31/01/21 - E - 8 - 46</t>
  </si>
  <si>
    <t>31/01/21 - E - 8 - 59</t>
  </si>
  <si>
    <t>31/01/21 - E - 8 - 60</t>
  </si>
  <si>
    <t>31/01/21 - E - 8 - 80</t>
  </si>
  <si>
    <t>31/01/21 - E - 8 - 81</t>
  </si>
  <si>
    <t>31/01/21 - E - 8 - 101</t>
  </si>
  <si>
    <t>31/01/21 - E - 8 - 102</t>
  </si>
  <si>
    <t>31/01/21 - E - 8 - 115</t>
  </si>
  <si>
    <t>31/01/21 - E - 8 - 116</t>
  </si>
  <si>
    <t>31/01/21 - E - 8 - 129</t>
  </si>
  <si>
    <t>31/01/21 - E - 8 - 130</t>
  </si>
  <si>
    <t>31/01/21 - E - 8 - 143</t>
  </si>
  <si>
    <t>31/01/21 - E - 8 - 144</t>
  </si>
  <si>
    <t>31/01/21 - E - 8 - 157</t>
  </si>
  <si>
    <t>31/01/21 - E - 8 - 158</t>
  </si>
  <si>
    <t>31/01/21 - E - 8 - 171</t>
  </si>
  <si>
    <t>31/01/21 - E - 8 - 172</t>
  </si>
  <si>
    <t>31/01/21 - E - 8 - 192</t>
  </si>
  <si>
    <t>31/01/21 - E - 8 - 193</t>
  </si>
  <si>
    <t>31/01/21 - E - 8 - 206</t>
  </si>
  <si>
    <t>31/01/21 - E - 8 - 207</t>
  </si>
  <si>
    <t>31/01/21 - E - 9 - 10</t>
  </si>
  <si>
    <t>31/01/21 - E - 9 - 11</t>
  </si>
  <si>
    <t>31/01/21 - E - 9 - 24</t>
  </si>
  <si>
    <t>31/01/21 - E - 9 - 25</t>
  </si>
  <si>
    <t>31/01/21 - E - 10 - 10</t>
  </si>
  <si>
    <t>31/01/21 - E - 10 - 11</t>
  </si>
  <si>
    <t>31/01/21 - E - 10 - 24</t>
  </si>
  <si>
    <t>31/01/21 - E - 10 - 25</t>
  </si>
  <si>
    <t>31/03/21 - E - 23 - 17</t>
  </si>
  <si>
    <t>31/03/21 - E - 23 - 18</t>
  </si>
  <si>
    <t>31/03/21 - E - 23 - 31</t>
  </si>
  <si>
    <t>31/03/21 - E - 23 - 32</t>
  </si>
  <si>
    <t>31/03/21 - E - 23 - 45</t>
  </si>
  <si>
    <t>31/03/21 - E - 23 - 46</t>
  </si>
  <si>
    <t>31/03/21 - E - 23 - 59</t>
  </si>
  <si>
    <t>31/03/21 - E - 23 - 60</t>
  </si>
  <si>
    <t>31/03/21 - E - 23 - 73</t>
  </si>
  <si>
    <t>31/03/21 - E - 23 - 74</t>
  </si>
  <si>
    <t>31/03/21 - E - 23 - 87</t>
  </si>
  <si>
    <t>31/03/21 - E - 23 - 88</t>
  </si>
  <si>
    <t>31/03/21 - E - 23 - 101</t>
  </si>
  <si>
    <t>31/03/21 - E - 23 - 102</t>
  </si>
  <si>
    <t>31/03/21 - E - 23 - 115</t>
  </si>
  <si>
    <t>31/03/21 - E - 23 - 116</t>
  </si>
  <si>
    <t>31/03/21 - E - 23 - 129</t>
  </si>
  <si>
    <t>31/03/21 - E - 23 - 130</t>
  </si>
  <si>
    <t>31/03/21 - E - 23 - 143</t>
  </si>
  <si>
    <t>31/03/21 - E - 23 - 144</t>
  </si>
  <si>
    <t>31/03/21 - E - 23 - 157</t>
  </si>
  <si>
    <t>31/03/21 - E - 23 - 158</t>
  </si>
  <si>
    <t>31/03/21 - E - 23 - 171</t>
  </si>
  <si>
    <t>31/03/21 - E - 23 - 172</t>
  </si>
  <si>
    <t>31/03/21 - E - 23 - 192</t>
  </si>
  <si>
    <t>31/03/21 - E - 23 - 193</t>
  </si>
  <si>
    <t>31/03/21 - E - 23 - 206</t>
  </si>
  <si>
    <t>31/03/21 - E - 23 - 207</t>
  </si>
  <si>
    <t>31/05/21 - E - 14 - 17</t>
  </si>
  <si>
    <t>31/05/21 - E - 14 - 18</t>
  </si>
  <si>
    <t>31/05/21 - E - 14 - 38</t>
  </si>
  <si>
    <t>31/05/21 - E - 14 - 39</t>
  </si>
  <si>
    <t>31/05/21 - E - 14 - 52</t>
  </si>
  <si>
    <t>31/05/21 - E - 14 - 53</t>
  </si>
  <si>
    <t>31/05/21 - E - 14 - 66</t>
  </si>
  <si>
    <t>31/05/21 - E - 14 - 67</t>
  </si>
  <si>
    <t>31/05/21 - E - 14 - 80</t>
  </si>
  <si>
    <t>31/05/21 - E - 14 - 81</t>
  </si>
  <si>
    <t>31/05/21 - E - 14 - 94</t>
  </si>
  <si>
    <t>31/05/21 - E - 14 - 95</t>
  </si>
  <si>
    <t>31/05/21 - E - 14 - 108</t>
  </si>
  <si>
    <t>31/05/21 - E - 14 - 109</t>
  </si>
  <si>
    <t>31/05/21 - E - 14 - 122</t>
  </si>
  <si>
    <t>31/05/21 - E - 14 - 123</t>
  </si>
  <si>
    <t>31/05/21 - E - 14 - 136</t>
  </si>
  <si>
    <t>31/05/21 - E - 14 - 137</t>
  </si>
  <si>
    <t>31/05/21 - E - 14 - 150</t>
  </si>
  <si>
    <t>31/05/21 - E - 14 - 151</t>
  </si>
  <si>
    <t>31/05/21 - E - 14 - 171</t>
  </si>
  <si>
    <t>31/05/21 - E - 14 - 172</t>
  </si>
  <si>
    <t>31/05/21 - E - 14 - 185</t>
  </si>
  <si>
    <t>31/05/21 - E - 14 - 186</t>
  </si>
  <si>
    <t>31/05/21 - E - 15 - 10</t>
  </si>
  <si>
    <t>31/05/21 - E - 15 - 11</t>
  </si>
  <si>
    <t>31/08/21 - E - 15 - 10</t>
  </si>
  <si>
    <t>31/08/21 - E - 15 - 11</t>
  </si>
  <si>
    <t>31/08/21 - E - 15 - 24</t>
  </si>
  <si>
    <t>31/08/21 - E - 15 - 25</t>
  </si>
  <si>
    <t>31/08/21 - E - 15 - 45</t>
  </si>
  <si>
    <t>31/08/21 - E - 15 - 46</t>
  </si>
  <si>
    <t>31/08/21 - E - 15 - 59</t>
  </si>
  <si>
    <t>31/08/21 - E - 15 - 60</t>
  </si>
  <si>
    <t>31/08/21 - E - 15 - 73</t>
  </si>
  <si>
    <t>31/08/21 - E - 15 - 74</t>
  </si>
  <si>
    <t>31/08/21 - E - 15 - 94</t>
  </si>
  <si>
    <t>31/08/21 - E - 15 - 95</t>
  </si>
  <si>
    <t>31/08/21 - E - 15 - 108</t>
  </si>
  <si>
    <t>31/08/21 - E - 15 - 109</t>
  </si>
  <si>
    <t>31/08/21 - E - 15 - 122</t>
  </si>
  <si>
    <t>31/08/21 - E - 15 - 123</t>
  </si>
  <si>
    <t>31/08/21 - E - 15 - 136</t>
  </si>
  <si>
    <t>31/08/21 - E - 15 - 137</t>
  </si>
  <si>
    <t>31/08/21 - E - 15 - 164</t>
  </si>
  <si>
    <t>31/08/21 - E - 15 - 165</t>
  </si>
  <si>
    <t>31/08/21 - E - 15 - 178</t>
  </si>
  <si>
    <t>31/08/21 - E - 15 - 179</t>
  </si>
  <si>
    <t>31/08/21 - E - 15 - 192</t>
  </si>
  <si>
    <t>31/08/21 - E - 15 - 193</t>
  </si>
  <si>
    <t>31/08/21 - E - 16 - 10</t>
  </si>
  <si>
    <t>31/08/21 - E - 16 - 11</t>
  </si>
  <si>
    <t>31/10/21 - E - 21 - 10</t>
  </si>
  <si>
    <t>31/10/21 - E - 21 - 11</t>
  </si>
  <si>
    <t>31/10/21 - E - 22 - 10</t>
  </si>
  <si>
    <t>31/10/21 - E - 22 - 11</t>
  </si>
  <si>
    <t>31/10/21 - E - 23 - 10</t>
  </si>
  <si>
    <t>31/10/21 - E - 23 - 11</t>
  </si>
  <si>
    <t>31/10/21 - E - 23 - 24</t>
  </si>
  <si>
    <t>31/10/21 - E - 23 - 25</t>
  </si>
  <si>
    <t>31/10/21 - E - 23 - 38</t>
  </si>
  <si>
    <t>31/10/21 - E - 23 - 39</t>
  </si>
  <si>
    <t>31/10/21 - E - 23 - 52</t>
  </si>
  <si>
    <t>31/10/21 - E - 23 - 53</t>
  </si>
  <si>
    <t>31/10/21 - E - 23 - 66</t>
  </si>
  <si>
    <t>31/10/21 - E - 23 - 67</t>
  </si>
  <si>
    <t>31/10/21 - E - 23 - 80</t>
  </si>
  <si>
    <t>31/10/21 - E - 23 - 81</t>
  </si>
  <si>
    <t>31/10/21 - E - 23 - 101</t>
  </si>
  <si>
    <t>31/10/21 - E - 23 - 102</t>
  </si>
  <si>
    <t>31/10/21 - E - 23 - 115</t>
  </si>
  <si>
    <t>31/10/21 - E - 23 - 116</t>
  </si>
  <si>
    <t>31/10/21 - E - 23 - 129</t>
  </si>
  <si>
    <t>31/10/21 - E - 23 - 130</t>
  </si>
  <si>
    <t>31/10/21 - E - 23 - 143</t>
  </si>
  <si>
    <t>31/10/21 - E - 23 - 144</t>
  </si>
  <si>
    <t>31/10/21 - E - 23 - 157</t>
  </si>
  <si>
    <t>31/10/21 - E - 23 - 158</t>
  </si>
  <si>
    <t>31/10/21 - E - 23 - 185</t>
  </si>
  <si>
    <t>31/10/21 - E - 23 - 186</t>
  </si>
  <si>
    <t>31/10/21 - E - 23 - 199</t>
  </si>
  <si>
    <t>31/10/21 - E - 23 - 200</t>
  </si>
  <si>
    <t>31/10/21 - E - 23 - 213</t>
  </si>
  <si>
    <t>31/10/21 - E - 23 - 214</t>
  </si>
  <si>
    <t>31/10/21 - E - 24 - 10</t>
  </si>
  <si>
    <t>31/10/21 - E - 24 - 11</t>
  </si>
  <si>
    <t>31/10/21 - E - 25 - 10</t>
  </si>
  <si>
    <t>31/10/21 - E - 25 - 11</t>
  </si>
  <si>
    <t>8251 0000 0000 0000 1400</t>
  </si>
  <si>
    <t>8251 0000 0000 0000 1410</t>
  </si>
  <si>
    <t>8251 0000 0000 0000 1412</t>
  </si>
  <si>
    <t>03/06/21 - E - 4 - 3</t>
  </si>
  <si>
    <t>03/06/21 - E - 4 - 4</t>
  </si>
  <si>
    <t>03/06/21 - E - 4 - 24</t>
  </si>
  <si>
    <t>03/06/21 - E - 4 - 25</t>
  </si>
  <si>
    <t>03/06/21 - E - 4 - 45</t>
  </si>
  <si>
    <t>03/06/21 - E - 4 - 46</t>
  </si>
  <si>
    <t>03/06/21 - E - 4 - 66</t>
  </si>
  <si>
    <t>03/06/21 - E - 4 - 67</t>
  </si>
  <si>
    <t>03/06/21 - E - 4 - 87</t>
  </si>
  <si>
    <t>03/06/21 - E - 4 - 88</t>
  </si>
  <si>
    <t>03/06/21 - E - 4 - 108</t>
  </si>
  <si>
    <t>03/06/21 - E - 4 - 109</t>
  </si>
  <si>
    <t>03/06/21 - E - 4 - 122</t>
  </si>
  <si>
    <t>03/06/21 - E - 4 - 123</t>
  </si>
  <si>
    <t>05/04/21 - E - 5 - 3</t>
  </si>
  <si>
    <t>05/04/21 - E - 5 - 4</t>
  </si>
  <si>
    <t>05/04/21 - E - 5 - 24</t>
  </si>
  <si>
    <t>05/04/21 - E - 5 - 25</t>
  </si>
  <si>
    <t>05/04/21 - E - 5 - 45</t>
  </si>
  <si>
    <t>05/04/21 - E - 5 - 46</t>
  </si>
  <si>
    <t>05/04/21 - E - 5 - 66</t>
  </si>
  <si>
    <t>05/04/21 - E - 5 - 67</t>
  </si>
  <si>
    <t>05/04/21 - E - 5 - 87</t>
  </si>
  <si>
    <t>05/04/21 - E - 5 - 88</t>
  </si>
  <si>
    <t>05/04/21 - E - 5 - 108</t>
  </si>
  <si>
    <t>05/04/21 - E - 5 - 109</t>
  </si>
  <si>
    <t>05/07/21 - E - 5 - 3</t>
  </si>
  <si>
    <t>05/07/21 - E - 5 - 4</t>
  </si>
  <si>
    <t>05/07/21 - E - 5 - 24</t>
  </si>
  <si>
    <t>05/07/21 - E - 5 - 25</t>
  </si>
  <si>
    <t>05/07/21 - E - 5 - 45</t>
  </si>
  <si>
    <t>05/07/21 - E - 5 - 46</t>
  </si>
  <si>
    <t>05/07/21 - E - 5 - 66</t>
  </si>
  <si>
    <t>05/07/21 - E - 5 - 67</t>
  </si>
  <si>
    <t>05/07/21 - E - 5 - 87</t>
  </si>
  <si>
    <t>05/07/21 - E - 5 - 88</t>
  </si>
  <si>
    <t>05/07/21 - E - 5 - 108</t>
  </si>
  <si>
    <t>05/07/21 - E - 5 - 109</t>
  </si>
  <si>
    <t>05/07/21 - E - 5 - 122</t>
  </si>
  <si>
    <t>05/07/21 - E - 5 - 123</t>
  </si>
  <si>
    <t>05/07/21 - E - 5 - 143</t>
  </si>
  <si>
    <t>05/07/21 - E - 5 - 144</t>
  </si>
  <si>
    <t>05/07/21 - E - 5 - 164</t>
  </si>
  <si>
    <t>05/07/21 - E - 5 - 165</t>
  </si>
  <si>
    <t>09/11/21 - E - 19 - 3</t>
  </si>
  <si>
    <t>09/11/21 - E - 19 - 4</t>
  </si>
  <si>
    <t>09/11/21 - E - 19 - 24</t>
  </si>
  <si>
    <t>09/11/21 - E - 19 - 25</t>
  </si>
  <si>
    <t>09/11/21 - E - 19 - 45</t>
  </si>
  <si>
    <t>09/11/21 - E - 19 - 46</t>
  </si>
  <si>
    <t>09/11/21 - E - 19 - 66</t>
  </si>
  <si>
    <t>09/11/21 - E - 19 - 67</t>
  </si>
  <si>
    <t>09/11/21 - E - 19 - 87</t>
  </si>
  <si>
    <t>09/11/21 - E - 19 - 88</t>
  </si>
  <si>
    <t>09/11/21 - E - 19 - 108</t>
  </si>
  <si>
    <t>09/11/21 - E - 19 - 109</t>
  </si>
  <si>
    <t>09/11/21 - E - 19 - 129</t>
  </si>
  <si>
    <t>09/11/21 - E - 19 - 130</t>
  </si>
  <si>
    <t>09/11/21 - E - 19 - 143</t>
  </si>
  <si>
    <t>09/11/21 - E - 19 - 144</t>
  </si>
  <si>
    <t>09/11/21 - E - 19 - 164</t>
  </si>
  <si>
    <t>09/11/21 - E - 19 - 165</t>
  </si>
  <si>
    <t>10/11/21 - E - 20 - 3</t>
  </si>
  <si>
    <t>10/11/21 - E - 20 - 4</t>
  </si>
  <si>
    <t>11/02/21 - E - 11 - 3</t>
  </si>
  <si>
    <t>11/02/21 - E - 11 - 4</t>
  </si>
  <si>
    <t>11/02/21 - E - 11 - 24</t>
  </si>
  <si>
    <t>11/02/21 - E - 11 - 25</t>
  </si>
  <si>
    <t>11/02/21 - E - 11 - 45</t>
  </si>
  <si>
    <t>11/02/21 - E - 11 - 46</t>
  </si>
  <si>
    <t>11/02/21 - E - 11 - 66</t>
  </si>
  <si>
    <t>11/02/21 - E - 11 - 67</t>
  </si>
  <si>
    <t>11/02/21 - E - 11 - 87</t>
  </si>
  <si>
    <t>11/02/21 - E - 11 - 88</t>
  </si>
  <si>
    <t>11/02/21 - E - 11 - 108</t>
  </si>
  <si>
    <t>11/02/21 - E - 11 - 109</t>
  </si>
  <si>
    <t>13/05/21 - E - 3 - 3</t>
  </si>
  <si>
    <t>13/05/21 - E - 3 - 4</t>
  </si>
  <si>
    <t>13/05/21 - E - 3 - 24</t>
  </si>
  <si>
    <t>13/05/21 - E - 3 - 25</t>
  </si>
  <si>
    <t>13/05/21 - E - 3 - 45</t>
  </si>
  <si>
    <t>13/05/21 - E - 3 - 46</t>
  </si>
  <si>
    <t>13/05/21 - E - 3 - 66</t>
  </si>
  <si>
    <t>13/05/21 - E - 3 - 67</t>
  </si>
  <si>
    <t>13/05/21 - E - 3 - 87</t>
  </si>
  <si>
    <t>13/05/21 - E - 3 - 88</t>
  </si>
  <si>
    <t>13/05/21 - E - 3 - 108</t>
  </si>
  <si>
    <t>13/05/21 - E - 3 - 109</t>
  </si>
  <si>
    <t>28/02/21 - D - 1 - 3</t>
  </si>
  <si>
    <t>28/02/21 - D - 1 - 4</t>
  </si>
  <si>
    <t>28/02/21 - D - 1 - 24</t>
  </si>
  <si>
    <t>28/02/21 - D - 1 - 25</t>
  </si>
  <si>
    <t>28/02/21 - D - 1 - 45</t>
  </si>
  <si>
    <t>28/02/21 - D - 1 - 46</t>
  </si>
  <si>
    <t>28/02/21 - D - 1 - 66</t>
  </si>
  <si>
    <t>28/02/21 - D - 1 - 67</t>
  </si>
  <si>
    <t>28/02/21 - D - 1 - 87</t>
  </si>
  <si>
    <t>28/02/21 - D - 1 - 88</t>
  </si>
  <si>
    <t>28/02/21 - D - 1 - 108</t>
  </si>
  <si>
    <t>28/02/21 - D - 1 - 109</t>
  </si>
  <si>
    <t>30/07/21 - D - 1 - 3</t>
  </si>
  <si>
    <t>30/07/21 - D - 1 - 4</t>
  </si>
  <si>
    <t>30/07/21 - D - 1 - 24</t>
  </si>
  <si>
    <t>30/07/21 - D - 1 - 25</t>
  </si>
  <si>
    <t>30/07/21 - D - 1 - 45</t>
  </si>
  <si>
    <t>30/07/21 - D - 1 - 46</t>
  </si>
  <si>
    <t>30/07/21 - D - 1 - 66</t>
  </si>
  <si>
    <t>30/07/21 - D - 1 - 67</t>
  </si>
  <si>
    <t>30/07/21 - D - 1 - 87</t>
  </si>
  <si>
    <t>30/07/21 - D - 1 - 88</t>
  </si>
  <si>
    <t>30/07/21 - D - 1 - 101</t>
  </si>
  <si>
    <t>30/07/21 - D - 1 - 102</t>
  </si>
  <si>
    <t>30/07/21 - D - 1 - 122</t>
  </si>
  <si>
    <t>30/07/21 - D - 1 - 123</t>
  </si>
  <si>
    <t>30/07/21 - D - 1 - 143</t>
  </si>
  <si>
    <t>30/07/21 - D - 1 - 144</t>
  </si>
  <si>
    <t>30/07/21 - D - 1 - 164</t>
  </si>
  <si>
    <t>30/07/21 - D - 1 - 165</t>
  </si>
  <si>
    <t>30/09/21 - D - 1 - 3</t>
  </si>
  <si>
    <t>30/09/21 - D - 1 - 4</t>
  </si>
  <si>
    <t>30/09/21 - D - 1 - 24</t>
  </si>
  <si>
    <t>30/09/21 - D - 1 - 25</t>
  </si>
  <si>
    <t>30/09/21 - D - 1 - 45</t>
  </si>
  <si>
    <t>30/09/21 - D - 1 - 46</t>
  </si>
  <si>
    <t>30/09/21 - D - 1 - 66</t>
  </si>
  <si>
    <t>30/09/21 - D - 1 - 67</t>
  </si>
  <si>
    <t>30/09/21 - D - 1 - 87</t>
  </si>
  <si>
    <t>30/09/21 - D - 1 - 88</t>
  </si>
  <si>
    <t>30/09/21 - D - 1 - 101</t>
  </si>
  <si>
    <t>30/09/21 - D - 1 - 102</t>
  </si>
  <si>
    <t>30/09/21 - D - 1 - 122</t>
  </si>
  <si>
    <t>30/09/21 - D - 1 - 123</t>
  </si>
  <si>
    <t>30/09/21 - D - 1 - 143</t>
  </si>
  <si>
    <t>30/09/21 - D - 1 - 144</t>
  </si>
  <si>
    <t>30/09/21 - D - 1 - 164</t>
  </si>
  <si>
    <t>30/09/21 - D - 1 - 165</t>
  </si>
  <si>
    <t>30/11/21 - D - 1 - 3</t>
  </si>
  <si>
    <t>30/11/21 - D - 1 - 4</t>
  </si>
  <si>
    <t>30/11/21 - D - 1 - 24</t>
  </si>
  <si>
    <t>30/11/21 - D - 1 - 25</t>
  </si>
  <si>
    <t>30/11/21 - D - 1 - 45</t>
  </si>
  <si>
    <t>30/11/21 - D - 1 - 46</t>
  </si>
  <si>
    <t>30/11/21 - D - 1 - 66</t>
  </si>
  <si>
    <t>30/11/21 - D - 1 - 67</t>
  </si>
  <si>
    <t>30/11/21 - D - 1 - 87</t>
  </si>
  <si>
    <t>30/11/21 - D - 1 - 88</t>
  </si>
  <si>
    <t>30/11/21 - D - 1 - 108</t>
  </si>
  <si>
    <t>30/11/21 - D - 1 - 109</t>
  </si>
  <si>
    <t>30/11/21 - D - 1 - 129</t>
  </si>
  <si>
    <t>30/11/21 - D - 1 - 130</t>
  </si>
  <si>
    <t>30/11/21 - D - 1 - 150</t>
  </si>
  <si>
    <t>30/11/21 - D - 1 - 151</t>
  </si>
  <si>
    <t>30/11/21 - D - 1 - 164</t>
  </si>
  <si>
    <t>30/11/21 - D - 1 - 165</t>
  </si>
  <si>
    <t>31/08/21 - D - 1 - 3</t>
  </si>
  <si>
    <t>31/08/21 - D - 1 - 4</t>
  </si>
  <si>
    <t>31/08/21 - D - 1 - 24</t>
  </si>
  <si>
    <t>31/08/21 - D - 1 - 25</t>
  </si>
  <si>
    <t>31/08/21 - D - 1 - 45</t>
  </si>
  <si>
    <t>31/08/21 - D - 1 - 46</t>
  </si>
  <si>
    <t>31/08/21 - D - 1 - 66</t>
  </si>
  <si>
    <t>31/08/21 - D - 1 - 67</t>
  </si>
  <si>
    <t>31/08/21 - D - 1 - 87</t>
  </si>
  <si>
    <t>31/08/21 - D - 1 - 88</t>
  </si>
  <si>
    <t>31/08/21 - D - 1 - 101</t>
  </si>
  <si>
    <t>31/08/21 - D - 1 - 102</t>
  </si>
  <si>
    <t>31/08/21 - D - 1 - 122</t>
  </si>
  <si>
    <t>31/08/21 - D - 1 - 123</t>
  </si>
  <si>
    <t>31/08/21 - D - 1 - 143</t>
  </si>
  <si>
    <t>31/08/21 - D - 1 - 144</t>
  </si>
  <si>
    <t>31/08/21 - D - 1 - 164</t>
  </si>
  <si>
    <t>31/08/21 - D - 1 - 165</t>
  </si>
  <si>
    <t>31/08/21 - D - 1 - 171</t>
  </si>
  <si>
    <t>31/08/21 - D - 1 - 172</t>
  </si>
  <si>
    <t>31/10/21 - D - 1 - 3</t>
  </si>
  <si>
    <t>31/10/21 - D - 1 - 4</t>
  </si>
  <si>
    <t>31/10/21 - D - 1 - 24</t>
  </si>
  <si>
    <t>31/10/21 - D - 1 - 25</t>
  </si>
  <si>
    <t>31/10/21 - D - 1 - 45</t>
  </si>
  <si>
    <t>31/10/21 - D - 1 - 46</t>
  </si>
  <si>
    <t>31/10/21 - D - 1 - 66</t>
  </si>
  <si>
    <t>31/10/21 - D - 1 - 67</t>
  </si>
  <si>
    <t>31/10/21 - D - 1 - 87</t>
  </si>
  <si>
    <t>31/10/21 - D - 1 - 88</t>
  </si>
  <si>
    <t>31/10/21 - D - 1 - 108</t>
  </si>
  <si>
    <t>31/10/21 - D - 1 - 109</t>
  </si>
  <si>
    <t>31/10/21 - D - 1 - 129</t>
  </si>
  <si>
    <t>31/10/21 - D - 1 - 130</t>
  </si>
  <si>
    <t>31/10/21 - D - 1 - 150</t>
  </si>
  <si>
    <t>31/10/21 - D - 1 - 151</t>
  </si>
  <si>
    <t>31/10/21 - D - 1 - 164</t>
  </si>
  <si>
    <t>31/10/21 - D - 1 - 165</t>
  </si>
  <si>
    <t>31/12/21 - D - 1 - 3</t>
  </si>
  <si>
    <t>31/12/21 - D - 1 - 4</t>
  </si>
  <si>
    <t>31/12/21 - D - 1 - 24</t>
  </si>
  <si>
    <t>31/12/21 - D - 1 - 25</t>
  </si>
  <si>
    <t>31/12/21 - D - 1 - 45</t>
  </si>
  <si>
    <t>31/12/21 - D - 1 - 46</t>
  </si>
  <si>
    <t>31/12/21 - D - 1 - 66</t>
  </si>
  <si>
    <t>31/12/21 - D - 1 - 67</t>
  </si>
  <si>
    <t>31/12/21 - D - 1 - 87</t>
  </si>
  <si>
    <t>31/12/21 - D - 1 - 88</t>
  </si>
  <si>
    <t>31/12/21 - D - 1 - 108</t>
  </si>
  <si>
    <t>31/12/21 - D - 1 - 109</t>
  </si>
  <si>
    <t>31/12/21 - D - 1 - 129</t>
  </si>
  <si>
    <t>31/12/21 - D - 1 - 130</t>
  </si>
  <si>
    <t>31/12/21 - D - 1 - 150</t>
  </si>
  <si>
    <t>31/12/21 - D - 1 - 151</t>
  </si>
  <si>
    <t>31/12/21 - D - 1 - 164</t>
  </si>
  <si>
    <t>31/12/21 - D - 1 - 165</t>
  </si>
  <si>
    <t>8251 0000 0000 0000 1413</t>
  </si>
  <si>
    <t>03/06/21 - E - 4 - 10</t>
  </si>
  <si>
    <t>03/06/21 - E - 4 - 11</t>
  </si>
  <si>
    <t>03/06/21 - E - 4 - 31</t>
  </si>
  <si>
    <t>03/06/21 - E - 4 - 32</t>
  </si>
  <si>
    <t>03/06/21 - E - 4 - 52</t>
  </si>
  <si>
    <t>03/06/21 - E - 4 - 53</t>
  </si>
  <si>
    <t>03/06/21 - E - 4 - 73</t>
  </si>
  <si>
    <t>03/06/21 - E - 4 - 74</t>
  </si>
  <si>
    <t>03/06/21 - E - 4 - 94</t>
  </si>
  <si>
    <t>03/06/21 - E - 4 - 95</t>
  </si>
  <si>
    <t>03/06/21 - E - 4 - 115</t>
  </si>
  <si>
    <t>03/06/21 - E - 4 - 116</t>
  </si>
  <si>
    <t>03/06/21 - E - 4 - 129</t>
  </si>
  <si>
    <t>03/06/21 - E - 4 - 130</t>
  </si>
  <si>
    <t>05/04/21 - E - 5 - 10</t>
  </si>
  <si>
    <t>05/04/21 - E - 5 - 11</t>
  </si>
  <si>
    <t>05/04/21 - E - 5 - 31</t>
  </si>
  <si>
    <t>05/04/21 - E - 5 - 32</t>
  </si>
  <si>
    <t>05/04/21 - E - 5 - 52</t>
  </si>
  <si>
    <t>05/04/21 - E - 5 - 53</t>
  </si>
  <si>
    <t>05/04/21 - E - 5 - 73</t>
  </si>
  <si>
    <t>05/04/21 - E - 5 - 74</t>
  </si>
  <si>
    <t>05/04/21 - E - 5 - 94</t>
  </si>
  <si>
    <t>05/04/21 - E - 5 - 95</t>
  </si>
  <si>
    <t>05/04/21 - E - 5 - 115</t>
  </si>
  <si>
    <t>05/04/21 - E - 5 - 116</t>
  </si>
  <si>
    <t>05/07/21 - E - 5 - 10</t>
  </si>
  <si>
    <t>05/07/21 - E - 5 - 11</t>
  </si>
  <si>
    <t>05/07/21 - E - 5 - 31</t>
  </si>
  <si>
    <t>05/07/21 - E - 5 - 32</t>
  </si>
  <si>
    <t>05/07/21 - E - 5 - 52</t>
  </si>
  <si>
    <t>05/07/21 - E - 5 - 53</t>
  </si>
  <si>
    <t>05/07/21 - E - 5 - 73</t>
  </si>
  <si>
    <t>05/07/21 - E - 5 - 74</t>
  </si>
  <si>
    <t>05/07/21 - E - 5 - 94</t>
  </si>
  <si>
    <t>05/07/21 - E - 5 - 95</t>
  </si>
  <si>
    <t>05/07/21 - E - 5 - 115</t>
  </si>
  <si>
    <t>05/07/21 - E - 5 - 116</t>
  </si>
  <si>
    <t>05/07/21 - E - 5 - 129</t>
  </si>
  <si>
    <t>05/07/21 - E - 5 - 130</t>
  </si>
  <si>
    <t>05/07/21 - E - 5 - 150</t>
  </si>
  <si>
    <t>05/07/21 - E - 5 - 151</t>
  </si>
  <si>
    <t>05/07/21 - E - 5 - 171</t>
  </si>
  <si>
    <t>05/07/21 - E - 5 - 172</t>
  </si>
  <si>
    <t>09/11/21 - E - 19 - 10</t>
  </si>
  <si>
    <t>09/11/21 - E - 19 - 11</t>
  </si>
  <si>
    <t>09/11/21 - E - 19 - 31</t>
  </si>
  <si>
    <t>09/11/21 - E - 19 - 32</t>
  </si>
  <si>
    <t>09/11/21 - E - 19 - 52</t>
  </si>
  <si>
    <t>09/11/21 - E - 19 - 53</t>
  </si>
  <si>
    <t>09/11/21 - E - 19 - 73</t>
  </si>
  <si>
    <t>09/11/21 - E - 19 - 74</t>
  </si>
  <si>
    <t>09/11/21 - E - 19 - 94</t>
  </si>
  <si>
    <t>09/11/21 - E - 19 - 95</t>
  </si>
  <si>
    <t>09/11/21 - E - 19 - 115</t>
  </si>
  <si>
    <t>09/11/21 - E - 19 - 116</t>
  </si>
  <si>
    <t>09/11/21 - E - 19 - 136</t>
  </si>
  <si>
    <t>09/11/21 - E - 19 - 137</t>
  </si>
  <si>
    <t>09/11/21 - E - 19 - 150</t>
  </si>
  <si>
    <t>09/11/21 - E - 19 - 151</t>
  </si>
  <si>
    <t>09/11/21 - E - 19 - 171</t>
  </si>
  <si>
    <t>09/11/21 - E - 19 - 172</t>
  </si>
  <si>
    <t>10/11/21 - E - 20 - 10</t>
  </si>
  <si>
    <t>10/11/21 - E - 20 - 11</t>
  </si>
  <si>
    <t>11/02/21 - E - 11 - 10</t>
  </si>
  <si>
    <t>11/02/21 - E - 11 - 11</t>
  </si>
  <si>
    <t>11/02/21 - E - 11 - 31</t>
  </si>
  <si>
    <t>11/02/21 - E - 11 - 32</t>
  </si>
  <si>
    <t>11/02/21 - E - 11 - 52</t>
  </si>
  <si>
    <t>11/02/21 - E - 11 - 53</t>
  </si>
  <si>
    <t>11/02/21 - E - 11 - 73</t>
  </si>
  <si>
    <t>11/02/21 - E - 11 - 74</t>
  </si>
  <si>
    <t>11/02/21 - E - 11 - 94</t>
  </si>
  <si>
    <t>11/02/21 - E - 11 - 95</t>
  </si>
  <si>
    <t>11/02/21 - E - 11 - 115</t>
  </si>
  <si>
    <t>11/02/21 - E - 11 - 116</t>
  </si>
  <si>
    <t>13/05/21 - E - 3 - 10</t>
  </si>
  <si>
    <t>13/05/21 - E - 3 - 11</t>
  </si>
  <si>
    <t>13/05/21 - E - 3 - 31</t>
  </si>
  <si>
    <t>13/05/21 - E - 3 - 32</t>
  </si>
  <si>
    <t>13/05/21 - E - 3 - 52</t>
  </si>
  <si>
    <t>13/05/21 - E - 3 - 53</t>
  </si>
  <si>
    <t>13/05/21 - E - 3 - 73</t>
  </si>
  <si>
    <t>13/05/21 - E - 3 - 74</t>
  </si>
  <si>
    <t>13/05/21 - E - 3 - 94</t>
  </si>
  <si>
    <t>13/05/21 - E - 3 - 95</t>
  </si>
  <si>
    <t>13/05/21 - E - 3 - 115</t>
  </si>
  <si>
    <t>13/05/21 - E - 3 - 116</t>
  </si>
  <si>
    <t>28/02/21 - D - 1 - 10</t>
  </si>
  <si>
    <t>28/02/21 - D - 1 - 11</t>
  </si>
  <si>
    <t>28/02/21 - D - 1 - 31</t>
  </si>
  <si>
    <t>28/02/21 - D - 1 - 32</t>
  </si>
  <si>
    <t>28/02/21 - D - 1 - 52</t>
  </si>
  <si>
    <t>28/02/21 - D - 1 - 53</t>
  </si>
  <si>
    <t>28/02/21 - D - 1 - 73</t>
  </si>
  <si>
    <t>28/02/21 - D - 1 - 74</t>
  </si>
  <si>
    <t>28/02/21 - D - 1 - 94</t>
  </si>
  <si>
    <t>28/02/21 - D - 1 - 95</t>
  </si>
  <si>
    <t>28/02/21 - D - 1 - 115</t>
  </si>
  <si>
    <t>28/02/21 - D - 1 - 116</t>
  </si>
  <si>
    <t>30/07/21 - D - 1 - 10</t>
  </si>
  <si>
    <t>30/07/21 - D - 1 - 11</t>
  </si>
  <si>
    <t>30/07/21 - D - 1 - 31</t>
  </si>
  <si>
    <t>30/07/21 - D - 1 - 32</t>
  </si>
  <si>
    <t>30/07/21 - D - 1 - 52</t>
  </si>
  <si>
    <t>30/07/21 - D - 1 - 53</t>
  </si>
  <si>
    <t>30/07/21 - D - 1 - 73</t>
  </si>
  <si>
    <t>30/07/21 - D - 1 - 74</t>
  </si>
  <si>
    <t>30/07/21 - D - 1 - 94</t>
  </si>
  <si>
    <t>30/07/21 - D - 1 - 95</t>
  </si>
  <si>
    <t>30/07/21 - D - 1 - 108</t>
  </si>
  <si>
    <t>30/07/21 - D - 1 - 109</t>
  </si>
  <si>
    <t>30/07/21 - D - 1 - 129</t>
  </si>
  <si>
    <t>30/07/21 - D - 1 - 130</t>
  </si>
  <si>
    <t>30/07/21 - D - 1 - 150</t>
  </si>
  <si>
    <t>30/07/21 - D - 1 - 151</t>
  </si>
  <si>
    <t>30/07/21 - D - 1 - 171</t>
  </si>
  <si>
    <t>30/07/21 - D - 1 - 172</t>
  </si>
  <si>
    <t>30/09/21 - D - 1 - 10</t>
  </si>
  <si>
    <t>30/09/21 - D - 1 - 11</t>
  </si>
  <si>
    <t>30/09/21 - D - 1 - 31</t>
  </si>
  <si>
    <t>30/09/21 - D - 1 - 32</t>
  </si>
  <si>
    <t>30/09/21 - D - 1 - 52</t>
  </si>
  <si>
    <t>30/09/21 - D - 1 - 53</t>
  </si>
  <si>
    <t>30/09/21 - D - 1 - 73</t>
  </si>
  <si>
    <t>30/09/21 - D - 1 - 74</t>
  </si>
  <si>
    <t>30/09/21 - D - 1 - 94</t>
  </si>
  <si>
    <t>30/09/21 - D - 1 - 95</t>
  </si>
  <si>
    <t>30/09/21 - D - 1 - 108</t>
  </si>
  <si>
    <t>30/09/21 - D - 1 - 109</t>
  </si>
  <si>
    <t>30/09/21 - D - 1 - 129</t>
  </si>
  <si>
    <t>30/09/21 - D - 1 - 130</t>
  </si>
  <si>
    <t>30/09/21 - D - 1 - 150</t>
  </si>
  <si>
    <t>30/09/21 - D - 1 - 151</t>
  </si>
  <si>
    <t>30/09/21 - D - 1 - 171</t>
  </si>
  <si>
    <t>30/09/21 - D - 1 - 172</t>
  </si>
  <si>
    <t>30/11/21 - D - 1 - 10</t>
  </si>
  <si>
    <t>30/11/21 - D - 1 - 11</t>
  </si>
  <si>
    <t>30/11/21 - D - 1 - 31</t>
  </si>
  <si>
    <t>30/11/21 - D - 1 - 32</t>
  </si>
  <si>
    <t>30/11/21 - D - 1 - 52</t>
  </si>
  <si>
    <t>30/11/21 - D - 1 - 53</t>
  </si>
  <si>
    <t>30/11/21 - D - 1 - 73</t>
  </si>
  <si>
    <t>30/11/21 - D - 1 - 74</t>
  </si>
  <si>
    <t>30/11/21 - D - 1 - 94</t>
  </si>
  <si>
    <t>30/11/21 - D - 1 - 95</t>
  </si>
  <si>
    <t>30/11/21 - D - 1 - 115</t>
  </si>
  <si>
    <t>30/11/21 - D - 1 - 116</t>
  </si>
  <si>
    <t>30/11/21 - D - 1 - 136</t>
  </si>
  <si>
    <t>30/11/21 - D - 1 - 137</t>
  </si>
  <si>
    <t>30/11/21 - D - 1 - 157</t>
  </si>
  <si>
    <t>30/11/21 - D - 1 - 158</t>
  </si>
  <si>
    <t>30/11/21 - D - 1 - 171</t>
  </si>
  <si>
    <t>30/11/21 - D - 1 - 172</t>
  </si>
  <si>
    <t>31/08/21 - D - 1 - 10</t>
  </si>
  <si>
    <t>31/08/21 - D - 1 - 11</t>
  </si>
  <si>
    <t>31/08/21 - D - 1 - 31</t>
  </si>
  <si>
    <t>31/08/21 - D - 1 - 32</t>
  </si>
  <si>
    <t>31/08/21 - D - 1 - 52</t>
  </si>
  <si>
    <t>31/08/21 - D - 1 - 53</t>
  </si>
  <si>
    <t>31/08/21 - D - 1 - 73</t>
  </si>
  <si>
    <t>31/08/21 - D - 1 - 74</t>
  </si>
  <si>
    <t>31/08/21 - D - 1 - 94</t>
  </si>
  <si>
    <t>31/08/21 - D - 1 - 95</t>
  </si>
  <si>
    <t>31/08/21 - D - 1 - 108</t>
  </si>
  <si>
    <t>31/08/21 - D - 1 - 109</t>
  </si>
  <si>
    <t>31/08/21 - D - 1 - 129</t>
  </si>
  <si>
    <t>31/08/21 - D - 1 - 130</t>
  </si>
  <si>
    <t>31/08/21 - D - 1 - 150</t>
  </si>
  <si>
    <t>31/08/21 - D - 1 - 151</t>
  </si>
  <si>
    <t>31/08/21 - D - 1 - 178</t>
  </si>
  <si>
    <t>31/08/21 - D - 1 - 179</t>
  </si>
  <si>
    <t>31/10/21 - D - 1 - 10</t>
  </si>
  <si>
    <t>31/10/21 - D - 1 - 11</t>
  </si>
  <si>
    <t>31/10/21 - D - 1 - 31</t>
  </si>
  <si>
    <t>31/10/21 - D - 1 - 32</t>
  </si>
  <si>
    <t>31/10/21 - D - 1 - 52</t>
  </si>
  <si>
    <t>31/10/21 - D - 1 - 53</t>
  </si>
  <si>
    <t>31/10/21 - D - 1 - 73</t>
  </si>
  <si>
    <t>31/10/21 - D - 1 - 74</t>
  </si>
  <si>
    <t>31/10/21 - D - 1 - 94</t>
  </si>
  <si>
    <t>31/10/21 - D - 1 - 95</t>
  </si>
  <si>
    <t>31/10/21 - D - 1 - 115</t>
  </si>
  <si>
    <t>31/10/21 - D - 1 - 116</t>
  </si>
  <si>
    <t>31/10/21 - D - 1 - 136</t>
  </si>
  <si>
    <t>31/10/21 - D - 1 - 137</t>
  </si>
  <si>
    <t>31/10/21 - D - 1 - 157</t>
  </si>
  <si>
    <t>31/10/21 - D - 1 - 158</t>
  </si>
  <si>
    <t>31/10/21 - D - 1 - 171</t>
  </si>
  <si>
    <t>31/10/21 - D - 1 - 172</t>
  </si>
  <si>
    <t>31/12/21 - D - 1 - 10</t>
  </si>
  <si>
    <t>31/12/21 - D - 1 - 11</t>
  </si>
  <si>
    <t>31/12/21 - D - 1 - 31</t>
  </si>
  <si>
    <t>31/12/21 - D - 1 - 32</t>
  </si>
  <si>
    <t>31/12/21 - D - 1 - 52</t>
  </si>
  <si>
    <t>31/12/21 - D - 1 - 53</t>
  </si>
  <si>
    <t>31/12/21 - D - 1 - 73</t>
  </si>
  <si>
    <t>31/12/21 - D - 1 - 74</t>
  </si>
  <si>
    <t>31/12/21 - D - 1 - 94</t>
  </si>
  <si>
    <t>31/12/21 - D - 1 - 95</t>
  </si>
  <si>
    <t>31/12/21 - D - 1 - 115</t>
  </si>
  <si>
    <t>31/12/21 - D - 1 - 116</t>
  </si>
  <si>
    <t>31/12/21 - D - 1 - 136</t>
  </si>
  <si>
    <t>31/12/21 - D - 1 - 137</t>
  </si>
  <si>
    <t>31/12/21 - D - 1 - 157</t>
  </si>
  <si>
    <t>31/12/21 - D - 1 - 158</t>
  </si>
  <si>
    <t>31/12/21 - D - 1 - 171</t>
  </si>
  <si>
    <t>31/12/21 - D - 1 - 172</t>
  </si>
  <si>
    <t>8251 0000 0000 0000 1414</t>
  </si>
  <si>
    <t>03/06/21 - E - 4 - 17</t>
  </si>
  <si>
    <t>03/06/21 - E - 4 - 18</t>
  </si>
  <si>
    <t>03/06/21 - E - 4 - 38</t>
  </si>
  <si>
    <t>03/06/21 - E - 4 - 39</t>
  </si>
  <si>
    <t>03/06/21 - E - 4 - 59</t>
  </si>
  <si>
    <t>03/06/21 - E - 4 - 60</t>
  </si>
  <si>
    <t>03/06/21 - E - 4 - 80</t>
  </si>
  <si>
    <t>03/06/21 - E - 4 - 81</t>
  </si>
  <si>
    <t>03/06/21 - E - 4 - 101</t>
  </si>
  <si>
    <t>03/06/21 - E - 4 - 102</t>
  </si>
  <si>
    <t>03/06/21 - E - 4 - 136</t>
  </si>
  <si>
    <t>03/06/21 - E - 4 - 137</t>
  </si>
  <si>
    <t>05/04/21 - E - 5 - 17</t>
  </si>
  <si>
    <t>05/04/21 - E - 5 - 18</t>
  </si>
  <si>
    <t>05/04/21 - E - 5 - 38</t>
  </si>
  <si>
    <t>05/04/21 - E - 5 - 39</t>
  </si>
  <si>
    <t>05/04/21 - E - 5 - 59</t>
  </si>
  <si>
    <t>05/04/21 - E - 5 - 60</t>
  </si>
  <si>
    <t>05/04/21 - E - 5 - 80</t>
  </si>
  <si>
    <t>05/04/21 - E - 5 - 81</t>
  </si>
  <si>
    <t>05/04/21 - E - 5 - 101</t>
  </si>
  <si>
    <t>05/04/21 - E - 5 - 102</t>
  </si>
  <si>
    <t>05/07/21 - E - 5 - 17</t>
  </si>
  <si>
    <t>05/07/21 - E - 5 - 18</t>
  </si>
  <si>
    <t>05/07/21 - E - 5 - 38</t>
  </si>
  <si>
    <t>05/07/21 - E - 5 - 39</t>
  </si>
  <si>
    <t>05/07/21 - E - 5 - 59</t>
  </si>
  <si>
    <t>05/07/21 - E - 5 - 60</t>
  </si>
  <si>
    <t>05/07/21 - E - 5 - 80</t>
  </si>
  <si>
    <t>05/07/21 - E - 5 - 81</t>
  </si>
  <si>
    <t>05/07/21 - E - 5 - 101</t>
  </si>
  <si>
    <t>05/07/21 - E - 5 - 102</t>
  </si>
  <si>
    <t>05/07/21 - E - 5 - 136</t>
  </si>
  <si>
    <t>05/07/21 - E - 5 - 137</t>
  </si>
  <si>
    <t>05/07/21 - E - 5 - 157</t>
  </si>
  <si>
    <t>05/07/21 - E - 5 - 158</t>
  </si>
  <si>
    <t>05/07/21 - E - 5 - 178</t>
  </si>
  <si>
    <t>05/07/21 - E - 5 - 179</t>
  </si>
  <si>
    <t>09/11/21 - E - 19 - 17</t>
  </si>
  <si>
    <t>09/11/21 - E - 19 - 18</t>
  </si>
  <si>
    <t>09/11/21 - E - 19 - 38</t>
  </si>
  <si>
    <t>09/11/21 - E - 19 - 39</t>
  </si>
  <si>
    <t>09/11/21 - E - 19 - 59</t>
  </si>
  <si>
    <t>09/11/21 - E - 19 - 60</t>
  </si>
  <si>
    <t>09/11/21 - E - 19 - 80</t>
  </si>
  <si>
    <t>09/11/21 - E - 19 - 81</t>
  </si>
  <si>
    <t>09/11/21 - E - 19 - 101</t>
  </si>
  <si>
    <t>09/11/21 - E - 19 - 102</t>
  </si>
  <si>
    <t>09/11/21 - E - 19 - 122</t>
  </si>
  <si>
    <t>09/11/21 - E - 19 - 123</t>
  </si>
  <si>
    <t>09/11/21 - E - 19 - 157</t>
  </si>
  <si>
    <t>09/11/21 - E - 19 - 158</t>
  </si>
  <si>
    <t>09/11/21 - E - 19 - 178</t>
  </si>
  <si>
    <t>09/11/21 - E - 19 - 179</t>
  </si>
  <si>
    <t>10/11/21 - E - 20 - 17</t>
  </si>
  <si>
    <t>10/11/21 - E - 20 - 18</t>
  </si>
  <si>
    <t>11/02/21 - E - 11 - 17</t>
  </si>
  <si>
    <t>11/02/21 - E - 11 - 18</t>
  </si>
  <si>
    <t>11/02/21 - E - 11 - 38</t>
  </si>
  <si>
    <t>11/02/21 - E - 11 - 39</t>
  </si>
  <si>
    <t>11/02/21 - E - 11 - 59</t>
  </si>
  <si>
    <t>11/02/21 - E - 11 - 60</t>
  </si>
  <si>
    <t>11/02/21 - E - 11 - 80</t>
  </si>
  <si>
    <t>11/02/21 - E - 11 - 81</t>
  </si>
  <si>
    <t>11/02/21 - E - 11 - 101</t>
  </si>
  <si>
    <t>11/02/21 - E - 11 - 102</t>
  </si>
  <si>
    <t>13/05/21 - E - 3 - 17</t>
  </si>
  <si>
    <t>13/05/21 - E - 3 - 18</t>
  </si>
  <si>
    <t>13/05/21 - E - 3 - 38</t>
  </si>
  <si>
    <t>13/05/21 - E - 3 - 39</t>
  </si>
  <si>
    <t>13/05/21 - E - 3 - 59</t>
  </si>
  <si>
    <t>13/05/21 - E - 3 - 60</t>
  </si>
  <si>
    <t>13/05/21 - E - 3 - 80</t>
  </si>
  <si>
    <t>13/05/21 - E - 3 - 81</t>
  </si>
  <si>
    <t>13/05/21 - E - 3 - 101</t>
  </si>
  <si>
    <t>13/05/21 - E - 3 - 102</t>
  </si>
  <si>
    <t>28/02/21 - D - 1 - 17</t>
  </si>
  <si>
    <t>28/02/21 - D - 1 - 18</t>
  </si>
  <si>
    <t>28/02/21 - D - 1 - 38</t>
  </si>
  <si>
    <t>28/02/21 - D - 1 - 39</t>
  </si>
  <si>
    <t>28/02/21 - D - 1 - 59</t>
  </si>
  <si>
    <t>28/02/21 - D - 1 - 60</t>
  </si>
  <si>
    <t>28/02/21 - D - 1 - 80</t>
  </si>
  <si>
    <t>28/02/21 - D - 1 - 81</t>
  </si>
  <si>
    <t>28/02/21 - D - 1 - 101</t>
  </si>
  <si>
    <t>28/02/21 - D - 1 - 102</t>
  </si>
  <si>
    <t>30/07/21 - D - 1 - 17</t>
  </si>
  <si>
    <t>30/07/21 - D - 1 - 18</t>
  </si>
  <si>
    <t>30/07/21 - D - 1 - 38</t>
  </si>
  <si>
    <t>30/07/21 - D - 1 - 39</t>
  </si>
  <si>
    <t>30/07/21 - D - 1 - 59</t>
  </si>
  <si>
    <t>30/07/21 - D - 1 - 60</t>
  </si>
  <si>
    <t>30/07/21 - D - 1 - 80</t>
  </si>
  <si>
    <t>30/07/21 - D - 1 - 81</t>
  </si>
  <si>
    <t>30/07/21 - D - 1 - 115</t>
  </si>
  <si>
    <t>30/07/21 - D - 1 - 116</t>
  </si>
  <si>
    <t>30/07/21 - D - 1 - 136</t>
  </si>
  <si>
    <t>30/07/21 - D - 1 - 137</t>
  </si>
  <si>
    <t>30/07/21 - D - 1 - 157</t>
  </si>
  <si>
    <t>30/07/21 - D - 1 - 158</t>
  </si>
  <si>
    <t>30/07/21 - D - 1 - 178</t>
  </si>
  <si>
    <t>30/07/21 - D - 1 - 179</t>
  </si>
  <si>
    <t>30/09/21 - D - 1 - 17</t>
  </si>
  <si>
    <t>30/09/21 - D - 1 - 18</t>
  </si>
  <si>
    <t>30/09/21 - D - 1 - 38</t>
  </si>
  <si>
    <t>30/09/21 - D - 1 - 39</t>
  </si>
  <si>
    <t>30/09/21 - D - 1 - 59</t>
  </si>
  <si>
    <t>30/09/21 - D - 1 - 60</t>
  </si>
  <si>
    <t>30/09/21 - D - 1 - 80</t>
  </si>
  <si>
    <t>30/09/21 - D - 1 - 81</t>
  </si>
  <si>
    <t>30/09/21 - D - 1 - 115</t>
  </si>
  <si>
    <t>30/09/21 - D - 1 - 116</t>
  </si>
  <si>
    <t>30/09/21 - D - 1 - 136</t>
  </si>
  <si>
    <t>30/09/21 - D - 1 - 137</t>
  </si>
  <si>
    <t>30/09/21 - D - 1 - 157</t>
  </si>
  <si>
    <t>30/09/21 - D - 1 - 158</t>
  </si>
  <si>
    <t>30/09/21 - D - 1 - 178</t>
  </si>
  <si>
    <t>30/09/21 - D - 1 - 179</t>
  </si>
  <si>
    <t>30/11/21 - D - 1 - 17</t>
  </si>
  <si>
    <t>30/11/21 - D - 1 - 18</t>
  </si>
  <si>
    <t>30/11/21 - D - 1 - 38</t>
  </si>
  <si>
    <t>30/11/21 - D - 1 - 39</t>
  </si>
  <si>
    <t>30/11/21 - D - 1 - 59</t>
  </si>
  <si>
    <t>30/11/21 - D - 1 - 60</t>
  </si>
  <si>
    <t>30/11/21 - D - 1 - 80</t>
  </si>
  <si>
    <t>30/11/21 - D - 1 - 81</t>
  </si>
  <si>
    <t>30/11/21 - D - 1 - 101</t>
  </si>
  <si>
    <t>30/11/21 - D - 1 - 102</t>
  </si>
  <si>
    <t>30/11/21 - D - 1 - 122</t>
  </si>
  <si>
    <t>30/11/21 - D - 1 - 123</t>
  </si>
  <si>
    <t>30/11/21 - D - 1 - 143</t>
  </si>
  <si>
    <t>30/11/21 - D - 1 - 144</t>
  </si>
  <si>
    <t>30/11/21 - D - 1 - 178</t>
  </si>
  <si>
    <t>30/11/21 - D - 1 - 179</t>
  </si>
  <si>
    <t>31/08/21 - D - 1 - 17</t>
  </si>
  <si>
    <t>31/08/21 - D - 1 - 18</t>
  </si>
  <si>
    <t>31/08/21 - D - 1 - 38</t>
  </si>
  <si>
    <t>31/08/21 - D - 1 - 39</t>
  </si>
  <si>
    <t>31/08/21 - D - 1 - 59</t>
  </si>
  <si>
    <t>31/08/21 - D - 1 - 60</t>
  </si>
  <si>
    <t>31/08/21 - D - 1 - 80</t>
  </si>
  <si>
    <t>31/08/21 - D - 1 - 81</t>
  </si>
  <si>
    <t>31/08/21 - D - 1 - 115</t>
  </si>
  <si>
    <t>31/08/21 - D - 1 - 116</t>
  </si>
  <si>
    <t>31/08/21 - D - 1 - 136</t>
  </si>
  <si>
    <t>31/08/21 - D - 1 - 137</t>
  </si>
  <si>
    <t>31/08/21 - D - 1 - 157</t>
  </si>
  <si>
    <t>31/08/21 - D - 1 - 158</t>
  </si>
  <si>
    <t>31/08/21 - D - 1 - 185</t>
  </si>
  <si>
    <t>31/08/21 - D - 1 - 186</t>
  </si>
  <si>
    <t>31/10/21 - D - 1 - 17</t>
  </si>
  <si>
    <t>31/10/21 - D - 1 - 18</t>
  </si>
  <si>
    <t>31/10/21 - D - 1 - 38</t>
  </si>
  <si>
    <t>31/10/21 - D - 1 - 39</t>
  </si>
  <si>
    <t>31/10/21 - D - 1 - 59</t>
  </si>
  <si>
    <t>31/10/21 - D - 1 - 60</t>
  </si>
  <si>
    <t>31/10/21 - D - 1 - 80</t>
  </si>
  <si>
    <t>31/10/21 - D - 1 - 81</t>
  </si>
  <si>
    <t>31/10/21 - D - 1 - 101</t>
  </si>
  <si>
    <t>31/10/21 - D - 1 - 102</t>
  </si>
  <si>
    <t>31/10/21 - D - 1 - 122</t>
  </si>
  <si>
    <t>31/10/21 - D - 1 - 123</t>
  </si>
  <si>
    <t>31/10/21 - D - 1 - 143</t>
  </si>
  <si>
    <t>31/10/21 - D - 1 - 144</t>
  </si>
  <si>
    <t>31/10/21 - D - 1 - 178</t>
  </si>
  <si>
    <t>31/10/21 - D - 1 - 179</t>
  </si>
  <si>
    <t>31/12/21 - D - 1 - 17</t>
  </si>
  <si>
    <t>31/12/21 - D - 1 - 18</t>
  </si>
  <si>
    <t>31/12/21 - D - 1 - 38</t>
  </si>
  <si>
    <t>31/12/21 - D - 1 - 39</t>
  </si>
  <si>
    <t>31/12/21 - D - 1 - 59</t>
  </si>
  <si>
    <t>31/12/21 - D - 1 - 60</t>
  </si>
  <si>
    <t>31/12/21 - D - 1 - 80</t>
  </si>
  <si>
    <t>31/12/21 - D - 1 - 81</t>
  </si>
  <si>
    <t>31/12/21 - D - 1 - 101</t>
  </si>
  <si>
    <t>31/12/21 - D - 1 - 102</t>
  </si>
  <si>
    <t>31/12/21 - D - 1 - 122</t>
  </si>
  <si>
    <t>31/12/21 - D - 1 - 123</t>
  </si>
  <si>
    <t>31/12/21 - D - 1 - 143</t>
  </si>
  <si>
    <t>31/12/21 - D - 1 - 144</t>
  </si>
  <si>
    <t>31/12/21 - D - 1 - 178</t>
  </si>
  <si>
    <t>31/12/21 - D - 1 - 179</t>
  </si>
  <si>
    <t>8251 0000 0000 0000 1415</t>
  </si>
  <si>
    <t>09/11/21 - E - 19 - 185</t>
  </si>
  <si>
    <t>09/11/21 - E - 19 - 186</t>
  </si>
  <si>
    <t>10/11/21 - E - 20 - 24</t>
  </si>
  <si>
    <t>10/11/21 - E - 20 - 25</t>
  </si>
  <si>
    <t>30/07/21 - D - 1 - 185</t>
  </si>
  <si>
    <t>30/07/21 - D - 1 - 186</t>
  </si>
  <si>
    <t>30/09/21 - D - 1 - 185</t>
  </si>
  <si>
    <t>30/09/21 - D - 1 - 186</t>
  </si>
  <si>
    <t>31/08/21 - D - 1 - 192</t>
  </si>
  <si>
    <t>31/08/21 - D - 1 - 193</t>
  </si>
  <si>
    <t>8251 0000 0000 0000 1416</t>
  </si>
  <si>
    <t>09/11/21 - E - 19 - 192</t>
  </si>
  <si>
    <t>09/11/21 - E - 19 - 193</t>
  </si>
  <si>
    <t>10/11/21 - E - 20 - 31</t>
  </si>
  <si>
    <t>10/11/21 - E - 20 - 32</t>
  </si>
  <si>
    <t>30/07/21 - D - 1 - 192</t>
  </si>
  <si>
    <t>30/07/21 - D - 1 - 193</t>
  </si>
  <si>
    <t>30/09/21 - D - 1 - 192</t>
  </si>
  <si>
    <t>30/09/21 - D - 1 - 193</t>
  </si>
  <si>
    <t>8251 0000 0000 0000 1500</t>
  </si>
  <si>
    <t>8251 0000 0000 0000 1520</t>
  </si>
  <si>
    <t>8251 0000 0000 0000 1522</t>
  </si>
  <si>
    <t>02/07/21 - E - 4 - 3</t>
  </si>
  <si>
    <t>02/07/21 - E - 4 - 4</t>
  </si>
  <si>
    <t>17/11/21 - E - 22 - 3</t>
  </si>
  <si>
    <t>17/11/21 - E - 22 - 4</t>
  </si>
  <si>
    <t>8251 0000 0000 0000 2000</t>
  </si>
  <si>
    <t>8251 0000 0000 0000 2100</t>
  </si>
  <si>
    <t>8251 0000 0000 0000 2110</t>
  </si>
  <si>
    <t>8251 0000 0000 0000 2111</t>
  </si>
  <si>
    <t>08/11/21 - E - 14 - 10</t>
  </si>
  <si>
    <t>08/11/21 - E - 14 - 11</t>
  </si>
  <si>
    <t>08/11/21 - E - 14 - 44</t>
  </si>
  <si>
    <t>08/11/21 - E - 14 - 45</t>
  </si>
  <si>
    <t>08/11/21 - E - 14 - 59</t>
  </si>
  <si>
    <t>08/11/21 - E - 14 - 60</t>
  </si>
  <si>
    <t>09/07/21 - E - 10 - 3</t>
  </si>
  <si>
    <t>09/07/21 - E - 10 - 4</t>
  </si>
  <si>
    <t>09/07/21 - E - 10 - 10</t>
  </si>
  <si>
    <t>09/07/21 - E - 10 - 11</t>
  </si>
  <si>
    <t>09/07/21 - E - 10 - 17</t>
  </si>
  <si>
    <t>09/07/21 - E - 10 - 18</t>
  </si>
  <si>
    <t>09/07/21 - E - 10 - 24</t>
  </si>
  <si>
    <t>09/07/21 - E - 10 - 25</t>
  </si>
  <si>
    <t>09/07/21 - E - 10 - 31</t>
  </si>
  <si>
    <t>09/07/21 - E - 10 - 32</t>
  </si>
  <si>
    <t>09/07/21 - E - 10 - 38</t>
  </si>
  <si>
    <t>09/07/21 - E - 10 - 39</t>
  </si>
  <si>
    <t>09/07/21 - E - 10 - 45</t>
  </si>
  <si>
    <t>09/07/21 - E - 10 - 46</t>
  </si>
  <si>
    <t>09/07/21 - E - 10 - 52</t>
  </si>
  <si>
    <t>09/07/21 - E - 10 - 53</t>
  </si>
  <si>
    <t>09/07/21 - E - 10 - 59</t>
  </si>
  <si>
    <t>09/07/21 - E - 10 - 60</t>
  </si>
  <si>
    <t>09/07/21 - E - 10 - 66</t>
  </si>
  <si>
    <t>09/07/21 - E - 10 - 67</t>
  </si>
  <si>
    <t>09/07/21 - E - 10 - 73</t>
  </si>
  <si>
    <t>09/07/21 - E - 10 - 74</t>
  </si>
  <si>
    <t>09/07/21 - E - 10 - 80</t>
  </si>
  <si>
    <t>09/07/21 - E - 10 - 81</t>
  </si>
  <si>
    <t>09/07/21 - E - 10 - 87</t>
  </si>
  <si>
    <t>09/07/21 - E - 10 - 88</t>
  </si>
  <si>
    <t>09/07/21 - E - 10 - 94</t>
  </si>
  <si>
    <t>09/07/21 - E - 10 - 95</t>
  </si>
  <si>
    <t>09/07/21 - E - 10 - 101</t>
  </si>
  <si>
    <t>09/07/21 - E - 10 - 102</t>
  </si>
  <si>
    <t>09/07/21 - E - 10 - 108</t>
  </si>
  <si>
    <t>09/07/21 - E - 10 - 109</t>
  </si>
  <si>
    <t>09/07/21 - E - 10 - 115</t>
  </si>
  <si>
    <t>09/07/21 - E - 10 - 116</t>
  </si>
  <si>
    <t>09/07/21 - E - 10 - 122</t>
  </si>
  <si>
    <t>09/07/21 - E - 10 - 123</t>
  </si>
  <si>
    <t>09/07/21 - E - 10 - 129</t>
  </si>
  <si>
    <t>09/07/21 - E - 10 - 130</t>
  </si>
  <si>
    <t>11/11/21 - E - 21 - 3</t>
  </si>
  <si>
    <t>11/11/21 - E - 21 - 4</t>
  </si>
  <si>
    <t>11/11/21 - E - 21 - 10</t>
  </si>
  <si>
    <t>11/11/21 - E - 21 - 11</t>
  </si>
  <si>
    <t>11/11/21 - E - 21 - 17</t>
  </si>
  <si>
    <t>11/11/21 - E - 21 - 18</t>
  </si>
  <si>
    <t>11/11/21 - E - 21 - 24</t>
  </si>
  <si>
    <t>11/11/21 - E - 21 - 25</t>
  </si>
  <si>
    <t>11/11/21 - E - 21 - 31</t>
  </si>
  <si>
    <t>11/11/21 - E - 21 - 32</t>
  </si>
  <si>
    <t>11/11/21 - E - 21 - 38</t>
  </si>
  <si>
    <t>11/11/21 - E - 21 - 39</t>
  </si>
  <si>
    <t>11/11/21 - E - 21 - 45</t>
  </si>
  <si>
    <t>11/11/21 - E - 21 - 46</t>
  </si>
  <si>
    <t>11/11/21 - E - 21 - 52</t>
  </si>
  <si>
    <t>11/11/21 - E - 21 - 53</t>
  </si>
  <si>
    <t>18/11/21 - E - 23 - 3</t>
  </si>
  <si>
    <t>18/11/21 - E - 23 - 4</t>
  </si>
  <si>
    <t>18/11/21 - E - 23 - 10</t>
  </si>
  <si>
    <t>18/11/21 - E - 23 - 11</t>
  </si>
  <si>
    <t>18/11/21 - E - 23 - 17</t>
  </si>
  <si>
    <t>18/11/21 - E - 23 - 18</t>
  </si>
  <si>
    <t>18/11/21 - E - 23 - 24</t>
  </si>
  <si>
    <t>18/11/21 - E - 23 - 25</t>
  </si>
  <si>
    <t>18/11/21 - E - 23 - 31</t>
  </si>
  <si>
    <t>18/11/21 - E - 23 - 32</t>
  </si>
  <si>
    <t>18/11/21 - E - 23 - 38</t>
  </si>
  <si>
    <t>18/11/21 - E - 23 - 39</t>
  </si>
  <si>
    <t>18/11/21 - E - 23 - 45</t>
  </si>
  <si>
    <t>18/11/21 - E - 23 - 46</t>
  </si>
  <si>
    <t>18/11/21 - E - 23 - 52</t>
  </si>
  <si>
    <t>18/11/21 - E - 23 - 53</t>
  </si>
  <si>
    <t>18/11/21 - E - 23 - 59</t>
  </si>
  <si>
    <t>18/11/21 - E - 23 - 60</t>
  </si>
  <si>
    <t>18/11/21 - E - 23 - 66</t>
  </si>
  <si>
    <t>18/11/21 - E - 23 - 67</t>
  </si>
  <si>
    <t>18/11/21 - E - 23 - 73</t>
  </si>
  <si>
    <t>18/11/21 - E - 23 - 74</t>
  </si>
  <si>
    <t>18/11/21 - E - 23 - 80</t>
  </si>
  <si>
    <t>18/11/21 - E - 23 - 81</t>
  </si>
  <si>
    <t>18/11/21 - E - 23 - 87</t>
  </si>
  <si>
    <t>18/11/21 - E - 23 - 88</t>
  </si>
  <si>
    <t>18/11/21 - E - 23 - 94</t>
  </si>
  <si>
    <t>18/11/21 - E - 23 - 95</t>
  </si>
  <si>
    <t>18/11/21 - E - 23 - 101</t>
  </si>
  <si>
    <t>18/11/21 - E - 23 - 102</t>
  </si>
  <si>
    <t>18/11/21 - E - 23 - 108</t>
  </si>
  <si>
    <t>18/11/21 - E - 23 - 109</t>
  </si>
  <si>
    <t>18/11/21 - E - 23 - 115</t>
  </si>
  <si>
    <t>18/11/21 - E - 23 - 116</t>
  </si>
  <si>
    <t>18/11/21 - E - 23 - 122</t>
  </si>
  <si>
    <t>18/11/21 - E - 23 - 123</t>
  </si>
  <si>
    <t>18/11/21 - E - 23 - 129</t>
  </si>
  <si>
    <t>18/11/21 - E - 23 - 130</t>
  </si>
  <si>
    <t>18/11/21 - E - 23 - 136</t>
  </si>
  <si>
    <t>18/11/21 - E - 23 - 137</t>
  </si>
  <si>
    <t>18/11/21 - E - 23 - 143</t>
  </si>
  <si>
    <t>18/11/21 - E - 23 - 144</t>
  </si>
  <si>
    <t>22/04/21 - E - 13 - 45</t>
  </si>
  <si>
    <t>22/04/21 - E - 13 - 46</t>
  </si>
  <si>
    <t>22/04/21 - E - 13 - 87</t>
  </si>
  <si>
    <t>22/04/21 - E - 13 - 88</t>
  </si>
  <si>
    <t>8251 0000 0000 0000 2140</t>
  </si>
  <si>
    <t>8251 0000 0000 0000 2141</t>
  </si>
  <si>
    <t>05/04/21 - E - 4 - 3</t>
  </si>
  <si>
    <t>05/04/21 - E - 4 - 4</t>
  </si>
  <si>
    <t>08/11/21 - E - 14 - 17</t>
  </si>
  <si>
    <t>08/11/21 - E - 14 - 18</t>
  </si>
  <si>
    <t>08/11/21 - E - 14 - 82</t>
  </si>
  <si>
    <t>08/11/21 - E - 14 - 83</t>
  </si>
  <si>
    <t>8251 0000 0000 0000 2160</t>
  </si>
  <si>
    <t>8251 0000 0000 0000 2161</t>
  </si>
  <si>
    <t>02/02/21 - E - 4 - 10</t>
  </si>
  <si>
    <t>02/02/21 - E - 4 - 11</t>
  </si>
  <si>
    <t>06/09/21 - E - 8 - 3</t>
  </si>
  <si>
    <t>06/09/21 - E - 8 - 4</t>
  </si>
  <si>
    <t>06/09/21 - E - 8 - 17</t>
  </si>
  <si>
    <t>06/09/21 - E - 8 - 18</t>
  </si>
  <si>
    <t>06/09/21 - E - 8 - 31</t>
  </si>
  <si>
    <t>06/09/21 - E - 8 - 32</t>
  </si>
  <si>
    <t>15/04/21 - E - 9 - 31</t>
  </si>
  <si>
    <t>15/04/21 - E - 9 - 32</t>
  </si>
  <si>
    <t>15/07/21 - E - 14 - 45</t>
  </si>
  <si>
    <t>15/07/21 - E - 14 - 46</t>
  </si>
  <si>
    <t>17/06/21 - E - 18 - 3</t>
  </si>
  <si>
    <t>17/06/21 - E - 18 - 4</t>
  </si>
  <si>
    <t>17/06/21 - E - 18 - 10</t>
  </si>
  <si>
    <t>17/06/21 - E - 18 - 11</t>
  </si>
  <si>
    <t>17/06/21 - E - 18 - 17</t>
  </si>
  <si>
    <t>17/06/21 - E - 18 - 18</t>
  </si>
  <si>
    <t>17/06/21 - E - 18 - 24</t>
  </si>
  <si>
    <t>17/06/21 - E - 18 - 25</t>
  </si>
  <si>
    <t>26/04/21 - E - 15 - 10</t>
  </si>
  <si>
    <t>26/04/21 - E - 15 - 11</t>
  </si>
  <si>
    <t>8251 0000 0000 0000 2200</t>
  </si>
  <si>
    <t>8251 0000 0000 0000 2210</t>
  </si>
  <si>
    <t>8251 0000 0000 0000 2211</t>
  </si>
  <si>
    <t>03/03/21 - E - 6 - 59</t>
  </si>
  <si>
    <t>03/03/21 - E - 6 - 60</t>
  </si>
  <si>
    <t>05/03/21 - E - 10 - 3</t>
  </si>
  <si>
    <t>05/03/21 - E - 10 - 4</t>
  </si>
  <si>
    <t>05/03/21 - E - 11 - 3</t>
  </si>
  <si>
    <t>05/03/21 - E - 11 - 4</t>
  </si>
  <si>
    <t>08/10/21 - E - 11 - 3</t>
  </si>
  <si>
    <t>08/10/21 - E - 11 - 4</t>
  </si>
  <si>
    <t>08/10/21 - E - 13 - 3</t>
  </si>
  <si>
    <t>08/10/21 - E - 13 - 4</t>
  </si>
  <si>
    <t>08/10/21 - E - 14 - 3</t>
  </si>
  <si>
    <t>08/10/21 - E - 14 - 4</t>
  </si>
  <si>
    <t>08/11/21 - E - 15 - 3</t>
  </si>
  <si>
    <t>08/11/21 - E - 15 - 4</t>
  </si>
  <si>
    <t>08/11/21 - E - 16 - 3</t>
  </si>
  <si>
    <t>08/11/21 - E - 16 - 4</t>
  </si>
  <si>
    <t>11/08/21 - E - 8 - 3</t>
  </si>
  <si>
    <t>11/08/21 - E - 8 - 4</t>
  </si>
  <si>
    <t>15/04/21 - E - 9 - 24</t>
  </si>
  <si>
    <t>15/04/21 - E - 9 - 25</t>
  </si>
  <si>
    <t>15/07/21 - E - 14 - 38</t>
  </si>
  <si>
    <t>15/07/21 - E - 14 - 39</t>
  </si>
  <si>
    <t>15/12/21 - E - 8 - 3</t>
  </si>
  <si>
    <t>15/12/21 - E - 8 - 4</t>
  </si>
  <si>
    <t>15/12/21 - E - 9 - 3</t>
  </si>
  <si>
    <t>15/12/21 - E - 9 - 4</t>
  </si>
  <si>
    <t>15/12/21 - E - 10 - 3</t>
  </si>
  <si>
    <t>15/12/21 - E - 10 - 4</t>
  </si>
  <si>
    <t>15/12/21 - E - 11 - 3</t>
  </si>
  <si>
    <t>15/12/21 - E - 11 - 4</t>
  </si>
  <si>
    <t>16/08/21 - E - 12 - 3</t>
  </si>
  <si>
    <t>16/08/21 - E - 12 - 4</t>
  </si>
  <si>
    <t>21/01/21 - E - 6 - 3</t>
  </si>
  <si>
    <t>21/01/21 - E - 6 - 4</t>
  </si>
  <si>
    <t>29/04/21 - E - 16 - 3</t>
  </si>
  <si>
    <t>29/04/21 - E - 16 - 4</t>
  </si>
  <si>
    <t>8251 0000 0000 0000 2400</t>
  </si>
  <si>
    <t>8251 0000 0000 0000 2410</t>
  </si>
  <si>
    <t>8251 0000 0000 0000 2411</t>
  </si>
  <si>
    <t>15/07/21 - E - 14 - 10</t>
  </si>
  <si>
    <t>15/07/21 - E - 14 - 11</t>
  </si>
  <si>
    <t>8251 0000 0000 0000 2490</t>
  </si>
  <si>
    <t>8251 0000 0000 0000 2491</t>
  </si>
  <si>
    <t>27/12/21 - E - 16 - 3</t>
  </si>
  <si>
    <t>27/12/21 - E - 16 - 4</t>
  </si>
  <si>
    <t>8251 0000 0000 0000 2500</t>
  </si>
  <si>
    <t>8251 0000 0000 0000 2530</t>
  </si>
  <si>
    <t>8251 0000 0000 0000 2531</t>
  </si>
  <si>
    <t>03/03/21 - E - 6 - 10</t>
  </si>
  <si>
    <t>03/03/21 - E - 6 - 11</t>
  </si>
  <si>
    <t>8251 0000 0000 0000 2540</t>
  </si>
  <si>
    <t>8251 0000 0000 0000 2541</t>
  </si>
  <si>
    <t>02/02/21 - E - 4 - 24</t>
  </si>
  <si>
    <t>02/02/21 - E - 4 - 25</t>
  </si>
  <si>
    <t>03/03/21 - E - 6 - 80</t>
  </si>
  <si>
    <t>03/03/21 - E - 6 - 81</t>
  </si>
  <si>
    <t>03/03/21 - E - 6 - 87</t>
  </si>
  <si>
    <t>03/03/21 - E - 6 - 88</t>
  </si>
  <si>
    <t>06/09/21 - E - 8 - 10</t>
  </si>
  <si>
    <t>06/09/21 - E - 8 - 11</t>
  </si>
  <si>
    <t>06/09/21 - E - 8 - 24</t>
  </si>
  <si>
    <t>06/09/21 - E - 8 - 25</t>
  </si>
  <si>
    <t>06/09/21 - E - 8 - 38</t>
  </si>
  <si>
    <t>06/09/21 - E - 8 - 39</t>
  </si>
  <si>
    <t>10/06/21 - E - 8 - 3</t>
  </si>
  <si>
    <t>10/06/21 - E - 8 - 4</t>
  </si>
  <si>
    <t>14/06/21 - E - 11 - 3</t>
  </si>
  <si>
    <t>14/06/21 - E - 11 - 4</t>
  </si>
  <si>
    <t>15/04/21 - E - 9 - 52</t>
  </si>
  <si>
    <t>15/04/21 - E - 9 - 53</t>
  </si>
  <si>
    <t>8251 0000 0000 0000 2600</t>
  </si>
  <si>
    <t>8251 0000 0000 0000 2610</t>
  </si>
  <si>
    <t>8251 0000 0000 0000 2611</t>
  </si>
  <si>
    <t>01/03/21 - E - 2 - 3</t>
  </si>
  <si>
    <t>01/03/21 - E - 2 - 4</t>
  </si>
  <si>
    <t>01/03/21 - E - 2 - 10</t>
  </si>
  <si>
    <t>01/03/21 - E - 2 - 11</t>
  </si>
  <si>
    <t>01/03/21 - E - 2 - 17</t>
  </si>
  <si>
    <t>01/03/21 - E - 2 - 18</t>
  </si>
  <si>
    <t>01/03/21 - E - 2 - 24</t>
  </si>
  <si>
    <t>01/03/21 - E - 2 - 25</t>
  </si>
  <si>
    <t>01/03/21 - E - 2 - 31</t>
  </si>
  <si>
    <t>01/03/21 - E - 2 - 32</t>
  </si>
  <si>
    <t>01/03/21 - E - 2 - 38</t>
  </si>
  <si>
    <t>01/03/21 - E - 2 - 39</t>
  </si>
  <si>
    <t>01/03/21 - E - 2 - 45</t>
  </si>
  <si>
    <t>01/03/21 - E - 2 - 46</t>
  </si>
  <si>
    <t>01/06/21 - E - 1 - 3</t>
  </si>
  <si>
    <t>01/06/21 - E - 1 - 4</t>
  </si>
  <si>
    <t>01/06/21 - E - 1 - 10</t>
  </si>
  <si>
    <t>01/06/21 - E - 1 - 11</t>
  </si>
  <si>
    <t>01/06/21 - E - 1 - 17</t>
  </si>
  <si>
    <t>01/06/21 - E - 1 - 18</t>
  </si>
  <si>
    <t>01/06/21 - E - 1 - 24</t>
  </si>
  <si>
    <t>01/06/21 - E - 1 - 25</t>
  </si>
  <si>
    <t>01/06/21 - E - 1 - 31</t>
  </si>
  <si>
    <t>01/06/21 - E - 1 - 32</t>
  </si>
  <si>
    <t>01/06/21 - E - 1 - 38</t>
  </si>
  <si>
    <t>01/06/21 - E - 1 - 39</t>
  </si>
  <si>
    <t>01/06/21 - E - 1 - 45</t>
  </si>
  <si>
    <t>01/06/21 - E - 1 - 46</t>
  </si>
  <si>
    <t>01/06/21 - E - 1 - 52</t>
  </si>
  <si>
    <t>01/06/21 - E - 1 - 53</t>
  </si>
  <si>
    <t>01/09/21 - E - 4 - 3</t>
  </si>
  <si>
    <t>01/09/21 - E - 4 - 4</t>
  </si>
  <si>
    <t>01/09/21 - E - 4 - 10</t>
  </si>
  <si>
    <t>01/09/21 - E - 4 - 11</t>
  </si>
  <si>
    <t>01/09/21 - E - 4 - 17</t>
  </si>
  <si>
    <t>01/09/21 - E - 4 - 18</t>
  </si>
  <si>
    <t>01/09/21 - E - 4 - 24</t>
  </si>
  <si>
    <t>01/09/21 - E - 4 - 25</t>
  </si>
  <si>
    <t>01/09/21 - E - 4 - 31</t>
  </si>
  <si>
    <t>01/09/21 - E - 4 - 32</t>
  </si>
  <si>
    <t>01/09/21 - E - 4 - 38</t>
  </si>
  <si>
    <t>01/09/21 - E - 4 - 39</t>
  </si>
  <si>
    <t>01/09/21 - E - 4 - 45</t>
  </si>
  <si>
    <t>01/09/21 - E - 4 - 46</t>
  </si>
  <si>
    <t>01/09/21 - E - 4 - 52</t>
  </si>
  <si>
    <t>01/09/21 - E - 4 - 53</t>
  </si>
  <si>
    <t>01/09/21 - E - 4 - 59</t>
  </si>
  <si>
    <t>01/09/21 - E - 4 - 60</t>
  </si>
  <si>
    <t>01/10/21 - E - 4 - 3</t>
  </si>
  <si>
    <t>01/10/21 - E - 4 - 4</t>
  </si>
  <si>
    <t>01/10/21 - E - 4 - 10</t>
  </si>
  <si>
    <t>01/10/21 - E - 4 - 11</t>
  </si>
  <si>
    <t>01/10/21 - E - 4 - 17</t>
  </si>
  <si>
    <t>01/10/21 - E - 4 - 18</t>
  </si>
  <si>
    <t>01/10/21 - E - 4 - 24</t>
  </si>
  <si>
    <t>01/10/21 - E - 4 - 25</t>
  </si>
  <si>
    <t>01/10/21 - E - 4 - 31</t>
  </si>
  <si>
    <t>01/10/21 - E - 4 - 32</t>
  </si>
  <si>
    <t>01/10/21 - E - 4 - 38</t>
  </si>
  <si>
    <t>01/10/21 - E - 4 - 39</t>
  </si>
  <si>
    <t>01/10/21 - E - 4 - 45</t>
  </si>
  <si>
    <t>01/10/21 - E - 4 - 46</t>
  </si>
  <si>
    <t>01/10/21 - E - 4 - 52</t>
  </si>
  <si>
    <t>01/10/21 - E - 4 - 53</t>
  </si>
  <si>
    <t>01/10/21 - E - 5 - 3</t>
  </si>
  <si>
    <t>01/10/21 - E - 5 - 4</t>
  </si>
  <si>
    <t>01/10/21 - E - 5 - 10</t>
  </si>
  <si>
    <t>01/10/21 - E - 5 - 11</t>
  </si>
  <si>
    <t>01/10/21 - E - 5 - 17</t>
  </si>
  <si>
    <t>01/10/21 - E - 5 - 18</t>
  </si>
  <si>
    <t>01/10/21 - E - 5 - 24</t>
  </si>
  <si>
    <t>01/10/21 - E - 5 - 25</t>
  </si>
  <si>
    <t>01/10/21 - E - 5 - 31</t>
  </si>
  <si>
    <t>01/10/21 - E - 5 - 32</t>
  </si>
  <si>
    <t>01/10/21 - E - 5 - 38</t>
  </si>
  <si>
    <t>01/10/21 - E - 5 - 39</t>
  </si>
  <si>
    <t>01/10/21 - E - 5 - 45</t>
  </si>
  <si>
    <t>01/10/21 - E - 5 - 46</t>
  </si>
  <si>
    <t>02/03/21 - E - 3 - 3</t>
  </si>
  <si>
    <t>02/03/21 - E - 3 - 4</t>
  </si>
  <si>
    <t>02/03/21 - E - 3 - 10</t>
  </si>
  <si>
    <t>02/03/21 - E - 3 - 11</t>
  </si>
  <si>
    <t>02/03/21 - E - 3 - 17</t>
  </si>
  <si>
    <t>02/03/21 - E - 3 - 18</t>
  </si>
  <si>
    <t>02/03/21 - E - 3 - 24</t>
  </si>
  <si>
    <t>02/03/21 - E - 3 - 25</t>
  </si>
  <si>
    <t>02/03/21 - E - 3 - 31</t>
  </si>
  <si>
    <t>02/03/21 - E - 3 - 32</t>
  </si>
  <si>
    <t>02/03/21 - E - 3 - 38</t>
  </si>
  <si>
    <t>02/03/21 - E - 3 - 39</t>
  </si>
  <si>
    <t>02/03/21 - E - 3 - 45</t>
  </si>
  <si>
    <t>02/03/21 - E - 3 - 46</t>
  </si>
  <si>
    <t>02/03/21 - E - 3 - 52</t>
  </si>
  <si>
    <t>02/03/21 - E - 3 - 53</t>
  </si>
  <si>
    <t>02/03/21 - E - 3 - 59</t>
  </si>
  <si>
    <t>02/03/21 - E - 3 - 60</t>
  </si>
  <si>
    <t>02/03/21 - E - 3 - 66</t>
  </si>
  <si>
    <t>02/03/21 - E - 3 - 67</t>
  </si>
  <si>
    <t>02/08/21 - E - 2 - 3</t>
  </si>
  <si>
    <t>02/08/21 - E - 2 - 4</t>
  </si>
  <si>
    <t>02/08/21 - E - 2 - 10</t>
  </si>
  <si>
    <t>02/08/21 - E - 2 - 11</t>
  </si>
  <si>
    <t>02/08/21 - E - 2 - 17</t>
  </si>
  <si>
    <t>02/08/21 - E - 2 - 18</t>
  </si>
  <si>
    <t>02/08/21 - E - 2 - 24</t>
  </si>
  <si>
    <t>02/08/21 - E - 2 - 25</t>
  </si>
  <si>
    <t>02/08/21 - E - 2 - 31</t>
  </si>
  <si>
    <t>02/08/21 - E - 2 - 32</t>
  </si>
  <si>
    <t>02/08/21 - E - 2 - 38</t>
  </si>
  <si>
    <t>02/08/21 - E - 2 - 39</t>
  </si>
  <si>
    <t>02/08/21 - E - 2 - 45</t>
  </si>
  <si>
    <t>02/08/21 - E - 2 - 46</t>
  </si>
  <si>
    <t>02/08/21 - E - 2 - 52</t>
  </si>
  <si>
    <t>02/08/21 - E - 2 - 53</t>
  </si>
  <si>
    <t>02/08/21 - E - 2 - 59</t>
  </si>
  <si>
    <t>02/08/21 - E - 2 - 60</t>
  </si>
  <si>
    <t>02/08/21 - E - 2 - 66</t>
  </si>
  <si>
    <t>02/08/21 - E - 2 - 67</t>
  </si>
  <si>
    <t>05/04/21 - E - 2 - 3</t>
  </si>
  <si>
    <t>05/04/21 - E - 2 - 4</t>
  </si>
  <si>
    <t>05/04/21 - E - 2 - 10</t>
  </si>
  <si>
    <t>05/04/21 - E - 2 - 11</t>
  </si>
  <si>
    <t>05/04/21 - E - 2 - 17</t>
  </si>
  <si>
    <t>05/04/21 - E - 2 - 18</t>
  </si>
  <si>
    <t>05/04/21 - E - 2 - 24</t>
  </si>
  <si>
    <t>05/04/21 - E - 2 - 25</t>
  </si>
  <si>
    <t>05/04/21 - E - 2 - 31</t>
  </si>
  <si>
    <t>05/04/21 - E - 2 - 32</t>
  </si>
  <si>
    <t>05/04/21 - E - 2 - 38</t>
  </si>
  <si>
    <t>05/04/21 - E - 2 - 39</t>
  </si>
  <si>
    <t>05/04/21 - E - 2 - 45</t>
  </si>
  <si>
    <t>05/04/21 - E - 2 - 46</t>
  </si>
  <si>
    <t>05/04/21 - E - 2 - 52</t>
  </si>
  <si>
    <t>05/04/21 - E - 2 - 53</t>
  </si>
  <si>
    <t>05/04/21 - E - 2 - 59</t>
  </si>
  <si>
    <t>05/04/21 - E - 2 - 60</t>
  </si>
  <si>
    <t>05/04/21 - E - 2 - 66</t>
  </si>
  <si>
    <t>05/04/21 - E - 2 - 67</t>
  </si>
  <si>
    <t>05/07/21 - E - 7 - 3</t>
  </si>
  <si>
    <t>05/07/21 - E - 7 - 4</t>
  </si>
  <si>
    <t>05/07/21 - E - 7 - 10</t>
  </si>
  <si>
    <t>05/07/21 - E - 7 - 11</t>
  </si>
  <si>
    <t>05/07/21 - E - 7 - 17</t>
  </si>
  <si>
    <t>05/07/21 - E - 7 - 18</t>
  </si>
  <si>
    <t>05/07/21 - E - 7 - 24</t>
  </si>
  <si>
    <t>05/07/21 - E - 7 - 25</t>
  </si>
  <si>
    <t>05/07/21 - E - 7 - 31</t>
  </si>
  <si>
    <t>05/07/21 - E - 7 - 32</t>
  </si>
  <si>
    <t>05/07/21 - E - 7 - 38</t>
  </si>
  <si>
    <t>05/07/21 - E - 7 - 39</t>
  </si>
  <si>
    <t>05/07/21 - E - 7 - 45</t>
  </si>
  <si>
    <t>05/07/21 - E - 7 - 46</t>
  </si>
  <si>
    <t>05/07/21 - E - 7 - 52</t>
  </si>
  <si>
    <t>05/07/21 - E - 7 - 53</t>
  </si>
  <si>
    <t>05/07/21 - E - 7 - 59</t>
  </si>
  <si>
    <t>05/07/21 - E - 7 - 60</t>
  </si>
  <si>
    <t>05/07/21 - E - 7 - 66</t>
  </si>
  <si>
    <t>05/07/21 - E - 7 - 67</t>
  </si>
  <si>
    <t>05/07/21 - E - 8 - 3</t>
  </si>
  <si>
    <t>05/07/21 - E - 8 - 4</t>
  </si>
  <si>
    <t>05/07/21 - E - 8 - 10</t>
  </si>
  <si>
    <t>05/07/21 - E - 8 - 11</t>
  </si>
  <si>
    <t>05/07/21 - E - 8 - 17</t>
  </si>
  <si>
    <t>05/07/21 - E - 8 - 18</t>
  </si>
  <si>
    <t>05/07/21 - E - 8 - 24</t>
  </si>
  <si>
    <t>05/07/21 - E - 8 - 25</t>
  </si>
  <si>
    <t>05/07/21 - E - 8 - 31</t>
  </si>
  <si>
    <t>05/07/21 - E - 8 - 32</t>
  </si>
  <si>
    <t>05/07/21 - E - 8 - 38</t>
  </si>
  <si>
    <t>05/07/21 - E - 8 - 39</t>
  </si>
  <si>
    <t>05/07/21 - E - 8 - 45</t>
  </si>
  <si>
    <t>05/07/21 - E - 8 - 46</t>
  </si>
  <si>
    <t>05/07/21 - E - 8 - 52</t>
  </si>
  <si>
    <t>05/07/21 - E - 8 - 53</t>
  </si>
  <si>
    <t>05/07/21 - E - 8 - 59</t>
  </si>
  <si>
    <t>05/07/21 - E - 8 - 60</t>
  </si>
  <si>
    <t>05/11/21 - E - 10 - 3</t>
  </si>
  <si>
    <t>05/11/21 - E - 10 - 4</t>
  </si>
  <si>
    <t>05/11/21 - E - 10 - 10</t>
  </si>
  <si>
    <t>05/11/21 - E - 10 - 11</t>
  </si>
  <si>
    <t>05/11/21 - E - 10 - 17</t>
  </si>
  <si>
    <t>05/11/21 - E - 10 - 18</t>
  </si>
  <si>
    <t>05/11/21 - E - 10 - 24</t>
  </si>
  <si>
    <t>05/11/21 - E - 10 - 25</t>
  </si>
  <si>
    <t>05/11/21 - E - 10 - 31</t>
  </si>
  <si>
    <t>05/11/21 - E - 10 - 32</t>
  </si>
  <si>
    <t>05/11/21 - E - 10 - 38</t>
  </si>
  <si>
    <t>05/11/21 - E - 10 - 39</t>
  </si>
  <si>
    <t>05/11/21 - E - 10 - 45</t>
  </si>
  <si>
    <t>05/11/21 - E - 10 - 46</t>
  </si>
  <si>
    <t>05/11/21 - E - 10 - 52</t>
  </si>
  <si>
    <t>05/11/21 - E - 10 - 53</t>
  </si>
  <si>
    <t>05/11/21 - E - 10 - 59</t>
  </si>
  <si>
    <t>05/11/21 - E - 10 - 60</t>
  </si>
  <si>
    <t>05/11/21 - E - 11 - 3</t>
  </si>
  <si>
    <t>05/11/21 - E - 11 - 4</t>
  </si>
  <si>
    <t>05/11/21 - E - 11 - 10</t>
  </si>
  <si>
    <t>05/11/21 - E - 11 - 11</t>
  </si>
  <si>
    <t>05/11/21 - E - 11 - 17</t>
  </si>
  <si>
    <t>05/11/21 - E - 11 - 18</t>
  </si>
  <si>
    <t>05/11/21 - E - 11 - 24</t>
  </si>
  <si>
    <t>05/11/21 - E - 11 - 25</t>
  </si>
  <si>
    <t>05/11/21 - E - 11 - 31</t>
  </si>
  <si>
    <t>05/11/21 - E - 11 - 32</t>
  </si>
  <si>
    <t>05/11/21 - E - 11 - 38</t>
  </si>
  <si>
    <t>05/11/21 - E - 11 - 39</t>
  </si>
  <si>
    <t>05/11/21 - E - 11 - 45</t>
  </si>
  <si>
    <t>05/11/21 - E - 11 - 46</t>
  </si>
  <si>
    <t>05/11/21 - E - 11 - 52</t>
  </si>
  <si>
    <t>05/11/21 - E - 11 - 53</t>
  </si>
  <si>
    <t>08/12/21 - E - 7 - 3</t>
  </si>
  <si>
    <t>08/12/21 - E - 7 - 4</t>
  </si>
  <si>
    <t>08/12/21 - E - 7 - 10</t>
  </si>
  <si>
    <t>08/12/21 - E - 7 - 11</t>
  </si>
  <si>
    <t>08/12/21 - E - 7 - 17</t>
  </si>
  <si>
    <t>08/12/21 - E - 7 - 18</t>
  </si>
  <si>
    <t>08/12/21 - E - 7 - 24</t>
  </si>
  <si>
    <t>08/12/21 - E - 7 - 25</t>
  </si>
  <si>
    <t>08/12/21 - E - 7 - 31</t>
  </si>
  <si>
    <t>08/12/21 - E - 7 - 32</t>
  </si>
  <si>
    <t>08/12/21 - E - 7 - 38</t>
  </si>
  <si>
    <t>08/12/21 - E - 7 - 39</t>
  </si>
  <si>
    <t>08/12/21 - E - 7 - 45</t>
  </si>
  <si>
    <t>08/12/21 - E - 7 - 46</t>
  </si>
  <si>
    <t>08/12/21 - E - 7 - 52</t>
  </si>
  <si>
    <t>08/12/21 - E - 7 - 53</t>
  </si>
  <si>
    <t>08/12/21 - E - 7 - 59</t>
  </si>
  <si>
    <t>08/12/21 - E - 7 - 60</t>
  </si>
  <si>
    <t>08/12/21 - E - 7 - 66</t>
  </si>
  <si>
    <t>08/12/21 - E - 7 - 67</t>
  </si>
  <si>
    <t>10/02/21 - E - 9 - 3</t>
  </si>
  <si>
    <t>10/02/21 - E - 9 - 4</t>
  </si>
  <si>
    <t>10/02/21 - E - 9 - 10</t>
  </si>
  <si>
    <t>10/02/21 - E - 9 - 11</t>
  </si>
  <si>
    <t>10/02/21 - E - 9 - 17</t>
  </si>
  <si>
    <t>10/02/21 - E - 9 - 18</t>
  </si>
  <si>
    <t>10/02/21 - E - 9 - 24</t>
  </si>
  <si>
    <t>10/02/21 - E - 9 - 25</t>
  </si>
  <si>
    <t>10/02/21 - E - 9 - 31</t>
  </si>
  <si>
    <t>10/02/21 - E - 9 - 32</t>
  </si>
  <si>
    <t>10/02/21 - E - 9 - 38</t>
  </si>
  <si>
    <t>10/02/21 - E - 9 - 39</t>
  </si>
  <si>
    <t>10/02/21 - E - 9 - 45</t>
  </si>
  <si>
    <t>10/02/21 - E - 9 - 46</t>
  </si>
  <si>
    <t>10/02/21 - E - 9 - 52</t>
  </si>
  <si>
    <t>10/02/21 - E - 9 - 53</t>
  </si>
  <si>
    <t>12/08/21 - E - 9 - 3</t>
  </si>
  <si>
    <t>12/08/21 - E - 9 - 4</t>
  </si>
  <si>
    <t>12/08/21 - E - 9 - 10</t>
  </si>
  <si>
    <t>12/08/21 - E - 9 - 11</t>
  </si>
  <si>
    <t>12/08/21 - E - 9 - 17</t>
  </si>
  <si>
    <t>12/08/21 - E - 9 - 18</t>
  </si>
  <si>
    <t>12/08/21 - E - 9 - 24</t>
  </si>
  <si>
    <t>12/08/21 - E - 9 - 25</t>
  </si>
  <si>
    <t>12/08/21 - E - 9 - 31</t>
  </si>
  <si>
    <t>12/08/21 - E - 9 - 32</t>
  </si>
  <si>
    <t>12/08/21 - E - 9 - 38</t>
  </si>
  <si>
    <t>12/08/21 - E - 9 - 39</t>
  </si>
  <si>
    <t>12/08/21 - E - 9 - 45</t>
  </si>
  <si>
    <t>12/08/21 - E - 9 - 46</t>
  </si>
  <si>
    <t>12/08/21 - E - 9 - 52</t>
  </si>
  <si>
    <t>12/08/21 - E - 9 - 53</t>
  </si>
  <si>
    <t>12/08/21 - E - 9 - 59</t>
  </si>
  <si>
    <t>12/08/21 - E - 9 - 60</t>
  </si>
  <si>
    <t>27/12/21 - E - 18 - 3</t>
  </si>
  <si>
    <t>27/12/21 - E - 18 - 4</t>
  </si>
  <si>
    <t>27/12/21 - E - 18 - 10</t>
  </si>
  <si>
    <t>27/12/21 - E - 18 - 11</t>
  </si>
  <si>
    <t>27/12/21 - E - 18 - 17</t>
  </si>
  <si>
    <t>27/12/21 - E - 18 - 18</t>
  </si>
  <si>
    <t>27/12/21 - E - 18 - 24</t>
  </si>
  <si>
    <t>27/12/21 - E - 18 - 25</t>
  </si>
  <si>
    <t>27/12/21 - E - 18 - 31</t>
  </si>
  <si>
    <t>27/12/21 - E - 18 - 32</t>
  </si>
  <si>
    <t>27/12/21 - E - 18 - 38</t>
  </si>
  <si>
    <t>27/12/21 - E - 18 - 39</t>
  </si>
  <si>
    <t>27/12/21 - E - 18 - 45</t>
  </si>
  <si>
    <t>27/12/21 - E - 18 - 46</t>
  </si>
  <si>
    <t>27/12/21 - E - 18 - 52</t>
  </si>
  <si>
    <t>27/12/21 - E - 18 - 53</t>
  </si>
  <si>
    <t>27/12/21 - E - 18 - 59</t>
  </si>
  <si>
    <t>27/12/21 - E - 18 - 60</t>
  </si>
  <si>
    <t>27/12/21 - E - 18 - 66</t>
  </si>
  <si>
    <t>27/12/21 - E - 18 - 67</t>
  </si>
  <si>
    <t>30/04/21 - E - 17 - 3</t>
  </si>
  <si>
    <t>30/04/21 - E - 17 - 4</t>
  </si>
  <si>
    <t>30/04/21 - E - 17 - 10</t>
  </si>
  <si>
    <t>30/04/21 - E - 17 - 11</t>
  </si>
  <si>
    <t>30/04/21 - E - 17 - 17</t>
  </si>
  <si>
    <t>30/04/21 - E - 17 - 18</t>
  </si>
  <si>
    <t>30/04/21 - E - 17 - 24</t>
  </si>
  <si>
    <t>30/04/21 - E - 17 - 25</t>
  </si>
  <si>
    <t>30/04/21 - E - 17 - 31</t>
  </si>
  <si>
    <t>30/04/21 - E - 17 - 32</t>
  </si>
  <si>
    <t>30/04/21 - E - 17 - 38</t>
  </si>
  <si>
    <t>30/04/21 - E - 17 - 39</t>
  </si>
  <si>
    <t>30/04/21 - E - 17 - 45</t>
  </si>
  <si>
    <t>30/04/21 - E - 17 - 46</t>
  </si>
  <si>
    <t>30/04/21 - E - 17 - 52</t>
  </si>
  <si>
    <t>30/04/21 - E - 17 - 53</t>
  </si>
  <si>
    <t>30/04/21 - E - 17 - 59</t>
  </si>
  <si>
    <t>30/04/21 - E - 17 - 60</t>
  </si>
  <si>
    <t>30/04/21 - E - 18 - 3</t>
  </si>
  <si>
    <t>30/04/21 - E - 18 - 4</t>
  </si>
  <si>
    <t>30/04/21 - E - 18 - 10</t>
  </si>
  <si>
    <t>30/04/21 - E - 18 - 11</t>
  </si>
  <si>
    <t>30/04/21 - E - 18 - 17</t>
  </si>
  <si>
    <t>30/04/21 - E - 18 - 18</t>
  </si>
  <si>
    <t>30/04/21 - E - 18 - 24</t>
  </si>
  <si>
    <t>30/04/21 - E - 18 - 25</t>
  </si>
  <si>
    <t>30/04/21 - E - 18 - 31</t>
  </si>
  <si>
    <t>30/04/21 - E - 18 - 32</t>
  </si>
  <si>
    <t>30/04/21 - E - 18 - 38</t>
  </si>
  <si>
    <t>30/04/21 - E - 18 - 39</t>
  </si>
  <si>
    <t>30/04/21 - E - 18 - 45</t>
  </si>
  <si>
    <t>30/04/21 - E - 18 - 46</t>
  </si>
  <si>
    <t>30/04/21 - E - 18 - 52</t>
  </si>
  <si>
    <t>30/04/21 - E - 18 - 53</t>
  </si>
  <si>
    <t>30/04/21 - E - 18 - 59</t>
  </si>
  <si>
    <t>30/04/21 - E - 18 - 60</t>
  </si>
  <si>
    <t>30/04/21 - E - 18 - 66</t>
  </si>
  <si>
    <t>30/04/21 - E - 18 - 67</t>
  </si>
  <si>
    <t>31/03/21 - E - 22 - 3</t>
  </si>
  <si>
    <t>31/03/21 - E - 22 - 4</t>
  </si>
  <si>
    <t>31/03/21 - E - 22 - 10</t>
  </si>
  <si>
    <t>31/03/21 - E - 22 - 11</t>
  </si>
  <si>
    <t>31/03/21 - E - 22 - 17</t>
  </si>
  <si>
    <t>31/03/21 - E - 22 - 18</t>
  </si>
  <si>
    <t>31/03/21 - E - 22 - 24</t>
  </si>
  <si>
    <t>31/03/21 - E - 22 - 25</t>
  </si>
  <si>
    <t>31/03/21 - E - 22 - 31</t>
  </si>
  <si>
    <t>31/03/21 - E - 22 - 32</t>
  </si>
  <si>
    <t>31/08/21 - E - 19 - 3</t>
  </si>
  <si>
    <t>31/08/21 - E - 19 - 4</t>
  </si>
  <si>
    <t>31/08/21 - E - 19 - 10</t>
  </si>
  <si>
    <t>31/08/21 - E - 19 - 11</t>
  </si>
  <si>
    <t>31/08/21 - E - 19 - 17</t>
  </si>
  <si>
    <t>31/08/21 - E - 19 - 18</t>
  </si>
  <si>
    <t>31/08/21 - E - 19 - 24</t>
  </si>
  <si>
    <t>31/08/21 - E - 19 - 25</t>
  </si>
  <si>
    <t>31/08/21 - E - 19 - 31</t>
  </si>
  <si>
    <t>31/08/21 - E - 19 - 32</t>
  </si>
  <si>
    <t>31/08/21 - E - 19 - 38</t>
  </si>
  <si>
    <t>31/08/21 - E - 19 - 39</t>
  </si>
  <si>
    <t>31/08/21 - E - 19 - 45</t>
  </si>
  <si>
    <t>31/08/21 - E - 19 - 46</t>
  </si>
  <si>
    <t>31/08/21 - E - 19 - 52</t>
  </si>
  <si>
    <t>31/08/21 - E - 19 - 53</t>
  </si>
  <si>
    <t>31/08/21 - E - 19 - 59</t>
  </si>
  <si>
    <t>31/08/21 - E - 19 - 60</t>
  </si>
  <si>
    <t>31/08/21 - E - 19 - 66</t>
  </si>
  <si>
    <t>31/08/21 - E - 19 - 67</t>
  </si>
  <si>
    <t>31/12/21 - E - 23 - 3</t>
  </si>
  <si>
    <t>31/12/21 - E - 23 - 4</t>
  </si>
  <si>
    <t>31/12/21 - E - 23 - 10</t>
  </si>
  <si>
    <t>31/12/21 - E - 23 - 11</t>
  </si>
  <si>
    <t>31/12/21 - E - 23 - 17</t>
  </si>
  <si>
    <t>31/12/21 - E - 23 - 18</t>
  </si>
  <si>
    <t>31/12/21 - E - 23 - 24</t>
  </si>
  <si>
    <t>31/12/21 - E - 23 - 25</t>
  </si>
  <si>
    <t>31/12/21 - E - 23 - 31</t>
  </si>
  <si>
    <t>31/12/21 - E - 23 - 32</t>
  </si>
  <si>
    <t>31/12/21 - E - 23 - 38</t>
  </si>
  <si>
    <t>31/12/21 - E - 23 - 39</t>
  </si>
  <si>
    <t>31/12/21 - E - 23 - 45</t>
  </si>
  <si>
    <t>31/12/21 - E - 23 - 46</t>
  </si>
  <si>
    <t>31/12/21 - E - 23 - 52</t>
  </si>
  <si>
    <t>31/12/21 - E - 23 - 53</t>
  </si>
  <si>
    <t>8251 0000 0000 0000 2700</t>
  </si>
  <si>
    <t>8251 0000 0000 0000 2720</t>
  </si>
  <si>
    <t>8251 0000 0000 0000 2721</t>
  </si>
  <si>
    <t>26/04/21 - E - 15 - 3</t>
  </si>
  <si>
    <t>26/04/21 - E - 15 - 4</t>
  </si>
  <si>
    <t>8251 0000 0000 0000 2900</t>
  </si>
  <si>
    <t>8251 0000 0000 0000 2920</t>
  </si>
  <si>
    <t>8251 0000 0000 0000 2921</t>
  </si>
  <si>
    <t>08/04/21 - E - 7 - 63</t>
  </si>
  <si>
    <t>08/04/21 - E - 7 - 64</t>
  </si>
  <si>
    <t>8251 0000 0000 0000 2940</t>
  </si>
  <si>
    <t>8251 0000 0000 0000 2941</t>
  </si>
  <si>
    <t>08/03/21 - E - 12 - 3</t>
  </si>
  <si>
    <t>08/03/21 - E - 12 - 4</t>
  </si>
  <si>
    <t>08/03/21 - E - 12 - 10</t>
  </si>
  <si>
    <t>08/03/21 - E - 12 - 11</t>
  </si>
  <si>
    <t>08/03/21 - E - 12 - 17</t>
  </si>
  <si>
    <t>08/03/21 - E - 12 - 18</t>
  </si>
  <si>
    <t>08/03/21 - E - 12 - 24</t>
  </si>
  <si>
    <t>08/03/21 - E - 12 - 25</t>
  </si>
  <si>
    <t>08/03/21 - E - 12 - 31</t>
  </si>
  <si>
    <t>08/03/21 - E - 12 - 32</t>
  </si>
  <si>
    <t>08/03/21 - E - 12 - 38</t>
  </si>
  <si>
    <t>08/03/21 - E - 12 - 39</t>
  </si>
  <si>
    <t>08/11/21 - E - 14 - 31</t>
  </si>
  <si>
    <t>08/11/21 - E - 14 - 32</t>
  </si>
  <si>
    <t>08/11/21 - E - 14 - 52</t>
  </si>
  <si>
    <t>08/11/21 - E - 14 - 53</t>
  </si>
  <si>
    <t>08/11/21 - E - 14 - 66</t>
  </si>
  <si>
    <t>08/11/21 - E - 14 - 67</t>
  </si>
  <si>
    <t>08/11/21 - E - 14 - 74</t>
  </si>
  <si>
    <t>08/11/21 - E - 14 - 75</t>
  </si>
  <si>
    <t>08/11/21 - E - 14 - 88</t>
  </si>
  <si>
    <t>08/11/21 - E - 14 - 89</t>
  </si>
  <si>
    <t>08/11/21 - E - 14 - 94</t>
  </si>
  <si>
    <t>08/11/21 - E - 14 - 95</t>
  </si>
  <si>
    <t>22/04/21 - E - 13 - 38</t>
  </si>
  <si>
    <t>22/04/21 - E - 13 - 39</t>
  </si>
  <si>
    <t>22/04/21 - E - 13 - 52</t>
  </si>
  <si>
    <t>22/04/21 - E - 13 - 53</t>
  </si>
  <si>
    <t>22/04/21 - E - 13 - 59</t>
  </si>
  <si>
    <t>22/04/21 - E - 13 - 60</t>
  </si>
  <si>
    <t>22/04/21 - E - 13 - 66</t>
  </si>
  <si>
    <t>22/04/21 - E - 13 - 67</t>
  </si>
  <si>
    <t>22/04/21 - E - 13 - 73</t>
  </si>
  <si>
    <t>22/04/21 - E - 13 - 74</t>
  </si>
  <si>
    <t>22/04/21 - E - 13 - 80</t>
  </si>
  <si>
    <t>22/04/21 - E - 13 - 81</t>
  </si>
  <si>
    <t>27/12/21 - E - 16 - 10</t>
  </si>
  <si>
    <t>27/12/21 - E - 16 - 11</t>
  </si>
  <si>
    <t>8251 0000 0000 0000 2960</t>
  </si>
  <si>
    <t>8251 0000 0000 0000 2961</t>
  </si>
  <si>
    <t>01/09/21 - E - 2 - 3</t>
  </si>
  <si>
    <t>01/09/21 - E - 2 - 4</t>
  </si>
  <si>
    <t>15/07/21 - E - 14 - 24</t>
  </si>
  <si>
    <t>15/07/21 - E - 14 - 25</t>
  </si>
  <si>
    <t>8251 0000 0000 0000 3000</t>
  </si>
  <si>
    <t>8251 0000 0000 0000 3100</t>
  </si>
  <si>
    <t>8251 0000 0000 0000 3110</t>
  </si>
  <si>
    <t>8251 0000 0000 0000 3111</t>
  </si>
  <si>
    <t>01/12/21 - E - 3 - 52</t>
  </si>
  <si>
    <t>01/12/21 - E - 3 - 53</t>
  </si>
  <si>
    <t>01/12/21 - E - 3 - 59</t>
  </si>
  <si>
    <t>01/12/21 - E - 3 - 60</t>
  </si>
  <si>
    <t>04/11/21 - E - 6 - 3</t>
  </si>
  <si>
    <t>04/11/21 - E - 6 - 4</t>
  </si>
  <si>
    <t>05/11/21 - E - 9 - 3</t>
  </si>
  <si>
    <t>05/11/21 - E - 9 - 4</t>
  </si>
  <si>
    <t>06/09/21 - E - 10 - 3</t>
  </si>
  <si>
    <t>06/09/21 - E - 10 - 4</t>
  </si>
  <si>
    <t>06/09/21 - E - 11 - 3</t>
  </si>
  <si>
    <t>06/09/21 - E - 11 - 4</t>
  </si>
  <si>
    <t>09/07/21 - E - 11 - 3</t>
  </si>
  <si>
    <t>09/07/21 - E - 11 - 4</t>
  </si>
  <si>
    <t>09/07/21 - E - 12 - 3</t>
  </si>
  <si>
    <t>09/07/21 - E - 12 - 4</t>
  </si>
  <si>
    <t>19/01/21 - E - 3 - 3</t>
  </si>
  <si>
    <t>19/01/21 - E - 3 - 4</t>
  </si>
  <si>
    <t>19/01/21 - E - 4 - 3</t>
  </si>
  <si>
    <t>19/01/21 - E - 4 - 4</t>
  </si>
  <si>
    <t>19/05/21 - E - 12 - 3</t>
  </si>
  <si>
    <t>19/05/21 - E - 12 - 4</t>
  </si>
  <si>
    <t>19/05/21 - E - 13 - 3</t>
  </si>
  <si>
    <t>19/05/21 - E - 13 - 4</t>
  </si>
  <si>
    <t>8251 0000 0000 0000 3140</t>
  </si>
  <si>
    <t>8251 0000 0000 0000 3141</t>
  </si>
  <si>
    <t>01/12/21 - E - 3 - 66</t>
  </si>
  <si>
    <t>01/12/21 - E - 3 - 67</t>
  </si>
  <si>
    <t>04/11/21 - E - 5 - 3</t>
  </si>
  <si>
    <t>04/11/21 - E - 5 - 4</t>
  </si>
  <si>
    <t>05/04/21 - E - 3 - 3</t>
  </si>
  <si>
    <t>05/04/21 - E - 3 - 4</t>
  </si>
  <si>
    <t>16/02/21 - E - 12 - 3</t>
  </si>
  <si>
    <t>16/02/21 - E - 12 - 4</t>
  </si>
  <si>
    <t>18/06/21 - E - 19 - 3</t>
  </si>
  <si>
    <t>18/06/21 - E - 19 - 4</t>
  </si>
  <si>
    <t>19/01/21 - E - 5 - 3</t>
  </si>
  <si>
    <t>19/01/21 - E - 5 - 4</t>
  </si>
  <si>
    <t>19/05/21 - E - 11 - 3</t>
  </si>
  <si>
    <t>19/05/21 - E - 11 - 4</t>
  </si>
  <si>
    <t>19/08/21 - E - 13 - 3</t>
  </si>
  <si>
    <t>19/08/21 - E - 13 - 4</t>
  </si>
  <si>
    <t>20/07/21 - E - 16 - 3</t>
  </si>
  <si>
    <t>20/07/21 - E - 16 - 4</t>
  </si>
  <si>
    <t>20/09/21 - E - 16 - 3</t>
  </si>
  <si>
    <t>20/09/21 - E - 16 - 4</t>
  </si>
  <si>
    <t>8251 0000 0000 0000 3170</t>
  </si>
  <si>
    <t>8251 0000 0000 0000 3171</t>
  </si>
  <si>
    <t>01/07/21 - E - 3 - 3</t>
  </si>
  <si>
    <t>01/07/21 - E - 3 - 4</t>
  </si>
  <si>
    <t>01/12/21 - E - 2 - 58</t>
  </si>
  <si>
    <t>01/12/21 - E - 2 - 59</t>
  </si>
  <si>
    <t>05/07/21 - E - 6 - 3</t>
  </si>
  <si>
    <t>05/07/21 - E - 6 - 4</t>
  </si>
  <si>
    <t>08/11/21 - E - 14 - 3</t>
  </si>
  <si>
    <t>08/11/21 - E - 14 - 4</t>
  </si>
  <si>
    <t>31/08/21 - E - 18 - 3</t>
  </si>
  <si>
    <t>31/08/21 - E - 18 - 4</t>
  </si>
  <si>
    <t>8251 0000 0000 0000 3300</t>
  </si>
  <si>
    <t>8251 0000 0000 0000 3330</t>
  </si>
  <si>
    <t>8251 0000 0000 0000 3331</t>
  </si>
  <si>
    <t>05/10/21 - E - 7 - 3</t>
  </si>
  <si>
    <t>05/10/21 - E - 7 - 4</t>
  </si>
  <si>
    <t>16/06/21 - E - 14 - 3</t>
  </si>
  <si>
    <t>16/06/21 - E - 14 - 4</t>
  </si>
  <si>
    <t>8251 0000 0000 0000 3360</t>
  </si>
  <si>
    <t>8251 0000 0000 0000 3362</t>
  </si>
  <si>
    <t>11/02/21 - E - 10 - 3</t>
  </si>
  <si>
    <t>11/02/21 - E - 10 - 4</t>
  </si>
  <si>
    <t>8251 0000 0000 0000 3363</t>
  </si>
  <si>
    <t>06/09/21 - E - 9 - 3</t>
  </si>
  <si>
    <t>06/09/21 - E - 9 - 4</t>
  </si>
  <si>
    <t>06/09/21 - E - 9 - 10</t>
  </si>
  <si>
    <t>06/09/21 - E - 9 - 11</t>
  </si>
  <si>
    <t>06/10/21 - E - 8 - 3</t>
  </si>
  <si>
    <t>06/10/21 - E - 8 - 4</t>
  </si>
  <si>
    <t>19/05/21 - E - 6 - 3</t>
  </si>
  <si>
    <t>19/05/21 - E - 6 - 4</t>
  </si>
  <si>
    <t>8251 0000 0000 0000 3400</t>
  </si>
  <si>
    <t>8251 0000 0000 0000 3410</t>
  </si>
  <si>
    <t>8251 0000 0000 0000 3411</t>
  </si>
  <si>
    <t>01/03/21 - E - 1 - 3</t>
  </si>
  <si>
    <t>01/03/21 - E - 1 - 4</t>
  </si>
  <si>
    <t>01/03/21 - E - 1 - 10</t>
  </si>
  <si>
    <t>01/03/21 - E - 1 - 11</t>
  </si>
  <si>
    <t>01/03/21 - E - 1 - 17</t>
  </si>
  <si>
    <t>01/03/21 - E - 1 - 18</t>
  </si>
  <si>
    <t>01/03/21 - E - 1 - 24</t>
  </si>
  <si>
    <t>01/03/21 - E - 1 - 25</t>
  </si>
  <si>
    <t>01/07/21 - E - 1 - 3</t>
  </si>
  <si>
    <t>01/07/21 - E - 1 - 4</t>
  </si>
  <si>
    <t>01/07/21 - E - 1 - 10</t>
  </si>
  <si>
    <t>01/07/21 - E - 1 - 11</t>
  </si>
  <si>
    <t>01/07/21 - E - 1 - 17</t>
  </si>
  <si>
    <t>01/07/21 - E - 1 - 18</t>
  </si>
  <si>
    <t>01/07/21 - E - 1 - 24</t>
  </si>
  <si>
    <t>01/07/21 - E - 1 - 25</t>
  </si>
  <si>
    <t>01/09/21 - E - 1 - 3</t>
  </si>
  <si>
    <t>01/09/21 - E - 1 - 4</t>
  </si>
  <si>
    <t>01/09/21 - E - 1 - 10</t>
  </si>
  <si>
    <t>01/09/21 - E - 1 - 11</t>
  </si>
  <si>
    <t>01/10/21 - E - 1 - 3</t>
  </si>
  <si>
    <t>01/10/21 - E - 1 - 4</t>
  </si>
  <si>
    <t>01/10/21 - E - 1 - 10</t>
  </si>
  <si>
    <t>01/10/21 - E - 1 - 11</t>
  </si>
  <si>
    <t>01/10/21 - E - 1 - 17</t>
  </si>
  <si>
    <t>01/10/21 - E - 1 - 18</t>
  </si>
  <si>
    <t>01/10/21 - E - 1 - 24</t>
  </si>
  <si>
    <t>01/10/21 - E - 1 - 25</t>
  </si>
  <si>
    <t>01/11/21 - E - 1 - 3</t>
  </si>
  <si>
    <t>01/11/21 - E - 1 - 4</t>
  </si>
  <si>
    <t>01/11/21 - E - 1 - 10</t>
  </si>
  <si>
    <t>01/11/21 - E - 1 - 11</t>
  </si>
  <si>
    <t>01/11/21 - E - 1 - 17</t>
  </si>
  <si>
    <t>01/11/21 - E - 1 - 18</t>
  </si>
  <si>
    <t>01/11/21 - E - 1 - 24</t>
  </si>
  <si>
    <t>01/11/21 - E - 1 - 25</t>
  </si>
  <si>
    <t>01/12/21 - E - 1 - 3</t>
  </si>
  <si>
    <t>01/12/21 - E - 1 - 4</t>
  </si>
  <si>
    <t>01/12/21 - E - 1 - 10</t>
  </si>
  <si>
    <t>01/12/21 - E - 1 - 11</t>
  </si>
  <si>
    <t>01/12/21 - E - 1 - 17</t>
  </si>
  <si>
    <t>01/12/21 - E - 1 - 18</t>
  </si>
  <si>
    <t>01/12/21 - E - 1 - 24</t>
  </si>
  <si>
    <t>01/12/21 - E - 1 - 25</t>
  </si>
  <si>
    <t>02/02/21 - E - 1 - 3</t>
  </si>
  <si>
    <t>02/02/21 - E - 1 - 4</t>
  </si>
  <si>
    <t>02/02/21 - E - 1 - 10</t>
  </si>
  <si>
    <t>02/02/21 - E - 1 - 11</t>
  </si>
  <si>
    <t>02/03/21 - E - 4 - 3</t>
  </si>
  <si>
    <t>02/03/21 - E - 4 - 4</t>
  </si>
  <si>
    <t>02/03/21 - E - 5 - 3</t>
  </si>
  <si>
    <t>02/03/21 - E - 5 - 4</t>
  </si>
  <si>
    <t>02/08/21 - E - 1 - 3</t>
  </si>
  <si>
    <t>02/08/21 - E - 1 - 4</t>
  </si>
  <si>
    <t>02/08/21 - E - 1 - 10</t>
  </si>
  <si>
    <t>02/08/21 - E - 1 - 11</t>
  </si>
  <si>
    <t>02/08/21 - E - 1 - 17</t>
  </si>
  <si>
    <t>02/08/21 - E - 1 - 18</t>
  </si>
  <si>
    <t>02/08/21 - E - 1 - 24</t>
  </si>
  <si>
    <t>02/08/21 - E - 1 - 25</t>
  </si>
  <si>
    <t>03/05/21 - E - 1 - 3</t>
  </si>
  <si>
    <t>03/05/21 - E - 1 - 4</t>
  </si>
  <si>
    <t>03/05/21 - E - 1 - 10</t>
  </si>
  <si>
    <t>03/05/21 - E - 1 - 11</t>
  </si>
  <si>
    <t>03/05/21 - E - 1 - 17</t>
  </si>
  <si>
    <t>03/05/21 - E - 1 - 18</t>
  </si>
  <si>
    <t>03/05/21 - E - 1 - 24</t>
  </si>
  <si>
    <t>03/05/21 - E - 1 - 25</t>
  </si>
  <si>
    <t>04/01/21 - E - 1 - 3</t>
  </si>
  <si>
    <t>04/01/21 - E - 1 - 4</t>
  </si>
  <si>
    <t>04/01/21 - E - 1 - 10</t>
  </si>
  <si>
    <t>04/01/21 - E - 1 - 11</t>
  </si>
  <si>
    <t>04/01/21 - E - 1 - 17</t>
  </si>
  <si>
    <t>04/01/21 - E - 1 - 18</t>
  </si>
  <si>
    <t>04/01/21 - E - 1 - 24</t>
  </si>
  <si>
    <t>04/01/21 - E - 1 - 25</t>
  </si>
  <si>
    <t>04/03/21 - E - 8 - 3</t>
  </si>
  <si>
    <t>04/03/21 - E - 8 - 4</t>
  </si>
  <si>
    <t>04/03/21 - E - 8 - 10</t>
  </si>
  <si>
    <t>04/03/21 - E - 8 - 11</t>
  </si>
  <si>
    <t>04/06/21 - E - 5 - 3</t>
  </si>
  <si>
    <t>04/06/21 - E - 5 - 4</t>
  </si>
  <si>
    <t>04/06/21 - E - 5 - 10</t>
  </si>
  <si>
    <t>04/06/21 - E - 5 - 11</t>
  </si>
  <si>
    <t>05/02/21 - E - 5 - 3</t>
  </si>
  <si>
    <t>05/02/21 - E - 5 - 4</t>
  </si>
  <si>
    <t>05/02/21 - E - 5 - 10</t>
  </si>
  <si>
    <t>05/02/21 - E - 5 - 11</t>
  </si>
  <si>
    <t>05/04/21 - E - 1 - 3</t>
  </si>
  <si>
    <t>05/04/21 - E - 1 - 4</t>
  </si>
  <si>
    <t>05/04/21 - E - 1 - 10</t>
  </si>
  <si>
    <t>05/04/21 - E - 1 - 11</t>
  </si>
  <si>
    <t>05/04/21 - E - 1 - 17</t>
  </si>
  <si>
    <t>05/04/21 - E - 1 - 18</t>
  </si>
  <si>
    <t>05/04/21 - E - 1 - 24</t>
  </si>
  <si>
    <t>05/04/21 - E - 1 - 25</t>
  </si>
  <si>
    <t>05/08/21 - E - 4 - 3</t>
  </si>
  <si>
    <t>05/08/21 - E - 4 - 4</t>
  </si>
  <si>
    <t>05/08/21 - E - 4 - 10</t>
  </si>
  <si>
    <t>05/08/21 - E - 4 - 11</t>
  </si>
  <si>
    <t>05/11/21 - E - 7 - 3</t>
  </si>
  <si>
    <t>05/11/21 - E - 7 - 4</t>
  </si>
  <si>
    <t>05/11/21 - E - 7 - 10</t>
  </si>
  <si>
    <t>05/11/21 - E - 7 - 11</t>
  </si>
  <si>
    <t>06/05/21 - E - 2 - 3</t>
  </si>
  <si>
    <t>06/05/21 - E - 2 - 4</t>
  </si>
  <si>
    <t>06/05/21 - E - 2 - 10</t>
  </si>
  <si>
    <t>06/05/21 - E - 2 - 11</t>
  </si>
  <si>
    <t>06/07/21 - E - 9 - 3</t>
  </si>
  <si>
    <t>06/07/21 - E - 9 - 4</t>
  </si>
  <si>
    <t>06/07/21 - E - 9 - 10</t>
  </si>
  <si>
    <t>06/07/21 - E - 9 - 11</t>
  </si>
  <si>
    <t>06/09/21 - E - 5 - 3</t>
  </si>
  <si>
    <t>06/09/21 - E - 5 - 4</t>
  </si>
  <si>
    <t>06/09/21 - E - 5 - 10</t>
  </si>
  <si>
    <t>06/09/21 - E - 5 - 11</t>
  </si>
  <si>
    <t>06/12/21 - E - 6 - 3</t>
  </si>
  <si>
    <t>06/12/21 - E - 6 - 4</t>
  </si>
  <si>
    <t>06/12/21 - E - 6 - 10</t>
  </si>
  <si>
    <t>06/12/21 - E - 6 - 11</t>
  </si>
  <si>
    <t>07/01/21 - E - 2 - 3</t>
  </si>
  <si>
    <t>07/01/21 - E - 2 - 4</t>
  </si>
  <si>
    <t>07/01/21 - E - 2 - 10</t>
  </si>
  <si>
    <t>07/01/21 - E - 2 - 11</t>
  </si>
  <si>
    <t>07/01/21 - E - 2 - 17</t>
  </si>
  <si>
    <t>07/01/21 - E - 2 - 18</t>
  </si>
  <si>
    <t>08/04/21 - E - 6 - 3</t>
  </si>
  <si>
    <t>08/04/21 - E - 6 - 4</t>
  </si>
  <si>
    <t>08/04/21 - E - 6 - 10</t>
  </si>
  <si>
    <t>08/04/21 - E - 6 - 11</t>
  </si>
  <si>
    <t>09/10/21 - E - 15 - 3</t>
  </si>
  <si>
    <t>09/10/21 - E - 15 - 4</t>
  </si>
  <si>
    <t>09/10/21 - E - 15 - 10</t>
  </si>
  <si>
    <t>09/10/21 - E - 15 - 11</t>
  </si>
  <si>
    <t>10/02/21 - E - 6 - 3</t>
  </si>
  <si>
    <t>10/02/21 - E - 6 - 4</t>
  </si>
  <si>
    <t>10/02/21 - E - 6 - 10</t>
  </si>
  <si>
    <t>10/02/21 - E - 6 - 11</t>
  </si>
  <si>
    <t>10/02/21 - E - 6 - 17</t>
  </si>
  <si>
    <t>10/02/21 - E - 6 - 18</t>
  </si>
  <si>
    <t>10/02/21 - E - 6 - 24</t>
  </si>
  <si>
    <t>10/02/21 - E - 6 - 25</t>
  </si>
  <si>
    <t>8251 0000 0000 0000 3450</t>
  </si>
  <si>
    <t>8251 0000 0000 0000 3451</t>
  </si>
  <si>
    <t>10/02/21 - E - 7 - 3</t>
  </si>
  <si>
    <t>10/02/21 - E - 7 - 4</t>
  </si>
  <si>
    <t>10/02/21 - E - 8 - 3</t>
  </si>
  <si>
    <t>10/02/21 - E - 8 - 4</t>
  </si>
  <si>
    <t>8251 0000 0000 0000 3500</t>
  </si>
  <si>
    <t>8251 0000 0000 0000 3540</t>
  </si>
  <si>
    <t>8251 0000 0000 0000 3541</t>
  </si>
  <si>
    <t>15/07/21 - E - 14 - 17</t>
  </si>
  <si>
    <t>15/07/21 - E - 14 - 18</t>
  </si>
  <si>
    <t>8251 0000 0000 0000 3550</t>
  </si>
  <si>
    <t>8251 0000 0000 0000 3551</t>
  </si>
  <si>
    <t>15/04/21 - E - 9 - 73</t>
  </si>
  <si>
    <t>15/04/21 - E - 9 - 74</t>
  </si>
  <si>
    <t>15/04/21 - E - 9 - 80</t>
  </si>
  <si>
    <t>15/04/21 - E - 9 - 81</t>
  </si>
  <si>
    <t>15/04/21 - E - 9 - 87</t>
  </si>
  <si>
    <t>15/04/21 - E - 9 - 88</t>
  </si>
  <si>
    <t>15/04/21 - E - 10 - 3</t>
  </si>
  <si>
    <t>15/04/21 - E - 10 - 4</t>
  </si>
  <si>
    <t>19/05/21 - E - 7 - 3</t>
  </si>
  <si>
    <t>19/05/21 - E - 7 - 4</t>
  </si>
  <si>
    <t>19/05/21 - E - 8 - 3</t>
  </si>
  <si>
    <t>19/05/21 - E - 8 - 4</t>
  </si>
  <si>
    <t>19/05/21 - E - 9 - 3</t>
  </si>
  <si>
    <t>19/05/21 - E - 9 - 4</t>
  </si>
  <si>
    <t>19/05/21 - E - 10 - 3</t>
  </si>
  <si>
    <t>19/05/21 - E - 10 - 4</t>
  </si>
  <si>
    <t>21/06/21 - E - 20 - 3</t>
  </si>
  <si>
    <t>21/06/21 - E - 20 - 4</t>
  </si>
  <si>
    <t>8251 0000 0000 0000 3700</t>
  </si>
  <si>
    <t>8251 0000 0000 0000 3720</t>
  </si>
  <si>
    <t>8251 0000 0000 0000 3721</t>
  </si>
  <si>
    <t>22/04/21 - E - 13 - 3</t>
  </si>
  <si>
    <t>22/04/21 - E - 13 - 4</t>
  </si>
  <si>
    <t>8251 0000 0000 0000 3750</t>
  </si>
  <si>
    <t>8251 0000 0000 0000 3751</t>
  </si>
  <si>
    <t>01/12/21 - E - 3 - 31</t>
  </si>
  <si>
    <t>01/12/21 - E - 3 - 32</t>
  </si>
  <si>
    <t>01/12/21 - E - 3 - 38</t>
  </si>
  <si>
    <t>01/12/21 - E - 3 - 39</t>
  </si>
  <si>
    <t>02/02/21 - E - 4 - 45</t>
  </si>
  <si>
    <t>02/02/21 - E - 4 - 46</t>
  </si>
  <si>
    <t>03/03/21 - E - 6 - 3</t>
  </si>
  <si>
    <t>03/03/21 - E - 6 - 4</t>
  </si>
  <si>
    <t>03/03/21 - E - 6 - 17</t>
  </si>
  <si>
    <t>03/03/21 - E - 6 - 18</t>
  </si>
  <si>
    <t>03/03/21 - E - 6 - 24</t>
  </si>
  <si>
    <t>03/03/21 - E - 6 - 25</t>
  </si>
  <si>
    <t>03/03/21 - E - 6 - 31</t>
  </si>
  <si>
    <t>03/03/21 - E - 6 - 32</t>
  </si>
  <si>
    <t>03/03/21 - E - 6 - 38</t>
  </si>
  <si>
    <t>03/03/21 - E - 6 - 39</t>
  </si>
  <si>
    <t>03/03/21 - E - 6 - 52</t>
  </si>
  <si>
    <t>03/03/21 - E - 6 - 53</t>
  </si>
  <si>
    <t>03/03/21 - E - 6 - 94</t>
  </si>
  <si>
    <t>03/03/21 - E - 6 - 95</t>
  </si>
  <si>
    <t>03/11/21 - E - 2 - 3</t>
  </si>
  <si>
    <t>03/11/21 - E - 2 - 4</t>
  </si>
  <si>
    <t>03/11/21 - E - 2 - 10</t>
  </si>
  <si>
    <t>03/11/21 - E - 2 - 11</t>
  </si>
  <si>
    <t>03/11/21 - E - 2 - 17</t>
  </si>
  <si>
    <t>03/11/21 - E - 2 - 18</t>
  </si>
  <si>
    <t>08/10/21 - E - 12 - 3</t>
  </si>
  <si>
    <t>08/10/21 - E - 12 - 4</t>
  </si>
  <si>
    <t>08/10/21 - E - 12 - 10</t>
  </si>
  <si>
    <t>08/10/21 - E - 12 - 11</t>
  </si>
  <si>
    <t>08/10/21 - E - 12 - 17</t>
  </si>
  <si>
    <t>08/10/21 - E - 12 - 18</t>
  </si>
  <si>
    <t>08/10/21 - E - 12 - 24</t>
  </si>
  <si>
    <t>08/10/21 - E - 12 - 25</t>
  </si>
  <si>
    <t>15/04/21 - E - 9 - 3</t>
  </si>
  <si>
    <t>15/04/21 - E - 9 - 4</t>
  </si>
  <si>
    <t>15/04/21 - E - 9 - 10</t>
  </si>
  <si>
    <t>15/04/21 - E - 9 - 11</t>
  </si>
  <si>
    <t>15/04/21 - E - 9 - 17</t>
  </si>
  <si>
    <t>15/04/21 - E - 9 - 18</t>
  </si>
  <si>
    <t>15/04/21 - E - 9 - 66</t>
  </si>
  <si>
    <t>15/04/21 - E - 9 - 67</t>
  </si>
  <si>
    <t>17/06/21 - E - 17 - 3</t>
  </si>
  <si>
    <t>17/06/21 - E - 17 - 4</t>
  </si>
  <si>
    <t>17/06/21 - E - 17 - 10</t>
  </si>
  <si>
    <t>17/06/21 - E - 17 - 11</t>
  </si>
  <si>
    <t>17/06/21 - E - 17 - 17</t>
  </si>
  <si>
    <t>17/06/21 - E - 17 - 18</t>
  </si>
  <si>
    <t>17/06/21 - E - 17 - 24</t>
  </si>
  <si>
    <t>17/06/21 - E - 17 - 25</t>
  </si>
  <si>
    <t>22/04/21 - E - 13 - 24</t>
  </si>
  <si>
    <t>22/04/21 - E - 13 - 25</t>
  </si>
  <si>
    <t>8251 0000 0000 0000 3800</t>
  </si>
  <si>
    <t>8251 0000 0000 0000 3820</t>
  </si>
  <si>
    <t>8251 0000 0000 0000 3821</t>
  </si>
  <si>
    <t>06/09/21 - E - 6 - 3</t>
  </si>
  <si>
    <t>06/09/21 - E - 6 - 4</t>
  </si>
  <si>
    <t>27/12/21 - E - 17 - 3</t>
  </si>
  <si>
    <t>27/12/21 - E - 17 - 4</t>
  </si>
  <si>
    <t>Presupuesto de Egresos Devengado de Transferencias, Asignaciones, Subsidios y Otras Ayudas</t>
  </si>
  <si>
    <t>8252 0000 0000 0000 4000</t>
  </si>
  <si>
    <t>8252 0000 0000 0000 4400</t>
  </si>
  <si>
    <t>8252 0000 0000 0000 4410</t>
  </si>
  <si>
    <t>8252 0000 0000 0000 4411</t>
  </si>
  <si>
    <t>01/10/21 - E - 3 - 3</t>
  </si>
  <si>
    <t>01/10/21 - E - 3 - 4</t>
  </si>
  <si>
    <t>01/10/21 - E - 3 - 10</t>
  </si>
  <si>
    <t>01/10/21 - E - 3 - 11</t>
  </si>
  <si>
    <t>01/10/21 - E - 3 - 17</t>
  </si>
  <si>
    <t>01/10/21 - E - 3 - 18</t>
  </si>
  <si>
    <t>01/10/21 - E - 3 - 24</t>
  </si>
  <si>
    <t>01/10/21 - E - 3 - 25</t>
  </si>
  <si>
    <t>01/10/21 - E - 3 - 31</t>
  </si>
  <si>
    <t>01/10/21 - E - 3 - 32</t>
  </si>
  <si>
    <t>01/12/21 - E - 3 - 3</t>
  </si>
  <si>
    <t>01/12/21 - E - 3 - 4</t>
  </si>
  <si>
    <t>01/12/21 - E - 3 - 10</t>
  </si>
  <si>
    <t>01/12/21 - E - 3 - 11</t>
  </si>
  <si>
    <t>01/12/21 - E - 3 - 17</t>
  </si>
  <si>
    <t>01/12/21 - E - 3 - 18</t>
  </si>
  <si>
    <t>01/12/21 - E - 3 - 24</t>
  </si>
  <si>
    <t>01/12/21 - E - 3 - 25</t>
  </si>
  <si>
    <t>01/12/21 - E - 3 - 45</t>
  </si>
  <si>
    <t>01/12/21 - E - 3 - 46</t>
  </si>
  <si>
    <t>01/12/21 - E - 3 - 73</t>
  </si>
  <si>
    <t>01/12/21 - E - 3 - 74</t>
  </si>
  <si>
    <t>01/12/21 - E - 3 - 80</t>
  </si>
  <si>
    <t>01/12/21 - E - 3 - 81</t>
  </si>
  <si>
    <t>02/02/21 - E - 2 - 3</t>
  </si>
  <si>
    <t>02/02/21 - E - 2 - 4</t>
  </si>
  <si>
    <t>02/02/21 - E - 4 - 3</t>
  </si>
  <si>
    <t>02/02/21 - E - 4 - 4</t>
  </si>
  <si>
    <t>02/02/21 - E - 4 - 17</t>
  </si>
  <si>
    <t>02/02/21 - E - 4 - 18</t>
  </si>
  <si>
    <t>02/02/21 - E - 4 - 31</t>
  </si>
  <si>
    <t>02/02/21 - E - 4 - 32</t>
  </si>
  <si>
    <t>02/02/21 - E - 4 - 38</t>
  </si>
  <si>
    <t>02/02/21 - E - 4 - 39</t>
  </si>
  <si>
    <t>02/02/21 - E - 4 - 52</t>
  </si>
  <si>
    <t>02/02/21 - E - 4 - 53</t>
  </si>
  <si>
    <t>02/12/21 - E - 5 - 3</t>
  </si>
  <si>
    <t>02/12/21 - E - 5 - 4</t>
  </si>
  <si>
    <t>03/03/21 - E - 6 - 45</t>
  </si>
  <si>
    <t>03/03/21 - E - 6 - 46</t>
  </si>
  <si>
    <t>03/03/21 - E - 6 - 66</t>
  </si>
  <si>
    <t>03/03/21 - E - 6 - 67</t>
  </si>
  <si>
    <t>03/03/21 - E - 6 - 73</t>
  </si>
  <si>
    <t>03/03/21 - E - 6 - 74</t>
  </si>
  <si>
    <t>03/11/21 - E - 2 - 24</t>
  </si>
  <si>
    <t>03/11/21 - E - 2 - 25</t>
  </si>
  <si>
    <t>03/11/21 - E - 2 - 31</t>
  </si>
  <si>
    <t>03/11/21 - E - 2 - 32</t>
  </si>
  <si>
    <t>03/11/21 - E - 2 - 39</t>
  </si>
  <si>
    <t>03/11/21 - E - 2 - 40</t>
  </si>
  <si>
    <t>03/11/21 - E - 4 - 3</t>
  </si>
  <si>
    <t>03/11/21 - E - 4 - 4</t>
  </si>
  <si>
    <t>04/10/21 - E - 6 - 3</t>
  </si>
  <si>
    <t>04/10/21 - E - 6 - 4</t>
  </si>
  <si>
    <t>07/10/21 - E - 9 - 3</t>
  </si>
  <si>
    <t>07/10/21 - E - 9 - 4</t>
  </si>
  <si>
    <t>07/10/21 - E - 10 - 3</t>
  </si>
  <si>
    <t>07/10/21 - E - 10 - 4</t>
  </si>
  <si>
    <t>08/11/21 - E - 13 - 3</t>
  </si>
  <si>
    <t>08/11/21 - E - 13 - 4</t>
  </si>
  <si>
    <t>08/11/21 - E - 13 - 10</t>
  </si>
  <si>
    <t>08/11/21 - E - 13 - 11</t>
  </si>
  <si>
    <t>08/11/21 - E - 18 - 3</t>
  </si>
  <si>
    <t>08/11/21 - E - 18 - 4</t>
  </si>
  <si>
    <t>10/09/21 - E - 14 - 3</t>
  </si>
  <si>
    <t>10/09/21 - E - 14 - 4</t>
  </si>
  <si>
    <t>15/04/21 - E - 9 - 38</t>
  </si>
  <si>
    <t>15/04/21 - E - 9 - 39</t>
  </si>
  <si>
    <t>15/04/21 - E - 9 - 45</t>
  </si>
  <si>
    <t>15/04/21 - E - 9 - 46</t>
  </si>
  <si>
    <t>15/04/21 - E - 9 - 59</t>
  </si>
  <si>
    <t>15/04/21 - E - 9 - 60</t>
  </si>
  <si>
    <t>15/06/21 - E - 12 - 3</t>
  </si>
  <si>
    <t>15/06/21 - E - 12 - 4</t>
  </si>
  <si>
    <t>15/06/21 - E - 12 - 10</t>
  </si>
  <si>
    <t>15/06/21 - E - 12 - 11</t>
  </si>
  <si>
    <t>15/06/21 - E - 12 - 17</t>
  </si>
  <si>
    <t>15/06/21 - E - 12 - 18</t>
  </si>
  <si>
    <t>15/07/21 - E - 14 - 3</t>
  </si>
  <si>
    <t>15/07/21 - E - 14 - 4</t>
  </si>
  <si>
    <t>15/07/21 - E - 14 - 31</t>
  </si>
  <si>
    <t>15/07/21 - E - 14 - 32</t>
  </si>
  <si>
    <t>15/07/21 - E - 14 - 52</t>
  </si>
  <si>
    <t>15/07/21 - E - 14 - 53</t>
  </si>
  <si>
    <t>15/07/21 - E - 14 - 59</t>
  </si>
  <si>
    <t>15/07/21 - E - 14 - 60</t>
  </si>
  <si>
    <t>22/04/21 - E - 13 - 17</t>
  </si>
  <si>
    <t>22/04/21 - E - 13 - 18</t>
  </si>
  <si>
    <t>22/04/21 - E - 13 - 31</t>
  </si>
  <si>
    <t>22/04/21 - E - 13 - 32</t>
  </si>
  <si>
    <t>30/03/21 - E - 19 - 3</t>
  </si>
  <si>
    <t>30/03/21 - E - 19 - 4</t>
  </si>
  <si>
    <t>31/03/21 - E - 20 - 3</t>
  </si>
  <si>
    <t>31/03/21 - E - 20 - 4</t>
  </si>
  <si>
    <t>8252 0000 0000 0000 4420</t>
  </si>
  <si>
    <t>8252 0000 0000 0000 4421</t>
  </si>
  <si>
    <t>02/02/21 - E - 4 - 59</t>
  </si>
  <si>
    <t>02/02/21 - E - 4 - 60</t>
  </si>
  <si>
    <t>15/04/21 - E - 9 - 94</t>
  </si>
  <si>
    <t>15/04/21 - E - 9 - 95</t>
  </si>
  <si>
    <t>18/03/21 - E - 16 - 3</t>
  </si>
  <si>
    <t>18/03/21 - E - 16 - 4</t>
  </si>
  <si>
    <t>22/04/21 - E - 13 - 10</t>
  </si>
  <si>
    <t>22/04/21 - E - 13 - 11</t>
  </si>
  <si>
    <t>Presupuesto de Egresos Devengado de Bienes Muebles, Inmuebles e Intangibles</t>
  </si>
  <si>
    <t>8256 0000 0000 0000 5000</t>
  </si>
  <si>
    <t>8256 0000 0000 0000 5100</t>
  </si>
  <si>
    <t>8256 0000 0000 0000 5110</t>
  </si>
  <si>
    <t>8256 0000 0000 0000 5111</t>
  </si>
  <si>
    <t>06/09/21 - E - 7 - 3</t>
  </si>
  <si>
    <t>06/09/21 - E - 7 - 4</t>
  </si>
  <si>
    <t>06/09/21 - E - 7 - 9</t>
  </si>
  <si>
    <t>06/09/21 - E - 7 - 10</t>
  </si>
  <si>
    <t>06/09/21 - E - 7 - 15</t>
  </si>
  <si>
    <t>06/09/21 - E - 7 - 16</t>
  </si>
  <si>
    <t>06/09/21 - E - 7 - 21</t>
  </si>
  <si>
    <t>06/09/21 - E - 7 - 22</t>
  </si>
  <si>
    <t>08/04/21 - E - 7 - 2</t>
  </si>
  <si>
    <t>08/04/21 - E - 7 - 3</t>
  </si>
  <si>
    <t>08/04/21 - E - 7 - 8</t>
  </si>
  <si>
    <t>08/04/21 - E - 7 - 9</t>
  </si>
  <si>
    <t>08/04/21 - E - 7 - 14</t>
  </si>
  <si>
    <t>08/04/21 - E - 7 - 15</t>
  </si>
  <si>
    <t>08/04/21 - E - 7 - 20</t>
  </si>
  <si>
    <t>08/04/21 - E - 7 - 21</t>
  </si>
  <si>
    <t>08/04/21 - E - 7 - 26</t>
  </si>
  <si>
    <t>08/04/21 - E - 7 - 27</t>
  </si>
  <si>
    <t>08/04/21 - E - 7 - 32</t>
  </si>
  <si>
    <t>08/04/21 - E - 7 - 33</t>
  </si>
  <si>
    <t>08/04/21 - E - 7 - 38</t>
  </si>
  <si>
    <t>08/04/21 - E - 7 - 39</t>
  </si>
  <si>
    <t>08/04/21 - E - 7 - 44</t>
  </si>
  <si>
    <t>08/04/21 - E - 7 - 45</t>
  </si>
  <si>
    <t>08/04/21 - E - 7 - 50</t>
  </si>
  <si>
    <t>08/04/21 - E - 7 - 51</t>
  </si>
  <si>
    <t>08/04/21 - E - 7 - 56</t>
  </si>
  <si>
    <t>08/04/21 - E - 7 - 57</t>
  </si>
  <si>
    <t>08/04/21 - E - 7 - 70</t>
  </si>
  <si>
    <t>08/04/21 - E - 7 - 71</t>
  </si>
  <si>
    <t>8256 0000 0000 0000 5150</t>
  </si>
  <si>
    <t>8256 0000 0000 0000 5151</t>
  </si>
  <si>
    <t>01/12/21 - E - 2 - 16</t>
  </si>
  <si>
    <t>01/12/21 - E - 2 - 17</t>
  </si>
  <si>
    <t>01/12/21 - E - 2 - 37</t>
  </si>
  <si>
    <t>01/12/21 - E - 2 - 38</t>
  </si>
  <si>
    <t>08/11/21 - E - 14 - 24</t>
  </si>
  <si>
    <t>08/11/21 - E - 14 - 25</t>
  </si>
  <si>
    <t>08/11/21 - E - 14 - 37</t>
  </si>
  <si>
    <t>08/11/21 - E - 14 - 38</t>
  </si>
  <si>
    <t>31/08/21 - E - 17 - 2</t>
  </si>
  <si>
    <t>31/08/21 - E - 17 - 3</t>
  </si>
  <si>
    <t>8256 0000 0000 0000 5300</t>
  </si>
  <si>
    <t>8256 0000 0000 0000 5310</t>
  </si>
  <si>
    <t>8256 0000 0000 0000 5311</t>
  </si>
  <si>
    <t>24/09/21 - I - 10 - 8</t>
  </si>
  <si>
    <t>24/09/21 - I - 10 - 9</t>
  </si>
  <si>
    <t>24/09/21 - I - 10 - 15</t>
  </si>
  <si>
    <t>24/09/21 - I - 10 - 16</t>
  </si>
  <si>
    <t>24/09/21 - I - 10 - 22</t>
  </si>
  <si>
    <t>24/09/21 - I - 10 - 23</t>
  </si>
  <si>
    <t>8256 0000 0000 0000 5320</t>
  </si>
  <si>
    <t>8256 0000 0000 0000 5321</t>
  </si>
  <si>
    <t>14/06/21 - E - 9 - 2</t>
  </si>
  <si>
    <t>14/06/21 - E - 9 - 3</t>
  </si>
  <si>
    <t>8256 0000 0000 0000 5600</t>
  </si>
  <si>
    <t>8256 0000 0000 0000 5660</t>
  </si>
  <si>
    <t>8256 0000 0000 0000 5661</t>
  </si>
  <si>
    <t>01/12/21 - E - 2 - 3</t>
  </si>
  <si>
    <t>01/12/21 - E - 2 - 4</t>
  </si>
  <si>
    <t>01/12/21 - E - 2 - 10</t>
  </si>
  <si>
    <t>01/12/21 - E - 2 - 11</t>
  </si>
  <si>
    <t>01/12/21 - E - 2 - 23</t>
  </si>
  <si>
    <t>01/12/21 - E - 2 - 24</t>
  </si>
  <si>
    <t>01/12/21 - E - 2 - 30</t>
  </si>
  <si>
    <t>01/12/21 - E - 2 - 31</t>
  </si>
  <si>
    <t>01/12/21 - E - 2 - 44</t>
  </si>
  <si>
    <t>01/12/21 - E - 2 - 45</t>
  </si>
  <si>
    <t>01/12/21 - E - 2 - 51</t>
  </si>
  <si>
    <t>01/12/21 - E - 2 - 52</t>
  </si>
  <si>
    <t>01/12/21 - E - 2 - 65</t>
  </si>
  <si>
    <t>01/12/21 - E - 2 - 66</t>
  </si>
  <si>
    <t>01/12/21 - E - 2 - 72</t>
  </si>
  <si>
    <t>01/12/21 - E - 2 - 73</t>
  </si>
  <si>
    <t>PRESUPUESTOS DE EGRESOS PAGADO</t>
  </si>
  <si>
    <t>Presupuesto de Egresos Pagado de Gastos de Funcionamiento</t>
  </si>
  <si>
    <t>8271 0000 0000 0000 1000</t>
  </si>
  <si>
    <t>8271 0000 0000 0000 1100</t>
  </si>
  <si>
    <t>8271 0000 0000 0000 1130</t>
  </si>
  <si>
    <t>8271 0000 0000 0000 1131</t>
  </si>
  <si>
    <t>14/05/21 - E - 4 - 2</t>
  </si>
  <si>
    <t>15/05/21 - E - 5 - 2</t>
  </si>
  <si>
    <t>15/05/21 - E - 5 - 9</t>
  </si>
  <si>
    <t>15/05/21 - E - 5 - 23</t>
  </si>
  <si>
    <t>15/05/21 - E - 5 - 30</t>
  </si>
  <si>
    <t>15/05/21 - E - 5 - 44</t>
  </si>
  <si>
    <t>15/05/21 - E - 5 - 58</t>
  </si>
  <si>
    <t>15/05/21 - E - 5 - 72</t>
  </si>
  <si>
    <t>15/05/21 - E - 5 - 86</t>
  </si>
  <si>
    <t>15/05/21 - E - 5 - 100</t>
  </si>
  <si>
    <t>15/05/21 - E - 5 - 114</t>
  </si>
  <si>
    <t>15/05/21 - E - 5 - 128</t>
  </si>
  <si>
    <t>15/05/21 - E - 5 - 142</t>
  </si>
  <si>
    <t>15/05/21 - E - 5 - 156</t>
  </si>
  <si>
    <t>15/05/21 - E - 5 - 163</t>
  </si>
  <si>
    <t>15/05/21 - E - 5 - 177</t>
  </si>
  <si>
    <t>15/10/21 - E - 18 - 2</t>
  </si>
  <si>
    <t>15/10/21 - E - 18 - 16</t>
  </si>
  <si>
    <t>15/10/21 - E - 18 - 30</t>
  </si>
  <si>
    <t>15/10/21 - E - 18 - 37</t>
  </si>
  <si>
    <t>15/10/21 - E - 18 - 51</t>
  </si>
  <si>
    <t>15/10/21 - E - 18 - 65</t>
  </si>
  <si>
    <t>15/10/21 - E - 18 - 79</t>
  </si>
  <si>
    <t>15/10/21 - E - 18 - 93</t>
  </si>
  <si>
    <t>15/10/21 - E - 18 - 100</t>
  </si>
  <si>
    <t>15/10/21 - E - 18 - 114</t>
  </si>
  <si>
    <t>15/10/21 - E - 18 - 128</t>
  </si>
  <si>
    <t>15/10/21 - E - 18 - 142</t>
  </si>
  <si>
    <t>15/10/21 - E - 18 - 156</t>
  </si>
  <si>
    <t>15/10/21 - E - 18 - 170</t>
  </si>
  <si>
    <t>15/10/21 - E - 18 - 177</t>
  </si>
  <si>
    <t>15/10/21 - E - 18 - 184</t>
  </si>
  <si>
    <t>15/10/21 - E - 18 - 198</t>
  </si>
  <si>
    <t>15/10/21 - E - 18 - 212</t>
  </si>
  <si>
    <t>15/12/21 - E - 12 - 2</t>
  </si>
  <si>
    <t>15/12/21 - E - 13 - 2</t>
  </si>
  <si>
    <t>15/12/21 - E - 14 - 2</t>
  </si>
  <si>
    <t>15/12/21 - E - 14 - 16</t>
  </si>
  <si>
    <t>15/12/21 - E - 14 - 30</t>
  </si>
  <si>
    <t>15/12/21 - E - 14 - 37</t>
  </si>
  <si>
    <t>15/12/21 - E - 14 - 51</t>
  </si>
  <si>
    <t>15/12/21 - E - 14 - 65</t>
  </si>
  <si>
    <t>15/12/21 - E - 14 - 79</t>
  </si>
  <si>
    <t>15/12/21 - E - 14 - 93</t>
  </si>
  <si>
    <t>15/12/21 - E - 14 - 100</t>
  </si>
  <si>
    <t>15/12/21 - E - 14 - 114</t>
  </si>
  <si>
    <t>15/12/21 - E - 14 - 128</t>
  </si>
  <si>
    <t>15/12/21 - E - 14 - 142</t>
  </si>
  <si>
    <t>15/12/21 - E - 14 - 156</t>
  </si>
  <si>
    <t>15/12/21 - E - 14 - 170</t>
  </si>
  <si>
    <t>15/12/21 - E - 14 - 177</t>
  </si>
  <si>
    <t>15/12/21 - E - 14 - 184</t>
  </si>
  <si>
    <t>15/12/21 - E - 14 - 198</t>
  </si>
  <si>
    <t>15/12/21 - E - 14 - 212</t>
  </si>
  <si>
    <t>16/03/21 - E - 13 - 2</t>
  </si>
  <si>
    <t>16/03/21 - E - 13 - 9</t>
  </si>
  <si>
    <t>16/03/21 - E - 13 - 23</t>
  </si>
  <si>
    <t>16/03/21 - E - 13 - 37</t>
  </si>
  <si>
    <t>16/03/21 - E - 13 - 51</t>
  </si>
  <si>
    <t>16/03/21 - E - 13 - 65</t>
  </si>
  <si>
    <t>16/03/21 - E - 13 - 79</t>
  </si>
  <si>
    <t>16/03/21 - E - 13 - 93</t>
  </si>
  <si>
    <t>16/03/21 - E - 13 - 107</t>
  </si>
  <si>
    <t>16/03/21 - E - 13 - 121</t>
  </si>
  <si>
    <t>16/03/21 - E - 13 - 135</t>
  </si>
  <si>
    <t>16/03/21 - E - 13 - 149</t>
  </si>
  <si>
    <t>16/03/21 - E - 13 - 163</t>
  </si>
  <si>
    <t>16/03/21 - E - 13 - 177</t>
  </si>
  <si>
    <t>16/03/21 - E - 13 - 184</t>
  </si>
  <si>
    <t>16/03/21 - E - 13 - 198</t>
  </si>
  <si>
    <t>16/04/21 - E - 11 - 2</t>
  </si>
  <si>
    <t>16/04/21 - E - 11 - 9</t>
  </si>
  <si>
    <t>16/04/21 - E - 11 - 23</t>
  </si>
  <si>
    <t>16/04/21 - E - 11 - 37</t>
  </si>
  <si>
    <t>16/04/21 - E - 11 - 51</t>
  </si>
  <si>
    <t>16/04/21 - E - 11 - 65</t>
  </si>
  <si>
    <t>16/04/21 - E - 11 - 79</t>
  </si>
  <si>
    <t>16/04/21 - E - 11 - 93</t>
  </si>
  <si>
    <t>16/04/21 - E - 11 - 107</t>
  </si>
  <si>
    <t>16/04/21 - E - 11 - 121</t>
  </si>
  <si>
    <t>16/04/21 - E - 11 - 135</t>
  </si>
  <si>
    <t>16/04/21 - E - 11 - 149</t>
  </si>
  <si>
    <t>16/04/21 - E - 11 - 163</t>
  </si>
  <si>
    <t>16/04/21 - E - 11 - 177</t>
  </si>
  <si>
    <t>16/04/21 - E - 11 - 184</t>
  </si>
  <si>
    <t>16/04/21 - E - 11 - 198</t>
  </si>
  <si>
    <t>16/06/21 - E - 13 - 2</t>
  </si>
  <si>
    <t>16/06/21 - E - 13 - 9</t>
  </si>
  <si>
    <t>16/06/21 - E - 13 - 23</t>
  </si>
  <si>
    <t>16/06/21 - E - 13 - 37</t>
  </si>
  <si>
    <t>16/06/21 - E - 13 - 51</t>
  </si>
  <si>
    <t>16/06/21 - E - 13 - 65</t>
  </si>
  <si>
    <t>16/06/21 - E - 13 - 79</t>
  </si>
  <si>
    <t>16/06/21 - E - 13 - 93</t>
  </si>
  <si>
    <t>16/06/21 - E - 13 - 107</t>
  </si>
  <si>
    <t>16/06/21 - E - 13 - 121</t>
  </si>
  <si>
    <t>16/06/21 - E - 13 - 135</t>
  </si>
  <si>
    <t>16/06/21 - E - 13 - 149</t>
  </si>
  <si>
    <t>16/06/21 - E - 13 - 163</t>
  </si>
  <si>
    <t>16/06/21 - E - 13 - 177</t>
  </si>
  <si>
    <t>16/06/21 - E - 13 - 184</t>
  </si>
  <si>
    <t>16/06/21 - E - 13 - 198</t>
  </si>
  <si>
    <t>16/06/21 - E - 13 - 212</t>
  </si>
  <si>
    <t>16/06/21 - E - 15 - 2</t>
  </si>
  <si>
    <t>16/06/21 - E - 16 - 2</t>
  </si>
  <si>
    <t>16/07/21 - E - 15 - 2</t>
  </si>
  <si>
    <t>16/07/21 - E - 15 - 16</t>
  </si>
  <si>
    <t>16/07/21 - E - 15 - 30</t>
  </si>
  <si>
    <t>16/07/21 - E - 15 - 37</t>
  </si>
  <si>
    <t>16/07/21 - E - 15 - 51</t>
  </si>
  <si>
    <t>16/07/21 - E - 15 - 65</t>
  </si>
  <si>
    <t>16/07/21 - E - 15 - 79</t>
  </si>
  <si>
    <t>16/07/21 - E - 15 - 93</t>
  </si>
  <si>
    <t>16/07/21 - E - 15 - 107</t>
  </si>
  <si>
    <t>16/07/21 - E - 15 - 121</t>
  </si>
  <si>
    <t>16/07/21 - E - 15 - 135</t>
  </si>
  <si>
    <t>16/07/21 - E - 15 - 142</t>
  </si>
  <si>
    <t>16/07/21 - E - 15 - 156</t>
  </si>
  <si>
    <t>16/07/21 - E - 15 - 170</t>
  </si>
  <si>
    <t>16/08/21 - E - 10 - 2</t>
  </si>
  <si>
    <t>16/08/21 - E - 10 - 16</t>
  </si>
  <si>
    <t>16/08/21 - E - 10 - 30</t>
  </si>
  <si>
    <t>16/08/21 - E - 10 - 37</t>
  </si>
  <si>
    <t>16/08/21 - E - 10 - 51</t>
  </si>
  <si>
    <t>16/08/21 - E - 10 - 65</t>
  </si>
  <si>
    <t>16/08/21 - E - 10 - 79</t>
  </si>
  <si>
    <t>16/08/21 - E - 10 - 93</t>
  </si>
  <si>
    <t>16/08/21 - E - 10 - 107</t>
  </si>
  <si>
    <t>16/08/21 - E - 10 - 121</t>
  </si>
  <si>
    <t>16/08/21 - E - 10 - 135</t>
  </si>
  <si>
    <t>16/08/21 - E - 10 - 142</t>
  </si>
  <si>
    <t>16/08/21 - E - 10 - 149</t>
  </si>
  <si>
    <t>16/08/21 - E - 10 - 163</t>
  </si>
  <si>
    <t>16/08/21 - E - 10 - 177</t>
  </si>
  <si>
    <t>16/08/21 - E - 11 - 2</t>
  </si>
  <si>
    <t>17/04/21 - E - 12 - 2</t>
  </si>
  <si>
    <t>17/09/21 - E - 15 - 2</t>
  </si>
  <si>
    <t>17/09/21 - E - 15 - 16</t>
  </si>
  <si>
    <t>17/09/21 - E - 15 - 30</t>
  </si>
  <si>
    <t>17/09/21 - E - 15 - 37</t>
  </si>
  <si>
    <t>17/09/21 - E - 15 - 51</t>
  </si>
  <si>
    <t>17/09/21 - E - 15 - 65</t>
  </si>
  <si>
    <t>17/09/21 - E - 15 - 79</t>
  </si>
  <si>
    <t>17/09/21 - E - 15 - 86</t>
  </si>
  <si>
    <t>17/09/21 - E - 15 - 100</t>
  </si>
  <si>
    <t>17/09/21 - E - 15 - 114</t>
  </si>
  <si>
    <t>17/09/21 - E - 15 - 128</t>
  </si>
  <si>
    <t>17/09/21 - E - 15 - 142</t>
  </si>
  <si>
    <t>17/09/21 - E - 15 - 149</t>
  </si>
  <si>
    <t>17/09/21 - E - 15 - 156</t>
  </si>
  <si>
    <t>17/09/21 - E - 15 - 170</t>
  </si>
  <si>
    <t>17/09/21 - E - 15 - 184</t>
  </si>
  <si>
    <t>20/08/21 - E - 14 - 2</t>
  </si>
  <si>
    <t>23/07/21 - E - 17 - 2</t>
  </si>
  <si>
    <t>28/02/21 - E - 13 - 2</t>
  </si>
  <si>
    <t>28/02/21 - E - 13 - 9</t>
  </si>
  <si>
    <t>28/02/21 - E - 13 - 23</t>
  </si>
  <si>
    <t>28/02/21 - E - 13 - 37</t>
  </si>
  <si>
    <t>28/02/21 - E - 13 - 51</t>
  </si>
  <si>
    <t>28/02/21 - E - 13 - 72</t>
  </si>
  <si>
    <t>28/02/21 - E - 13 - 86</t>
  </si>
  <si>
    <t>28/02/21 - E - 13 - 100</t>
  </si>
  <si>
    <t>28/02/21 - E - 13 - 114</t>
  </si>
  <si>
    <t>28/02/21 - E - 13 - 128</t>
  </si>
  <si>
    <t>28/02/21 - E - 13 - 142</t>
  </si>
  <si>
    <t>28/02/21 - E - 13 - 156</t>
  </si>
  <si>
    <t>28/02/21 - E - 13 - 170</t>
  </si>
  <si>
    <t>28/02/21 - E - 13 - 184</t>
  </si>
  <si>
    <t>28/02/21 - E - 13 - 191</t>
  </si>
  <si>
    <t>28/02/21 - E - 13 - 205</t>
  </si>
  <si>
    <t>28/02/21 - E - 14 - 2</t>
  </si>
  <si>
    <t>28/02/21 - E - 14 - 16</t>
  </si>
  <si>
    <t>28/02/21 - E - 15 - 2</t>
  </si>
  <si>
    <t>28/02/21 - E - 15 - 9</t>
  </si>
  <si>
    <t>28/02/21 - E - 15 - 23</t>
  </si>
  <si>
    <t>28/02/21 - E - 15 - 37</t>
  </si>
  <si>
    <t>28/02/21 - E - 15 - 51</t>
  </si>
  <si>
    <t>28/02/21 - E - 15 - 65</t>
  </si>
  <si>
    <t>28/02/21 - E - 15 - 79</t>
  </si>
  <si>
    <t>28/02/21 - E - 15 - 93</t>
  </si>
  <si>
    <t>28/02/21 - E - 15 - 107</t>
  </si>
  <si>
    <t>28/02/21 - E - 15 - 121</t>
  </si>
  <si>
    <t>28/02/21 - E - 15 - 135</t>
  </si>
  <si>
    <t>28/02/21 - E - 15 - 149</t>
  </si>
  <si>
    <t>28/02/21 - E - 15 - 163</t>
  </si>
  <si>
    <t>28/02/21 - E - 15 - 177</t>
  </si>
  <si>
    <t>28/02/21 - E - 15 - 184</t>
  </si>
  <si>
    <t>28/02/21 - E - 15 - 205</t>
  </si>
  <si>
    <t>28/02/21 - E - 16 - 2</t>
  </si>
  <si>
    <t>28/02/21 - E - 16 - 16</t>
  </si>
  <si>
    <t>29/12/21 - E - 19 - 2</t>
  </si>
  <si>
    <t>29/12/21 - E - 20 - 2</t>
  </si>
  <si>
    <t>30/01/21 - E - 7 - 2</t>
  </si>
  <si>
    <t>30/01/21 - E - 7 - 9</t>
  </si>
  <si>
    <t>30/01/21 - E - 7 - 23</t>
  </si>
  <si>
    <t>30/01/21 - E - 7 - 37</t>
  </si>
  <si>
    <t>30/01/21 - E - 7 - 51</t>
  </si>
  <si>
    <t>30/01/21 - E - 7 - 72</t>
  </si>
  <si>
    <t>30/01/21 - E - 7 - 86</t>
  </si>
  <si>
    <t>30/01/21 - E - 7 - 93</t>
  </si>
  <si>
    <t>30/01/21 - E - 7 - 107</t>
  </si>
  <si>
    <t>30/01/21 - E - 7 - 121</t>
  </si>
  <si>
    <t>30/01/21 - E - 7 - 135</t>
  </si>
  <si>
    <t>30/01/21 - E - 7 - 149</t>
  </si>
  <si>
    <t>30/01/21 - E - 7 - 163</t>
  </si>
  <si>
    <t>30/01/21 - E - 7 - 177</t>
  </si>
  <si>
    <t>30/01/21 - E - 7 - 191</t>
  </si>
  <si>
    <t>30/01/21 - E - 7 - 205</t>
  </si>
  <si>
    <t>30/03/21 - E - 17 - 2</t>
  </si>
  <si>
    <t>30/03/21 - E - 18 - 2</t>
  </si>
  <si>
    <t>30/04/21 - E - 19 - 2</t>
  </si>
  <si>
    <t>30/04/21 - E - 19 - 9</t>
  </si>
  <si>
    <t>30/04/21 - E - 19 - 23</t>
  </si>
  <si>
    <t>30/04/21 - E - 19 - 37</t>
  </si>
  <si>
    <t>30/04/21 - E - 19 - 44</t>
  </si>
  <si>
    <t>30/04/21 - E - 19 - 58</t>
  </si>
  <si>
    <t>30/04/21 - E - 19 - 72</t>
  </si>
  <si>
    <t>30/04/21 - E - 19 - 86</t>
  </si>
  <si>
    <t>30/04/21 - E - 19 - 100</t>
  </si>
  <si>
    <t>30/04/21 - E - 19 - 114</t>
  </si>
  <si>
    <t>30/04/21 - E - 19 - 128</t>
  </si>
  <si>
    <t>30/04/21 - E - 19 - 142</t>
  </si>
  <si>
    <t>30/04/21 - E - 19 - 156</t>
  </si>
  <si>
    <t>30/04/21 - E - 19 - 170</t>
  </si>
  <si>
    <t>30/04/21 - E - 19 - 184</t>
  </si>
  <si>
    <t>30/04/21 - E - 19 - 191</t>
  </si>
  <si>
    <t>30/04/21 - E - 19 - 205</t>
  </si>
  <si>
    <t>30/04/21 - E - 19 - 219</t>
  </si>
  <si>
    <t>30/04/21 - E - 20 - 2</t>
  </si>
  <si>
    <t>30/04/21 - E - 21 - 2</t>
  </si>
  <si>
    <t>30/06/21 - E - 21 - 2</t>
  </si>
  <si>
    <t>30/06/21 - E - 21 - 16</t>
  </si>
  <si>
    <t>30/06/21 - E - 21 - 30</t>
  </si>
  <si>
    <t>30/06/21 - E - 21 - 37</t>
  </si>
  <si>
    <t>30/06/21 - E - 21 - 51</t>
  </si>
  <si>
    <t>30/06/21 - E - 21 - 65</t>
  </si>
  <si>
    <t>30/06/21 - E - 21 - 79</t>
  </si>
  <si>
    <t>30/06/21 - E - 21 - 93</t>
  </si>
  <si>
    <t>30/06/21 - E - 21 - 107</t>
  </si>
  <si>
    <t>30/06/21 - E - 21 - 121</t>
  </si>
  <si>
    <t>30/06/21 - E - 21 - 135</t>
  </si>
  <si>
    <t>30/06/21 - E - 21 - 149</t>
  </si>
  <si>
    <t>30/06/21 - E - 21 - 156</t>
  </si>
  <si>
    <t>30/06/21 - E - 21 - 170</t>
  </si>
  <si>
    <t>30/06/21 - E - 21 - 184</t>
  </si>
  <si>
    <t>30/06/21 - E - 22 - 2</t>
  </si>
  <si>
    <t>30/06/21 - E - 23 - 2</t>
  </si>
  <si>
    <t>30/07/21 - E - 18 - 2</t>
  </si>
  <si>
    <t>30/07/21 - E - 19 - 2</t>
  </si>
  <si>
    <t>30/07/21 - E - 19 - 16</t>
  </si>
  <si>
    <t>30/07/21 - E - 19 - 30</t>
  </si>
  <si>
    <t>30/07/21 - E - 19 - 37</t>
  </si>
  <si>
    <t>30/07/21 - E - 19 - 51</t>
  </si>
  <si>
    <t>30/07/21 - E - 19 - 65</t>
  </si>
  <si>
    <t>30/07/21 - E - 19 - 79</t>
  </si>
  <si>
    <t>30/07/21 - E - 19 - 93</t>
  </si>
  <si>
    <t>30/07/21 - E - 19 - 107</t>
  </si>
  <si>
    <t>30/07/21 - E - 19 - 121</t>
  </si>
  <si>
    <t>30/07/21 - E - 19 - 135</t>
  </si>
  <si>
    <t>30/07/21 - E - 19 - 142</t>
  </si>
  <si>
    <t>30/07/21 - E - 19 - 149</t>
  </si>
  <si>
    <t>30/07/21 - E - 19 - 163</t>
  </si>
  <si>
    <t>30/07/21 - E - 19 - 177</t>
  </si>
  <si>
    <t>30/07/21 - E - 20 - 2</t>
  </si>
  <si>
    <t>30/07/21 - E - 21 - 2</t>
  </si>
  <si>
    <t>30/09/21 - E - 17 - 2</t>
  </si>
  <si>
    <t>30/09/21 - E - 17 - 16</t>
  </si>
  <si>
    <t>30/09/21 - E - 18 - 2</t>
  </si>
  <si>
    <t>30/09/21 - E - 18 - 16</t>
  </si>
  <si>
    <t>30/09/21 - E - 18 - 23</t>
  </si>
  <si>
    <t>30/09/21 - E - 18 - 30</t>
  </si>
  <si>
    <t>30/09/21 - E - 18 - 37</t>
  </si>
  <si>
    <t>30/09/21 - E - 18 - 51</t>
  </si>
  <si>
    <t>30/09/21 - E - 18 - 65</t>
  </si>
  <si>
    <t>30/09/21 - E - 18 - 72</t>
  </si>
  <si>
    <t>30/09/21 - E - 18 - 86</t>
  </si>
  <si>
    <t>30/09/21 - E - 18 - 100</t>
  </si>
  <si>
    <t>30/09/21 - E - 18 - 107</t>
  </si>
  <si>
    <t>30/09/21 - E - 18 - 121</t>
  </si>
  <si>
    <t>30/09/21 - E - 18 - 128</t>
  </si>
  <si>
    <t>30/09/21 - E - 18 - 135</t>
  </si>
  <si>
    <t>30/09/21 - E - 18 - 149</t>
  </si>
  <si>
    <t>30/09/21 - E - 18 - 163</t>
  </si>
  <si>
    <t>30/09/21 - E - 19 - 2</t>
  </si>
  <si>
    <t>30/09/21 - E - 19 - 9</t>
  </si>
  <si>
    <t>30/09/21 - E - 19 - 16</t>
  </si>
  <si>
    <t>30/09/21 - E - 19 - 30</t>
  </si>
  <si>
    <t>30/11/21 - E - 24 - 2</t>
  </si>
  <si>
    <t>30/11/21 - E - 25 - 2</t>
  </si>
  <si>
    <t>30/11/21 - E - 26 - 2</t>
  </si>
  <si>
    <t>30/11/21 - E - 26 - 16</t>
  </si>
  <si>
    <t>30/11/21 - E - 26 - 30</t>
  </si>
  <si>
    <t>30/11/21 - E - 26 - 37</t>
  </si>
  <si>
    <t>30/11/21 - E - 26 - 51</t>
  </si>
  <si>
    <t>30/11/21 - E - 26 - 65</t>
  </si>
  <si>
    <t>30/11/21 - E - 26 - 79</t>
  </si>
  <si>
    <t>30/11/21 - E - 26 - 93</t>
  </si>
  <si>
    <t>30/11/21 - E - 26 - 100</t>
  </si>
  <si>
    <t>30/11/21 - E - 26 - 114</t>
  </si>
  <si>
    <t>30/11/21 - E - 26 - 128</t>
  </si>
  <si>
    <t>30/11/21 - E - 26 - 142</t>
  </si>
  <si>
    <t>30/11/21 - E - 26 - 156</t>
  </si>
  <si>
    <t>30/11/21 - E - 26 - 170</t>
  </si>
  <si>
    <t>30/11/21 - E - 26 - 177</t>
  </si>
  <si>
    <t>30/11/21 - E - 26 - 184</t>
  </si>
  <si>
    <t>30/11/21 - E - 26 - 198</t>
  </si>
  <si>
    <t>30/11/21 - E - 26 - 212</t>
  </si>
  <si>
    <t>30/11/21 - E - 27 - 2</t>
  </si>
  <si>
    <t>30/11/21 - E - 27 - 16</t>
  </si>
  <si>
    <t>30/11/21 - E - 27 - 30</t>
  </si>
  <si>
    <t>30/11/21 - E - 27 - 37</t>
  </si>
  <si>
    <t>30/11/21 - E - 27 - 51</t>
  </si>
  <si>
    <t>30/11/21 - E - 27 - 65</t>
  </si>
  <si>
    <t>30/11/21 - E - 27 - 79</t>
  </si>
  <si>
    <t>30/11/21 - E - 27 - 93</t>
  </si>
  <si>
    <t>30/11/21 - E - 27 - 100</t>
  </si>
  <si>
    <t>30/11/21 - E - 27 - 114</t>
  </si>
  <si>
    <t>30/11/21 - E - 27 - 128</t>
  </si>
  <si>
    <t>30/11/21 - E - 27 - 142</t>
  </si>
  <si>
    <t>30/11/21 - E - 27 - 156</t>
  </si>
  <si>
    <t>30/11/21 - E - 27 - 170</t>
  </si>
  <si>
    <t>30/11/21 - E - 27 - 177</t>
  </si>
  <si>
    <t>30/11/21 - E - 27 - 184</t>
  </si>
  <si>
    <t>30/11/21 - E - 27 - 198</t>
  </si>
  <si>
    <t>30/11/21 - E - 27 - 212</t>
  </si>
  <si>
    <t>30/11/21 - E - 28 - 2</t>
  </si>
  <si>
    <t>30/11/21 - E - 29 - 9</t>
  </si>
  <si>
    <t>30/12/21 - E - 21 - 2</t>
  </si>
  <si>
    <t>30/12/21 - E - 21 - 16</t>
  </si>
  <si>
    <t>30/12/21 - E - 21 - 30</t>
  </si>
  <si>
    <t>30/12/21 - E - 21 - 37</t>
  </si>
  <si>
    <t>30/12/21 - E - 21 - 51</t>
  </si>
  <si>
    <t>30/12/21 - E - 21 - 65</t>
  </si>
  <si>
    <t>30/12/21 - E - 21 - 79</t>
  </si>
  <si>
    <t>30/12/21 - E - 21 - 93</t>
  </si>
  <si>
    <t>30/12/21 - E - 21 - 100</t>
  </si>
  <si>
    <t>30/12/21 - E - 21 - 114</t>
  </si>
  <si>
    <t>30/12/21 - E - 21 - 128</t>
  </si>
  <si>
    <t>30/12/21 - E - 21 - 142</t>
  </si>
  <si>
    <t>30/12/21 - E - 21 - 156</t>
  </si>
  <si>
    <t>30/12/21 - E - 21 - 170</t>
  </si>
  <si>
    <t>30/12/21 - E - 21 - 177</t>
  </si>
  <si>
    <t>30/12/21 - E - 21 - 184</t>
  </si>
  <si>
    <t>30/12/21 - E - 21 - 198</t>
  </si>
  <si>
    <t>30/12/21 - E - 21 - 212</t>
  </si>
  <si>
    <t>31/01/21 - E - 8 - 2</t>
  </si>
  <si>
    <t>31/01/21 - E - 8 - 9</t>
  </si>
  <si>
    <t>31/01/21 - E - 8 - 23</t>
  </si>
  <si>
    <t>31/01/21 - E - 8 - 37</t>
  </si>
  <si>
    <t>31/01/21 - E - 8 - 51</t>
  </si>
  <si>
    <t>31/01/21 - E - 8 - 72</t>
  </si>
  <si>
    <t>31/01/21 - E - 8 - 86</t>
  </si>
  <si>
    <t>31/01/21 - E - 8 - 93</t>
  </si>
  <si>
    <t>31/01/21 - E - 8 - 107</t>
  </si>
  <si>
    <t>31/01/21 - E - 8 - 121</t>
  </si>
  <si>
    <t>31/01/21 - E - 8 - 135</t>
  </si>
  <si>
    <t>31/01/21 - E - 8 - 149</t>
  </si>
  <si>
    <t>31/01/21 - E - 8 - 163</t>
  </si>
  <si>
    <t>31/01/21 - E - 8 - 177</t>
  </si>
  <si>
    <t>31/01/21 - E - 8 - 184</t>
  </si>
  <si>
    <t>31/01/21 - E - 8 - 198</t>
  </si>
  <si>
    <t>31/01/21 - E - 9 - 2</t>
  </si>
  <si>
    <t>31/01/21 - E - 9 - 16</t>
  </si>
  <si>
    <t>31/01/21 - E - 10 - 2</t>
  </si>
  <si>
    <t>31/01/21 - E - 10 - 16</t>
  </si>
  <si>
    <t>31/03/21 - E - 23 - 2</t>
  </si>
  <si>
    <t>31/03/21 - E - 23 - 9</t>
  </si>
  <si>
    <t>31/03/21 - E - 23 - 23</t>
  </si>
  <si>
    <t>31/03/21 - E - 23 - 37</t>
  </si>
  <si>
    <t>31/03/21 - E - 23 - 51</t>
  </si>
  <si>
    <t>31/03/21 - E - 23 - 65</t>
  </si>
  <si>
    <t>31/03/21 - E - 23 - 79</t>
  </si>
  <si>
    <t>31/03/21 - E - 23 - 93</t>
  </si>
  <si>
    <t>31/03/21 - E - 23 - 107</t>
  </si>
  <si>
    <t>31/03/21 - E - 23 - 121</t>
  </si>
  <si>
    <t>31/03/21 - E - 23 - 135</t>
  </si>
  <si>
    <t>31/03/21 - E - 23 - 149</t>
  </si>
  <si>
    <t>31/03/21 - E - 23 - 163</t>
  </si>
  <si>
    <t>31/03/21 - E - 23 - 177</t>
  </si>
  <si>
    <t>31/03/21 - E - 23 - 184</t>
  </si>
  <si>
    <t>31/03/21 - E - 23 - 198</t>
  </si>
  <si>
    <t>31/05/21 - E - 14 - 2</t>
  </si>
  <si>
    <t>31/05/21 - E - 14 - 9</t>
  </si>
  <si>
    <t>31/05/21 - E - 14 - 23</t>
  </si>
  <si>
    <t>31/05/21 - E - 14 - 30</t>
  </si>
  <si>
    <t>31/05/21 - E - 14 - 44</t>
  </si>
  <si>
    <t>31/05/21 - E - 14 - 58</t>
  </si>
  <si>
    <t>31/05/21 - E - 14 - 72</t>
  </si>
  <si>
    <t>31/05/21 - E - 14 - 86</t>
  </si>
  <si>
    <t>31/05/21 - E - 14 - 100</t>
  </si>
  <si>
    <t>31/05/21 - E - 14 - 114</t>
  </si>
  <si>
    <t>31/05/21 - E - 14 - 128</t>
  </si>
  <si>
    <t>31/05/21 - E - 14 - 142</t>
  </si>
  <si>
    <t>31/05/21 - E - 14 - 156</t>
  </si>
  <si>
    <t>31/05/21 - E - 14 - 163</t>
  </si>
  <si>
    <t>31/05/21 - E - 14 - 177</t>
  </si>
  <si>
    <t>31/05/21 - E - 15 - 2</t>
  </si>
  <si>
    <t>31/08/21 - E - 15 - 2</t>
  </si>
  <si>
    <t>31/08/21 - E - 15 - 16</t>
  </si>
  <si>
    <t>31/08/21 - E - 15 - 30</t>
  </si>
  <si>
    <t>31/08/21 - E - 15 - 37</t>
  </si>
  <si>
    <t>31/08/21 - E - 15 - 51</t>
  </si>
  <si>
    <t>31/08/21 - E - 15 - 65</t>
  </si>
  <si>
    <t>31/08/21 - E - 15 - 79</t>
  </si>
  <si>
    <t>31/08/21 - E - 15 - 86</t>
  </si>
  <si>
    <t>31/08/21 - E - 15 - 100</t>
  </si>
  <si>
    <t>31/08/21 - E - 15 - 114</t>
  </si>
  <si>
    <t>31/08/21 - E - 15 - 128</t>
  </si>
  <si>
    <t>31/08/21 - E - 15 - 142</t>
  </si>
  <si>
    <t>31/08/21 - E - 15 - 149</t>
  </si>
  <si>
    <t>31/08/21 - E - 15 - 156</t>
  </si>
  <si>
    <t>31/08/21 - E - 15 - 170</t>
  </si>
  <si>
    <t>31/08/21 - E - 15 - 184</t>
  </si>
  <si>
    <t>31/08/21 - E - 16 - 2</t>
  </si>
  <si>
    <t>31/10/21 - E - 21 - 2</t>
  </si>
  <si>
    <t>31/10/21 - E - 22 - 2</t>
  </si>
  <si>
    <t>31/10/21 - E - 23 - 2</t>
  </si>
  <si>
    <t>31/10/21 - E - 23 - 16</t>
  </si>
  <si>
    <t>31/10/21 - E - 23 - 30</t>
  </si>
  <si>
    <t>31/10/21 - E - 23 - 44</t>
  </si>
  <si>
    <t>31/10/21 - E - 23 - 58</t>
  </si>
  <si>
    <t>31/10/21 - E - 23 - 72</t>
  </si>
  <si>
    <t>31/10/21 - E - 23 - 86</t>
  </si>
  <si>
    <t>31/10/21 - E - 23 - 93</t>
  </si>
  <si>
    <t>31/10/21 - E - 23 - 107</t>
  </si>
  <si>
    <t>31/10/21 - E - 23 - 121</t>
  </si>
  <si>
    <t>31/10/21 - E - 23 - 135</t>
  </si>
  <si>
    <t>31/10/21 - E - 23 - 149</t>
  </si>
  <si>
    <t>31/10/21 - E - 23 - 163</t>
  </si>
  <si>
    <t>31/10/21 - E - 23 - 170</t>
  </si>
  <si>
    <t>31/10/21 - E - 23 - 177</t>
  </si>
  <si>
    <t>31/10/21 - E - 23 - 191</t>
  </si>
  <si>
    <t>31/10/21 - E - 23 - 205</t>
  </si>
  <si>
    <t>31/10/21 - E - 23 - 219</t>
  </si>
  <si>
    <t>31/10/21 - E - 24 - 2</t>
  </si>
  <si>
    <t>31/10/21 - E - 25 - 2</t>
  </si>
  <si>
    <t>8271 0000 0000 0000 1200</t>
  </si>
  <si>
    <t>8271 0000 0000 0000 1210</t>
  </si>
  <si>
    <t>8271 0000 0000 0000 1211</t>
  </si>
  <si>
    <t>15/05/21 - E - 5 - 191</t>
  </si>
  <si>
    <t>16/03/21 - E - 13 - 212</t>
  </si>
  <si>
    <t>16/04/21 - E - 11 - 212</t>
  </si>
  <si>
    <t>16/06/21 - E - 13 - 226</t>
  </si>
  <si>
    <t>28/02/21 - E - 13 - 65</t>
  </si>
  <si>
    <t>28/02/21 - E - 15 - 198</t>
  </si>
  <si>
    <t>30/01/21 - E - 7 - 65</t>
  </si>
  <si>
    <t>30/04/21 - E - 19 - 233</t>
  </si>
  <si>
    <t>30/06/21 - E - 21 - 198</t>
  </si>
  <si>
    <t>31/01/21 - E - 8 - 65</t>
  </si>
  <si>
    <t>31/03/21 - E - 23 - 212</t>
  </si>
  <si>
    <t>31/05/21 - E - 14 - 191</t>
  </si>
  <si>
    <t>8271 0000 0000 0000 1300</t>
  </si>
  <si>
    <t>8271 0000 0000 0000 1320</t>
  </si>
  <si>
    <t>8271 0000 0000 0000 1321</t>
  </si>
  <si>
    <t>31/12/21 - E - 26 - 2</t>
  </si>
  <si>
    <t>31/12/21 - E - 27 - 2</t>
  </si>
  <si>
    <t>31/12/21 - E - 28 - 2</t>
  </si>
  <si>
    <t>31/12/21 - E - 28 - 9</t>
  </si>
  <si>
    <t>31/12/21 - E - 28 - 16</t>
  </si>
  <si>
    <t>31/12/21 - E - 28 - 23</t>
  </si>
  <si>
    <t>31/12/21 - E - 28 - 30</t>
  </si>
  <si>
    <t>31/12/21 - E - 28 - 37</t>
  </si>
  <si>
    <t>31/12/21 - E - 28 - 44</t>
  </si>
  <si>
    <t>31/12/21 - E - 28 - 51</t>
  </si>
  <si>
    <t>31/12/21 - E - 28 - 58</t>
  </si>
  <si>
    <t>31/12/21 - E - 28 - 65</t>
  </si>
  <si>
    <t>31/12/21 - E - 28 - 72</t>
  </si>
  <si>
    <t>31/12/21 - E - 28 - 79</t>
  </si>
  <si>
    <t>31/12/21 - E - 28 - 86</t>
  </si>
  <si>
    <t>31/12/21 - E - 28 - 93</t>
  </si>
  <si>
    <t>31/12/21 - E - 28 - 100</t>
  </si>
  <si>
    <t>31/12/21 - E - 28 - 107</t>
  </si>
  <si>
    <t>31/12/21 - E - 28 - 114</t>
  </si>
  <si>
    <t>31/12/21 - E - 28 - 121</t>
  </si>
  <si>
    <t>8271 0000 0000 0000 1322</t>
  </si>
  <si>
    <t>31/12/21 - E - 22 - 2</t>
  </si>
  <si>
    <t>31/12/21 - E - 22 - 9</t>
  </si>
  <si>
    <t>31/12/21 - E - 22 - 16</t>
  </si>
  <si>
    <t>31/12/21 - E - 22 - 23</t>
  </si>
  <si>
    <t>31/12/21 - E - 22 - 30</t>
  </si>
  <si>
    <t>31/12/21 - E - 22 - 37</t>
  </si>
  <si>
    <t>31/12/21 - E - 22 - 44</t>
  </si>
  <si>
    <t>31/12/21 - E - 22 - 51</t>
  </si>
  <si>
    <t>31/12/21 - E - 22 - 58</t>
  </si>
  <si>
    <t>31/12/21 - E - 22 - 65</t>
  </si>
  <si>
    <t>31/12/21 - E - 22 - 72</t>
  </si>
  <si>
    <t>31/12/21 - E - 22 - 79</t>
  </si>
  <si>
    <t>31/12/21 - E - 22 - 86</t>
  </si>
  <si>
    <t>31/12/21 - E - 22 - 93</t>
  </si>
  <si>
    <t>31/12/21 - E - 22 - 100</t>
  </si>
  <si>
    <t>31/12/21 - E - 22 - 107</t>
  </si>
  <si>
    <t>31/12/21 - E - 22 - 114</t>
  </si>
  <si>
    <t>31/12/21 - E - 22 - 121</t>
  </si>
  <si>
    <t>31/12/21 - E - 24 - 2</t>
  </si>
  <si>
    <t>31/12/21 - E - 25 - 2</t>
  </si>
  <si>
    <t>8271 0000 0000 0000 1340</t>
  </si>
  <si>
    <t>8271 0000 0000 0000 1345</t>
  </si>
  <si>
    <t>14/05/21 - E - 4 - 9</t>
  </si>
  <si>
    <t>15/05/21 - E - 5 - 16</t>
  </si>
  <si>
    <t>15/05/21 - E - 5 - 37</t>
  </si>
  <si>
    <t>15/05/21 - E - 5 - 51</t>
  </si>
  <si>
    <t>15/05/21 - E - 5 - 65</t>
  </si>
  <si>
    <t>15/05/21 - E - 5 - 79</t>
  </si>
  <si>
    <t>15/05/21 - E - 5 - 93</t>
  </si>
  <si>
    <t>15/05/21 - E - 5 - 107</t>
  </si>
  <si>
    <t>15/05/21 - E - 5 - 121</t>
  </si>
  <si>
    <t>15/05/21 - E - 5 - 135</t>
  </si>
  <si>
    <t>15/05/21 - E - 5 - 149</t>
  </si>
  <si>
    <t>15/05/21 - E - 5 - 170</t>
  </si>
  <si>
    <t>15/05/21 - E - 5 - 184</t>
  </si>
  <si>
    <t>15/10/21 - E - 18 - 9</t>
  </si>
  <si>
    <t>15/10/21 - E - 18 - 23</t>
  </si>
  <si>
    <t>15/10/21 - E - 18 - 44</t>
  </si>
  <si>
    <t>15/10/21 - E - 18 - 58</t>
  </si>
  <si>
    <t>15/10/21 - E - 18 - 72</t>
  </si>
  <si>
    <t>15/10/21 - E - 18 - 86</t>
  </si>
  <si>
    <t>15/10/21 - E - 18 - 107</t>
  </si>
  <si>
    <t>15/10/21 - E - 18 - 121</t>
  </si>
  <si>
    <t>15/10/21 - E - 18 - 135</t>
  </si>
  <si>
    <t>15/10/21 - E - 18 - 149</t>
  </si>
  <si>
    <t>15/10/21 - E - 18 - 163</t>
  </si>
  <si>
    <t>15/10/21 - E - 18 - 191</t>
  </si>
  <si>
    <t>15/10/21 - E - 18 - 205</t>
  </si>
  <si>
    <t>15/10/21 - E - 18 - 219</t>
  </si>
  <si>
    <t>15/12/21 - E - 12 - 9</t>
  </si>
  <si>
    <t>15/12/21 - E - 13 - 9</t>
  </si>
  <si>
    <t>15/12/21 - E - 14 - 9</t>
  </si>
  <si>
    <t>15/12/21 - E - 14 - 23</t>
  </si>
  <si>
    <t>15/12/21 - E - 14 - 44</t>
  </si>
  <si>
    <t>15/12/21 - E - 14 - 58</t>
  </si>
  <si>
    <t>15/12/21 - E - 14 - 72</t>
  </si>
  <si>
    <t>15/12/21 - E - 14 - 86</t>
  </si>
  <si>
    <t>15/12/21 - E - 14 - 107</t>
  </si>
  <si>
    <t>15/12/21 - E - 14 - 121</t>
  </si>
  <si>
    <t>15/12/21 - E - 14 - 135</t>
  </si>
  <si>
    <t>15/12/21 - E - 14 - 149</t>
  </si>
  <si>
    <t>15/12/21 - E - 14 - 163</t>
  </si>
  <si>
    <t>15/12/21 - E - 14 - 191</t>
  </si>
  <si>
    <t>15/12/21 - E - 14 - 205</t>
  </si>
  <si>
    <t>15/12/21 - E - 14 - 219</t>
  </si>
  <si>
    <t>16/03/21 - E - 13 - 16</t>
  </si>
  <si>
    <t>16/03/21 - E - 13 - 30</t>
  </si>
  <si>
    <t>16/03/21 - E - 13 - 44</t>
  </si>
  <si>
    <t>16/03/21 - E - 13 - 58</t>
  </si>
  <si>
    <t>16/03/21 - E - 13 - 72</t>
  </si>
  <si>
    <t>16/03/21 - E - 13 - 86</t>
  </si>
  <si>
    <t>16/03/21 - E - 13 - 100</t>
  </si>
  <si>
    <t>16/03/21 - E - 13 - 114</t>
  </si>
  <si>
    <t>16/03/21 - E - 13 - 128</t>
  </si>
  <si>
    <t>16/03/21 - E - 13 - 142</t>
  </si>
  <si>
    <t>16/03/21 - E - 13 - 156</t>
  </si>
  <si>
    <t>16/03/21 - E - 13 - 170</t>
  </si>
  <si>
    <t>16/03/21 - E - 13 - 191</t>
  </si>
  <si>
    <t>16/03/21 - E - 13 - 205</t>
  </si>
  <si>
    <t>16/04/21 - E - 11 - 16</t>
  </si>
  <si>
    <t>16/04/21 - E - 11 - 30</t>
  </si>
  <si>
    <t>16/04/21 - E - 11 - 44</t>
  </si>
  <si>
    <t>16/04/21 - E - 11 - 58</t>
  </si>
  <si>
    <t>16/04/21 - E - 11 - 72</t>
  </si>
  <si>
    <t>16/04/21 - E - 11 - 86</t>
  </si>
  <si>
    <t>16/04/21 - E - 11 - 100</t>
  </si>
  <si>
    <t>16/04/21 - E - 11 - 114</t>
  </si>
  <si>
    <t>16/04/21 - E - 11 - 128</t>
  </si>
  <si>
    <t>16/04/21 - E - 11 - 142</t>
  </si>
  <si>
    <t>16/04/21 - E - 11 - 156</t>
  </si>
  <si>
    <t>16/04/21 - E - 11 - 170</t>
  </si>
  <si>
    <t>16/04/21 - E - 11 - 191</t>
  </si>
  <si>
    <t>16/04/21 - E - 11 - 205</t>
  </si>
  <si>
    <t>16/06/21 - E - 13 - 16</t>
  </si>
  <si>
    <t>16/06/21 - E - 13 - 30</t>
  </si>
  <si>
    <t>16/06/21 - E - 13 - 44</t>
  </si>
  <si>
    <t>16/06/21 - E - 13 - 58</t>
  </si>
  <si>
    <t>16/06/21 - E - 13 - 72</t>
  </si>
  <si>
    <t>16/06/21 - E - 13 - 86</t>
  </si>
  <si>
    <t>16/06/21 - E - 13 - 100</t>
  </si>
  <si>
    <t>16/06/21 - E - 13 - 114</t>
  </si>
  <si>
    <t>16/06/21 - E - 13 - 128</t>
  </si>
  <si>
    <t>16/06/21 - E - 13 - 142</t>
  </si>
  <si>
    <t>16/06/21 - E - 13 - 156</t>
  </si>
  <si>
    <t>16/06/21 - E - 13 - 170</t>
  </si>
  <si>
    <t>16/06/21 - E - 13 - 191</t>
  </si>
  <si>
    <t>16/06/21 - E - 13 - 205</t>
  </si>
  <si>
    <t>16/06/21 - E - 13 - 219</t>
  </si>
  <si>
    <t>16/06/21 - E - 15 - 9</t>
  </si>
  <si>
    <t>16/07/21 - E - 15 - 9</t>
  </si>
  <si>
    <t>16/07/21 - E - 15 - 23</t>
  </si>
  <si>
    <t>16/07/21 - E - 15 - 44</t>
  </si>
  <si>
    <t>16/07/21 - E - 15 - 58</t>
  </si>
  <si>
    <t>16/07/21 - E - 15 - 72</t>
  </si>
  <si>
    <t>16/07/21 - E - 15 - 86</t>
  </si>
  <si>
    <t>16/07/21 - E - 15 - 100</t>
  </si>
  <si>
    <t>16/07/21 - E - 15 - 114</t>
  </si>
  <si>
    <t>16/07/21 - E - 15 - 128</t>
  </si>
  <si>
    <t>16/07/21 - E - 15 - 149</t>
  </si>
  <si>
    <t>16/07/21 - E - 15 - 163</t>
  </si>
  <si>
    <t>16/07/21 - E - 15 - 177</t>
  </si>
  <si>
    <t>16/08/21 - E - 10 - 9</t>
  </si>
  <si>
    <t>16/08/21 - E - 10 - 23</t>
  </si>
  <si>
    <t>16/08/21 - E - 10 - 44</t>
  </si>
  <si>
    <t>16/08/21 - E - 10 - 58</t>
  </si>
  <si>
    <t>16/08/21 - E - 10 - 72</t>
  </si>
  <si>
    <t>16/08/21 - E - 10 - 86</t>
  </si>
  <si>
    <t>16/08/21 - E - 10 - 100</t>
  </si>
  <si>
    <t>16/08/21 - E - 10 - 114</t>
  </si>
  <si>
    <t>16/08/21 - E - 10 - 128</t>
  </si>
  <si>
    <t>16/08/21 - E - 10 - 156</t>
  </si>
  <si>
    <t>16/08/21 - E - 10 - 170</t>
  </si>
  <si>
    <t>16/08/21 - E - 10 - 184</t>
  </si>
  <si>
    <t>16/08/21 - E - 11 - 9</t>
  </si>
  <si>
    <t>17/09/21 - E - 15 - 9</t>
  </si>
  <si>
    <t>17/09/21 - E - 15 - 23</t>
  </si>
  <si>
    <t>17/09/21 - E - 15 - 44</t>
  </si>
  <si>
    <t>17/09/21 - E - 15 - 58</t>
  </si>
  <si>
    <t>17/09/21 - E - 15 - 72</t>
  </si>
  <si>
    <t>17/09/21 - E - 15 - 93</t>
  </si>
  <si>
    <t>17/09/21 - E - 15 - 107</t>
  </si>
  <si>
    <t>17/09/21 - E - 15 - 121</t>
  </si>
  <si>
    <t>17/09/21 - E - 15 - 135</t>
  </si>
  <si>
    <t>17/09/21 - E - 15 - 163</t>
  </si>
  <si>
    <t>17/09/21 - E - 15 - 177</t>
  </si>
  <si>
    <t>17/09/21 - E - 15 - 191</t>
  </si>
  <si>
    <t>28/02/21 - E - 13 - 16</t>
  </si>
  <si>
    <t>28/02/21 - E - 13 - 30</t>
  </si>
  <si>
    <t>28/02/21 - E - 13 - 44</t>
  </si>
  <si>
    <t>28/02/21 - E - 13 - 58</t>
  </si>
  <si>
    <t>28/02/21 - E - 13 - 79</t>
  </si>
  <si>
    <t>28/02/21 - E - 13 - 93</t>
  </si>
  <si>
    <t>28/02/21 - E - 13 - 107</t>
  </si>
  <si>
    <t>28/02/21 - E - 13 - 121</t>
  </si>
  <si>
    <t>28/02/21 - E - 13 - 135</t>
  </si>
  <si>
    <t>28/02/21 - E - 13 - 149</t>
  </si>
  <si>
    <t>28/02/21 - E - 13 - 163</t>
  </si>
  <si>
    <t>28/02/21 - E - 13 - 177</t>
  </si>
  <si>
    <t>28/02/21 - E - 13 - 198</t>
  </si>
  <si>
    <t>28/02/21 - E - 13 - 212</t>
  </si>
  <si>
    <t>28/02/21 - E - 14 - 9</t>
  </si>
  <si>
    <t>28/02/21 - E - 14 - 23</t>
  </si>
  <si>
    <t>28/02/21 - E - 15 - 16</t>
  </si>
  <si>
    <t>28/02/21 - E - 15 - 30</t>
  </si>
  <si>
    <t>28/02/21 - E - 15 - 44</t>
  </si>
  <si>
    <t>28/02/21 - E - 15 - 58</t>
  </si>
  <si>
    <t>28/02/21 - E - 15 - 72</t>
  </si>
  <si>
    <t>28/02/21 - E - 15 - 86</t>
  </si>
  <si>
    <t>28/02/21 - E - 15 - 100</t>
  </si>
  <si>
    <t>28/02/21 - E - 15 - 114</t>
  </si>
  <si>
    <t>28/02/21 - E - 15 - 128</t>
  </si>
  <si>
    <t>28/02/21 - E - 15 - 142</t>
  </si>
  <si>
    <t>28/02/21 - E - 15 - 156</t>
  </si>
  <si>
    <t>28/02/21 - E - 15 - 170</t>
  </si>
  <si>
    <t>28/02/21 - E - 15 - 191</t>
  </si>
  <si>
    <t>28/02/21 - E - 15 - 212</t>
  </si>
  <si>
    <t>28/02/21 - E - 16 - 9</t>
  </si>
  <si>
    <t>28/02/21 - E - 16 - 23</t>
  </si>
  <si>
    <t>29/12/21 - E - 19 - 9</t>
  </si>
  <si>
    <t>29/12/21 - E - 20 - 9</t>
  </si>
  <si>
    <t>30/01/21 - E - 7 - 16</t>
  </si>
  <si>
    <t>30/01/21 - E - 7 - 30</t>
  </si>
  <si>
    <t>30/01/21 - E - 7 - 44</t>
  </si>
  <si>
    <t>30/01/21 - E - 7 - 58</t>
  </si>
  <si>
    <t>30/01/21 - E - 7 - 79</t>
  </si>
  <si>
    <t>30/01/21 - E - 7 - 100</t>
  </si>
  <si>
    <t>30/01/21 - E - 7 - 114</t>
  </si>
  <si>
    <t>30/01/21 - E - 7 - 128</t>
  </si>
  <si>
    <t>30/01/21 - E - 7 - 142</t>
  </si>
  <si>
    <t>30/01/21 - E - 7 - 156</t>
  </si>
  <si>
    <t>30/01/21 - E - 7 - 170</t>
  </si>
  <si>
    <t>30/01/21 - E - 7 - 184</t>
  </si>
  <si>
    <t>30/01/21 - E - 7 - 198</t>
  </si>
  <si>
    <t>30/01/21 - E - 7 - 212</t>
  </si>
  <si>
    <t>30/04/21 - E - 19 - 16</t>
  </si>
  <si>
    <t>30/04/21 - E - 19 - 30</t>
  </si>
  <si>
    <t>30/04/21 - E - 19 - 51</t>
  </si>
  <si>
    <t>30/04/21 - E - 19 - 65</t>
  </si>
  <si>
    <t>30/04/21 - E - 19 - 79</t>
  </si>
  <si>
    <t>30/04/21 - E - 19 - 93</t>
  </si>
  <si>
    <t>30/04/21 - E - 19 - 107</t>
  </si>
  <si>
    <t>30/04/21 - E - 19 - 121</t>
  </si>
  <si>
    <t>30/04/21 - E - 19 - 135</t>
  </si>
  <si>
    <t>30/04/21 - E - 19 - 149</t>
  </si>
  <si>
    <t>30/04/21 - E - 19 - 163</t>
  </si>
  <si>
    <t>30/04/21 - E - 19 - 177</t>
  </si>
  <si>
    <t>30/04/21 - E - 19 - 198</t>
  </si>
  <si>
    <t>30/04/21 - E - 19 - 212</t>
  </si>
  <si>
    <t>30/04/21 - E - 19 - 226</t>
  </si>
  <si>
    <t>30/04/21 - E - 20 - 9</t>
  </si>
  <si>
    <t>30/04/21 - E - 21 - 9</t>
  </si>
  <si>
    <t>30/06/21 - E - 21 - 9</t>
  </si>
  <si>
    <t>30/06/21 - E - 21 - 23</t>
  </si>
  <si>
    <t>30/06/21 - E - 21 - 44</t>
  </si>
  <si>
    <t>30/06/21 - E - 21 - 58</t>
  </si>
  <si>
    <t>30/06/21 - E - 21 - 72</t>
  </si>
  <si>
    <t>30/06/21 - E - 21 - 86</t>
  </si>
  <si>
    <t>30/06/21 - E - 21 - 100</t>
  </si>
  <si>
    <t>30/06/21 - E - 21 - 114</t>
  </si>
  <si>
    <t>30/06/21 - E - 21 - 128</t>
  </si>
  <si>
    <t>30/06/21 - E - 21 - 142</t>
  </si>
  <si>
    <t>30/06/21 - E - 21 - 163</t>
  </si>
  <si>
    <t>30/06/21 - E - 21 - 177</t>
  </si>
  <si>
    <t>30/06/21 - E - 21 - 191</t>
  </si>
  <si>
    <t>30/06/21 - E - 22 - 9</t>
  </si>
  <si>
    <t>30/07/21 - E - 18 - 9</t>
  </si>
  <si>
    <t>30/07/21 - E - 19 - 9</t>
  </si>
  <si>
    <t>30/07/21 - E - 19 - 23</t>
  </si>
  <si>
    <t>30/07/21 - E - 19 - 44</t>
  </si>
  <si>
    <t>30/07/21 - E - 19 - 58</t>
  </si>
  <si>
    <t>30/07/21 - E - 19 - 72</t>
  </si>
  <si>
    <t>30/07/21 - E - 19 - 86</t>
  </si>
  <si>
    <t>30/07/21 - E - 19 - 100</t>
  </si>
  <si>
    <t>30/07/21 - E - 19 - 114</t>
  </si>
  <si>
    <t>30/07/21 - E - 19 - 128</t>
  </si>
  <si>
    <t>30/07/21 - E - 19 - 156</t>
  </si>
  <si>
    <t>30/07/21 - E - 19 - 170</t>
  </si>
  <si>
    <t>30/07/21 - E - 19 - 184</t>
  </si>
  <si>
    <t>30/07/21 - E - 21 - 9</t>
  </si>
  <si>
    <t>30/09/21 - E - 17 - 9</t>
  </si>
  <si>
    <t>30/09/21 - E - 17 - 23</t>
  </si>
  <si>
    <t>30/09/21 - E - 18 - 9</t>
  </si>
  <si>
    <t>30/09/21 - E - 18 - 44</t>
  </si>
  <si>
    <t>30/09/21 - E - 18 - 58</t>
  </si>
  <si>
    <t>30/09/21 - E - 18 - 79</t>
  </si>
  <si>
    <t>30/09/21 - E - 18 - 93</t>
  </si>
  <si>
    <t>30/09/21 - E - 18 - 114</t>
  </si>
  <si>
    <t>30/09/21 - E - 18 - 142</t>
  </si>
  <si>
    <t>30/09/21 - E - 18 - 156</t>
  </si>
  <si>
    <t>30/09/21 - E - 18 - 170</t>
  </si>
  <si>
    <t>30/09/21 - E - 19 - 23</t>
  </si>
  <si>
    <t>30/09/21 - E - 19 - 37</t>
  </si>
  <si>
    <t>30/11/21 - E - 24 - 9</t>
  </si>
  <si>
    <t>30/11/21 - E - 25 - 9</t>
  </si>
  <si>
    <t>30/11/21 - E - 26 - 9</t>
  </si>
  <si>
    <t>30/11/21 - E - 26 - 23</t>
  </si>
  <si>
    <t>30/11/21 - E - 26 - 44</t>
  </si>
  <si>
    <t>30/11/21 - E - 26 - 58</t>
  </si>
  <si>
    <t>30/11/21 - E - 26 - 72</t>
  </si>
  <si>
    <t>30/11/21 - E - 26 - 86</t>
  </si>
  <si>
    <t>30/11/21 - E - 26 - 107</t>
  </si>
  <si>
    <t>30/11/21 - E - 26 - 121</t>
  </si>
  <si>
    <t>30/11/21 - E - 26 - 135</t>
  </si>
  <si>
    <t>30/11/21 - E - 26 - 149</t>
  </si>
  <si>
    <t>30/11/21 - E - 26 - 163</t>
  </si>
  <si>
    <t>30/11/21 - E - 26 - 191</t>
  </si>
  <si>
    <t>30/11/21 - E - 26 - 205</t>
  </si>
  <si>
    <t>30/11/21 - E - 26 - 219</t>
  </si>
  <si>
    <t>30/11/21 - E - 27 - 9</t>
  </si>
  <si>
    <t>30/11/21 - E - 27 - 23</t>
  </si>
  <si>
    <t>30/11/21 - E - 27 - 44</t>
  </si>
  <si>
    <t>30/11/21 - E - 27 - 58</t>
  </si>
  <si>
    <t>30/11/21 - E - 27 - 72</t>
  </si>
  <si>
    <t>30/11/21 - E - 27 - 86</t>
  </si>
  <si>
    <t>30/11/21 - E - 27 - 107</t>
  </si>
  <si>
    <t>30/11/21 - E - 27 - 121</t>
  </si>
  <si>
    <t>30/11/21 - E - 27 - 135</t>
  </si>
  <si>
    <t>30/11/21 - E - 27 - 149</t>
  </si>
  <si>
    <t>30/11/21 - E - 27 - 163</t>
  </si>
  <si>
    <t>30/11/21 - E - 27 - 191</t>
  </si>
  <si>
    <t>30/11/21 - E - 27 - 205</t>
  </si>
  <si>
    <t>30/11/21 - E - 27 - 219</t>
  </si>
  <si>
    <t>30/11/21 - E - 28 - 9</t>
  </si>
  <si>
    <t>30/11/21 - E - 29 - 15</t>
  </si>
  <si>
    <t>30/12/21 - E - 21 - 9</t>
  </si>
  <si>
    <t>30/12/21 - E - 21 - 23</t>
  </si>
  <si>
    <t>30/12/21 - E - 21 - 44</t>
  </si>
  <si>
    <t>30/12/21 - E - 21 - 58</t>
  </si>
  <si>
    <t>30/12/21 - E - 21 - 72</t>
  </si>
  <si>
    <t>30/12/21 - E - 21 - 86</t>
  </si>
  <si>
    <t>30/12/21 - E - 21 - 107</t>
  </si>
  <si>
    <t>30/12/21 - E - 21 - 121</t>
  </si>
  <si>
    <t>30/12/21 - E - 21 - 135</t>
  </si>
  <si>
    <t>30/12/21 - E - 21 - 149</t>
  </si>
  <si>
    <t>30/12/21 - E - 21 - 163</t>
  </si>
  <si>
    <t>30/12/21 - E - 21 - 191</t>
  </si>
  <si>
    <t>30/12/21 - E - 21 - 205</t>
  </si>
  <si>
    <t>30/12/21 - E - 21 - 219</t>
  </si>
  <si>
    <t>31/01/21 - E - 8 - 16</t>
  </si>
  <si>
    <t>31/01/21 - E - 8 - 30</t>
  </si>
  <si>
    <t>31/01/21 - E - 8 - 44</t>
  </si>
  <si>
    <t>31/01/21 - E - 8 - 58</t>
  </si>
  <si>
    <t>31/01/21 - E - 8 - 79</t>
  </si>
  <si>
    <t>31/01/21 - E - 8 - 100</t>
  </si>
  <si>
    <t>31/01/21 - E - 8 - 114</t>
  </si>
  <si>
    <t>31/01/21 - E - 8 - 128</t>
  </si>
  <si>
    <t>31/01/21 - E - 8 - 142</t>
  </si>
  <si>
    <t>31/01/21 - E - 8 - 156</t>
  </si>
  <si>
    <t>31/01/21 - E - 8 - 170</t>
  </si>
  <si>
    <t>31/01/21 - E - 8 - 191</t>
  </si>
  <si>
    <t>31/01/21 - E - 8 - 205</t>
  </si>
  <si>
    <t>31/01/21 - E - 9 - 9</t>
  </si>
  <si>
    <t>31/01/21 - E - 9 - 23</t>
  </si>
  <si>
    <t>31/01/21 - E - 10 - 9</t>
  </si>
  <si>
    <t>31/01/21 - E - 10 - 23</t>
  </si>
  <si>
    <t>31/03/21 - E - 23 - 16</t>
  </si>
  <si>
    <t>31/03/21 - E - 23 - 30</t>
  </si>
  <si>
    <t>31/03/21 - E - 23 - 44</t>
  </si>
  <si>
    <t>31/03/21 - E - 23 - 58</t>
  </si>
  <si>
    <t>31/03/21 - E - 23 - 72</t>
  </si>
  <si>
    <t>31/03/21 - E - 23 - 86</t>
  </si>
  <si>
    <t>31/03/21 - E - 23 - 100</t>
  </si>
  <si>
    <t>31/03/21 - E - 23 - 114</t>
  </si>
  <si>
    <t>31/03/21 - E - 23 - 128</t>
  </si>
  <si>
    <t>31/03/21 - E - 23 - 142</t>
  </si>
  <si>
    <t>31/03/21 - E - 23 - 156</t>
  </si>
  <si>
    <t>31/03/21 - E - 23 - 170</t>
  </si>
  <si>
    <t>31/03/21 - E - 23 - 191</t>
  </si>
  <si>
    <t>31/03/21 - E - 23 - 205</t>
  </si>
  <si>
    <t>31/05/21 - E - 14 - 16</t>
  </si>
  <si>
    <t>31/05/21 - E - 14 - 37</t>
  </si>
  <si>
    <t>31/05/21 - E - 14 - 51</t>
  </si>
  <si>
    <t>31/05/21 - E - 14 - 65</t>
  </si>
  <si>
    <t>31/05/21 - E - 14 - 79</t>
  </si>
  <si>
    <t>31/05/21 - E - 14 - 93</t>
  </si>
  <si>
    <t>31/05/21 - E - 14 - 107</t>
  </si>
  <si>
    <t>31/05/21 - E - 14 - 121</t>
  </si>
  <si>
    <t>31/05/21 - E - 14 - 135</t>
  </si>
  <si>
    <t>31/05/21 - E - 14 - 149</t>
  </si>
  <si>
    <t>31/05/21 - E - 14 - 170</t>
  </si>
  <si>
    <t>31/05/21 - E - 14 - 184</t>
  </si>
  <si>
    <t>31/05/21 - E - 15 - 9</t>
  </si>
  <si>
    <t>31/08/21 - E - 15 - 9</t>
  </si>
  <si>
    <t>31/08/21 - E - 15 - 23</t>
  </si>
  <si>
    <t>31/08/21 - E - 15 - 44</t>
  </si>
  <si>
    <t>31/08/21 - E - 15 - 58</t>
  </si>
  <si>
    <t>31/08/21 - E - 15 - 72</t>
  </si>
  <si>
    <t>31/08/21 - E - 15 - 93</t>
  </si>
  <si>
    <t>31/08/21 - E - 15 - 107</t>
  </si>
  <si>
    <t>31/08/21 - E - 15 - 121</t>
  </si>
  <si>
    <t>31/08/21 - E - 15 - 135</t>
  </si>
  <si>
    <t>31/08/21 - E - 15 - 163</t>
  </si>
  <si>
    <t>31/08/21 - E - 15 - 177</t>
  </si>
  <si>
    <t>31/08/21 - E - 15 - 191</t>
  </si>
  <si>
    <t>31/08/21 - E - 16 - 9</t>
  </si>
  <si>
    <t>31/10/21 - E - 21 - 9</t>
  </si>
  <si>
    <t>31/10/21 - E - 22 - 9</t>
  </si>
  <si>
    <t>31/10/21 - E - 23 - 9</t>
  </si>
  <si>
    <t>31/10/21 - E - 23 - 23</t>
  </si>
  <si>
    <t>31/10/21 - E - 23 - 37</t>
  </si>
  <si>
    <t>31/10/21 - E - 23 - 51</t>
  </si>
  <si>
    <t>31/10/21 - E - 23 - 65</t>
  </si>
  <si>
    <t>31/10/21 - E - 23 - 79</t>
  </si>
  <si>
    <t>31/10/21 - E - 23 - 100</t>
  </si>
  <si>
    <t>31/10/21 - E - 23 - 114</t>
  </si>
  <si>
    <t>31/10/21 - E - 23 - 128</t>
  </si>
  <si>
    <t>31/10/21 - E - 23 - 142</t>
  </si>
  <si>
    <t>31/10/21 - E - 23 - 156</t>
  </si>
  <si>
    <t>31/10/21 - E - 23 - 184</t>
  </si>
  <si>
    <t>31/10/21 - E - 23 - 198</t>
  </si>
  <si>
    <t>31/10/21 - E - 23 - 212</t>
  </si>
  <si>
    <t>31/10/21 - E - 24 - 9</t>
  </si>
  <si>
    <t>31/10/21 - E - 25 - 9</t>
  </si>
  <si>
    <t>8271 0000 0000 0000 1400</t>
  </si>
  <si>
    <t>8271 0000 0000 0000 1410</t>
  </si>
  <si>
    <t>8271 0000 0000 0000 1412</t>
  </si>
  <si>
    <t>03/06/21 - E - 4 - 2</t>
  </si>
  <si>
    <t>03/06/21 - E - 4 - 23</t>
  </si>
  <si>
    <t>03/06/21 - E - 4 - 44</t>
  </si>
  <si>
    <t>03/06/21 - E - 4 - 65</t>
  </si>
  <si>
    <t>03/06/21 - E - 4 - 86</t>
  </si>
  <si>
    <t>03/06/21 - E - 4 - 107</t>
  </si>
  <si>
    <t>03/06/21 - E - 4 - 121</t>
  </si>
  <si>
    <t>05/04/21 - E - 5 - 2</t>
  </si>
  <si>
    <t>05/04/21 - E - 5 - 23</t>
  </si>
  <si>
    <t>05/04/21 - E - 5 - 44</t>
  </si>
  <si>
    <t>05/04/21 - E - 5 - 65</t>
  </si>
  <si>
    <t>05/04/21 - E - 5 - 86</t>
  </si>
  <si>
    <t>05/04/21 - E - 5 - 107</t>
  </si>
  <si>
    <t>05/07/21 - E - 5 - 2</t>
  </si>
  <si>
    <t>05/07/21 - E - 5 - 23</t>
  </si>
  <si>
    <t>05/07/21 - E - 5 - 44</t>
  </si>
  <si>
    <t>05/07/21 - E - 5 - 65</t>
  </si>
  <si>
    <t>05/07/21 - E - 5 - 86</t>
  </si>
  <si>
    <t>05/07/21 - E - 5 - 107</t>
  </si>
  <si>
    <t>05/07/21 - E - 5 - 121</t>
  </si>
  <si>
    <t>05/07/21 - E - 5 - 142</t>
  </si>
  <si>
    <t>05/07/21 - E - 5 - 163</t>
  </si>
  <si>
    <t>09/11/21 - E - 19 - 2</t>
  </si>
  <si>
    <t>09/11/21 - E - 19 - 23</t>
  </si>
  <si>
    <t>09/11/21 - E - 19 - 44</t>
  </si>
  <si>
    <t>09/11/21 - E - 19 - 65</t>
  </si>
  <si>
    <t>09/11/21 - E - 19 - 86</t>
  </si>
  <si>
    <t>09/11/21 - E - 19 - 107</t>
  </si>
  <si>
    <t>09/11/21 - E - 19 - 128</t>
  </si>
  <si>
    <t>09/11/21 - E - 19 - 142</t>
  </si>
  <si>
    <t>09/11/21 - E - 19 - 163</t>
  </si>
  <si>
    <t>10/11/21 - E - 20 - 2</t>
  </si>
  <si>
    <t>11/02/21 - E - 11 - 2</t>
  </si>
  <si>
    <t>11/02/21 - E - 11 - 23</t>
  </si>
  <si>
    <t>11/02/21 - E - 11 - 44</t>
  </si>
  <si>
    <t>11/02/21 - E - 11 - 65</t>
  </si>
  <si>
    <t>11/02/21 - E - 11 - 86</t>
  </si>
  <si>
    <t>11/02/21 - E - 11 - 107</t>
  </si>
  <si>
    <t>13/05/21 - E - 3 - 2</t>
  </si>
  <si>
    <t>13/05/21 - E - 3 - 23</t>
  </si>
  <si>
    <t>13/05/21 - E - 3 - 44</t>
  </si>
  <si>
    <t>13/05/21 - E - 3 - 65</t>
  </si>
  <si>
    <t>13/05/21 - E - 3 - 86</t>
  </si>
  <si>
    <t>13/05/21 - E - 3 - 107</t>
  </si>
  <si>
    <t>28/02/21 - D - 1 - 2</t>
  </si>
  <si>
    <t>28/02/21 - D - 1 - 23</t>
  </si>
  <si>
    <t>28/02/21 - D - 1 - 44</t>
  </si>
  <si>
    <t>28/02/21 - D - 1 - 65</t>
  </si>
  <si>
    <t>28/02/21 - D - 1 - 86</t>
  </si>
  <si>
    <t>28/02/21 - D - 1 - 107</t>
  </si>
  <si>
    <t>30/07/21 - D - 1 - 2</t>
  </si>
  <si>
    <t>30/07/21 - D - 1 - 23</t>
  </si>
  <si>
    <t>30/07/21 - D - 1 - 44</t>
  </si>
  <si>
    <t>30/07/21 - D - 1 - 65</t>
  </si>
  <si>
    <t>30/07/21 - D - 1 - 86</t>
  </si>
  <si>
    <t>30/07/21 - D - 1 - 100</t>
  </si>
  <si>
    <t>30/07/21 - D - 1 - 121</t>
  </si>
  <si>
    <t>30/07/21 - D - 1 - 142</t>
  </si>
  <si>
    <t>30/07/21 - D - 1 - 163</t>
  </si>
  <si>
    <t>30/09/21 - D - 1 - 2</t>
  </si>
  <si>
    <t>30/09/21 - D - 1 - 23</t>
  </si>
  <si>
    <t>30/09/21 - D - 1 - 44</t>
  </si>
  <si>
    <t>30/09/21 - D - 1 - 65</t>
  </si>
  <si>
    <t>30/09/21 - D - 1 - 86</t>
  </si>
  <si>
    <t>30/09/21 - D - 1 - 100</t>
  </si>
  <si>
    <t>30/09/21 - D - 1 - 121</t>
  </si>
  <si>
    <t>30/09/21 - D - 1 - 142</t>
  </si>
  <si>
    <t>30/09/21 - D - 1 - 163</t>
  </si>
  <si>
    <t>30/11/21 - D - 1 - 2</t>
  </si>
  <si>
    <t>30/11/21 - D - 1 - 23</t>
  </si>
  <si>
    <t>30/11/21 - D - 1 - 44</t>
  </si>
  <si>
    <t>30/11/21 - D - 1 - 65</t>
  </si>
  <si>
    <t>30/11/21 - D - 1 - 86</t>
  </si>
  <si>
    <t>30/11/21 - D - 1 - 107</t>
  </si>
  <si>
    <t>30/11/21 - D - 1 - 128</t>
  </si>
  <si>
    <t>30/11/21 - D - 1 - 149</t>
  </si>
  <si>
    <t>30/11/21 - D - 1 - 163</t>
  </si>
  <si>
    <t>31/08/21 - D - 1 - 2</t>
  </si>
  <si>
    <t>31/08/21 - D - 1 - 23</t>
  </si>
  <si>
    <t>31/08/21 - D - 1 - 44</t>
  </si>
  <si>
    <t>31/08/21 - D - 1 - 65</t>
  </si>
  <si>
    <t>31/08/21 - D - 1 - 86</t>
  </si>
  <si>
    <t>31/08/21 - D - 1 - 100</t>
  </si>
  <si>
    <t>31/08/21 - D - 1 - 121</t>
  </si>
  <si>
    <t>31/08/21 - D - 1 - 142</t>
  </si>
  <si>
    <t>31/08/21 - D - 1 - 163</t>
  </si>
  <si>
    <t>31/08/21 - D - 1 - 170</t>
  </si>
  <si>
    <t>31/10/21 - D - 1 - 2</t>
  </si>
  <si>
    <t>31/10/21 - D - 1 - 23</t>
  </si>
  <si>
    <t>31/10/21 - D - 1 - 44</t>
  </si>
  <si>
    <t>31/10/21 - D - 1 - 65</t>
  </si>
  <si>
    <t>31/10/21 - D - 1 - 86</t>
  </si>
  <si>
    <t>31/10/21 - D - 1 - 107</t>
  </si>
  <si>
    <t>31/10/21 - D - 1 - 128</t>
  </si>
  <si>
    <t>31/10/21 - D - 1 - 149</t>
  </si>
  <si>
    <t>31/10/21 - D - 1 - 163</t>
  </si>
  <si>
    <t>31/12/21 - D - 1 - 2</t>
  </si>
  <si>
    <t>31/12/21 - D - 1 - 23</t>
  </si>
  <si>
    <t>31/12/21 - D - 1 - 44</t>
  </si>
  <si>
    <t>31/12/21 - D - 1 - 65</t>
  </si>
  <si>
    <t>31/12/21 - D - 1 - 86</t>
  </si>
  <si>
    <t>31/12/21 - D - 1 - 107</t>
  </si>
  <si>
    <t>31/12/21 - D - 1 - 128</t>
  </si>
  <si>
    <t>31/12/21 - D - 1 - 149</t>
  </si>
  <si>
    <t>31/12/21 - D - 1 - 163</t>
  </si>
  <si>
    <t>8271 0000 0000 0000 1413</t>
  </si>
  <si>
    <t>03/06/21 - E - 4 - 9</t>
  </si>
  <si>
    <t>03/06/21 - E - 4 - 30</t>
  </si>
  <si>
    <t>03/06/21 - E - 4 - 51</t>
  </si>
  <si>
    <t>03/06/21 - E - 4 - 72</t>
  </si>
  <si>
    <t>03/06/21 - E - 4 - 93</t>
  </si>
  <si>
    <t>03/06/21 - E - 4 - 114</t>
  </si>
  <si>
    <t>03/06/21 - E - 4 - 128</t>
  </si>
  <si>
    <t>05/04/21 - E - 5 - 9</t>
  </si>
  <si>
    <t>05/04/21 - E - 5 - 30</t>
  </si>
  <si>
    <t>05/04/21 - E - 5 - 51</t>
  </si>
  <si>
    <t>05/04/21 - E - 5 - 72</t>
  </si>
  <si>
    <t>05/04/21 - E - 5 - 93</t>
  </si>
  <si>
    <t>05/04/21 - E - 5 - 114</t>
  </si>
  <si>
    <t>05/07/21 - E - 5 - 9</t>
  </si>
  <si>
    <t>05/07/21 - E - 5 - 30</t>
  </si>
  <si>
    <t>05/07/21 - E - 5 - 51</t>
  </si>
  <si>
    <t>05/07/21 - E - 5 - 72</t>
  </si>
  <si>
    <t>05/07/21 - E - 5 - 93</t>
  </si>
  <si>
    <t>05/07/21 - E - 5 - 114</t>
  </si>
  <si>
    <t>05/07/21 - E - 5 - 128</t>
  </si>
  <si>
    <t>05/07/21 - E - 5 - 149</t>
  </si>
  <si>
    <t>05/07/21 - E - 5 - 170</t>
  </si>
  <si>
    <t>09/11/21 - E - 19 - 9</t>
  </si>
  <si>
    <t>09/11/21 - E - 19 - 30</t>
  </si>
  <si>
    <t>09/11/21 - E - 19 - 51</t>
  </si>
  <si>
    <t>09/11/21 - E - 19 - 72</t>
  </si>
  <si>
    <t>09/11/21 - E - 19 - 93</t>
  </si>
  <si>
    <t>09/11/21 - E - 19 - 114</t>
  </si>
  <si>
    <t>09/11/21 - E - 19 - 135</t>
  </si>
  <si>
    <t>09/11/21 - E - 19 - 149</t>
  </si>
  <si>
    <t>09/11/21 - E - 19 - 170</t>
  </si>
  <si>
    <t>10/11/21 - E - 20 - 9</t>
  </si>
  <si>
    <t>11/02/21 - E - 11 - 9</t>
  </si>
  <si>
    <t>11/02/21 - E - 11 - 30</t>
  </si>
  <si>
    <t>11/02/21 - E - 11 - 51</t>
  </si>
  <si>
    <t>11/02/21 - E - 11 - 72</t>
  </si>
  <si>
    <t>11/02/21 - E - 11 - 93</t>
  </si>
  <si>
    <t>11/02/21 - E - 11 - 114</t>
  </si>
  <si>
    <t>13/05/21 - E - 3 - 9</t>
  </si>
  <si>
    <t>13/05/21 - E - 3 - 30</t>
  </si>
  <si>
    <t>13/05/21 - E - 3 - 51</t>
  </si>
  <si>
    <t>13/05/21 - E - 3 - 72</t>
  </si>
  <si>
    <t>13/05/21 - E - 3 - 93</t>
  </si>
  <si>
    <t>13/05/21 - E - 3 - 114</t>
  </si>
  <si>
    <t>28/02/21 - D - 1 - 9</t>
  </si>
  <si>
    <t>28/02/21 - D - 1 - 30</t>
  </si>
  <si>
    <t>28/02/21 - D - 1 - 51</t>
  </si>
  <si>
    <t>28/02/21 - D - 1 - 72</t>
  </si>
  <si>
    <t>28/02/21 - D - 1 - 93</t>
  </si>
  <si>
    <t>28/02/21 - D - 1 - 114</t>
  </si>
  <si>
    <t>30/07/21 - D - 1 - 9</t>
  </si>
  <si>
    <t>30/07/21 - D - 1 - 30</t>
  </si>
  <si>
    <t>30/07/21 - D - 1 - 51</t>
  </si>
  <si>
    <t>30/07/21 - D - 1 - 72</t>
  </si>
  <si>
    <t>30/07/21 - D - 1 - 93</t>
  </si>
  <si>
    <t>30/07/21 - D - 1 - 107</t>
  </si>
  <si>
    <t>30/07/21 - D - 1 - 128</t>
  </si>
  <si>
    <t>30/07/21 - D - 1 - 149</t>
  </si>
  <si>
    <t>30/07/21 - D - 1 - 170</t>
  </si>
  <si>
    <t>30/09/21 - D - 1 - 9</t>
  </si>
  <si>
    <t>30/09/21 - D - 1 - 30</t>
  </si>
  <si>
    <t>30/09/21 - D - 1 - 51</t>
  </si>
  <si>
    <t>30/09/21 - D - 1 - 72</t>
  </si>
  <si>
    <t>30/09/21 - D - 1 - 93</t>
  </si>
  <si>
    <t>30/09/21 - D - 1 - 107</t>
  </si>
  <si>
    <t>30/09/21 - D - 1 - 128</t>
  </si>
  <si>
    <t>30/09/21 - D - 1 - 149</t>
  </si>
  <si>
    <t>30/09/21 - D - 1 - 170</t>
  </si>
  <si>
    <t>30/11/21 - D - 1 - 9</t>
  </si>
  <si>
    <t>30/11/21 - D - 1 - 30</t>
  </si>
  <si>
    <t>30/11/21 - D - 1 - 51</t>
  </si>
  <si>
    <t>30/11/21 - D - 1 - 72</t>
  </si>
  <si>
    <t>30/11/21 - D - 1 - 93</t>
  </si>
  <si>
    <t>30/11/21 - D - 1 - 114</t>
  </si>
  <si>
    <t>30/11/21 - D - 1 - 135</t>
  </si>
  <si>
    <t>30/11/21 - D - 1 - 156</t>
  </si>
  <si>
    <t>30/11/21 - D - 1 - 170</t>
  </si>
  <si>
    <t>31/08/21 - D - 1 - 9</t>
  </si>
  <si>
    <t>31/08/21 - D - 1 - 30</t>
  </si>
  <si>
    <t>31/08/21 - D - 1 - 51</t>
  </si>
  <si>
    <t>31/08/21 - D - 1 - 72</t>
  </si>
  <si>
    <t>31/08/21 - D - 1 - 93</t>
  </si>
  <si>
    <t>31/08/21 - D - 1 - 107</t>
  </si>
  <si>
    <t>31/08/21 - D - 1 - 128</t>
  </si>
  <si>
    <t>31/08/21 - D - 1 - 149</t>
  </si>
  <si>
    <t>31/08/21 - D - 1 - 177</t>
  </si>
  <si>
    <t>31/10/21 - D - 1 - 9</t>
  </si>
  <si>
    <t>31/10/21 - D - 1 - 30</t>
  </si>
  <si>
    <t>31/10/21 - D - 1 - 51</t>
  </si>
  <si>
    <t>31/10/21 - D - 1 - 72</t>
  </si>
  <si>
    <t>31/10/21 - D - 1 - 93</t>
  </si>
  <si>
    <t>31/10/21 - D - 1 - 114</t>
  </si>
  <si>
    <t>31/10/21 - D - 1 - 135</t>
  </si>
  <si>
    <t>31/10/21 - D - 1 - 156</t>
  </si>
  <si>
    <t>31/10/21 - D - 1 - 170</t>
  </si>
  <si>
    <t>31/12/21 - D - 1 - 9</t>
  </si>
  <si>
    <t>31/12/21 - D - 1 - 30</t>
  </si>
  <si>
    <t>31/12/21 - D - 1 - 51</t>
  </si>
  <si>
    <t>31/12/21 - D - 1 - 72</t>
  </si>
  <si>
    <t>31/12/21 - D - 1 - 93</t>
  </si>
  <si>
    <t>31/12/21 - D - 1 - 114</t>
  </si>
  <si>
    <t>31/12/21 - D - 1 - 135</t>
  </si>
  <si>
    <t>31/12/21 - D - 1 - 156</t>
  </si>
  <si>
    <t>31/12/21 - D - 1 - 170</t>
  </si>
  <si>
    <t>8271 0000 0000 0000 1414</t>
  </si>
  <si>
    <t>03/06/21 - E - 4 - 16</t>
  </si>
  <si>
    <t>03/06/21 - E - 4 - 37</t>
  </si>
  <si>
    <t>03/06/21 - E - 4 - 58</t>
  </si>
  <si>
    <t>03/06/21 - E - 4 - 79</t>
  </si>
  <si>
    <t>03/06/21 - E - 4 - 100</t>
  </si>
  <si>
    <t>03/06/21 - E - 4 - 135</t>
  </si>
  <si>
    <t>05/04/21 - E - 5 - 16</t>
  </si>
  <si>
    <t>05/04/21 - E - 5 - 37</t>
  </si>
  <si>
    <t>05/04/21 - E - 5 - 58</t>
  </si>
  <si>
    <t>05/04/21 - E - 5 - 79</t>
  </si>
  <si>
    <t>05/04/21 - E - 5 - 100</t>
  </si>
  <si>
    <t>05/07/21 - E - 5 - 16</t>
  </si>
  <si>
    <t>05/07/21 - E - 5 - 37</t>
  </si>
  <si>
    <t>05/07/21 - E - 5 - 58</t>
  </si>
  <si>
    <t>05/07/21 - E - 5 - 79</t>
  </si>
  <si>
    <t>05/07/21 - E - 5 - 100</t>
  </si>
  <si>
    <t>05/07/21 - E - 5 - 135</t>
  </si>
  <si>
    <t>05/07/21 - E - 5 - 156</t>
  </si>
  <si>
    <t>05/07/21 - E - 5 - 177</t>
  </si>
  <si>
    <t>09/11/21 - E - 19 - 16</t>
  </si>
  <si>
    <t>09/11/21 - E - 19 - 37</t>
  </si>
  <si>
    <t>09/11/21 - E - 19 - 58</t>
  </si>
  <si>
    <t>09/11/21 - E - 19 - 79</t>
  </si>
  <si>
    <t>09/11/21 - E - 19 - 100</t>
  </si>
  <si>
    <t>09/11/21 - E - 19 - 121</t>
  </si>
  <si>
    <t>09/11/21 - E - 19 - 156</t>
  </si>
  <si>
    <t>09/11/21 - E - 19 - 177</t>
  </si>
  <si>
    <t>10/11/21 - E - 20 - 16</t>
  </si>
  <si>
    <t>11/02/21 - E - 11 - 16</t>
  </si>
  <si>
    <t>11/02/21 - E - 11 - 37</t>
  </si>
  <si>
    <t>11/02/21 - E - 11 - 58</t>
  </si>
  <si>
    <t>11/02/21 - E - 11 - 79</t>
  </si>
  <si>
    <t>11/02/21 - E - 11 - 100</t>
  </si>
  <si>
    <t>13/05/21 - E - 3 - 16</t>
  </si>
  <si>
    <t>13/05/21 - E - 3 - 37</t>
  </si>
  <si>
    <t>13/05/21 - E - 3 - 58</t>
  </si>
  <si>
    <t>13/05/21 - E - 3 - 79</t>
  </si>
  <si>
    <t>13/05/21 - E - 3 - 100</t>
  </si>
  <si>
    <t>28/02/21 - D - 1 - 16</t>
  </si>
  <si>
    <t>28/02/21 - D - 1 - 37</t>
  </si>
  <si>
    <t>28/02/21 - D - 1 - 58</t>
  </si>
  <si>
    <t>28/02/21 - D - 1 - 79</t>
  </si>
  <si>
    <t>28/02/21 - D - 1 - 100</t>
  </si>
  <si>
    <t>30/07/21 - D - 1 - 16</t>
  </si>
  <si>
    <t>30/07/21 - D - 1 - 37</t>
  </si>
  <si>
    <t>30/07/21 - D - 1 - 58</t>
  </si>
  <si>
    <t>30/07/21 - D - 1 - 79</t>
  </si>
  <si>
    <t>30/07/21 - D - 1 - 114</t>
  </si>
  <si>
    <t>30/07/21 - D - 1 - 135</t>
  </si>
  <si>
    <t>30/07/21 - D - 1 - 156</t>
  </si>
  <si>
    <t>30/07/21 - D - 1 - 177</t>
  </si>
  <si>
    <t>30/09/21 - D - 1 - 16</t>
  </si>
  <si>
    <t>30/09/21 - D - 1 - 37</t>
  </si>
  <si>
    <t>30/09/21 - D - 1 - 58</t>
  </si>
  <si>
    <t>30/09/21 - D - 1 - 79</t>
  </si>
  <si>
    <t>30/09/21 - D - 1 - 114</t>
  </si>
  <si>
    <t>30/09/21 - D - 1 - 135</t>
  </si>
  <si>
    <t>30/09/21 - D - 1 - 156</t>
  </si>
  <si>
    <t>30/09/21 - D - 1 - 177</t>
  </si>
  <si>
    <t>30/11/21 - D - 1 - 16</t>
  </si>
  <si>
    <t>30/11/21 - D - 1 - 37</t>
  </si>
  <si>
    <t>30/11/21 - D - 1 - 58</t>
  </si>
  <si>
    <t>30/11/21 - D - 1 - 79</t>
  </si>
  <si>
    <t>30/11/21 - D - 1 - 100</t>
  </si>
  <si>
    <t>30/11/21 - D - 1 - 121</t>
  </si>
  <si>
    <t>30/11/21 - D - 1 - 142</t>
  </si>
  <si>
    <t>30/11/21 - D - 1 - 177</t>
  </si>
  <si>
    <t>31/08/21 - D - 1 - 16</t>
  </si>
  <si>
    <t>31/08/21 - D - 1 - 37</t>
  </si>
  <si>
    <t>31/08/21 - D - 1 - 58</t>
  </si>
  <si>
    <t>31/08/21 - D - 1 - 79</t>
  </si>
  <si>
    <t>31/08/21 - D - 1 - 114</t>
  </si>
  <si>
    <t>31/08/21 - D - 1 - 135</t>
  </si>
  <si>
    <t>31/08/21 - D - 1 - 156</t>
  </si>
  <si>
    <t>31/08/21 - D - 1 - 184</t>
  </si>
  <si>
    <t>31/10/21 - D - 1 - 16</t>
  </si>
  <si>
    <t>31/10/21 - D - 1 - 37</t>
  </si>
  <si>
    <t>31/10/21 - D - 1 - 58</t>
  </si>
  <si>
    <t>31/10/21 - D - 1 - 79</t>
  </si>
  <si>
    <t>31/10/21 - D - 1 - 100</t>
  </si>
  <si>
    <t>31/10/21 - D - 1 - 121</t>
  </si>
  <si>
    <t>31/10/21 - D - 1 - 142</t>
  </si>
  <si>
    <t>31/10/21 - D - 1 - 177</t>
  </si>
  <si>
    <t>31/12/21 - D - 1 - 16</t>
  </si>
  <si>
    <t>31/12/21 - D - 1 - 37</t>
  </si>
  <si>
    <t>31/12/21 - D - 1 - 58</t>
  </si>
  <si>
    <t>31/12/21 - D - 1 - 79</t>
  </si>
  <si>
    <t>31/12/21 - D - 1 - 100</t>
  </si>
  <si>
    <t>31/12/21 - D - 1 - 121</t>
  </si>
  <si>
    <t>31/12/21 - D - 1 - 142</t>
  </si>
  <si>
    <t>31/12/21 - D - 1 - 177</t>
  </si>
  <si>
    <t>8271 0000 0000 0000 1415</t>
  </si>
  <si>
    <t>09/11/21 - E - 19 - 184</t>
  </si>
  <si>
    <t>10/11/21 - E - 20 - 23</t>
  </si>
  <si>
    <t>30/07/21 - D - 1 - 184</t>
  </si>
  <si>
    <t>30/09/21 - D - 1 - 184</t>
  </si>
  <si>
    <t>31/08/21 - D - 1 - 191</t>
  </si>
  <si>
    <t>8271 0000 0000 0000 1416</t>
  </si>
  <si>
    <t>09/11/21 - E - 19 - 191</t>
  </si>
  <si>
    <t>10/11/21 - E - 20 - 30</t>
  </si>
  <si>
    <t>30/07/21 - D - 1 - 191</t>
  </si>
  <si>
    <t>30/09/21 - D - 1 - 191</t>
  </si>
  <si>
    <t>8271 0000 0000 0000 1500</t>
  </si>
  <si>
    <t>8271 0000 0000 0000 1520</t>
  </si>
  <si>
    <t>8271 0000 0000 0000 1522</t>
  </si>
  <si>
    <t>02/07/21 - E - 4 - 2</t>
  </si>
  <si>
    <t>17/11/21 - E - 22 - 2</t>
  </si>
  <si>
    <t>8271 0000 0000 0000 2000</t>
  </si>
  <si>
    <t>8271 0000 0000 0000 2100</t>
  </si>
  <si>
    <t>8271 0000 0000 0000 2110</t>
  </si>
  <si>
    <t>8271 0000 0000 0000 2111</t>
  </si>
  <si>
    <t>08/11/21 - E - 14 - 9</t>
  </si>
  <si>
    <t>08/11/21 - E - 14 - 43</t>
  </si>
  <si>
    <t>08/11/21 - E - 14 - 58</t>
  </si>
  <si>
    <t>09/07/21 - E - 10 - 2</t>
  </si>
  <si>
    <t>09/07/21 - E - 10 - 9</t>
  </si>
  <si>
    <t>09/07/21 - E - 10 - 16</t>
  </si>
  <si>
    <t>09/07/21 - E - 10 - 23</t>
  </si>
  <si>
    <t>09/07/21 - E - 10 - 30</t>
  </si>
  <si>
    <t>09/07/21 - E - 10 - 37</t>
  </si>
  <si>
    <t>09/07/21 - E - 10 - 44</t>
  </si>
  <si>
    <t>09/07/21 - E - 10 - 51</t>
  </si>
  <si>
    <t>09/07/21 - E - 10 - 58</t>
  </si>
  <si>
    <t>09/07/21 - E - 10 - 65</t>
  </si>
  <si>
    <t>09/07/21 - E - 10 - 72</t>
  </si>
  <si>
    <t>09/07/21 - E - 10 - 79</t>
  </si>
  <si>
    <t>09/07/21 - E - 10 - 86</t>
  </si>
  <si>
    <t>09/07/21 - E - 10 - 93</t>
  </si>
  <si>
    <t>09/07/21 - E - 10 - 100</t>
  </si>
  <si>
    <t>09/07/21 - E - 10 - 107</t>
  </si>
  <si>
    <t>09/07/21 - E - 10 - 114</t>
  </si>
  <si>
    <t>09/07/21 - E - 10 - 121</t>
  </si>
  <si>
    <t>09/07/21 - E - 10 - 128</t>
  </si>
  <si>
    <t>11/11/21 - E - 21 - 2</t>
  </si>
  <si>
    <t>11/11/21 - E - 21 - 9</t>
  </si>
  <si>
    <t>11/11/21 - E - 21 - 16</t>
  </si>
  <si>
    <t>11/11/21 - E - 21 - 23</t>
  </si>
  <si>
    <t>11/11/21 - E - 21 - 30</t>
  </si>
  <si>
    <t>11/11/21 - E - 21 - 37</t>
  </si>
  <si>
    <t>11/11/21 - E - 21 - 44</t>
  </si>
  <si>
    <t>11/11/21 - E - 21 - 51</t>
  </si>
  <si>
    <t>18/11/21 - E - 23 - 2</t>
  </si>
  <si>
    <t>18/11/21 - E - 23 - 9</t>
  </si>
  <si>
    <t>18/11/21 - E - 23 - 16</t>
  </si>
  <si>
    <t>18/11/21 - E - 23 - 23</t>
  </si>
  <si>
    <t>18/11/21 - E - 23 - 30</t>
  </si>
  <si>
    <t>18/11/21 - E - 23 - 37</t>
  </si>
  <si>
    <t>18/11/21 - E - 23 - 44</t>
  </si>
  <si>
    <t>18/11/21 - E - 23 - 51</t>
  </si>
  <si>
    <t>18/11/21 - E - 23 - 58</t>
  </si>
  <si>
    <t>18/11/21 - E - 23 - 65</t>
  </si>
  <si>
    <t>18/11/21 - E - 23 - 72</t>
  </si>
  <si>
    <t>18/11/21 - E - 23 - 79</t>
  </si>
  <si>
    <t>18/11/21 - E - 23 - 86</t>
  </si>
  <si>
    <t>18/11/21 - E - 23 - 93</t>
  </si>
  <si>
    <t>18/11/21 - E - 23 - 100</t>
  </si>
  <si>
    <t>18/11/21 - E - 23 - 107</t>
  </si>
  <si>
    <t>18/11/21 - E - 23 - 114</t>
  </si>
  <si>
    <t>18/11/21 - E - 23 - 121</t>
  </si>
  <si>
    <t>18/11/21 - E - 23 - 128</t>
  </si>
  <si>
    <t>18/11/21 - E - 23 - 135</t>
  </si>
  <si>
    <t>18/11/21 - E - 23 - 142</t>
  </si>
  <si>
    <t>22/04/21 - E - 13 - 44</t>
  </si>
  <si>
    <t>22/04/21 - E - 13 - 86</t>
  </si>
  <si>
    <t>8271 0000 0000 0000 2140</t>
  </si>
  <si>
    <t>8271 0000 0000 0000 2141</t>
  </si>
  <si>
    <t>05/04/21 - E - 4 - 2</t>
  </si>
  <si>
    <t>08/11/21 - E - 14 - 16</t>
  </si>
  <si>
    <t>08/11/21 - E - 14 - 81</t>
  </si>
  <si>
    <t>8271 0000 0000 0000 2160</t>
  </si>
  <si>
    <t>8271 0000 0000 0000 2161</t>
  </si>
  <si>
    <t>02/02/21 - E - 4 - 9</t>
  </si>
  <si>
    <t>06/09/21 - E - 8 - 2</t>
  </si>
  <si>
    <t>06/09/21 - E - 8 - 16</t>
  </si>
  <si>
    <t>06/09/21 - E - 8 - 30</t>
  </si>
  <si>
    <t>15/04/21 - E - 9 - 30</t>
  </si>
  <si>
    <t>15/07/21 - E - 14 - 44</t>
  </si>
  <si>
    <t>17/06/21 - E - 18 - 2</t>
  </si>
  <si>
    <t>17/06/21 - E - 18 - 9</t>
  </si>
  <si>
    <t>17/06/21 - E - 18 - 16</t>
  </si>
  <si>
    <t>17/06/21 - E - 18 - 23</t>
  </si>
  <si>
    <t>26/04/21 - E - 15 - 9</t>
  </si>
  <si>
    <t>8271 0000 0000 0000 2200</t>
  </si>
  <si>
    <t>8271 0000 0000 0000 2210</t>
  </si>
  <si>
    <t>8271 0000 0000 0000 2211</t>
  </si>
  <si>
    <t>03/03/21 - E - 6 - 58</t>
  </si>
  <si>
    <t>05/03/21 - E - 10 - 2</t>
  </si>
  <si>
    <t>05/03/21 - E - 11 - 2</t>
  </si>
  <si>
    <t>08/10/21 - E - 11 - 2</t>
  </si>
  <si>
    <t>08/10/21 - E - 13 - 2</t>
  </si>
  <si>
    <t>08/10/21 - E - 14 - 2</t>
  </si>
  <si>
    <t>08/11/21 - E - 15 - 2</t>
  </si>
  <si>
    <t>08/11/21 - E - 16 - 2</t>
  </si>
  <si>
    <t>11/08/21 - E - 8 - 2</t>
  </si>
  <si>
    <t>15/04/21 - E - 9 - 23</t>
  </si>
  <si>
    <t>15/07/21 - E - 14 - 37</t>
  </si>
  <si>
    <t>15/12/21 - E - 8 - 2</t>
  </si>
  <si>
    <t>15/12/21 - E - 9 - 2</t>
  </si>
  <si>
    <t>15/12/21 - E - 10 - 2</t>
  </si>
  <si>
    <t>15/12/21 - E - 11 - 2</t>
  </si>
  <si>
    <t>16/08/21 - E - 12 - 2</t>
  </si>
  <si>
    <t>21/01/21 - E - 6 - 2</t>
  </si>
  <si>
    <t>29/04/21 - E - 16 - 2</t>
  </si>
  <si>
    <t>8271 0000 0000 0000 2400</t>
  </si>
  <si>
    <t>8271 0000 0000 0000 2410</t>
  </si>
  <si>
    <t>8271 0000 0000 0000 2411</t>
  </si>
  <si>
    <t>15/07/21 - E - 14 - 9</t>
  </si>
  <si>
    <t>8271 0000 0000 0000 2490</t>
  </si>
  <si>
    <t>8271 0000 0000 0000 2491</t>
  </si>
  <si>
    <t>27/12/21 - E - 16 - 2</t>
  </si>
  <si>
    <t>8271 0000 0000 0000 2500</t>
  </si>
  <si>
    <t>8271 0000 0000 0000 2530</t>
  </si>
  <si>
    <t>8271 0000 0000 0000 2531</t>
  </si>
  <si>
    <t>03/03/21 - E - 6 - 9</t>
  </si>
  <si>
    <t>8271 0000 0000 0000 2540</t>
  </si>
  <si>
    <t>8271 0000 0000 0000 2541</t>
  </si>
  <si>
    <t>02/02/21 - E - 4 - 23</t>
  </si>
  <si>
    <t>03/03/21 - E - 6 - 79</t>
  </si>
  <si>
    <t>03/03/21 - E - 6 - 86</t>
  </si>
  <si>
    <t>06/09/21 - E - 8 - 9</t>
  </si>
  <si>
    <t>06/09/21 - E - 8 - 23</t>
  </si>
  <si>
    <t>06/09/21 - E - 8 - 37</t>
  </si>
  <si>
    <t>10/06/21 - E - 8 - 2</t>
  </si>
  <si>
    <t>14/06/21 - E - 11 - 2</t>
  </si>
  <si>
    <t>15/04/21 - E - 9 - 51</t>
  </si>
  <si>
    <t>8271 0000 0000 0000 2600</t>
  </si>
  <si>
    <t>8271 0000 0000 0000 2610</t>
  </si>
  <si>
    <t>8271 0000 0000 0000 2611</t>
  </si>
  <si>
    <t>01/03/21 - E - 2 - 2</t>
  </si>
  <si>
    <t>01/03/21 - E - 2 - 9</t>
  </si>
  <si>
    <t>01/03/21 - E - 2 - 16</t>
  </si>
  <si>
    <t>01/03/21 - E - 2 - 23</t>
  </si>
  <si>
    <t>01/03/21 - E - 2 - 30</t>
  </si>
  <si>
    <t>01/03/21 - E - 2 - 37</t>
  </si>
  <si>
    <t>01/03/21 - E - 2 - 44</t>
  </si>
  <si>
    <t>01/06/21 - E - 1 - 2</t>
  </si>
  <si>
    <t>01/06/21 - E - 1 - 9</t>
  </si>
  <si>
    <t>01/06/21 - E - 1 - 16</t>
  </si>
  <si>
    <t>01/06/21 - E - 1 - 23</t>
  </si>
  <si>
    <t>01/06/21 - E - 1 - 30</t>
  </si>
  <si>
    <t>01/06/21 - E - 1 - 37</t>
  </si>
  <si>
    <t>01/06/21 - E - 1 - 44</t>
  </si>
  <si>
    <t>01/06/21 - E - 1 - 51</t>
  </si>
  <si>
    <t>01/09/21 - E - 4 - 2</t>
  </si>
  <si>
    <t>01/09/21 - E - 4 - 9</t>
  </si>
  <si>
    <t>01/09/21 - E - 4 - 16</t>
  </si>
  <si>
    <t>01/09/21 - E - 4 - 23</t>
  </si>
  <si>
    <t>01/09/21 - E - 4 - 30</t>
  </si>
  <si>
    <t>01/09/21 - E - 4 - 37</t>
  </si>
  <si>
    <t>01/09/21 - E - 4 - 44</t>
  </si>
  <si>
    <t>01/09/21 - E - 4 - 51</t>
  </si>
  <si>
    <t>01/09/21 - E - 4 - 58</t>
  </si>
  <si>
    <t>01/10/21 - E - 4 - 2</t>
  </si>
  <si>
    <t>01/10/21 - E - 4 - 9</t>
  </si>
  <si>
    <t>01/10/21 - E - 4 - 16</t>
  </si>
  <si>
    <t>01/10/21 - E - 4 - 23</t>
  </si>
  <si>
    <t>01/10/21 - E - 4 - 30</t>
  </si>
  <si>
    <t>01/10/21 - E - 4 - 37</t>
  </si>
  <si>
    <t>01/10/21 - E - 4 - 44</t>
  </si>
  <si>
    <t>01/10/21 - E - 4 - 51</t>
  </si>
  <si>
    <t>01/10/21 - E - 5 - 2</t>
  </si>
  <si>
    <t>01/10/21 - E - 5 - 9</t>
  </si>
  <si>
    <t>01/10/21 - E - 5 - 16</t>
  </si>
  <si>
    <t>01/10/21 - E - 5 - 23</t>
  </si>
  <si>
    <t>01/10/21 - E - 5 - 30</t>
  </si>
  <si>
    <t>01/10/21 - E - 5 - 37</t>
  </si>
  <si>
    <t>01/10/21 - E - 5 - 44</t>
  </si>
  <si>
    <t>02/03/21 - E - 3 - 2</t>
  </si>
  <si>
    <t>02/03/21 - E - 3 - 9</t>
  </si>
  <si>
    <t>02/03/21 - E - 3 - 16</t>
  </si>
  <si>
    <t>02/03/21 - E - 3 - 23</t>
  </si>
  <si>
    <t>02/03/21 - E - 3 - 30</t>
  </si>
  <si>
    <t>02/03/21 - E - 3 - 37</t>
  </si>
  <si>
    <t>02/03/21 - E - 3 - 44</t>
  </si>
  <si>
    <t>02/03/21 - E - 3 - 51</t>
  </si>
  <si>
    <t>02/03/21 - E - 3 - 58</t>
  </si>
  <si>
    <t>02/03/21 - E - 3 - 65</t>
  </si>
  <si>
    <t>02/08/21 - E - 2 - 2</t>
  </si>
  <si>
    <t>02/08/21 - E - 2 - 9</t>
  </si>
  <si>
    <t>02/08/21 - E - 2 - 16</t>
  </si>
  <si>
    <t>02/08/21 - E - 2 - 23</t>
  </si>
  <si>
    <t>02/08/21 - E - 2 - 30</t>
  </si>
  <si>
    <t>02/08/21 - E - 2 - 37</t>
  </si>
  <si>
    <t>02/08/21 - E - 2 - 44</t>
  </si>
  <si>
    <t>02/08/21 - E - 2 - 51</t>
  </si>
  <si>
    <t>02/08/21 - E - 2 - 58</t>
  </si>
  <si>
    <t>02/08/21 - E - 2 - 65</t>
  </si>
  <si>
    <t>05/04/21 - E - 2 - 2</t>
  </si>
  <si>
    <t>05/04/21 - E - 2 - 9</t>
  </si>
  <si>
    <t>05/04/21 - E - 2 - 16</t>
  </si>
  <si>
    <t>05/04/21 - E - 2 - 23</t>
  </si>
  <si>
    <t>05/04/21 - E - 2 - 30</t>
  </si>
  <si>
    <t>05/04/21 - E - 2 - 37</t>
  </si>
  <si>
    <t>05/04/21 - E - 2 - 44</t>
  </si>
  <si>
    <t>05/04/21 - E - 2 - 51</t>
  </si>
  <si>
    <t>05/04/21 - E - 2 - 58</t>
  </si>
  <si>
    <t>05/04/21 - E - 2 - 65</t>
  </si>
  <si>
    <t>05/07/21 - E - 7 - 2</t>
  </si>
  <si>
    <t>05/07/21 - E - 7 - 9</t>
  </si>
  <si>
    <t>05/07/21 - E - 7 - 16</t>
  </si>
  <si>
    <t>05/07/21 - E - 7 - 23</t>
  </si>
  <si>
    <t>05/07/21 - E - 7 - 30</t>
  </si>
  <si>
    <t>05/07/21 - E - 7 - 37</t>
  </si>
  <si>
    <t>05/07/21 - E - 7 - 44</t>
  </si>
  <si>
    <t>05/07/21 - E - 7 - 51</t>
  </si>
  <si>
    <t>05/07/21 - E - 7 - 58</t>
  </si>
  <si>
    <t>05/07/21 - E - 7 - 65</t>
  </si>
  <si>
    <t>05/07/21 - E - 8 - 2</t>
  </si>
  <si>
    <t>05/07/21 - E - 8 - 9</t>
  </si>
  <si>
    <t>05/07/21 - E - 8 - 16</t>
  </si>
  <si>
    <t>05/07/21 - E - 8 - 23</t>
  </si>
  <si>
    <t>05/07/21 - E - 8 - 30</t>
  </si>
  <si>
    <t>05/07/21 - E - 8 - 37</t>
  </si>
  <si>
    <t>05/07/21 - E - 8 - 44</t>
  </si>
  <si>
    <t>05/07/21 - E - 8 - 51</t>
  </si>
  <si>
    <t>05/07/21 - E - 8 - 58</t>
  </si>
  <si>
    <t>05/11/21 - E - 10 - 2</t>
  </si>
  <si>
    <t>05/11/21 - E - 10 - 9</t>
  </si>
  <si>
    <t>05/11/21 - E - 10 - 16</t>
  </si>
  <si>
    <t>05/11/21 - E - 10 - 23</t>
  </si>
  <si>
    <t>05/11/21 - E - 10 - 30</t>
  </si>
  <si>
    <t>05/11/21 - E - 10 - 37</t>
  </si>
  <si>
    <t>05/11/21 - E - 10 - 44</t>
  </si>
  <si>
    <t>05/11/21 - E - 10 - 51</t>
  </si>
  <si>
    <t>05/11/21 - E - 10 - 58</t>
  </si>
  <si>
    <t>05/11/21 - E - 11 - 2</t>
  </si>
  <si>
    <t>05/11/21 - E - 11 - 9</t>
  </si>
  <si>
    <t>05/11/21 - E - 11 - 16</t>
  </si>
  <si>
    <t>05/11/21 - E - 11 - 23</t>
  </si>
  <si>
    <t>05/11/21 - E - 11 - 30</t>
  </si>
  <si>
    <t>05/11/21 - E - 11 - 37</t>
  </si>
  <si>
    <t>05/11/21 - E - 11 - 44</t>
  </si>
  <si>
    <t>05/11/21 - E - 11 - 51</t>
  </si>
  <si>
    <t>08/12/21 - E - 7 - 2</t>
  </si>
  <si>
    <t>08/12/21 - E - 7 - 9</t>
  </si>
  <si>
    <t>08/12/21 - E - 7 - 16</t>
  </si>
  <si>
    <t>08/12/21 - E - 7 - 23</t>
  </si>
  <si>
    <t>08/12/21 - E - 7 - 30</t>
  </si>
  <si>
    <t>08/12/21 - E - 7 - 37</t>
  </si>
  <si>
    <t>08/12/21 - E - 7 - 44</t>
  </si>
  <si>
    <t>08/12/21 - E - 7 - 51</t>
  </si>
  <si>
    <t>08/12/21 - E - 7 - 58</t>
  </si>
  <si>
    <t>08/12/21 - E - 7 - 65</t>
  </si>
  <si>
    <t>10/02/21 - E - 9 - 2</t>
  </si>
  <si>
    <t>10/02/21 - E - 9 - 9</t>
  </si>
  <si>
    <t>10/02/21 - E - 9 - 16</t>
  </si>
  <si>
    <t>10/02/21 - E - 9 - 23</t>
  </si>
  <si>
    <t>10/02/21 - E - 9 - 30</t>
  </si>
  <si>
    <t>10/02/21 - E - 9 - 37</t>
  </si>
  <si>
    <t>10/02/21 - E - 9 - 44</t>
  </si>
  <si>
    <t>10/02/21 - E - 9 - 51</t>
  </si>
  <si>
    <t>12/08/21 - E - 9 - 2</t>
  </si>
  <si>
    <t>12/08/21 - E - 9 - 9</t>
  </si>
  <si>
    <t>12/08/21 - E - 9 - 16</t>
  </si>
  <si>
    <t>12/08/21 - E - 9 - 23</t>
  </si>
  <si>
    <t>12/08/21 - E - 9 - 30</t>
  </si>
  <si>
    <t>12/08/21 - E - 9 - 37</t>
  </si>
  <si>
    <t>12/08/21 - E - 9 - 44</t>
  </si>
  <si>
    <t>12/08/21 - E - 9 - 51</t>
  </si>
  <si>
    <t>12/08/21 - E - 9 - 58</t>
  </si>
  <si>
    <t>27/12/21 - E - 18 - 2</t>
  </si>
  <si>
    <t>27/12/21 - E - 18 - 9</t>
  </si>
  <si>
    <t>27/12/21 - E - 18 - 16</t>
  </si>
  <si>
    <t>27/12/21 - E - 18 - 23</t>
  </si>
  <si>
    <t>27/12/21 - E - 18 - 30</t>
  </si>
  <si>
    <t>27/12/21 - E - 18 - 37</t>
  </si>
  <si>
    <t>27/12/21 - E - 18 - 44</t>
  </si>
  <si>
    <t>27/12/21 - E - 18 - 51</t>
  </si>
  <si>
    <t>27/12/21 - E - 18 - 58</t>
  </si>
  <si>
    <t>27/12/21 - E - 18 - 65</t>
  </si>
  <si>
    <t>30/04/21 - E - 17 - 2</t>
  </si>
  <si>
    <t>30/04/21 - E - 17 - 9</t>
  </si>
  <si>
    <t>30/04/21 - E - 17 - 16</t>
  </si>
  <si>
    <t>30/04/21 - E - 17 - 23</t>
  </si>
  <si>
    <t>30/04/21 - E - 17 - 30</t>
  </si>
  <si>
    <t>30/04/21 - E - 17 - 37</t>
  </si>
  <si>
    <t>30/04/21 - E - 17 - 44</t>
  </si>
  <si>
    <t>30/04/21 - E - 17 - 51</t>
  </si>
  <si>
    <t>30/04/21 - E - 17 - 58</t>
  </si>
  <si>
    <t>30/04/21 - E - 18 - 2</t>
  </si>
  <si>
    <t>30/04/21 - E - 18 - 9</t>
  </si>
  <si>
    <t>30/04/21 - E - 18 - 16</t>
  </si>
  <si>
    <t>30/04/21 - E - 18 - 23</t>
  </si>
  <si>
    <t>30/04/21 - E - 18 - 30</t>
  </si>
  <si>
    <t>30/04/21 - E - 18 - 37</t>
  </si>
  <si>
    <t>30/04/21 - E - 18 - 44</t>
  </si>
  <si>
    <t>30/04/21 - E - 18 - 51</t>
  </si>
  <si>
    <t>30/04/21 - E - 18 - 58</t>
  </si>
  <si>
    <t>30/04/21 - E - 18 - 65</t>
  </si>
  <si>
    <t>31/03/21 - E - 22 - 2</t>
  </si>
  <si>
    <t>31/03/21 - E - 22 - 9</t>
  </si>
  <si>
    <t>31/03/21 - E - 22 - 16</t>
  </si>
  <si>
    <t>31/03/21 - E - 22 - 23</t>
  </si>
  <si>
    <t>31/03/21 - E - 22 - 30</t>
  </si>
  <si>
    <t>31/08/21 - E - 19 - 2</t>
  </si>
  <si>
    <t>31/08/21 - E - 19 - 9</t>
  </si>
  <si>
    <t>31/08/21 - E - 19 - 16</t>
  </si>
  <si>
    <t>31/08/21 - E - 19 - 23</t>
  </si>
  <si>
    <t>31/08/21 - E - 19 - 30</t>
  </si>
  <si>
    <t>31/08/21 - E - 19 - 37</t>
  </si>
  <si>
    <t>31/08/21 - E - 19 - 44</t>
  </si>
  <si>
    <t>31/08/21 - E - 19 - 51</t>
  </si>
  <si>
    <t>31/08/21 - E - 19 - 58</t>
  </si>
  <si>
    <t>31/08/21 - E - 19 - 65</t>
  </si>
  <si>
    <t>31/12/21 - E - 23 - 2</t>
  </si>
  <si>
    <t>31/12/21 - E - 23 - 9</t>
  </si>
  <si>
    <t>31/12/21 - E - 23 - 16</t>
  </si>
  <si>
    <t>31/12/21 - E - 23 - 23</t>
  </si>
  <si>
    <t>31/12/21 - E - 23 - 30</t>
  </si>
  <si>
    <t>31/12/21 - E - 23 - 37</t>
  </si>
  <si>
    <t>31/12/21 - E - 23 - 44</t>
  </si>
  <si>
    <t>31/12/21 - E - 23 - 51</t>
  </si>
  <si>
    <t>8271 0000 0000 0000 2700</t>
  </si>
  <si>
    <t>8271 0000 0000 0000 2720</t>
  </si>
  <si>
    <t>8271 0000 0000 0000 2721</t>
  </si>
  <si>
    <t>26/04/21 - E - 15 - 2</t>
  </si>
  <si>
    <t>8271 0000 0000 0000 2900</t>
  </si>
  <si>
    <t>8271 0000 0000 0000 2920</t>
  </si>
  <si>
    <t>8271 0000 0000 0000 2921</t>
  </si>
  <si>
    <t>08/04/21 - E - 7 - 62</t>
  </si>
  <si>
    <t>8271 0000 0000 0000 2940</t>
  </si>
  <si>
    <t>8271 0000 0000 0000 2941</t>
  </si>
  <si>
    <t>08/03/21 - E - 12 - 2</t>
  </si>
  <si>
    <t>08/03/21 - E - 12 - 9</t>
  </si>
  <si>
    <t>08/03/21 - E - 12 - 16</t>
  </si>
  <si>
    <t>08/03/21 - E - 12 - 23</t>
  </si>
  <si>
    <t>08/03/21 - E - 12 - 30</t>
  </si>
  <si>
    <t>08/03/21 - E - 12 - 37</t>
  </si>
  <si>
    <t>08/11/21 - E - 14 - 30</t>
  </si>
  <si>
    <t>08/11/21 - E - 14 - 51</t>
  </si>
  <si>
    <t>08/11/21 - E - 14 - 65</t>
  </si>
  <si>
    <t>08/11/21 - E - 14 - 73</t>
  </si>
  <si>
    <t>08/11/21 - E - 14 - 87</t>
  </si>
  <si>
    <t>08/11/21 - E - 14 - 93</t>
  </si>
  <si>
    <t>22/04/21 - E - 13 - 37</t>
  </si>
  <si>
    <t>22/04/21 - E - 13 - 51</t>
  </si>
  <si>
    <t>22/04/21 - E - 13 - 58</t>
  </si>
  <si>
    <t>22/04/21 - E - 13 - 65</t>
  </si>
  <si>
    <t>22/04/21 - E - 13 - 72</t>
  </si>
  <si>
    <t>22/04/21 - E - 13 - 79</t>
  </si>
  <si>
    <t>27/12/21 - E - 16 - 9</t>
  </si>
  <si>
    <t>8271 0000 0000 0000 2960</t>
  </si>
  <si>
    <t>8271 0000 0000 0000 2961</t>
  </si>
  <si>
    <t>01/09/21 - E - 2 - 2</t>
  </si>
  <si>
    <t>15/07/21 - E - 14 - 23</t>
  </si>
  <si>
    <t>8271 0000 0000 0000 3000</t>
  </si>
  <si>
    <t>8271 0000 0000 0000 3100</t>
  </si>
  <si>
    <t>8271 0000 0000 0000 3110</t>
  </si>
  <si>
    <t>8271 0000 0000 0000 3111</t>
  </si>
  <si>
    <t>01/12/21 - E - 3 - 51</t>
  </si>
  <si>
    <t>01/12/21 - E - 3 - 58</t>
  </si>
  <si>
    <t>04/11/21 - E - 6 - 2</t>
  </si>
  <si>
    <t>05/11/21 - E - 9 - 2</t>
  </si>
  <si>
    <t>06/09/21 - E - 10 - 2</t>
  </si>
  <si>
    <t>06/09/21 - E - 11 - 2</t>
  </si>
  <si>
    <t>09/07/21 - E - 11 - 2</t>
  </si>
  <si>
    <t>09/07/21 - E - 12 - 2</t>
  </si>
  <si>
    <t>19/01/21 - E - 3 - 2</t>
  </si>
  <si>
    <t>19/01/21 - E - 4 - 2</t>
  </si>
  <si>
    <t>19/05/21 - E - 12 - 2</t>
  </si>
  <si>
    <t>19/05/21 - E - 13 - 2</t>
  </si>
  <si>
    <t>8271 0000 0000 0000 3140</t>
  </si>
  <si>
    <t>8271 0000 0000 0000 3141</t>
  </si>
  <si>
    <t>01/12/21 - E - 3 - 65</t>
  </si>
  <si>
    <t>04/11/21 - E - 5 - 2</t>
  </si>
  <si>
    <t>05/04/21 - E - 3 - 2</t>
  </si>
  <si>
    <t>16/02/21 - E - 12 - 2</t>
  </si>
  <si>
    <t>18/06/21 - E - 19 - 2</t>
  </si>
  <si>
    <t>19/01/21 - E - 5 - 2</t>
  </si>
  <si>
    <t>19/05/21 - E - 11 - 2</t>
  </si>
  <si>
    <t>19/08/21 - E - 13 - 2</t>
  </si>
  <si>
    <t>20/07/21 - E - 16 - 2</t>
  </si>
  <si>
    <t>20/09/21 - E - 16 - 2</t>
  </si>
  <si>
    <t>8271 0000 0000 0000 3170</t>
  </si>
  <si>
    <t>8271 0000 0000 0000 3171</t>
  </si>
  <si>
    <t>01/07/21 - E - 3 - 2</t>
  </si>
  <si>
    <t>01/12/21 - E - 2 - 57</t>
  </si>
  <si>
    <t>05/07/21 - E - 6 - 2</t>
  </si>
  <si>
    <t>08/11/21 - E - 14 - 2</t>
  </si>
  <si>
    <t>31/08/21 - E - 18 - 2</t>
  </si>
  <si>
    <t>8271 0000 0000 0000 3300</t>
  </si>
  <si>
    <t>8271 0000 0000 0000 3330</t>
  </si>
  <si>
    <t>8271 0000 0000 0000 3331</t>
  </si>
  <si>
    <t>05/10/21 - E - 7 - 2</t>
  </si>
  <si>
    <t>16/06/21 - E - 14 - 2</t>
  </si>
  <si>
    <t>8271 0000 0000 0000 3360</t>
  </si>
  <si>
    <t>8271 0000 0000 0000 3362</t>
  </si>
  <si>
    <t>11/02/21 - E - 10 - 2</t>
  </si>
  <si>
    <t>8271 0000 0000 0000 3363</t>
  </si>
  <si>
    <t>06/09/21 - E - 9 - 2</t>
  </si>
  <si>
    <t>06/09/21 - E - 9 - 9</t>
  </si>
  <si>
    <t>06/10/21 - E - 8 - 2</t>
  </si>
  <si>
    <t>19/05/21 - E - 6 - 2</t>
  </si>
  <si>
    <t>8271 0000 0000 0000 3400</t>
  </si>
  <si>
    <t>8271 0000 0000 0000 3410</t>
  </si>
  <si>
    <t>8271 0000 0000 0000 3411</t>
  </si>
  <si>
    <t>01/03/21 - E - 1 - 2</t>
  </si>
  <si>
    <t>01/03/21 - E - 1 - 9</t>
  </si>
  <si>
    <t>01/03/21 - E - 1 - 16</t>
  </si>
  <si>
    <t>01/03/21 - E - 1 - 23</t>
  </si>
  <si>
    <t>01/07/21 - E - 1 - 2</t>
  </si>
  <si>
    <t>01/07/21 - E - 1 - 9</t>
  </si>
  <si>
    <t>01/07/21 - E - 1 - 16</t>
  </si>
  <si>
    <t>01/07/21 - E - 1 - 23</t>
  </si>
  <si>
    <t>01/09/21 - E - 1 - 2</t>
  </si>
  <si>
    <t>01/09/21 - E - 1 - 9</t>
  </si>
  <si>
    <t>01/10/21 - E - 1 - 2</t>
  </si>
  <si>
    <t>01/10/21 - E - 1 - 9</t>
  </si>
  <si>
    <t>01/10/21 - E - 1 - 16</t>
  </si>
  <si>
    <t>01/10/21 - E - 1 - 23</t>
  </si>
  <si>
    <t>01/11/21 - E - 1 - 2</t>
  </si>
  <si>
    <t>01/11/21 - E - 1 - 9</t>
  </si>
  <si>
    <t>01/11/21 - E - 1 - 16</t>
  </si>
  <si>
    <t>01/11/21 - E - 1 - 23</t>
  </si>
  <si>
    <t>01/12/21 - E - 1 - 2</t>
  </si>
  <si>
    <t>01/12/21 - E - 1 - 9</t>
  </si>
  <si>
    <t>01/12/21 - E - 1 - 16</t>
  </si>
  <si>
    <t>01/12/21 - E - 1 - 23</t>
  </si>
  <si>
    <t>02/02/21 - E - 1 - 2</t>
  </si>
  <si>
    <t>02/02/21 - E - 1 - 9</t>
  </si>
  <si>
    <t>02/03/21 - E - 4 - 2</t>
  </si>
  <si>
    <t>02/03/21 - E - 5 - 2</t>
  </si>
  <si>
    <t>02/08/21 - E - 1 - 2</t>
  </si>
  <si>
    <t>02/08/21 - E - 1 - 9</t>
  </si>
  <si>
    <t>02/08/21 - E - 1 - 16</t>
  </si>
  <si>
    <t>02/08/21 - E - 1 - 23</t>
  </si>
  <si>
    <t>03/05/21 - E - 1 - 2</t>
  </si>
  <si>
    <t>03/05/21 - E - 1 - 9</t>
  </si>
  <si>
    <t>03/05/21 - E - 1 - 16</t>
  </si>
  <si>
    <t>03/05/21 - E - 1 - 23</t>
  </si>
  <si>
    <t>04/01/21 - E - 1 - 2</t>
  </si>
  <si>
    <t>04/01/21 - E - 1 - 9</t>
  </si>
  <si>
    <t>04/01/21 - E - 1 - 16</t>
  </si>
  <si>
    <t>04/01/21 - E - 1 - 23</t>
  </si>
  <si>
    <t>04/03/21 - E - 8 - 2</t>
  </si>
  <si>
    <t>04/03/21 - E - 8 - 9</t>
  </si>
  <si>
    <t>04/06/21 - E - 5 - 2</t>
  </si>
  <si>
    <t>04/06/21 - E - 5 - 9</t>
  </si>
  <si>
    <t>05/02/21 - E - 5 - 2</t>
  </si>
  <si>
    <t>05/02/21 - E - 5 - 9</t>
  </si>
  <si>
    <t>05/04/21 - E - 1 - 2</t>
  </si>
  <si>
    <t>05/04/21 - E - 1 - 9</t>
  </si>
  <si>
    <t>05/04/21 - E - 1 - 16</t>
  </si>
  <si>
    <t>05/04/21 - E - 1 - 23</t>
  </si>
  <si>
    <t>05/08/21 - E - 4 - 2</t>
  </si>
  <si>
    <t>05/08/21 - E - 4 - 9</t>
  </si>
  <si>
    <t>05/11/21 - E - 7 - 2</t>
  </si>
  <si>
    <t>05/11/21 - E - 7 - 9</t>
  </si>
  <si>
    <t>06/05/21 - E - 2 - 2</t>
  </si>
  <si>
    <t>06/05/21 - E - 2 - 9</t>
  </si>
  <si>
    <t>06/07/21 - E - 9 - 2</t>
  </si>
  <si>
    <t>06/07/21 - E - 9 - 9</t>
  </si>
  <si>
    <t>06/09/21 - E - 5 - 2</t>
  </si>
  <si>
    <t>06/09/21 - E - 5 - 9</t>
  </si>
  <si>
    <t>06/12/21 - E - 6 - 2</t>
  </si>
  <si>
    <t>06/12/21 - E - 6 - 9</t>
  </si>
  <si>
    <t>07/01/21 - E - 2 - 2</t>
  </si>
  <si>
    <t>07/01/21 - E - 2 - 9</t>
  </si>
  <si>
    <t>07/01/21 - E - 2 - 16</t>
  </si>
  <si>
    <t>08/04/21 - E - 6 - 2</t>
  </si>
  <si>
    <t>08/04/21 - E - 6 - 9</t>
  </si>
  <si>
    <t>09/10/21 - E - 15 - 2</t>
  </si>
  <si>
    <t>09/10/21 - E - 15 - 9</t>
  </si>
  <si>
    <t>10/02/21 - E - 6 - 2</t>
  </si>
  <si>
    <t>10/02/21 - E - 6 - 9</t>
  </si>
  <si>
    <t>10/02/21 - E - 6 - 16</t>
  </si>
  <si>
    <t>10/02/21 - E - 6 - 23</t>
  </si>
  <si>
    <t>8271 0000 0000 0000 3450</t>
  </si>
  <si>
    <t>8271 0000 0000 0000 3451</t>
  </si>
  <si>
    <t>10/02/21 - E - 7 - 2</t>
  </si>
  <si>
    <t>10/02/21 - E - 8 - 2</t>
  </si>
  <si>
    <t>8271 0000 0000 0000 3500</t>
  </si>
  <si>
    <t>8271 0000 0000 0000 3540</t>
  </si>
  <si>
    <t>8271 0000 0000 0000 3541</t>
  </si>
  <si>
    <t>15/07/21 - E - 14 - 16</t>
  </si>
  <si>
    <t>8271 0000 0000 0000 3550</t>
  </si>
  <si>
    <t>8271 0000 0000 0000 3551</t>
  </si>
  <si>
    <t>15/04/21 - E - 9 - 72</t>
  </si>
  <si>
    <t>15/04/21 - E - 9 - 79</t>
  </si>
  <si>
    <t>15/04/21 - E - 9 - 86</t>
  </si>
  <si>
    <t>15/04/21 - E - 10 - 2</t>
  </si>
  <si>
    <t>19/05/21 - E - 7 - 2</t>
  </si>
  <si>
    <t>19/05/21 - E - 8 - 2</t>
  </si>
  <si>
    <t>19/05/21 - E - 9 - 2</t>
  </si>
  <si>
    <t>19/05/21 - E - 10 - 2</t>
  </si>
  <si>
    <t>21/06/21 - E - 20 - 2</t>
  </si>
  <si>
    <t>8271 0000 0000 0000 3700</t>
  </si>
  <si>
    <t>8271 0000 0000 0000 3720</t>
  </si>
  <si>
    <t>8271 0000 0000 0000 3721</t>
  </si>
  <si>
    <t>22/04/21 - E - 13 - 2</t>
  </si>
  <si>
    <t>8271 0000 0000 0000 3750</t>
  </si>
  <si>
    <t>8271 0000 0000 0000 3751</t>
  </si>
  <si>
    <t>01/12/21 - E - 3 - 30</t>
  </si>
  <si>
    <t>01/12/21 - E - 3 - 37</t>
  </si>
  <si>
    <t>02/02/21 - E - 4 - 44</t>
  </si>
  <si>
    <t>03/03/21 - E - 6 - 2</t>
  </si>
  <si>
    <t>03/03/21 - E - 6 - 16</t>
  </si>
  <si>
    <t>03/03/21 - E - 6 - 23</t>
  </si>
  <si>
    <t>03/03/21 - E - 6 - 30</t>
  </si>
  <si>
    <t>03/03/21 - E - 6 - 37</t>
  </si>
  <si>
    <t>03/03/21 - E - 6 - 51</t>
  </si>
  <si>
    <t>03/03/21 - E - 6 - 93</t>
  </si>
  <si>
    <t>03/11/21 - E - 2 - 2</t>
  </si>
  <si>
    <t>03/11/21 - E - 2 - 9</t>
  </si>
  <si>
    <t>03/11/21 - E - 2 - 16</t>
  </si>
  <si>
    <t>08/10/21 - E - 12 - 2</t>
  </si>
  <si>
    <t>08/10/21 - E - 12 - 9</t>
  </si>
  <si>
    <t>08/10/21 - E - 12 - 16</t>
  </si>
  <si>
    <t>08/10/21 - E - 12 - 23</t>
  </si>
  <si>
    <t>15/04/21 - E - 9 - 2</t>
  </si>
  <si>
    <t>15/04/21 - E - 9 - 9</t>
  </si>
  <si>
    <t>15/04/21 - E - 9 - 16</t>
  </si>
  <si>
    <t>15/04/21 - E - 9 - 65</t>
  </si>
  <si>
    <t>17/06/21 - E - 17 - 2</t>
  </si>
  <si>
    <t>17/06/21 - E - 17 - 9</t>
  </si>
  <si>
    <t>17/06/21 - E - 17 - 16</t>
  </si>
  <si>
    <t>17/06/21 - E - 17 - 23</t>
  </si>
  <si>
    <t>22/04/21 - E - 13 - 23</t>
  </si>
  <si>
    <t>8271 0000 0000 0000 3800</t>
  </si>
  <si>
    <t>8271 0000 0000 0000 3820</t>
  </si>
  <si>
    <t>8271 0000 0000 0000 3821</t>
  </si>
  <si>
    <t>06/09/21 - E - 6 - 2</t>
  </si>
  <si>
    <t>27/12/21 - E - 17 - 2</t>
  </si>
  <si>
    <t>Presupuesto de Egresos Pagado de Transferencias, Asignaciones, Subsidios y Otras Ayudas</t>
  </si>
  <si>
    <t>8272 0000 0000 0000 4000</t>
  </si>
  <si>
    <t>8272 0000 0000 0000 4400</t>
  </si>
  <si>
    <t>8272 0000 0000 0000 4410</t>
  </si>
  <si>
    <t>8272 0000 0000 0000 4411</t>
  </si>
  <si>
    <t>01/10/21 - E - 3 - 2</t>
  </si>
  <si>
    <t>01/10/21 - E - 3 - 9</t>
  </si>
  <si>
    <t>01/10/21 - E - 3 - 16</t>
  </si>
  <si>
    <t>01/10/21 - E - 3 - 23</t>
  </si>
  <si>
    <t>01/10/21 - E - 3 - 30</t>
  </si>
  <si>
    <t>01/12/21 - E - 3 - 2</t>
  </si>
  <si>
    <t>01/12/21 - E - 3 - 9</t>
  </si>
  <si>
    <t>01/12/21 - E - 3 - 16</t>
  </si>
  <si>
    <t>01/12/21 - E - 3 - 23</t>
  </si>
  <si>
    <t>01/12/21 - E - 3 - 44</t>
  </si>
  <si>
    <t>01/12/21 - E - 3 - 72</t>
  </si>
  <si>
    <t>01/12/21 - E - 3 - 79</t>
  </si>
  <si>
    <t>02/02/21 - E - 2 - 2</t>
  </si>
  <si>
    <t>02/02/21 - E - 4 - 2</t>
  </si>
  <si>
    <t>02/02/21 - E - 4 - 16</t>
  </si>
  <si>
    <t>02/02/21 - E - 4 - 30</t>
  </si>
  <si>
    <t>02/02/21 - E - 4 - 37</t>
  </si>
  <si>
    <t>02/02/21 - E - 4 - 51</t>
  </si>
  <si>
    <t>02/12/21 - E - 5 - 2</t>
  </si>
  <si>
    <t>03/03/21 - E - 6 - 44</t>
  </si>
  <si>
    <t>03/03/21 - E - 6 - 65</t>
  </si>
  <si>
    <t>03/03/21 - E - 6 - 72</t>
  </si>
  <si>
    <t>03/11/21 - E - 2 - 23</t>
  </si>
  <si>
    <t>03/11/21 - E - 2 - 30</t>
  </si>
  <si>
    <t>03/11/21 - E - 2 - 38</t>
  </si>
  <si>
    <t>03/11/21 - E - 4 - 2</t>
  </si>
  <si>
    <t>04/10/21 - E - 6 - 2</t>
  </si>
  <si>
    <t>07/10/21 - E - 9 - 2</t>
  </si>
  <si>
    <t>07/10/21 - E - 10 - 2</t>
  </si>
  <si>
    <t>08/11/21 - E - 13 - 2</t>
  </si>
  <si>
    <t>08/11/21 - E - 13 - 9</t>
  </si>
  <si>
    <t>08/11/21 - E - 18 - 2</t>
  </si>
  <si>
    <t>10/09/21 - E - 14 - 2</t>
  </si>
  <si>
    <t>15/04/21 - E - 9 - 37</t>
  </si>
  <si>
    <t>15/04/21 - E - 9 - 44</t>
  </si>
  <si>
    <t>15/04/21 - E - 9 - 58</t>
  </si>
  <si>
    <t>15/06/21 - E - 12 - 2</t>
  </si>
  <si>
    <t>15/06/21 - E - 12 - 9</t>
  </si>
  <si>
    <t>15/06/21 - E - 12 - 16</t>
  </si>
  <si>
    <t>15/07/21 - E - 14 - 2</t>
  </si>
  <si>
    <t>15/07/21 - E - 14 - 30</t>
  </si>
  <si>
    <t>15/07/21 - E - 14 - 51</t>
  </si>
  <si>
    <t>15/07/21 - E - 14 - 58</t>
  </si>
  <si>
    <t>22/04/21 - E - 13 - 16</t>
  </si>
  <si>
    <t>22/04/21 - E - 13 - 30</t>
  </si>
  <si>
    <t>30/03/21 - E - 19 - 2</t>
  </si>
  <si>
    <t>31/03/21 - E - 20 - 2</t>
  </si>
  <si>
    <t>8272 0000 0000 0000 4420</t>
  </si>
  <si>
    <t>8272 0000 0000 0000 4421</t>
  </si>
  <si>
    <t>02/02/21 - E - 4 - 58</t>
  </si>
  <si>
    <t>15/04/21 - E - 9 - 93</t>
  </si>
  <si>
    <t>18/03/21 - E - 16 - 2</t>
  </si>
  <si>
    <t>22/04/21 - E - 13 - 9</t>
  </si>
  <si>
    <t>Presupuesto de Egresos Pagado de Bienes Muebles, Inmuebles e Intangibles</t>
  </si>
  <si>
    <t>8276 0000 0000 0000 5000</t>
  </si>
  <si>
    <t>8276 0000 0000 0000 5100</t>
  </si>
  <si>
    <t>8276 0000 0000 0000 5110</t>
  </si>
  <si>
    <t>8276 0000 0000 0000 5111</t>
  </si>
  <si>
    <t>06/09/21 - E - 7 - 2</t>
  </si>
  <si>
    <t>06/09/21 - E - 7 - 8</t>
  </si>
  <si>
    <t>06/09/21 - E - 7 - 14</t>
  </si>
  <si>
    <t>06/09/21 - E - 7 - 20</t>
  </si>
  <si>
    <t>08/04/21 - E - 7 - 1</t>
  </si>
  <si>
    <t>08/04/21 - E - 7 - 7</t>
  </si>
  <si>
    <t>08/04/21 - E - 7 - 13</t>
  </si>
  <si>
    <t>08/04/21 - E - 7 - 19</t>
  </si>
  <si>
    <t>08/04/21 - E - 7 - 25</t>
  </si>
  <si>
    <t>08/04/21 - E - 7 - 31</t>
  </si>
  <si>
    <t>08/04/21 - E - 7 - 37</t>
  </si>
  <si>
    <t>08/04/21 - E - 7 - 43</t>
  </si>
  <si>
    <t>08/04/21 - E - 7 - 49</t>
  </si>
  <si>
    <t>08/04/21 - E - 7 - 55</t>
  </si>
  <si>
    <t>08/04/21 - E - 7 - 69</t>
  </si>
  <si>
    <t>8276 0000 0000 0000 5150</t>
  </si>
  <si>
    <t>8276 0000 0000 0000 5151</t>
  </si>
  <si>
    <t>01/12/21 - E - 2 - 15</t>
  </si>
  <si>
    <t>01/12/21 - E - 2 - 36</t>
  </si>
  <si>
    <t>08/11/21 - E - 14 - 23</t>
  </si>
  <si>
    <t>08/11/21 - E - 14 - 36</t>
  </si>
  <si>
    <t>31/08/21 - E - 17 - 1</t>
  </si>
  <si>
    <t>8276 0000 0000 0000 5300</t>
  </si>
  <si>
    <t>8276 0000 0000 0000 5310</t>
  </si>
  <si>
    <t>8276 0000 0000 0000 5311</t>
  </si>
  <si>
    <t>24/09/21 - I - 10 - 7</t>
  </si>
  <si>
    <t>24/09/21 - I - 10 - 14</t>
  </si>
  <si>
    <t>24/09/21 - I - 10 - 21</t>
  </si>
  <si>
    <t>8276 0000 0000 0000 5320</t>
  </si>
  <si>
    <t>8276 0000 0000 0000 5321</t>
  </si>
  <si>
    <t>14/06/21 - E - 9 - 1</t>
  </si>
  <si>
    <t>8276 0000 0000 0000 5600</t>
  </si>
  <si>
    <t>8276 0000 0000 0000 5660</t>
  </si>
  <si>
    <t>8276 0000 0000 0000 5661</t>
  </si>
  <si>
    <t>01/12/21 - E - 2 - 2</t>
  </si>
  <si>
    <t>01/12/21 - E - 2 - 9</t>
  </si>
  <si>
    <t>01/12/21 - E - 2 - 22</t>
  </si>
  <si>
    <t>01/12/21 - E - 2 - 29</t>
  </si>
  <si>
    <t>01/12/21 - E - 2 - 43</t>
  </si>
  <si>
    <t>01/12/21 - E - 2 - 50</t>
  </si>
  <si>
    <t>01/12/21 - E - 2 - 64</t>
  </si>
  <si>
    <t>01/12/21 - E - 2 - 71</t>
  </si>
  <si>
    <t>Cuenta Pública 2021
Balanza de Comprobación Detallada 
(cifras en pesos)</t>
  </si>
  <si>
    <r>
      <t>Nombre de la Cuenta</t>
    </r>
    <r>
      <rPr>
        <sz val="8"/>
        <rFont val="Arial"/>
        <family val="2"/>
      </rPr>
      <t xml:space="preserve"> (4)</t>
    </r>
  </si>
  <si>
    <r>
      <t>Saldo Inicial</t>
    </r>
    <r>
      <rPr>
        <sz val="8"/>
        <rFont val="Arial"/>
        <family val="2"/>
      </rPr>
      <t xml:space="preserve"> (5)</t>
    </r>
  </si>
  <si>
    <r>
      <t xml:space="preserve">Movimientos del Mes </t>
    </r>
    <r>
      <rPr>
        <sz val="8"/>
        <rFont val="Arial"/>
        <family val="2"/>
      </rPr>
      <t xml:space="preserve"> (6)</t>
    </r>
  </si>
  <si>
    <r>
      <t xml:space="preserve">Saldo Final </t>
    </r>
    <r>
      <rPr>
        <sz val="8"/>
        <rFont val="Arial"/>
        <family val="2"/>
      </rPr>
      <t>(7)</t>
    </r>
  </si>
  <si>
    <t>EJE TRANSVERSAL 1: IGUALDAD DE GÉNERO</t>
  </si>
  <si>
    <t>B00</t>
  </si>
  <si>
    <t>UNIDAD DE ASISTENCIA SOCIAL</t>
  </si>
  <si>
    <t>ENGLOBA LOS PROYECTOS PARA PROMOVER EN TODOS LOS ÁMBITOS SOCIALES LA IGUALDAD SUSTANTIVA DESDE UNA PERSPECTIVA DE GÉNERO COMO UNA CONDICIÓN NECESARIA PARA EL DESARROLLO INTEGRAL DE LA SOCIEDAD, EN IGUALDAD DE CONDICIONES, OPORTUNIDADES, DERECHOS Y OBLIGACIONES. MENTAL, Y SE INCORPOREN A LA SOCIEDAD DE MANERA PRODUCTIVA.</t>
  </si>
  <si>
    <t>REALIZAR DIFUSIÓN A TRÁVES DE LAS REDES SOCIALES Y ELECTRÓNICOS INFORMACIÓN SOBRE LA IGUALDAD DE GÉNERO, OPORTUNIDADES, DERECHOS, PREVENCIÓN DE LA VIOLENCIA Y ACTIVIDADES QUE COMPLEMENTEN SU ECONOMÍA, QUE PERMITAN UN DESARRROLLO INTEGRAL EN LA SOCIEDAD.</t>
  </si>
  <si>
    <t>IMPARTIR JORNADAS DE DIGNIFICACION DE LA MUJER</t>
  </si>
  <si>
    <t>IMPARTIR TALLERES DE GENERO MASCULINO</t>
  </si>
  <si>
    <t>IMPARTIR TALLERES DE CAPACITACION PARA EL TRABAJO (AUTOEMPLEO Y AUTOCONSUMO)</t>
  </si>
  <si>
    <t>X</t>
  </si>
  <si>
    <t>IMPARTIR TALLERES PREVENTIVOS DE DEPRESION</t>
  </si>
  <si>
    <t>IMPARTIR PLATICAS DE PREVENCION DE TRASTORNOS Y EMOCIONES</t>
  </si>
  <si>
    <t>EJE TRANSVERSAL 2: GOBIERNO MODERNO, CAPAZ Y RESPONSABLE</t>
  </si>
  <si>
    <t>A00</t>
  </si>
  <si>
    <t>SECRETARIA PARTICULAR</t>
  </si>
  <si>
    <t>CONSIDERA LAS ACCIONES QUE PERMITEN GARANTIZAR EL DERECHO DE LA CIUDADANÍA A SER ESCUCHADA POR LAS AUTORIDADES DEL SISTEMA DIF Y LAS QUE SE REFIEREN A PROMOVER LA SOLICITUD DE OPINIONES, SUGERENCIAS Y DEMANDAS DE LA POBLACIÓN PARA SER INCORPORADAS EN LOS PLANES Y PROGRAMAS DE GOBIERNO.</t>
  </si>
  <si>
    <t>GESTIONAR EL INCREMENTO DE LA PARTICIPACION QUE PERCIBE ESTE SISTEMA PARA ASI AYUDAR Y BRINDAR UN MEJOR SERVICIO A LA POBLACION, MEDIANTE LA IMPLEMENTACION CORRECTA DE LOS PROGRAMAS SOCIALES.</t>
  </si>
  <si>
    <t>BRINDAR AUDIENCIAS AL PUBLICO EN GENERAL DEL MUNICIPIO</t>
  </si>
  <si>
    <t>C00</t>
  </si>
  <si>
    <t>AREA DE FINANZAS</t>
  </si>
  <si>
    <t>CONTEMPLA EL CONJUNTO DE ACCIONES ORIENTADAS A ESTABLECER LOS MECANISMOS DE PROGRAMACIÓN Y PRESUPUESTACIÓN QUE FACILITEN LA INTEGRACIÓN DE UN PRESUPUESTO, DE UNA CUENTA PUBLICA Y DE LOS INFORMES MENSUALES.</t>
  </si>
  <si>
    <t>ELABORACION DEL PRESUPUESTO DEFINITIVO 2021, PRESENTACION DE LA CUENTA PUBLICA ANUAL 2020, PRESENTACION DE LOS INFORMES MENSUALES DEL EJERCICIO FISCAL 2021.</t>
  </si>
  <si>
    <t>ELABORACION DEL PRESUPUESTO DEFINITIVO</t>
  </si>
  <si>
    <t>ELABORACION DE LA CUENTA PUBLICA</t>
  </si>
  <si>
    <t>ELABORACION DE INFORMES MENSUALES</t>
  </si>
  <si>
    <t>PILAR 1 SOCIAL: MUNICIPIO SOCIALMENTE RESPONSABLE, SOLIDARIO E INCLUYENTE</t>
  </si>
  <si>
    <t>AREA DE SALUD Y DEPORTE</t>
  </si>
  <si>
    <t>INCLUYE ACCIONES ENFOCADAS A MANTENER INFORMADA A LA POBLACION SOBRE LOS TEMAS RELACIONADOS CON EL SUTOCUIDADO DE LA SALUD QUE CONTRIBUYA A LA DISMINUCION DE ENFERMEDADES.</t>
  </si>
  <si>
    <t>MEDIANTE EL USO DE LAS DIFERENTES REDES SOCIALES VA HACER POSIBLE HACERLE LLEGAR INFORMACIÓN ACERCA DE LA PREVENCIÓN Y RESTAURACIÓN DE LA CAVIDAD ORAL DE LAS PERSONAS DEL MUNICIPIO DE TEXCALTITLAN.  GESTIONAR UNA UNIDAD ODONTOLÓGICA PARA TENER UNA ADECUADA ATENCIÓN ODONTOLÓGICA.</t>
  </si>
  <si>
    <t>CAPACITACION A POBLACION ABIERTA EN LA ATENCION DE INFECCIONES RESPIRATORIAS AGUDAS</t>
  </si>
  <si>
    <t>OTORGAR CONSULTAS ODONTOLOGICAS A LA POBLACION DE ESCASOS RECURSOS DEL MUNICIPIO</t>
  </si>
  <si>
    <t>OTORGAR CONSULTAS MEDICAS EN CONSULTORIO FIJO A LA POBLACION DE ESCASO RECURSOS DEL MUNICIPIO</t>
  </si>
  <si>
    <t>ATENDER A PERSONAS CON ALGUNA ADICCION O TRASTORNO</t>
  </si>
  <si>
    <t>REALIZAR TALLERES FISICO EDUCATIVOS Y CURSOS ENFOCADOS AL PROGRAMA NUEVA VIDA</t>
  </si>
  <si>
    <t>PREVENIR LAS ADICCIONES (TABAQUISMO,ALCOHOLISMO Y FARMACODEPENDENCIA) EN ESCUELAS Y POBLACION EN GENERAL, ATRAVES DE PLATICAS</t>
  </si>
  <si>
    <t>ENJUAGATORIOS DE FLOUR A NIÑAS, NIÑOS Y ADOLSCENTES EN ESCUELAS PRIMARIAS DEL MUNICIPIO DE ACUERDO AL PROGRAMA EDUCATIVO PREVENTIVO</t>
  </si>
  <si>
    <t>EXPEDIR CERTIFICADOS MEDICOS</t>
  </si>
  <si>
    <t>OTORGAR ORIENTACIONES INDIVIDUALES, DE PAREJA, FAMILIARES O GRUPALES PARA PREVENIR LAS ADICCIONES</t>
  </si>
  <si>
    <t>IPARTIR TALLERES PREVENTIVOS DE LAS ADICCIONES A ESCUELAS Y POBLACION ABIERTA</t>
  </si>
  <si>
    <t>ELABORAR Y DISTRIBUIR MATERIAL IMPRESO PARA LA DIFUSION DE PREVENCION DE ADICCIONES</t>
  </si>
  <si>
    <t>REALIZAR EVENTOS ESPECIALES ENTORNO A LA PREVENCION DE LAS ADICCIONES</t>
  </si>
  <si>
    <t>IMPARTIR PLATICAS DE ODONTOLOGIA PREVENTIVA TANTO A PUBLICO CAUTIVO (ESCUELAS, PADRES DE FAMILIA, COMO POBLACION ABIERTA)</t>
  </si>
  <si>
    <t>PROPORCIONAR ORIENTACIONES INDIVIDUALES A LOS PACIENTES ODONTOLOGICOS</t>
  </si>
  <si>
    <t>AREA DE SERVICIOS NUTRICIONALES</t>
  </si>
  <si>
    <t>INCLUYE ACCIONES ENFOCADAS A LA MEJORA DEL ESTADO DE NUTRICIÓN DE LOS NIÑOS EN EDAD PREESCOLAR Y ESCOLAR QUE SEAN DIAGNOSTICADOS POR EL DIF CON DESNUTRICIÓN O EN RIESGO DE PADECERLA , A TRAVÉS DE LA ENTREGA DE DESAYUNOS ESCOLARES FRÍOS EN PLANTELES ESCOLARES PÚBLICOS, UBICADOS PRINCIPALMENTE EN ZONAS INDIGENAS,RURALES Y URBANO MARGINADAS DEL TERRITORIO MUNICIPAL.</t>
  </si>
  <si>
    <t>BRINDAR PLATICAS Y ASESORÍAS A LOS INTEGRANTES DE LOS COMITES FORMADOS EN CADA PLANTEL ESCOLAR. REALIZAR SUPERVISIONES MENSUALES PARA CORROBORAR EL SUMINISTRO DE LOS DESAYUNOS A LOS MENORES. VIGILAR EL CUMPLIMIENTO DE LAS REGLAS DE OPERACIÓN DEL PROGAMA.</t>
  </si>
  <si>
    <t>REALIZAR EL LEVANTAMIENTO DE PESO Y TALLA PARA LA CONFORMACION DEL PADRON DE BENEFICIARIOS AL INICIO (DEF,RV,DEC)(DEF,DEL CICLO ESCOLAR VIGENTE EN CORDINACION CON EL DIFEM)</t>
  </si>
  <si>
    <t>SUPERVISAR LA OPERACION DE LOS ESPACIOS DE ALIMENTACION, ENCUENTRO Y DESARROLLO</t>
  </si>
  <si>
    <t>CAPACITACION A PADRES DE FAMILIA Y MAESTROS DE LOS BENEFICIADOS CON DESAYUNOS EN LAS TRES MODALIDADES SOBRE LA REGLA DE OPERACION</t>
  </si>
  <si>
    <t>CAPACITACION A PADRES DE FAMILIA Y MAESTROS DE LOS BENEFICIARIOS CON DESAYUNOS EN LAS TRES MODALIDADES SOBRE LAS REGLAS DE OPERACION</t>
  </si>
  <si>
    <t>DISTRIBUCION DE DESAYUNOS ESCOLARES FRIOS EN ESCUELAS BENEFICIADAS</t>
  </si>
  <si>
    <t>DISTRIBUIR RACIONES VESPERTINAS A LAS ESCUELAS VENEFICIADAS</t>
  </si>
  <si>
    <t>SUPERVISAR LOS PLANTELES ESCOLARES BENEFICIADOS CON DESAYUNOS FRIOS Y RACIONES VESPERTINAS A TRAVES DE VISITAS PERIODICAS VERIFICANDO EL CUMPLIMIENTO DE LAS REGLAS DE OPERACION</t>
  </si>
  <si>
    <t>REALIZAR LEVANTAMIENTO DE PESO Y TALLA PARA LA CONFORMACION DEL PADRON DE BENEFICIARIOS AL INICIO Y  FINAL (DEC,DEL CICLO ESCOLAR VIGENTE EN CORDINACION CON EL DIFEM)</t>
  </si>
  <si>
    <t>CONSIDERA LAS ACCIONES DE CAPACITACIÓN QUE SE LE PROPORCIONA A LAS PERSONAS QUE HABITAN EN ZONAS PREFERENTEMENTE DE ALTA O MUY ALTA MARGINACIÓN, PARA QUE GENEREN SUS PROPIOS ALIMENTOS, MEDIANTE REALIZACIÓN DE PROYECTOS, PRODUCTIVOS, DE ESPECIES MENORES, LOS CUALES ADEMAS LES PUEDEN GENEREAR LA OBTENCIÓN DE ALGUN INGRESO.</t>
  </si>
  <si>
    <t>BRINDAR CAPACITACIONES ALIMENTARIAS A LA POBLACIÓN QUE LO REQUIERA MEDIANTE REDES SOCIALES. CORROBORAR EL CUMPLIMIENTO CORRECTO  DE METAS. COORDINARSE CON DIVERSAS ÁREAS DENTRO Y FUERA DEL SMDIF PARA PODER ABARCAR LA MAYOR PARTE DE LA POBLACIÓN NECESITADA</t>
  </si>
  <si>
    <t>IMPARTIR TALLERES O PLATICAS PARA APOYAR PROCESOS FORMATIVOS EDUCATIVOS DE LA COMUNIDAD</t>
  </si>
  <si>
    <t>APOYO CON PAQUETES ALIMENTARIOS A FAMILIAS DE ESCASOS RECURSOS</t>
  </si>
  <si>
    <t>FOMENTAR LA ORIENTACION ALIMENTARIA A POBLACION ABIERTA MEDIANTE PLATICAS Y/O TALLERES</t>
  </si>
  <si>
    <t>AREA DE DESARROLLO COMUNITARIO</t>
  </si>
  <si>
    <t>HUESRTOS FAMILIARES Y ESCOLARES</t>
  </si>
  <si>
    <t>CAPACITACION A LA FAMILIA, FOMENTANDO EL AUTOCONSUMO Y AUTOEMPLEO ATRAVES DE HUESRTOS DE TRASLANTO</t>
  </si>
  <si>
    <t>AGRUPA LOS PROYECTOS QUE LLEVA A CABO EL GOBIERNO MUNICIPAL PARA GARANTIZAR EL RESPETO A LOS DERECHOS DE LOS INFANTES, PRINCIPALMENTE DE LOS QUE ESTÁN EN CONDICIONES DE MARGINACIÓN, CON ACCIONES QUE MEJOREN SU BIENESTAR Y DESARROLLO.</t>
  </si>
  <si>
    <t>REALIZAR LA DIFUSIÓN Y PROMOCIÓN DE LOS DERECHOS DEL NIÑO, A TRAVÉS DE  TALLERES, ASÌ COMO IMPARTIR ENTRE LA POBLACIÓN, A TRAVES DE REDES SOCIALES PLÁTICAS SOBRE LA CONVENCIÓN DE LOS DERECHOS DEL NIÑO.</t>
  </si>
  <si>
    <t>DAR SEGUIMIENTO A NIÑAS, NIÑOS Y ADOLESCENTES REPATRIADOS Y ATENDIDOS ATRAVES DE LA ESTRATEGIA DE NIÑAS, NIÑOS Y ADOLSCENTES MIGRANTES Y REPATRIADOS NO ACOMPAÑADOS</t>
  </si>
  <si>
    <t>AREA DE ASISTENCIA A DISCAPACITADOS</t>
  </si>
  <si>
    <t>INTEGRAR LOS PROYECTOS ORIENTADOS A FORTALECER LA PREVENCION, REHABILITACION E INTEGRACION SOCIAL, CON LA PARTICIPACION DE LA POBLACION EN GENERAL Y LAS PERSONAS CON DISCAPACIDAD EN SU PROPIA SUPERACIÓN, PROMOVIENDO EN LA SOCIEDAD EL RESPETO A LA DIGNIDAD Y SU INTEGRACION AL DESARROLLO.</t>
  </si>
  <si>
    <t>DETECTAR A PERSONAS CON DISCAPACIDAD, BRINDAR CAPACITACIONES,ORIENTACCIONES  Y GESTIONAR PROGRAMAS DE ASISTENCIA SOCIAL A LA POBLACION CON DISCAPACIDAD DEL MUNICIPIO PARA MEJORAR EL CUIDADO Y ATENCION DE PERSONAS CON ALGUNA DISCAPACIDAD POR MEDIO DE REDES SOCIALES. TRABAJAR EN COORDINACIÓN CON LA REGIDORA DE SALUD DEL H.AYUNTAMIENTO PARA EL LOGRO DE LAS METAS PROPUESTAS Y BRINDAR ATENCION PERSONALISADA A CADA INDIVIDUO DEL MUNICIPIO CON CAPOCIDADES DIFERENTES. TRABAJAR EN EQUIPO Y CORDINACION CO COLABORADORES DE SISTEMA MUNUCIPAL DEL DESARROLLO INTEGRAL DE LAS FAMILIAS DE TEXCALTITLAN PARA BRINDAR UN MEJOR SERVICIO.</t>
  </si>
  <si>
    <t>REALIZAR ACCIONES DE INTEGRACION RECREATIVA  Y CULTURAL A PERSONAS CON DISCAPACIDAD</t>
  </si>
  <si>
    <t>DETECTAR NUEVOS CASOS DE DISCAPACIDAD PERMANENTE O TEMPORAL.                                                                                                                       BRINDAR CAPACITACIONES, ORIENTACIONES E INFORMACIÓN A LA POBLACION DEL MUNICIPIO RELACIONADAS CON PREVENCION, CUIDADO Y ATENCION DE LAS PERSONAS CON DISCAPACIDAD.                                                                                                                                                            SOLICITAR MÁS EQUIPO PARA PODER MEJORAR LA ATENCION BRINDADA EN EL UBRIS Y PODER AUMENTAR LOS SERVICIOS DE REHABILITACIÓN.</t>
  </si>
  <si>
    <t>REALIZAR VISITAS DOMICILIARIAS A PERSONAS CON DISCAPACIDAD</t>
  </si>
  <si>
    <t>REALIZAR CONVENIOS PARA PERSONAS CON DISCAPACIDAD</t>
  </si>
  <si>
    <t>INTEGRAR A PERSONAS CON DISCAPACIDAD A EDUCACION ESPECIAL</t>
  </si>
  <si>
    <t>REALIZAR ACCIONES DE INTEGRACION EDUCATIVA A PERSONAS CON DISCAPACIDAD</t>
  </si>
  <si>
    <t>OTORGAR PLATICAS SOBRE REHABILITACION A PERSONAS CON DISCAPACIDAD Y A SUS FAMILIARES</t>
  </si>
  <si>
    <t>ORIENTAR A PERSONAS CON DISCAPACIDAD</t>
  </si>
  <si>
    <t>ELABORAR MATERIAL DE DIFUSION DE RBC</t>
  </si>
  <si>
    <t>APOYAR CON TRASPORTE A PERSONAS CON DISCAPACIDAD</t>
  </si>
  <si>
    <t>INTEGRAR A PERSONAS CON DISCAPACIDAD A LA CAPACITACION Y ADIESTRAMIENTRO PRODUCTIVO</t>
  </si>
  <si>
    <t>INTEGRAR A PERSONAS CON DISCAPACIDAD A EDUCACION REGULAR</t>
  </si>
  <si>
    <t>IMPARTIR PLATICAS DE SENCIBILIZACION EN INTEGRACION SOCIAL DE PERSONAS CON DISCAPACIDAD A DIVERSOS SECTORES DE LA POBLACION</t>
  </si>
  <si>
    <t>DETECTAR A LA POBLACION CON DISCAPACIDAD</t>
  </si>
  <si>
    <t>REALIZAR ACCIONES DE INTEGRACION LABORAL A PERSONAS CON DISCAPACIDAD</t>
  </si>
  <si>
    <t>OTORGAR DONATIVOS A PERSONAS CON DISCAPACIDAD</t>
  </si>
  <si>
    <t>INTEGRAR APERSONAS CON DISCAPACIDAD O FAMILIARES A GRUPO DE AUTOAYUDA</t>
  </si>
  <si>
    <t>INTEGRAR A PERSONAS CON DISCAPACIDAD A LAS ACTIVIDADES RECREATIVAS O CULTURALES</t>
  </si>
  <si>
    <t>INTEGRAR LABORALMENTE A PERSONAS CON DISCAPACIDAD</t>
  </si>
  <si>
    <t>CANALIZAR O REFERIR A PERSONAS CON DISCAPACIDAD</t>
  </si>
  <si>
    <t>REALIZAR ACCIONES DE INTEGRACION DEPORTIVA A PERSONAS CON DISCAPACIDAD</t>
  </si>
  <si>
    <t>INCLUYE ACCIONES Y DE CALIDAD EN MATERIA DE NUTRICION, EDUCACION, RECREACION, ATENCION PSICOLOGICA Y JURIDICA, PARA QUE LOS ADULTOS MAYORES DISFRUTEN DE UN ENVEGECIMIENTO, ACTIVO, DIGNO Y CON AUTOSUFUCIENCIA.</t>
  </si>
  <si>
    <t>DIFUNDIR LAS ACTIVIDADES  RECREATIVAS, EDUCATIVAS, SOCIALES, DEPORTIVAS Y MANUALES QUE SE  DESARROLLAN  EN BENEFICIO DE LOS ADULTOS MAYORES POR MEDIO DE REDES SOCIALES.                                                                                                                                                DIFUNDIR LAS ACTIVIDADES Y HORARIOS DE LOS TALLERES VIRTUALES A LOS FAMILIARES MAS DIRECTOS DE LOS ADULTOS MAYORES  DE ESTE MODO MEJORAR SU ENVEGECIMIENTO, ACTIVO, DIGNO , Y CON AUTOESTIMA.</t>
  </si>
  <si>
    <t>REALIZAR EVENTOS DIRIGIDOS A LAS PERSONAS ADULTAS MAYORES</t>
  </si>
  <si>
    <t>INCLUYE ACCIONES Y DE CALIDAD EN MATERIA DE NUTRICION, EDUCACION, RECREACION, ATENCION PSICOLOGICA Y JURIDICA, PARA QUE LOS ADULTOS MAYORES DISFRUTEN DE UN EENVEGECIMIENTO, ACTIVO, DIGNO Y CON AUTOSUFUCIENCIA.</t>
  </si>
  <si>
    <t>DIFUNDIR LOS SERVICIOS ASISTENCIALES  QUE SE BRINDAN EN BENEFICIO DE LOS ADULTOS MAYORES.                                                               BRINDAR ASESORIAS PSICOLOGICAS Y JURIDICAS POR MEDIO DE REDES SOCIALES O DE MANERA PRESENCIAL SI LO REQUIERE CON LAS MEDIDAS DE PREBENCION NECESARIAS.</t>
  </si>
  <si>
    <t>BRINDAR ASESORIA JURIDICA A LOS ADULTOS MAYORES</t>
  </si>
  <si>
    <t>DESARROLLAR ACTIVIDADES EDUCATIVAS, SOCIALES, DEPORTISTAS Y MANUALES DIRIGIDAS  A LAS PERSONAS ADULTAS MAYORES(EN GRUPOS O CASAS DE DIA)</t>
  </si>
  <si>
    <t>OPERAR GRUPOS O CASA DE DIA PARA PERSONAS ADULTAS MAYORES EN DIVERSAS COMUNIDADES DEL MUNICIPIO</t>
  </si>
  <si>
    <t>OTORGAR ATENCION MEDICA(MEDICAGENERAL,PSICOLOGICA,OFTALMOLOGICA,ODONTOLOGICA) A LOS ADULTOS MAYORES DEL MUNICIPIO</t>
  </si>
  <si>
    <t>IMPARTIR PLATICAS SOBRE DERECHOS DE LAS PERSONAS ADULTAS MAYORES, CUIDADO DE LA SALUD FISICA Y MENTAL EN LAS PERSONAS ADULTAS MAYORES</t>
  </si>
  <si>
    <t>ENGLOBA LOS PROYECTOS ORIENTADOS A FOMENTAR LA INTEGRACIÓN FAMILIAR, EL RESPETO Y EL IMPULSO DE VALORES QUE PERMITAN A CADA INDIVIDUO UN DESARROLLO ARMÓNICO, SANO, PLENO QUE ASISTA AL MEJORAMIENTO EN LAS CONDICIONES DE VIDA Y EMPODERANDO EL RESPETO A LOS DERECHOS DE LA NIÑEZ, ADOLESCENTES MUJERES, DISCAPACITADOS Y ADULTOS MAYORES</t>
  </si>
  <si>
    <t>DAR A CONOCER A TRAVES DE REDES SOCIALES Y FOLLETOS, ACCIONES QUE ELEVEN LA CALIDAD DE VIDA DE LOS INTEGRANTES DE LAS FAMILIAS Y PROPICIEN SU INTEGRACIÓN FAMILIAR.</t>
  </si>
  <si>
    <t>IMPARTIR CURSO DE ESCUELAS DE ORIENTACION PARA PADRES Y DESARROLLO DE HABILIDADES PARA LA FORMACION DE LA PAREJA Y LA FAMILIA A POBLACION ABIERTA</t>
  </si>
  <si>
    <t>DIFUNFIR EL MODELO DE ATENCION EN MATERIA DE PROTECCION DE DERECHOS DE LAS NIÑAS,NIÑOS Y ADOLSCENETES ATRVES DE PLATICAS EN ESCUELAS,PADRES DE FAMILIA Y POBLACION ABIERTA</t>
  </si>
  <si>
    <t>ATENDER A NIÑAS, NIÑOS Y ADOLSCENTES EN DONDE SE HAYAN DETECTADO Y COMPROBADO ACTOS U OMISIONES QUE BULNEREN SUS DERECHOS EN LA PROCURADURIA DE PROTECCION MUNICIPAL</t>
  </si>
  <si>
    <t>DETECTAR SI EXISTE PROBLABE VULNERACCION O RESTRICCION DE DERECHOS DE LAS NIÑAS, NIÑOS Y ADOLESCENTES ATRAVES DE UN REPORTE DE MANERA TELEFONICA O DE FORMA PERSONAL</t>
  </si>
  <si>
    <t>AREA DE OPERACION FAMILIAR</t>
  </si>
  <si>
    <t>ATENDER A PACIENTES DE PRIMERA VEZ Y CLASIFICARLOS POR TIPO DE TRASTORNOS</t>
  </si>
  <si>
    <t>OTORGAR PLATICAS, TALLERES Y CONFERENCIAS PARA LA PREVENCION DE TRASTORNOS EMOCIONALES Y PROMOCION DE LA SALUD MENTAL EN ESCUELAS Y POBLACION ABIERTA</t>
  </si>
  <si>
    <t>REALIZAR JORNADAS DE SALUD MENTAL DESTINADAS A LA PREVENCION DE TRASTORNOS EMOCIONALES Y CONDUCTUALES</t>
  </si>
  <si>
    <t>ATENDER A PACIENTES SUBSECUENTES Y CLASIFICARLOS POR TIPO DE TRASTORNO</t>
  </si>
  <si>
    <t>AREA DE SERVICIOS JURIDICOS</t>
  </si>
  <si>
    <t>REPORTAR LA CONCLUSION DE LOS JUICIOS PATROCINADOS A LA POBLACION DE ESCASOS RECURSOS EN JUICIOS DE DERECHO FAMILIAR</t>
  </si>
  <si>
    <t>OTORGAR ASESORIA JURIDICA A LA POBLACION EN MATERIA FAMILIAR PARA GARANTIZAR LA PRESERVACION DE SUS DERECHOS</t>
  </si>
  <si>
    <t>ENGLOBA LOS PROYECTOS PARA PROMOVER EN TODOS LOS ÁMBITOS SOCIALES LA IGUALDAD SUSTANTIVA DESDE UNA PERSPECTIVA DE GÉNERO COMO UNA  CONDICIÓN NECESARIA PARA EL DESARROLLO INTEGRAL DE LA SOCIEDAD, EN IGUALDAD DE CONDICIONES, OPORTUNIDADES, DERECHOS Y OBLIGACIONES. MENTAL, Y SE INCORPOREN A LA SOCIEDAD DE MANERA PRODUCTIVA.</t>
  </si>
  <si>
    <t>REALIZAR DIFUSIÓN A TRÁVES DE LAS REDES SOCIALES Y ELECTRÓNICOS INFORMACIÓN SOBRE SALUD MENTAL, PREVENCIÓN DE ADICCIONES, ASI COMO TEMAS DE INTERÉS PARA LOS ADOLESCENTES Y COMPLEMENTE SU DESARRROLLO INTEGRAL EN LA SOCIEDAD.</t>
  </si>
  <si>
    <t>CONCIENTIZAR A PADRES DE FAMILIA Y MAESTROS ENTORNO A LA PREVENCION DE CONDUCTAS DE RIESGO Y EN ADOLSCENTES Y JOVENES</t>
  </si>
  <si>
    <t>IMPARTIR CURSO TALLER GUIA PARA PADRES ADOLESCENTES Y PADRES DE FAMILIA Y MAESTROS</t>
  </si>
  <si>
    <t>CONTIENE ACCIONES QUE SE ORIENTAN MAS Y MEJORES OPORTUNIDADES A LOS JOVENES QUE LES PERMITAN ALCANZAR SU DESARROLLO FISICO Y MENTAL, Y SE INCORPOREN A LA SOCIEDAD DE MANERA PRODUCTIVA.</t>
  </si>
  <si>
    <t>BRINDAR INFORMACION, PLATICAS Y TALLERES A TRAVES DE REDES SOCIALES.</t>
  </si>
  <si>
    <t>CANALIZAR ADOLSCENTES QUE ASI LO REQUIERAN A SERVICIOS MEDICOS, NUTRICIONALES, PSICOLOGICOS Y JURIDICOS</t>
  </si>
  <si>
    <t>IMPARTIR EL CURSO TALLER PARA ADOLSCENTES EN POBLACION CAUTIVA(ESCUELAS)</t>
  </si>
  <si>
    <t>ORGANIZAR E IMPARTIR TALLERES DE LECTURA EN LAS BIBLIOTES DE LOS SM DIF</t>
  </si>
  <si>
    <t>IMPLEMENTAR ACTIVIDADES RECREATIVAS, DEPORTIVAS, SIVICAS, CULTURALES, BENEFICIO COLECTIVO Y CAPACITACION PARA EL TRABAJO</t>
  </si>
  <si>
    <t>IMPARTIR EL CURSO TALLER PARA ADOLSCENTES EN POBLACION ABIERTA</t>
  </si>
  <si>
    <t>ORGANIZAR E IMPARTIR CURSOS DE VERANO EN LAS BIBLIOTECAS DE LOS  SM DIF</t>
  </si>
  <si>
    <t>PROMOVER EL SERVICIO DE ORIENTACION PSICOLOGICA (SOS) ENTRE LA POBLACION EN GENERAL</t>
  </si>
  <si>
    <t>IMPARTIR PLATICAS OCASIONALES A ADOLSCENTES PARA PREVENIR CONDUCTAS DE RIESGO</t>
  </si>
  <si>
    <t>Cuenta Pública 2021
Auxiliar de la Cuentas Contable y Presupuestales (2000, 4200, 54000, 9000) 
(cifras en pesos)</t>
  </si>
  <si>
    <r>
      <t xml:space="preserve">Entidad Municipal: TEXCALTITLAN     No. 3052 </t>
    </r>
    <r>
      <rPr>
        <sz val="12"/>
        <rFont val="Lato"/>
        <family val="2"/>
      </rPr>
      <t xml:space="preserve"> (1)</t>
    </r>
  </si>
  <si>
    <t xml:space="preserve">Entidad Municipal: (1) TEXCALTITLAN     No. 3052  </t>
  </si>
  <si>
    <t>Al 31 de diciembre de 2021 (2)</t>
  </si>
  <si>
    <r>
      <t>Entidad Municipal: TEXCALTITLAN 3052 (1)</t>
    </r>
    <r>
      <rPr>
        <b/>
        <sz val="12"/>
        <rFont val="Lato"/>
        <family val="2"/>
      </rPr>
      <t xml:space="preserve"> </t>
    </r>
  </si>
  <si>
    <t>DEDUCION AL H.AYUNTAMIENTO POR CUOTAS, APORTACIONES Y RETENCIONES DEL ISSEMYM</t>
  </si>
  <si>
    <t>DEDUCION AL H.AYUNTAMIENTO POR CUOTAS, APORTACIONES Y RETENCIONES DEL ISSEMYM/TRANSFERENCIA</t>
  </si>
  <si>
    <t>TRANSFERENCIA</t>
  </si>
  <si>
    <t>31/10/2021 Y 09-10/11/2021</t>
  </si>
  <si>
    <r>
      <t>Entidad Municipal:</t>
    </r>
    <r>
      <rPr>
        <b/>
        <u/>
        <sz val="8"/>
        <rFont val="Lato"/>
      </rPr>
      <t xml:space="preserve"> TEXCALTITLAN 3052  </t>
    </r>
    <r>
      <rPr>
        <u/>
        <sz val="8"/>
        <rFont val="Lato"/>
      </rPr>
      <t xml:space="preserve"> </t>
    </r>
    <r>
      <rPr>
        <sz val="8"/>
        <rFont val="Lato"/>
        <family val="2"/>
      </rPr>
      <t>(1)</t>
    </r>
  </si>
  <si>
    <r>
      <t xml:space="preserve">Entidad Municipal: </t>
    </r>
    <r>
      <rPr>
        <b/>
        <u/>
        <sz val="8"/>
        <rFont val="Lato"/>
      </rPr>
      <t>TEXCALTITLAN 3052  (</t>
    </r>
    <r>
      <rPr>
        <b/>
        <sz val="8"/>
        <rFont val="Lato"/>
        <family val="2"/>
      </rPr>
      <t>1)</t>
    </r>
  </si>
  <si>
    <t xml:space="preserve"> Al  31 de Diciembre de 2021 (2)</t>
  </si>
  <si>
    <r>
      <t xml:space="preserve">Entidad Municipal: </t>
    </r>
    <r>
      <rPr>
        <b/>
        <u/>
        <sz val="8"/>
        <rFont val="Lato"/>
      </rPr>
      <t xml:space="preserve">TEXCALTITLAN 3052 </t>
    </r>
    <r>
      <rPr>
        <b/>
        <sz val="8"/>
        <rFont val="Lato"/>
        <family val="2"/>
      </rPr>
      <t xml:space="preserve"> </t>
    </r>
    <r>
      <rPr>
        <sz val="8"/>
        <rFont val="Lato"/>
        <family val="2"/>
      </rPr>
      <t>(1)</t>
    </r>
  </si>
  <si>
    <t xml:space="preserve"> Al  31 de Diciembre de 2021  (2)</t>
  </si>
  <si>
    <r>
      <t xml:space="preserve">Entidad Municipal: (1) </t>
    </r>
    <r>
      <rPr>
        <b/>
        <u/>
        <sz val="11"/>
        <rFont val="Lato"/>
      </rPr>
      <t xml:space="preserve">TEXCALTITLAN 3052 </t>
    </r>
  </si>
  <si>
    <t xml:space="preserve">  Al  31 de Diciembre de 2021 (2)</t>
  </si>
  <si>
    <t>Entidad Municipal: (1) TEXCALTITLAN 3052</t>
  </si>
  <si>
    <t>AL 31 De Diciembre de 2021 (2)</t>
  </si>
  <si>
    <t>--------------------</t>
  </si>
  <si>
    <t>2117-1-1-3-1</t>
  </si>
  <si>
    <t>--------------------------</t>
  </si>
  <si>
    <t>Seguridad Social</t>
  </si>
  <si>
    <t>-</t>
  </si>
  <si>
    <t>1400 Seguridad Social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</si>
</sst>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4" formatCode="_-&quot;$&quot;* #,##0.00_-;\-&quot;$&quot;* #,##0.00_-;_-&quot;$&quot;* &quot;-&quot;??_-;_-@_-"/>
    <numFmt numFmtId="43" formatCode="_-* #,##0.00_-;\-* #,##0.00_-;_-* &quot;-&quot;??_-;_-@_-"/>
    <numFmt numFmtId="164" formatCode="#,##0.0"/>
    <numFmt numFmtId="165" formatCode="dd/mm/yyyy;@"/>
    <numFmt numFmtId="166" formatCode="General_)"/>
    <numFmt numFmtId="167" formatCode="_-[$€-2]* #,##0.00_-;\-[$€-2]* #,##0.00_-;_-[$€-2]* &quot;-&quot;??_-"/>
    <numFmt numFmtId="168" formatCode="#,##0.00_ ;\-#,##0.00\ "/>
    <numFmt numFmtId="169" formatCode="##,##0.0,"/>
    <numFmt numFmtId="170" formatCode="_-\ #,##0.0_-;\-\ #,##0.0_-;[White]_-\ &quot; &quot;_-;_-@_-"/>
    <numFmt numFmtId="171" formatCode="#,##0_ ;\-#,##0\ "/>
    <numFmt numFmtId="172" formatCode="_(* #,##0_);_(* \(#,##0\);[White]_(* &quot; &quot;_);_(@_)"/>
    <numFmt numFmtId="173" formatCode="_-* #,##0.0_-;\-* #,##0.0_-;_-* &quot;-&quot;??_-;_-@_-"/>
    <numFmt numFmtId="174" formatCode="00000000"/>
    <numFmt numFmtId="175" formatCode="0000"/>
  </numFmts>
  <fonts count="61" x14ac:knownFonts="1">
    <font>
      <sz val="11"/>
      <color theme="1"/>
      <name val="Calibri"/>
      <family val="2"/>
      <scheme val="minor"/>
    </font>
    <font>
      <sz val="11"/>
      <color theme="1"/>
      <name val="Calibri"/>
      <family val="2"/>
      <scheme val="minor"/>
    </font>
    <font>
      <sz val="10"/>
      <name val="Arial"/>
      <family val="2"/>
    </font>
    <font>
      <sz val="10"/>
      <name val="Lato"/>
      <family val="2"/>
    </font>
    <font>
      <b/>
      <sz val="10"/>
      <name val="Lato"/>
      <family val="2"/>
    </font>
    <font>
      <b/>
      <sz val="14"/>
      <name val="Lato"/>
      <family val="2"/>
    </font>
    <font>
      <sz val="8"/>
      <name val="Lato"/>
      <family val="2"/>
    </font>
    <font>
      <b/>
      <sz val="5"/>
      <name val="Lato"/>
      <family val="2"/>
    </font>
    <font>
      <b/>
      <sz val="8"/>
      <name val="Lato"/>
      <family val="2"/>
    </font>
    <font>
      <b/>
      <sz val="3"/>
      <name val="Lato"/>
      <family val="2"/>
    </font>
    <font>
      <b/>
      <sz val="9"/>
      <name val="Lato"/>
      <family val="2"/>
    </font>
    <font>
      <sz val="6"/>
      <name val="Lato"/>
      <family val="2"/>
    </font>
    <font>
      <sz val="11"/>
      <color theme="1"/>
      <name val="Lato"/>
      <family val="2"/>
    </font>
    <font>
      <sz val="10"/>
      <color theme="1"/>
      <name val="Lato"/>
      <family val="2"/>
    </font>
    <font>
      <b/>
      <sz val="11"/>
      <color theme="1"/>
      <name val="Lato"/>
      <family val="2"/>
    </font>
    <font>
      <b/>
      <sz val="11"/>
      <name val="Lato"/>
      <family val="2"/>
    </font>
    <font>
      <sz val="11"/>
      <name val="Lato"/>
      <family val="2"/>
    </font>
    <font>
      <b/>
      <sz val="8"/>
      <color theme="1"/>
      <name val="Lato"/>
      <family val="2"/>
    </font>
    <font>
      <b/>
      <sz val="16"/>
      <name val="Lato"/>
      <family val="2"/>
    </font>
    <font>
      <b/>
      <sz val="12"/>
      <name val="Lato"/>
      <family val="2"/>
    </font>
    <font>
      <sz val="9"/>
      <name val="Lato"/>
      <family val="2"/>
    </font>
    <font>
      <sz val="14"/>
      <color theme="1"/>
      <name val="Lato"/>
      <family val="2"/>
    </font>
    <font>
      <sz val="12"/>
      <name val="Lato"/>
      <family val="2"/>
    </font>
    <font>
      <b/>
      <sz val="13"/>
      <name val="Lato"/>
      <family val="2"/>
    </font>
    <font>
      <sz val="12"/>
      <color theme="1"/>
      <name val="Lato"/>
      <family val="2"/>
    </font>
    <font>
      <b/>
      <sz val="12"/>
      <color theme="1"/>
      <name val="Lato"/>
      <family val="2"/>
    </font>
    <font>
      <sz val="8"/>
      <color theme="1"/>
      <name val="Lato"/>
      <family val="2"/>
    </font>
    <font>
      <b/>
      <sz val="7"/>
      <color theme="1"/>
      <name val="Lato"/>
      <family val="2"/>
    </font>
    <font>
      <sz val="11"/>
      <color indexed="8"/>
      <name val="Calibri"/>
      <family val="2"/>
    </font>
    <font>
      <sz val="10"/>
      <name val="Courier"/>
      <family val="3"/>
    </font>
    <font>
      <sz val="10"/>
      <color indexed="8"/>
      <name val="Arial"/>
      <family val="2"/>
    </font>
    <font>
      <sz val="10"/>
      <color theme="0"/>
      <name val="Lato"/>
      <family val="2"/>
    </font>
    <font>
      <b/>
      <sz val="10"/>
      <color theme="1"/>
      <name val="Lato"/>
      <family val="2"/>
    </font>
    <font>
      <sz val="10"/>
      <color rgb="FFB1B1B1"/>
      <name val="Lato"/>
      <family val="2"/>
    </font>
    <font>
      <sz val="9"/>
      <color theme="1"/>
      <name val="Lato"/>
      <family val="2"/>
    </font>
    <font>
      <b/>
      <sz val="12"/>
      <color indexed="8"/>
      <name val="Lato"/>
      <family val="2"/>
    </font>
    <font>
      <sz val="12"/>
      <color indexed="8"/>
      <name val="Lato"/>
      <family val="2"/>
    </font>
    <font>
      <b/>
      <sz val="8"/>
      <name val="Arial"/>
      <family val="2"/>
    </font>
    <font>
      <b/>
      <sz val="10"/>
      <name val="Arial"/>
      <family val="2"/>
    </font>
    <font>
      <sz val="8"/>
      <name val="Arial"/>
      <family val="2"/>
    </font>
    <font>
      <b/>
      <sz val="5"/>
      <name val="Arial"/>
      <family val="2"/>
    </font>
    <font>
      <b/>
      <sz val="9"/>
      <name val="Arial"/>
      <family val="2"/>
    </font>
    <font>
      <b/>
      <sz val="3"/>
      <name val="Arial"/>
      <family val="2"/>
    </font>
    <font>
      <b/>
      <sz val="14"/>
      <name val="Arial"/>
      <family val="2"/>
    </font>
    <font>
      <b/>
      <sz val="11"/>
      <name val="Calibri"/>
      <family val="2"/>
    </font>
    <font>
      <sz val="11"/>
      <name val="Calibri"/>
      <family val="2"/>
    </font>
    <font>
      <sz val="9"/>
      <color theme="1"/>
      <name val="Helvetica"/>
      <family val="2"/>
    </font>
    <font>
      <sz val="9"/>
      <name val="Helvetica"/>
      <family val="2"/>
    </font>
    <font>
      <b/>
      <sz val="11"/>
      <color theme="0"/>
      <name val="Lato"/>
      <family val="2"/>
    </font>
    <font>
      <sz val="18"/>
      <name val="Lato"/>
      <family val="2"/>
    </font>
    <font>
      <b/>
      <i/>
      <sz val="11"/>
      <color theme="1"/>
      <name val="Lato"/>
      <family val="2"/>
    </font>
    <font>
      <sz val="10"/>
      <color indexed="22"/>
      <name val="Lato"/>
      <family val="2"/>
    </font>
    <font>
      <b/>
      <sz val="13"/>
      <color rgb="FF77933C"/>
      <name val="Lato"/>
      <family val="2"/>
    </font>
    <font>
      <sz val="10"/>
      <color rgb="FF0070C0"/>
      <name val="Lato"/>
      <family val="2"/>
    </font>
    <font>
      <b/>
      <sz val="12"/>
      <color rgb="FF0070C0"/>
      <name val="Lato"/>
      <family val="2"/>
    </font>
    <font>
      <sz val="12"/>
      <color rgb="FF0070C0"/>
      <name val="Lato"/>
      <family val="2"/>
    </font>
    <font>
      <sz val="11"/>
      <name val="Calibri"/>
      <family val="2"/>
      <scheme val="minor"/>
    </font>
    <font>
      <sz val="11"/>
      <color rgb="FF000000"/>
      <name val="Calibri"/>
      <family val="2"/>
      <scheme val="minor"/>
    </font>
    <font>
      <b/>
      <u/>
      <sz val="8"/>
      <name val="Lato"/>
    </font>
    <font>
      <u/>
      <sz val="8"/>
      <name val="Lato"/>
    </font>
    <font>
      <b/>
      <u/>
      <sz val="11"/>
      <name val="Lato"/>
    </font>
  </fonts>
  <fills count="10">
    <fill>
      <patternFill patternType="none"/>
    </fill>
    <fill>
      <patternFill patternType="gray125"/>
    </fill>
    <fill>
      <patternFill patternType="solid">
        <fgColor indexed="9"/>
        <bgColor indexed="64"/>
      </patternFill>
    </fill>
    <fill>
      <patternFill patternType="solid">
        <fgColor rgb="FFD9D9D9"/>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theme="0"/>
        <bgColor indexed="64"/>
      </patternFill>
    </fill>
    <fill>
      <patternFill patternType="solid">
        <fgColor rgb="FFB1B1B1"/>
        <bgColor indexed="64"/>
      </patternFill>
    </fill>
  </fills>
  <borders count="218">
    <border>
      <left/>
      <right/>
      <top/>
      <bottom/>
      <diagonal/>
    </border>
    <border>
      <left style="double">
        <color auto="1"/>
      </left>
      <right/>
      <top style="double">
        <color auto="1"/>
      </top>
      <bottom/>
      <diagonal/>
    </border>
    <border>
      <left/>
      <right/>
      <top style="double">
        <color auto="1"/>
      </top>
      <bottom/>
      <diagonal/>
    </border>
    <border>
      <left/>
      <right style="double">
        <color auto="1"/>
      </right>
      <top style="double">
        <color auto="1"/>
      </top>
      <bottom/>
      <diagonal/>
    </border>
    <border>
      <left style="double">
        <color auto="1"/>
      </left>
      <right/>
      <top/>
      <bottom/>
      <diagonal/>
    </border>
    <border>
      <left/>
      <right style="double">
        <color indexed="64"/>
      </right>
      <top/>
      <bottom/>
      <diagonal/>
    </border>
    <border>
      <left/>
      <right/>
      <top/>
      <bottom style="thin">
        <color indexed="64"/>
      </bottom>
      <diagonal/>
    </border>
    <border>
      <left style="double">
        <color auto="1"/>
      </left>
      <right/>
      <top/>
      <bottom style="double">
        <color auto="1"/>
      </bottom>
      <diagonal/>
    </border>
    <border>
      <left/>
      <right/>
      <top/>
      <bottom style="double">
        <color auto="1"/>
      </bottom>
      <diagonal/>
    </border>
    <border>
      <left/>
      <right style="double">
        <color auto="1"/>
      </right>
      <top/>
      <bottom style="double">
        <color auto="1"/>
      </bottom>
      <diagonal/>
    </border>
    <border>
      <left style="double">
        <color indexed="64"/>
      </left>
      <right style="thin">
        <color indexed="64"/>
      </right>
      <top style="double">
        <color indexed="64"/>
      </top>
      <bottom style="double">
        <color indexed="64"/>
      </bottom>
      <diagonal/>
    </border>
    <border>
      <left style="double">
        <color auto="1"/>
      </left>
      <right style="thin">
        <color rgb="FFB1B1B1"/>
      </right>
      <top style="double">
        <color auto="1"/>
      </top>
      <bottom style="thin">
        <color rgb="FFB1B1B1"/>
      </bottom>
      <diagonal/>
    </border>
    <border>
      <left style="thin">
        <color rgb="FFB1B1B1"/>
      </left>
      <right style="thin">
        <color rgb="FFB1B1B1"/>
      </right>
      <top style="double">
        <color auto="1"/>
      </top>
      <bottom style="thin">
        <color rgb="FFB1B1B1"/>
      </bottom>
      <diagonal/>
    </border>
    <border>
      <left style="thin">
        <color rgb="FFB1B1B1"/>
      </left>
      <right style="double">
        <color auto="1"/>
      </right>
      <top style="double">
        <color auto="1"/>
      </top>
      <bottom style="thin">
        <color rgb="FFB1B1B1"/>
      </bottom>
      <diagonal/>
    </border>
    <border>
      <left style="double">
        <color auto="1"/>
      </left>
      <right style="thin">
        <color rgb="FFB1B1B1"/>
      </right>
      <top style="thin">
        <color rgb="FFB1B1B1"/>
      </top>
      <bottom style="thin">
        <color rgb="FFB1B1B1"/>
      </bottom>
      <diagonal/>
    </border>
    <border>
      <left style="thin">
        <color rgb="FFB1B1B1"/>
      </left>
      <right style="thin">
        <color rgb="FFB1B1B1"/>
      </right>
      <top style="thin">
        <color rgb="FFB1B1B1"/>
      </top>
      <bottom style="thin">
        <color rgb="FFB1B1B1"/>
      </bottom>
      <diagonal/>
    </border>
    <border>
      <left style="thin">
        <color rgb="FFB1B1B1"/>
      </left>
      <right style="double">
        <color indexed="64"/>
      </right>
      <top style="thin">
        <color rgb="FFB1B1B1"/>
      </top>
      <bottom style="thin">
        <color rgb="FFB1B1B1"/>
      </bottom>
      <diagonal/>
    </border>
    <border>
      <left style="double">
        <color auto="1"/>
      </left>
      <right style="thin">
        <color rgb="FFB1B1B1"/>
      </right>
      <top style="thin">
        <color rgb="FFB1B1B1"/>
      </top>
      <bottom style="double">
        <color auto="1"/>
      </bottom>
      <diagonal/>
    </border>
    <border>
      <left style="double">
        <color auto="1"/>
      </left>
      <right/>
      <top style="double">
        <color auto="1"/>
      </top>
      <bottom style="double">
        <color auto="1"/>
      </bottom>
      <diagonal/>
    </border>
    <border>
      <left/>
      <right/>
      <top style="double">
        <color indexed="64"/>
      </top>
      <bottom style="double">
        <color indexed="64"/>
      </bottom>
      <diagonal/>
    </border>
    <border>
      <left style="double">
        <color auto="1"/>
      </left>
      <right style="double">
        <color auto="1"/>
      </right>
      <top style="double">
        <color auto="1"/>
      </top>
      <bottom/>
      <diagonal/>
    </border>
    <border>
      <left/>
      <right style="thin">
        <color indexed="64"/>
      </right>
      <top style="double">
        <color indexed="64"/>
      </top>
      <bottom style="double">
        <color indexed="64"/>
      </bottom>
      <diagonal/>
    </border>
    <border>
      <left style="double">
        <color auto="1"/>
      </left>
      <right style="double">
        <color auto="1"/>
      </right>
      <top style="double">
        <color auto="1"/>
      </top>
      <bottom style="double">
        <color auto="1"/>
      </bottom>
      <diagonal/>
    </border>
    <border>
      <left style="double">
        <color indexed="64"/>
      </left>
      <right style="double">
        <color indexed="64"/>
      </right>
      <top/>
      <bottom style="double">
        <color indexed="64"/>
      </bottom>
      <diagonal/>
    </border>
    <border>
      <left style="double">
        <color indexed="64"/>
      </left>
      <right style="thin">
        <color indexed="64"/>
      </right>
      <top/>
      <bottom style="double">
        <color indexed="64"/>
      </bottom>
      <diagonal/>
    </border>
    <border>
      <left style="thin">
        <color indexed="64"/>
      </left>
      <right style="thin">
        <color indexed="64"/>
      </right>
      <top/>
      <bottom style="double">
        <color indexed="64"/>
      </bottom>
      <diagonal/>
    </border>
    <border>
      <left style="double">
        <color auto="1"/>
      </left>
      <right style="thin">
        <color rgb="FFB1B1B1"/>
      </right>
      <top style="thin">
        <color rgb="FFB1B1B1"/>
      </top>
      <bottom/>
      <diagonal/>
    </border>
    <border>
      <left style="thin">
        <color rgb="FFB1B1B1"/>
      </left>
      <right style="thin">
        <color rgb="FFB1B1B1"/>
      </right>
      <top style="thin">
        <color rgb="FFB1B1B1"/>
      </top>
      <bottom/>
      <diagonal/>
    </border>
    <border>
      <left style="thin">
        <color rgb="FFB1B1B1"/>
      </left>
      <right style="double">
        <color auto="1"/>
      </right>
      <top style="thin">
        <color rgb="FFB1B1B1"/>
      </top>
      <bottom/>
      <diagonal/>
    </border>
    <border>
      <left/>
      <right style="double">
        <color indexed="64"/>
      </right>
      <top style="double">
        <color indexed="64"/>
      </top>
      <bottom style="double">
        <color indexed="64"/>
      </bottom>
      <diagonal/>
    </border>
    <border>
      <left style="double">
        <color auto="1"/>
      </left>
      <right style="thin">
        <color rgb="FFB1B1B1"/>
      </right>
      <top style="double">
        <color auto="1"/>
      </top>
      <bottom style="double">
        <color auto="1"/>
      </bottom>
      <diagonal/>
    </border>
    <border>
      <left style="thin">
        <color rgb="FFB1B1B1"/>
      </left>
      <right style="thin">
        <color rgb="FFB1B1B1"/>
      </right>
      <top style="double">
        <color auto="1"/>
      </top>
      <bottom style="double">
        <color auto="1"/>
      </bottom>
      <diagonal/>
    </border>
    <border>
      <left style="thin">
        <color rgb="FFB1B1B1"/>
      </left>
      <right style="double">
        <color auto="1"/>
      </right>
      <top style="double">
        <color auto="1"/>
      </top>
      <bottom style="double">
        <color auto="1"/>
      </bottom>
      <diagonal/>
    </border>
    <border>
      <left style="double">
        <color indexed="64"/>
      </left>
      <right style="thin">
        <color theme="0" tint="-0.24994659260841701"/>
      </right>
      <top/>
      <bottom style="thin">
        <color theme="0" tint="-0.24994659260841701"/>
      </bottom>
      <diagonal/>
    </border>
    <border>
      <left style="thin">
        <color theme="0" tint="-0.24994659260841701"/>
      </left>
      <right style="thin">
        <color theme="0" tint="-0.24994659260841701"/>
      </right>
      <top/>
      <bottom style="thin">
        <color theme="0" tint="-0.24994659260841701"/>
      </bottom>
      <diagonal/>
    </border>
    <border>
      <left style="double">
        <color indexed="64"/>
      </left>
      <right style="double">
        <color auto="1"/>
      </right>
      <top/>
      <bottom style="thin">
        <color theme="0" tint="-0.24994659260841701"/>
      </bottom>
      <diagonal/>
    </border>
    <border>
      <left style="double">
        <color auto="1"/>
      </left>
      <right/>
      <top style="thin">
        <color theme="0" tint="-0.24994659260841701"/>
      </top>
      <bottom style="thin">
        <color theme="0" tint="-0.24994659260841701"/>
      </bottom>
      <diagonal/>
    </border>
    <border>
      <left style="double">
        <color indexed="64"/>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double">
        <color auto="1"/>
      </left>
      <right style="double">
        <color indexed="64"/>
      </right>
      <top style="thin">
        <color theme="0" tint="-0.14996795556505021"/>
      </top>
      <bottom style="thin">
        <color theme="0" tint="-0.14996795556505021"/>
      </bottom>
      <diagonal/>
    </border>
    <border>
      <left style="double">
        <color indexed="64"/>
      </left>
      <right style="double">
        <color auto="1"/>
      </right>
      <top style="thin">
        <color theme="0" tint="-0.24994659260841701"/>
      </top>
      <bottom style="thin">
        <color theme="0" tint="-0.24994659260841701"/>
      </bottom>
      <diagonal/>
    </border>
    <border>
      <left style="double">
        <color indexed="64"/>
      </left>
      <right style="thin">
        <color theme="0" tint="-0.24994659260841701"/>
      </right>
      <top style="thin">
        <color theme="0" tint="-0.24994659260841701"/>
      </top>
      <bottom/>
      <diagonal/>
    </border>
    <border>
      <left style="thin">
        <color theme="0" tint="-0.24994659260841701"/>
      </left>
      <right style="thin">
        <color theme="0" tint="-0.24994659260841701"/>
      </right>
      <top style="thin">
        <color theme="0" tint="-0.24994659260841701"/>
      </top>
      <bottom/>
      <diagonal/>
    </border>
    <border>
      <left style="double">
        <color auto="1"/>
      </left>
      <right style="double">
        <color indexed="64"/>
      </right>
      <top/>
      <bottom style="thin">
        <color theme="0" tint="-0.14996795556505021"/>
      </bottom>
      <diagonal/>
    </border>
    <border>
      <left style="double">
        <color auto="1"/>
      </left>
      <right style="double">
        <color indexed="64"/>
      </right>
      <top style="thin">
        <color theme="0" tint="-0.14996795556505021"/>
      </top>
      <bottom style="double">
        <color auto="1"/>
      </bottom>
      <diagonal/>
    </border>
    <border>
      <left style="double">
        <color auto="1"/>
      </left>
      <right/>
      <top style="double">
        <color indexed="64"/>
      </top>
      <bottom style="thin">
        <color auto="1"/>
      </bottom>
      <diagonal/>
    </border>
    <border>
      <left/>
      <right/>
      <top style="double">
        <color indexed="64"/>
      </top>
      <bottom style="thin">
        <color indexed="64"/>
      </bottom>
      <diagonal/>
    </border>
    <border>
      <left style="thin">
        <color indexed="64"/>
      </left>
      <right/>
      <top/>
      <bottom style="double">
        <color indexed="64"/>
      </bottom>
      <diagonal/>
    </border>
    <border>
      <left style="thin">
        <color indexed="64"/>
      </left>
      <right style="double">
        <color auto="1"/>
      </right>
      <top/>
      <bottom style="double">
        <color auto="1"/>
      </bottom>
      <diagonal/>
    </border>
    <border>
      <left/>
      <right style="double">
        <color indexed="64"/>
      </right>
      <top style="double">
        <color indexed="64"/>
      </top>
      <bottom style="thin">
        <color indexed="64"/>
      </bottom>
      <diagonal/>
    </border>
    <border>
      <left/>
      <right/>
      <top style="thin">
        <color rgb="FFB1B1B1"/>
      </top>
      <bottom/>
      <diagonal/>
    </border>
    <border>
      <left style="thin">
        <color rgb="FFB1B1B1"/>
      </left>
      <right style="thin">
        <color rgb="FFB1B1B1"/>
      </right>
      <top/>
      <bottom/>
      <diagonal/>
    </border>
    <border>
      <left style="double">
        <color auto="1"/>
      </left>
      <right/>
      <top style="thin">
        <color rgb="FFB1B1B1"/>
      </top>
      <bottom style="thin">
        <color rgb="FFB1B1B1"/>
      </bottom>
      <diagonal/>
    </border>
    <border>
      <left/>
      <right style="double">
        <color indexed="64"/>
      </right>
      <top style="thin">
        <color rgb="FFB1B1B1"/>
      </top>
      <bottom style="thin">
        <color rgb="FFB1B1B1"/>
      </bottom>
      <diagonal/>
    </border>
    <border>
      <left style="thin">
        <color rgb="FFB1B1B1"/>
      </left>
      <right style="double">
        <color indexed="64"/>
      </right>
      <top/>
      <bottom/>
      <diagonal/>
    </border>
    <border>
      <left style="thin">
        <color rgb="FFB1B1B1"/>
      </left>
      <right style="thin">
        <color rgb="FFB1B1B1"/>
      </right>
      <top/>
      <bottom style="thin">
        <color rgb="FFB1B1B1"/>
      </bottom>
      <diagonal/>
    </border>
    <border>
      <left style="thin">
        <color rgb="FFB1B1B1"/>
      </left>
      <right style="double">
        <color indexed="64"/>
      </right>
      <top/>
      <bottom style="thin">
        <color rgb="FFB1B1B1"/>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style="double">
        <color auto="1"/>
      </right>
      <top/>
      <bottom/>
      <diagonal/>
    </border>
    <border>
      <left style="double">
        <color auto="1"/>
      </left>
      <right/>
      <top style="thin">
        <color auto="1"/>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double">
        <color auto="1"/>
      </right>
      <top style="thin">
        <color indexed="64"/>
      </top>
      <bottom style="thin">
        <color auto="1"/>
      </bottom>
      <diagonal/>
    </border>
    <border>
      <left style="double">
        <color auto="1"/>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auto="1"/>
      </left>
      <right style="double">
        <color auto="1"/>
      </right>
      <top style="thin">
        <color auto="1"/>
      </top>
      <bottom style="thin">
        <color auto="1"/>
      </bottom>
      <diagonal/>
    </border>
    <border>
      <left style="double">
        <color auto="1"/>
      </left>
      <right style="thin">
        <color auto="1"/>
      </right>
      <top style="thin">
        <color auto="1"/>
      </top>
      <bottom/>
      <diagonal/>
    </border>
    <border>
      <left style="thin">
        <color indexed="64"/>
      </left>
      <right style="thin">
        <color indexed="64"/>
      </right>
      <top style="thin">
        <color indexed="64"/>
      </top>
      <bottom/>
      <diagonal/>
    </border>
    <border>
      <left style="thin">
        <color indexed="64"/>
      </left>
      <right style="double">
        <color indexed="64"/>
      </right>
      <top style="thin">
        <color indexed="64"/>
      </top>
      <bottom/>
      <diagonal/>
    </border>
    <border>
      <left/>
      <right/>
      <top style="thin">
        <color rgb="FFB1B1B1"/>
      </top>
      <bottom style="thin">
        <color rgb="FFB1B1B1"/>
      </bottom>
      <diagonal/>
    </border>
    <border>
      <left style="thin">
        <color rgb="FFB1B1B1"/>
      </left>
      <right style="thin">
        <color rgb="FFB1B1B1"/>
      </right>
      <top style="thin">
        <color rgb="FFB1B1B1"/>
      </top>
      <bottom style="double">
        <color auto="1"/>
      </bottom>
      <diagonal/>
    </border>
    <border>
      <left style="thin">
        <color rgb="FFB1B1B1"/>
      </left>
      <right style="double">
        <color auto="1"/>
      </right>
      <top style="thin">
        <color rgb="FFB1B1B1"/>
      </top>
      <bottom style="double">
        <color auto="1"/>
      </bottom>
      <diagonal/>
    </border>
    <border>
      <left style="double">
        <color auto="1"/>
      </left>
      <right style="thin">
        <color rgb="FFB1B1B1"/>
      </right>
      <top/>
      <bottom style="thin">
        <color rgb="FFB1B1B1"/>
      </bottom>
      <diagonal/>
    </border>
    <border>
      <left style="double">
        <color auto="1"/>
      </left>
      <right style="thin">
        <color indexed="64"/>
      </right>
      <top style="double">
        <color auto="1"/>
      </top>
      <bottom/>
      <diagonal/>
    </border>
    <border>
      <left style="thin">
        <color indexed="64"/>
      </left>
      <right style="thin">
        <color indexed="64"/>
      </right>
      <top style="double">
        <color indexed="64"/>
      </top>
      <bottom/>
      <diagonal/>
    </border>
    <border>
      <left style="thin">
        <color indexed="64"/>
      </left>
      <right style="double">
        <color indexed="64"/>
      </right>
      <top style="double">
        <color indexed="64"/>
      </top>
      <bottom/>
      <diagonal/>
    </border>
    <border>
      <left/>
      <right style="thin">
        <color indexed="64"/>
      </right>
      <top/>
      <bottom style="double">
        <color indexed="64"/>
      </bottom>
      <diagonal/>
    </border>
    <border>
      <left/>
      <right/>
      <top style="double">
        <color auto="1"/>
      </top>
      <bottom style="double">
        <color auto="1"/>
      </bottom>
      <diagonal/>
    </border>
    <border>
      <left/>
      <right style="thin">
        <color rgb="FFB1B1B1"/>
      </right>
      <top style="thin">
        <color rgb="FFB1B1B1"/>
      </top>
      <bottom style="thin">
        <color rgb="FFB1B1B1"/>
      </bottom>
      <diagonal/>
    </border>
    <border>
      <left style="thin">
        <color indexed="64"/>
      </left>
      <right style="thin">
        <color indexed="64"/>
      </right>
      <top/>
      <bottom/>
      <diagonal/>
    </border>
    <border>
      <left/>
      <right style="double">
        <color indexed="64"/>
      </right>
      <top style="double">
        <color indexed="64"/>
      </top>
      <bottom style="double">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double">
        <color indexed="64"/>
      </right>
      <top/>
      <bottom/>
      <diagonal/>
    </border>
    <border>
      <left style="double">
        <color auto="1"/>
      </left>
      <right style="thin">
        <color auto="1"/>
      </right>
      <top/>
      <bottom/>
      <diagonal/>
    </border>
    <border>
      <left/>
      <right style="double">
        <color theme="0" tint="-0.34998626667073579"/>
      </right>
      <top style="double">
        <color theme="0" tint="-0.34998626667073579"/>
      </top>
      <bottom style="double">
        <color theme="0" tint="-0.34998626667073579"/>
      </bottom>
      <diagonal/>
    </border>
    <border>
      <left style="thin">
        <color rgb="FFB1B1B1"/>
      </left>
      <right/>
      <top style="double">
        <color theme="0" tint="-0.34998626667073579"/>
      </top>
      <bottom style="double">
        <color theme="0" tint="-0.34998626667073579"/>
      </bottom>
      <diagonal/>
    </border>
    <border>
      <left/>
      <right style="thin">
        <color rgb="FFB1B1B1"/>
      </right>
      <top style="double">
        <color theme="0" tint="-0.34998626667073579"/>
      </top>
      <bottom style="double">
        <color theme="0" tint="-0.34998626667073579"/>
      </bottom>
      <diagonal/>
    </border>
    <border>
      <left/>
      <right/>
      <top style="double">
        <color theme="0" tint="-0.34998626667073579"/>
      </top>
      <bottom style="double">
        <color theme="0" tint="-0.34998626667073579"/>
      </bottom>
      <diagonal/>
    </border>
    <border>
      <left style="double">
        <color theme="0" tint="-0.34998626667073579"/>
      </left>
      <right/>
      <top style="double">
        <color theme="0" tint="-0.34998626667073579"/>
      </top>
      <bottom style="double">
        <color theme="0" tint="-0.34998626667073579"/>
      </bottom>
      <diagonal/>
    </border>
    <border>
      <left style="double">
        <color rgb="FFB1B1B1"/>
      </left>
      <right/>
      <top style="thin">
        <color rgb="FFB1B1B1"/>
      </top>
      <bottom style="double">
        <color rgb="FFB1B1B1"/>
      </bottom>
      <diagonal/>
    </border>
    <border>
      <left/>
      <right style="double">
        <color rgb="FFB1B1B1"/>
      </right>
      <top style="thin">
        <color rgb="FFB1B1B1"/>
      </top>
      <bottom/>
      <diagonal/>
    </border>
    <border>
      <left style="double">
        <color rgb="FFB1B1B1"/>
      </left>
      <right/>
      <top style="thin">
        <color rgb="FFB1B1B1"/>
      </top>
      <bottom style="thin">
        <color rgb="FFB1B1B1"/>
      </bottom>
      <diagonal/>
    </border>
    <border>
      <left/>
      <right style="double">
        <color rgb="FFB1B1B1"/>
      </right>
      <top style="thin">
        <color rgb="FFB1B1B1"/>
      </top>
      <bottom style="thin">
        <color rgb="FFB1B1B1"/>
      </bottom>
      <diagonal/>
    </border>
    <border>
      <left/>
      <right style="double">
        <color rgb="FFB1B1B1"/>
      </right>
      <top style="double">
        <color rgb="FF898A8D"/>
      </top>
      <bottom style="thin">
        <color rgb="FFB1B1B1"/>
      </bottom>
      <diagonal/>
    </border>
    <border>
      <left/>
      <right/>
      <top style="double">
        <color rgb="FF898A8D"/>
      </top>
      <bottom style="thin">
        <color rgb="FFB1B1B1"/>
      </bottom>
      <diagonal/>
    </border>
    <border>
      <left style="double">
        <color rgb="FFB1B1B1"/>
      </left>
      <right/>
      <top style="double">
        <color rgb="FF898A8D"/>
      </top>
      <bottom style="thin">
        <color rgb="FFB1B1B1"/>
      </bottom>
      <diagonal/>
    </border>
    <border>
      <left style="thin">
        <color rgb="FF898A8D"/>
      </left>
      <right style="double">
        <color rgb="FF898A8D"/>
      </right>
      <top style="double">
        <color rgb="FF898A8D"/>
      </top>
      <bottom style="double">
        <color rgb="FF898A8D"/>
      </bottom>
      <diagonal/>
    </border>
    <border>
      <left style="thin">
        <color rgb="FF898A8D"/>
      </left>
      <right style="thin">
        <color rgb="FF898A8D"/>
      </right>
      <top style="double">
        <color rgb="FF898A8D"/>
      </top>
      <bottom style="double">
        <color rgb="FF898A8D"/>
      </bottom>
      <diagonal/>
    </border>
    <border>
      <left style="double">
        <color rgb="FF898A8D"/>
      </left>
      <right style="thin">
        <color rgb="FF898A8D"/>
      </right>
      <top style="double">
        <color rgb="FF898A8D"/>
      </top>
      <bottom style="double">
        <color rgb="FF898A8D"/>
      </bottom>
      <diagonal/>
    </border>
    <border>
      <left/>
      <right/>
      <top style="double">
        <color indexed="64"/>
      </top>
      <bottom/>
      <diagonal/>
    </border>
    <border>
      <left/>
      <right style="double">
        <color indexed="64"/>
      </right>
      <top style="double">
        <color indexed="64"/>
      </top>
      <bottom/>
      <diagonal/>
    </border>
    <border>
      <left style="double">
        <color indexed="64"/>
      </left>
      <right/>
      <top/>
      <bottom style="double">
        <color indexed="64"/>
      </bottom>
      <diagonal/>
    </border>
    <border>
      <left/>
      <right style="thin">
        <color rgb="FFB1B1B1"/>
      </right>
      <top style="double">
        <color auto="1"/>
      </top>
      <bottom style="thin">
        <color rgb="FFB1B1B1"/>
      </bottom>
      <diagonal/>
    </border>
    <border>
      <left style="medium">
        <color rgb="FFB1B1B1"/>
      </left>
      <right style="medium">
        <color rgb="FFB1B1B1"/>
      </right>
      <top style="medium">
        <color rgb="FFB1B1B1"/>
      </top>
      <bottom style="medium">
        <color rgb="FFB1B1B1"/>
      </bottom>
      <diagonal/>
    </border>
    <border>
      <left style="hair">
        <color rgb="FFB1B1B1"/>
      </left>
      <right style="hair">
        <color rgb="FFB1B1B1"/>
      </right>
      <top style="medium">
        <color rgb="FFB1B1B1"/>
      </top>
      <bottom style="hair">
        <color rgb="FFB1B1B1"/>
      </bottom>
      <diagonal/>
    </border>
    <border>
      <left style="hair">
        <color rgb="FFB1B1B1"/>
      </left>
      <right style="medium">
        <color rgb="FFB1B1B1"/>
      </right>
      <top style="medium">
        <color rgb="FFB1B1B1"/>
      </top>
      <bottom style="hair">
        <color rgb="FFB1B1B1"/>
      </bottom>
      <diagonal/>
    </border>
    <border>
      <left style="hair">
        <color rgb="FFB1B1B1"/>
      </left>
      <right style="hair">
        <color rgb="FFB1B1B1"/>
      </right>
      <top style="hair">
        <color rgb="FFB1B1B1"/>
      </top>
      <bottom style="hair">
        <color rgb="FFB1B1B1"/>
      </bottom>
      <diagonal/>
    </border>
    <border>
      <left style="hair">
        <color rgb="FFB1B1B1"/>
      </left>
      <right style="medium">
        <color rgb="FFB1B1B1"/>
      </right>
      <top style="hair">
        <color rgb="FFB1B1B1"/>
      </top>
      <bottom style="hair">
        <color rgb="FFB1B1B1"/>
      </bottom>
      <diagonal/>
    </border>
    <border>
      <left style="medium">
        <color rgb="FFB1B1B1"/>
      </left>
      <right style="hair">
        <color rgb="FFB1B1B1"/>
      </right>
      <top style="hair">
        <color rgb="FFB1B1B1"/>
      </top>
      <bottom style="medium">
        <color rgb="FFB1B1B1"/>
      </bottom>
      <diagonal/>
    </border>
    <border>
      <left style="hair">
        <color rgb="FFB1B1B1"/>
      </left>
      <right style="hair">
        <color rgb="FFB1B1B1"/>
      </right>
      <top style="hair">
        <color rgb="FFB1B1B1"/>
      </top>
      <bottom style="medium">
        <color rgb="FFB1B1B1"/>
      </bottom>
      <diagonal/>
    </border>
    <border>
      <left style="hair">
        <color rgb="FFB1B1B1"/>
      </left>
      <right style="medium">
        <color rgb="FFB1B1B1"/>
      </right>
      <top style="hair">
        <color rgb="FFB1B1B1"/>
      </top>
      <bottom style="medium">
        <color rgb="FFB1B1B1"/>
      </bottom>
      <diagonal/>
    </border>
    <border>
      <left style="medium">
        <color rgb="FFB1B1B1"/>
      </left>
      <right style="medium">
        <color rgb="FFB1B1B1"/>
      </right>
      <top style="medium">
        <color rgb="FFB1B1B1"/>
      </top>
      <bottom style="hair">
        <color rgb="FFB1B1B1"/>
      </bottom>
      <diagonal/>
    </border>
    <border>
      <left/>
      <right style="hair">
        <color rgb="FFB1B1B1"/>
      </right>
      <top style="medium">
        <color rgb="FFB1B1B1"/>
      </top>
      <bottom style="hair">
        <color rgb="FFB1B1B1"/>
      </bottom>
      <diagonal/>
    </border>
    <border>
      <left/>
      <right style="hair">
        <color rgb="FFB1B1B1"/>
      </right>
      <top style="hair">
        <color rgb="FFB1B1B1"/>
      </top>
      <bottom style="hair">
        <color rgb="FFB1B1B1"/>
      </bottom>
      <diagonal/>
    </border>
    <border>
      <left style="medium">
        <color rgb="FFB1B1B1"/>
      </left>
      <right style="medium">
        <color rgb="FFB1B1B1"/>
      </right>
      <top style="hair">
        <color rgb="FFB1B1B1"/>
      </top>
      <bottom style="hair">
        <color rgb="FFB1B1B1"/>
      </bottom>
      <diagonal/>
    </border>
    <border>
      <left style="double">
        <color auto="1"/>
      </left>
      <right/>
      <top style="double">
        <color auto="1"/>
      </top>
      <bottom/>
      <diagonal/>
    </border>
    <border>
      <left style="double">
        <color auto="1"/>
      </left>
      <right style="thin">
        <color rgb="FFB1B1B1"/>
      </right>
      <top/>
      <bottom style="double">
        <color auto="1"/>
      </bottom>
      <diagonal/>
    </border>
    <border>
      <left style="thin">
        <color theme="0" tint="-0.14996795556505021"/>
      </left>
      <right style="double">
        <color auto="1"/>
      </right>
      <top style="double">
        <color auto="1"/>
      </top>
      <bottom style="double">
        <color auto="1"/>
      </bottom>
      <diagonal/>
    </border>
    <border>
      <left style="double">
        <color auto="1"/>
      </left>
      <right style="thin">
        <color theme="0" tint="-0.24994659260841701"/>
      </right>
      <top style="double">
        <color auto="1"/>
      </top>
      <bottom style="double">
        <color auto="1"/>
      </bottom>
      <diagonal/>
    </border>
    <border>
      <left style="thin">
        <color theme="0" tint="-0.24994659260841701"/>
      </left>
      <right style="thin">
        <color theme="0" tint="-0.24994659260841701"/>
      </right>
      <top style="double">
        <color indexed="64"/>
      </top>
      <bottom style="double">
        <color indexed="64"/>
      </bottom>
      <diagonal/>
    </border>
    <border>
      <left/>
      <right style="thin">
        <color theme="0" tint="-0.14996795556505021"/>
      </right>
      <top style="double">
        <color auto="1"/>
      </top>
      <bottom style="double">
        <color auto="1"/>
      </bottom>
      <diagonal/>
    </border>
    <border>
      <left style="double">
        <color auto="1"/>
      </left>
      <right style="double">
        <color auto="1"/>
      </right>
      <top style="double">
        <color auto="1"/>
      </top>
      <bottom style="thin">
        <color theme="0" tint="-0.24994659260841701"/>
      </bottom>
      <diagonal/>
    </border>
    <border>
      <left style="double">
        <color auto="1"/>
      </left>
      <right style="double">
        <color auto="1"/>
      </right>
      <top style="thin">
        <color theme="0" tint="-0.24994659260841701"/>
      </top>
      <bottom style="double">
        <color auto="1"/>
      </bottom>
      <diagonal/>
    </border>
    <border>
      <left style="double">
        <color auto="1"/>
      </left>
      <right/>
      <top style="double">
        <color auto="1"/>
      </top>
      <bottom style="thin">
        <color theme="0" tint="-0.24994659260841701"/>
      </bottom>
      <diagonal/>
    </border>
    <border>
      <left/>
      <right style="double">
        <color auto="1"/>
      </right>
      <top style="double">
        <color auto="1"/>
      </top>
      <bottom style="thin">
        <color theme="0" tint="-0.14993743705557422"/>
      </bottom>
      <diagonal/>
    </border>
    <border>
      <left/>
      <right/>
      <top style="thin">
        <color theme="0" tint="-0.14993743705557422"/>
      </top>
      <bottom style="thin">
        <color theme="0" tint="-0.14993743705557422"/>
      </bottom>
      <diagonal/>
    </border>
    <border>
      <left/>
      <right style="double">
        <color auto="1"/>
      </right>
      <top style="thin">
        <color theme="0" tint="-0.14993743705557422"/>
      </top>
      <bottom style="thin">
        <color theme="0" tint="-0.14993743705557422"/>
      </bottom>
      <diagonal/>
    </border>
    <border>
      <left/>
      <right/>
      <top style="thin">
        <color theme="0" tint="-0.14993743705557422"/>
      </top>
      <bottom style="double">
        <color auto="1"/>
      </bottom>
      <diagonal/>
    </border>
    <border>
      <left/>
      <right style="double">
        <color auto="1"/>
      </right>
      <top style="thin">
        <color theme="0" tint="-0.14993743705557422"/>
      </top>
      <bottom style="double">
        <color auto="1"/>
      </bottom>
      <diagonal/>
    </border>
    <border>
      <left style="double">
        <color auto="1"/>
      </left>
      <right style="thin">
        <color theme="0" tint="-0.24994659260841701"/>
      </right>
      <top style="thin">
        <color theme="0" tint="-0.24994659260841701"/>
      </top>
      <bottom style="double">
        <color auto="1"/>
      </bottom>
      <diagonal/>
    </border>
    <border>
      <left style="double">
        <color auto="1"/>
      </left>
      <right/>
      <top style="thin">
        <color theme="0" tint="-0.24994659260841701"/>
      </top>
      <bottom/>
      <diagonal/>
    </border>
    <border>
      <left/>
      <right/>
      <top/>
      <bottom style="thin">
        <color theme="0" tint="-0.14993743705557422"/>
      </bottom>
      <diagonal/>
    </border>
    <border>
      <left/>
      <right style="double">
        <color auto="1"/>
      </right>
      <top/>
      <bottom style="thin">
        <color theme="0" tint="-0.14993743705557422"/>
      </bottom>
      <diagonal/>
    </border>
    <border>
      <left style="thin">
        <color theme="0" tint="-0.14996795556505021"/>
      </left>
      <right/>
      <top style="double">
        <color auto="1"/>
      </top>
      <bottom style="double">
        <color auto="1"/>
      </bottom>
      <diagonal/>
    </border>
    <border>
      <left style="thin">
        <color theme="0" tint="-0.24994659260841701"/>
      </left>
      <right/>
      <top style="double">
        <color indexed="64"/>
      </top>
      <bottom style="double">
        <color indexed="64"/>
      </bottom>
      <diagonal/>
    </border>
    <border>
      <left style="thin">
        <color theme="0" tint="-0.24994659260841701"/>
      </left>
      <right/>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style="thin">
        <color theme="0" tint="-0.24994659260841701"/>
      </left>
      <right/>
      <top style="thin">
        <color theme="0" tint="-0.24994659260841701"/>
      </top>
      <bottom/>
      <diagonal/>
    </border>
    <border>
      <left style="double">
        <color indexed="64"/>
      </left>
      <right style="double">
        <color auto="1"/>
      </right>
      <top style="double">
        <color auto="1"/>
      </top>
      <bottom style="thin">
        <color rgb="FFB6B6B6"/>
      </bottom>
      <diagonal/>
    </border>
    <border>
      <left style="double">
        <color indexed="64"/>
      </left>
      <right style="double">
        <color auto="1"/>
      </right>
      <top style="thin">
        <color rgb="FFB6B6B6"/>
      </top>
      <bottom style="thin">
        <color rgb="FFB6B6B6"/>
      </bottom>
      <diagonal/>
    </border>
    <border>
      <left style="double">
        <color indexed="64"/>
      </left>
      <right style="double">
        <color auto="1"/>
      </right>
      <top style="thin">
        <color rgb="FFB6B6B6"/>
      </top>
      <bottom style="double">
        <color auto="1"/>
      </bottom>
      <diagonal/>
    </border>
    <border>
      <left style="double">
        <color auto="1"/>
      </left>
      <right/>
      <top style="double">
        <color auto="1"/>
      </top>
      <bottom style="thin">
        <color theme="0" tint="-0.14993743705557422"/>
      </bottom>
      <diagonal/>
    </border>
    <border>
      <left style="double">
        <color auto="1"/>
      </left>
      <right/>
      <top style="thin">
        <color theme="0" tint="-0.14993743705557422"/>
      </top>
      <bottom style="thin">
        <color theme="0" tint="-0.14993743705557422"/>
      </bottom>
      <diagonal/>
    </border>
    <border>
      <left style="double">
        <color auto="1"/>
      </left>
      <right/>
      <top style="thin">
        <color theme="0" tint="-0.14993743705557422"/>
      </top>
      <bottom style="double">
        <color indexed="64"/>
      </bottom>
      <diagonal/>
    </border>
    <border>
      <left style="thin">
        <color rgb="FFDCDCDC"/>
      </left>
      <right style="thin">
        <color rgb="FFDCDCDC"/>
      </right>
      <top style="double">
        <color auto="1"/>
      </top>
      <bottom style="thin">
        <color rgb="FFDCDCDC"/>
      </bottom>
      <diagonal/>
    </border>
    <border>
      <left style="thin">
        <color rgb="FFDCDCDC"/>
      </left>
      <right style="thin">
        <color rgb="FFDCDCDC"/>
      </right>
      <top style="thin">
        <color rgb="FFDCDCDC"/>
      </top>
      <bottom style="thin">
        <color rgb="FFDCDCDC"/>
      </bottom>
      <diagonal/>
    </border>
    <border>
      <left style="thin">
        <color rgb="FFDCDCDC"/>
      </left>
      <right style="thin">
        <color rgb="FFDCDCDC"/>
      </right>
      <top style="thin">
        <color rgb="FFDCDCDC"/>
      </top>
      <bottom style="double">
        <color auto="1"/>
      </bottom>
      <diagonal/>
    </border>
    <border>
      <left style="thin">
        <color rgb="FF898A8D"/>
      </left>
      <right/>
      <top style="thin">
        <color rgb="FF898A8D"/>
      </top>
      <bottom/>
      <diagonal/>
    </border>
    <border>
      <left/>
      <right/>
      <top style="thin">
        <color rgb="FF898A8D"/>
      </top>
      <bottom/>
      <diagonal/>
    </border>
    <border>
      <left/>
      <right style="thin">
        <color rgb="FF898A8D"/>
      </right>
      <top style="thin">
        <color rgb="FF898A8D"/>
      </top>
      <bottom/>
      <diagonal/>
    </border>
    <border>
      <left style="thin">
        <color rgb="FF898A8D"/>
      </left>
      <right/>
      <top/>
      <bottom style="thin">
        <color rgb="FF898A8D"/>
      </bottom>
      <diagonal/>
    </border>
    <border>
      <left/>
      <right/>
      <top/>
      <bottom style="thin">
        <color rgb="FF898A8D"/>
      </bottom>
      <diagonal/>
    </border>
    <border>
      <left/>
      <right style="thin">
        <color rgb="FF898A8D"/>
      </right>
      <top/>
      <bottom style="thin">
        <color rgb="FF898A8D"/>
      </bottom>
      <diagonal/>
    </border>
    <border>
      <left/>
      <right/>
      <top style="thin">
        <color rgb="FF898A8D"/>
      </top>
      <bottom style="thin">
        <color rgb="FF898A8D"/>
      </bottom>
      <diagonal/>
    </border>
    <border>
      <left style="thin">
        <color rgb="FF898A8D"/>
      </left>
      <right/>
      <top style="thin">
        <color rgb="FF898A8D"/>
      </top>
      <bottom style="thin">
        <color rgb="FF898A8D"/>
      </bottom>
      <diagonal/>
    </border>
    <border>
      <left style="thin">
        <color rgb="FF898A8D"/>
      </left>
      <right/>
      <top/>
      <bottom/>
      <diagonal/>
    </border>
    <border>
      <left/>
      <right style="thin">
        <color rgb="FF898A8D"/>
      </right>
      <top style="thin">
        <color rgb="FF898A8D"/>
      </top>
      <bottom style="thin">
        <color rgb="FF898A8D"/>
      </bottom>
      <diagonal/>
    </border>
    <border>
      <left style="thin">
        <color rgb="FF898A8D"/>
      </left>
      <right style="thin">
        <color rgb="FF898A8D"/>
      </right>
      <top style="thin">
        <color rgb="FF898A8D"/>
      </top>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theme="0" tint="-0.14996795556505021"/>
      </left>
      <right style="thin">
        <color theme="0" tint="-0.14996795556505021"/>
      </right>
      <top style="thin">
        <color theme="0" tint="-0.14996795556505021"/>
      </top>
      <bottom/>
      <diagonal/>
    </border>
    <border>
      <left style="thin">
        <color theme="0" tint="-0.14996795556505021"/>
      </left>
      <right style="thin">
        <color theme="0" tint="-0.14996795556505021"/>
      </right>
      <top/>
      <bottom/>
      <diagonal/>
    </border>
    <border>
      <left style="thin">
        <color theme="0" tint="-0.14996795556505021"/>
      </left>
      <right style="thin">
        <color theme="0" tint="-0.14996795556505021"/>
      </right>
      <top/>
      <bottom style="thin">
        <color theme="0" tint="-0.14996795556505021"/>
      </bottom>
      <diagonal/>
    </border>
    <border>
      <left style="medium">
        <color theme="0" tint="-0.34998626667073579"/>
      </left>
      <right/>
      <top style="medium">
        <color theme="0" tint="-0.34998626667073579"/>
      </top>
      <bottom/>
      <diagonal/>
    </border>
    <border>
      <left/>
      <right/>
      <top style="medium">
        <color theme="0" tint="-0.34998626667073579"/>
      </top>
      <bottom/>
      <diagonal/>
    </border>
    <border>
      <left/>
      <right style="medium">
        <color theme="0" tint="-0.34998626667073579"/>
      </right>
      <top style="medium">
        <color theme="0" tint="-0.34998626667073579"/>
      </top>
      <bottom/>
      <diagonal/>
    </border>
    <border>
      <left style="medium">
        <color theme="0" tint="-0.34998626667073579"/>
      </left>
      <right/>
      <top/>
      <bottom style="thin">
        <color rgb="FF898A8D"/>
      </bottom>
      <diagonal/>
    </border>
    <border>
      <left/>
      <right style="medium">
        <color theme="0" tint="-0.34998626667073579"/>
      </right>
      <top/>
      <bottom style="thin">
        <color rgb="FF898A8D"/>
      </bottom>
      <diagonal/>
    </border>
    <border>
      <left style="medium">
        <color theme="0" tint="-0.34998626667073579"/>
      </left>
      <right style="thin">
        <color rgb="FF898A8D"/>
      </right>
      <top style="thin">
        <color rgb="FF898A8D"/>
      </top>
      <bottom/>
      <diagonal/>
    </border>
    <border>
      <left style="thin">
        <color rgb="FF898A8D"/>
      </left>
      <right style="medium">
        <color theme="0" tint="-0.34998626667073579"/>
      </right>
      <top style="thin">
        <color rgb="FF898A8D"/>
      </top>
      <bottom/>
      <diagonal/>
    </border>
    <border>
      <left style="medium">
        <color theme="0" tint="-0.34998626667073579"/>
      </left>
      <right style="thin">
        <color theme="0" tint="-0.14996795556505021"/>
      </right>
      <top style="thin">
        <color theme="0" tint="-0.14996795556505021"/>
      </top>
      <bottom style="thin">
        <color theme="0" tint="-0.14996795556505021"/>
      </bottom>
      <diagonal/>
    </border>
    <border>
      <left style="thin">
        <color theme="0" tint="-0.14996795556505021"/>
      </left>
      <right style="medium">
        <color theme="0" tint="-0.34998626667073579"/>
      </right>
      <top style="thin">
        <color theme="0" tint="-0.14996795556505021"/>
      </top>
      <bottom/>
      <diagonal/>
    </border>
    <border>
      <left style="thin">
        <color theme="0" tint="-0.14996795556505021"/>
      </left>
      <right style="medium">
        <color theme="0" tint="-0.34998626667073579"/>
      </right>
      <top/>
      <bottom/>
      <diagonal/>
    </border>
    <border>
      <left style="thin">
        <color theme="0" tint="-0.14996795556505021"/>
      </left>
      <right style="medium">
        <color theme="0" tint="-0.34998626667073579"/>
      </right>
      <top/>
      <bottom style="thin">
        <color theme="0" tint="-0.14996795556505021"/>
      </bottom>
      <diagonal/>
    </border>
    <border>
      <left style="medium">
        <color theme="0" tint="-0.34998626667073579"/>
      </left>
      <right/>
      <top/>
      <bottom/>
      <diagonal/>
    </border>
    <border>
      <left/>
      <right style="medium">
        <color theme="0" tint="-0.34998626667073579"/>
      </right>
      <top/>
      <bottom/>
      <diagonal/>
    </border>
    <border>
      <left style="medium">
        <color theme="0" tint="-0.34998626667073579"/>
      </left>
      <right/>
      <top style="thin">
        <color rgb="FF898A8D"/>
      </top>
      <bottom style="medium">
        <color theme="0" tint="-0.34998626667073579"/>
      </bottom>
      <diagonal/>
    </border>
    <border>
      <left/>
      <right/>
      <top/>
      <bottom style="medium">
        <color theme="0" tint="-0.34998626667073579"/>
      </bottom>
      <diagonal/>
    </border>
    <border>
      <left/>
      <right style="medium">
        <color theme="0" tint="-0.34998626667073579"/>
      </right>
      <top style="thin">
        <color rgb="FF898A8D"/>
      </top>
      <bottom style="medium">
        <color theme="0" tint="-0.34998626667073579"/>
      </bottom>
      <diagonal/>
    </border>
    <border>
      <left/>
      <right style="thin">
        <color theme="0" tint="-0.14996795556505021"/>
      </right>
      <top/>
      <bottom/>
      <diagonal/>
    </border>
    <border>
      <left style="thick">
        <color rgb="FF898A8D"/>
      </left>
      <right/>
      <top style="thick">
        <color rgb="FF898A8D"/>
      </top>
      <bottom/>
      <diagonal/>
    </border>
    <border>
      <left/>
      <right style="thin">
        <color rgb="FF898A8D"/>
      </right>
      <top style="thick">
        <color rgb="FF898A8D"/>
      </top>
      <bottom/>
      <diagonal/>
    </border>
    <border>
      <left style="thin">
        <color rgb="FF898A8D"/>
      </left>
      <right style="thin">
        <color rgb="FF898A8D"/>
      </right>
      <top style="thick">
        <color rgb="FF898A8D"/>
      </top>
      <bottom/>
      <diagonal/>
    </border>
    <border>
      <left style="thin">
        <color rgb="FF898A8D"/>
      </left>
      <right style="medium">
        <color theme="0" tint="-0.34998626667073579"/>
      </right>
      <top style="thick">
        <color rgb="FF898A8D"/>
      </top>
      <bottom/>
      <diagonal/>
    </border>
    <border>
      <left style="thick">
        <color rgb="FF898A8D"/>
      </left>
      <right/>
      <top/>
      <bottom style="thick">
        <color rgb="FF898A8D"/>
      </bottom>
      <diagonal/>
    </border>
    <border>
      <left style="medium">
        <color theme="0" tint="-0.34998626667073579"/>
      </left>
      <right/>
      <top/>
      <bottom style="thick">
        <color rgb="FF898A8D"/>
      </bottom>
      <diagonal/>
    </border>
    <border>
      <left/>
      <right/>
      <top/>
      <bottom style="thick">
        <color rgb="FF898A8D"/>
      </bottom>
      <diagonal/>
    </border>
    <border>
      <left/>
      <right style="medium">
        <color theme="0" tint="-0.34998626667073579"/>
      </right>
      <top/>
      <bottom style="thick">
        <color rgb="FF898A8D"/>
      </bottom>
      <diagonal/>
    </border>
    <border>
      <left style="thick">
        <color rgb="FF898A8D"/>
      </left>
      <right/>
      <top style="thin">
        <color theme="0" tint="-0.14996795556505021"/>
      </top>
      <bottom/>
      <diagonal/>
    </border>
    <border>
      <left/>
      <right style="thin">
        <color theme="0" tint="-0.14996795556505021"/>
      </right>
      <top style="thin">
        <color theme="0" tint="-0.14996795556505021"/>
      </top>
      <bottom/>
      <diagonal/>
    </border>
    <border>
      <left style="thick">
        <color rgb="FF898A8D"/>
      </left>
      <right/>
      <top/>
      <bottom/>
      <diagonal/>
    </border>
    <border>
      <left style="thick">
        <color rgb="FF898A8D"/>
      </left>
      <right/>
      <top/>
      <bottom style="thin">
        <color theme="0" tint="-0.14996795556505021"/>
      </bottom>
      <diagonal/>
    </border>
    <border>
      <left/>
      <right style="thin">
        <color theme="0" tint="-0.14996795556505021"/>
      </right>
      <top/>
      <bottom style="thin">
        <color theme="0" tint="-0.14996795556505021"/>
      </bottom>
      <diagonal/>
    </border>
    <border>
      <left style="medium">
        <color rgb="FFB1B1B1"/>
      </left>
      <right/>
      <top style="medium">
        <color rgb="FFB1B1B1"/>
      </top>
      <bottom style="medium">
        <color rgb="FFB1B1B1"/>
      </bottom>
      <diagonal/>
    </border>
    <border>
      <left/>
      <right style="medium">
        <color rgb="FFB1B1B1"/>
      </right>
      <top style="medium">
        <color rgb="FFB1B1B1"/>
      </top>
      <bottom style="medium">
        <color rgb="FFB1B1B1"/>
      </bottom>
      <diagonal/>
    </border>
    <border>
      <left style="thin">
        <color auto="1"/>
      </left>
      <right style="thin">
        <color auto="1"/>
      </right>
      <top style="double">
        <color auto="1"/>
      </top>
      <bottom style="double">
        <color auto="1"/>
      </bottom>
      <diagonal/>
    </border>
    <border>
      <left style="thin">
        <color auto="1"/>
      </left>
      <right style="double">
        <color auto="1"/>
      </right>
      <top style="double">
        <color auto="1"/>
      </top>
      <bottom style="double">
        <color auto="1"/>
      </bottom>
      <diagonal/>
    </border>
    <border>
      <left style="double">
        <color indexed="64"/>
      </left>
      <right style="thin">
        <color indexed="64"/>
      </right>
      <top/>
      <bottom style="double">
        <color indexed="64"/>
      </bottom>
      <diagonal/>
    </border>
    <border>
      <left/>
      <right style="thin">
        <color auto="1"/>
      </right>
      <top style="double">
        <color auto="1"/>
      </top>
      <bottom/>
      <diagonal/>
    </border>
    <border>
      <left/>
      <right style="thin">
        <color indexed="64"/>
      </right>
      <top/>
      <bottom/>
      <diagonal/>
    </border>
    <border>
      <left style="double">
        <color rgb="FFB1B1B1"/>
      </left>
      <right/>
      <top/>
      <bottom style="thin">
        <color rgb="FFB1B1B1"/>
      </bottom>
      <diagonal/>
    </border>
    <border>
      <left/>
      <right/>
      <top/>
      <bottom style="thin">
        <color rgb="FFB1B1B1"/>
      </bottom>
      <diagonal/>
    </border>
    <border>
      <left/>
      <right style="double">
        <color rgb="FFB1B1B1"/>
      </right>
      <top/>
      <bottom style="thin">
        <color rgb="FFB1B1B1"/>
      </bottom>
      <diagonal/>
    </border>
    <border>
      <left/>
      <right/>
      <top style="thin">
        <color rgb="FFB6B6B6"/>
      </top>
      <bottom style="thin">
        <color rgb="FFB6B6B6"/>
      </bottom>
      <diagonal/>
    </border>
    <border>
      <left style="double">
        <color rgb="FFB1B1B1"/>
      </left>
      <right/>
      <top style="double">
        <color rgb="FF898A8D"/>
      </top>
      <bottom style="thin">
        <color rgb="FFB6B6B6"/>
      </bottom>
      <diagonal/>
    </border>
    <border>
      <left/>
      <right/>
      <top style="double">
        <color rgb="FF898A8D"/>
      </top>
      <bottom style="thin">
        <color rgb="FFB6B6B6"/>
      </bottom>
      <diagonal/>
    </border>
    <border>
      <left/>
      <right style="double">
        <color rgb="FFB1B1B1"/>
      </right>
      <top style="double">
        <color rgb="FF898A8D"/>
      </top>
      <bottom style="thin">
        <color rgb="FFB6B6B6"/>
      </bottom>
      <diagonal/>
    </border>
    <border>
      <left style="double">
        <color rgb="FFB1B1B1"/>
      </left>
      <right/>
      <top/>
      <bottom/>
      <diagonal/>
    </border>
    <border>
      <left/>
      <right style="double">
        <color rgb="FFB1B1B1"/>
      </right>
      <top/>
      <bottom/>
      <diagonal/>
    </border>
    <border>
      <left style="double">
        <color rgb="FFB1B1B1"/>
      </left>
      <right/>
      <top style="thin">
        <color rgb="FFB6B6B6"/>
      </top>
      <bottom/>
      <diagonal/>
    </border>
    <border>
      <left/>
      <right/>
      <top style="thin">
        <color rgb="FFB6B6B6"/>
      </top>
      <bottom/>
      <diagonal/>
    </border>
    <border>
      <left/>
      <right style="double">
        <color rgb="FFB1B1B1"/>
      </right>
      <top style="thin">
        <color rgb="FFB6B6B6"/>
      </top>
      <bottom/>
      <diagonal/>
    </border>
    <border>
      <left style="double">
        <color rgb="FFB1B1B1"/>
      </left>
      <right/>
      <top style="thin">
        <color rgb="FFB6B6B6"/>
      </top>
      <bottom style="thin">
        <color rgb="FFB6B6B6"/>
      </bottom>
      <diagonal/>
    </border>
    <border>
      <left/>
      <right style="double">
        <color rgb="FFB1B1B1"/>
      </right>
      <top style="thin">
        <color rgb="FFB6B6B6"/>
      </top>
      <bottom style="thin">
        <color rgb="FFB6B6B6"/>
      </bottom>
      <diagonal/>
    </border>
  </borders>
  <cellStyleXfs count="192">
    <xf numFmtId="0" fontId="0" fillId="0" borderId="0"/>
    <xf numFmtId="43" fontId="1" fillId="0" borderId="0" applyFont="0" applyFill="0" applyBorder="0" applyAlignment="0" applyProtection="0"/>
    <xf numFmtId="0" fontId="2" fillId="0" borderId="0"/>
    <xf numFmtId="0" fontId="2" fillId="0" borderId="0"/>
    <xf numFmtId="44" fontId="2" fillId="0" borderId="0" applyFont="0" applyFill="0" applyBorder="0" applyAlignment="0" applyProtection="0"/>
    <xf numFmtId="0" fontId="2" fillId="0" borderId="0"/>
    <xf numFmtId="0" fontId="2" fillId="0" borderId="0"/>
    <xf numFmtId="0" fontId="1" fillId="0" borderId="0"/>
    <xf numFmtId="166" fontId="2" fillId="0" borderId="0"/>
    <xf numFmtId="167" fontId="2" fillId="0" borderId="0" applyFont="0" applyFill="0" applyBorder="0" applyAlignment="0" applyProtection="0"/>
    <xf numFmtId="167" fontId="2" fillId="0" borderId="0" applyFont="0" applyFill="0" applyBorder="0" applyAlignment="0" applyProtection="0"/>
    <xf numFmtId="43" fontId="1"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 fillId="0" borderId="0" applyFont="0" applyFill="0" applyBorder="0" applyAlignment="0" applyProtection="0"/>
    <xf numFmtId="43" fontId="28"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8" fillId="0" borderId="0" applyFont="0" applyFill="0" applyBorder="0" applyAlignment="0" applyProtection="0"/>
    <xf numFmtId="43" fontId="2"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8"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28" fillId="0" borderId="0" applyFont="0" applyFill="0" applyBorder="0" applyAlignment="0" applyProtection="0"/>
    <xf numFmtId="44" fontId="2"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6" fontId="29" fillId="0" borderId="0"/>
    <xf numFmtId="0" fontId="1" fillId="0" borderId="0"/>
    <xf numFmtId="0" fontId="2" fillId="0" borderId="0"/>
    <xf numFmtId="0" fontId="2" fillId="0" borderId="0"/>
    <xf numFmtId="0" fontId="1" fillId="0" borderId="0"/>
    <xf numFmtId="0" fontId="2" fillId="0" borderId="0"/>
    <xf numFmtId="0" fontId="2" fillId="0" borderId="0"/>
    <xf numFmtId="0" fontId="1" fillId="0" borderId="0"/>
    <xf numFmtId="0" fontId="2" fillId="0" borderId="0"/>
    <xf numFmtId="0" fontId="2" fillId="0" borderId="0"/>
    <xf numFmtId="0" fontId="2" fillId="0" borderId="0"/>
    <xf numFmtId="0" fontId="2" fillId="0" borderId="0"/>
    <xf numFmtId="0" fontId="2" fillId="0" borderId="0"/>
    <xf numFmtId="0" fontId="1" fillId="0" borderId="0"/>
    <xf numFmtId="0" fontId="2" fillId="0" borderId="0"/>
    <xf numFmtId="0" fontId="2" fillId="0" borderId="0"/>
    <xf numFmtId="0" fontId="2"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2" fillId="0" borderId="0"/>
    <xf numFmtId="0" fontId="2" fillId="0" borderId="0"/>
    <xf numFmtId="0" fontId="2" fillId="0" borderId="0"/>
    <xf numFmtId="0" fontId="1" fillId="0" borderId="0"/>
    <xf numFmtId="0" fontId="2" fillId="0" borderId="0"/>
    <xf numFmtId="0" fontId="2" fillId="0" borderId="0"/>
    <xf numFmtId="0" fontId="2" fillId="0" borderId="0"/>
    <xf numFmtId="0" fontId="1" fillId="0" borderId="0"/>
    <xf numFmtId="0" fontId="1" fillId="0" borderId="0"/>
    <xf numFmtId="0" fontId="2" fillId="0" borderId="0"/>
    <xf numFmtId="0" fontId="1" fillId="0" borderId="0"/>
    <xf numFmtId="0" fontId="1" fillId="0" borderId="0"/>
    <xf numFmtId="0" fontId="1" fillId="0" borderId="0"/>
    <xf numFmtId="0" fontId="28" fillId="0" borderId="0"/>
    <xf numFmtId="0" fontId="2" fillId="0" borderId="0"/>
    <xf numFmtId="0" fontId="2" fillId="0" borderId="0"/>
    <xf numFmtId="0" fontId="2" fillId="0" borderId="0"/>
    <xf numFmtId="0" fontId="2" fillId="0" borderId="0"/>
    <xf numFmtId="0" fontId="2" fillId="0" borderId="0"/>
    <xf numFmtId="0" fontId="28" fillId="0" borderId="0"/>
    <xf numFmtId="0" fontId="1" fillId="0" borderId="0"/>
    <xf numFmtId="0" fontId="1" fillId="0" borderId="0"/>
    <xf numFmtId="0" fontId="2" fillId="0" borderId="0"/>
    <xf numFmtId="0" fontId="1" fillId="0" borderId="0"/>
    <xf numFmtId="0" fontId="1" fillId="0" borderId="0"/>
    <xf numFmtId="0" fontId="2"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2"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2" fillId="0" borderId="0"/>
    <xf numFmtId="0" fontId="1" fillId="0" borderId="0"/>
    <xf numFmtId="0" fontId="2" fillId="0" borderId="0"/>
    <xf numFmtId="0" fontId="2" fillId="0" borderId="0"/>
    <xf numFmtId="0" fontId="2" fillId="0" borderId="0"/>
    <xf numFmtId="0" fontId="2" fillId="0" borderId="0"/>
    <xf numFmtId="0" fontId="1" fillId="0" borderId="0"/>
    <xf numFmtId="0" fontId="2" fillId="0" borderId="0"/>
    <xf numFmtId="0" fontId="1" fillId="0" borderId="0"/>
    <xf numFmtId="0" fontId="1" fillId="0" borderId="0"/>
    <xf numFmtId="0" fontId="30" fillId="0" borderId="0">
      <alignment vertical="top"/>
    </xf>
    <xf numFmtId="0" fontId="1" fillId="0" borderId="0"/>
    <xf numFmtId="0" fontId="2" fillId="0" borderId="0"/>
    <xf numFmtId="0" fontId="1" fillId="0" borderId="0"/>
    <xf numFmtId="0" fontId="2" fillId="0" borderId="0"/>
    <xf numFmtId="0" fontId="1" fillId="0" borderId="0"/>
    <xf numFmtId="0" fontId="1" fillId="0" borderId="0"/>
    <xf numFmtId="0" fontId="30" fillId="0" borderId="0">
      <alignment vertical="top"/>
    </xf>
    <xf numFmtId="0" fontId="1" fillId="0" borderId="0"/>
    <xf numFmtId="0" fontId="2" fillId="0" borderId="0"/>
    <xf numFmtId="0" fontId="1" fillId="0" borderId="0"/>
    <xf numFmtId="0" fontId="1" fillId="0" borderId="0"/>
    <xf numFmtId="0" fontId="1" fillId="0" borderId="0"/>
    <xf numFmtId="0" fontId="2" fillId="0" borderId="0"/>
    <xf numFmtId="9" fontId="2" fillId="0" borderId="0" applyFont="0" applyFill="0" applyBorder="0" applyAlignment="0" applyProtection="0"/>
    <xf numFmtId="9" fontId="1" fillId="0" borderId="0" applyFont="0" applyFill="0" applyBorder="0" applyAlignment="0" applyProtection="0"/>
    <xf numFmtId="9" fontId="28" fillId="0" borderId="0" applyFont="0" applyFill="0" applyBorder="0" applyAlignment="0" applyProtection="0"/>
    <xf numFmtId="9" fontId="2" fillId="0" borderId="0" applyFont="0" applyFill="0" applyBorder="0" applyAlignment="0" applyProtection="0"/>
    <xf numFmtId="9" fontId="28" fillId="0" borderId="0" applyFont="0" applyFill="0" applyBorder="0" applyAlignment="0" applyProtection="0"/>
    <xf numFmtId="9" fontId="1" fillId="0" borderId="0" applyFont="0" applyFill="0" applyBorder="0" applyAlignment="0" applyProtection="0"/>
    <xf numFmtId="9" fontId="2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 fillId="0" borderId="0" applyFont="0" applyFill="0" applyBorder="0" applyAlignment="0" applyProtection="0"/>
  </cellStyleXfs>
  <cellXfs count="714">
    <xf numFmtId="0" fontId="0" fillId="0" borderId="0" xfId="0"/>
    <xf numFmtId="0" fontId="3" fillId="0" borderId="0" xfId="2" applyFont="1" applyBorder="1" applyAlignment="1">
      <alignment vertical="top"/>
    </xf>
    <xf numFmtId="0" fontId="3" fillId="0" borderId="0" xfId="2" applyFont="1" applyBorder="1" applyAlignment="1"/>
    <xf numFmtId="0" fontId="4" fillId="0" borderId="0" xfId="2" applyFont="1" applyBorder="1" applyAlignment="1"/>
    <xf numFmtId="0" fontId="3" fillId="0" borderId="0" xfId="2" applyFont="1" applyAlignment="1"/>
    <xf numFmtId="0" fontId="3" fillId="0" borderId="0" xfId="2" applyFont="1" applyAlignment="1">
      <alignment horizontal="center" vertical="center"/>
    </xf>
    <xf numFmtId="0" fontId="3" fillId="0" borderId="0" xfId="2" applyFont="1"/>
    <xf numFmtId="0" fontId="11" fillId="0" borderId="0" xfId="2" applyFont="1" applyAlignment="1">
      <alignment vertical="top"/>
    </xf>
    <xf numFmtId="0" fontId="3" fillId="0" borderId="0" xfId="3" applyFont="1" applyBorder="1" applyAlignment="1">
      <alignment vertical="top"/>
    </xf>
    <xf numFmtId="0" fontId="3" fillId="0" borderId="0" xfId="3" applyFont="1" applyBorder="1" applyAlignment="1"/>
    <xf numFmtId="0" fontId="4" fillId="0" borderId="0" xfId="3" applyFont="1" applyBorder="1" applyAlignment="1"/>
    <xf numFmtId="0" fontId="3" fillId="0" borderId="0" xfId="3" applyFont="1" applyAlignment="1"/>
    <xf numFmtId="0" fontId="4" fillId="2" borderId="0" xfId="3" applyFont="1" applyFill="1" applyBorder="1" applyAlignment="1" applyProtection="1">
      <alignment horizontal="left" vertical="top"/>
      <protection locked="0"/>
    </xf>
    <xf numFmtId="0" fontId="7" fillId="2" borderId="0" xfId="3" applyFont="1" applyFill="1" applyBorder="1" applyAlignment="1" applyProtection="1">
      <alignment vertical="top"/>
      <protection locked="0"/>
    </xf>
    <xf numFmtId="0" fontId="8" fillId="2" borderId="0" xfId="3" applyFont="1" applyFill="1" applyBorder="1" applyAlignment="1" applyProtection="1">
      <alignment vertical="top"/>
      <protection locked="0"/>
    </xf>
    <xf numFmtId="0" fontId="9" fillId="2" borderId="0" xfId="3" applyFont="1" applyFill="1" applyBorder="1" applyAlignment="1">
      <alignment horizontal="center" vertical="top"/>
    </xf>
    <xf numFmtId="0" fontId="3" fillId="0" borderId="0" xfId="3" applyFont="1" applyAlignment="1">
      <alignment horizontal="center" vertical="center"/>
    </xf>
    <xf numFmtId="0" fontId="3" fillId="0" borderId="0" xfId="3" applyFont="1"/>
    <xf numFmtId="0" fontId="11" fillId="0" borderId="0" xfId="3" applyFont="1" applyAlignment="1">
      <alignment vertical="top"/>
    </xf>
    <xf numFmtId="0" fontId="12" fillId="0" borderId="0" xfId="0" applyFont="1"/>
    <xf numFmtId="0" fontId="12" fillId="0" borderId="0" xfId="0" applyFont="1" applyProtection="1"/>
    <xf numFmtId="164" fontId="13" fillId="0" borderId="0" xfId="0" applyNumberFormat="1" applyFont="1" applyFill="1" applyBorder="1" applyAlignment="1">
      <alignment horizontal="right" vertical="center"/>
    </xf>
    <xf numFmtId="0" fontId="12" fillId="0" borderId="14" xfId="0" applyNumberFormat="1" applyFont="1" applyFill="1" applyBorder="1" applyAlignment="1">
      <alignment horizontal="left" vertical="center"/>
    </xf>
    <xf numFmtId="0" fontId="12" fillId="0" borderId="26" xfId="0" applyNumberFormat="1" applyFont="1" applyFill="1" applyBorder="1" applyAlignment="1">
      <alignment horizontal="left" vertical="center"/>
    </xf>
    <xf numFmtId="0" fontId="12" fillId="0" borderId="0" xfId="0" applyFont="1" applyBorder="1" applyProtection="1"/>
    <xf numFmtId="0" fontId="10" fillId="2" borderId="0" xfId="0" applyFont="1" applyFill="1" applyBorder="1" applyAlignment="1" applyProtection="1">
      <alignment vertical="center" wrapText="1"/>
    </xf>
    <xf numFmtId="0" fontId="12" fillId="0" borderId="0" xfId="0" applyFont="1" applyAlignment="1" applyProtection="1">
      <alignment horizontal="center"/>
    </xf>
    <xf numFmtId="0" fontId="19" fillId="2" borderId="8" xfId="0" applyFont="1" applyFill="1" applyBorder="1" applyAlignment="1" applyProtection="1">
      <alignment vertical="center" wrapText="1"/>
    </xf>
    <xf numFmtId="0" fontId="19" fillId="2" borderId="9" xfId="0" applyFont="1" applyFill="1" applyBorder="1" applyAlignment="1" applyProtection="1">
      <alignment horizontal="right" vertical="center"/>
    </xf>
    <xf numFmtId="0" fontId="20" fillId="2" borderId="0" xfId="0" applyFont="1" applyFill="1" applyBorder="1" applyProtection="1"/>
    <xf numFmtId="0" fontId="20" fillId="2" borderId="0" xfId="0" applyFont="1" applyFill="1" applyProtection="1"/>
    <xf numFmtId="0" fontId="10" fillId="0" borderId="4" xfId="0" applyFont="1" applyFill="1" applyBorder="1" applyAlignment="1" applyProtection="1">
      <alignment vertical="center" wrapText="1"/>
    </xf>
    <xf numFmtId="0" fontId="3" fillId="0" borderId="8" xfId="0" applyFont="1" applyBorder="1" applyAlignment="1" applyProtection="1">
      <alignment vertical="center" wrapText="1"/>
    </xf>
    <xf numFmtId="43" fontId="3" fillId="0" borderId="8" xfId="1" applyFont="1" applyBorder="1" applyAlignment="1" applyProtection="1">
      <alignment vertical="center" wrapText="1"/>
    </xf>
    <xf numFmtId="43" fontId="3" fillId="0" borderId="8" xfId="1" applyFont="1" applyFill="1" applyBorder="1" applyAlignment="1" applyProtection="1">
      <alignment vertical="center" wrapText="1"/>
    </xf>
    <xf numFmtId="43" fontId="4" fillId="0" borderId="8" xfId="1" applyFont="1" applyFill="1" applyBorder="1" applyAlignment="1" applyProtection="1">
      <alignment horizontal="right" vertical="center"/>
    </xf>
    <xf numFmtId="0" fontId="13" fillId="0" borderId="0" xfId="0" applyFont="1" applyFill="1" applyBorder="1" applyProtection="1"/>
    <xf numFmtId="43" fontId="12" fillId="0" borderId="0" xfId="1" applyFont="1" applyFill="1" applyBorder="1" applyProtection="1">
      <protection locked="0"/>
    </xf>
    <xf numFmtId="43" fontId="13" fillId="0" borderId="0" xfId="1" applyFont="1" applyFill="1" applyBorder="1" applyAlignment="1" applyProtection="1">
      <alignment horizontal="center"/>
      <protection locked="0"/>
    </xf>
    <xf numFmtId="0" fontId="13" fillId="0" borderId="0" xfId="0" applyFont="1" applyProtection="1"/>
    <xf numFmtId="43" fontId="12" fillId="0" borderId="4" xfId="1" applyFont="1" applyBorder="1" applyProtection="1">
      <protection locked="0"/>
    </xf>
    <xf numFmtId="43" fontId="12" fillId="4" borderId="22" xfId="1" applyFont="1" applyFill="1" applyBorder="1" applyProtection="1">
      <protection locked="0"/>
    </xf>
    <xf numFmtId="43" fontId="24" fillId="4" borderId="22" xfId="1" applyFont="1" applyFill="1" applyBorder="1" applyAlignment="1" applyProtection="1">
      <alignment horizontal="center"/>
      <protection locked="0"/>
    </xf>
    <xf numFmtId="0" fontId="24" fillId="0" borderId="0" xfId="0" applyFont="1" applyProtection="1"/>
    <xf numFmtId="43" fontId="22" fillId="0" borderId="33" xfId="1" applyNumberFormat="1" applyFont="1" applyBorder="1" applyAlignment="1" applyProtection="1">
      <alignment vertical="center" wrapText="1"/>
    </xf>
    <xf numFmtId="43" fontId="24" fillId="0" borderId="34" xfId="1" applyNumberFormat="1" applyFont="1" applyBorder="1" applyAlignment="1" applyProtection="1">
      <alignment vertical="center"/>
      <protection locked="0"/>
    </xf>
    <xf numFmtId="43" fontId="25" fillId="0" borderId="4" xfId="1" applyFont="1" applyBorder="1" applyProtection="1">
      <protection locked="0"/>
    </xf>
    <xf numFmtId="43" fontId="24" fillId="0" borderId="4" xfId="1" applyFont="1" applyBorder="1" applyProtection="1">
      <protection locked="0"/>
    </xf>
    <xf numFmtId="43" fontId="24" fillId="0" borderId="35" xfId="1" applyFont="1" applyBorder="1" applyAlignment="1" applyProtection="1">
      <alignment horizontal="center"/>
      <protection locked="0"/>
    </xf>
    <xf numFmtId="0" fontId="22" fillId="0" borderId="36" xfId="0" applyFont="1" applyBorder="1" applyAlignment="1" applyProtection="1">
      <alignment horizontal="left" vertical="center" wrapText="1"/>
    </xf>
    <xf numFmtId="43" fontId="22" fillId="0" borderId="37" xfId="1" applyNumberFormat="1" applyFont="1" applyBorder="1" applyAlignment="1" applyProtection="1">
      <alignment vertical="center" wrapText="1"/>
    </xf>
    <xf numFmtId="43" fontId="24" fillId="0" borderId="38" xfId="1" applyNumberFormat="1" applyFont="1" applyBorder="1" applyAlignment="1" applyProtection="1">
      <alignment vertical="center"/>
      <protection locked="0"/>
    </xf>
    <xf numFmtId="43" fontId="25" fillId="0" borderId="39" xfId="1" applyFont="1" applyBorder="1" applyProtection="1">
      <protection locked="0"/>
    </xf>
    <xf numFmtId="43" fontId="24" fillId="0" borderId="40" xfId="1" applyFont="1" applyBorder="1" applyAlignment="1" applyProtection="1">
      <alignment horizontal="center"/>
      <protection locked="0"/>
    </xf>
    <xf numFmtId="43" fontId="22" fillId="0" borderId="41" xfId="1" applyNumberFormat="1" applyFont="1" applyBorder="1" applyAlignment="1" applyProtection="1">
      <alignment vertical="center" wrapText="1"/>
    </xf>
    <xf numFmtId="43" fontId="24" fillId="0" borderId="42" xfId="1" applyNumberFormat="1" applyFont="1" applyBorder="1" applyAlignment="1" applyProtection="1">
      <alignment vertical="center"/>
      <protection locked="0"/>
    </xf>
    <xf numFmtId="43" fontId="24" fillId="0" borderId="43" xfId="1" applyFont="1" applyBorder="1" applyAlignment="1" applyProtection="1">
      <alignment horizontal="center"/>
      <protection locked="0"/>
    </xf>
    <xf numFmtId="43" fontId="25" fillId="0" borderId="44" xfId="1" applyFont="1" applyBorder="1" applyProtection="1">
      <protection locked="0"/>
    </xf>
    <xf numFmtId="43" fontId="23" fillId="4" borderId="18" xfId="1" applyFont="1" applyFill="1" applyBorder="1" applyAlignment="1" applyProtection="1">
      <alignment horizontal="right" vertical="center"/>
    </xf>
    <xf numFmtId="43" fontId="22" fillId="4" borderId="18" xfId="1" applyNumberFormat="1" applyFont="1" applyFill="1" applyBorder="1" applyAlignment="1" applyProtection="1">
      <alignment vertical="center" wrapText="1"/>
    </xf>
    <xf numFmtId="43" fontId="22" fillId="4" borderId="19" xfId="1" applyNumberFormat="1" applyFont="1" applyFill="1" applyBorder="1" applyAlignment="1" applyProtection="1">
      <alignment vertical="center" wrapText="1"/>
    </xf>
    <xf numFmtId="43" fontId="22" fillId="4" borderId="29" xfId="1" applyNumberFormat="1" applyFont="1" applyFill="1" applyBorder="1" applyAlignment="1" applyProtection="1">
      <alignment vertical="center" wrapText="1"/>
    </xf>
    <xf numFmtId="43" fontId="24" fillId="4" borderId="19" xfId="1" applyNumberFormat="1" applyFont="1" applyFill="1" applyBorder="1" applyAlignment="1" applyProtection="1">
      <alignment vertical="center"/>
      <protection locked="0"/>
    </xf>
    <xf numFmtId="43" fontId="24" fillId="4" borderId="29" xfId="1" applyNumberFormat="1" applyFont="1" applyFill="1" applyBorder="1" applyAlignment="1" applyProtection="1">
      <alignment vertical="center"/>
      <protection locked="0"/>
    </xf>
    <xf numFmtId="43" fontId="24" fillId="4" borderId="22" xfId="1" applyFont="1" applyFill="1" applyBorder="1" applyProtection="1">
      <protection locked="0"/>
    </xf>
    <xf numFmtId="43" fontId="4" fillId="0" borderId="0" xfId="1" applyFont="1" applyFill="1" applyBorder="1" applyAlignment="1" applyProtection="1">
      <alignment vertical="center"/>
    </xf>
    <xf numFmtId="43" fontId="4" fillId="0" borderId="0" xfId="1" applyFont="1" applyFill="1" applyBorder="1" applyAlignment="1" applyProtection="1">
      <alignment horizontal="right" vertical="center"/>
    </xf>
    <xf numFmtId="0" fontId="13" fillId="0" borderId="0" xfId="0" applyFont="1" applyFill="1" applyProtection="1"/>
    <xf numFmtId="43" fontId="13" fillId="0" borderId="0" xfId="1" applyFont="1" applyFill="1" applyBorder="1" applyProtection="1"/>
    <xf numFmtId="43" fontId="12" fillId="0" borderId="0" xfId="1" applyFont="1" applyFill="1" applyBorder="1" applyProtection="1"/>
    <xf numFmtId="0" fontId="4" fillId="0" borderId="0" xfId="0" applyFont="1" applyFill="1" applyBorder="1" applyAlignment="1" applyProtection="1">
      <alignment horizontal="left" vertical="center" indent="1"/>
    </xf>
    <xf numFmtId="0" fontId="3" fillId="0" borderId="0" xfId="0" applyFont="1" applyFill="1" applyBorder="1" applyAlignment="1" applyProtection="1">
      <alignment horizontal="left" vertical="center" indent="1"/>
    </xf>
    <xf numFmtId="0" fontId="12" fillId="0" borderId="0" xfId="0" applyFont="1" applyProtection="1">
      <protection locked="0"/>
    </xf>
    <xf numFmtId="0" fontId="8" fillId="2" borderId="8" xfId="0" applyFont="1" applyFill="1" applyBorder="1" applyAlignment="1" applyProtection="1">
      <alignment vertical="center" wrapText="1"/>
      <protection locked="0"/>
    </xf>
    <xf numFmtId="0" fontId="26" fillId="0" borderId="12" xfId="0" applyNumberFormat="1" applyFont="1" applyFill="1" applyBorder="1" applyAlignment="1">
      <alignment vertical="center" wrapText="1"/>
    </xf>
    <xf numFmtId="165" fontId="13" fillId="0" borderId="0" xfId="0" applyNumberFormat="1" applyFont="1" applyFill="1" applyBorder="1" applyAlignment="1">
      <alignment horizontal="right" vertical="center"/>
    </xf>
    <xf numFmtId="0" fontId="8" fillId="2" borderId="7" xfId="0" applyFont="1" applyFill="1" applyBorder="1" applyAlignment="1" applyProtection="1">
      <alignment horizontal="left" vertical="center" wrapText="1"/>
      <protection locked="0"/>
    </xf>
    <xf numFmtId="0" fontId="8" fillId="2" borderId="66" xfId="0" applyFont="1" applyFill="1" applyBorder="1" applyAlignment="1" applyProtection="1">
      <alignment horizontal="center" vertical="center" wrapText="1"/>
    </xf>
    <xf numFmtId="0" fontId="8" fillId="2" borderId="67" xfId="0" applyFont="1" applyFill="1" applyBorder="1" applyAlignment="1" applyProtection="1">
      <alignment horizontal="center" vertical="center" wrapText="1"/>
    </xf>
    <xf numFmtId="0" fontId="8" fillId="2" borderId="68" xfId="0" applyFont="1" applyFill="1" applyBorder="1" applyAlignment="1" applyProtection="1">
      <alignment horizontal="center" vertical="center" wrapText="1"/>
    </xf>
    <xf numFmtId="0" fontId="12" fillId="0" borderId="69" xfId="0" applyFont="1" applyBorder="1"/>
    <xf numFmtId="0" fontId="12" fillId="0" borderId="70" xfId="0" applyFont="1" applyBorder="1"/>
    <xf numFmtId="0" fontId="12" fillId="0" borderId="71" xfId="0" applyFont="1" applyBorder="1"/>
    <xf numFmtId="0" fontId="26" fillId="0" borderId="11" xfId="0" applyNumberFormat="1" applyFont="1" applyFill="1" applyBorder="1" applyAlignment="1">
      <alignment horizontal="center" vertical="center" wrapText="1"/>
    </xf>
    <xf numFmtId="0" fontId="26" fillId="0" borderId="13" xfId="0" applyNumberFormat="1" applyFont="1" applyFill="1" applyBorder="1" applyAlignment="1">
      <alignment vertical="center" wrapText="1"/>
    </xf>
    <xf numFmtId="0" fontId="14" fillId="6" borderId="14" xfId="0" applyNumberFormat="1" applyFont="1" applyFill="1" applyBorder="1" applyAlignment="1">
      <alignment horizontal="left" vertical="center"/>
    </xf>
    <xf numFmtId="43" fontId="32" fillId="6" borderId="15" xfId="1" applyFont="1" applyFill="1" applyBorder="1" applyAlignment="1">
      <alignment horizontal="right" vertical="center" wrapText="1"/>
    </xf>
    <xf numFmtId="43" fontId="32" fillId="6" borderId="16" xfId="1" applyFont="1" applyFill="1" applyBorder="1" applyAlignment="1">
      <alignment horizontal="right" vertical="center" wrapText="1"/>
    </xf>
    <xf numFmtId="14" fontId="13" fillId="0" borderId="15" xfId="1" applyNumberFormat="1" applyFont="1" applyFill="1" applyBorder="1" applyAlignment="1">
      <alignment horizontal="right" vertical="center" wrapText="1"/>
    </xf>
    <xf numFmtId="14" fontId="13" fillId="0" borderId="16" xfId="1" applyNumberFormat="1" applyFont="1" applyFill="1" applyBorder="1" applyAlignment="1">
      <alignment horizontal="right" vertical="center" wrapText="1"/>
    </xf>
    <xf numFmtId="0" fontId="13" fillId="0" borderId="15" xfId="1" applyNumberFormat="1" applyFont="1" applyFill="1" applyBorder="1" applyAlignment="1">
      <alignment horizontal="right" vertical="center" wrapText="1"/>
    </xf>
    <xf numFmtId="0" fontId="13" fillId="0" borderId="16" xfId="1" applyNumberFormat="1" applyFont="1" applyFill="1" applyBorder="1" applyAlignment="1">
      <alignment horizontal="right" vertical="center" wrapText="1"/>
    </xf>
    <xf numFmtId="43" fontId="13" fillId="0" borderId="15" xfId="1" applyFont="1" applyFill="1" applyBorder="1" applyAlignment="1">
      <alignment horizontal="right" vertical="center" wrapText="1"/>
    </xf>
    <xf numFmtId="43" fontId="13" fillId="0" borderId="16" xfId="1" applyFont="1" applyFill="1" applyBorder="1" applyAlignment="1">
      <alignment horizontal="right" vertical="center" wrapText="1"/>
    </xf>
    <xf numFmtId="168" fontId="32" fillId="6" borderId="15" xfId="1" applyNumberFormat="1" applyFont="1" applyFill="1" applyBorder="1" applyAlignment="1">
      <alignment horizontal="right" vertical="center" wrapText="1"/>
    </xf>
    <xf numFmtId="168" fontId="32" fillId="6" borderId="16" xfId="1" applyNumberFormat="1" applyFont="1" applyFill="1" applyBorder="1" applyAlignment="1">
      <alignment horizontal="right" vertical="center" wrapText="1"/>
    </xf>
    <xf numFmtId="0" fontId="12" fillId="0" borderId="0" xfId="0" applyFont="1" applyFill="1"/>
    <xf numFmtId="43" fontId="33" fillId="0" borderId="15" xfId="1" applyFont="1" applyFill="1" applyBorder="1" applyAlignment="1">
      <alignment horizontal="right" vertical="center" wrapText="1"/>
    </xf>
    <xf numFmtId="43" fontId="33" fillId="0" borderId="16" xfId="1" applyFont="1" applyFill="1" applyBorder="1" applyAlignment="1">
      <alignment horizontal="right" vertical="center" wrapText="1"/>
    </xf>
    <xf numFmtId="169" fontId="12" fillId="0" borderId="0" xfId="1" applyNumberFormat="1" applyFont="1" applyFill="1" applyBorder="1"/>
    <xf numFmtId="169" fontId="12" fillId="0" borderId="0" xfId="1" applyNumberFormat="1" applyFont="1" applyFill="1" applyBorder="1" applyAlignment="1"/>
    <xf numFmtId="43" fontId="13" fillId="0" borderId="51" xfId="1" applyFont="1" applyFill="1" applyBorder="1" applyAlignment="1">
      <alignment horizontal="right" vertical="center" wrapText="1"/>
    </xf>
    <xf numFmtId="43" fontId="13" fillId="0" borderId="54" xfId="1" applyFont="1" applyFill="1" applyBorder="1" applyAlignment="1">
      <alignment horizontal="right" vertical="center" wrapText="1"/>
    </xf>
    <xf numFmtId="43" fontId="13" fillId="0" borderId="73" xfId="1" applyFont="1" applyFill="1" applyBorder="1" applyAlignment="1">
      <alignment horizontal="right" vertical="center" wrapText="1"/>
    </xf>
    <xf numFmtId="43" fontId="13" fillId="0" borderId="74" xfId="1" applyFont="1" applyFill="1" applyBorder="1" applyAlignment="1">
      <alignment horizontal="right" vertical="center" wrapText="1"/>
    </xf>
    <xf numFmtId="0" fontId="14" fillId="0" borderId="0" xfId="0" applyFont="1"/>
    <xf numFmtId="0" fontId="34" fillId="0" borderId="0" xfId="0" applyFont="1" applyFill="1" applyBorder="1"/>
    <xf numFmtId="0" fontId="12" fillId="0" borderId="0" xfId="0" applyFont="1" applyFill="1" applyBorder="1"/>
    <xf numFmtId="0" fontId="25" fillId="0" borderId="7" xfId="7" applyFont="1" applyBorder="1"/>
    <xf numFmtId="0" fontId="24" fillId="0" borderId="8" xfId="7" applyFont="1" applyBorder="1"/>
    <xf numFmtId="0" fontId="24" fillId="0" borderId="8" xfId="0" applyFont="1" applyBorder="1"/>
    <xf numFmtId="0" fontId="12" fillId="0" borderId="8" xfId="0" applyFont="1" applyBorder="1"/>
    <xf numFmtId="0" fontId="19" fillId="0" borderId="0" xfId="64" applyFont="1" applyFill="1" applyBorder="1" applyAlignment="1" applyProtection="1">
      <alignment vertical="center"/>
    </xf>
    <xf numFmtId="0" fontId="24" fillId="0" borderId="0" xfId="0" applyFont="1"/>
    <xf numFmtId="0" fontId="12" fillId="0" borderId="0" xfId="0" applyFont="1" applyFill="1" applyBorder="1" applyAlignment="1">
      <alignment horizontal="center" vertical="center" wrapText="1"/>
    </xf>
    <xf numFmtId="2" fontId="12" fillId="0" borderId="0" xfId="0" applyNumberFormat="1" applyFont="1" applyFill="1"/>
    <xf numFmtId="0" fontId="12" fillId="0" borderId="75" xfId="0" applyFont="1" applyFill="1" applyBorder="1" applyAlignment="1">
      <alignment horizontal="left" vertical="center"/>
    </xf>
    <xf numFmtId="169" fontId="12" fillId="0" borderId="55" xfId="0" applyNumberFormat="1" applyFont="1" applyFill="1" applyBorder="1"/>
    <xf numFmtId="169" fontId="12" fillId="0" borderId="55" xfId="1" applyNumberFormat="1" applyFont="1" applyFill="1" applyBorder="1" applyAlignment="1">
      <alignment horizontal="right"/>
    </xf>
    <xf numFmtId="169" fontId="12" fillId="0" borderId="56" xfId="1" applyNumberFormat="1" applyFont="1" applyFill="1" applyBorder="1" applyAlignment="1">
      <alignment horizontal="right"/>
    </xf>
    <xf numFmtId="0" fontId="12" fillId="0" borderId="14" xfId="0" applyFont="1" applyFill="1" applyBorder="1" applyAlignment="1">
      <alignment horizontal="left" vertical="center"/>
    </xf>
    <xf numFmtId="169" fontId="12" fillId="0" borderId="15" xfId="0" applyNumberFormat="1" applyFont="1" applyFill="1" applyBorder="1"/>
    <xf numFmtId="169" fontId="12" fillId="0" borderId="15" xfId="1" applyNumberFormat="1" applyFont="1" applyFill="1" applyBorder="1" applyAlignment="1">
      <alignment horizontal="right"/>
    </xf>
    <xf numFmtId="169" fontId="12" fillId="0" borderId="16" xfId="1" applyNumberFormat="1" applyFont="1" applyFill="1" applyBorder="1" applyAlignment="1">
      <alignment horizontal="right"/>
    </xf>
    <xf numFmtId="169" fontId="12" fillId="0" borderId="0" xfId="1" applyNumberFormat="1" applyFont="1" applyFill="1" applyBorder="1" applyAlignment="1">
      <alignment horizontal="right"/>
    </xf>
    <xf numFmtId="0" fontId="14" fillId="3" borderId="17" xfId="0" applyFont="1" applyFill="1" applyBorder="1" applyAlignment="1">
      <alignment horizontal="right" vertical="center"/>
    </xf>
    <xf numFmtId="169" fontId="14" fillId="3" borderId="73" xfId="0" applyNumberFormat="1" applyFont="1" applyFill="1" applyBorder="1" applyAlignment="1">
      <alignment horizontal="right" vertical="center"/>
    </xf>
    <xf numFmtId="169" fontId="14" fillId="3" borderId="74" xfId="0" applyNumberFormat="1" applyFont="1" applyFill="1" applyBorder="1" applyAlignment="1">
      <alignment horizontal="right" vertical="center"/>
    </xf>
    <xf numFmtId="0" fontId="4" fillId="0" borderId="0" xfId="64" applyFont="1" applyFill="1" applyBorder="1" applyAlignment="1" applyProtection="1">
      <alignment vertical="center"/>
    </xf>
    <xf numFmtId="0" fontId="12" fillId="0" borderId="0" xfId="0" applyFont="1" applyFill="1" applyBorder="1" applyAlignment="1">
      <alignment horizontal="center"/>
    </xf>
    <xf numFmtId="43" fontId="12" fillId="0" borderId="0" xfId="0" applyNumberFormat="1" applyFont="1" applyFill="1" applyBorder="1"/>
    <xf numFmtId="43" fontId="12" fillId="0" borderId="0" xfId="1" applyFont="1" applyFill="1" applyBorder="1" applyAlignment="1"/>
    <xf numFmtId="43" fontId="14" fillId="0" borderId="0" xfId="1" applyFont="1" applyFill="1" applyBorder="1" applyAlignment="1"/>
    <xf numFmtId="0" fontId="19" fillId="0" borderId="0" xfId="64" applyFont="1" applyFill="1" applyBorder="1" applyAlignment="1" applyProtection="1">
      <protection locked="0"/>
    </xf>
    <xf numFmtId="0" fontId="16" fillId="0" borderId="0" xfId="0" applyFont="1"/>
    <xf numFmtId="0" fontId="19" fillId="0" borderId="4" xfId="64" applyFont="1" applyFill="1" applyBorder="1" applyAlignment="1" applyProtection="1">
      <alignment horizontal="center"/>
      <protection locked="0"/>
    </xf>
    <xf numFmtId="0" fontId="19" fillId="0" borderId="0" xfId="64" applyFont="1" applyFill="1" applyBorder="1" applyAlignment="1" applyProtection="1">
      <alignment horizontal="center"/>
      <protection locked="0"/>
    </xf>
    <xf numFmtId="0" fontId="19" fillId="0" borderId="5" xfId="64" applyFont="1" applyFill="1" applyBorder="1" applyAlignment="1" applyProtection="1">
      <alignment horizontal="center"/>
      <protection locked="0"/>
    </xf>
    <xf numFmtId="0" fontId="8" fillId="2" borderId="8" xfId="0" applyFont="1" applyFill="1" applyBorder="1" applyAlignment="1" applyProtection="1">
      <alignment horizontal="center" vertical="center" wrapText="1"/>
      <protection locked="0"/>
    </xf>
    <xf numFmtId="0" fontId="15" fillId="0" borderId="0" xfId="64" applyFont="1" applyFill="1" applyBorder="1" applyAlignment="1" applyProtection="1">
      <alignment vertical="center"/>
    </xf>
    <xf numFmtId="0" fontId="14" fillId="0" borderId="0" xfId="0" applyFont="1" applyFill="1" applyBorder="1" applyAlignment="1">
      <alignment horizontal="center" vertical="center" wrapText="1"/>
    </xf>
    <xf numFmtId="0" fontId="12" fillId="0" borderId="75" xfId="0" applyFont="1" applyFill="1" applyBorder="1" applyAlignment="1">
      <alignment horizontal="left"/>
    </xf>
    <xf numFmtId="0" fontId="12" fillId="0" borderId="55" xfId="0" applyFont="1" applyFill="1" applyBorder="1"/>
    <xf numFmtId="169" fontId="12" fillId="0" borderId="55" xfId="1" applyNumberFormat="1" applyFont="1" applyFill="1" applyBorder="1"/>
    <xf numFmtId="169" fontId="12" fillId="4" borderId="55" xfId="1" applyNumberFormat="1" applyFont="1" applyFill="1" applyBorder="1" applyAlignment="1"/>
    <xf numFmtId="169" fontId="12" fillId="4" borderId="56" xfId="1" applyNumberFormat="1" applyFont="1" applyFill="1" applyBorder="1"/>
    <xf numFmtId="170" fontId="24" fillId="0" borderId="0" xfId="1" applyNumberFormat="1" applyFont="1" applyFill="1" applyBorder="1"/>
    <xf numFmtId="0" fontId="12" fillId="0" borderId="14" xfId="0" applyFont="1" applyFill="1" applyBorder="1" applyAlignment="1">
      <alignment horizontal="left"/>
    </xf>
    <xf numFmtId="0" fontId="12" fillId="0" borderId="15" xfId="0" applyFont="1" applyFill="1" applyBorder="1"/>
    <xf numFmtId="169" fontId="12" fillId="0" borderId="15" xfId="1" applyNumberFormat="1" applyFont="1" applyFill="1" applyBorder="1"/>
    <xf numFmtId="169" fontId="12" fillId="4" borderId="15" xfId="1" applyNumberFormat="1" applyFont="1" applyFill="1" applyBorder="1" applyAlignment="1"/>
    <xf numFmtId="169" fontId="12" fillId="4" borderId="16" xfId="1" applyNumberFormat="1" applyFont="1" applyFill="1" applyBorder="1"/>
    <xf numFmtId="0" fontId="12" fillId="0" borderId="26" xfId="0" applyFont="1" applyFill="1" applyBorder="1" applyAlignment="1">
      <alignment horizontal="left"/>
    </xf>
    <xf numFmtId="0" fontId="12" fillId="0" borderId="27" xfId="0" applyFont="1" applyFill="1" applyBorder="1"/>
    <xf numFmtId="169" fontId="12" fillId="0" borderId="27" xfId="1" applyNumberFormat="1" applyFont="1" applyFill="1" applyBorder="1"/>
    <xf numFmtId="169" fontId="12" fillId="4" borderId="27" xfId="1" applyNumberFormat="1" applyFont="1" applyFill="1" applyBorder="1" applyAlignment="1"/>
    <xf numFmtId="169" fontId="12" fillId="4" borderId="28" xfId="1" applyNumberFormat="1" applyFont="1" applyFill="1" applyBorder="1"/>
    <xf numFmtId="43" fontId="14" fillId="6" borderId="30" xfId="0" applyNumberFormat="1" applyFont="1" applyFill="1" applyBorder="1" applyAlignment="1">
      <alignment horizontal="right" vertical="center"/>
    </xf>
    <xf numFmtId="169" fontId="14" fillId="6" borderId="31" xfId="0" applyNumberFormat="1" applyFont="1" applyFill="1" applyBorder="1" applyAlignment="1">
      <alignment horizontal="right" vertical="center"/>
    </xf>
    <xf numFmtId="169" fontId="14" fillId="6" borderId="32" xfId="0" applyNumberFormat="1" applyFont="1" applyFill="1" applyBorder="1" applyAlignment="1">
      <alignment horizontal="right" vertical="center"/>
    </xf>
    <xf numFmtId="170" fontId="24" fillId="0" borderId="0" xfId="0" applyNumberFormat="1" applyFont="1" applyFill="1" applyBorder="1"/>
    <xf numFmtId="0" fontId="12" fillId="0" borderId="11" xfId="0" applyFont="1" applyFill="1" applyBorder="1" applyAlignment="1">
      <alignment horizontal="left" vertical="center"/>
    </xf>
    <xf numFmtId="0" fontId="12" fillId="0" borderId="12" xfId="0" applyFont="1" applyFill="1" applyBorder="1"/>
    <xf numFmtId="169" fontId="12" fillId="0" borderId="12" xfId="1" applyNumberFormat="1" applyFont="1" applyFill="1" applyBorder="1" applyAlignment="1">
      <alignment horizontal="center"/>
    </xf>
    <xf numFmtId="169" fontId="12" fillId="0" borderId="12" xfId="1" applyNumberFormat="1" applyFont="1" applyFill="1" applyBorder="1"/>
    <xf numFmtId="169" fontId="12" fillId="0" borderId="13" xfId="1" applyNumberFormat="1" applyFont="1" applyFill="1" applyBorder="1" applyAlignment="1"/>
    <xf numFmtId="0" fontId="12" fillId="0" borderId="17" xfId="0" applyFont="1" applyFill="1" applyBorder="1" applyAlignment="1">
      <alignment horizontal="left" vertical="center" wrapText="1"/>
    </xf>
    <xf numFmtId="0" fontId="12" fillId="0" borderId="73" xfId="0" applyFont="1" applyFill="1" applyBorder="1"/>
    <xf numFmtId="169" fontId="12" fillId="0" borderId="73" xfId="1" applyNumberFormat="1" applyFont="1" applyFill="1" applyBorder="1" applyAlignment="1">
      <alignment horizontal="center"/>
    </xf>
    <xf numFmtId="169" fontId="12" fillId="0" borderId="73" xfId="1" applyNumberFormat="1" applyFont="1" applyFill="1" applyBorder="1"/>
    <xf numFmtId="169" fontId="12" fillId="0" borderId="74" xfId="1" applyNumberFormat="1" applyFont="1" applyFill="1" applyBorder="1" applyAlignment="1"/>
    <xf numFmtId="0" fontId="8" fillId="2" borderId="73" xfId="0" applyFont="1" applyFill="1" applyBorder="1" applyAlignment="1" applyProtection="1">
      <alignment horizontal="center" vertical="center" wrapText="1"/>
    </xf>
    <xf numFmtId="0" fontId="8" fillId="2" borderId="74" xfId="0" applyFont="1" applyFill="1" applyBorder="1" applyAlignment="1" applyProtection="1">
      <alignment horizontal="center" vertical="center" wrapText="1"/>
    </xf>
    <xf numFmtId="0" fontId="12" fillId="0" borderId="11" xfId="0" applyNumberFormat="1" applyFont="1" applyFill="1" applyBorder="1" applyAlignment="1">
      <alignment horizontal="left" vertical="center"/>
    </xf>
    <xf numFmtId="0" fontId="14" fillId="6" borderId="30" xfId="0" applyNumberFormat="1" applyFont="1" applyFill="1" applyBorder="1" applyAlignment="1">
      <alignment horizontal="left" vertical="center" wrapText="1"/>
    </xf>
    <xf numFmtId="171" fontId="32" fillId="6" borderId="31" xfId="1" applyNumberFormat="1" applyFont="1" applyFill="1" applyBorder="1" applyAlignment="1">
      <alignment horizontal="right" vertical="center" wrapText="1"/>
    </xf>
    <xf numFmtId="171" fontId="32" fillId="6" borderId="32" xfId="1" applyNumberFormat="1" applyFont="1" applyFill="1" applyBorder="1" applyAlignment="1">
      <alignment horizontal="right" vertical="center" wrapText="1"/>
    </xf>
    <xf numFmtId="0" fontId="17" fillId="0" borderId="7" xfId="0" applyNumberFormat="1" applyFont="1" applyFill="1" applyBorder="1" applyAlignment="1">
      <alignment horizontal="center" vertical="center" wrapText="1"/>
    </xf>
    <xf numFmtId="43" fontId="26" fillId="4" borderId="24" xfId="1" applyNumberFormat="1" applyFont="1" applyFill="1" applyBorder="1" applyAlignment="1">
      <alignment vertical="center" wrapText="1"/>
    </xf>
    <xf numFmtId="43" fontId="26" fillId="4" borderId="79" xfId="1" applyNumberFormat="1" applyFont="1" applyFill="1" applyBorder="1" applyAlignment="1">
      <alignment vertical="center" wrapText="1"/>
    </xf>
    <xf numFmtId="43" fontId="26" fillId="4" borderId="47" xfId="1" applyNumberFormat="1" applyFont="1" applyFill="1" applyBorder="1" applyAlignment="1">
      <alignment horizontal="center" vertical="center" wrapText="1"/>
    </xf>
    <xf numFmtId="0" fontId="27" fillId="0" borderId="0" xfId="0" applyFont="1" applyAlignment="1">
      <alignment horizontal="center"/>
    </xf>
    <xf numFmtId="0" fontId="13" fillId="0" borderId="94" xfId="0" applyFont="1" applyFill="1" applyBorder="1"/>
    <xf numFmtId="43" fontId="12" fillId="0" borderId="0" xfId="0" applyNumberFormat="1" applyFont="1" applyProtection="1">
      <protection locked="0"/>
    </xf>
    <xf numFmtId="43" fontId="12" fillId="0" borderId="0" xfId="0" applyNumberFormat="1" applyFont="1"/>
    <xf numFmtId="173" fontId="12" fillId="0" borderId="0" xfId="1" applyNumberFormat="1" applyFont="1" applyAlignment="1">
      <alignment vertical="center"/>
    </xf>
    <xf numFmtId="0" fontId="12" fillId="0" borderId="17" xfId="0" applyNumberFormat="1" applyFont="1" applyFill="1" applyBorder="1" applyAlignment="1">
      <alignment horizontal="justify" vertical="center" wrapText="1"/>
    </xf>
    <xf numFmtId="173" fontId="13" fillId="0" borderId="16" xfId="1" applyNumberFormat="1" applyFont="1" applyFill="1" applyBorder="1" applyAlignment="1">
      <alignment horizontal="right" vertical="center" wrapText="1"/>
    </xf>
    <xf numFmtId="173" fontId="13" fillId="0" borderId="15" xfId="1" applyNumberFormat="1" applyFont="1" applyFill="1" applyBorder="1" applyAlignment="1">
      <alignment horizontal="right" vertical="center" wrapText="1"/>
    </xf>
    <xf numFmtId="0" fontId="12" fillId="0" borderId="14" xfId="0" applyNumberFormat="1" applyFont="1" applyFill="1" applyBorder="1" applyAlignment="1">
      <alignment horizontal="justify" vertical="center" wrapText="1"/>
    </xf>
    <xf numFmtId="173" fontId="12" fillId="0" borderId="0" xfId="0" applyNumberFormat="1" applyFont="1"/>
    <xf numFmtId="173" fontId="12" fillId="0" borderId="0" xfId="0" applyNumberFormat="1" applyFont="1" applyAlignment="1">
      <alignment vertical="center"/>
    </xf>
    <xf numFmtId="173" fontId="13" fillId="0" borderId="56" xfId="1" applyNumberFormat="1" applyFont="1" applyFill="1" applyBorder="1" applyAlignment="1">
      <alignment horizontal="right" vertical="center" wrapText="1"/>
    </xf>
    <xf numFmtId="173" fontId="13" fillId="0" borderId="55" xfId="1" applyNumberFormat="1" applyFont="1" applyFill="1" applyBorder="1" applyAlignment="1">
      <alignment horizontal="right" vertical="center" wrapText="1"/>
    </xf>
    <xf numFmtId="0" fontId="12" fillId="0" borderId="75" xfId="0" applyNumberFormat="1" applyFont="1" applyFill="1" applyBorder="1" applyAlignment="1">
      <alignment horizontal="justify" vertical="center" wrapText="1"/>
    </xf>
    <xf numFmtId="0" fontId="8" fillId="2" borderId="23" xfId="0" applyFont="1" applyFill="1" applyBorder="1" applyAlignment="1" applyProtection="1">
      <alignment horizontal="center" vertical="center" wrapText="1"/>
    </xf>
    <xf numFmtId="0" fontId="8" fillId="2" borderId="24" xfId="0" applyFont="1" applyFill="1" applyBorder="1" applyAlignment="1" applyProtection="1">
      <alignment horizontal="center" vertical="center" wrapText="1"/>
    </xf>
    <xf numFmtId="0" fontId="20" fillId="2" borderId="5" xfId="0" applyFont="1" applyFill="1" applyBorder="1" applyProtection="1"/>
    <xf numFmtId="0" fontId="20" fillId="2" borderId="4" xfId="0" applyFont="1" applyFill="1" applyBorder="1" applyProtection="1"/>
    <xf numFmtId="0" fontId="18" fillId="4" borderId="18" xfId="0" applyFont="1" applyFill="1" applyBorder="1" applyAlignment="1" applyProtection="1">
      <alignment horizontal="center" vertical="center" wrapText="1"/>
    </xf>
    <xf numFmtId="0" fontId="0" fillId="0" borderId="0" xfId="0" applyFill="1"/>
    <xf numFmtId="0" fontId="46" fillId="0" borderId="0" xfId="0" applyFont="1"/>
    <xf numFmtId="0" fontId="47" fillId="0" borderId="0" xfId="0" applyFont="1"/>
    <xf numFmtId="4" fontId="14" fillId="5" borderId="114" xfId="0" applyNumberFormat="1" applyFont="1" applyFill="1" applyBorder="1" applyAlignment="1">
      <alignment horizontal="center" vertical="center" wrapText="1"/>
    </xf>
    <xf numFmtId="43" fontId="13" fillId="0" borderId="27" xfId="1" applyFont="1" applyFill="1" applyBorder="1" applyAlignment="1">
      <alignment horizontal="right" vertical="center" wrapText="1"/>
    </xf>
    <xf numFmtId="43" fontId="13" fillId="0" borderId="28" xfId="1" applyFont="1" applyFill="1" applyBorder="1" applyAlignment="1">
      <alignment horizontal="right" vertical="center" wrapText="1"/>
    </xf>
    <xf numFmtId="0" fontId="26" fillId="0" borderId="107" xfId="0" applyNumberFormat="1" applyFont="1" applyFill="1" applyBorder="1" applyAlignment="1">
      <alignment horizontal="center" vertical="center" wrapText="1"/>
    </xf>
    <xf numFmtId="0" fontId="14" fillId="6" borderId="81" xfId="0" applyNumberFormat="1" applyFont="1" applyFill="1" applyBorder="1" applyAlignment="1">
      <alignment horizontal="left" vertical="center"/>
    </xf>
    <xf numFmtId="43" fontId="13" fillId="0" borderId="27" xfId="1" applyFont="1" applyFill="1" applyBorder="1" applyAlignment="1">
      <alignment horizontal="left" vertical="center" wrapText="1"/>
    </xf>
    <xf numFmtId="43" fontId="13" fillId="0" borderId="73" xfId="1" applyFont="1" applyFill="1" applyBorder="1" applyAlignment="1">
      <alignment horizontal="left" vertical="center" wrapText="1"/>
    </xf>
    <xf numFmtId="0" fontId="12" fillId="0" borderId="106" xfId="0" applyFont="1" applyBorder="1"/>
    <xf numFmtId="0" fontId="12" fillId="0" borderId="9" xfId="0" applyFont="1" applyBorder="1"/>
    <xf numFmtId="0" fontId="19" fillId="2" borderId="8" xfId="0" applyFont="1" applyFill="1" applyBorder="1" applyAlignment="1" applyProtection="1">
      <alignment vertical="center" wrapText="1"/>
      <protection locked="0"/>
    </xf>
    <xf numFmtId="0" fontId="19" fillId="2" borderId="8" xfId="0" applyFont="1" applyFill="1" applyBorder="1" applyAlignment="1" applyProtection="1">
      <alignment vertical="center"/>
      <protection locked="0"/>
    </xf>
    <xf numFmtId="0" fontId="19" fillId="2" borderId="9" xfId="0" applyFont="1" applyFill="1" applyBorder="1" applyAlignment="1" applyProtection="1">
      <alignment vertical="center" wrapText="1"/>
      <protection locked="0"/>
    </xf>
    <xf numFmtId="43" fontId="22" fillId="0" borderId="130" xfId="1" applyFont="1" applyBorder="1" applyAlignment="1" applyProtection="1">
      <alignment horizontal="center" vertical="center" wrapText="1"/>
    </xf>
    <xf numFmtId="43" fontId="19" fillId="0" borderId="131" xfId="1" applyFont="1" applyFill="1" applyBorder="1" applyAlignment="1" applyProtection="1">
      <alignment vertical="center"/>
      <protection locked="0"/>
    </xf>
    <xf numFmtId="43" fontId="22" fillId="0" borderId="132" xfId="1" applyFont="1" applyBorder="1" applyAlignment="1" applyProtection="1">
      <alignment horizontal="center" vertical="center" wrapText="1"/>
    </xf>
    <xf numFmtId="43" fontId="19" fillId="0" borderId="133" xfId="1" applyFont="1" applyFill="1" applyBorder="1" applyAlignment="1" applyProtection="1">
      <alignment vertical="center"/>
      <protection locked="0"/>
    </xf>
    <xf numFmtId="43" fontId="22" fillId="0" borderId="134" xfId="1" applyNumberFormat="1" applyFont="1" applyBorder="1" applyAlignment="1" applyProtection="1">
      <alignment vertical="center" wrapText="1"/>
    </xf>
    <xf numFmtId="43" fontId="22" fillId="0" borderId="136" xfId="1" applyFont="1" applyBorder="1" applyAlignment="1" applyProtection="1">
      <alignment horizontal="center" vertical="center" wrapText="1"/>
    </xf>
    <xf numFmtId="43" fontId="19" fillId="0" borderId="137" xfId="1" applyFont="1" applyFill="1" applyBorder="1" applyAlignment="1" applyProtection="1">
      <alignment vertical="center"/>
      <protection locked="0"/>
    </xf>
    <xf numFmtId="1" fontId="31" fillId="0" borderId="0" xfId="1" applyNumberFormat="1" applyFont="1" applyFill="1" applyBorder="1" applyProtection="1"/>
    <xf numFmtId="43" fontId="25" fillId="0" borderId="140" xfId="1" applyNumberFormat="1" applyFont="1" applyBorder="1" applyAlignment="1" applyProtection="1">
      <alignment vertical="center"/>
      <protection locked="0"/>
    </xf>
    <xf numFmtId="43" fontId="25" fillId="0" borderId="141" xfId="1" applyNumberFormat="1" applyFont="1" applyBorder="1" applyAlignment="1" applyProtection="1">
      <alignment vertical="center"/>
      <protection locked="0"/>
    </xf>
    <xf numFmtId="43" fontId="25" fillId="0" borderId="142" xfId="1" applyNumberFormat="1" applyFont="1" applyBorder="1" applyAlignment="1" applyProtection="1">
      <alignment vertical="center"/>
      <protection locked="0"/>
    </xf>
    <xf numFmtId="43" fontId="24" fillId="0" borderId="60" xfId="1" applyFont="1" applyFill="1" applyBorder="1" applyProtection="1">
      <protection locked="0"/>
    </xf>
    <xf numFmtId="43" fontId="25" fillId="0" borderId="43" xfId="1" applyFont="1" applyBorder="1" applyProtection="1">
      <protection locked="0"/>
    </xf>
    <xf numFmtId="3" fontId="18" fillId="4" borderId="18" xfId="0" applyNumberFormat="1" applyFont="1" applyFill="1" applyBorder="1" applyAlignment="1" applyProtection="1">
      <alignment vertical="center" wrapText="1"/>
    </xf>
    <xf numFmtId="3" fontId="18" fillId="4" borderId="83" xfId="0" applyNumberFormat="1" applyFont="1" applyFill="1" applyBorder="1" applyAlignment="1" applyProtection="1">
      <alignment vertical="center" wrapText="1"/>
    </xf>
    <xf numFmtId="3" fontId="18" fillId="4" borderId="80" xfId="0" applyNumberFormat="1" applyFont="1" applyFill="1" applyBorder="1" applyAlignment="1" applyProtection="1">
      <alignment vertical="center" wrapText="1"/>
    </xf>
    <xf numFmtId="43" fontId="22" fillId="0" borderId="149" xfId="1" applyFont="1" applyBorder="1" applyAlignment="1" applyProtection="1">
      <alignment horizontal="center" vertical="center" wrapText="1"/>
    </xf>
    <xf numFmtId="43" fontId="22" fillId="0" borderId="150" xfId="1" applyFont="1" applyBorder="1" applyAlignment="1" applyProtection="1">
      <alignment horizontal="center" vertical="center" wrapText="1"/>
    </xf>
    <xf numFmtId="43" fontId="22" fillId="0" borderId="151" xfId="1" applyFont="1" applyBorder="1" applyAlignment="1" applyProtection="1">
      <alignment horizontal="center" vertical="center" wrapText="1"/>
    </xf>
    <xf numFmtId="0" fontId="22" fillId="0" borderId="126" xfId="0" applyFont="1" applyBorder="1" applyAlignment="1" applyProtection="1">
      <alignment horizontal="left" vertical="center" wrapText="1"/>
    </xf>
    <xf numFmtId="0" fontId="22" fillId="0" borderId="40" xfId="0" applyFont="1" applyBorder="1" applyAlignment="1" applyProtection="1">
      <alignment horizontal="left" vertical="center" wrapText="1"/>
    </xf>
    <xf numFmtId="0" fontId="22" fillId="0" borderId="127" xfId="0" applyFont="1" applyBorder="1" applyAlignment="1" applyProtection="1">
      <alignment horizontal="left" vertical="center" wrapText="1"/>
    </xf>
    <xf numFmtId="0" fontId="12" fillId="0" borderId="0" xfId="0" applyFont="1" applyFill="1" applyProtection="1"/>
    <xf numFmtId="0" fontId="50" fillId="0" borderId="0" xfId="0" applyFont="1" applyBorder="1" applyAlignment="1" applyProtection="1">
      <alignment vertical="top" wrapText="1"/>
    </xf>
    <xf numFmtId="0" fontId="51" fillId="8" borderId="0" xfId="64" applyFont="1" applyFill="1" applyProtection="1"/>
    <xf numFmtId="0" fontId="16" fillId="8" borderId="0" xfId="64" applyFont="1" applyFill="1" applyProtection="1"/>
    <xf numFmtId="3" fontId="16" fillId="8" borderId="0" xfId="64" applyNumberFormat="1" applyFont="1" applyFill="1" applyProtection="1"/>
    <xf numFmtId="0" fontId="51" fillId="0" borderId="0" xfId="64" applyFont="1" applyFill="1" applyProtection="1"/>
    <xf numFmtId="3" fontId="3" fillId="8" borderId="0" xfId="64" applyNumberFormat="1" applyFont="1" applyFill="1" applyProtection="1"/>
    <xf numFmtId="3" fontId="3" fillId="0" borderId="0" xfId="64" applyNumberFormat="1" applyFont="1" applyFill="1" applyProtection="1"/>
    <xf numFmtId="164" fontId="20" fillId="0" borderId="0" xfId="64" applyNumberFormat="1" applyFont="1" applyFill="1" applyProtection="1"/>
    <xf numFmtId="164" fontId="3" fillId="0" borderId="0" xfId="64" applyNumberFormat="1" applyFont="1" applyFill="1" applyProtection="1"/>
    <xf numFmtId="0" fontId="32" fillId="9" borderId="159" xfId="0" applyFont="1" applyFill="1" applyBorder="1" applyAlignment="1">
      <alignment vertical="center"/>
    </xf>
    <xf numFmtId="0" fontId="32" fillId="9" borderId="158" xfId="0" applyFont="1" applyFill="1" applyBorder="1" applyAlignment="1">
      <alignment vertical="center"/>
    </xf>
    <xf numFmtId="169" fontId="20" fillId="0" borderId="160" xfId="64" applyNumberFormat="1" applyFont="1" applyFill="1" applyBorder="1" applyAlignment="1" applyProtection="1">
      <alignment horizontal="right" vertical="center"/>
      <protection locked="0"/>
    </xf>
    <xf numFmtId="0" fontId="3" fillId="8" borderId="0" xfId="64" applyFont="1" applyFill="1" applyProtection="1"/>
    <xf numFmtId="0" fontId="16" fillId="8" borderId="0" xfId="64" applyFont="1" applyFill="1" applyBorder="1" applyProtection="1"/>
    <xf numFmtId="3" fontId="16" fillId="8" borderId="0" xfId="64" applyNumberFormat="1" applyFont="1" applyFill="1" applyBorder="1" applyProtection="1"/>
    <xf numFmtId="169" fontId="32" fillId="9" borderId="161" xfId="0" applyNumberFormat="1" applyFont="1" applyFill="1" applyBorder="1" applyAlignment="1">
      <alignment vertical="center"/>
    </xf>
    <xf numFmtId="0" fontId="13" fillId="0" borderId="0" xfId="0" applyFont="1" applyProtection="1">
      <protection locked="0"/>
    </xf>
    <xf numFmtId="0" fontId="13" fillId="0" borderId="0" xfId="0" applyFont="1" applyAlignment="1" applyProtection="1"/>
    <xf numFmtId="0" fontId="13" fillId="0" borderId="0" xfId="0" applyFont="1" applyBorder="1" applyAlignment="1">
      <alignment wrapText="1"/>
    </xf>
    <xf numFmtId="0" fontId="13" fillId="0" borderId="0" xfId="0" applyFont="1"/>
    <xf numFmtId="0" fontId="53" fillId="0" borderId="0" xfId="0" applyFont="1"/>
    <xf numFmtId="0" fontId="13" fillId="0" borderId="0" xfId="0" applyFont="1" applyFill="1"/>
    <xf numFmtId="0" fontId="54" fillId="0" borderId="0" xfId="0" applyFont="1"/>
    <xf numFmtId="0" fontId="55" fillId="0" borderId="0" xfId="0" applyFont="1"/>
    <xf numFmtId="164" fontId="16" fillId="0" borderId="0" xfId="0" applyNumberFormat="1" applyFont="1" applyFill="1" applyBorder="1"/>
    <xf numFmtId="0" fontId="24" fillId="0" borderId="0" xfId="0" applyFont="1" applyFill="1"/>
    <xf numFmtId="0" fontId="3" fillId="8" borderId="86" xfId="64" applyFont="1" applyFill="1" applyBorder="1" applyProtection="1"/>
    <xf numFmtId="0" fontId="12" fillId="0" borderId="85" xfId="0" applyFont="1" applyBorder="1"/>
    <xf numFmtId="0" fontId="3" fillId="8" borderId="85" xfId="64" applyFont="1" applyFill="1" applyBorder="1" applyProtection="1"/>
    <xf numFmtId="3" fontId="3" fillId="8" borderId="84" xfId="64" applyNumberFormat="1" applyFont="1" applyFill="1" applyBorder="1" applyProtection="1"/>
    <xf numFmtId="0" fontId="4" fillId="8" borderId="0" xfId="64" applyFont="1" applyFill="1" applyProtection="1"/>
    <xf numFmtId="0" fontId="20" fillId="0" borderId="0" xfId="0" applyFont="1"/>
    <xf numFmtId="0" fontId="34" fillId="0" borderId="0" xfId="0" applyFont="1"/>
    <xf numFmtId="0" fontId="22" fillId="0" borderId="147" xfId="0" applyFont="1" applyBorder="1" applyAlignment="1" applyProtection="1">
      <alignment vertical="center" wrapText="1"/>
    </xf>
    <xf numFmtId="0" fontId="18" fillId="4" borderId="18" xfId="0" applyFont="1" applyFill="1" applyBorder="1" applyAlignment="1" applyProtection="1">
      <alignment vertical="center" wrapText="1"/>
    </xf>
    <xf numFmtId="0" fontId="18" fillId="4" borderId="80" xfId="0" applyFont="1" applyFill="1" applyBorder="1" applyAlignment="1" applyProtection="1">
      <alignment vertical="center" wrapText="1"/>
    </xf>
    <xf numFmtId="43" fontId="22" fillId="4" borderId="125" xfId="1" applyNumberFormat="1" applyFont="1" applyFill="1" applyBorder="1" applyAlignment="1" applyProtection="1">
      <alignment horizontal="justify" vertical="center" wrapText="1"/>
    </xf>
    <xf numFmtId="43" fontId="22" fillId="4" borderId="122" xfId="1" applyNumberFormat="1" applyFont="1" applyFill="1" applyBorder="1" applyAlignment="1" applyProtection="1">
      <alignment horizontal="justify" vertical="center" wrapText="1"/>
    </xf>
    <xf numFmtId="43" fontId="22" fillId="4" borderId="123" xfId="1" applyNumberFormat="1" applyFont="1" applyFill="1" applyBorder="1" applyAlignment="1" applyProtection="1">
      <alignment vertical="center" wrapText="1"/>
    </xf>
    <xf numFmtId="43" fontId="19" fillId="4" borderId="124" xfId="1" applyNumberFormat="1" applyFont="1" applyFill="1" applyBorder="1" applyAlignment="1" applyProtection="1">
      <alignment vertical="center" wrapText="1"/>
    </xf>
    <xf numFmtId="43" fontId="19" fillId="4" borderId="139" xfId="1" applyNumberFormat="1" applyFont="1" applyFill="1" applyBorder="1" applyAlignment="1" applyProtection="1">
      <alignment vertical="center" wrapText="1"/>
    </xf>
    <xf numFmtId="43" fontId="24" fillId="0" borderId="4" xfId="1" applyNumberFormat="1" applyFont="1" applyFill="1" applyBorder="1" applyAlignment="1" applyProtection="1">
      <alignment vertical="center"/>
      <protection locked="0"/>
    </xf>
    <xf numFmtId="0" fontId="10" fillId="4" borderId="22" xfId="0" applyFont="1" applyFill="1" applyBorder="1" applyAlignment="1" applyProtection="1">
      <alignment vertical="center" wrapText="1"/>
    </xf>
    <xf numFmtId="0" fontId="10" fillId="0" borderId="23" xfId="0" applyFont="1" applyFill="1" applyBorder="1" applyAlignment="1" applyProtection="1">
      <alignment vertical="center" wrapText="1"/>
    </xf>
    <xf numFmtId="0" fontId="10" fillId="4" borderId="23" xfId="0" applyFont="1" applyFill="1" applyBorder="1" applyAlignment="1" applyProtection="1">
      <alignment vertical="center" wrapText="1"/>
    </xf>
    <xf numFmtId="0" fontId="22" fillId="0" borderId="128" xfId="0" applyFont="1" applyBorder="1" applyAlignment="1" applyProtection="1">
      <alignment vertical="center" wrapText="1"/>
    </xf>
    <xf numFmtId="0" fontId="22" fillId="0" borderId="146" xfId="0" applyFont="1" applyBorder="1" applyAlignment="1" applyProtection="1">
      <alignment vertical="center" wrapText="1"/>
    </xf>
    <xf numFmtId="43" fontId="22" fillId="0" borderId="149" xfId="1" applyNumberFormat="1" applyFont="1" applyBorder="1" applyAlignment="1" applyProtection="1">
      <alignment horizontal="justify" vertical="center" wrapText="1"/>
    </xf>
    <xf numFmtId="43" fontId="22" fillId="0" borderId="129" xfId="1" applyNumberFormat="1" applyFont="1" applyBorder="1" applyAlignment="1" applyProtection="1">
      <alignment horizontal="justify" vertical="center" wrapText="1"/>
    </xf>
    <xf numFmtId="43" fontId="22" fillId="0" borderId="128" xfId="1" applyNumberFormat="1" applyFont="1" applyFill="1" applyBorder="1" applyAlignment="1" applyProtection="1">
      <alignment vertical="center" wrapText="1"/>
    </xf>
    <xf numFmtId="43" fontId="22" fillId="0" borderId="34" xfId="1" applyNumberFormat="1" applyFont="1" applyFill="1" applyBorder="1" applyAlignment="1" applyProtection="1">
      <alignment vertical="center" wrapText="1"/>
    </xf>
    <xf numFmtId="43" fontId="22" fillId="0" borderId="140" xfId="1" applyNumberFormat="1" applyFont="1" applyFill="1" applyBorder="1" applyAlignment="1" applyProtection="1">
      <alignment vertical="center" wrapText="1"/>
    </xf>
    <xf numFmtId="43" fontId="25" fillId="0" borderId="4" xfId="1" applyNumberFormat="1" applyFont="1" applyBorder="1" applyAlignment="1" applyProtection="1">
      <alignment vertical="center"/>
      <protection locked="0"/>
    </xf>
    <xf numFmtId="43" fontId="19" fillId="0" borderId="143" xfId="0" applyNumberFormat="1" applyFont="1" applyFill="1" applyBorder="1" applyAlignment="1" applyProtection="1">
      <alignment vertical="center" wrapText="1"/>
    </xf>
    <xf numFmtId="43" fontId="19" fillId="0" borderId="60" xfId="0" applyNumberFormat="1" applyFont="1" applyFill="1" applyBorder="1" applyAlignment="1" applyProtection="1">
      <alignment vertical="center"/>
    </xf>
    <xf numFmtId="0" fontId="19" fillId="0" borderId="143" xfId="0" applyFont="1" applyFill="1" applyBorder="1" applyAlignment="1" applyProtection="1">
      <alignment vertical="center" wrapText="1"/>
    </xf>
    <xf numFmtId="0" fontId="19" fillId="0" borderId="4" xfId="0" applyFont="1" applyFill="1" applyBorder="1" applyAlignment="1" applyProtection="1">
      <alignment vertical="center" wrapText="1"/>
    </xf>
    <xf numFmtId="0" fontId="22" fillId="0" borderId="36" xfId="0" applyFont="1" applyBorder="1" applyAlignment="1" applyProtection="1">
      <alignment vertical="center" wrapText="1"/>
    </xf>
    <xf numFmtId="43" fontId="22" fillId="0" borderId="150" xfId="1" applyNumberFormat="1" applyFont="1" applyBorder="1" applyAlignment="1" applyProtection="1">
      <alignment horizontal="left" vertical="center" wrapText="1"/>
    </xf>
    <xf numFmtId="43" fontId="22" fillId="0" borderId="131" xfId="1" applyNumberFormat="1" applyFont="1" applyBorder="1" applyAlignment="1" applyProtection="1">
      <alignment horizontal="justify" vertical="center" wrapText="1"/>
    </xf>
    <xf numFmtId="43" fontId="24" fillId="0" borderId="36" xfId="1" applyNumberFormat="1" applyFont="1" applyBorder="1" applyAlignment="1" applyProtection="1">
      <alignment vertical="center"/>
      <protection locked="0"/>
    </xf>
    <xf numFmtId="43" fontId="24" fillId="0" borderId="141" xfId="1" applyNumberFormat="1" applyFont="1" applyBorder="1" applyAlignment="1" applyProtection="1">
      <alignment vertical="center"/>
      <protection locked="0"/>
    </xf>
    <xf numFmtId="43" fontId="24" fillId="0" borderId="144" xfId="1" applyFont="1" applyBorder="1" applyAlignment="1" applyProtection="1">
      <alignment vertical="center"/>
      <protection locked="0"/>
    </xf>
    <xf numFmtId="43" fontId="25" fillId="0" borderId="60" xfId="1" applyFont="1" applyFill="1" applyBorder="1" applyAlignment="1" applyProtection="1">
      <alignment vertical="center"/>
      <protection locked="0"/>
    </xf>
    <xf numFmtId="43" fontId="24" fillId="0" borderId="4" xfId="1" applyFont="1" applyBorder="1" applyAlignment="1" applyProtection="1">
      <alignment vertical="center"/>
      <protection locked="0"/>
    </xf>
    <xf numFmtId="0" fontId="22" fillId="0" borderId="147" xfId="0" applyFont="1" applyBorder="1" applyAlignment="1" applyProtection="1">
      <alignment horizontal="left" vertical="center" wrapText="1"/>
    </xf>
    <xf numFmtId="43" fontId="22" fillId="0" borderId="150" xfId="1" applyNumberFormat="1" applyFont="1" applyBorder="1" applyAlignment="1" applyProtection="1">
      <alignment vertical="center" wrapText="1"/>
    </xf>
    <xf numFmtId="0" fontId="3" fillId="0" borderId="135" xfId="0" applyFont="1" applyBorder="1" applyAlignment="1" applyProtection="1">
      <alignment vertical="center" wrapText="1"/>
    </xf>
    <xf numFmtId="0" fontId="3" fillId="0" borderId="148" xfId="0" applyFont="1" applyBorder="1" applyAlignment="1" applyProtection="1">
      <alignment vertical="center" wrapText="1"/>
    </xf>
    <xf numFmtId="43" fontId="22" fillId="0" borderId="151" xfId="1" applyNumberFormat="1" applyFont="1" applyBorder="1" applyAlignment="1" applyProtection="1">
      <alignment vertical="center" wrapText="1"/>
    </xf>
    <xf numFmtId="43" fontId="22" fillId="0" borderId="133" xfId="1" applyNumberFormat="1" applyFont="1" applyBorder="1" applyAlignment="1" applyProtection="1">
      <alignment horizontal="justify" vertical="center" wrapText="1"/>
    </xf>
    <xf numFmtId="43" fontId="24" fillId="0" borderId="135" xfId="1" applyNumberFormat="1" applyFont="1" applyBorder="1" applyAlignment="1" applyProtection="1">
      <alignment vertical="center"/>
      <protection locked="0"/>
    </xf>
    <xf numFmtId="43" fontId="24" fillId="0" borderId="142" xfId="1" applyNumberFormat="1" applyFont="1" applyBorder="1" applyAlignment="1" applyProtection="1">
      <alignment vertical="center"/>
      <protection locked="0"/>
    </xf>
    <xf numFmtId="43" fontId="24" fillId="0" borderId="145" xfId="1" applyFont="1" applyBorder="1" applyAlignment="1" applyProtection="1">
      <alignment vertical="center"/>
      <protection locked="0"/>
    </xf>
    <xf numFmtId="43" fontId="23" fillId="4" borderId="138" xfId="1" applyFont="1" applyFill="1" applyBorder="1" applyAlignment="1" applyProtection="1">
      <alignment horizontal="right" vertical="center"/>
    </xf>
    <xf numFmtId="43" fontId="22" fillId="4" borderId="83" xfId="1" applyNumberFormat="1" applyFont="1" applyFill="1" applyBorder="1" applyAlignment="1" applyProtection="1">
      <alignment vertical="center" wrapText="1"/>
    </xf>
    <xf numFmtId="43" fontId="22" fillId="4" borderId="18" xfId="1" applyNumberFormat="1" applyFont="1" applyFill="1" applyBorder="1" applyAlignment="1" applyProtection="1">
      <alignment vertical="center"/>
    </xf>
    <xf numFmtId="43" fontId="22" fillId="4" borderId="80" xfId="1" applyNumberFormat="1" applyFont="1" applyFill="1" applyBorder="1" applyAlignment="1" applyProtection="1">
      <alignment vertical="center"/>
    </xf>
    <xf numFmtId="43" fontId="24" fillId="4" borderId="80" xfId="1" applyNumberFormat="1" applyFont="1" applyFill="1" applyBorder="1" applyAlignment="1" applyProtection="1">
      <alignment vertical="center"/>
      <protection locked="0"/>
    </xf>
    <xf numFmtId="43" fontId="24" fillId="4" borderId="22" xfId="1" applyNumberFormat="1" applyFont="1" applyFill="1" applyBorder="1" applyAlignment="1" applyProtection="1">
      <alignment vertical="center"/>
      <protection locked="0"/>
    </xf>
    <xf numFmtId="43" fontId="24" fillId="0" borderId="60" xfId="1" applyFont="1" applyFill="1" applyBorder="1" applyAlignment="1" applyProtection="1">
      <alignment vertical="center"/>
      <protection locked="0"/>
    </xf>
    <xf numFmtId="0" fontId="20" fillId="0" borderId="0" xfId="0" applyFont="1" applyProtection="1"/>
    <xf numFmtId="0" fontId="34" fillId="0" borderId="0" xfId="0" applyFont="1" applyProtection="1"/>
    <xf numFmtId="0" fontId="49" fillId="0" borderId="0" xfId="3" applyFont="1" applyBorder="1" applyAlignment="1"/>
    <xf numFmtId="0" fontId="5" fillId="2" borderId="0" xfId="3" applyFont="1" applyFill="1" applyBorder="1" applyAlignment="1"/>
    <xf numFmtId="0" fontId="4" fillId="2" borderId="0" xfId="3" applyFont="1" applyFill="1" applyBorder="1" applyAlignment="1" applyProtection="1">
      <alignment horizontal="right" vertical="top"/>
      <protection locked="0"/>
    </xf>
    <xf numFmtId="0" fontId="7" fillId="2" borderId="0" xfId="3" applyFont="1" applyFill="1" applyBorder="1" applyAlignment="1" applyProtection="1">
      <alignment horizontal="left" vertical="top"/>
      <protection locked="0"/>
    </xf>
    <xf numFmtId="0" fontId="8" fillId="2" borderId="0" xfId="3" applyFont="1" applyFill="1" applyBorder="1" applyAlignment="1">
      <alignment horizontal="center" vertical="top"/>
    </xf>
    <xf numFmtId="0" fontId="21" fillId="6" borderId="0" xfId="0" applyFont="1" applyFill="1" applyProtection="1"/>
    <xf numFmtId="0" fontId="5" fillId="6" borderId="4" xfId="0" applyFont="1" applyFill="1" applyBorder="1" applyAlignment="1" applyProtection="1">
      <alignment vertical="center" wrapText="1"/>
    </xf>
    <xf numFmtId="3" fontId="19" fillId="6" borderId="22" xfId="0" applyNumberFormat="1" applyFont="1" applyFill="1" applyBorder="1" applyAlignment="1" applyProtection="1">
      <alignment horizontal="center" vertical="center" wrapText="1"/>
    </xf>
    <xf numFmtId="0" fontId="12" fillId="6" borderId="0" xfId="0" applyFont="1" applyFill="1" applyProtection="1"/>
    <xf numFmtId="0" fontId="23" fillId="6" borderId="22" xfId="0" applyFont="1" applyFill="1" applyBorder="1" applyAlignment="1" applyProtection="1">
      <alignment horizontal="center" vertical="center" wrapText="1"/>
    </xf>
    <xf numFmtId="0" fontId="10" fillId="6" borderId="4" xfId="0" applyFont="1" applyFill="1" applyBorder="1" applyAlignment="1" applyProtection="1">
      <alignment vertical="center" wrapText="1"/>
    </xf>
    <xf numFmtId="0" fontId="6" fillId="0" borderId="0" xfId="0" applyFont="1" applyFill="1" applyBorder="1" applyAlignment="1" applyProtection="1">
      <alignment horizontal="left" vertical="center" indent="1"/>
    </xf>
    <xf numFmtId="0" fontId="19" fillId="8" borderId="22" xfId="0" applyFont="1" applyFill="1" applyBorder="1" applyAlignment="1" applyProtection="1">
      <alignment horizontal="center" vertical="center" wrapText="1"/>
    </xf>
    <xf numFmtId="0" fontId="14" fillId="4" borderId="31" xfId="0" applyFont="1" applyFill="1" applyBorder="1" applyAlignment="1">
      <alignment horizontal="center" vertical="center" wrapText="1"/>
    </xf>
    <xf numFmtId="0" fontId="14" fillId="4" borderId="32" xfId="0" applyFont="1" applyFill="1" applyBorder="1" applyAlignment="1">
      <alignment horizontal="center" vertical="center" wrapText="1"/>
    </xf>
    <xf numFmtId="0" fontId="14" fillId="6" borderId="30" xfId="0" applyFont="1" applyFill="1" applyBorder="1" applyAlignment="1">
      <alignment horizontal="center" vertical="center" wrapText="1"/>
    </xf>
    <xf numFmtId="0" fontId="14" fillId="6" borderId="31" xfId="0" applyFont="1" applyFill="1" applyBorder="1" applyAlignment="1">
      <alignment horizontal="center" vertical="center" wrapText="1"/>
    </xf>
    <xf numFmtId="0" fontId="14" fillId="6" borderId="32" xfId="0" applyFont="1" applyFill="1" applyBorder="1" applyAlignment="1">
      <alignment horizontal="center" vertical="center" wrapText="1"/>
    </xf>
    <xf numFmtId="169" fontId="12" fillId="4" borderId="55" xfId="0" applyNumberFormat="1" applyFont="1" applyFill="1" applyBorder="1"/>
    <xf numFmtId="169" fontId="12" fillId="4" borderId="15" xfId="0" applyNumberFormat="1" applyFont="1" applyFill="1" applyBorder="1"/>
    <xf numFmtId="169" fontId="12" fillId="4" borderId="55" xfId="1" applyNumberFormat="1" applyFont="1" applyFill="1" applyBorder="1" applyAlignment="1">
      <alignment horizontal="right"/>
    </xf>
    <xf numFmtId="0" fontId="14" fillId="4" borderId="30" xfId="0" applyFont="1" applyFill="1" applyBorder="1" applyAlignment="1">
      <alignment horizontal="center" vertical="center"/>
    </xf>
    <xf numFmtId="0" fontId="17" fillId="4" borderId="7" xfId="0" applyNumberFormat="1" applyFont="1" applyFill="1" applyBorder="1" applyAlignment="1">
      <alignment horizontal="center" vertical="center" wrapText="1"/>
    </xf>
    <xf numFmtId="0" fontId="3" fillId="4" borderId="162" xfId="64" applyFont="1" applyFill="1" applyBorder="1" applyAlignment="1" applyProtection="1">
      <alignment horizontal="center" vertical="center"/>
    </xf>
    <xf numFmtId="0" fontId="3" fillId="4" borderId="162" xfId="64" applyFont="1" applyFill="1" applyBorder="1" applyAlignment="1" applyProtection="1">
      <alignment horizontal="center" vertical="center" wrapText="1"/>
    </xf>
    <xf numFmtId="0" fontId="32" fillId="9" borderId="155" xfId="0" applyFont="1" applyFill="1" applyBorder="1" applyAlignment="1">
      <alignment vertical="center"/>
    </xf>
    <xf numFmtId="0" fontId="32" fillId="9" borderId="156" xfId="0" applyFont="1" applyFill="1" applyBorder="1" applyAlignment="1">
      <alignment vertical="center"/>
    </xf>
    <xf numFmtId="169" fontId="32" fillId="9" borderId="156" xfId="0" applyNumberFormat="1" applyFont="1" applyFill="1" applyBorder="1" applyAlignment="1">
      <alignment vertical="center"/>
    </xf>
    <xf numFmtId="0" fontId="20" fillId="8" borderId="163" xfId="64" applyFont="1" applyFill="1" applyBorder="1" applyAlignment="1" applyProtection="1">
      <alignment horizontal="center" vertical="center"/>
    </xf>
    <xf numFmtId="169" fontId="20" fillId="0" borderId="163" xfId="64" applyNumberFormat="1" applyFont="1" applyFill="1" applyBorder="1" applyAlignment="1" applyProtection="1">
      <alignment horizontal="right" vertical="center"/>
      <protection locked="0"/>
    </xf>
    <xf numFmtId="0" fontId="3" fillId="0" borderId="4" xfId="3" applyFont="1" applyBorder="1" applyAlignment="1"/>
    <xf numFmtId="0" fontId="9" fillId="2" borderId="4" xfId="3" applyFont="1" applyFill="1" applyBorder="1" applyAlignment="1">
      <alignment horizontal="center" vertical="top"/>
    </xf>
    <xf numFmtId="0" fontId="9" fillId="2" borderId="5" xfId="3" applyFont="1" applyFill="1" applyBorder="1" applyAlignment="1">
      <alignment horizontal="center" vertical="top"/>
    </xf>
    <xf numFmtId="0" fontId="50" fillId="0" borderId="4" xfId="0" applyFont="1" applyBorder="1" applyAlignment="1" applyProtection="1">
      <alignment vertical="top" wrapText="1"/>
    </xf>
    <xf numFmtId="0" fontId="50" fillId="0" borderId="5" xfId="0" applyFont="1" applyBorder="1" applyAlignment="1" applyProtection="1">
      <alignment vertical="top" wrapText="1"/>
    </xf>
    <xf numFmtId="0" fontId="16" fillId="8" borderId="4" xfId="64" applyFont="1" applyFill="1" applyBorder="1" applyProtection="1"/>
    <xf numFmtId="0" fontId="16" fillId="8" borderId="5" xfId="64" applyFont="1" applyFill="1" applyBorder="1" applyProtection="1"/>
    <xf numFmtId="0" fontId="52" fillId="0" borderId="0" xfId="0" applyFont="1" applyBorder="1" applyAlignment="1">
      <alignment vertical="center"/>
    </xf>
    <xf numFmtId="0" fontId="16" fillId="8" borderId="7" xfId="64" applyFont="1" applyFill="1" applyBorder="1" applyProtection="1"/>
    <xf numFmtId="0" fontId="15" fillId="8" borderId="8" xfId="64" applyFont="1" applyFill="1" applyBorder="1" applyAlignment="1" applyProtection="1">
      <alignment vertical="top"/>
    </xf>
    <xf numFmtId="0" fontId="11" fillId="0" borderId="0" xfId="0" applyFont="1" applyFill="1" applyBorder="1" applyAlignment="1" applyProtection="1">
      <alignment horizontal="left" vertical="center" indent="1"/>
    </xf>
    <xf numFmtId="169" fontId="20" fillId="0" borderId="0" xfId="64" applyNumberFormat="1" applyFont="1" applyFill="1" applyBorder="1" applyAlignment="1" applyProtection="1">
      <alignment horizontal="right" vertical="center"/>
      <protection locked="0"/>
    </xf>
    <xf numFmtId="0" fontId="3" fillId="8" borderId="0" xfId="64" applyFont="1" applyFill="1" applyBorder="1" applyProtection="1"/>
    <xf numFmtId="0" fontId="3" fillId="4" borderId="172" xfId="64" applyFont="1" applyFill="1" applyBorder="1" applyAlignment="1" applyProtection="1">
      <alignment horizontal="center" vertical="center"/>
    </xf>
    <xf numFmtId="0" fontId="3" fillId="4" borderId="173" xfId="64" applyFont="1" applyFill="1" applyBorder="1" applyAlignment="1" applyProtection="1">
      <alignment horizontal="center" vertical="center" wrapText="1"/>
    </xf>
    <xf numFmtId="0" fontId="32" fillId="9" borderId="170" xfId="0" applyFont="1" applyFill="1" applyBorder="1" applyAlignment="1">
      <alignment vertical="center"/>
    </xf>
    <xf numFmtId="169" fontId="32" fillId="9" borderId="171" xfId="0" applyNumberFormat="1" applyFont="1" applyFill="1" applyBorder="1" applyAlignment="1">
      <alignment vertical="center"/>
    </xf>
    <xf numFmtId="0" fontId="3" fillId="8" borderId="178" xfId="64" applyFont="1" applyFill="1" applyBorder="1" applyProtection="1"/>
    <xf numFmtId="0" fontId="3" fillId="8" borderId="179" xfId="64" applyFont="1" applyFill="1" applyBorder="1" applyProtection="1"/>
    <xf numFmtId="0" fontId="16" fillId="8" borderId="178" xfId="64" applyFont="1" applyFill="1" applyBorder="1" applyProtection="1"/>
    <xf numFmtId="0" fontId="16" fillId="8" borderId="179" xfId="64" applyFont="1" applyFill="1" applyBorder="1" applyProtection="1"/>
    <xf numFmtId="0" fontId="32" fillId="9" borderId="180" xfId="0" applyFont="1" applyFill="1" applyBorder="1" applyAlignment="1">
      <alignment vertical="center"/>
    </xf>
    <xf numFmtId="169" fontId="32" fillId="9" borderId="181" xfId="0" applyNumberFormat="1" applyFont="1" applyFill="1" applyBorder="1" applyAlignment="1">
      <alignment vertical="center"/>
    </xf>
    <xf numFmtId="169" fontId="32" fillId="9" borderId="182" xfId="0" applyNumberFormat="1" applyFont="1" applyFill="1" applyBorder="1" applyAlignment="1">
      <alignment vertical="center"/>
    </xf>
    <xf numFmtId="0" fontId="3" fillId="4" borderId="186" xfId="64" applyFont="1" applyFill="1" applyBorder="1" applyAlignment="1" applyProtection="1">
      <alignment horizontal="center" vertical="center" wrapText="1"/>
    </xf>
    <xf numFmtId="0" fontId="3" fillId="4" borderId="187" xfId="64" applyFont="1" applyFill="1" applyBorder="1" applyAlignment="1" applyProtection="1">
      <alignment horizontal="center" vertical="center" wrapText="1"/>
    </xf>
    <xf numFmtId="0" fontId="32" fillId="9" borderId="188" xfId="0" applyFont="1" applyFill="1" applyBorder="1" applyAlignment="1">
      <alignment vertical="center"/>
    </xf>
    <xf numFmtId="0" fontId="32" fillId="9" borderId="189" xfId="0" applyFont="1" applyFill="1" applyBorder="1" applyAlignment="1">
      <alignment vertical="center"/>
    </xf>
    <xf numFmtId="169" fontId="32" fillId="9" borderId="190" xfId="0" applyNumberFormat="1" applyFont="1" applyFill="1" applyBorder="1" applyAlignment="1">
      <alignment vertical="center"/>
    </xf>
    <xf numFmtId="169" fontId="32" fillId="9" borderId="191" xfId="0" applyNumberFormat="1" applyFont="1" applyFill="1" applyBorder="1" applyAlignment="1">
      <alignment vertical="center"/>
    </xf>
    <xf numFmtId="0" fontId="26" fillId="0" borderId="0" xfId="0" applyFont="1" applyProtection="1">
      <protection locked="0"/>
    </xf>
    <xf numFmtId="0" fontId="44" fillId="6" borderId="108" xfId="0" applyFont="1" applyFill="1" applyBorder="1" applyAlignment="1">
      <alignment horizontal="center" vertical="center"/>
    </xf>
    <xf numFmtId="0" fontId="43" fillId="2" borderId="4" xfId="2" applyFont="1" applyFill="1" applyBorder="1" applyAlignment="1">
      <alignment horizontal="left" vertical="top"/>
    </xf>
    <xf numFmtId="0" fontId="43" fillId="2" borderId="0" xfId="2" applyFont="1" applyFill="1" applyBorder="1" applyAlignment="1">
      <alignment horizontal="center" vertical="top" wrapText="1"/>
    </xf>
    <xf numFmtId="0" fontId="43" fillId="2" borderId="0" xfId="2" applyFont="1" applyFill="1" applyBorder="1" applyAlignment="1">
      <alignment horizontal="center" vertical="top"/>
    </xf>
    <xf numFmtId="0" fontId="43" fillId="2" borderId="5" xfId="2" applyFont="1" applyFill="1" applyBorder="1" applyAlignment="1">
      <alignment horizontal="center" vertical="top"/>
    </xf>
    <xf numFmtId="0" fontId="38" fillId="2" borderId="4" xfId="2" applyFont="1" applyFill="1" applyBorder="1" applyAlignment="1" applyProtection="1">
      <alignment horizontal="left" vertical="top"/>
      <protection locked="0"/>
    </xf>
    <xf numFmtId="49" fontId="39" fillId="2" borderId="6" xfId="2" applyNumberFormat="1" applyFont="1" applyFill="1" applyBorder="1" applyAlignment="1" applyProtection="1">
      <alignment vertical="top" wrapText="1"/>
      <protection locked="0"/>
    </xf>
    <xf numFmtId="0" fontId="40" fillId="2" borderId="0" xfId="2" applyFont="1" applyFill="1" applyBorder="1" applyAlignment="1" applyProtection="1">
      <alignment vertical="top"/>
      <protection locked="0"/>
    </xf>
    <xf numFmtId="0" fontId="37" fillId="2" borderId="0" xfId="2" applyFont="1" applyFill="1" applyBorder="1" applyAlignment="1" applyProtection="1">
      <alignment vertical="top"/>
      <protection locked="0"/>
    </xf>
    <xf numFmtId="0" fontId="38" fillId="2" borderId="5" xfId="2" applyFont="1" applyFill="1" applyBorder="1" applyAlignment="1" applyProtection="1">
      <alignment horizontal="right" vertical="top"/>
      <protection locked="0"/>
    </xf>
    <xf numFmtId="0" fontId="42" fillId="2" borderId="7" xfId="2" applyFont="1" applyFill="1" applyBorder="1" applyAlignment="1">
      <alignment horizontal="left" vertical="top"/>
    </xf>
    <xf numFmtId="0" fontId="42" fillId="2" borderId="8" xfId="2" applyFont="1" applyFill="1" applyBorder="1" applyAlignment="1">
      <alignment horizontal="center" vertical="top" wrapText="1"/>
    </xf>
    <xf numFmtId="0" fontId="42" fillId="2" borderId="8" xfId="2" applyFont="1" applyFill="1" applyBorder="1" applyAlignment="1">
      <alignment horizontal="center" vertical="top"/>
    </xf>
    <xf numFmtId="0" fontId="42" fillId="2" borderId="9" xfId="2" applyFont="1" applyFill="1" applyBorder="1" applyAlignment="1">
      <alignment horizontal="center" vertical="top"/>
    </xf>
    <xf numFmtId="0" fontId="42" fillId="2" borderId="0" xfId="2" applyFont="1" applyFill="1" applyBorder="1" applyAlignment="1">
      <alignment horizontal="left" vertical="top"/>
    </xf>
    <xf numFmtId="0" fontId="42" fillId="2" borderId="0" xfId="2" applyFont="1" applyFill="1" applyBorder="1" applyAlignment="1">
      <alignment horizontal="center" vertical="top" wrapText="1"/>
    </xf>
    <xf numFmtId="0" fontId="42" fillId="2" borderId="0" xfId="2" applyFont="1" applyFill="1" applyBorder="1" applyAlignment="1">
      <alignment horizontal="center" vertical="top"/>
    </xf>
    <xf numFmtId="0" fontId="41" fillId="2" borderId="10" xfId="2" applyFont="1" applyFill="1" applyBorder="1" applyAlignment="1">
      <alignment horizontal="center" vertical="center"/>
    </xf>
    <xf numFmtId="0" fontId="41" fillId="2" borderId="199" xfId="2" applyFont="1" applyFill="1" applyBorder="1" applyAlignment="1">
      <alignment horizontal="center" vertical="center" wrapText="1"/>
    </xf>
    <xf numFmtId="0" fontId="41" fillId="2" borderId="199" xfId="2" applyFont="1" applyFill="1" applyBorder="1" applyAlignment="1">
      <alignment horizontal="center" vertical="center"/>
    </xf>
    <xf numFmtId="0" fontId="41" fillId="2" borderId="200" xfId="2" applyFont="1" applyFill="1" applyBorder="1" applyAlignment="1">
      <alignment horizontal="center" vertical="center" wrapText="1"/>
    </xf>
    <xf numFmtId="0" fontId="42" fillId="0" borderId="0" xfId="2" applyFont="1" applyBorder="1" applyAlignment="1">
      <alignment horizontal="left" vertical="top"/>
    </xf>
    <xf numFmtId="0" fontId="42" fillId="0" borderId="0" xfId="2" applyFont="1" applyBorder="1" applyAlignment="1">
      <alignment horizontal="center" vertical="top" wrapText="1"/>
    </xf>
    <xf numFmtId="0" fontId="42" fillId="0" borderId="0" xfId="2" applyFont="1" applyBorder="1" applyAlignment="1">
      <alignment horizontal="center" vertical="top"/>
    </xf>
    <xf numFmtId="0" fontId="2" fillId="0" borderId="76" xfId="2" applyBorder="1" applyAlignment="1" applyProtection="1">
      <alignment horizontal="left"/>
      <protection locked="0"/>
    </xf>
    <xf numFmtId="0" fontId="2" fillId="0" borderId="77" xfId="2" applyBorder="1" applyAlignment="1" applyProtection="1">
      <alignment wrapText="1"/>
      <protection locked="0"/>
    </xf>
    <xf numFmtId="4" fontId="2" fillId="0" borderId="77" xfId="2" applyNumberFormat="1" applyBorder="1" applyProtection="1">
      <protection locked="0"/>
    </xf>
    <xf numFmtId="0" fontId="2" fillId="0" borderId="78" xfId="2" applyBorder="1" applyProtection="1">
      <protection locked="0"/>
    </xf>
    <xf numFmtId="0" fontId="2" fillId="0" borderId="88" xfId="2" applyBorder="1" applyAlignment="1" applyProtection="1">
      <alignment horizontal="left"/>
      <protection locked="0"/>
    </xf>
    <xf numFmtId="0" fontId="2" fillId="0" borderId="82" xfId="2" applyBorder="1" applyAlignment="1" applyProtection="1">
      <alignment wrapText="1"/>
      <protection locked="0"/>
    </xf>
    <xf numFmtId="4" fontId="2" fillId="0" borderId="82" xfId="2" applyNumberFormat="1" applyBorder="1" applyProtection="1">
      <protection locked="0"/>
    </xf>
    <xf numFmtId="0" fontId="2" fillId="0" borderId="87" xfId="2" applyBorder="1" applyProtection="1">
      <protection locked="0"/>
    </xf>
    <xf numFmtId="0" fontId="2" fillId="0" borderId="201" xfId="2" applyBorder="1" applyAlignment="1" applyProtection="1">
      <alignment horizontal="left"/>
      <protection locked="0"/>
    </xf>
    <xf numFmtId="0" fontId="2" fillId="0" borderId="25" xfId="2" applyBorder="1" applyAlignment="1" applyProtection="1">
      <alignment wrapText="1"/>
      <protection locked="0"/>
    </xf>
    <xf numFmtId="4" fontId="2" fillId="0" borderId="25" xfId="2" applyNumberFormat="1" applyBorder="1" applyProtection="1">
      <protection locked="0"/>
    </xf>
    <xf numFmtId="0" fontId="2" fillId="0" borderId="48" xfId="2" applyBorder="1" applyProtection="1">
      <protection locked="0"/>
    </xf>
    <xf numFmtId="0" fontId="2" fillId="0" borderId="0" xfId="2" applyAlignment="1">
      <alignment horizontal="left"/>
    </xf>
    <xf numFmtId="0" fontId="2" fillId="0" borderId="0" xfId="2" applyAlignment="1">
      <alignment wrapText="1"/>
    </xf>
    <xf numFmtId="0" fontId="2" fillId="0" borderId="0" xfId="2"/>
    <xf numFmtId="43" fontId="17" fillId="4" borderId="18" xfId="1" applyNumberFormat="1" applyFont="1" applyFill="1" applyBorder="1" applyAlignment="1">
      <alignment horizontal="right" vertical="center" wrapText="1"/>
    </xf>
    <xf numFmtId="43" fontId="17" fillId="4" borderId="80" xfId="1" applyNumberFormat="1" applyFont="1" applyFill="1" applyBorder="1" applyAlignment="1">
      <alignment horizontal="right" vertical="center" wrapText="1"/>
    </xf>
    <xf numFmtId="172" fontId="3" fillId="0" borderId="96" xfId="64" applyNumberFormat="1" applyFont="1" applyFill="1" applyBorder="1" applyAlignment="1" applyProtection="1">
      <alignment horizontal="left" vertical="center" wrapText="1"/>
    </xf>
    <xf numFmtId="172" fontId="3" fillId="0" borderId="72" xfId="64" applyNumberFormat="1" applyFont="1" applyFill="1" applyBorder="1" applyAlignment="1" applyProtection="1">
      <alignment horizontal="left" vertical="center" wrapText="1"/>
    </xf>
    <xf numFmtId="172" fontId="3" fillId="0" borderId="97" xfId="64" applyNumberFormat="1" applyFont="1" applyFill="1" applyBorder="1" applyAlignment="1" applyProtection="1">
      <alignment horizontal="left" vertical="center" wrapText="1"/>
    </xf>
    <xf numFmtId="0" fontId="43" fillId="2" borderId="4" xfId="3" applyFont="1" applyFill="1" applyBorder="1" applyAlignment="1">
      <alignment horizontal="center" vertical="top"/>
    </xf>
    <xf numFmtId="0" fontId="43" fillId="2" borderId="0" xfId="3" applyFont="1" applyFill="1" applyAlignment="1">
      <alignment horizontal="center" vertical="top"/>
    </xf>
    <xf numFmtId="0" fontId="2" fillId="2" borderId="0" xfId="3" applyFill="1" applyAlignment="1">
      <alignment horizontal="center"/>
    </xf>
    <xf numFmtId="0" fontId="43" fillId="2" borderId="5" xfId="3" applyFont="1" applyFill="1" applyBorder="1" applyAlignment="1">
      <alignment horizontal="center" vertical="top"/>
    </xf>
    <xf numFmtId="0" fontId="38" fillId="2" borderId="4" xfId="3" applyFont="1" applyFill="1" applyBorder="1" applyAlignment="1" applyProtection="1">
      <alignment horizontal="left" vertical="top"/>
      <protection locked="0"/>
    </xf>
    <xf numFmtId="0" fontId="38" fillId="2" borderId="0" xfId="3" applyFont="1" applyFill="1" applyAlignment="1" applyProtection="1">
      <alignment horizontal="left" vertical="top"/>
      <protection locked="0"/>
    </xf>
    <xf numFmtId="49" fontId="39" fillId="2" borderId="6" xfId="3" applyNumberFormat="1" applyFont="1" applyFill="1" applyBorder="1" applyAlignment="1" applyProtection="1">
      <alignment vertical="top"/>
      <protection locked="0"/>
    </xf>
    <xf numFmtId="0" fontId="38" fillId="2" borderId="6" xfId="3" applyFont="1" applyFill="1" applyBorder="1" applyAlignment="1" applyProtection="1">
      <alignment horizontal="left" vertical="top"/>
      <protection locked="0"/>
    </xf>
    <xf numFmtId="0" fontId="2" fillId="0" borderId="6" xfId="3" applyBorder="1"/>
    <xf numFmtId="0" fontId="40" fillId="2" borderId="0" xfId="3" applyFont="1" applyFill="1" applyAlignment="1" applyProtection="1">
      <alignment vertical="top"/>
      <protection locked="0"/>
    </xf>
    <xf numFmtId="0" fontId="37" fillId="2" borderId="0" xfId="3" applyFont="1" applyFill="1" applyAlignment="1" applyProtection="1">
      <alignment vertical="top"/>
      <protection locked="0"/>
    </xf>
    <xf numFmtId="0" fontId="42" fillId="2" borderId="106" xfId="3" applyFont="1" applyFill="1" applyBorder="1" applyAlignment="1">
      <alignment horizontal="center" vertical="top"/>
    </xf>
    <xf numFmtId="0" fontId="42" fillId="2" borderId="8" xfId="3" applyFont="1" applyFill="1" applyBorder="1" applyAlignment="1">
      <alignment horizontal="center" vertical="top"/>
    </xf>
    <xf numFmtId="0" fontId="42" fillId="2" borderId="9" xfId="3" applyFont="1" applyFill="1" applyBorder="1" applyAlignment="1">
      <alignment horizontal="center" vertical="top"/>
    </xf>
    <xf numFmtId="0" fontId="42" fillId="2" borderId="0" xfId="3" applyFont="1" applyFill="1" applyAlignment="1">
      <alignment horizontal="center" vertical="top"/>
    </xf>
    <xf numFmtId="0" fontId="41" fillId="2" borderId="22" xfId="3" applyFont="1" applyFill="1" applyBorder="1" applyAlignment="1">
      <alignment horizontal="center" vertical="center"/>
    </xf>
    <xf numFmtId="0" fontId="41" fillId="2" borderId="18" xfId="3" applyFont="1" applyFill="1" applyBorder="1" applyAlignment="1">
      <alignment horizontal="center" vertical="center"/>
    </xf>
    <xf numFmtId="0" fontId="41" fillId="2" borderId="21" xfId="3" applyFont="1" applyFill="1" applyBorder="1" applyAlignment="1">
      <alignment horizontal="center" vertical="center"/>
    </xf>
    <xf numFmtId="0" fontId="41" fillId="2" borderId="199" xfId="3" applyFont="1" applyFill="1" applyBorder="1" applyAlignment="1">
      <alignment horizontal="center" vertical="center"/>
    </xf>
    <xf numFmtId="0" fontId="42" fillId="0" borderId="0" xfId="3" applyFont="1" applyAlignment="1">
      <alignment horizontal="center" vertical="top"/>
    </xf>
    <xf numFmtId="175" fontId="2" fillId="0" borderId="76" xfId="3" applyNumberFormat="1" applyBorder="1" applyAlignment="1" applyProtection="1">
      <alignment horizontal="center"/>
      <protection locked="0"/>
    </xf>
    <xf numFmtId="175" fontId="2" fillId="0" borderId="202" xfId="3" applyNumberFormat="1" applyBorder="1" applyAlignment="1" applyProtection="1">
      <alignment horizontal="center"/>
      <protection locked="0"/>
    </xf>
    <xf numFmtId="0" fontId="2" fillId="0" borderId="77" xfId="3" applyBorder="1" applyAlignment="1" applyProtection="1">
      <protection locked="0"/>
    </xf>
    <xf numFmtId="168" fontId="2" fillId="0" borderId="77" xfId="1" applyNumberFormat="1" applyFont="1" applyBorder="1" applyProtection="1">
      <protection locked="0"/>
    </xf>
    <xf numFmtId="168" fontId="2" fillId="0" borderId="78" xfId="1" applyNumberFormat="1" applyFont="1" applyBorder="1" applyProtection="1">
      <protection locked="0"/>
    </xf>
    <xf numFmtId="175" fontId="2" fillId="0" borderId="88" xfId="3" applyNumberFormat="1" applyBorder="1" applyAlignment="1" applyProtection="1">
      <alignment horizontal="center"/>
      <protection locked="0"/>
    </xf>
    <xf numFmtId="175" fontId="2" fillId="0" borderId="203" xfId="3" applyNumberFormat="1" applyBorder="1" applyAlignment="1" applyProtection="1">
      <alignment horizontal="center"/>
      <protection locked="0"/>
    </xf>
    <xf numFmtId="0" fontId="2" fillId="0" borderId="82" xfId="3" applyBorder="1" applyAlignment="1" applyProtection="1">
      <protection locked="0"/>
    </xf>
    <xf numFmtId="168" fontId="2" fillId="0" borderId="82" xfId="1" applyNumberFormat="1" applyFont="1" applyBorder="1" applyProtection="1">
      <protection locked="0"/>
    </xf>
    <xf numFmtId="168" fontId="2" fillId="0" borderId="87" xfId="1" applyNumberFormat="1" applyFont="1" applyBorder="1" applyProtection="1">
      <protection locked="0"/>
    </xf>
    <xf numFmtId="175" fontId="2" fillId="0" borderId="201" xfId="3" applyNumberFormat="1" applyBorder="1" applyAlignment="1" applyProtection="1">
      <alignment horizontal="center"/>
      <protection locked="0"/>
    </xf>
    <xf numFmtId="175" fontId="2" fillId="0" borderId="79" xfId="3" applyNumberFormat="1" applyBorder="1" applyAlignment="1" applyProtection="1">
      <alignment horizontal="center"/>
      <protection locked="0"/>
    </xf>
    <xf numFmtId="0" fontId="2" fillId="0" borderId="25" xfId="3" applyBorder="1" applyAlignment="1" applyProtection="1">
      <protection locked="0"/>
    </xf>
    <xf numFmtId="168" fontId="2" fillId="0" borderId="25" xfId="1" applyNumberFormat="1" applyFont="1" applyBorder="1" applyProtection="1">
      <protection locked="0"/>
    </xf>
    <xf numFmtId="168" fontId="2" fillId="0" borderId="48" xfId="1" applyNumberFormat="1" applyFont="1" applyBorder="1" applyProtection="1">
      <protection locked="0"/>
    </xf>
    <xf numFmtId="0" fontId="2" fillId="0" borderId="0" xfId="3"/>
    <xf numFmtId="0" fontId="2" fillId="0" borderId="0" xfId="3" applyAlignment="1">
      <alignment horizontal="right"/>
    </xf>
    <xf numFmtId="168" fontId="38" fillId="0" borderId="10" xfId="1" applyNumberFormat="1" applyFont="1" applyBorder="1"/>
    <xf numFmtId="168" fontId="38" fillId="0" borderId="199" xfId="1" applyNumberFormat="1" applyFont="1" applyBorder="1"/>
    <xf numFmtId="168" fontId="38" fillId="0" borderId="200" xfId="1" applyNumberFormat="1" applyFont="1" applyBorder="1"/>
    <xf numFmtId="0" fontId="4" fillId="0" borderId="4" xfId="3" applyFont="1" applyBorder="1" applyAlignment="1" applyProtection="1">
      <alignment horizontal="left" vertical="top"/>
      <protection locked="0"/>
    </xf>
    <xf numFmtId="49" fontId="6" fillId="0" borderId="6" xfId="3" applyNumberFormat="1" applyFont="1" applyBorder="1" applyAlignment="1" applyProtection="1">
      <alignment vertical="top"/>
      <protection locked="0"/>
    </xf>
    <xf numFmtId="0" fontId="4" fillId="0" borderId="6" xfId="3" applyFont="1" applyBorder="1" applyAlignment="1" applyProtection="1">
      <alignment horizontal="left" vertical="top"/>
      <protection locked="0"/>
    </xf>
    <xf numFmtId="0" fontId="4" fillId="0" borderId="0" xfId="3" applyFont="1" applyAlignment="1" applyProtection="1">
      <alignment horizontal="left" vertical="top"/>
      <protection locked="0"/>
    </xf>
    <xf numFmtId="0" fontId="7" fillId="0" borderId="0" xfId="3" applyFont="1" applyAlignment="1" applyProtection="1">
      <alignment vertical="top"/>
      <protection locked="0"/>
    </xf>
    <xf numFmtId="0" fontId="19" fillId="0" borderId="0" xfId="3" applyFont="1" applyAlignment="1" applyProtection="1">
      <alignment vertical="top"/>
      <protection locked="0"/>
    </xf>
    <xf numFmtId="0" fontId="4" fillId="0" borderId="0" xfId="3" applyFont="1" applyAlignment="1" applyProtection="1">
      <alignment vertical="top"/>
      <protection locked="0"/>
    </xf>
    <xf numFmtId="0" fontId="4" fillId="0" borderId="5" xfId="3" applyFont="1" applyBorder="1" applyAlignment="1" applyProtection="1">
      <alignment vertical="top"/>
      <protection locked="0"/>
    </xf>
    <xf numFmtId="0" fontId="9" fillId="0" borderId="106" xfId="3" applyFont="1" applyBorder="1" applyAlignment="1">
      <alignment horizontal="center" vertical="top"/>
    </xf>
    <xf numFmtId="0" fontId="9" fillId="0" borderId="8" xfId="3" applyFont="1" applyBorder="1" applyAlignment="1">
      <alignment horizontal="center" vertical="top"/>
    </xf>
    <xf numFmtId="0" fontId="3" fillId="0" borderId="9" xfId="3" applyFont="1" applyBorder="1"/>
    <xf numFmtId="0" fontId="45" fillId="0" borderId="116" xfId="0" applyFont="1" applyBorder="1" applyAlignment="1">
      <alignment horizontal="left" vertical="center"/>
    </xf>
    <xf numFmtId="174" fontId="45" fillId="0" borderId="117" xfId="0" applyNumberFormat="1" applyFont="1" applyBorder="1" applyAlignment="1">
      <alignment horizontal="center" vertical="center"/>
    </xf>
    <xf numFmtId="0" fontId="45" fillId="0" borderId="109" xfId="0" applyFont="1" applyBorder="1" applyAlignment="1">
      <alignment horizontal="left" vertical="center"/>
    </xf>
    <xf numFmtId="0" fontId="45" fillId="0" borderId="109" xfId="0" applyFont="1" applyBorder="1" applyAlignment="1">
      <alignment horizontal="center" vertical="center"/>
    </xf>
    <xf numFmtId="0" fontId="45" fillId="0" borderId="110" xfId="0" applyFont="1" applyBorder="1" applyAlignment="1">
      <alignment horizontal="center" vertical="center"/>
    </xf>
    <xf numFmtId="0" fontId="57" fillId="0" borderId="119" xfId="0" applyFont="1" applyBorder="1" applyAlignment="1">
      <alignment horizontal="left" vertical="center"/>
    </xf>
    <xf numFmtId="174" fontId="56" fillId="0" borderId="118" xfId="0" applyNumberFormat="1" applyFont="1" applyBorder="1" applyAlignment="1">
      <alignment horizontal="center" vertical="center"/>
    </xf>
    <xf numFmtId="0" fontId="0" fillId="0" borderId="111" xfId="0" applyFont="1" applyBorder="1" applyAlignment="1">
      <alignment horizontal="left" vertical="center"/>
    </xf>
    <xf numFmtId="0" fontId="0" fillId="0" borderId="111" xfId="0" applyFont="1" applyBorder="1" applyAlignment="1">
      <alignment horizontal="center" vertical="center"/>
    </xf>
    <xf numFmtId="0" fontId="0" fillId="0" borderId="112" xfId="0" applyFont="1" applyBorder="1" applyAlignment="1">
      <alignment horizontal="center" vertical="center"/>
    </xf>
    <xf numFmtId="174" fontId="56" fillId="0" borderId="118" xfId="0" applyNumberFormat="1" applyFont="1" applyBorder="1" applyAlignment="1">
      <alignment horizontal="center"/>
    </xf>
    <xf numFmtId="0" fontId="0" fillId="0" borderId="111" xfId="0" applyFont="1" applyBorder="1" applyAlignment="1">
      <alignment horizontal="center"/>
    </xf>
    <xf numFmtId="0" fontId="0" fillId="0" borderId="111" xfId="0" applyFont="1" applyBorder="1" applyAlignment="1">
      <alignment horizontal="left"/>
    </xf>
    <xf numFmtId="0" fontId="0" fillId="0" borderId="112" xfId="0" applyFont="1" applyBorder="1" applyAlignment="1">
      <alignment horizontal="center"/>
    </xf>
    <xf numFmtId="4" fontId="14" fillId="5" borderId="114" xfId="0" applyNumberFormat="1" applyFont="1" applyFill="1" applyBorder="1" applyAlignment="1">
      <alignment horizontal="right" vertical="center" wrapText="1"/>
    </xf>
    <xf numFmtId="4" fontId="14" fillId="5" borderId="115" xfId="0" applyNumberFormat="1" applyFont="1" applyFill="1" applyBorder="1" applyAlignment="1">
      <alignment horizontal="right" vertical="center" wrapText="1"/>
    </xf>
    <xf numFmtId="0" fontId="42" fillId="2" borderId="106" xfId="2" applyFont="1" applyFill="1" applyBorder="1" applyAlignment="1">
      <alignment horizontal="left" vertical="top"/>
    </xf>
    <xf numFmtId="2" fontId="12" fillId="0" borderId="55" xfId="0" applyNumberFormat="1" applyFont="1" applyFill="1" applyBorder="1"/>
    <xf numFmtId="2" fontId="12" fillId="0" borderId="15" xfId="0" applyNumberFormat="1" applyFont="1" applyFill="1" applyBorder="1"/>
    <xf numFmtId="14" fontId="12" fillId="0" borderId="15" xfId="0" applyNumberFormat="1" applyFont="1" applyFill="1" applyBorder="1"/>
    <xf numFmtId="14" fontId="12" fillId="0" borderId="55" xfId="0" applyNumberFormat="1" applyFont="1" applyFill="1" applyBorder="1"/>
    <xf numFmtId="14" fontId="12" fillId="0" borderId="15" xfId="1" applyNumberFormat="1" applyFont="1" applyFill="1" applyBorder="1" applyAlignment="1">
      <alignment horizontal="right"/>
    </xf>
    <xf numFmtId="14" fontId="12" fillId="0" borderId="15" xfId="0" applyNumberFormat="1" applyFont="1" applyFill="1" applyBorder="1" applyAlignment="1">
      <alignment wrapText="1"/>
    </xf>
    <xf numFmtId="0" fontId="43" fillId="2" borderId="120" xfId="2" applyFont="1" applyFill="1" applyBorder="1" applyAlignment="1">
      <alignment horizontal="center" wrapText="1"/>
    </xf>
    <xf numFmtId="0" fontId="43" fillId="2" borderId="2" xfId="2" applyFont="1" applyFill="1" applyBorder="1" applyAlignment="1">
      <alignment horizontal="center"/>
    </xf>
    <xf numFmtId="0" fontId="43" fillId="2" borderId="59" xfId="2" applyFont="1" applyFill="1" applyBorder="1" applyAlignment="1">
      <alignment horizontal="center"/>
    </xf>
    <xf numFmtId="0" fontId="2" fillId="2" borderId="0" xfId="2" applyFont="1" applyFill="1" applyBorder="1" applyAlignment="1" applyProtection="1">
      <alignment horizontal="center"/>
    </xf>
    <xf numFmtId="0" fontId="43" fillId="2" borderId="120" xfId="3" applyFont="1" applyFill="1" applyBorder="1" applyAlignment="1">
      <alignment horizontal="center" wrapText="1"/>
    </xf>
    <xf numFmtId="0" fontId="43" fillId="2" borderId="104" xfId="3" applyFont="1" applyFill="1" applyBorder="1" applyAlignment="1">
      <alignment horizontal="center" wrapText="1"/>
    </xf>
    <xf numFmtId="0" fontId="43" fillId="2" borderId="104" xfId="3" applyFont="1" applyFill="1" applyBorder="1" applyAlignment="1">
      <alignment horizontal="center"/>
    </xf>
    <xf numFmtId="0" fontId="43" fillId="2" borderId="105" xfId="3" applyFont="1" applyFill="1" applyBorder="1" applyAlignment="1">
      <alignment horizontal="center"/>
    </xf>
    <xf numFmtId="0" fontId="2" fillId="2" borderId="0" xfId="3" applyFill="1" applyAlignment="1">
      <alignment horizontal="center"/>
    </xf>
    <xf numFmtId="0" fontId="41" fillId="2" borderId="18" xfId="3" applyFont="1" applyFill="1" applyBorder="1" applyAlignment="1">
      <alignment horizontal="center" vertical="center"/>
    </xf>
    <xf numFmtId="0" fontId="41" fillId="2" borderId="80" xfId="3" applyFont="1" applyFill="1" applyBorder="1" applyAlignment="1">
      <alignment horizontal="center" vertical="center"/>
    </xf>
    <xf numFmtId="0" fontId="41" fillId="2" borderId="20" xfId="3" applyFont="1" applyFill="1" applyBorder="1" applyAlignment="1">
      <alignment horizontal="center" vertical="center"/>
    </xf>
    <xf numFmtId="0" fontId="41" fillId="2" borderId="23" xfId="3" applyFont="1" applyFill="1" applyBorder="1" applyAlignment="1">
      <alignment horizontal="center" vertical="center"/>
    </xf>
    <xf numFmtId="0" fontId="41" fillId="2" borderId="21" xfId="3" applyFont="1" applyFill="1" applyBorder="1" applyAlignment="1">
      <alignment horizontal="center" vertical="center"/>
    </xf>
    <xf numFmtId="0" fontId="14" fillId="5" borderId="113" xfId="0" applyFont="1" applyFill="1" applyBorder="1" applyAlignment="1">
      <alignment horizontal="center" vertical="center" wrapText="1"/>
    </xf>
    <xf numFmtId="0" fontId="14" fillId="5" borderId="114" xfId="0" applyFont="1" applyFill="1" applyBorder="1" applyAlignment="1">
      <alignment horizontal="center" vertical="center" wrapText="1"/>
    </xf>
    <xf numFmtId="0" fontId="44" fillId="6" borderId="197" xfId="0" applyFont="1" applyFill="1" applyBorder="1" applyAlignment="1">
      <alignment horizontal="center" vertical="center"/>
    </xf>
    <xf numFmtId="0" fontId="44" fillId="6" borderId="198" xfId="0" applyFont="1" applyFill="1" applyBorder="1" applyAlignment="1">
      <alignment horizontal="center" vertical="center"/>
    </xf>
    <xf numFmtId="0" fontId="5" fillId="0" borderId="120" xfId="3" applyFont="1" applyBorder="1" applyAlignment="1">
      <alignment horizontal="center" wrapText="1"/>
    </xf>
    <xf numFmtId="0" fontId="5" fillId="0" borderId="104" xfId="3" applyFont="1" applyBorder="1" applyAlignment="1">
      <alignment horizontal="center" wrapText="1"/>
    </xf>
    <xf numFmtId="0" fontId="5" fillId="0" borderId="105" xfId="3" applyFont="1" applyBorder="1" applyAlignment="1">
      <alignment horizontal="center" wrapText="1"/>
    </xf>
    <xf numFmtId="0" fontId="44" fillId="6" borderId="108" xfId="0" applyFont="1" applyFill="1" applyBorder="1" applyAlignment="1">
      <alignment horizontal="center" vertical="center"/>
    </xf>
    <xf numFmtId="0" fontId="44" fillId="6" borderId="108" xfId="0" applyFont="1" applyFill="1" applyBorder="1" applyAlignment="1">
      <alignment horizontal="center" vertical="center" wrapText="1"/>
    </xf>
    <xf numFmtId="0" fontId="43" fillId="2" borderId="104" xfId="2" applyFont="1" applyFill="1" applyBorder="1" applyAlignment="1">
      <alignment horizontal="center"/>
    </xf>
    <xf numFmtId="0" fontId="43" fillId="2" borderId="105" xfId="2" applyFont="1" applyFill="1" applyBorder="1" applyAlignment="1">
      <alignment horizontal="center"/>
    </xf>
    <xf numFmtId="0" fontId="14" fillId="6" borderId="52" xfId="0" applyNumberFormat="1" applyFont="1" applyFill="1" applyBorder="1" applyAlignment="1">
      <alignment horizontal="center" vertical="center"/>
    </xf>
    <xf numFmtId="0" fontId="14" fillId="6" borderId="72" xfId="0" applyNumberFormat="1" applyFont="1" applyFill="1" applyBorder="1" applyAlignment="1">
      <alignment horizontal="center" vertical="center"/>
    </xf>
    <xf numFmtId="0" fontId="14" fillId="6" borderId="53" xfId="0" applyNumberFormat="1" applyFont="1" applyFill="1" applyBorder="1" applyAlignment="1">
      <alignment horizontal="center" vertical="center"/>
    </xf>
    <xf numFmtId="0" fontId="19" fillId="2" borderId="57" xfId="0" applyFont="1" applyFill="1" applyBorder="1" applyAlignment="1" applyProtection="1">
      <alignment horizontal="center" vertical="center" wrapText="1"/>
    </xf>
    <xf numFmtId="0" fontId="19" fillId="2" borderId="104" xfId="0" applyFont="1" applyFill="1" applyBorder="1" applyAlignment="1" applyProtection="1">
      <alignment horizontal="center" vertical="center" wrapText="1"/>
    </xf>
    <xf numFmtId="0" fontId="19" fillId="2" borderId="58" xfId="0" applyFont="1" applyFill="1" applyBorder="1" applyAlignment="1" applyProtection="1">
      <alignment horizontal="center" vertical="center" wrapText="1"/>
    </xf>
    <xf numFmtId="0" fontId="19" fillId="2" borderId="59" xfId="0" applyFont="1" applyFill="1" applyBorder="1" applyAlignment="1" applyProtection="1">
      <alignment horizontal="center" vertical="center" wrapText="1"/>
    </xf>
    <xf numFmtId="0" fontId="19" fillId="2" borderId="45" xfId="0" applyFont="1" applyFill="1" applyBorder="1" applyAlignment="1" applyProtection="1">
      <alignment horizontal="center" vertical="center" wrapText="1"/>
    </xf>
    <xf numFmtId="0" fontId="19" fillId="2" borderId="46" xfId="0" applyFont="1" applyFill="1" applyBorder="1" applyAlignment="1" applyProtection="1">
      <alignment horizontal="center" vertical="center" wrapText="1"/>
    </xf>
    <xf numFmtId="0" fontId="19" fillId="2" borderId="49" xfId="0" applyFont="1" applyFill="1" applyBorder="1" applyAlignment="1" applyProtection="1">
      <alignment horizontal="center" vertical="center" wrapText="1"/>
    </xf>
    <xf numFmtId="0" fontId="19" fillId="6" borderId="61" xfId="0" applyFont="1" applyFill="1" applyBorder="1" applyAlignment="1" applyProtection="1">
      <alignment horizontal="center" vertical="center" wrapText="1"/>
    </xf>
    <xf numFmtId="0" fontId="19" fillId="6" borderId="62" xfId="0" applyFont="1" applyFill="1" applyBorder="1" applyAlignment="1" applyProtection="1">
      <alignment horizontal="center" vertical="center" wrapText="1"/>
    </xf>
    <xf numFmtId="0" fontId="19" fillId="6" borderId="63" xfId="0" applyFont="1" applyFill="1" applyBorder="1" applyAlignment="1" applyProtection="1">
      <alignment horizontal="center" vertical="center" wrapText="1"/>
    </xf>
    <xf numFmtId="0" fontId="19" fillId="6" borderId="64" xfId="0" applyFont="1" applyFill="1" applyBorder="1" applyAlignment="1" applyProtection="1">
      <alignment horizontal="center" vertical="center" wrapText="1"/>
    </xf>
    <xf numFmtId="0" fontId="19" fillId="6" borderId="65" xfId="0" applyFont="1" applyFill="1" applyBorder="1" applyAlignment="1" applyProtection="1">
      <alignment horizontal="center" vertical="center" wrapText="1"/>
    </xf>
    <xf numFmtId="0" fontId="10" fillId="2" borderId="61" xfId="0" applyFont="1" applyFill="1" applyBorder="1" applyAlignment="1" applyProtection="1">
      <alignment horizontal="center" vertical="center" wrapText="1"/>
    </xf>
    <xf numFmtId="0" fontId="10" fillId="2" borderId="62" xfId="0" applyFont="1" applyFill="1" applyBorder="1" applyAlignment="1" applyProtection="1">
      <alignment horizontal="center" vertical="center" wrapText="1"/>
    </xf>
    <xf numFmtId="0" fontId="10" fillId="2" borderId="63" xfId="0" applyFont="1" applyFill="1" applyBorder="1" applyAlignment="1" applyProtection="1">
      <alignment horizontal="center" vertical="center" wrapText="1"/>
    </xf>
    <xf numFmtId="0" fontId="10" fillId="2" borderId="64" xfId="0" applyFont="1" applyFill="1" applyBorder="1" applyAlignment="1" applyProtection="1">
      <alignment horizontal="center" vertical="center" wrapText="1"/>
    </xf>
    <xf numFmtId="0" fontId="10" fillId="2" borderId="65" xfId="0" applyFont="1" applyFill="1" applyBorder="1" applyAlignment="1" applyProtection="1">
      <alignment horizontal="center" vertical="center" wrapText="1"/>
    </xf>
    <xf numFmtId="0" fontId="14" fillId="6" borderId="81" xfId="0" applyNumberFormat="1" applyFont="1" applyFill="1" applyBorder="1" applyAlignment="1">
      <alignment horizontal="center" vertical="center"/>
    </xf>
    <xf numFmtId="0" fontId="19" fillId="2" borderId="106" xfId="0" applyFont="1" applyFill="1" applyBorder="1" applyAlignment="1" applyProtection="1">
      <alignment horizontal="center" vertical="center" wrapText="1"/>
      <protection locked="0"/>
    </xf>
    <xf numFmtId="0" fontId="19" fillId="2" borderId="8" xfId="0" applyFont="1" applyFill="1" applyBorder="1" applyAlignment="1" applyProtection="1">
      <alignment horizontal="center" vertical="center" wrapText="1"/>
      <protection locked="0"/>
    </xf>
    <xf numFmtId="0" fontId="12" fillId="0" borderId="26" xfId="0" applyNumberFormat="1" applyFont="1" applyFill="1" applyBorder="1" applyAlignment="1">
      <alignment horizontal="left" vertical="center" wrapText="1"/>
    </xf>
    <xf numFmtId="0" fontId="12" fillId="0" borderId="121" xfId="0" applyNumberFormat="1" applyFont="1" applyFill="1" applyBorder="1" applyAlignment="1">
      <alignment horizontal="left" vertical="center" wrapText="1"/>
    </xf>
    <xf numFmtId="0" fontId="19" fillId="6" borderId="120" xfId="0" applyFont="1" applyFill="1" applyBorder="1" applyAlignment="1" applyProtection="1">
      <alignment horizontal="center" vertical="center" wrapText="1"/>
    </xf>
    <xf numFmtId="0" fontId="19" fillId="6" borderId="105" xfId="0" applyFont="1" applyFill="1" applyBorder="1" applyAlignment="1" applyProtection="1">
      <alignment horizontal="center" vertical="center" wrapText="1"/>
    </xf>
    <xf numFmtId="0" fontId="19" fillId="6" borderId="4" xfId="0" applyFont="1" applyFill="1" applyBorder="1" applyAlignment="1" applyProtection="1">
      <alignment horizontal="center" vertical="center" wrapText="1"/>
    </xf>
    <xf numFmtId="0" fontId="19" fillId="6" borderId="5" xfId="0" applyFont="1" applyFill="1" applyBorder="1" applyAlignment="1" applyProtection="1">
      <alignment horizontal="center" vertical="center" wrapText="1"/>
    </xf>
    <xf numFmtId="0" fontId="12" fillId="0" borderId="52" xfId="0" applyNumberFormat="1" applyFont="1" applyFill="1" applyBorder="1" applyAlignment="1">
      <alignment horizontal="left" vertical="center" wrapText="1"/>
    </xf>
    <xf numFmtId="0" fontId="12" fillId="0" borderId="81" xfId="0" applyNumberFormat="1" applyFont="1" applyFill="1" applyBorder="1" applyAlignment="1">
      <alignment horizontal="left" vertical="center" wrapText="1"/>
    </xf>
    <xf numFmtId="0" fontId="16" fillId="0" borderId="52" xfId="0" applyNumberFormat="1" applyFont="1" applyFill="1" applyBorder="1" applyAlignment="1">
      <alignment horizontal="left" vertical="center" wrapText="1"/>
    </xf>
    <xf numFmtId="0" fontId="16" fillId="0" borderId="81" xfId="0" applyNumberFormat="1" applyFont="1" applyFill="1" applyBorder="1" applyAlignment="1">
      <alignment horizontal="left" vertical="center" wrapText="1"/>
    </xf>
    <xf numFmtId="0" fontId="16" fillId="0" borderId="52" xfId="0" applyNumberFormat="1" applyFont="1" applyFill="1" applyBorder="1" applyAlignment="1">
      <alignment horizontal="left" vertical="center"/>
    </xf>
    <xf numFmtId="0" fontId="16" fillId="0" borderId="81" xfId="0" applyNumberFormat="1" applyFont="1" applyFill="1" applyBorder="1" applyAlignment="1">
      <alignment horizontal="left" vertical="center"/>
    </xf>
    <xf numFmtId="0" fontId="12" fillId="0" borderId="52" xfId="0" applyNumberFormat="1" applyFont="1" applyFill="1" applyBorder="1" applyAlignment="1">
      <alignment horizontal="left" vertical="center"/>
    </xf>
    <xf numFmtId="0" fontId="12" fillId="0" borderId="81" xfId="0" applyNumberFormat="1" applyFont="1" applyFill="1" applyBorder="1" applyAlignment="1">
      <alignment horizontal="left" vertical="center"/>
    </xf>
    <xf numFmtId="43" fontId="18" fillId="4" borderId="18" xfId="1" applyNumberFormat="1" applyFont="1" applyFill="1" applyBorder="1" applyAlignment="1" applyProtection="1">
      <alignment horizontal="center" vertical="center"/>
    </xf>
    <xf numFmtId="43" fontId="18" fillId="4" borderId="19" xfId="1" applyNumberFormat="1" applyFont="1" applyFill="1" applyBorder="1" applyAlignment="1" applyProtection="1">
      <alignment horizontal="center" vertical="center"/>
    </xf>
    <xf numFmtId="43" fontId="18" fillId="4" borderId="29" xfId="1" applyNumberFormat="1" applyFont="1" applyFill="1" applyBorder="1" applyAlignment="1" applyProtection="1">
      <alignment horizontal="center" vertical="center"/>
    </xf>
    <xf numFmtId="0" fontId="15" fillId="0" borderId="0" xfId="6" applyFont="1" applyBorder="1" applyAlignment="1">
      <alignment horizontal="center"/>
    </xf>
    <xf numFmtId="0" fontId="18" fillId="2" borderId="1" xfId="0" applyFont="1" applyFill="1" applyBorder="1" applyAlignment="1" applyProtection="1">
      <alignment horizontal="center" vertical="center" wrapText="1"/>
    </xf>
    <xf numFmtId="0" fontId="18" fillId="2" borderId="2" xfId="0" applyFont="1" applyFill="1" applyBorder="1" applyAlignment="1" applyProtection="1">
      <alignment horizontal="center" vertical="center" wrapText="1"/>
    </xf>
    <xf numFmtId="0" fontId="18" fillId="2" borderId="3" xfId="0" applyFont="1" applyFill="1" applyBorder="1" applyAlignment="1" applyProtection="1">
      <alignment horizontal="center" vertical="center" wrapText="1"/>
    </xf>
    <xf numFmtId="0" fontId="18" fillId="2" borderId="4" xfId="0" applyFont="1" applyFill="1" applyBorder="1" applyAlignment="1" applyProtection="1">
      <alignment horizontal="center" vertical="center" wrapText="1"/>
    </xf>
    <xf numFmtId="0" fontId="18" fillId="2" borderId="0" xfId="0" applyFont="1" applyFill="1" applyBorder="1" applyAlignment="1" applyProtection="1">
      <alignment horizontal="center" vertical="center" wrapText="1"/>
    </xf>
    <xf numFmtId="0" fontId="18" fillId="2" borderId="5" xfId="0" applyFont="1" applyFill="1" applyBorder="1" applyAlignment="1" applyProtection="1">
      <alignment horizontal="center" vertical="center" wrapText="1"/>
    </xf>
    <xf numFmtId="0" fontId="19" fillId="2" borderId="7" xfId="0" applyFont="1" applyFill="1" applyBorder="1" applyAlignment="1" applyProtection="1">
      <alignment horizontal="left" vertical="center" wrapText="1"/>
    </xf>
    <xf numFmtId="0" fontId="19" fillId="2" borderId="8" xfId="0" applyFont="1" applyFill="1" applyBorder="1" applyAlignment="1" applyProtection="1">
      <alignment horizontal="left" vertical="center" wrapText="1"/>
    </xf>
    <xf numFmtId="0" fontId="18" fillId="6" borderId="1" xfId="0" applyFont="1" applyFill="1" applyBorder="1" applyAlignment="1" applyProtection="1">
      <alignment horizontal="center" vertical="center" wrapText="1"/>
    </xf>
    <xf numFmtId="0" fontId="18" fillId="6" borderId="7" xfId="0" applyFont="1" applyFill="1" applyBorder="1" applyAlignment="1" applyProtection="1">
      <alignment horizontal="center" vertical="center" wrapText="1"/>
    </xf>
    <xf numFmtId="3" fontId="18" fillId="6" borderId="22" xfId="0" applyNumberFormat="1" applyFont="1" applyFill="1" applyBorder="1" applyAlignment="1" applyProtection="1">
      <alignment horizontal="center" vertical="center" wrapText="1"/>
    </xf>
    <xf numFmtId="0" fontId="18" fillId="6" borderId="18" xfId="0" applyFont="1" applyFill="1" applyBorder="1" applyAlignment="1" applyProtection="1">
      <alignment horizontal="center" vertical="center" wrapText="1"/>
    </xf>
    <xf numFmtId="0" fontId="18" fillId="6" borderId="19" xfId="0" applyFont="1" applyFill="1" applyBorder="1" applyAlignment="1" applyProtection="1">
      <alignment horizontal="center" vertical="center" wrapText="1"/>
    </xf>
    <xf numFmtId="0" fontId="18" fillId="6" borderId="29" xfId="0" applyFont="1" applyFill="1" applyBorder="1" applyAlignment="1" applyProtection="1">
      <alignment horizontal="center" vertical="center" wrapText="1"/>
    </xf>
    <xf numFmtId="0" fontId="19" fillId="6" borderId="20" xfId="0" applyFont="1" applyFill="1" applyBorder="1" applyAlignment="1" applyProtection="1">
      <alignment horizontal="center" vertical="center" wrapText="1"/>
    </xf>
    <xf numFmtId="0" fontId="19" fillId="6" borderId="23" xfId="0" applyFont="1" applyFill="1" applyBorder="1" applyAlignment="1" applyProtection="1">
      <alignment horizontal="center" vertical="center" wrapText="1"/>
    </xf>
    <xf numFmtId="0" fontId="23" fillId="6" borderId="20" xfId="0" applyFont="1" applyFill="1" applyBorder="1" applyAlignment="1" applyProtection="1">
      <alignment horizontal="center" vertical="center" wrapText="1"/>
    </xf>
    <xf numFmtId="0" fontId="23" fillId="6" borderId="23" xfId="0" applyFont="1" applyFill="1" applyBorder="1" applyAlignment="1" applyProtection="1">
      <alignment horizontal="center" vertical="center" wrapText="1"/>
    </xf>
    <xf numFmtId="0" fontId="35" fillId="0" borderId="57" xfId="7" applyFont="1" applyBorder="1" applyAlignment="1">
      <alignment horizontal="center" wrapText="1"/>
    </xf>
    <xf numFmtId="0" fontId="35" fillId="0" borderId="58" xfId="7" applyFont="1" applyBorder="1" applyAlignment="1">
      <alignment horizontal="center" wrapText="1"/>
    </xf>
    <xf numFmtId="0" fontId="35" fillId="0" borderId="59" xfId="7" applyFont="1" applyBorder="1" applyAlignment="1">
      <alignment horizontal="center" wrapText="1"/>
    </xf>
    <xf numFmtId="0" fontId="36" fillId="0" borderId="4" xfId="7" applyFont="1" applyBorder="1" applyAlignment="1" applyProtection="1">
      <alignment horizontal="center"/>
      <protection locked="0"/>
    </xf>
    <xf numFmtId="0" fontId="36" fillId="0" borderId="0" xfId="7" applyFont="1" applyBorder="1" applyAlignment="1" applyProtection="1">
      <alignment horizontal="center"/>
      <protection locked="0"/>
    </xf>
    <xf numFmtId="0" fontId="36" fillId="0" borderId="5" xfId="7" applyFont="1" applyBorder="1" applyAlignment="1" applyProtection="1">
      <alignment horizontal="center"/>
      <protection locked="0"/>
    </xf>
    <xf numFmtId="0" fontId="19" fillId="2" borderId="8" xfId="0" applyFont="1" applyFill="1" applyBorder="1" applyAlignment="1" applyProtection="1">
      <alignment horizontal="center" wrapText="1"/>
      <protection locked="0"/>
    </xf>
    <xf numFmtId="0" fontId="19" fillId="2" borderId="9" xfId="0" applyFont="1" applyFill="1" applyBorder="1" applyAlignment="1" applyProtection="1">
      <alignment horizontal="center" wrapText="1"/>
      <protection locked="0"/>
    </xf>
    <xf numFmtId="169" fontId="14" fillId="0" borderId="0" xfId="1" applyNumberFormat="1" applyFont="1" applyFill="1" applyBorder="1" applyAlignment="1">
      <alignment horizontal="justify" vertical="center" wrapText="1"/>
    </xf>
    <xf numFmtId="0" fontId="19" fillId="0" borderId="76" xfId="64" applyFont="1" applyFill="1" applyBorder="1" applyAlignment="1" applyProtection="1">
      <alignment horizontal="center" vertical="center" wrapText="1"/>
      <protection locked="0"/>
    </xf>
    <xf numFmtId="0" fontId="19" fillId="0" borderId="77" xfId="64" applyFont="1" applyFill="1" applyBorder="1" applyAlignment="1" applyProtection="1">
      <alignment horizontal="center" vertical="center"/>
      <protection locked="0"/>
    </xf>
    <xf numFmtId="0" fontId="19" fillId="0" borderId="78" xfId="64" applyFont="1" applyFill="1" applyBorder="1" applyAlignment="1" applyProtection="1">
      <alignment horizontal="center" vertical="center"/>
      <protection locked="0"/>
    </xf>
    <xf numFmtId="0" fontId="8" fillId="2" borderId="7" xfId="0" applyFont="1" applyFill="1" applyBorder="1" applyAlignment="1" applyProtection="1">
      <alignment horizontal="center" vertical="center" wrapText="1"/>
      <protection locked="0"/>
    </xf>
    <xf numFmtId="0" fontId="8" fillId="2" borderId="8" xfId="0" applyFont="1" applyFill="1" applyBorder="1" applyAlignment="1" applyProtection="1">
      <alignment horizontal="center" vertical="center" wrapText="1"/>
      <protection locked="0"/>
    </xf>
    <xf numFmtId="0" fontId="8" fillId="2" borderId="9" xfId="0" applyFont="1" applyFill="1" applyBorder="1" applyAlignment="1" applyProtection="1">
      <alignment horizontal="center" vertical="center" wrapText="1"/>
      <protection locked="0"/>
    </xf>
    <xf numFmtId="0" fontId="27" fillId="0" borderId="0" xfId="0" applyFont="1" applyAlignment="1">
      <alignment horizontal="center"/>
    </xf>
    <xf numFmtId="0" fontId="10" fillId="2" borderId="57" xfId="0" applyFont="1" applyFill="1" applyBorder="1" applyAlignment="1" applyProtection="1">
      <alignment horizontal="center" vertical="center" wrapText="1"/>
    </xf>
    <xf numFmtId="0" fontId="10" fillId="2" borderId="58" xfId="0" applyFont="1" applyFill="1" applyBorder="1" applyAlignment="1" applyProtection="1">
      <alignment horizontal="center" vertical="center" wrapText="1"/>
    </xf>
    <xf numFmtId="0" fontId="10" fillId="2" borderId="59" xfId="0" applyFont="1" applyFill="1" applyBorder="1" applyAlignment="1" applyProtection="1">
      <alignment horizontal="center" vertical="center" wrapText="1"/>
    </xf>
    <xf numFmtId="0" fontId="10" fillId="2" borderId="11" xfId="0" applyFont="1" applyFill="1" applyBorder="1" applyAlignment="1" applyProtection="1">
      <alignment horizontal="center" vertical="center" wrapText="1"/>
    </xf>
    <xf numFmtId="0" fontId="10" fillId="2" borderId="14" xfId="0" applyFont="1" applyFill="1" applyBorder="1" applyAlignment="1" applyProtection="1">
      <alignment horizontal="center" vertical="center" wrapText="1"/>
    </xf>
    <xf numFmtId="0" fontId="10" fillId="2" borderId="17" xfId="0" applyFont="1" applyFill="1" applyBorder="1" applyAlignment="1" applyProtection="1">
      <alignment horizontal="center" vertical="center" wrapText="1"/>
    </xf>
    <xf numFmtId="0" fontId="19" fillId="2" borderId="12" xfId="0" applyFont="1" applyFill="1" applyBorder="1" applyAlignment="1" applyProtection="1">
      <alignment horizontal="center" vertical="center" wrapText="1"/>
    </xf>
    <xf numFmtId="0" fontId="19" fillId="2" borderId="13" xfId="0" applyFont="1" applyFill="1" applyBorder="1" applyAlignment="1" applyProtection="1">
      <alignment horizontal="center" vertical="center" wrapText="1"/>
    </xf>
    <xf numFmtId="0" fontId="19" fillId="6" borderId="15" xfId="0" applyFont="1" applyFill="1" applyBorder="1" applyAlignment="1" applyProtection="1">
      <alignment horizontal="center" vertical="center" wrapText="1"/>
    </xf>
    <xf numFmtId="0" fontId="19" fillId="6" borderId="16" xfId="0" applyFont="1" applyFill="1" applyBorder="1" applyAlignment="1" applyProtection="1">
      <alignment horizontal="center" vertical="center" wrapText="1"/>
    </xf>
    <xf numFmtId="172" fontId="3" fillId="0" borderId="96" xfId="64" applyNumberFormat="1" applyFont="1" applyFill="1" applyBorder="1" applyAlignment="1" applyProtection="1">
      <alignment horizontal="left" vertical="center" wrapText="1"/>
    </xf>
    <xf numFmtId="172" fontId="3" fillId="0" borderId="72" xfId="64" applyNumberFormat="1" applyFont="1" applyFill="1" applyBorder="1" applyAlignment="1" applyProtection="1">
      <alignment horizontal="left" vertical="center" wrapText="1"/>
    </xf>
    <xf numFmtId="172" fontId="3" fillId="0" borderId="97" xfId="64" applyNumberFormat="1" applyFont="1" applyFill="1" applyBorder="1" applyAlignment="1" applyProtection="1">
      <alignment horizontal="left" vertical="center" wrapText="1"/>
    </xf>
    <xf numFmtId="172" fontId="3" fillId="0" borderId="50" xfId="64" applyNumberFormat="1" applyFont="1" applyFill="1" applyBorder="1" applyAlignment="1" applyProtection="1">
      <alignment horizontal="left" vertical="center" wrapText="1"/>
    </xf>
    <xf numFmtId="172" fontId="3" fillId="0" borderId="95" xfId="64" applyNumberFormat="1" applyFont="1" applyFill="1" applyBorder="1" applyAlignment="1" applyProtection="1">
      <alignment horizontal="left" vertical="center" wrapText="1"/>
    </xf>
    <xf numFmtId="0" fontId="25" fillId="4" borderId="93" xfId="0" applyFont="1" applyFill="1" applyBorder="1" applyAlignment="1">
      <alignment horizontal="center" vertical="center"/>
    </xf>
    <xf numFmtId="0" fontId="25" fillId="4" borderId="92" xfId="0" applyFont="1" applyFill="1" applyBorder="1" applyAlignment="1">
      <alignment horizontal="center" vertical="center"/>
    </xf>
    <xf numFmtId="0" fontId="25" fillId="4" borderId="91" xfId="0" applyFont="1" applyFill="1" applyBorder="1" applyAlignment="1">
      <alignment horizontal="center" vertical="center"/>
    </xf>
    <xf numFmtId="0" fontId="32" fillId="0" borderId="103" xfId="0" applyFont="1" applyFill="1" applyBorder="1" applyAlignment="1">
      <alignment horizontal="center" vertical="center" wrapText="1"/>
    </xf>
    <xf numFmtId="0" fontId="32" fillId="0" borderId="102" xfId="0" applyFont="1" applyFill="1" applyBorder="1" applyAlignment="1">
      <alignment horizontal="center" vertical="center" wrapText="1"/>
    </xf>
    <xf numFmtId="0" fontId="32" fillId="0" borderId="102" xfId="103" applyFont="1" applyFill="1" applyBorder="1" applyAlignment="1">
      <alignment horizontal="center" vertical="center" wrapText="1"/>
    </xf>
    <xf numFmtId="0" fontId="32" fillId="0" borderId="101" xfId="103" applyFont="1" applyFill="1" applyBorder="1" applyAlignment="1">
      <alignment horizontal="center" vertical="center" wrapText="1"/>
    </xf>
    <xf numFmtId="172" fontId="3" fillId="0" borderId="100" xfId="64" applyNumberFormat="1" applyFont="1" applyFill="1" applyBorder="1" applyAlignment="1" applyProtection="1">
      <alignment horizontal="left" vertical="center" wrapText="1"/>
    </xf>
    <xf numFmtId="172" fontId="3" fillId="0" borderId="99" xfId="64" applyNumberFormat="1" applyFont="1" applyFill="1" applyBorder="1" applyAlignment="1" applyProtection="1">
      <alignment horizontal="left" vertical="center" wrapText="1"/>
    </xf>
    <xf numFmtId="172" fontId="3" fillId="0" borderId="98" xfId="64" applyNumberFormat="1" applyFont="1" applyFill="1" applyBorder="1" applyAlignment="1" applyProtection="1">
      <alignment horizontal="left" vertical="center" wrapText="1"/>
    </xf>
    <xf numFmtId="43" fontId="17" fillId="4" borderId="18" xfId="1" applyNumberFormat="1" applyFont="1" applyFill="1" applyBorder="1" applyAlignment="1">
      <alignment horizontal="right" vertical="center" wrapText="1"/>
    </xf>
    <xf numFmtId="43" fontId="17" fillId="4" borderId="80" xfId="1" applyNumberFormat="1" applyFont="1" applyFill="1" applyBorder="1" applyAlignment="1">
      <alignment horizontal="right" vertical="center" wrapText="1"/>
    </xf>
    <xf numFmtId="43" fontId="17" fillId="4" borderId="83" xfId="1" applyNumberFormat="1" applyFont="1" applyFill="1" applyBorder="1" applyAlignment="1">
      <alignment horizontal="right" vertical="center" wrapText="1"/>
    </xf>
    <xf numFmtId="0" fontId="19" fillId="7" borderId="57" xfId="0" applyFont="1" applyFill="1" applyBorder="1" applyAlignment="1" applyProtection="1">
      <alignment horizontal="center" vertical="center" wrapText="1"/>
    </xf>
    <xf numFmtId="0" fontId="10" fillId="7" borderId="4" xfId="0" applyFont="1" applyFill="1" applyBorder="1" applyAlignment="1" applyProtection="1">
      <alignment horizontal="center" vertical="center" wrapText="1"/>
    </xf>
    <xf numFmtId="0" fontId="10" fillId="7" borderId="7" xfId="0" applyFont="1" applyFill="1" applyBorder="1" applyAlignment="1" applyProtection="1">
      <alignment horizontal="center" vertical="center" wrapText="1"/>
    </xf>
    <xf numFmtId="0" fontId="19" fillId="7" borderId="18" xfId="0" applyFont="1" applyFill="1" applyBorder="1" applyAlignment="1" applyProtection="1">
      <alignment horizontal="center" vertical="center" wrapText="1"/>
    </xf>
    <xf numFmtId="0" fontId="19" fillId="7" borderId="80" xfId="0" applyFont="1" applyFill="1" applyBorder="1" applyAlignment="1" applyProtection="1">
      <alignment horizontal="center" vertical="center" wrapText="1"/>
    </xf>
    <xf numFmtId="0" fontId="19" fillId="7" borderId="83" xfId="0" applyFont="1" applyFill="1" applyBorder="1" applyAlignment="1" applyProtection="1">
      <alignment horizontal="center" vertical="center" wrapText="1"/>
    </xf>
    <xf numFmtId="0" fontId="19" fillId="4" borderId="57" xfId="0" applyFont="1" applyFill="1" applyBorder="1" applyAlignment="1" applyProtection="1">
      <alignment horizontal="center" vertical="center" wrapText="1"/>
    </xf>
    <xf numFmtId="0" fontId="19" fillId="4" borderId="58" xfId="0" applyFont="1" applyFill="1" applyBorder="1" applyAlignment="1" applyProtection="1">
      <alignment horizontal="center" vertical="center" wrapText="1"/>
    </xf>
    <xf numFmtId="0" fontId="19" fillId="4" borderId="59" xfId="0" applyFont="1" applyFill="1" applyBorder="1" applyAlignment="1" applyProtection="1">
      <alignment horizontal="center" vertical="center" wrapText="1"/>
    </xf>
    <xf numFmtId="0" fontId="19" fillId="4" borderId="7" xfId="0" applyFont="1" applyFill="1" applyBorder="1" applyAlignment="1" applyProtection="1">
      <alignment horizontal="center" vertical="center" wrapText="1"/>
    </xf>
    <xf numFmtId="0" fontId="19" fillId="4" borderId="8" xfId="0" applyFont="1" applyFill="1" applyBorder="1" applyAlignment="1" applyProtection="1">
      <alignment horizontal="center" vertical="center" wrapText="1"/>
    </xf>
    <xf numFmtId="0" fontId="19" fillId="4" borderId="9" xfId="0" applyFont="1" applyFill="1" applyBorder="1" applyAlignment="1" applyProtection="1">
      <alignment horizontal="center" vertical="center" wrapText="1"/>
    </xf>
    <xf numFmtId="0" fontId="20" fillId="8" borderId="163" xfId="64" applyFont="1" applyFill="1" applyBorder="1" applyAlignment="1" applyProtection="1">
      <alignment horizontal="center" vertical="center"/>
    </xf>
    <xf numFmtId="0" fontId="15" fillId="0" borderId="120" xfId="3" applyFont="1" applyBorder="1" applyAlignment="1">
      <alignment horizontal="center"/>
    </xf>
    <xf numFmtId="0" fontId="15" fillId="0" borderId="2" xfId="3" applyFont="1" applyBorder="1" applyAlignment="1">
      <alignment horizontal="center"/>
    </xf>
    <xf numFmtId="0" fontId="15" fillId="0" borderId="59" xfId="3" applyFont="1" applyBorder="1" applyAlignment="1">
      <alignment horizontal="center"/>
    </xf>
    <xf numFmtId="0" fontId="4" fillId="2" borderId="0" xfId="3" applyFont="1" applyFill="1" applyBorder="1" applyAlignment="1" applyProtection="1">
      <alignment horizontal="center" vertical="center"/>
      <protection locked="0"/>
    </xf>
    <xf numFmtId="0" fontId="4" fillId="2" borderId="5" xfId="3" applyFont="1" applyFill="1" applyBorder="1" applyAlignment="1" applyProtection="1">
      <alignment horizontal="center" vertical="center"/>
      <protection locked="0"/>
    </xf>
    <xf numFmtId="0" fontId="48" fillId="0" borderId="0" xfId="0" applyFont="1" applyFill="1" applyAlignment="1" applyProtection="1">
      <alignment horizontal="center"/>
    </xf>
    <xf numFmtId="0" fontId="15" fillId="6" borderId="152" xfId="64" applyFont="1" applyFill="1" applyBorder="1" applyAlignment="1" applyProtection="1">
      <alignment horizontal="center"/>
    </xf>
    <xf numFmtId="0" fontId="15" fillId="6" borderId="153" xfId="64" applyFont="1" applyFill="1" applyBorder="1" applyAlignment="1" applyProtection="1">
      <alignment horizontal="center"/>
    </xf>
    <xf numFmtId="0" fontId="15" fillId="6" borderId="154" xfId="64" applyFont="1" applyFill="1" applyBorder="1" applyAlignment="1" applyProtection="1">
      <alignment horizontal="center"/>
    </xf>
    <xf numFmtId="0" fontId="15" fillId="6" borderId="155" xfId="64" applyFont="1" applyFill="1" applyBorder="1" applyAlignment="1" applyProtection="1">
      <alignment horizontal="center" vertical="top" wrapText="1"/>
    </xf>
    <xf numFmtId="0" fontId="15" fillId="6" borderId="156" xfId="64" applyFont="1" applyFill="1" applyBorder="1" applyAlignment="1" applyProtection="1">
      <alignment horizontal="center" vertical="top" wrapText="1"/>
    </xf>
    <xf numFmtId="0" fontId="15" fillId="6" borderId="157" xfId="64" applyFont="1" applyFill="1" applyBorder="1" applyAlignment="1" applyProtection="1">
      <alignment horizontal="center" vertical="top"/>
    </xf>
    <xf numFmtId="0" fontId="4" fillId="2" borderId="8" xfId="3" applyFont="1" applyFill="1" applyBorder="1" applyAlignment="1" applyProtection="1">
      <alignment horizontal="right" vertical="top"/>
      <protection locked="0"/>
    </xf>
    <xf numFmtId="0" fontId="4" fillId="2" borderId="9" xfId="3" applyFont="1" applyFill="1" applyBorder="1" applyAlignment="1" applyProtection="1">
      <alignment horizontal="right" vertical="top"/>
      <protection locked="0"/>
    </xf>
    <xf numFmtId="0" fontId="12" fillId="0" borderId="0" xfId="0" applyFont="1" applyAlignment="1">
      <alignment horizontal="left" wrapText="1"/>
    </xf>
    <xf numFmtId="0" fontId="15" fillId="6" borderId="170" xfId="64" applyFont="1" applyFill="1" applyBorder="1" applyAlignment="1" applyProtection="1">
      <alignment horizontal="center" vertical="top" wrapText="1"/>
    </xf>
    <xf numFmtId="0" fontId="15" fillId="6" borderId="171" xfId="64" applyFont="1" applyFill="1" applyBorder="1" applyAlignment="1" applyProtection="1">
      <alignment horizontal="center" vertical="top"/>
    </xf>
    <xf numFmtId="0" fontId="15" fillId="6" borderId="167" xfId="64" applyFont="1" applyFill="1" applyBorder="1" applyAlignment="1" applyProtection="1">
      <alignment horizontal="center"/>
    </xf>
    <xf numFmtId="0" fontId="15" fillId="6" borderId="168" xfId="64" applyFont="1" applyFill="1" applyBorder="1" applyAlignment="1" applyProtection="1">
      <alignment horizontal="center"/>
    </xf>
    <xf numFmtId="0" fontId="15" fillId="6" borderId="169" xfId="64" applyFont="1" applyFill="1" applyBorder="1" applyAlignment="1" applyProtection="1">
      <alignment horizontal="center"/>
    </xf>
    <xf numFmtId="2" fontId="20" fillId="8" borderId="164" xfId="64" applyNumberFormat="1" applyFont="1" applyFill="1" applyBorder="1" applyAlignment="1" applyProtection="1">
      <alignment horizontal="center" vertical="center"/>
    </xf>
    <xf numFmtId="2" fontId="20" fillId="8" borderId="165" xfId="64" applyNumberFormat="1" applyFont="1" applyFill="1" applyBorder="1" applyAlignment="1" applyProtection="1">
      <alignment horizontal="center" vertical="center"/>
    </xf>
    <xf numFmtId="2" fontId="20" fillId="8" borderId="166" xfId="64" applyNumberFormat="1" applyFont="1" applyFill="1" applyBorder="1" applyAlignment="1" applyProtection="1">
      <alignment horizontal="center" vertical="center"/>
    </xf>
    <xf numFmtId="2" fontId="20" fillId="0" borderId="175" xfId="64" applyNumberFormat="1" applyFont="1" applyFill="1" applyBorder="1" applyAlignment="1" applyProtection="1">
      <alignment horizontal="center" vertical="center"/>
      <protection locked="0"/>
    </xf>
    <xf numFmtId="2" fontId="20" fillId="0" borderId="176" xfId="64" applyNumberFormat="1" applyFont="1" applyFill="1" applyBorder="1" applyAlignment="1" applyProtection="1">
      <alignment horizontal="center" vertical="center"/>
      <protection locked="0"/>
    </xf>
    <xf numFmtId="2" fontId="20" fillId="0" borderId="177" xfId="64" applyNumberFormat="1" applyFont="1" applyFill="1" applyBorder="1" applyAlignment="1" applyProtection="1">
      <alignment horizontal="center" vertical="center"/>
      <protection locked="0"/>
    </xf>
    <xf numFmtId="0" fontId="20" fillId="8" borderId="174" xfId="64" applyFont="1" applyFill="1" applyBorder="1" applyAlignment="1" applyProtection="1">
      <alignment horizontal="center" vertical="center"/>
    </xf>
    <xf numFmtId="0" fontId="4" fillId="2" borderId="0" xfId="3" applyFont="1" applyFill="1" applyBorder="1" applyAlignment="1" applyProtection="1">
      <alignment horizontal="center" vertical="center" wrapText="1"/>
      <protection locked="0"/>
    </xf>
    <xf numFmtId="0" fontId="4" fillId="2" borderId="5" xfId="3" applyFont="1" applyFill="1" applyBorder="1" applyAlignment="1" applyProtection="1">
      <alignment horizontal="center" vertical="center" wrapText="1"/>
      <protection locked="0"/>
    </xf>
    <xf numFmtId="2" fontId="20" fillId="8" borderId="192" xfId="64" applyNumberFormat="1" applyFont="1" applyFill="1" applyBorder="1" applyAlignment="1" applyProtection="1">
      <alignment horizontal="center" vertical="center"/>
    </xf>
    <xf numFmtId="2" fontId="20" fillId="8" borderId="193" xfId="64" applyNumberFormat="1" applyFont="1" applyFill="1" applyBorder="1" applyAlignment="1" applyProtection="1">
      <alignment horizontal="center" vertical="center"/>
    </xf>
    <xf numFmtId="2" fontId="20" fillId="8" borderId="194" xfId="64" applyNumberFormat="1" applyFont="1" applyFill="1" applyBorder="1" applyAlignment="1" applyProtection="1">
      <alignment horizontal="center" vertical="center"/>
    </xf>
    <xf numFmtId="2" fontId="20" fillId="8" borderId="183" xfId="64" applyNumberFormat="1" applyFont="1" applyFill="1" applyBorder="1" applyAlignment="1" applyProtection="1">
      <alignment horizontal="center" vertical="center"/>
    </xf>
    <xf numFmtId="2" fontId="20" fillId="8" borderId="195" xfId="64" applyNumberFormat="1" applyFont="1" applyFill="1" applyBorder="1" applyAlignment="1" applyProtection="1">
      <alignment horizontal="center" vertical="center"/>
    </xf>
    <xf numFmtId="2" fontId="20" fillId="8" borderId="196" xfId="64" applyNumberFormat="1" applyFont="1" applyFill="1" applyBorder="1" applyAlignment="1" applyProtection="1">
      <alignment horizontal="center" vertical="center"/>
    </xf>
    <xf numFmtId="0" fontId="3" fillId="4" borderId="184" xfId="64" applyFont="1" applyFill="1" applyBorder="1" applyAlignment="1" applyProtection="1">
      <alignment horizontal="center" vertical="center"/>
    </xf>
    <xf numFmtId="0" fontId="3" fillId="4" borderId="185" xfId="64" applyFont="1" applyFill="1" applyBorder="1" applyAlignment="1" applyProtection="1">
      <alignment horizontal="center" vertical="center"/>
    </xf>
    <xf numFmtId="14" fontId="13" fillId="0" borderId="12" xfId="1" quotePrefix="1" applyNumberFormat="1" applyFont="1" applyFill="1" applyBorder="1" applyAlignment="1">
      <alignment horizontal="right" vertical="center" wrapText="1"/>
    </xf>
    <xf numFmtId="14" fontId="13" fillId="0" borderId="27" xfId="1" quotePrefix="1" applyNumberFormat="1" applyFont="1" applyFill="1" applyBorder="1" applyAlignment="1">
      <alignment horizontal="right" vertical="center" wrapText="1"/>
    </xf>
    <xf numFmtId="169" fontId="12" fillId="0" borderId="15" xfId="1" applyNumberFormat="1" applyFont="1" applyFill="1" applyBorder="1" applyAlignment="1">
      <alignment horizontal="right" wrapText="1"/>
    </xf>
    <xf numFmtId="169" fontId="14" fillId="0" borderId="15" xfId="1" applyNumberFormat="1" applyFont="1" applyFill="1" applyBorder="1" applyAlignment="1">
      <alignment horizontal="right" vertical="center"/>
    </xf>
    <xf numFmtId="14" fontId="12" fillId="0" borderId="55" xfId="1" quotePrefix="1" applyNumberFormat="1" applyFont="1" applyFill="1" applyBorder="1" applyAlignment="1">
      <alignment horizontal="center"/>
    </xf>
    <xf numFmtId="0" fontId="12" fillId="0" borderId="12" xfId="0" applyFont="1" applyFill="1" applyBorder="1" applyAlignment="1">
      <alignment horizontal="right"/>
    </xf>
    <xf numFmtId="4" fontId="12" fillId="0" borderId="73" xfId="0" applyNumberFormat="1" applyFont="1" applyFill="1" applyBorder="1" applyAlignment="1">
      <alignment horizontal="right"/>
    </xf>
    <xf numFmtId="172" fontId="3" fillId="0" borderId="207" xfId="64" applyNumberFormat="1" applyFont="1" applyFill="1" applyBorder="1" applyAlignment="1" applyProtection="1">
      <alignment horizontal="center" vertical="center" wrapText="1"/>
    </xf>
    <xf numFmtId="172" fontId="3" fillId="0" borderId="208" xfId="64" applyNumberFormat="1" applyFont="1" applyFill="1" applyBorder="1" applyAlignment="1" applyProtection="1">
      <alignment horizontal="center" vertical="center" wrapText="1"/>
    </xf>
    <xf numFmtId="172" fontId="3" fillId="0" borderId="209" xfId="64" applyNumberFormat="1" applyFont="1" applyFill="1" applyBorder="1" applyAlignment="1" applyProtection="1">
      <alignment horizontal="center" vertical="center" wrapText="1"/>
    </xf>
    <xf numFmtId="172" fontId="3" fillId="0" borderId="210" xfId="64" applyNumberFormat="1" applyFont="1" applyFill="1" applyBorder="1" applyAlignment="1" applyProtection="1">
      <alignment horizontal="center" vertical="center" wrapText="1"/>
    </xf>
    <xf numFmtId="172" fontId="3" fillId="0" borderId="211" xfId="64" applyNumberFormat="1" applyFont="1" applyFill="1" applyBorder="1" applyAlignment="1" applyProtection="1">
      <alignment horizontal="center" vertical="center" wrapText="1"/>
    </xf>
    <xf numFmtId="172" fontId="3" fillId="0" borderId="0" xfId="64" applyNumberFormat="1" applyFont="1" applyFill="1" applyBorder="1" applyAlignment="1" applyProtection="1">
      <alignment horizontal="center" vertical="center" wrapText="1"/>
    </xf>
    <xf numFmtId="172" fontId="3" fillId="0" borderId="212" xfId="64" applyNumberFormat="1" applyFont="1" applyFill="1" applyBorder="1" applyAlignment="1" applyProtection="1">
      <alignment horizontal="center" vertical="center" wrapText="1"/>
    </xf>
    <xf numFmtId="172" fontId="3" fillId="0" borderId="213" xfId="64" applyNumberFormat="1" applyFont="1" applyFill="1" applyBorder="1" applyAlignment="1" applyProtection="1">
      <alignment horizontal="center" vertical="center" wrapText="1"/>
    </xf>
    <xf numFmtId="172" fontId="3" fillId="0" borderId="214" xfId="64" applyNumberFormat="1" applyFont="1" applyFill="1" applyBorder="1" applyAlignment="1" applyProtection="1">
      <alignment horizontal="center" vertical="center" wrapText="1"/>
    </xf>
    <xf numFmtId="172" fontId="3" fillId="0" borderId="215" xfId="64" applyNumberFormat="1" applyFont="1" applyFill="1" applyBorder="1" applyAlignment="1" applyProtection="1">
      <alignment horizontal="center" vertical="center" wrapText="1"/>
    </xf>
    <xf numFmtId="172" fontId="3" fillId="0" borderId="216" xfId="64" applyNumberFormat="1" applyFont="1" applyFill="1" applyBorder="1" applyAlignment="1" applyProtection="1">
      <alignment horizontal="center" vertical="center" wrapText="1"/>
    </xf>
    <xf numFmtId="172" fontId="3" fillId="0" borderId="217" xfId="64" applyNumberFormat="1" applyFont="1" applyFill="1" applyBorder="1" applyAlignment="1" applyProtection="1">
      <alignment horizontal="center" vertical="center" wrapText="1"/>
    </xf>
    <xf numFmtId="0" fontId="12" fillId="0" borderId="211" xfId="0" applyFont="1" applyBorder="1" applyProtection="1">
      <protection locked="0"/>
    </xf>
    <xf numFmtId="172" fontId="3" fillId="0" borderId="216" xfId="64" applyNumberFormat="1" applyFont="1" applyFill="1" applyBorder="1" applyAlignment="1" applyProtection="1">
      <alignment horizontal="right" vertical="center" wrapText="1"/>
    </xf>
    <xf numFmtId="172" fontId="3" fillId="0" borderId="207" xfId="64" applyNumberFormat="1" applyFont="1" applyFill="1" applyBorder="1" applyAlignment="1" applyProtection="1">
      <alignment horizontal="right" vertical="center" wrapText="1"/>
    </xf>
    <xf numFmtId="172" fontId="3" fillId="0" borderId="217" xfId="64" applyNumberFormat="1" applyFont="1" applyFill="1" applyBorder="1" applyAlignment="1" applyProtection="1">
      <alignment horizontal="right" vertical="center" wrapText="1"/>
    </xf>
    <xf numFmtId="172" fontId="3" fillId="0" borderId="204" xfId="64" applyNumberFormat="1" applyFont="1" applyFill="1" applyBorder="1" applyAlignment="1" applyProtection="1">
      <alignment horizontal="right" vertical="center" wrapText="1"/>
    </xf>
    <xf numFmtId="172" fontId="3" fillId="0" borderId="205" xfId="64" applyNumberFormat="1" applyFont="1" applyFill="1" applyBorder="1" applyAlignment="1" applyProtection="1">
      <alignment horizontal="right" vertical="center" wrapText="1"/>
    </xf>
    <xf numFmtId="172" fontId="3" fillId="0" borderId="206" xfId="64" applyNumberFormat="1" applyFont="1" applyFill="1" applyBorder="1" applyAlignment="1" applyProtection="1">
      <alignment horizontal="right" vertical="center" wrapText="1"/>
    </xf>
    <xf numFmtId="4" fontId="32" fillId="4" borderId="90" xfId="0" applyNumberFormat="1" applyFont="1" applyFill="1" applyBorder="1" applyAlignment="1">
      <alignment horizontal="right" vertical="center"/>
    </xf>
    <xf numFmtId="4" fontId="32" fillId="4" borderId="92" xfId="0" applyNumberFormat="1" applyFont="1" applyFill="1" applyBorder="1" applyAlignment="1">
      <alignment horizontal="right" vertical="center"/>
    </xf>
    <xf numFmtId="4" fontId="32" fillId="4" borderId="89" xfId="0" applyNumberFormat="1" applyFont="1" applyFill="1" applyBorder="1" applyAlignment="1">
      <alignment horizontal="right" vertical="center"/>
    </xf>
    <xf numFmtId="173" fontId="12" fillId="0" borderId="0" xfId="0" applyNumberFormat="1" applyFont="1" applyFill="1"/>
    <xf numFmtId="173" fontId="13" fillId="0" borderId="73" xfId="1" applyNumberFormat="1" applyFont="1" applyFill="1" applyBorder="1" applyAlignment="1">
      <alignment horizontal="right" vertical="center" wrapText="1"/>
    </xf>
    <xf numFmtId="43" fontId="17" fillId="4" borderId="22" xfId="1" applyNumberFormat="1" applyFont="1" applyFill="1" applyBorder="1" applyAlignment="1">
      <alignment horizontal="right" vertical="center" wrapText="1"/>
    </xf>
    <xf numFmtId="173" fontId="13" fillId="0" borderId="74" xfId="1" applyNumberFormat="1" applyFont="1" applyFill="1" applyBorder="1" applyAlignment="1">
      <alignment horizontal="right" vertical="center" wrapText="1"/>
    </xf>
    <xf numFmtId="14" fontId="13" fillId="0" borderId="13" xfId="1" quotePrefix="1" applyNumberFormat="1" applyFont="1" applyFill="1" applyBorder="1" applyAlignment="1">
      <alignment horizontal="right" vertical="center" wrapText="1"/>
    </xf>
    <xf numFmtId="14" fontId="13" fillId="0" borderId="28" xfId="1" quotePrefix="1" applyNumberFormat="1" applyFont="1" applyFill="1" applyBorder="1" applyAlignment="1">
      <alignment horizontal="right" vertical="center" wrapText="1"/>
    </xf>
    <xf numFmtId="14" fontId="13" fillId="0" borderId="74" xfId="1" quotePrefix="1" applyNumberFormat="1" applyFont="1" applyFill="1" applyBorder="1" applyAlignment="1">
      <alignment horizontal="right" vertical="center" wrapText="1"/>
    </xf>
  </cellXfs>
  <cellStyles count="192">
    <cellStyle name="=C:\WINNT\SYSTEM32\COMMAND.COM" xfId="8" xr:uid="{00000000-0005-0000-0000-000000000000}"/>
    <cellStyle name="Euro" xfId="9" xr:uid="{00000000-0005-0000-0000-000001000000}"/>
    <cellStyle name="Euro 2" xfId="10" xr:uid="{00000000-0005-0000-0000-000002000000}"/>
    <cellStyle name="Millares" xfId="1" builtinId="3"/>
    <cellStyle name="Millares 10" xfId="11" xr:uid="{00000000-0005-0000-0000-000004000000}"/>
    <cellStyle name="Millares 2" xfId="12" xr:uid="{00000000-0005-0000-0000-000005000000}"/>
    <cellStyle name="Millares 2 2" xfId="13" xr:uid="{00000000-0005-0000-0000-000006000000}"/>
    <cellStyle name="Millares 2 2 2" xfId="14" xr:uid="{00000000-0005-0000-0000-000007000000}"/>
    <cellStyle name="Millares 2 3" xfId="15" xr:uid="{00000000-0005-0000-0000-000008000000}"/>
    <cellStyle name="Millares 2 4" xfId="16" xr:uid="{00000000-0005-0000-0000-000009000000}"/>
    <cellStyle name="Millares 2 5" xfId="17" xr:uid="{00000000-0005-0000-0000-00000A000000}"/>
    <cellStyle name="Millares 2 7" xfId="18" xr:uid="{00000000-0005-0000-0000-00000B000000}"/>
    <cellStyle name="Millares 3" xfId="19" xr:uid="{00000000-0005-0000-0000-00000C000000}"/>
    <cellStyle name="Millares 3 10" xfId="20" xr:uid="{00000000-0005-0000-0000-00000D000000}"/>
    <cellStyle name="Millares 3 2" xfId="21" xr:uid="{00000000-0005-0000-0000-00000E000000}"/>
    <cellStyle name="Millares 3 2 2" xfId="22" xr:uid="{00000000-0005-0000-0000-00000F000000}"/>
    <cellStyle name="Millares 3 3" xfId="23" xr:uid="{00000000-0005-0000-0000-000010000000}"/>
    <cellStyle name="Millares 3 4" xfId="24" xr:uid="{00000000-0005-0000-0000-000011000000}"/>
    <cellStyle name="Millares 3 4 2" xfId="25" xr:uid="{00000000-0005-0000-0000-000012000000}"/>
    <cellStyle name="Millares 4" xfId="26" xr:uid="{00000000-0005-0000-0000-000013000000}"/>
    <cellStyle name="Millares 5" xfId="27" xr:uid="{00000000-0005-0000-0000-000014000000}"/>
    <cellStyle name="Millares 5 2" xfId="28" xr:uid="{00000000-0005-0000-0000-000015000000}"/>
    <cellStyle name="Millares 6" xfId="29" xr:uid="{00000000-0005-0000-0000-000016000000}"/>
    <cellStyle name="Millares 7" xfId="30" xr:uid="{00000000-0005-0000-0000-000017000000}"/>
    <cellStyle name="Millares 8" xfId="31" xr:uid="{00000000-0005-0000-0000-000018000000}"/>
    <cellStyle name="Millares 9" xfId="32" xr:uid="{00000000-0005-0000-0000-000019000000}"/>
    <cellStyle name="Moneda 2" xfId="4" xr:uid="{00000000-0005-0000-0000-00001A000000}"/>
    <cellStyle name="Moneda 3" xfId="33" xr:uid="{00000000-0005-0000-0000-00001B000000}"/>
    <cellStyle name="Moneda 4" xfId="34" xr:uid="{00000000-0005-0000-0000-00001C000000}"/>
    <cellStyle name="Moneda 5" xfId="35" xr:uid="{00000000-0005-0000-0000-00001D000000}"/>
    <cellStyle name="Moneda 6" xfId="36" xr:uid="{00000000-0005-0000-0000-00001E000000}"/>
    <cellStyle name="Moneda 7" xfId="37" xr:uid="{00000000-0005-0000-0000-00001F000000}"/>
    <cellStyle name="Normal" xfId="0" builtinId="0"/>
    <cellStyle name="Normal 1" xfId="38" xr:uid="{00000000-0005-0000-0000-000021000000}"/>
    <cellStyle name="Normal 10" xfId="39" xr:uid="{00000000-0005-0000-0000-000022000000}"/>
    <cellStyle name="Normal 10 10 2" xfId="40" xr:uid="{00000000-0005-0000-0000-000023000000}"/>
    <cellStyle name="Normal 10 2" xfId="41" xr:uid="{00000000-0005-0000-0000-000024000000}"/>
    <cellStyle name="Normal 11" xfId="42" xr:uid="{00000000-0005-0000-0000-000025000000}"/>
    <cellStyle name="Normal 11 10" xfId="43" xr:uid="{00000000-0005-0000-0000-000026000000}"/>
    <cellStyle name="Normal 11 10 2" xfId="44" xr:uid="{00000000-0005-0000-0000-000027000000}"/>
    <cellStyle name="Normal 11 2 2" xfId="45" xr:uid="{00000000-0005-0000-0000-000028000000}"/>
    <cellStyle name="Normal 11_FOMATO INVENTARIOS ENTREGA-RECEPCION 2009" xfId="46" xr:uid="{00000000-0005-0000-0000-000029000000}"/>
    <cellStyle name="Normal 12" xfId="47" xr:uid="{00000000-0005-0000-0000-00002A000000}"/>
    <cellStyle name="Normal 12 4" xfId="48" xr:uid="{00000000-0005-0000-0000-00002B000000}"/>
    <cellStyle name="Normal 13" xfId="49" xr:uid="{00000000-0005-0000-0000-00002C000000}"/>
    <cellStyle name="Normal 13 10" xfId="50" xr:uid="{00000000-0005-0000-0000-00002D000000}"/>
    <cellStyle name="Normal 13 2" xfId="51" xr:uid="{00000000-0005-0000-0000-00002E000000}"/>
    <cellStyle name="Normal 13 3" xfId="52" xr:uid="{00000000-0005-0000-0000-00002F000000}"/>
    <cellStyle name="Normal 14" xfId="2" xr:uid="{00000000-0005-0000-0000-000030000000}"/>
    <cellStyle name="Normal 14 2" xfId="3" xr:uid="{00000000-0005-0000-0000-000031000000}"/>
    <cellStyle name="Normal 15" xfId="53" xr:uid="{00000000-0005-0000-0000-000032000000}"/>
    <cellStyle name="Normal 16" xfId="54" xr:uid="{00000000-0005-0000-0000-000033000000}"/>
    <cellStyle name="Normal 16 2" xfId="55" xr:uid="{00000000-0005-0000-0000-000034000000}"/>
    <cellStyle name="Normal 16 3" xfId="56" xr:uid="{00000000-0005-0000-0000-000035000000}"/>
    <cellStyle name="Normal 17" xfId="57" xr:uid="{00000000-0005-0000-0000-000036000000}"/>
    <cellStyle name="Normal 18" xfId="58" xr:uid="{00000000-0005-0000-0000-000037000000}"/>
    <cellStyle name="Normal 19" xfId="59" xr:uid="{00000000-0005-0000-0000-000038000000}"/>
    <cellStyle name="Normal 19 2" xfId="60" xr:uid="{00000000-0005-0000-0000-000039000000}"/>
    <cellStyle name="Normal 19 3" xfId="61" xr:uid="{00000000-0005-0000-0000-00003A000000}"/>
    <cellStyle name="Normal 19 3 3" xfId="62" xr:uid="{00000000-0005-0000-0000-00003B000000}"/>
    <cellStyle name="Normal 2" xfId="63" xr:uid="{00000000-0005-0000-0000-00003C000000}"/>
    <cellStyle name="Normal 2 10" xfId="64" xr:uid="{00000000-0005-0000-0000-00003D000000}"/>
    <cellStyle name="Normal 2 11" xfId="65" xr:uid="{00000000-0005-0000-0000-00003E000000}"/>
    <cellStyle name="Normal 2 12" xfId="66" xr:uid="{00000000-0005-0000-0000-00003F000000}"/>
    <cellStyle name="Normal 2 13" xfId="67" xr:uid="{00000000-0005-0000-0000-000040000000}"/>
    <cellStyle name="Normal 2 14" xfId="68" xr:uid="{00000000-0005-0000-0000-000041000000}"/>
    <cellStyle name="Normal 2 2" xfId="69" xr:uid="{00000000-0005-0000-0000-000042000000}"/>
    <cellStyle name="Normal 2 2 2" xfId="70" xr:uid="{00000000-0005-0000-0000-000043000000}"/>
    <cellStyle name="Normal 2 2 3" xfId="71" xr:uid="{00000000-0005-0000-0000-000044000000}"/>
    <cellStyle name="Normal 2 23 2" xfId="72" xr:uid="{00000000-0005-0000-0000-000045000000}"/>
    <cellStyle name="Normal 2 27" xfId="73" xr:uid="{00000000-0005-0000-0000-000046000000}"/>
    <cellStyle name="Normal 2 3" xfId="74" xr:uid="{00000000-0005-0000-0000-000047000000}"/>
    <cellStyle name="Normal 2 3 2" xfId="75" xr:uid="{00000000-0005-0000-0000-000048000000}"/>
    <cellStyle name="Normal 2 3 3" xfId="76" xr:uid="{00000000-0005-0000-0000-000049000000}"/>
    <cellStyle name="Normal 2 3 4" xfId="77" xr:uid="{00000000-0005-0000-0000-00004A000000}"/>
    <cellStyle name="Normal 2 4" xfId="5" xr:uid="{00000000-0005-0000-0000-00004B000000}"/>
    <cellStyle name="Normal 2 5" xfId="78" xr:uid="{00000000-0005-0000-0000-00004C000000}"/>
    <cellStyle name="Normal 2 6" xfId="79" xr:uid="{00000000-0005-0000-0000-00004D000000}"/>
    <cellStyle name="Normal 2 7" xfId="80" xr:uid="{00000000-0005-0000-0000-00004E000000}"/>
    <cellStyle name="Normal 2 8" xfId="81" xr:uid="{00000000-0005-0000-0000-00004F000000}"/>
    <cellStyle name="Normal 2 9" xfId="82" xr:uid="{00000000-0005-0000-0000-000050000000}"/>
    <cellStyle name="Normal 2_cuentaPublica2013" xfId="83" xr:uid="{00000000-0005-0000-0000-000051000000}"/>
    <cellStyle name="Normal 20" xfId="84" xr:uid="{00000000-0005-0000-0000-000052000000}"/>
    <cellStyle name="Normal 21" xfId="85" xr:uid="{00000000-0005-0000-0000-000053000000}"/>
    <cellStyle name="Normal 22" xfId="86" xr:uid="{00000000-0005-0000-0000-000054000000}"/>
    <cellStyle name="Normal 23" xfId="87" xr:uid="{00000000-0005-0000-0000-000055000000}"/>
    <cellStyle name="Normal 23 2" xfId="88" xr:uid="{00000000-0005-0000-0000-000056000000}"/>
    <cellStyle name="Normal 23 3" xfId="89" xr:uid="{00000000-0005-0000-0000-000057000000}"/>
    <cellStyle name="Normal 24" xfId="90" xr:uid="{00000000-0005-0000-0000-000058000000}"/>
    <cellStyle name="Normal 24 2" xfId="91" xr:uid="{00000000-0005-0000-0000-000059000000}"/>
    <cellStyle name="Normal 24 3" xfId="92" xr:uid="{00000000-0005-0000-0000-00005A000000}"/>
    <cellStyle name="Normal 25" xfId="93" xr:uid="{00000000-0005-0000-0000-00005B000000}"/>
    <cellStyle name="Normal 25 2" xfId="94" xr:uid="{00000000-0005-0000-0000-00005C000000}"/>
    <cellStyle name="Normal 26" xfId="95" xr:uid="{00000000-0005-0000-0000-00005D000000}"/>
    <cellStyle name="Normal 27" xfId="96" xr:uid="{00000000-0005-0000-0000-00005E000000}"/>
    <cellStyle name="Normal 27 2" xfId="97" xr:uid="{00000000-0005-0000-0000-00005F000000}"/>
    <cellStyle name="Normal 28" xfId="98" xr:uid="{00000000-0005-0000-0000-000060000000}"/>
    <cellStyle name="Normal 28 2" xfId="99" xr:uid="{00000000-0005-0000-0000-000061000000}"/>
    <cellStyle name="Normal 29" xfId="100" xr:uid="{00000000-0005-0000-0000-000062000000}"/>
    <cellStyle name="Normal 29 2" xfId="101" xr:uid="{00000000-0005-0000-0000-000063000000}"/>
    <cellStyle name="Normal 3" xfId="6" xr:uid="{00000000-0005-0000-0000-000064000000}"/>
    <cellStyle name="Normal 3 2" xfId="102" xr:uid="{00000000-0005-0000-0000-000065000000}"/>
    <cellStyle name="Normal 3 2 2" xfId="103" xr:uid="{00000000-0005-0000-0000-000066000000}"/>
    <cellStyle name="Normal 3 2 3" xfId="104" xr:uid="{00000000-0005-0000-0000-000067000000}"/>
    <cellStyle name="Normal 3 3 4" xfId="105" xr:uid="{00000000-0005-0000-0000-000068000000}"/>
    <cellStyle name="Normal 30" xfId="106" xr:uid="{00000000-0005-0000-0000-000069000000}"/>
    <cellStyle name="Normal 30 2" xfId="107" xr:uid="{00000000-0005-0000-0000-00006A000000}"/>
    <cellStyle name="Normal 31" xfId="108" xr:uid="{00000000-0005-0000-0000-00006B000000}"/>
    <cellStyle name="Normal 31 2" xfId="109" xr:uid="{00000000-0005-0000-0000-00006C000000}"/>
    <cellStyle name="Normal 32" xfId="110" xr:uid="{00000000-0005-0000-0000-00006D000000}"/>
    <cellStyle name="Normal 32 2" xfId="111" xr:uid="{00000000-0005-0000-0000-00006E000000}"/>
    <cellStyle name="Normal 33" xfId="112" xr:uid="{00000000-0005-0000-0000-00006F000000}"/>
    <cellStyle name="Normal 33 2" xfId="113" xr:uid="{00000000-0005-0000-0000-000070000000}"/>
    <cellStyle name="Normal 34" xfId="114" xr:uid="{00000000-0005-0000-0000-000071000000}"/>
    <cellStyle name="Normal 34 2" xfId="115" xr:uid="{00000000-0005-0000-0000-000072000000}"/>
    <cellStyle name="Normal 35" xfId="116" xr:uid="{00000000-0005-0000-0000-000073000000}"/>
    <cellStyle name="Normal 35 2" xfId="117" xr:uid="{00000000-0005-0000-0000-000074000000}"/>
    <cellStyle name="Normal 36" xfId="118" xr:uid="{00000000-0005-0000-0000-000075000000}"/>
    <cellStyle name="Normal 36 2" xfId="119" xr:uid="{00000000-0005-0000-0000-000076000000}"/>
    <cellStyle name="Normal 37" xfId="120" xr:uid="{00000000-0005-0000-0000-000077000000}"/>
    <cellStyle name="Normal 37 2" xfId="121" xr:uid="{00000000-0005-0000-0000-000078000000}"/>
    <cellStyle name="Normal 38" xfId="122" xr:uid="{00000000-0005-0000-0000-000079000000}"/>
    <cellStyle name="Normal 38 2" xfId="123" xr:uid="{00000000-0005-0000-0000-00007A000000}"/>
    <cellStyle name="Normal 39" xfId="124" xr:uid="{00000000-0005-0000-0000-00007B000000}"/>
    <cellStyle name="Normal 39 2" xfId="125" xr:uid="{00000000-0005-0000-0000-00007C000000}"/>
    <cellStyle name="Normal 4" xfId="126" xr:uid="{00000000-0005-0000-0000-00007D000000}"/>
    <cellStyle name="Normal 4 10" xfId="127" xr:uid="{00000000-0005-0000-0000-00007E000000}"/>
    <cellStyle name="Normal 4 2" xfId="7" xr:uid="{00000000-0005-0000-0000-00007F000000}"/>
    <cellStyle name="Normal 4 2 2" xfId="128" xr:uid="{00000000-0005-0000-0000-000080000000}"/>
    <cellStyle name="Normal 4 2 3" xfId="129" xr:uid="{00000000-0005-0000-0000-000081000000}"/>
    <cellStyle name="Normal 4 2 4" xfId="130" xr:uid="{00000000-0005-0000-0000-000082000000}"/>
    <cellStyle name="Normal 4 2 5" xfId="131" xr:uid="{00000000-0005-0000-0000-000083000000}"/>
    <cellStyle name="Normal 4 2 6" xfId="132" xr:uid="{00000000-0005-0000-0000-000084000000}"/>
    <cellStyle name="Normal 4 2 7" xfId="133" xr:uid="{00000000-0005-0000-0000-000085000000}"/>
    <cellStyle name="Normal 4 3" xfId="134" xr:uid="{00000000-0005-0000-0000-000086000000}"/>
    <cellStyle name="Normal 4 3 2" xfId="135" xr:uid="{00000000-0005-0000-0000-000087000000}"/>
    <cellStyle name="Normal 4_cuentaPublica2013" xfId="136" xr:uid="{00000000-0005-0000-0000-000088000000}"/>
    <cellStyle name="Normal 40" xfId="137" xr:uid="{00000000-0005-0000-0000-000089000000}"/>
    <cellStyle name="Normal 40 2" xfId="138" xr:uid="{00000000-0005-0000-0000-00008A000000}"/>
    <cellStyle name="Normal 41" xfId="139" xr:uid="{00000000-0005-0000-0000-00008B000000}"/>
    <cellStyle name="Normal 41 2" xfId="140" xr:uid="{00000000-0005-0000-0000-00008C000000}"/>
    <cellStyle name="Normal 42" xfId="141" xr:uid="{00000000-0005-0000-0000-00008D000000}"/>
    <cellStyle name="Normal 42 2" xfId="142" xr:uid="{00000000-0005-0000-0000-00008E000000}"/>
    <cellStyle name="Normal 43" xfId="143" xr:uid="{00000000-0005-0000-0000-00008F000000}"/>
    <cellStyle name="Normal 43 2" xfId="144" xr:uid="{00000000-0005-0000-0000-000090000000}"/>
    <cellStyle name="Normal 44" xfId="145" xr:uid="{00000000-0005-0000-0000-000091000000}"/>
    <cellStyle name="Normal 44 2" xfId="146" xr:uid="{00000000-0005-0000-0000-000092000000}"/>
    <cellStyle name="Normal 45" xfId="147" xr:uid="{00000000-0005-0000-0000-000093000000}"/>
    <cellStyle name="Normal 45 2" xfId="148" xr:uid="{00000000-0005-0000-0000-000094000000}"/>
    <cellStyle name="Normal 46" xfId="149" xr:uid="{00000000-0005-0000-0000-000095000000}"/>
    <cellStyle name="Normal 46 2" xfId="150" xr:uid="{00000000-0005-0000-0000-000096000000}"/>
    <cellStyle name="Normal 47" xfId="151" xr:uid="{00000000-0005-0000-0000-000097000000}"/>
    <cellStyle name="Normal 47 2" xfId="152" xr:uid="{00000000-0005-0000-0000-000098000000}"/>
    <cellStyle name="Normal 48" xfId="153" xr:uid="{00000000-0005-0000-0000-000099000000}"/>
    <cellStyle name="Normal 48 2" xfId="154" xr:uid="{00000000-0005-0000-0000-00009A000000}"/>
    <cellStyle name="Normal 49" xfId="155" xr:uid="{00000000-0005-0000-0000-00009B000000}"/>
    <cellStyle name="Normal 49 2" xfId="156" xr:uid="{00000000-0005-0000-0000-00009C000000}"/>
    <cellStyle name="Normal 5" xfId="157" xr:uid="{00000000-0005-0000-0000-00009D000000}"/>
    <cellStyle name="Normal 5 2" xfId="158" xr:uid="{00000000-0005-0000-0000-00009E000000}"/>
    <cellStyle name="Normal 5 3" xfId="159" xr:uid="{00000000-0005-0000-0000-00009F000000}"/>
    <cellStyle name="Normal 50" xfId="160" xr:uid="{00000000-0005-0000-0000-0000A0000000}"/>
    <cellStyle name="Normal 50 2" xfId="161" xr:uid="{00000000-0005-0000-0000-0000A1000000}"/>
    <cellStyle name="Normal 51" xfId="162" xr:uid="{00000000-0005-0000-0000-0000A2000000}"/>
    <cellStyle name="Normal 51 2" xfId="163" xr:uid="{00000000-0005-0000-0000-0000A3000000}"/>
    <cellStyle name="Normal 6" xfId="164" xr:uid="{00000000-0005-0000-0000-0000A4000000}"/>
    <cellStyle name="Normal 6 10 2" xfId="165" xr:uid="{00000000-0005-0000-0000-0000A5000000}"/>
    <cellStyle name="Normal 6 2" xfId="166" xr:uid="{00000000-0005-0000-0000-0000A6000000}"/>
    <cellStyle name="Normal 6 2 2" xfId="167" xr:uid="{00000000-0005-0000-0000-0000A7000000}"/>
    <cellStyle name="Normal 6 3" xfId="168" xr:uid="{00000000-0005-0000-0000-0000A8000000}"/>
    <cellStyle name="Normal 6 4" xfId="169" xr:uid="{00000000-0005-0000-0000-0000A9000000}"/>
    <cellStyle name="Normal 66 2" xfId="170" xr:uid="{00000000-0005-0000-0000-0000AA000000}"/>
    <cellStyle name="Normal 7" xfId="171" xr:uid="{00000000-0005-0000-0000-0000AB000000}"/>
    <cellStyle name="Normal 7 2" xfId="172" xr:uid="{00000000-0005-0000-0000-0000AC000000}"/>
    <cellStyle name="Normal 7 2 2" xfId="173" xr:uid="{00000000-0005-0000-0000-0000AD000000}"/>
    <cellStyle name="Normal 7 2 2 2" xfId="174" xr:uid="{00000000-0005-0000-0000-0000AE000000}"/>
    <cellStyle name="Normal 7 3" xfId="175" xr:uid="{00000000-0005-0000-0000-0000AF000000}"/>
    <cellStyle name="Normal 7 4" xfId="176" xr:uid="{00000000-0005-0000-0000-0000B0000000}"/>
    <cellStyle name="Normal 70" xfId="177" xr:uid="{00000000-0005-0000-0000-0000B1000000}"/>
    <cellStyle name="Normal 8" xfId="178" xr:uid="{00000000-0005-0000-0000-0000B2000000}"/>
    <cellStyle name="Normal 8 2" xfId="179" xr:uid="{00000000-0005-0000-0000-0000B3000000}"/>
    <cellStyle name="Normal 9" xfId="180" xr:uid="{00000000-0005-0000-0000-0000B4000000}"/>
    <cellStyle name="Normal 9 2" xfId="181" xr:uid="{00000000-0005-0000-0000-0000B5000000}"/>
    <cellStyle name="Porcentaje 2" xfId="182" xr:uid="{00000000-0005-0000-0000-0000B6000000}"/>
    <cellStyle name="Porcentaje 3" xfId="183" xr:uid="{00000000-0005-0000-0000-0000B7000000}"/>
    <cellStyle name="Porcentual 2" xfId="184" xr:uid="{00000000-0005-0000-0000-0000B8000000}"/>
    <cellStyle name="Porcentual 2 2" xfId="185" xr:uid="{00000000-0005-0000-0000-0000B9000000}"/>
    <cellStyle name="Porcentual 2 3" xfId="186" xr:uid="{00000000-0005-0000-0000-0000BA000000}"/>
    <cellStyle name="Porcentual 2 4" xfId="187" xr:uid="{00000000-0005-0000-0000-0000BB000000}"/>
    <cellStyle name="Porcentual 2 4 2" xfId="188" xr:uid="{00000000-0005-0000-0000-0000BC000000}"/>
    <cellStyle name="Porcentual 3" xfId="189" xr:uid="{00000000-0005-0000-0000-0000BD000000}"/>
    <cellStyle name="Porcentual 4" xfId="190" xr:uid="{00000000-0005-0000-0000-0000BE000000}"/>
    <cellStyle name="Porcentual 8" xfId="191" xr:uid="{00000000-0005-0000-0000-0000BF000000}"/>
  </cellStyles>
  <dxfs count="0"/>
  <tableStyles count="0" defaultTableStyle="TableStyleMedium2" defaultPivotStyle="PivotStyleLight16"/>
  <colors>
    <mruColors>
      <color rgb="FFB6B6B6"/>
      <color rgb="FFFF33CC"/>
      <color rgb="FFDCDCDC"/>
      <color rgb="FFB1B1B1"/>
      <color rgb="FFECECE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externalLink" Target="externalLinks/externalLink5.xml"/><Relationship Id="rId26" Type="http://schemas.openxmlformats.org/officeDocument/2006/relationships/externalLink" Target="externalLinks/externalLink13.xml"/><Relationship Id="rId39" Type="http://schemas.openxmlformats.org/officeDocument/2006/relationships/externalLink" Target="externalLinks/externalLink26.xml"/><Relationship Id="rId21" Type="http://schemas.openxmlformats.org/officeDocument/2006/relationships/externalLink" Target="externalLinks/externalLink8.xml"/><Relationship Id="rId34" Type="http://schemas.openxmlformats.org/officeDocument/2006/relationships/externalLink" Target="externalLinks/externalLink21.xml"/><Relationship Id="rId42" Type="http://schemas.openxmlformats.org/officeDocument/2006/relationships/externalLink" Target="externalLinks/externalLink29.xml"/><Relationship Id="rId47" Type="http://schemas.openxmlformats.org/officeDocument/2006/relationships/theme" Target="theme/theme1.xml"/><Relationship Id="rId50" Type="http://schemas.openxmlformats.org/officeDocument/2006/relationships/calcChain" Target="calcChain.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externalLink" Target="externalLinks/externalLink3.xml"/><Relationship Id="rId29" Type="http://schemas.openxmlformats.org/officeDocument/2006/relationships/externalLink" Target="externalLinks/externalLink16.xml"/><Relationship Id="rId11" Type="http://schemas.openxmlformats.org/officeDocument/2006/relationships/worksheet" Target="worksheets/sheet11.xml"/><Relationship Id="rId24" Type="http://schemas.openxmlformats.org/officeDocument/2006/relationships/externalLink" Target="externalLinks/externalLink11.xml"/><Relationship Id="rId32" Type="http://schemas.openxmlformats.org/officeDocument/2006/relationships/externalLink" Target="externalLinks/externalLink19.xml"/><Relationship Id="rId37" Type="http://schemas.openxmlformats.org/officeDocument/2006/relationships/externalLink" Target="externalLinks/externalLink24.xml"/><Relationship Id="rId40" Type="http://schemas.openxmlformats.org/officeDocument/2006/relationships/externalLink" Target="externalLinks/externalLink27.xml"/><Relationship Id="rId45" Type="http://schemas.openxmlformats.org/officeDocument/2006/relationships/externalLink" Target="externalLinks/externalLink32.xml"/><Relationship Id="rId5" Type="http://schemas.openxmlformats.org/officeDocument/2006/relationships/worksheet" Target="worksheets/sheet5.xml"/><Relationship Id="rId15" Type="http://schemas.openxmlformats.org/officeDocument/2006/relationships/externalLink" Target="externalLinks/externalLink2.xml"/><Relationship Id="rId23" Type="http://schemas.openxmlformats.org/officeDocument/2006/relationships/externalLink" Target="externalLinks/externalLink10.xml"/><Relationship Id="rId28" Type="http://schemas.openxmlformats.org/officeDocument/2006/relationships/externalLink" Target="externalLinks/externalLink15.xml"/><Relationship Id="rId36" Type="http://schemas.openxmlformats.org/officeDocument/2006/relationships/externalLink" Target="externalLinks/externalLink23.xml"/><Relationship Id="rId49"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externalLink" Target="externalLinks/externalLink6.xml"/><Relationship Id="rId31" Type="http://schemas.openxmlformats.org/officeDocument/2006/relationships/externalLink" Target="externalLinks/externalLink18.xml"/><Relationship Id="rId44" Type="http://schemas.openxmlformats.org/officeDocument/2006/relationships/externalLink" Target="externalLinks/externalLink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 Id="rId22" Type="http://schemas.openxmlformats.org/officeDocument/2006/relationships/externalLink" Target="externalLinks/externalLink9.xml"/><Relationship Id="rId27" Type="http://schemas.openxmlformats.org/officeDocument/2006/relationships/externalLink" Target="externalLinks/externalLink14.xml"/><Relationship Id="rId30" Type="http://schemas.openxmlformats.org/officeDocument/2006/relationships/externalLink" Target="externalLinks/externalLink17.xml"/><Relationship Id="rId35" Type="http://schemas.openxmlformats.org/officeDocument/2006/relationships/externalLink" Target="externalLinks/externalLink22.xml"/><Relationship Id="rId43" Type="http://schemas.openxmlformats.org/officeDocument/2006/relationships/externalLink" Target="externalLinks/externalLink30.xml"/><Relationship Id="rId48" Type="http://schemas.openxmlformats.org/officeDocument/2006/relationships/styles" Target="styles.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externalLink" Target="externalLinks/externalLink4.xml"/><Relationship Id="rId25" Type="http://schemas.openxmlformats.org/officeDocument/2006/relationships/externalLink" Target="externalLinks/externalLink12.xml"/><Relationship Id="rId33" Type="http://schemas.openxmlformats.org/officeDocument/2006/relationships/externalLink" Target="externalLinks/externalLink20.xml"/><Relationship Id="rId38" Type="http://schemas.openxmlformats.org/officeDocument/2006/relationships/externalLink" Target="externalLinks/externalLink25.xml"/><Relationship Id="rId46" Type="http://schemas.openxmlformats.org/officeDocument/2006/relationships/externalLink" Target="externalLinks/externalLink33.xml"/><Relationship Id="rId20" Type="http://schemas.openxmlformats.org/officeDocument/2006/relationships/externalLink" Target="externalLinks/externalLink7.xml"/><Relationship Id="rId41" Type="http://schemas.openxmlformats.org/officeDocument/2006/relationships/externalLink" Target="externalLinks/externalLink28.xml"/><Relationship Id="rId1" Type="http://schemas.openxmlformats.org/officeDocument/2006/relationships/worksheet" Target="worksheets/sheet1.xml"/><Relationship Id="rId6" Type="http://schemas.openxmlformats.org/officeDocument/2006/relationships/worksheet" Target="worksheets/sheet6.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76200</xdr:colOff>
      <xdr:row>6</xdr:row>
      <xdr:rowOff>63500</xdr:rowOff>
    </xdr:from>
    <xdr:to>
      <xdr:col>1</xdr:col>
      <xdr:colOff>1640416</xdr:colOff>
      <xdr:row>6</xdr:row>
      <xdr:rowOff>276225</xdr:rowOff>
    </xdr:to>
    <xdr:sp macro="[30]!A_2017" textlink="">
      <xdr:nvSpPr>
        <xdr:cNvPr id="7" name="Rectángulo: esquinas redondeadas 1">
          <a:extLst>
            <a:ext uri="{FF2B5EF4-FFF2-40B4-BE49-F238E27FC236}">
              <a16:creationId xmlns:a16="http://schemas.microsoft.com/office/drawing/2014/main" id="{00000000-0008-0000-0000-000007000000}"/>
            </a:ext>
          </a:extLst>
        </xdr:cNvPr>
        <xdr:cNvSpPr/>
      </xdr:nvSpPr>
      <xdr:spPr>
        <a:xfrm>
          <a:off x="133350" y="1501775"/>
          <a:ext cx="1564216" cy="212725"/>
        </a:xfrm>
        <a:prstGeom prst="round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MX" sz="1100"/>
        </a:p>
      </xdr:txBody>
    </xdr:sp>
    <xdr:clientData/>
  </xdr:twoCellAnchor>
  <xdr:oneCellAnchor>
    <xdr:from>
      <xdr:col>1</xdr:col>
      <xdr:colOff>190500</xdr:colOff>
      <xdr:row>1</xdr:row>
      <xdr:rowOff>133350</xdr:rowOff>
    </xdr:from>
    <xdr:ext cx="763300" cy="744148"/>
    <xdr:pic>
      <xdr:nvPicPr>
        <xdr:cNvPr id="8" name="Sample image" descr="Sample image">
          <a:extLst>
            <a:ext uri="{FF2B5EF4-FFF2-40B4-BE49-F238E27FC236}">
              <a16:creationId xmlns:a16="http://schemas.microsoft.com/office/drawing/2014/main" id="{00000000-0008-0000-0000-000008000000}"/>
            </a:ext>
          </a:extLst>
        </xdr:cNvPr>
        <xdr:cNvPicPr>
          <a:picLocks noChangeAspect="1"/>
        </xdr:cNvPicPr>
      </xdr:nvPicPr>
      <xdr:blipFill>
        <a:blip xmlns:r="http://schemas.openxmlformats.org/officeDocument/2006/relationships" r:embed="rId1"/>
        <a:stretch>
          <a:fillRect/>
        </a:stretch>
      </xdr:blipFill>
      <xdr:spPr>
        <a:xfrm>
          <a:off x="247650" y="209550"/>
          <a:ext cx="763300" cy="744148"/>
        </a:xfrm>
        <a:prstGeom prst="rect">
          <a:avLst/>
        </a:prstGeom>
      </xdr:spPr>
    </xdr:pic>
    <xdr:clientData/>
  </xdr:oneCellAnchor>
  <xdr:twoCellAnchor>
    <xdr:from>
      <xdr:col>1</xdr:col>
      <xdr:colOff>21767</xdr:colOff>
      <xdr:row>13932</xdr:row>
      <xdr:rowOff>120704</xdr:rowOff>
    </xdr:from>
    <xdr:to>
      <xdr:col>2</xdr:col>
      <xdr:colOff>1934002</xdr:colOff>
      <xdr:row>13936</xdr:row>
      <xdr:rowOff>14770</xdr:rowOff>
    </xdr:to>
    <xdr:sp macro="" textlink="">
      <xdr:nvSpPr>
        <xdr:cNvPr id="9" name="CuadroTexto 7">
          <a:extLst>
            <a:ext uri="{FF2B5EF4-FFF2-40B4-BE49-F238E27FC236}">
              <a16:creationId xmlns:a16="http://schemas.microsoft.com/office/drawing/2014/main" id="{00000000-0008-0000-0000-000009000000}"/>
            </a:ext>
          </a:extLst>
        </xdr:cNvPr>
        <xdr:cNvSpPr txBox="1"/>
      </xdr:nvSpPr>
      <xdr:spPr>
        <a:xfrm>
          <a:off x="76196" y="5752839704"/>
          <a:ext cx="3028020" cy="54720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MX" sz="1100" b="0" i="0" u="none" strike="noStrike">
              <a:solidFill>
                <a:schemeClr val="dk1"/>
              </a:solidFill>
              <a:effectLst/>
              <a:latin typeface="+mn-lt"/>
              <a:ea typeface="+mn-ea"/>
              <a:cs typeface="+mn-cs"/>
            </a:rPr>
            <a:t>PROFR.ISRAEL GONZAGA HERNANDEZ                                                       DIRECTOR DEL SM DIF DE TEXCALTITLAN</a:t>
          </a:r>
          <a:r>
            <a:rPr lang="es-MX"/>
            <a:t> </a:t>
          </a:r>
        </a:p>
      </xdr:txBody>
    </xdr:sp>
    <xdr:clientData/>
  </xdr:twoCellAnchor>
  <xdr:twoCellAnchor>
    <xdr:from>
      <xdr:col>0</xdr:col>
      <xdr:colOff>0</xdr:colOff>
      <xdr:row>13932</xdr:row>
      <xdr:rowOff>190442</xdr:rowOff>
    </xdr:from>
    <xdr:to>
      <xdr:col>2</xdr:col>
      <xdr:colOff>2095931</xdr:colOff>
      <xdr:row>13932</xdr:row>
      <xdr:rowOff>190443</xdr:rowOff>
    </xdr:to>
    <xdr:cxnSp macro="">
      <xdr:nvCxnSpPr>
        <xdr:cNvPr id="10" name="Conector recto 8">
          <a:extLst>
            <a:ext uri="{FF2B5EF4-FFF2-40B4-BE49-F238E27FC236}">
              <a16:creationId xmlns:a16="http://schemas.microsoft.com/office/drawing/2014/main" id="{00000000-0008-0000-0000-00000A000000}"/>
            </a:ext>
          </a:extLst>
        </xdr:cNvPr>
        <xdr:cNvCxnSpPr/>
      </xdr:nvCxnSpPr>
      <xdr:spPr>
        <a:xfrm flipV="1">
          <a:off x="0" y="6146904263"/>
          <a:ext cx="3266145" cy="1"/>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1028143</xdr:colOff>
      <xdr:row>13933</xdr:row>
      <xdr:rowOff>23132</xdr:rowOff>
    </xdr:from>
    <xdr:to>
      <xdr:col>7</xdr:col>
      <xdr:colOff>1045795</xdr:colOff>
      <xdr:row>13937</xdr:row>
      <xdr:rowOff>2923</xdr:rowOff>
    </xdr:to>
    <xdr:sp macro="" textlink="">
      <xdr:nvSpPr>
        <xdr:cNvPr id="11" name="CuadroTexto 10">
          <a:extLst>
            <a:ext uri="{FF2B5EF4-FFF2-40B4-BE49-F238E27FC236}">
              <a16:creationId xmlns:a16="http://schemas.microsoft.com/office/drawing/2014/main" id="{00000000-0008-0000-0000-00000B000000}"/>
            </a:ext>
          </a:extLst>
        </xdr:cNvPr>
        <xdr:cNvSpPr txBox="1"/>
      </xdr:nvSpPr>
      <xdr:spPr>
        <a:xfrm>
          <a:off x="7845322" y="5752905418"/>
          <a:ext cx="3528294" cy="63293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lang="es-MX" sz="1100" b="0" i="0">
              <a:solidFill>
                <a:schemeClr val="dk1"/>
              </a:solidFill>
              <a:effectLst/>
              <a:latin typeface="+mn-lt"/>
              <a:ea typeface="+mn-ea"/>
              <a:cs typeface="+mn-cs"/>
            </a:rPr>
            <a:t>L.A. ANGELICA MERCADO CASTAÑEDA                                                 TESORERA DEL SM DIF DE TEXCALTITLAN</a:t>
          </a:r>
          <a:r>
            <a:rPr lang="es-MX" sz="1100">
              <a:solidFill>
                <a:schemeClr val="dk1"/>
              </a:solidFill>
              <a:effectLst/>
              <a:latin typeface="+mn-lt"/>
              <a:ea typeface="+mn-ea"/>
              <a:cs typeface="+mn-cs"/>
            </a:rPr>
            <a:t> </a:t>
          </a:r>
          <a:endParaRPr lang="es-MX">
            <a:effectLst/>
          </a:endParaRPr>
        </a:p>
        <a:p>
          <a:endParaRPr lang="es-MX" sz="1100"/>
        </a:p>
      </xdr:txBody>
    </xdr:sp>
    <xdr:clientData/>
  </xdr:twoCellAnchor>
  <xdr:twoCellAnchor>
    <xdr:from>
      <xdr:col>5</xdr:col>
      <xdr:colOff>1250012</xdr:colOff>
      <xdr:row>13933</xdr:row>
      <xdr:rowOff>56750</xdr:rowOff>
    </xdr:from>
    <xdr:to>
      <xdr:col>7</xdr:col>
      <xdr:colOff>807663</xdr:colOff>
      <xdr:row>13933</xdr:row>
      <xdr:rowOff>56750</xdr:rowOff>
    </xdr:to>
    <xdr:cxnSp macro="">
      <xdr:nvCxnSpPr>
        <xdr:cNvPr id="12" name="11 Conector recto">
          <a:extLst>
            <a:ext uri="{FF2B5EF4-FFF2-40B4-BE49-F238E27FC236}">
              <a16:creationId xmlns:a16="http://schemas.microsoft.com/office/drawing/2014/main" id="{00000000-0008-0000-0000-00000C000000}"/>
            </a:ext>
          </a:extLst>
        </xdr:cNvPr>
        <xdr:cNvCxnSpPr/>
      </xdr:nvCxnSpPr>
      <xdr:spPr>
        <a:xfrm>
          <a:off x="8067191" y="5752939036"/>
          <a:ext cx="3068293"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10.xml><?xml version="1.0" encoding="utf-8"?>
<xdr:wsDr xmlns:xdr="http://schemas.openxmlformats.org/drawingml/2006/spreadsheetDrawing" xmlns:a="http://schemas.openxmlformats.org/drawingml/2006/main">
  <xdr:oneCellAnchor>
    <xdr:from>
      <xdr:col>1</xdr:col>
      <xdr:colOff>154781</xdr:colOff>
      <xdr:row>1</xdr:row>
      <xdr:rowOff>59531</xdr:rowOff>
    </xdr:from>
    <xdr:ext cx="549000" cy="498108"/>
    <xdr:pic>
      <xdr:nvPicPr>
        <xdr:cNvPr id="6" name="Sample image" descr="Sample image">
          <a:extLst>
            <a:ext uri="{FF2B5EF4-FFF2-40B4-BE49-F238E27FC236}">
              <a16:creationId xmlns:a16="http://schemas.microsoft.com/office/drawing/2014/main" id="{00000000-0008-0000-0900-000006000000}"/>
            </a:ext>
          </a:extLst>
        </xdr:cNvPr>
        <xdr:cNvPicPr>
          <a:picLocks noChangeAspect="1"/>
        </xdr:cNvPicPr>
      </xdr:nvPicPr>
      <xdr:blipFill>
        <a:blip xmlns:r="http://schemas.openxmlformats.org/officeDocument/2006/relationships" r:embed="rId1"/>
        <a:stretch>
          <a:fillRect/>
        </a:stretch>
      </xdr:blipFill>
      <xdr:spPr>
        <a:xfrm>
          <a:off x="214312" y="119062"/>
          <a:ext cx="549000" cy="498108"/>
        </a:xfrm>
        <a:prstGeom prst="rect">
          <a:avLst/>
        </a:prstGeom>
      </xdr:spPr>
    </xdr:pic>
    <xdr:clientData/>
  </xdr:oneCellAnchor>
  <xdr:twoCellAnchor>
    <xdr:from>
      <xdr:col>1</xdr:col>
      <xdr:colOff>1808020</xdr:colOff>
      <xdr:row>55</xdr:row>
      <xdr:rowOff>77161</xdr:rowOff>
    </xdr:from>
    <xdr:to>
      <xdr:col>1</xdr:col>
      <xdr:colOff>4859245</xdr:colOff>
      <xdr:row>58</xdr:row>
      <xdr:rowOff>162489</xdr:rowOff>
    </xdr:to>
    <xdr:sp macro="" textlink="">
      <xdr:nvSpPr>
        <xdr:cNvPr id="7" name="CuadroTexto 6">
          <a:extLst>
            <a:ext uri="{FF2B5EF4-FFF2-40B4-BE49-F238E27FC236}">
              <a16:creationId xmlns:a16="http://schemas.microsoft.com/office/drawing/2014/main" id="{C0F1A104-7747-4E51-9F36-D86B0C441F74}"/>
            </a:ext>
          </a:extLst>
        </xdr:cNvPr>
        <xdr:cNvSpPr txBox="1"/>
      </xdr:nvSpPr>
      <xdr:spPr>
        <a:xfrm>
          <a:off x="1851315" y="18997275"/>
          <a:ext cx="3051225" cy="73475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MX" sz="1100" b="0" i="0" u="none" strike="noStrike">
              <a:solidFill>
                <a:schemeClr val="dk1"/>
              </a:solidFill>
              <a:effectLst/>
              <a:latin typeface="+mn-lt"/>
              <a:ea typeface="+mn-ea"/>
              <a:cs typeface="+mn-cs"/>
            </a:rPr>
            <a:t>PROFR.ISRAEL GONZAGA HERNANDEZ                                                       DIRECTOR DEL SM DIF DE TEXCALTITLAN</a:t>
          </a:r>
          <a:r>
            <a:rPr lang="es-MX"/>
            <a:t> </a:t>
          </a:r>
        </a:p>
      </xdr:txBody>
    </xdr:sp>
    <xdr:clientData/>
  </xdr:twoCellAnchor>
  <xdr:twoCellAnchor>
    <xdr:from>
      <xdr:col>1</xdr:col>
      <xdr:colOff>1731824</xdr:colOff>
      <xdr:row>55</xdr:row>
      <xdr:rowOff>95191</xdr:rowOff>
    </xdr:from>
    <xdr:to>
      <xdr:col>1</xdr:col>
      <xdr:colOff>5021174</xdr:colOff>
      <xdr:row>55</xdr:row>
      <xdr:rowOff>95192</xdr:rowOff>
    </xdr:to>
    <xdr:cxnSp macro="">
      <xdr:nvCxnSpPr>
        <xdr:cNvPr id="8" name="Conector recto 7">
          <a:extLst>
            <a:ext uri="{FF2B5EF4-FFF2-40B4-BE49-F238E27FC236}">
              <a16:creationId xmlns:a16="http://schemas.microsoft.com/office/drawing/2014/main" id="{D9215F06-C622-4560-83EF-4EE43465AFE0}"/>
            </a:ext>
          </a:extLst>
        </xdr:cNvPr>
        <xdr:cNvCxnSpPr/>
      </xdr:nvCxnSpPr>
      <xdr:spPr>
        <a:xfrm flipV="1">
          <a:off x="1775119" y="19015305"/>
          <a:ext cx="3289350" cy="1"/>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265230</xdr:colOff>
      <xdr:row>55</xdr:row>
      <xdr:rowOff>0</xdr:rowOff>
    </xdr:from>
    <xdr:to>
      <xdr:col>12</xdr:col>
      <xdr:colOff>821293</xdr:colOff>
      <xdr:row>59</xdr:row>
      <xdr:rowOff>9596</xdr:rowOff>
    </xdr:to>
    <xdr:sp macro="" textlink="">
      <xdr:nvSpPr>
        <xdr:cNvPr id="9" name="CuadroTexto 10">
          <a:extLst>
            <a:ext uri="{FF2B5EF4-FFF2-40B4-BE49-F238E27FC236}">
              <a16:creationId xmlns:a16="http://schemas.microsoft.com/office/drawing/2014/main" id="{919D0766-65A4-463D-BC51-41A96ADCD937}"/>
            </a:ext>
          </a:extLst>
        </xdr:cNvPr>
        <xdr:cNvSpPr txBox="1"/>
      </xdr:nvSpPr>
      <xdr:spPr>
        <a:xfrm>
          <a:off x="13989889" y="18920114"/>
          <a:ext cx="3543449" cy="87550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lang="es-MX" sz="1100" b="0" i="0">
              <a:solidFill>
                <a:schemeClr val="dk1"/>
              </a:solidFill>
              <a:effectLst/>
              <a:latin typeface="+mn-lt"/>
              <a:ea typeface="+mn-ea"/>
              <a:cs typeface="+mn-cs"/>
            </a:rPr>
            <a:t>L.A. ANGELICA MERCADO CASTAÑEDA                                                 TESORERA DEL SM DIF DE TEXCALTITLAN</a:t>
          </a:r>
          <a:r>
            <a:rPr lang="es-MX" sz="1100">
              <a:solidFill>
                <a:schemeClr val="dk1"/>
              </a:solidFill>
              <a:effectLst/>
              <a:latin typeface="+mn-lt"/>
              <a:ea typeface="+mn-ea"/>
              <a:cs typeface="+mn-cs"/>
            </a:rPr>
            <a:t> </a:t>
          </a:r>
          <a:endParaRPr lang="es-MX">
            <a:effectLst/>
          </a:endParaRPr>
        </a:p>
        <a:p>
          <a:endParaRPr lang="es-MX" sz="1100"/>
        </a:p>
      </xdr:txBody>
    </xdr:sp>
    <xdr:clientData/>
  </xdr:twoCellAnchor>
  <xdr:twoCellAnchor>
    <xdr:from>
      <xdr:col>9</xdr:col>
      <xdr:colOff>569782</xdr:colOff>
      <xdr:row>55</xdr:row>
      <xdr:rowOff>24093</xdr:rowOff>
    </xdr:from>
    <xdr:to>
      <xdr:col>12</xdr:col>
      <xdr:colOff>668886</xdr:colOff>
      <xdr:row>55</xdr:row>
      <xdr:rowOff>24093</xdr:rowOff>
    </xdr:to>
    <xdr:cxnSp macro="">
      <xdr:nvCxnSpPr>
        <xdr:cNvPr id="10" name="9 Conector recto">
          <a:extLst>
            <a:ext uri="{FF2B5EF4-FFF2-40B4-BE49-F238E27FC236}">
              <a16:creationId xmlns:a16="http://schemas.microsoft.com/office/drawing/2014/main" id="{637F6DF2-B1C6-4CC0-A693-2E950658E393}"/>
            </a:ext>
          </a:extLst>
        </xdr:cNvPr>
        <xdr:cNvCxnSpPr/>
      </xdr:nvCxnSpPr>
      <xdr:spPr>
        <a:xfrm>
          <a:off x="14294441" y="18944207"/>
          <a:ext cx="308649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11.xml><?xml version="1.0" encoding="utf-8"?>
<xdr:wsDr xmlns:xdr="http://schemas.openxmlformats.org/drawingml/2006/spreadsheetDrawing" xmlns:a="http://schemas.openxmlformats.org/drawingml/2006/main">
  <xdr:oneCellAnchor>
    <xdr:from>
      <xdr:col>2</xdr:col>
      <xdr:colOff>133349</xdr:colOff>
      <xdr:row>1</xdr:row>
      <xdr:rowOff>95249</xdr:rowOff>
    </xdr:from>
    <xdr:ext cx="866775" cy="786425"/>
    <xdr:pic>
      <xdr:nvPicPr>
        <xdr:cNvPr id="6" name="Sample image" descr="Sample image">
          <a:extLst>
            <a:ext uri="{FF2B5EF4-FFF2-40B4-BE49-F238E27FC236}">
              <a16:creationId xmlns:a16="http://schemas.microsoft.com/office/drawing/2014/main" id="{00000000-0008-0000-0A00-000006000000}"/>
            </a:ext>
          </a:extLst>
        </xdr:cNvPr>
        <xdr:cNvPicPr>
          <a:picLocks noChangeAspect="1"/>
        </xdr:cNvPicPr>
      </xdr:nvPicPr>
      <xdr:blipFill>
        <a:blip xmlns:r="http://schemas.openxmlformats.org/officeDocument/2006/relationships" r:embed="rId1"/>
        <a:stretch>
          <a:fillRect/>
        </a:stretch>
      </xdr:blipFill>
      <xdr:spPr>
        <a:xfrm>
          <a:off x="942974" y="295274"/>
          <a:ext cx="866775" cy="786425"/>
        </a:xfrm>
        <a:prstGeom prst="rect">
          <a:avLst/>
        </a:prstGeom>
      </xdr:spPr>
    </xdr:pic>
    <xdr:clientData/>
  </xdr:oneCellAnchor>
  <xdr:twoCellAnchor>
    <xdr:from>
      <xdr:col>2</xdr:col>
      <xdr:colOff>76196</xdr:colOff>
      <xdr:row>44</xdr:row>
      <xdr:rowOff>77161</xdr:rowOff>
    </xdr:from>
    <xdr:to>
      <xdr:col>3</xdr:col>
      <xdr:colOff>146096</xdr:colOff>
      <xdr:row>47</xdr:row>
      <xdr:rowOff>126120</xdr:rowOff>
    </xdr:to>
    <xdr:sp macro="" textlink="">
      <xdr:nvSpPr>
        <xdr:cNvPr id="3" name="CuadroTexto 2">
          <a:extLst>
            <a:ext uri="{FF2B5EF4-FFF2-40B4-BE49-F238E27FC236}">
              <a16:creationId xmlns:a16="http://schemas.microsoft.com/office/drawing/2014/main" id="{20867673-86C5-4F7D-8C2C-6EDA839DD55C}"/>
            </a:ext>
          </a:extLst>
        </xdr:cNvPr>
        <xdr:cNvSpPr txBox="1"/>
      </xdr:nvSpPr>
      <xdr:spPr>
        <a:xfrm>
          <a:off x="885821" y="8773486"/>
          <a:ext cx="3051225" cy="73475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MX" sz="1100" b="0" i="0" u="none" strike="noStrike">
              <a:solidFill>
                <a:schemeClr val="dk1"/>
              </a:solidFill>
              <a:effectLst/>
              <a:latin typeface="+mn-lt"/>
              <a:ea typeface="+mn-ea"/>
              <a:cs typeface="+mn-cs"/>
            </a:rPr>
            <a:t>PROFR.ISRAEL GONZAGA HERNANDEZ                                                       DIRECTOR DEL SM DIF DE TEXCALTITLAN</a:t>
          </a:r>
          <a:r>
            <a:rPr lang="es-MX"/>
            <a:t> </a:t>
          </a:r>
        </a:p>
      </xdr:txBody>
    </xdr:sp>
    <xdr:clientData/>
  </xdr:twoCellAnchor>
  <xdr:twoCellAnchor>
    <xdr:from>
      <xdr:col>2</xdr:col>
      <xdr:colOff>0</xdr:colOff>
      <xdr:row>44</xdr:row>
      <xdr:rowOff>95191</xdr:rowOff>
    </xdr:from>
    <xdr:to>
      <xdr:col>3</xdr:col>
      <xdr:colOff>308025</xdr:colOff>
      <xdr:row>44</xdr:row>
      <xdr:rowOff>95192</xdr:rowOff>
    </xdr:to>
    <xdr:cxnSp macro="">
      <xdr:nvCxnSpPr>
        <xdr:cNvPr id="4" name="Conector recto 3">
          <a:extLst>
            <a:ext uri="{FF2B5EF4-FFF2-40B4-BE49-F238E27FC236}">
              <a16:creationId xmlns:a16="http://schemas.microsoft.com/office/drawing/2014/main" id="{FF36BDDD-2F99-4087-B1E7-E8731DBA63A9}"/>
            </a:ext>
          </a:extLst>
        </xdr:cNvPr>
        <xdr:cNvCxnSpPr/>
      </xdr:nvCxnSpPr>
      <xdr:spPr>
        <a:xfrm flipV="1">
          <a:off x="809625" y="8791516"/>
          <a:ext cx="3289350" cy="1"/>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3</xdr:col>
      <xdr:colOff>1022895</xdr:colOff>
      <xdr:row>44</xdr:row>
      <xdr:rowOff>51486</xdr:rowOff>
    </xdr:from>
    <xdr:to>
      <xdr:col>5</xdr:col>
      <xdr:colOff>61019</xdr:colOff>
      <xdr:row>48</xdr:row>
      <xdr:rowOff>9502</xdr:rowOff>
    </xdr:to>
    <xdr:sp macro="" textlink="">
      <xdr:nvSpPr>
        <xdr:cNvPr id="5" name="CuadroTexto 10">
          <a:extLst>
            <a:ext uri="{FF2B5EF4-FFF2-40B4-BE49-F238E27FC236}">
              <a16:creationId xmlns:a16="http://schemas.microsoft.com/office/drawing/2014/main" id="{CB9BE85B-5BFE-4F8F-BC8D-9243D0D6579D}"/>
            </a:ext>
          </a:extLst>
        </xdr:cNvPr>
        <xdr:cNvSpPr txBox="1"/>
      </xdr:nvSpPr>
      <xdr:spPr>
        <a:xfrm>
          <a:off x="4832895" y="8623986"/>
          <a:ext cx="3543192" cy="88477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lang="es-MX" sz="1100" b="0" i="0">
              <a:solidFill>
                <a:schemeClr val="dk1"/>
              </a:solidFill>
              <a:effectLst/>
              <a:latin typeface="+mn-lt"/>
              <a:ea typeface="+mn-ea"/>
              <a:cs typeface="+mn-cs"/>
            </a:rPr>
            <a:t>L.A. ANGELICA MERCADO CASTAÑEDA                                                 TESORERA DEL SM DIF DE TEXCALTITLAN</a:t>
          </a:r>
          <a:r>
            <a:rPr lang="es-MX" sz="1100">
              <a:solidFill>
                <a:schemeClr val="dk1"/>
              </a:solidFill>
              <a:effectLst/>
              <a:latin typeface="+mn-lt"/>
              <a:ea typeface="+mn-ea"/>
              <a:cs typeface="+mn-cs"/>
            </a:rPr>
            <a:t> </a:t>
          </a:r>
          <a:endParaRPr lang="es-MX">
            <a:effectLst/>
          </a:endParaRPr>
        </a:p>
        <a:p>
          <a:endParaRPr lang="es-MX" sz="1100"/>
        </a:p>
      </xdr:txBody>
    </xdr:sp>
    <xdr:clientData/>
  </xdr:twoCellAnchor>
  <xdr:twoCellAnchor>
    <xdr:from>
      <xdr:col>3</xdr:col>
      <xdr:colOff>1327447</xdr:colOff>
      <xdr:row>44</xdr:row>
      <xdr:rowOff>75579</xdr:rowOff>
    </xdr:from>
    <xdr:to>
      <xdr:col>4</xdr:col>
      <xdr:colOff>1508812</xdr:colOff>
      <xdr:row>44</xdr:row>
      <xdr:rowOff>75579</xdr:rowOff>
    </xdr:to>
    <xdr:cxnSp macro="">
      <xdr:nvCxnSpPr>
        <xdr:cNvPr id="7" name="9 Conector recto">
          <a:extLst>
            <a:ext uri="{FF2B5EF4-FFF2-40B4-BE49-F238E27FC236}">
              <a16:creationId xmlns:a16="http://schemas.microsoft.com/office/drawing/2014/main" id="{31743058-89A8-4D57-9291-DD36F2B13838}"/>
            </a:ext>
          </a:extLst>
        </xdr:cNvPr>
        <xdr:cNvCxnSpPr/>
      </xdr:nvCxnSpPr>
      <xdr:spPr>
        <a:xfrm>
          <a:off x="5137447" y="8648079"/>
          <a:ext cx="3090351"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oneCellAnchor>
    <xdr:from>
      <xdr:col>2</xdr:col>
      <xdr:colOff>1511257</xdr:colOff>
      <xdr:row>16</xdr:row>
      <xdr:rowOff>152009</xdr:rowOff>
    </xdr:from>
    <xdr:ext cx="5626541" cy="937629"/>
    <xdr:sp macro="" textlink="">
      <xdr:nvSpPr>
        <xdr:cNvPr id="2" name="Rectángulo 1">
          <a:extLst>
            <a:ext uri="{FF2B5EF4-FFF2-40B4-BE49-F238E27FC236}">
              <a16:creationId xmlns:a16="http://schemas.microsoft.com/office/drawing/2014/main" id="{E4F597D0-7D2F-47DD-8EF1-60EE4CB2FC6A}"/>
            </a:ext>
          </a:extLst>
        </xdr:cNvPr>
        <xdr:cNvSpPr/>
      </xdr:nvSpPr>
      <xdr:spPr>
        <a:xfrm rot="2034732">
          <a:off x="2327686" y="3774911"/>
          <a:ext cx="5626541" cy="937629"/>
        </a:xfrm>
        <a:prstGeom prst="rect">
          <a:avLst/>
        </a:prstGeom>
        <a:noFill/>
      </xdr:spPr>
      <xdr:txBody>
        <a:bodyPr wrap="none" lIns="91440" tIns="45720" rIns="91440" bIns="45720">
          <a:spAutoFit/>
        </a:bodyPr>
        <a:lstStyle/>
        <a:p>
          <a:pPr algn="ctr"/>
          <a:r>
            <a:rPr lang="es-MX"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rPr>
            <a:t>SIN</a:t>
          </a:r>
          <a:r>
            <a:rPr lang="es-MX" sz="5400" b="1" cap="none" spc="0" baseline="0">
              <a:ln w="9525">
                <a:solidFill>
                  <a:schemeClr val="bg1"/>
                </a:solidFill>
                <a:prstDash val="solid"/>
              </a:ln>
              <a:solidFill>
                <a:schemeClr val="tx1"/>
              </a:solidFill>
              <a:effectLst>
                <a:outerShdw blurRad="12700" dist="38100" dir="2700000" algn="tl" rotWithShape="0">
                  <a:schemeClr val="bg1">
                    <a:lumMod val="50000"/>
                  </a:schemeClr>
                </a:outerShdw>
              </a:effectLst>
            </a:rPr>
            <a:t> INFORMACION</a:t>
          </a:r>
          <a:endParaRPr lang="es-MX"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wsDr>
</file>

<file path=xl/drawings/drawing12.xml><?xml version="1.0" encoding="utf-8"?>
<xdr:wsDr xmlns:xdr="http://schemas.openxmlformats.org/drawingml/2006/spreadsheetDrawing" xmlns:a="http://schemas.openxmlformats.org/drawingml/2006/main">
  <xdr:oneCellAnchor>
    <xdr:from>
      <xdr:col>2</xdr:col>
      <xdr:colOff>352425</xdr:colOff>
      <xdr:row>1</xdr:row>
      <xdr:rowOff>209550</xdr:rowOff>
    </xdr:from>
    <xdr:ext cx="866775" cy="786425"/>
    <xdr:pic>
      <xdr:nvPicPr>
        <xdr:cNvPr id="6" name="Sample image" descr="Sample image">
          <a:extLst>
            <a:ext uri="{FF2B5EF4-FFF2-40B4-BE49-F238E27FC236}">
              <a16:creationId xmlns:a16="http://schemas.microsoft.com/office/drawing/2014/main" id="{00000000-0008-0000-0B00-000006000000}"/>
            </a:ext>
          </a:extLst>
        </xdr:cNvPr>
        <xdr:cNvPicPr>
          <a:picLocks noChangeAspect="1"/>
        </xdr:cNvPicPr>
      </xdr:nvPicPr>
      <xdr:blipFill>
        <a:blip xmlns:r="http://schemas.openxmlformats.org/officeDocument/2006/relationships" r:embed="rId1"/>
        <a:stretch>
          <a:fillRect/>
        </a:stretch>
      </xdr:blipFill>
      <xdr:spPr>
        <a:xfrm>
          <a:off x="1162050" y="409575"/>
          <a:ext cx="866775" cy="786425"/>
        </a:xfrm>
        <a:prstGeom prst="rect">
          <a:avLst/>
        </a:prstGeom>
      </xdr:spPr>
    </xdr:pic>
    <xdr:clientData/>
  </xdr:oneCellAnchor>
  <xdr:twoCellAnchor>
    <xdr:from>
      <xdr:col>2</xdr:col>
      <xdr:colOff>457196</xdr:colOff>
      <xdr:row>45</xdr:row>
      <xdr:rowOff>25675</xdr:rowOff>
    </xdr:from>
    <xdr:to>
      <xdr:col>3</xdr:col>
      <xdr:colOff>427212</xdr:colOff>
      <xdr:row>48</xdr:row>
      <xdr:rowOff>83902</xdr:rowOff>
    </xdr:to>
    <xdr:sp macro="" textlink="">
      <xdr:nvSpPr>
        <xdr:cNvPr id="3" name="CuadroTexto 2">
          <a:extLst>
            <a:ext uri="{FF2B5EF4-FFF2-40B4-BE49-F238E27FC236}">
              <a16:creationId xmlns:a16="http://schemas.microsoft.com/office/drawing/2014/main" id="{4A2BBCE4-151E-469F-9768-8506E5C5DD1C}"/>
            </a:ext>
          </a:extLst>
        </xdr:cNvPr>
        <xdr:cNvSpPr txBox="1"/>
      </xdr:nvSpPr>
      <xdr:spPr>
        <a:xfrm>
          <a:off x="1266821" y="7998100"/>
          <a:ext cx="3056116" cy="74402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MX" sz="1100" b="0" i="0" u="none" strike="noStrike">
              <a:solidFill>
                <a:schemeClr val="dk1"/>
              </a:solidFill>
              <a:effectLst/>
              <a:latin typeface="+mn-lt"/>
              <a:ea typeface="+mn-ea"/>
              <a:cs typeface="+mn-cs"/>
            </a:rPr>
            <a:t>PROFR.ISRAEL GONZAGA HERNANDEZ                                                       DIRECTOR DEL SM DIF DE TEXCALTITLAN</a:t>
          </a:r>
          <a:r>
            <a:rPr lang="es-MX"/>
            <a:t> </a:t>
          </a:r>
        </a:p>
      </xdr:txBody>
    </xdr:sp>
    <xdr:clientData/>
  </xdr:twoCellAnchor>
  <xdr:twoCellAnchor>
    <xdr:from>
      <xdr:col>2</xdr:col>
      <xdr:colOff>381000</xdr:colOff>
      <xdr:row>45</xdr:row>
      <xdr:rowOff>43705</xdr:rowOff>
    </xdr:from>
    <xdr:to>
      <xdr:col>3</xdr:col>
      <xdr:colOff>589141</xdr:colOff>
      <xdr:row>45</xdr:row>
      <xdr:rowOff>43706</xdr:rowOff>
    </xdr:to>
    <xdr:cxnSp macro="">
      <xdr:nvCxnSpPr>
        <xdr:cNvPr id="4" name="Conector recto 3">
          <a:extLst>
            <a:ext uri="{FF2B5EF4-FFF2-40B4-BE49-F238E27FC236}">
              <a16:creationId xmlns:a16="http://schemas.microsoft.com/office/drawing/2014/main" id="{F75AC521-4E76-402A-98D9-C98A405D6729}"/>
            </a:ext>
          </a:extLst>
        </xdr:cNvPr>
        <xdr:cNvCxnSpPr/>
      </xdr:nvCxnSpPr>
      <xdr:spPr>
        <a:xfrm flipV="1">
          <a:off x="1190625" y="8016130"/>
          <a:ext cx="3294241" cy="1"/>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3</xdr:col>
      <xdr:colOff>1304011</xdr:colOff>
      <xdr:row>45</xdr:row>
      <xdr:rowOff>0</xdr:rowOff>
    </xdr:from>
    <xdr:to>
      <xdr:col>5</xdr:col>
      <xdr:colOff>1380103</xdr:colOff>
      <xdr:row>48</xdr:row>
      <xdr:rowOff>198973</xdr:rowOff>
    </xdr:to>
    <xdr:sp macro="" textlink="">
      <xdr:nvSpPr>
        <xdr:cNvPr id="5" name="CuadroTexto 10">
          <a:extLst>
            <a:ext uri="{FF2B5EF4-FFF2-40B4-BE49-F238E27FC236}">
              <a16:creationId xmlns:a16="http://schemas.microsoft.com/office/drawing/2014/main" id="{FF433896-2859-432D-BC74-C6916F267371}"/>
            </a:ext>
          </a:extLst>
        </xdr:cNvPr>
        <xdr:cNvSpPr txBox="1"/>
      </xdr:nvSpPr>
      <xdr:spPr>
        <a:xfrm>
          <a:off x="5199736" y="7972425"/>
          <a:ext cx="3543192" cy="88477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lang="es-MX" sz="1100" b="0" i="0">
              <a:solidFill>
                <a:schemeClr val="dk1"/>
              </a:solidFill>
              <a:effectLst/>
              <a:latin typeface="+mn-lt"/>
              <a:ea typeface="+mn-ea"/>
              <a:cs typeface="+mn-cs"/>
            </a:rPr>
            <a:t>L.A. ANGELICA MERCADO CASTAÑEDA                                                 TESORERA DEL SM DIF DE TEXCALTITLAN</a:t>
          </a:r>
          <a:r>
            <a:rPr lang="es-MX" sz="1100">
              <a:solidFill>
                <a:schemeClr val="dk1"/>
              </a:solidFill>
              <a:effectLst/>
              <a:latin typeface="+mn-lt"/>
              <a:ea typeface="+mn-ea"/>
              <a:cs typeface="+mn-cs"/>
            </a:rPr>
            <a:t> </a:t>
          </a:r>
          <a:endParaRPr lang="es-MX">
            <a:effectLst/>
          </a:endParaRPr>
        </a:p>
        <a:p>
          <a:endParaRPr lang="es-MX" sz="1100"/>
        </a:p>
      </xdr:txBody>
    </xdr:sp>
    <xdr:clientData/>
  </xdr:twoCellAnchor>
  <xdr:twoCellAnchor>
    <xdr:from>
      <xdr:col>3</xdr:col>
      <xdr:colOff>1608563</xdr:colOff>
      <xdr:row>45</xdr:row>
      <xdr:rowOff>24093</xdr:rowOff>
    </xdr:from>
    <xdr:to>
      <xdr:col>5</xdr:col>
      <xdr:colOff>1231814</xdr:colOff>
      <xdr:row>45</xdr:row>
      <xdr:rowOff>24093</xdr:rowOff>
    </xdr:to>
    <xdr:cxnSp macro="">
      <xdr:nvCxnSpPr>
        <xdr:cNvPr id="7" name="9 Conector recto">
          <a:extLst>
            <a:ext uri="{FF2B5EF4-FFF2-40B4-BE49-F238E27FC236}">
              <a16:creationId xmlns:a16="http://schemas.microsoft.com/office/drawing/2014/main" id="{E1E7669F-B5AD-4383-8FC6-586B8F4722DA}"/>
            </a:ext>
          </a:extLst>
        </xdr:cNvPr>
        <xdr:cNvCxnSpPr/>
      </xdr:nvCxnSpPr>
      <xdr:spPr>
        <a:xfrm>
          <a:off x="5504288" y="7996518"/>
          <a:ext cx="3090351"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oneCellAnchor>
    <xdr:from>
      <xdr:col>2</xdr:col>
      <xdr:colOff>1847850</xdr:colOff>
      <xdr:row>16</xdr:row>
      <xdr:rowOff>38100</xdr:rowOff>
    </xdr:from>
    <xdr:ext cx="5626541" cy="937629"/>
    <xdr:sp macro="" textlink="">
      <xdr:nvSpPr>
        <xdr:cNvPr id="8" name="Rectángulo 7">
          <a:extLst>
            <a:ext uri="{FF2B5EF4-FFF2-40B4-BE49-F238E27FC236}">
              <a16:creationId xmlns:a16="http://schemas.microsoft.com/office/drawing/2014/main" id="{D3D41DCD-0B87-46E4-B576-25962911F433}"/>
            </a:ext>
          </a:extLst>
        </xdr:cNvPr>
        <xdr:cNvSpPr/>
      </xdr:nvSpPr>
      <xdr:spPr>
        <a:xfrm rot="2034732">
          <a:off x="2657475" y="3429000"/>
          <a:ext cx="5626541" cy="937629"/>
        </a:xfrm>
        <a:prstGeom prst="rect">
          <a:avLst/>
        </a:prstGeom>
        <a:noFill/>
      </xdr:spPr>
      <xdr:txBody>
        <a:bodyPr wrap="none" lIns="91440" tIns="45720" rIns="91440" bIns="45720">
          <a:spAutoFit/>
        </a:bodyPr>
        <a:lstStyle/>
        <a:p>
          <a:pPr algn="ctr"/>
          <a:r>
            <a:rPr lang="es-MX"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rPr>
            <a:t>SIN</a:t>
          </a:r>
          <a:r>
            <a:rPr lang="es-MX" sz="5400" b="1" cap="none" spc="0" baseline="0">
              <a:ln w="9525">
                <a:solidFill>
                  <a:schemeClr val="bg1"/>
                </a:solidFill>
                <a:prstDash val="solid"/>
              </a:ln>
              <a:solidFill>
                <a:schemeClr val="tx1"/>
              </a:solidFill>
              <a:effectLst>
                <a:outerShdw blurRad="12700" dist="38100" dir="2700000" algn="tl" rotWithShape="0">
                  <a:schemeClr val="bg1">
                    <a:lumMod val="50000"/>
                  </a:schemeClr>
                </a:outerShdw>
              </a:effectLst>
            </a:rPr>
            <a:t> INFORMACION</a:t>
          </a:r>
          <a:endParaRPr lang="es-MX"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wsDr>
</file>

<file path=xl/drawings/drawing13.xml><?xml version="1.0" encoding="utf-8"?>
<xdr:wsDr xmlns:xdr="http://schemas.openxmlformats.org/drawingml/2006/spreadsheetDrawing" xmlns:a="http://schemas.openxmlformats.org/drawingml/2006/main">
  <xdr:oneCellAnchor>
    <xdr:from>
      <xdr:col>1</xdr:col>
      <xdr:colOff>76200</xdr:colOff>
      <xdr:row>1</xdr:row>
      <xdr:rowOff>180975</xdr:rowOff>
    </xdr:from>
    <xdr:ext cx="704850" cy="786425"/>
    <xdr:pic>
      <xdr:nvPicPr>
        <xdr:cNvPr id="6" name="Sample image" descr="Sample image">
          <a:extLst>
            <a:ext uri="{FF2B5EF4-FFF2-40B4-BE49-F238E27FC236}">
              <a16:creationId xmlns:a16="http://schemas.microsoft.com/office/drawing/2014/main" id="{00000000-0008-0000-0C00-000006000000}"/>
            </a:ext>
          </a:extLst>
        </xdr:cNvPr>
        <xdr:cNvPicPr>
          <a:picLocks noChangeAspect="1"/>
        </xdr:cNvPicPr>
      </xdr:nvPicPr>
      <xdr:blipFill>
        <a:blip xmlns:r="http://schemas.openxmlformats.org/officeDocument/2006/relationships" r:embed="rId1"/>
        <a:stretch>
          <a:fillRect/>
        </a:stretch>
      </xdr:blipFill>
      <xdr:spPr>
        <a:xfrm>
          <a:off x="838200" y="381000"/>
          <a:ext cx="704850" cy="786425"/>
        </a:xfrm>
        <a:prstGeom prst="rect">
          <a:avLst/>
        </a:prstGeom>
      </xdr:spPr>
    </xdr:pic>
    <xdr:clientData/>
  </xdr:oneCellAnchor>
  <xdr:twoCellAnchor>
    <xdr:from>
      <xdr:col>2</xdr:col>
      <xdr:colOff>76196</xdr:colOff>
      <xdr:row>43</xdr:row>
      <xdr:rowOff>25675</xdr:rowOff>
    </xdr:from>
    <xdr:to>
      <xdr:col>2</xdr:col>
      <xdr:colOff>3132312</xdr:colOff>
      <xdr:row>46</xdr:row>
      <xdr:rowOff>83902</xdr:rowOff>
    </xdr:to>
    <xdr:sp macro="" textlink="">
      <xdr:nvSpPr>
        <xdr:cNvPr id="3" name="CuadroTexto 2">
          <a:extLst>
            <a:ext uri="{FF2B5EF4-FFF2-40B4-BE49-F238E27FC236}">
              <a16:creationId xmlns:a16="http://schemas.microsoft.com/office/drawing/2014/main" id="{87C281EC-F787-49DB-BB95-3AE3697F8D44}"/>
            </a:ext>
          </a:extLst>
        </xdr:cNvPr>
        <xdr:cNvSpPr txBox="1"/>
      </xdr:nvSpPr>
      <xdr:spPr>
        <a:xfrm>
          <a:off x="1504946" y="7407550"/>
          <a:ext cx="3056116" cy="74402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MX" sz="1100" b="0" i="0" u="none" strike="noStrike">
              <a:solidFill>
                <a:schemeClr val="dk1"/>
              </a:solidFill>
              <a:effectLst/>
              <a:latin typeface="+mn-lt"/>
              <a:ea typeface="+mn-ea"/>
              <a:cs typeface="+mn-cs"/>
            </a:rPr>
            <a:t>PROFR.ISRAEL GONZAGA HERNANDEZ                                                       DIRECTOR DEL SM DIF DE TEXCALTITLAN</a:t>
          </a:r>
          <a:r>
            <a:rPr lang="es-MX"/>
            <a:t> </a:t>
          </a:r>
        </a:p>
      </xdr:txBody>
    </xdr:sp>
    <xdr:clientData/>
  </xdr:twoCellAnchor>
  <xdr:twoCellAnchor>
    <xdr:from>
      <xdr:col>2</xdr:col>
      <xdr:colOff>0</xdr:colOff>
      <xdr:row>43</xdr:row>
      <xdr:rowOff>43705</xdr:rowOff>
    </xdr:from>
    <xdr:to>
      <xdr:col>3</xdr:col>
      <xdr:colOff>122416</xdr:colOff>
      <xdr:row>43</xdr:row>
      <xdr:rowOff>43706</xdr:rowOff>
    </xdr:to>
    <xdr:cxnSp macro="">
      <xdr:nvCxnSpPr>
        <xdr:cNvPr id="4" name="Conector recto 3">
          <a:extLst>
            <a:ext uri="{FF2B5EF4-FFF2-40B4-BE49-F238E27FC236}">
              <a16:creationId xmlns:a16="http://schemas.microsoft.com/office/drawing/2014/main" id="{2678A9EC-ACC8-42D2-8B89-078178008993}"/>
            </a:ext>
          </a:extLst>
        </xdr:cNvPr>
        <xdr:cNvCxnSpPr/>
      </xdr:nvCxnSpPr>
      <xdr:spPr>
        <a:xfrm flipV="1">
          <a:off x="1428750" y="7425580"/>
          <a:ext cx="3294241" cy="1"/>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46711</xdr:colOff>
      <xdr:row>43</xdr:row>
      <xdr:rowOff>0</xdr:rowOff>
    </xdr:from>
    <xdr:to>
      <xdr:col>5</xdr:col>
      <xdr:colOff>1284853</xdr:colOff>
      <xdr:row>46</xdr:row>
      <xdr:rowOff>198973</xdr:rowOff>
    </xdr:to>
    <xdr:sp macro="" textlink="">
      <xdr:nvSpPr>
        <xdr:cNvPr id="5" name="CuadroTexto 10">
          <a:extLst>
            <a:ext uri="{FF2B5EF4-FFF2-40B4-BE49-F238E27FC236}">
              <a16:creationId xmlns:a16="http://schemas.microsoft.com/office/drawing/2014/main" id="{60B4A223-9A53-4B29-9AF4-CA48FC38721E}"/>
            </a:ext>
          </a:extLst>
        </xdr:cNvPr>
        <xdr:cNvSpPr txBox="1"/>
      </xdr:nvSpPr>
      <xdr:spPr>
        <a:xfrm>
          <a:off x="6704686" y="7381875"/>
          <a:ext cx="3543192" cy="88477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lang="es-MX" sz="1100" b="0" i="0">
              <a:solidFill>
                <a:schemeClr val="dk1"/>
              </a:solidFill>
              <a:effectLst/>
              <a:latin typeface="+mn-lt"/>
              <a:ea typeface="+mn-ea"/>
              <a:cs typeface="+mn-cs"/>
            </a:rPr>
            <a:t>L.A. ANGELICA MERCADO CASTAÑEDA                                                 TESORERA DEL SM DIF DE TEXCALTITLAN</a:t>
          </a:r>
          <a:r>
            <a:rPr lang="es-MX" sz="1100">
              <a:solidFill>
                <a:schemeClr val="dk1"/>
              </a:solidFill>
              <a:effectLst/>
              <a:latin typeface="+mn-lt"/>
              <a:ea typeface="+mn-ea"/>
              <a:cs typeface="+mn-cs"/>
            </a:rPr>
            <a:t> </a:t>
          </a:r>
          <a:endParaRPr lang="es-MX">
            <a:effectLst/>
          </a:endParaRPr>
        </a:p>
        <a:p>
          <a:endParaRPr lang="es-MX" sz="1100"/>
        </a:p>
      </xdr:txBody>
    </xdr:sp>
    <xdr:clientData/>
  </xdr:twoCellAnchor>
  <xdr:twoCellAnchor>
    <xdr:from>
      <xdr:col>4</xdr:col>
      <xdr:colOff>351263</xdr:colOff>
      <xdr:row>43</xdr:row>
      <xdr:rowOff>24093</xdr:rowOff>
    </xdr:from>
    <xdr:to>
      <xdr:col>5</xdr:col>
      <xdr:colOff>1136564</xdr:colOff>
      <xdr:row>43</xdr:row>
      <xdr:rowOff>24093</xdr:rowOff>
    </xdr:to>
    <xdr:cxnSp macro="">
      <xdr:nvCxnSpPr>
        <xdr:cNvPr id="7" name="9 Conector recto">
          <a:extLst>
            <a:ext uri="{FF2B5EF4-FFF2-40B4-BE49-F238E27FC236}">
              <a16:creationId xmlns:a16="http://schemas.microsoft.com/office/drawing/2014/main" id="{7DBDFB2E-0F05-4377-8A6D-4D50BE294CD8}"/>
            </a:ext>
          </a:extLst>
        </xdr:cNvPr>
        <xdr:cNvCxnSpPr/>
      </xdr:nvCxnSpPr>
      <xdr:spPr>
        <a:xfrm>
          <a:off x="7009238" y="7405968"/>
          <a:ext cx="3090351"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oneCellAnchor>
    <xdr:from>
      <xdr:col>2</xdr:col>
      <xdr:colOff>1295399</xdr:colOff>
      <xdr:row>14</xdr:row>
      <xdr:rowOff>1</xdr:rowOff>
    </xdr:from>
    <xdr:ext cx="5626541" cy="937629"/>
    <xdr:sp macro="" textlink="">
      <xdr:nvSpPr>
        <xdr:cNvPr id="8" name="Rectángulo 7">
          <a:extLst>
            <a:ext uri="{FF2B5EF4-FFF2-40B4-BE49-F238E27FC236}">
              <a16:creationId xmlns:a16="http://schemas.microsoft.com/office/drawing/2014/main" id="{8378BACA-2E9C-417A-B5E4-47D57C2E5949}"/>
            </a:ext>
          </a:extLst>
        </xdr:cNvPr>
        <xdr:cNvSpPr/>
      </xdr:nvSpPr>
      <xdr:spPr>
        <a:xfrm rot="20729664">
          <a:off x="2724149" y="2952751"/>
          <a:ext cx="5626541" cy="937629"/>
        </a:xfrm>
        <a:prstGeom prst="rect">
          <a:avLst/>
        </a:prstGeom>
        <a:noFill/>
      </xdr:spPr>
      <xdr:txBody>
        <a:bodyPr wrap="none" lIns="91440" tIns="45720" rIns="91440" bIns="45720">
          <a:spAutoFit/>
        </a:bodyPr>
        <a:lstStyle/>
        <a:p>
          <a:pPr algn="ctr"/>
          <a:r>
            <a:rPr lang="es-MX"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rPr>
            <a:t>SIN</a:t>
          </a:r>
          <a:r>
            <a:rPr lang="es-MX" sz="5400" b="1" cap="none" spc="0" baseline="0">
              <a:ln w="9525">
                <a:solidFill>
                  <a:schemeClr val="bg1"/>
                </a:solidFill>
                <a:prstDash val="solid"/>
              </a:ln>
              <a:solidFill>
                <a:schemeClr val="tx1"/>
              </a:solidFill>
              <a:effectLst>
                <a:outerShdw blurRad="12700" dist="38100" dir="2700000" algn="tl" rotWithShape="0">
                  <a:schemeClr val="bg1">
                    <a:lumMod val="50000"/>
                  </a:schemeClr>
                </a:outerShdw>
              </a:effectLst>
            </a:rPr>
            <a:t> INFORMACION</a:t>
          </a:r>
          <a:endParaRPr lang="es-MX"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6</xdr:col>
      <xdr:colOff>47624</xdr:colOff>
      <xdr:row>6</xdr:row>
      <xdr:rowOff>76200</xdr:rowOff>
    </xdr:from>
    <xdr:to>
      <xdr:col>6</xdr:col>
      <xdr:colOff>1904999</xdr:colOff>
      <xdr:row>7</xdr:row>
      <xdr:rowOff>276225</xdr:rowOff>
    </xdr:to>
    <xdr:sp macro="[31]!A_2017" textlink="">
      <xdr:nvSpPr>
        <xdr:cNvPr id="7" name="Rectángulo: esquinas redondeadas 3">
          <a:extLst>
            <a:ext uri="{FF2B5EF4-FFF2-40B4-BE49-F238E27FC236}">
              <a16:creationId xmlns:a16="http://schemas.microsoft.com/office/drawing/2014/main" id="{00000000-0008-0000-0100-000007000000}"/>
            </a:ext>
          </a:extLst>
        </xdr:cNvPr>
        <xdr:cNvSpPr/>
      </xdr:nvSpPr>
      <xdr:spPr>
        <a:xfrm>
          <a:off x="2962274" y="1609725"/>
          <a:ext cx="1857375" cy="533400"/>
        </a:xfrm>
        <a:prstGeom prst="round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MX" sz="1100"/>
        </a:p>
      </xdr:txBody>
    </xdr:sp>
    <xdr:clientData/>
  </xdr:twoCellAnchor>
  <xdr:oneCellAnchor>
    <xdr:from>
      <xdr:col>1</xdr:col>
      <xdr:colOff>104775</xdr:colOff>
      <xdr:row>1</xdr:row>
      <xdr:rowOff>57150</xdr:rowOff>
    </xdr:from>
    <xdr:ext cx="763300" cy="744148"/>
    <xdr:pic>
      <xdr:nvPicPr>
        <xdr:cNvPr id="8" name="Sample image" descr="Sample image">
          <a:extLst>
            <a:ext uri="{FF2B5EF4-FFF2-40B4-BE49-F238E27FC236}">
              <a16:creationId xmlns:a16="http://schemas.microsoft.com/office/drawing/2014/main" id="{00000000-0008-0000-0100-000008000000}"/>
            </a:ext>
          </a:extLst>
        </xdr:cNvPr>
        <xdr:cNvPicPr>
          <a:picLocks noChangeAspect="1"/>
        </xdr:cNvPicPr>
      </xdr:nvPicPr>
      <xdr:blipFill>
        <a:blip xmlns:r="http://schemas.openxmlformats.org/officeDocument/2006/relationships" r:embed="rId1"/>
        <a:stretch>
          <a:fillRect/>
        </a:stretch>
      </xdr:blipFill>
      <xdr:spPr>
        <a:xfrm>
          <a:off x="161925" y="133350"/>
          <a:ext cx="763300" cy="744148"/>
        </a:xfrm>
        <a:prstGeom prst="rect">
          <a:avLst/>
        </a:prstGeom>
      </xdr:spPr>
    </xdr:pic>
    <xdr:clientData/>
  </xdr:oneCellAnchor>
  <xdr:twoCellAnchor>
    <xdr:from>
      <xdr:col>2</xdr:col>
      <xdr:colOff>177049</xdr:colOff>
      <xdr:row>980</xdr:row>
      <xdr:rowOff>112058</xdr:rowOff>
    </xdr:from>
    <xdr:to>
      <xdr:col>6</xdr:col>
      <xdr:colOff>919069</xdr:colOff>
      <xdr:row>984</xdr:row>
      <xdr:rowOff>31738</xdr:rowOff>
    </xdr:to>
    <xdr:sp macro="" textlink="">
      <xdr:nvSpPr>
        <xdr:cNvPr id="9" name="CuadroTexto 7">
          <a:extLst>
            <a:ext uri="{FF2B5EF4-FFF2-40B4-BE49-F238E27FC236}">
              <a16:creationId xmlns:a16="http://schemas.microsoft.com/office/drawing/2014/main" id="{00000000-0008-0000-0100-000009000000}"/>
            </a:ext>
          </a:extLst>
        </xdr:cNvPr>
        <xdr:cNvSpPr txBox="1"/>
      </xdr:nvSpPr>
      <xdr:spPr>
        <a:xfrm>
          <a:off x="804578" y="154842882"/>
          <a:ext cx="3028020" cy="54720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MX" sz="1100" b="0" i="0" u="none" strike="noStrike">
              <a:solidFill>
                <a:schemeClr val="dk1"/>
              </a:solidFill>
              <a:effectLst/>
              <a:latin typeface="+mn-lt"/>
              <a:ea typeface="+mn-ea"/>
              <a:cs typeface="+mn-cs"/>
            </a:rPr>
            <a:t>PROFR.ISRAEL GONZAGA HERNANDEZ                                                       DIRECTOR DEL SM DIF DE TEXCALTITLAN</a:t>
          </a:r>
          <a:r>
            <a:rPr lang="es-MX"/>
            <a:t> </a:t>
          </a:r>
        </a:p>
      </xdr:txBody>
    </xdr:sp>
    <xdr:clientData/>
  </xdr:twoCellAnchor>
  <xdr:twoCellAnchor>
    <xdr:from>
      <xdr:col>2</xdr:col>
      <xdr:colOff>100853</xdr:colOff>
      <xdr:row>981</xdr:row>
      <xdr:rowOff>11306</xdr:rowOff>
    </xdr:from>
    <xdr:to>
      <xdr:col>6</xdr:col>
      <xdr:colOff>1080998</xdr:colOff>
      <xdr:row>981</xdr:row>
      <xdr:rowOff>11307</xdr:rowOff>
    </xdr:to>
    <xdr:cxnSp macro="">
      <xdr:nvCxnSpPr>
        <xdr:cNvPr id="10" name="Conector recto 8">
          <a:extLst>
            <a:ext uri="{FF2B5EF4-FFF2-40B4-BE49-F238E27FC236}">
              <a16:creationId xmlns:a16="http://schemas.microsoft.com/office/drawing/2014/main" id="{00000000-0008-0000-0100-00000A000000}"/>
            </a:ext>
          </a:extLst>
        </xdr:cNvPr>
        <xdr:cNvCxnSpPr/>
      </xdr:nvCxnSpPr>
      <xdr:spPr>
        <a:xfrm flipV="1">
          <a:off x="728382" y="154899012"/>
          <a:ext cx="3266145" cy="1"/>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1099380</xdr:colOff>
      <xdr:row>981</xdr:row>
      <xdr:rowOff>20890</xdr:rowOff>
    </xdr:from>
    <xdr:to>
      <xdr:col>12</xdr:col>
      <xdr:colOff>728027</xdr:colOff>
      <xdr:row>985</xdr:row>
      <xdr:rowOff>26295</xdr:rowOff>
    </xdr:to>
    <xdr:sp macro="" textlink="">
      <xdr:nvSpPr>
        <xdr:cNvPr id="11" name="CuadroTexto 10">
          <a:extLst>
            <a:ext uri="{FF2B5EF4-FFF2-40B4-BE49-F238E27FC236}">
              <a16:creationId xmlns:a16="http://schemas.microsoft.com/office/drawing/2014/main" id="{00000000-0008-0000-0100-00000B000000}"/>
            </a:ext>
          </a:extLst>
        </xdr:cNvPr>
        <xdr:cNvSpPr txBox="1"/>
      </xdr:nvSpPr>
      <xdr:spPr>
        <a:xfrm>
          <a:off x="8573704" y="154908596"/>
          <a:ext cx="3528294" cy="63293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lang="es-MX" sz="1100" b="0" i="0">
              <a:solidFill>
                <a:schemeClr val="dk1"/>
              </a:solidFill>
              <a:effectLst/>
              <a:latin typeface="+mn-lt"/>
              <a:ea typeface="+mn-ea"/>
              <a:cs typeface="+mn-cs"/>
            </a:rPr>
            <a:t>L.A. ANGELICA MERCADO CASTAÑEDA                                                 TESORERA DEL SM DIF DE TEXCALTITLAN</a:t>
          </a:r>
          <a:r>
            <a:rPr lang="es-MX" sz="1100">
              <a:solidFill>
                <a:schemeClr val="dk1"/>
              </a:solidFill>
              <a:effectLst/>
              <a:latin typeface="+mn-lt"/>
              <a:ea typeface="+mn-ea"/>
              <a:cs typeface="+mn-cs"/>
            </a:rPr>
            <a:t> </a:t>
          </a:r>
          <a:endParaRPr lang="es-MX">
            <a:effectLst/>
          </a:endParaRPr>
        </a:p>
        <a:p>
          <a:endParaRPr lang="es-MX" sz="1100"/>
        </a:p>
      </xdr:txBody>
    </xdr:sp>
    <xdr:clientData/>
  </xdr:twoCellAnchor>
  <xdr:twoCellAnchor>
    <xdr:from>
      <xdr:col>10</xdr:col>
      <xdr:colOff>21367</xdr:colOff>
      <xdr:row>981</xdr:row>
      <xdr:rowOff>54508</xdr:rowOff>
    </xdr:from>
    <xdr:to>
      <xdr:col>12</xdr:col>
      <xdr:colOff>489895</xdr:colOff>
      <xdr:row>981</xdr:row>
      <xdr:rowOff>54508</xdr:rowOff>
    </xdr:to>
    <xdr:cxnSp macro="">
      <xdr:nvCxnSpPr>
        <xdr:cNvPr id="12" name="11 Conector recto">
          <a:extLst>
            <a:ext uri="{FF2B5EF4-FFF2-40B4-BE49-F238E27FC236}">
              <a16:creationId xmlns:a16="http://schemas.microsoft.com/office/drawing/2014/main" id="{00000000-0008-0000-0100-00000C000000}"/>
            </a:ext>
          </a:extLst>
        </xdr:cNvPr>
        <xdr:cNvCxnSpPr/>
      </xdr:nvCxnSpPr>
      <xdr:spPr>
        <a:xfrm>
          <a:off x="8795573" y="154942214"/>
          <a:ext cx="3068293"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3.xml><?xml version="1.0" encoding="utf-8"?>
<xdr:wsDr xmlns:xdr="http://schemas.openxmlformats.org/drawingml/2006/spreadsheetDrawing" xmlns:a="http://schemas.openxmlformats.org/drawingml/2006/main">
  <xdr:twoCellAnchor>
    <xdr:from>
      <xdr:col>3</xdr:col>
      <xdr:colOff>590550</xdr:colOff>
      <xdr:row>86</xdr:row>
      <xdr:rowOff>57150</xdr:rowOff>
    </xdr:from>
    <xdr:to>
      <xdr:col>10</xdr:col>
      <xdr:colOff>727141</xdr:colOff>
      <xdr:row>90</xdr:row>
      <xdr:rowOff>50331</xdr:rowOff>
    </xdr:to>
    <xdr:grpSp>
      <xdr:nvGrpSpPr>
        <xdr:cNvPr id="3" name="Group 17">
          <a:extLst>
            <a:ext uri="{FF2B5EF4-FFF2-40B4-BE49-F238E27FC236}">
              <a16:creationId xmlns:a16="http://schemas.microsoft.com/office/drawing/2014/main" id="{00000000-0008-0000-0200-000003000000}"/>
            </a:ext>
          </a:extLst>
        </xdr:cNvPr>
        <xdr:cNvGrpSpPr>
          <a:grpSpLocks/>
        </xdr:cNvGrpSpPr>
      </xdr:nvGrpSpPr>
      <xdr:grpSpPr bwMode="auto">
        <a:xfrm>
          <a:off x="4171950" y="31832550"/>
          <a:ext cx="10956991" cy="755181"/>
          <a:chOff x="11" y="852"/>
          <a:chExt cx="801" cy="27"/>
        </a:xfrm>
      </xdr:grpSpPr>
      <xdr:sp macro="" textlink="">
        <xdr:nvSpPr>
          <xdr:cNvPr id="4" name="Text Box 18">
            <a:extLst>
              <a:ext uri="{FF2B5EF4-FFF2-40B4-BE49-F238E27FC236}">
                <a16:creationId xmlns:a16="http://schemas.microsoft.com/office/drawing/2014/main" id="{00000000-0008-0000-0200-000004000000}"/>
              </a:ext>
            </a:extLst>
          </xdr:cNvPr>
          <xdr:cNvSpPr txBox="1">
            <a:spLocks noChangeArrowheads="1"/>
          </xdr:cNvSpPr>
        </xdr:nvSpPr>
        <xdr:spPr bwMode="auto">
          <a:xfrm>
            <a:off x="11" y="852"/>
            <a:ext cx="212" cy="24"/>
          </a:xfrm>
          <a:prstGeom prst="rect">
            <a:avLst/>
          </a:prstGeom>
          <a:noFill/>
          <a:ln w="9525">
            <a:noFill/>
            <a:miter lim="800000"/>
            <a:headEnd/>
            <a:tailEnd/>
          </a:ln>
        </xdr:spPr>
        <xdr:txBody>
          <a:bodyPr vertOverflow="clip" wrap="square" lIns="27432" tIns="18288" rIns="27432" bIns="0" anchor="t" upright="1"/>
          <a:lstStyle/>
          <a:p>
            <a:pPr algn="ctr" rtl="1">
              <a:defRPr sz="1000"/>
            </a:pPr>
            <a:r>
              <a:rPr lang="es-ES" sz="800" b="0" i="0" strike="noStrike">
                <a:solidFill>
                  <a:srgbClr val="000000"/>
                </a:solidFill>
                <a:latin typeface="Arial" pitchFamily="34" charset="0"/>
                <a:cs typeface="Arial" pitchFamily="34" charset="0"/>
              </a:rPr>
              <a:t>_________________________</a:t>
            </a:r>
          </a:p>
          <a:p>
            <a:pPr algn="ctr" rtl="1">
              <a:defRPr sz="1000"/>
            </a:pPr>
            <a:r>
              <a:rPr lang="es-ES" sz="800" b="0" i="0" strike="noStrike">
                <a:solidFill>
                  <a:srgbClr val="000000"/>
                </a:solidFill>
                <a:latin typeface="Arial" pitchFamily="34" charset="0"/>
                <a:cs typeface="Arial" pitchFamily="34" charset="0"/>
              </a:rPr>
              <a:t>   </a:t>
            </a:r>
            <a:r>
              <a:rPr lang="es-ES" sz="800" b="0" i="0">
                <a:effectLst/>
                <a:latin typeface="Arial" pitchFamily="34" charset="0"/>
                <a:ea typeface="+mn-ea"/>
                <a:cs typeface="Arial" pitchFamily="34" charset="0"/>
              </a:rPr>
              <a:t>Firma</a:t>
            </a:r>
            <a:r>
              <a:rPr lang="es-ES" sz="800" b="0" i="0" strike="noStrike">
                <a:solidFill>
                  <a:srgbClr val="000000"/>
                </a:solidFill>
                <a:latin typeface="Arial" pitchFamily="34" charset="0"/>
                <a:cs typeface="Arial" pitchFamily="34" charset="0"/>
              </a:rPr>
              <a:t> (14)</a:t>
            </a:r>
          </a:p>
        </xdr:txBody>
      </xdr:sp>
      <xdr:sp macro="" textlink="">
        <xdr:nvSpPr>
          <xdr:cNvPr id="5" name="Text Box 19">
            <a:extLst>
              <a:ext uri="{FF2B5EF4-FFF2-40B4-BE49-F238E27FC236}">
                <a16:creationId xmlns:a16="http://schemas.microsoft.com/office/drawing/2014/main" id="{00000000-0008-0000-0200-000005000000}"/>
              </a:ext>
            </a:extLst>
          </xdr:cNvPr>
          <xdr:cNvSpPr txBox="1">
            <a:spLocks noChangeArrowheads="1"/>
          </xdr:cNvSpPr>
        </xdr:nvSpPr>
        <xdr:spPr bwMode="auto">
          <a:xfrm>
            <a:off x="609" y="855"/>
            <a:ext cx="203" cy="24"/>
          </a:xfrm>
          <a:prstGeom prst="rect">
            <a:avLst/>
          </a:prstGeom>
          <a:noFill/>
          <a:ln w="9525">
            <a:noFill/>
            <a:miter lim="800000"/>
            <a:headEnd/>
            <a:tailEnd/>
          </a:ln>
        </xdr:spPr>
        <xdr:txBody>
          <a:bodyPr vertOverflow="clip" wrap="square" lIns="27432" tIns="18288" rIns="27432" bIns="0" anchor="t" upright="1"/>
          <a:lstStyle/>
          <a:p>
            <a:pPr algn="ctr" rtl="1">
              <a:defRPr sz="1000"/>
            </a:pPr>
            <a:r>
              <a:rPr lang="es-ES" sz="800" b="0" i="0" strike="noStrike">
                <a:solidFill>
                  <a:srgbClr val="000000"/>
                </a:solidFill>
                <a:latin typeface="Arial" pitchFamily="34" charset="0"/>
                <a:cs typeface="Arial" pitchFamily="34" charset="0"/>
              </a:rPr>
              <a:t>________________________</a:t>
            </a:r>
          </a:p>
          <a:p>
            <a:pPr algn="ctr" rtl="1">
              <a:defRPr sz="1000"/>
            </a:pPr>
            <a:r>
              <a:rPr lang="es-ES" sz="800" b="0" i="0">
                <a:effectLst/>
                <a:latin typeface="Arial" pitchFamily="34" charset="0"/>
                <a:ea typeface="+mn-ea"/>
                <a:cs typeface="Arial" pitchFamily="34" charset="0"/>
              </a:rPr>
              <a:t>Firma</a:t>
            </a:r>
            <a:r>
              <a:rPr lang="es-ES" sz="800" b="0" i="0" strike="noStrike">
                <a:solidFill>
                  <a:srgbClr val="000000"/>
                </a:solidFill>
                <a:latin typeface="Arial" pitchFamily="34" charset="0"/>
                <a:cs typeface="Arial" pitchFamily="34" charset="0"/>
              </a:rPr>
              <a:t> (14)</a:t>
            </a:r>
          </a:p>
        </xdr:txBody>
      </xdr:sp>
    </xdr:grpSp>
    <xdr:clientData/>
  </xdr:twoCellAnchor>
  <xdr:twoCellAnchor>
    <xdr:from>
      <xdr:col>1</xdr:col>
      <xdr:colOff>0</xdr:colOff>
      <xdr:row>5</xdr:row>
      <xdr:rowOff>9525</xdr:rowOff>
    </xdr:from>
    <xdr:to>
      <xdr:col>3</xdr:col>
      <xdr:colOff>3933824</xdr:colOff>
      <xdr:row>6</xdr:row>
      <xdr:rowOff>504825</xdr:rowOff>
    </xdr:to>
    <xdr:sp macro="[32]!A_2017" textlink="">
      <xdr:nvSpPr>
        <xdr:cNvPr id="7" name="Rectángulo: esquinas redondeadas 8">
          <a:extLst>
            <a:ext uri="{FF2B5EF4-FFF2-40B4-BE49-F238E27FC236}">
              <a16:creationId xmlns:a16="http://schemas.microsoft.com/office/drawing/2014/main" id="{00000000-0008-0000-0200-000007000000}"/>
            </a:ext>
          </a:extLst>
        </xdr:cNvPr>
        <xdr:cNvSpPr/>
      </xdr:nvSpPr>
      <xdr:spPr>
        <a:xfrm>
          <a:off x="762000" y="1600200"/>
          <a:ext cx="6743699" cy="847725"/>
        </a:xfrm>
        <a:prstGeom prst="round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MX" sz="1100"/>
        </a:p>
      </xdr:txBody>
    </xdr:sp>
    <xdr:clientData/>
  </xdr:twoCellAnchor>
  <xdr:twoCellAnchor>
    <xdr:from>
      <xdr:col>3</xdr:col>
      <xdr:colOff>19046</xdr:colOff>
      <xdr:row>147</xdr:row>
      <xdr:rowOff>38100</xdr:rowOff>
    </xdr:from>
    <xdr:to>
      <xdr:col>3</xdr:col>
      <xdr:colOff>3047066</xdr:colOff>
      <xdr:row>150</xdr:row>
      <xdr:rowOff>13809</xdr:rowOff>
    </xdr:to>
    <xdr:sp macro="" textlink="">
      <xdr:nvSpPr>
        <xdr:cNvPr id="8" name="CuadroTexto 7">
          <a:extLst>
            <a:ext uri="{FF2B5EF4-FFF2-40B4-BE49-F238E27FC236}">
              <a16:creationId xmlns:a16="http://schemas.microsoft.com/office/drawing/2014/main" id="{00000000-0008-0000-0200-000008000000}"/>
            </a:ext>
          </a:extLst>
        </xdr:cNvPr>
        <xdr:cNvSpPr txBox="1"/>
      </xdr:nvSpPr>
      <xdr:spPr>
        <a:xfrm>
          <a:off x="3600446" y="44157900"/>
          <a:ext cx="3028020" cy="54720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MX" sz="1100" b="0" i="0" u="none" strike="noStrike">
              <a:solidFill>
                <a:schemeClr val="dk1"/>
              </a:solidFill>
              <a:effectLst/>
              <a:latin typeface="+mn-lt"/>
              <a:ea typeface="+mn-ea"/>
              <a:cs typeface="+mn-cs"/>
            </a:rPr>
            <a:t>PROFR.ISRAEL GONZAGA HERNANDEZ                                                       DIRECTOR DEL SM DIF DE TEXCALTITLAN</a:t>
          </a:r>
          <a:r>
            <a:rPr lang="es-MX"/>
            <a:t> </a:t>
          </a:r>
        </a:p>
      </xdr:txBody>
    </xdr:sp>
    <xdr:clientData/>
  </xdr:twoCellAnchor>
  <xdr:twoCellAnchor>
    <xdr:from>
      <xdr:col>2</xdr:col>
      <xdr:colOff>1143000</xdr:colOff>
      <xdr:row>147</xdr:row>
      <xdr:rowOff>94230</xdr:rowOff>
    </xdr:from>
    <xdr:to>
      <xdr:col>3</xdr:col>
      <xdr:colOff>3208995</xdr:colOff>
      <xdr:row>147</xdr:row>
      <xdr:rowOff>94231</xdr:rowOff>
    </xdr:to>
    <xdr:cxnSp macro="">
      <xdr:nvCxnSpPr>
        <xdr:cNvPr id="9" name="Conector recto 8">
          <a:extLst>
            <a:ext uri="{FF2B5EF4-FFF2-40B4-BE49-F238E27FC236}">
              <a16:creationId xmlns:a16="http://schemas.microsoft.com/office/drawing/2014/main" id="{00000000-0008-0000-0200-000009000000}"/>
            </a:ext>
          </a:extLst>
        </xdr:cNvPr>
        <xdr:cNvCxnSpPr/>
      </xdr:nvCxnSpPr>
      <xdr:spPr>
        <a:xfrm flipV="1">
          <a:off x="3524250" y="44214030"/>
          <a:ext cx="3266145" cy="1"/>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1101622</xdr:colOff>
      <xdr:row>147</xdr:row>
      <xdr:rowOff>103814</xdr:rowOff>
    </xdr:from>
    <xdr:to>
      <xdr:col>10</xdr:col>
      <xdr:colOff>496066</xdr:colOff>
      <xdr:row>150</xdr:row>
      <xdr:rowOff>165248</xdr:rowOff>
    </xdr:to>
    <xdr:sp macro="" textlink="">
      <xdr:nvSpPr>
        <xdr:cNvPr id="10" name="CuadroTexto 10">
          <a:extLst>
            <a:ext uri="{FF2B5EF4-FFF2-40B4-BE49-F238E27FC236}">
              <a16:creationId xmlns:a16="http://schemas.microsoft.com/office/drawing/2014/main" id="{00000000-0008-0000-0200-00000A000000}"/>
            </a:ext>
          </a:extLst>
        </xdr:cNvPr>
        <xdr:cNvSpPr txBox="1"/>
      </xdr:nvSpPr>
      <xdr:spPr>
        <a:xfrm>
          <a:off x="11369572" y="44223614"/>
          <a:ext cx="3528294" cy="63293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lang="es-MX" sz="1100" b="0" i="0">
              <a:solidFill>
                <a:schemeClr val="dk1"/>
              </a:solidFill>
              <a:effectLst/>
              <a:latin typeface="+mn-lt"/>
              <a:ea typeface="+mn-ea"/>
              <a:cs typeface="+mn-cs"/>
            </a:rPr>
            <a:t>L.A. ANGELICA MERCADO CASTAÑEDA                                                 TESORERA DEL SM DIF DE TEXCALTITLAN</a:t>
          </a:r>
          <a:r>
            <a:rPr lang="es-MX" sz="1100">
              <a:solidFill>
                <a:schemeClr val="dk1"/>
              </a:solidFill>
              <a:effectLst/>
              <a:latin typeface="+mn-lt"/>
              <a:ea typeface="+mn-ea"/>
              <a:cs typeface="+mn-cs"/>
            </a:rPr>
            <a:t> </a:t>
          </a:r>
          <a:endParaRPr lang="es-MX">
            <a:effectLst/>
          </a:endParaRPr>
        </a:p>
        <a:p>
          <a:endParaRPr lang="es-MX" sz="1100"/>
        </a:p>
      </xdr:txBody>
    </xdr:sp>
    <xdr:clientData/>
  </xdr:twoCellAnchor>
  <xdr:twoCellAnchor>
    <xdr:from>
      <xdr:col>6</xdr:col>
      <xdr:colOff>1323491</xdr:colOff>
      <xdr:row>147</xdr:row>
      <xdr:rowOff>137432</xdr:rowOff>
    </xdr:from>
    <xdr:to>
      <xdr:col>10</xdr:col>
      <xdr:colOff>257934</xdr:colOff>
      <xdr:row>147</xdr:row>
      <xdr:rowOff>137432</xdr:rowOff>
    </xdr:to>
    <xdr:cxnSp macro="">
      <xdr:nvCxnSpPr>
        <xdr:cNvPr id="11" name="10 Conector recto">
          <a:extLst>
            <a:ext uri="{FF2B5EF4-FFF2-40B4-BE49-F238E27FC236}">
              <a16:creationId xmlns:a16="http://schemas.microsoft.com/office/drawing/2014/main" id="{00000000-0008-0000-0200-00000B000000}"/>
            </a:ext>
          </a:extLst>
        </xdr:cNvPr>
        <xdr:cNvCxnSpPr/>
      </xdr:nvCxnSpPr>
      <xdr:spPr>
        <a:xfrm>
          <a:off x="11591441" y="44257232"/>
          <a:ext cx="3068293"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oneCellAnchor>
    <xdr:from>
      <xdr:col>1</xdr:col>
      <xdr:colOff>190500</xdr:colOff>
      <xdr:row>1</xdr:row>
      <xdr:rowOff>76200</xdr:rowOff>
    </xdr:from>
    <xdr:ext cx="763300" cy="744148"/>
    <xdr:pic>
      <xdr:nvPicPr>
        <xdr:cNvPr id="12" name="Sample image" descr="Sample image">
          <a:extLst>
            <a:ext uri="{FF2B5EF4-FFF2-40B4-BE49-F238E27FC236}">
              <a16:creationId xmlns:a16="http://schemas.microsoft.com/office/drawing/2014/main" id="{00000000-0008-0000-0200-00000C000000}"/>
            </a:ext>
          </a:extLst>
        </xdr:cNvPr>
        <xdr:cNvPicPr>
          <a:picLocks noChangeAspect="1"/>
        </xdr:cNvPicPr>
      </xdr:nvPicPr>
      <xdr:blipFill>
        <a:blip xmlns:r="http://schemas.openxmlformats.org/officeDocument/2006/relationships" r:embed="rId1"/>
        <a:stretch>
          <a:fillRect/>
        </a:stretch>
      </xdr:blipFill>
      <xdr:spPr>
        <a:xfrm>
          <a:off x="952500" y="285750"/>
          <a:ext cx="763300" cy="744148"/>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twoCellAnchor>
    <xdr:from>
      <xdr:col>1</xdr:col>
      <xdr:colOff>76199</xdr:colOff>
      <xdr:row>6</xdr:row>
      <xdr:rowOff>52918</xdr:rowOff>
    </xdr:from>
    <xdr:to>
      <xdr:col>2</xdr:col>
      <xdr:colOff>3376082</xdr:colOff>
      <xdr:row>6</xdr:row>
      <xdr:rowOff>276226</xdr:rowOff>
    </xdr:to>
    <xdr:sp macro="[33]!A_2017" textlink="">
      <xdr:nvSpPr>
        <xdr:cNvPr id="3" name="Rectángulo: esquinas redondeadas 1">
          <a:extLst>
            <a:ext uri="{FF2B5EF4-FFF2-40B4-BE49-F238E27FC236}">
              <a16:creationId xmlns:a16="http://schemas.microsoft.com/office/drawing/2014/main" id="{00000000-0008-0000-0300-000003000000}"/>
            </a:ext>
          </a:extLst>
        </xdr:cNvPr>
        <xdr:cNvSpPr/>
      </xdr:nvSpPr>
      <xdr:spPr>
        <a:xfrm>
          <a:off x="133349" y="1491193"/>
          <a:ext cx="5014383" cy="223308"/>
        </a:xfrm>
        <a:prstGeom prst="round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MX" sz="1100"/>
        </a:p>
      </xdr:txBody>
    </xdr:sp>
    <xdr:clientData/>
  </xdr:twoCellAnchor>
  <xdr:twoCellAnchor>
    <xdr:from>
      <xdr:col>1</xdr:col>
      <xdr:colOff>76196</xdr:colOff>
      <xdr:row>303</xdr:row>
      <xdr:rowOff>0</xdr:rowOff>
    </xdr:from>
    <xdr:to>
      <xdr:col>2</xdr:col>
      <xdr:colOff>1123016</xdr:colOff>
      <xdr:row>305</xdr:row>
      <xdr:rowOff>166209</xdr:rowOff>
    </xdr:to>
    <xdr:sp macro="" textlink="">
      <xdr:nvSpPr>
        <xdr:cNvPr id="4" name="CuadroTexto 7">
          <a:extLst>
            <a:ext uri="{FF2B5EF4-FFF2-40B4-BE49-F238E27FC236}">
              <a16:creationId xmlns:a16="http://schemas.microsoft.com/office/drawing/2014/main" id="{00000000-0008-0000-0300-000004000000}"/>
            </a:ext>
          </a:extLst>
        </xdr:cNvPr>
        <xdr:cNvSpPr txBox="1"/>
      </xdr:nvSpPr>
      <xdr:spPr>
        <a:xfrm>
          <a:off x="219071" y="102765225"/>
          <a:ext cx="3028020" cy="54720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MX" sz="1100" b="0" i="0" u="none" strike="noStrike">
              <a:solidFill>
                <a:schemeClr val="dk1"/>
              </a:solidFill>
              <a:effectLst/>
              <a:latin typeface="+mn-lt"/>
              <a:ea typeface="+mn-ea"/>
              <a:cs typeface="+mn-cs"/>
            </a:rPr>
            <a:t>PROFR.ISRAEL GONZAGA HERNANDEZ                                                       DIRECTOR DEL SM DIF DE TEXCALTITLAN</a:t>
          </a:r>
          <a:r>
            <a:rPr lang="es-MX"/>
            <a:t> </a:t>
          </a:r>
        </a:p>
      </xdr:txBody>
    </xdr:sp>
    <xdr:clientData/>
  </xdr:twoCellAnchor>
  <xdr:twoCellAnchor>
    <xdr:from>
      <xdr:col>1</xdr:col>
      <xdr:colOff>0</xdr:colOff>
      <xdr:row>303</xdr:row>
      <xdr:rowOff>56130</xdr:rowOff>
    </xdr:from>
    <xdr:to>
      <xdr:col>2</xdr:col>
      <xdr:colOff>1284945</xdr:colOff>
      <xdr:row>303</xdr:row>
      <xdr:rowOff>56131</xdr:rowOff>
    </xdr:to>
    <xdr:cxnSp macro="">
      <xdr:nvCxnSpPr>
        <xdr:cNvPr id="5" name="Conector recto 8">
          <a:extLst>
            <a:ext uri="{FF2B5EF4-FFF2-40B4-BE49-F238E27FC236}">
              <a16:creationId xmlns:a16="http://schemas.microsoft.com/office/drawing/2014/main" id="{00000000-0008-0000-0300-000005000000}"/>
            </a:ext>
          </a:extLst>
        </xdr:cNvPr>
        <xdr:cNvCxnSpPr/>
      </xdr:nvCxnSpPr>
      <xdr:spPr>
        <a:xfrm flipV="1">
          <a:off x="142875" y="102821355"/>
          <a:ext cx="3266145" cy="1"/>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3</xdr:col>
      <xdr:colOff>758722</xdr:colOff>
      <xdr:row>302</xdr:row>
      <xdr:rowOff>189539</xdr:rowOff>
    </xdr:from>
    <xdr:to>
      <xdr:col>8</xdr:col>
      <xdr:colOff>219841</xdr:colOff>
      <xdr:row>306</xdr:row>
      <xdr:rowOff>60473</xdr:rowOff>
    </xdr:to>
    <xdr:sp macro="" textlink="">
      <xdr:nvSpPr>
        <xdr:cNvPr id="6" name="CuadroTexto 10">
          <a:extLst>
            <a:ext uri="{FF2B5EF4-FFF2-40B4-BE49-F238E27FC236}">
              <a16:creationId xmlns:a16="http://schemas.microsoft.com/office/drawing/2014/main" id="{00000000-0008-0000-0300-000006000000}"/>
            </a:ext>
          </a:extLst>
        </xdr:cNvPr>
        <xdr:cNvSpPr txBox="1"/>
      </xdr:nvSpPr>
      <xdr:spPr>
        <a:xfrm>
          <a:off x="6254647" y="102764264"/>
          <a:ext cx="3528294" cy="63293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lang="es-MX" sz="1100" b="0" i="0">
              <a:solidFill>
                <a:schemeClr val="dk1"/>
              </a:solidFill>
              <a:effectLst/>
              <a:latin typeface="+mn-lt"/>
              <a:ea typeface="+mn-ea"/>
              <a:cs typeface="+mn-cs"/>
            </a:rPr>
            <a:t>L.A. ANGELICA MERCADO CASTAÑEDA                                                 TESORERA DEL SM DIF DE TEXCALTITLAN</a:t>
          </a:r>
          <a:r>
            <a:rPr lang="es-MX" sz="1100">
              <a:solidFill>
                <a:schemeClr val="dk1"/>
              </a:solidFill>
              <a:effectLst/>
              <a:latin typeface="+mn-lt"/>
              <a:ea typeface="+mn-ea"/>
              <a:cs typeface="+mn-cs"/>
            </a:rPr>
            <a:t> </a:t>
          </a:r>
          <a:endParaRPr lang="es-MX">
            <a:effectLst/>
          </a:endParaRPr>
        </a:p>
        <a:p>
          <a:endParaRPr lang="es-MX" sz="1100"/>
        </a:p>
      </xdr:txBody>
    </xdr:sp>
    <xdr:clientData/>
  </xdr:twoCellAnchor>
  <xdr:twoCellAnchor>
    <xdr:from>
      <xdr:col>3</xdr:col>
      <xdr:colOff>913916</xdr:colOff>
      <xdr:row>303</xdr:row>
      <xdr:rowOff>42182</xdr:rowOff>
    </xdr:from>
    <xdr:to>
      <xdr:col>7</xdr:col>
      <xdr:colOff>677034</xdr:colOff>
      <xdr:row>303</xdr:row>
      <xdr:rowOff>42182</xdr:rowOff>
    </xdr:to>
    <xdr:cxnSp macro="">
      <xdr:nvCxnSpPr>
        <xdr:cNvPr id="7" name="6 Conector recto">
          <a:extLst>
            <a:ext uri="{FF2B5EF4-FFF2-40B4-BE49-F238E27FC236}">
              <a16:creationId xmlns:a16="http://schemas.microsoft.com/office/drawing/2014/main" id="{00000000-0008-0000-0300-000007000000}"/>
            </a:ext>
          </a:extLst>
        </xdr:cNvPr>
        <xdr:cNvCxnSpPr/>
      </xdr:nvCxnSpPr>
      <xdr:spPr>
        <a:xfrm>
          <a:off x="6409841" y="102807407"/>
          <a:ext cx="3068293"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oneCellAnchor>
    <xdr:from>
      <xdr:col>1</xdr:col>
      <xdr:colOff>314325</xdr:colOff>
      <xdr:row>1</xdr:row>
      <xdr:rowOff>295275</xdr:rowOff>
    </xdr:from>
    <xdr:ext cx="763300" cy="744148"/>
    <xdr:pic>
      <xdr:nvPicPr>
        <xdr:cNvPr id="8" name="Sample image" descr="Sample image">
          <a:extLst>
            <a:ext uri="{FF2B5EF4-FFF2-40B4-BE49-F238E27FC236}">
              <a16:creationId xmlns:a16="http://schemas.microsoft.com/office/drawing/2014/main" id="{00000000-0008-0000-0300-000008000000}"/>
            </a:ext>
          </a:extLst>
        </xdr:cNvPr>
        <xdr:cNvPicPr>
          <a:picLocks noChangeAspect="1"/>
        </xdr:cNvPicPr>
      </xdr:nvPicPr>
      <xdr:blipFill>
        <a:blip xmlns:r="http://schemas.openxmlformats.org/officeDocument/2006/relationships" r:embed="rId1"/>
        <a:stretch>
          <a:fillRect/>
        </a:stretch>
      </xdr:blipFill>
      <xdr:spPr>
        <a:xfrm>
          <a:off x="457200" y="428625"/>
          <a:ext cx="763300" cy="744148"/>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1</xdr:col>
      <xdr:colOff>280147</xdr:colOff>
      <xdr:row>1</xdr:row>
      <xdr:rowOff>71554</xdr:rowOff>
    </xdr:from>
    <xdr:ext cx="649941" cy="633633"/>
    <xdr:pic>
      <xdr:nvPicPr>
        <xdr:cNvPr id="6" name="Sample image" descr="Sample image">
          <a:extLst>
            <a:ext uri="{FF2B5EF4-FFF2-40B4-BE49-F238E27FC236}">
              <a16:creationId xmlns:a16="http://schemas.microsoft.com/office/drawing/2014/main" id="{00000000-0008-0000-0400-000006000000}"/>
            </a:ext>
          </a:extLst>
        </xdr:cNvPr>
        <xdr:cNvPicPr>
          <a:picLocks noChangeAspect="1"/>
        </xdr:cNvPicPr>
      </xdr:nvPicPr>
      <xdr:blipFill>
        <a:blip xmlns:r="http://schemas.openxmlformats.org/officeDocument/2006/relationships" r:embed="rId1"/>
        <a:stretch>
          <a:fillRect/>
        </a:stretch>
      </xdr:blipFill>
      <xdr:spPr>
        <a:xfrm>
          <a:off x="470647" y="127583"/>
          <a:ext cx="649941" cy="633633"/>
        </a:xfrm>
        <a:prstGeom prst="rect">
          <a:avLst/>
        </a:prstGeom>
      </xdr:spPr>
    </xdr:pic>
    <xdr:clientData/>
  </xdr:oneCellAnchor>
  <xdr:oneCellAnchor>
    <xdr:from>
      <xdr:col>1</xdr:col>
      <xdr:colOff>1109198</xdr:colOff>
      <xdr:row>13</xdr:row>
      <xdr:rowOff>469032</xdr:rowOff>
    </xdr:from>
    <xdr:ext cx="16835057" cy="4585101"/>
    <xdr:sp macro="" textlink="">
      <xdr:nvSpPr>
        <xdr:cNvPr id="5" name="4 Rectángulo">
          <a:extLst>
            <a:ext uri="{FF2B5EF4-FFF2-40B4-BE49-F238E27FC236}">
              <a16:creationId xmlns:a16="http://schemas.microsoft.com/office/drawing/2014/main" id="{00000000-0008-0000-0400-000005000000}"/>
            </a:ext>
          </a:extLst>
        </xdr:cNvPr>
        <xdr:cNvSpPr/>
      </xdr:nvSpPr>
      <xdr:spPr>
        <a:xfrm rot="2218811">
          <a:off x="1292371" y="5268167"/>
          <a:ext cx="16835057" cy="4585101"/>
        </a:xfrm>
        <a:prstGeom prst="rect">
          <a:avLst/>
        </a:prstGeom>
        <a:noFill/>
      </xdr:spPr>
      <xdr:txBody>
        <a:bodyPr wrap="none" lIns="91440" tIns="45720" rIns="91440" bIns="45720">
          <a:spAutoFit/>
        </a:bodyPr>
        <a:lstStyle/>
        <a:p>
          <a:pPr algn="ctr"/>
          <a:r>
            <a:rPr lang="es-ES" sz="28700" b="1" cap="none" spc="0">
              <a:ln w="17780" cmpd="sng">
                <a:solidFill>
                  <a:srgbClr val="FFFFFF"/>
                </a:solidFill>
                <a:prstDash val="solid"/>
                <a:miter lim="800000"/>
              </a:ln>
              <a:gradFill rotWithShape="1">
                <a:gsLst>
                  <a:gs pos="0">
                    <a:srgbClr val="000000">
                      <a:tint val="92000"/>
                      <a:shade val="100000"/>
                      <a:satMod val="150000"/>
                    </a:srgbClr>
                  </a:gs>
                  <a:gs pos="49000">
                    <a:srgbClr val="000000">
                      <a:tint val="89000"/>
                      <a:shade val="90000"/>
                      <a:satMod val="150000"/>
                    </a:srgbClr>
                  </a:gs>
                  <a:gs pos="50000">
                    <a:srgbClr val="000000">
                      <a:tint val="100000"/>
                      <a:shade val="75000"/>
                      <a:satMod val="150000"/>
                    </a:srgbClr>
                  </a:gs>
                  <a:gs pos="95000">
                    <a:srgbClr val="000000">
                      <a:shade val="47000"/>
                      <a:satMod val="150000"/>
                    </a:srgbClr>
                  </a:gs>
                  <a:gs pos="100000">
                    <a:srgbClr val="000000">
                      <a:shade val="39000"/>
                      <a:satMod val="150000"/>
                    </a:srgbClr>
                  </a:gs>
                </a:gsLst>
                <a:lin ang="5400000"/>
              </a:gradFill>
              <a:effectLst>
                <a:outerShdw blurRad="50800" algn="tl" rotWithShape="0">
                  <a:srgbClr val="000000"/>
                </a:outerShdw>
              </a:effectLst>
            </a:rPr>
            <a:t>NO</a:t>
          </a:r>
          <a:r>
            <a:rPr lang="es-ES" sz="28700" b="1" cap="none" spc="0" baseline="0">
              <a:ln w="17780" cmpd="sng">
                <a:solidFill>
                  <a:srgbClr val="FFFFFF"/>
                </a:solidFill>
                <a:prstDash val="solid"/>
                <a:miter lim="800000"/>
              </a:ln>
              <a:gradFill rotWithShape="1">
                <a:gsLst>
                  <a:gs pos="0">
                    <a:srgbClr val="000000">
                      <a:tint val="92000"/>
                      <a:shade val="100000"/>
                      <a:satMod val="150000"/>
                    </a:srgbClr>
                  </a:gs>
                  <a:gs pos="49000">
                    <a:srgbClr val="000000">
                      <a:tint val="89000"/>
                      <a:shade val="90000"/>
                      <a:satMod val="150000"/>
                    </a:srgbClr>
                  </a:gs>
                  <a:gs pos="50000">
                    <a:srgbClr val="000000">
                      <a:tint val="100000"/>
                      <a:shade val="75000"/>
                      <a:satMod val="150000"/>
                    </a:srgbClr>
                  </a:gs>
                  <a:gs pos="95000">
                    <a:srgbClr val="000000">
                      <a:shade val="47000"/>
                      <a:satMod val="150000"/>
                    </a:srgbClr>
                  </a:gs>
                  <a:gs pos="100000">
                    <a:srgbClr val="000000">
                      <a:shade val="39000"/>
                      <a:satMod val="150000"/>
                    </a:srgbClr>
                  </a:gs>
                </a:gsLst>
                <a:lin ang="5400000"/>
              </a:gradFill>
              <a:effectLst>
                <a:outerShdw blurRad="50800" algn="tl" rotWithShape="0">
                  <a:srgbClr val="000000"/>
                </a:outerShdw>
              </a:effectLst>
            </a:rPr>
            <a:t> APLICA</a:t>
          </a:r>
          <a:endParaRPr lang="es-ES" sz="28700" b="1" cap="none" spc="0">
            <a:ln w="17780" cmpd="sng">
              <a:solidFill>
                <a:srgbClr val="FFFFFF"/>
              </a:solidFill>
              <a:prstDash val="solid"/>
              <a:miter lim="800000"/>
            </a:ln>
            <a:gradFill rotWithShape="1">
              <a:gsLst>
                <a:gs pos="0">
                  <a:srgbClr val="000000">
                    <a:tint val="92000"/>
                    <a:shade val="100000"/>
                    <a:satMod val="150000"/>
                  </a:srgbClr>
                </a:gs>
                <a:gs pos="49000">
                  <a:srgbClr val="000000">
                    <a:tint val="89000"/>
                    <a:shade val="90000"/>
                    <a:satMod val="150000"/>
                  </a:srgbClr>
                </a:gs>
                <a:gs pos="50000">
                  <a:srgbClr val="000000">
                    <a:tint val="100000"/>
                    <a:shade val="75000"/>
                    <a:satMod val="150000"/>
                  </a:srgbClr>
                </a:gs>
                <a:gs pos="95000">
                  <a:srgbClr val="000000">
                    <a:shade val="47000"/>
                    <a:satMod val="150000"/>
                  </a:srgbClr>
                </a:gs>
                <a:gs pos="100000">
                  <a:srgbClr val="000000">
                    <a:shade val="39000"/>
                    <a:satMod val="150000"/>
                  </a:srgbClr>
                </a:gs>
              </a:gsLst>
              <a:lin ang="5400000"/>
            </a:gradFill>
            <a:effectLst>
              <a:outerShdw blurRad="50800" algn="tl" rotWithShape="0">
                <a:srgbClr val="000000"/>
              </a:outerShdw>
            </a:effectLst>
          </a:endParaRPr>
        </a:p>
      </xdr:txBody>
    </xdr:sp>
    <xdr:clientData/>
  </xdr:oneCellAnchor>
  <xdr:twoCellAnchor>
    <xdr:from>
      <xdr:col>1</xdr:col>
      <xdr:colOff>1600196</xdr:colOff>
      <xdr:row>39</xdr:row>
      <xdr:rowOff>77161</xdr:rowOff>
    </xdr:from>
    <xdr:to>
      <xdr:col>2</xdr:col>
      <xdr:colOff>1008716</xdr:colOff>
      <xdr:row>42</xdr:row>
      <xdr:rowOff>80084</xdr:rowOff>
    </xdr:to>
    <xdr:sp macro="" textlink="">
      <xdr:nvSpPr>
        <xdr:cNvPr id="8" name="CuadroTexto 7">
          <a:extLst>
            <a:ext uri="{FF2B5EF4-FFF2-40B4-BE49-F238E27FC236}">
              <a16:creationId xmlns:a16="http://schemas.microsoft.com/office/drawing/2014/main" id="{00000000-0008-0000-0400-000008000000}"/>
            </a:ext>
          </a:extLst>
        </xdr:cNvPr>
        <xdr:cNvSpPr txBox="1"/>
      </xdr:nvSpPr>
      <xdr:spPr>
        <a:xfrm>
          <a:off x="1790696" y="17793661"/>
          <a:ext cx="3028020" cy="57442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MX" sz="1100" b="0" i="0" u="none" strike="noStrike">
              <a:solidFill>
                <a:schemeClr val="dk1"/>
              </a:solidFill>
              <a:effectLst/>
              <a:latin typeface="+mn-lt"/>
              <a:ea typeface="+mn-ea"/>
              <a:cs typeface="+mn-cs"/>
            </a:rPr>
            <a:t>PROFR.ISRAEL GONZAGA HERNANDEZ                                                       DIRECTOR DEL SM DIF DE TEXCALTITLAN</a:t>
          </a:r>
          <a:r>
            <a:rPr lang="es-MX"/>
            <a:t> </a:t>
          </a:r>
        </a:p>
      </xdr:txBody>
    </xdr:sp>
    <xdr:clientData/>
  </xdr:twoCellAnchor>
  <xdr:twoCellAnchor>
    <xdr:from>
      <xdr:col>1</xdr:col>
      <xdr:colOff>1447800</xdr:colOff>
      <xdr:row>39</xdr:row>
      <xdr:rowOff>76141</xdr:rowOff>
    </xdr:from>
    <xdr:to>
      <xdr:col>2</xdr:col>
      <xdr:colOff>1094445</xdr:colOff>
      <xdr:row>39</xdr:row>
      <xdr:rowOff>76142</xdr:rowOff>
    </xdr:to>
    <xdr:cxnSp macro="">
      <xdr:nvCxnSpPr>
        <xdr:cNvPr id="9" name="Conector recto 8">
          <a:extLst>
            <a:ext uri="{FF2B5EF4-FFF2-40B4-BE49-F238E27FC236}">
              <a16:creationId xmlns:a16="http://schemas.microsoft.com/office/drawing/2014/main" id="{00000000-0008-0000-0400-000009000000}"/>
            </a:ext>
          </a:extLst>
        </xdr:cNvPr>
        <xdr:cNvCxnSpPr/>
      </xdr:nvCxnSpPr>
      <xdr:spPr>
        <a:xfrm flipV="1">
          <a:off x="1638300" y="17792641"/>
          <a:ext cx="3266145" cy="1"/>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845355</xdr:colOff>
      <xdr:row>39</xdr:row>
      <xdr:rowOff>94797</xdr:rowOff>
    </xdr:from>
    <xdr:to>
      <xdr:col>13</xdr:col>
      <xdr:colOff>903827</xdr:colOff>
      <xdr:row>42</xdr:row>
      <xdr:rowOff>183445</xdr:rowOff>
    </xdr:to>
    <xdr:sp macro="" textlink="">
      <xdr:nvSpPr>
        <xdr:cNvPr id="10" name="CuadroTexto 10">
          <a:extLst>
            <a:ext uri="{FF2B5EF4-FFF2-40B4-BE49-F238E27FC236}">
              <a16:creationId xmlns:a16="http://schemas.microsoft.com/office/drawing/2014/main" id="{00000000-0008-0000-0400-00000A000000}"/>
            </a:ext>
          </a:extLst>
        </xdr:cNvPr>
        <xdr:cNvSpPr txBox="1"/>
      </xdr:nvSpPr>
      <xdr:spPr>
        <a:xfrm>
          <a:off x="13913655" y="17811297"/>
          <a:ext cx="3544622" cy="66014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lang="es-MX" sz="1100" b="0" i="0">
              <a:solidFill>
                <a:schemeClr val="dk1"/>
              </a:solidFill>
              <a:effectLst/>
              <a:latin typeface="+mn-lt"/>
              <a:ea typeface="+mn-ea"/>
              <a:cs typeface="+mn-cs"/>
            </a:rPr>
            <a:t>L.A. ANGELICA MERCADO CASTAÑEDA                                                 TESORERA DEL SM DIF DE TEXCALTITLAN</a:t>
          </a:r>
          <a:r>
            <a:rPr lang="es-MX" sz="1100">
              <a:solidFill>
                <a:schemeClr val="dk1"/>
              </a:solidFill>
              <a:effectLst/>
              <a:latin typeface="+mn-lt"/>
              <a:ea typeface="+mn-ea"/>
              <a:cs typeface="+mn-cs"/>
            </a:rPr>
            <a:t> </a:t>
          </a:r>
          <a:endParaRPr lang="es-MX">
            <a:effectLst/>
          </a:endParaRPr>
        </a:p>
        <a:p>
          <a:endParaRPr lang="es-MX" sz="1100"/>
        </a:p>
      </xdr:txBody>
    </xdr:sp>
    <xdr:clientData/>
  </xdr:twoCellAnchor>
  <xdr:twoCellAnchor>
    <xdr:from>
      <xdr:col>10</xdr:col>
      <xdr:colOff>1095798</xdr:colOff>
      <xdr:row>39</xdr:row>
      <xdr:rowOff>111632</xdr:rowOff>
    </xdr:from>
    <xdr:to>
      <xdr:col>13</xdr:col>
      <xdr:colOff>688827</xdr:colOff>
      <xdr:row>39</xdr:row>
      <xdr:rowOff>111632</xdr:rowOff>
    </xdr:to>
    <xdr:cxnSp macro="">
      <xdr:nvCxnSpPr>
        <xdr:cNvPr id="11" name="10 Conector recto">
          <a:extLst>
            <a:ext uri="{FF2B5EF4-FFF2-40B4-BE49-F238E27FC236}">
              <a16:creationId xmlns:a16="http://schemas.microsoft.com/office/drawing/2014/main" id="{00000000-0008-0000-0400-00000B000000}"/>
            </a:ext>
          </a:extLst>
        </xdr:cNvPr>
        <xdr:cNvCxnSpPr/>
      </xdr:nvCxnSpPr>
      <xdr:spPr>
        <a:xfrm>
          <a:off x="14164098" y="17828132"/>
          <a:ext cx="3079179"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6.xml><?xml version="1.0" encoding="utf-8"?>
<xdr:wsDr xmlns:xdr="http://schemas.openxmlformats.org/drawingml/2006/spreadsheetDrawing" xmlns:a="http://schemas.openxmlformats.org/drawingml/2006/main">
  <xdr:twoCellAnchor>
    <xdr:from>
      <xdr:col>2</xdr:col>
      <xdr:colOff>253089</xdr:colOff>
      <xdr:row>44</xdr:row>
      <xdr:rowOff>39060</xdr:rowOff>
    </xdr:from>
    <xdr:to>
      <xdr:col>4</xdr:col>
      <xdr:colOff>668538</xdr:colOff>
      <xdr:row>47</xdr:row>
      <xdr:rowOff>55591</xdr:rowOff>
    </xdr:to>
    <xdr:sp macro="" textlink="">
      <xdr:nvSpPr>
        <xdr:cNvPr id="7" name="CuadroTexto 7">
          <a:extLst>
            <a:ext uri="{FF2B5EF4-FFF2-40B4-BE49-F238E27FC236}">
              <a16:creationId xmlns:a16="http://schemas.microsoft.com/office/drawing/2014/main" id="{00000000-0008-0000-0500-000007000000}"/>
            </a:ext>
          </a:extLst>
        </xdr:cNvPr>
        <xdr:cNvSpPr txBox="1"/>
      </xdr:nvSpPr>
      <xdr:spPr>
        <a:xfrm>
          <a:off x="3967839" y="17526960"/>
          <a:ext cx="3044349" cy="58803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MX" sz="1100" b="0" i="0" u="none" strike="noStrike">
              <a:solidFill>
                <a:schemeClr val="dk1"/>
              </a:solidFill>
              <a:effectLst/>
              <a:latin typeface="+mn-lt"/>
              <a:ea typeface="+mn-ea"/>
              <a:cs typeface="+mn-cs"/>
            </a:rPr>
            <a:t>PROFR.ISRAEL GONZAGA HERNANDEZ                                                       DIRECTOR DEL SM DIF DE TEXCALTITLAN</a:t>
          </a:r>
          <a:r>
            <a:rPr lang="es-MX"/>
            <a:t> </a:t>
          </a:r>
        </a:p>
      </xdr:txBody>
    </xdr:sp>
    <xdr:clientData/>
  </xdr:twoCellAnchor>
  <xdr:twoCellAnchor>
    <xdr:from>
      <xdr:col>2</xdr:col>
      <xdr:colOff>176893</xdr:colOff>
      <xdr:row>44</xdr:row>
      <xdr:rowOff>57090</xdr:rowOff>
    </xdr:from>
    <xdr:to>
      <xdr:col>4</xdr:col>
      <xdr:colOff>830467</xdr:colOff>
      <xdr:row>44</xdr:row>
      <xdr:rowOff>57091</xdr:rowOff>
    </xdr:to>
    <xdr:cxnSp macro="">
      <xdr:nvCxnSpPr>
        <xdr:cNvPr id="8" name="Conector recto 8">
          <a:extLst>
            <a:ext uri="{FF2B5EF4-FFF2-40B4-BE49-F238E27FC236}">
              <a16:creationId xmlns:a16="http://schemas.microsoft.com/office/drawing/2014/main" id="{00000000-0008-0000-0500-000008000000}"/>
            </a:ext>
          </a:extLst>
        </xdr:cNvPr>
        <xdr:cNvCxnSpPr/>
      </xdr:nvCxnSpPr>
      <xdr:spPr>
        <a:xfrm flipV="1">
          <a:off x="3891643" y="16494519"/>
          <a:ext cx="3266145" cy="1"/>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13</xdr:col>
      <xdr:colOff>892072</xdr:colOff>
      <xdr:row>43</xdr:row>
      <xdr:rowOff>152399</xdr:rowOff>
    </xdr:from>
    <xdr:to>
      <xdr:col>17</xdr:col>
      <xdr:colOff>577709</xdr:colOff>
      <xdr:row>47</xdr:row>
      <xdr:rowOff>64155</xdr:rowOff>
    </xdr:to>
    <xdr:sp macro="" textlink="">
      <xdr:nvSpPr>
        <xdr:cNvPr id="9" name="CuadroTexto 10">
          <a:extLst>
            <a:ext uri="{FF2B5EF4-FFF2-40B4-BE49-F238E27FC236}">
              <a16:creationId xmlns:a16="http://schemas.microsoft.com/office/drawing/2014/main" id="{00000000-0008-0000-0500-000009000000}"/>
            </a:ext>
          </a:extLst>
        </xdr:cNvPr>
        <xdr:cNvSpPr txBox="1"/>
      </xdr:nvSpPr>
      <xdr:spPr>
        <a:xfrm>
          <a:off x="17370322" y="17449799"/>
          <a:ext cx="3552787" cy="67375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lang="es-MX" sz="1100" b="0" i="0">
              <a:solidFill>
                <a:schemeClr val="dk1"/>
              </a:solidFill>
              <a:effectLst/>
              <a:latin typeface="+mn-lt"/>
              <a:ea typeface="+mn-ea"/>
              <a:cs typeface="+mn-cs"/>
            </a:rPr>
            <a:t>L.A. ANGELICA MERCADO CASTAÑEDA                                                 TESORERA DEL SM DIF DE TEXCALTITLAN</a:t>
          </a:r>
          <a:r>
            <a:rPr lang="es-MX" sz="1100">
              <a:solidFill>
                <a:schemeClr val="dk1"/>
              </a:solidFill>
              <a:effectLst/>
              <a:latin typeface="+mn-lt"/>
              <a:ea typeface="+mn-ea"/>
              <a:cs typeface="+mn-cs"/>
            </a:rPr>
            <a:t> </a:t>
          </a:r>
          <a:endParaRPr lang="es-MX">
            <a:effectLst/>
          </a:endParaRPr>
        </a:p>
        <a:p>
          <a:endParaRPr lang="es-MX" sz="1100"/>
        </a:p>
      </xdr:txBody>
    </xdr:sp>
    <xdr:clientData/>
  </xdr:twoCellAnchor>
  <xdr:twoCellAnchor>
    <xdr:from>
      <xdr:col>13</xdr:col>
      <xdr:colOff>1207830</xdr:colOff>
      <xdr:row>43</xdr:row>
      <xdr:rowOff>176492</xdr:rowOff>
    </xdr:from>
    <xdr:to>
      <xdr:col>17</xdr:col>
      <xdr:colOff>425302</xdr:colOff>
      <xdr:row>43</xdr:row>
      <xdr:rowOff>176492</xdr:rowOff>
    </xdr:to>
    <xdr:cxnSp macro="">
      <xdr:nvCxnSpPr>
        <xdr:cNvPr id="10" name="9 Conector recto">
          <a:extLst>
            <a:ext uri="{FF2B5EF4-FFF2-40B4-BE49-F238E27FC236}">
              <a16:creationId xmlns:a16="http://schemas.microsoft.com/office/drawing/2014/main" id="{00000000-0008-0000-0500-00000A000000}"/>
            </a:ext>
          </a:extLst>
        </xdr:cNvPr>
        <xdr:cNvCxnSpPr/>
      </xdr:nvCxnSpPr>
      <xdr:spPr>
        <a:xfrm>
          <a:off x="17686080" y="17473892"/>
          <a:ext cx="3084622"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oneCellAnchor>
    <xdr:from>
      <xdr:col>1</xdr:col>
      <xdr:colOff>3476625</xdr:colOff>
      <xdr:row>11</xdr:row>
      <xdr:rowOff>476250</xdr:rowOff>
    </xdr:from>
    <xdr:ext cx="16835057" cy="4585101"/>
    <xdr:sp macro="" textlink="">
      <xdr:nvSpPr>
        <xdr:cNvPr id="11" name="10 Rectángulo">
          <a:extLst>
            <a:ext uri="{FF2B5EF4-FFF2-40B4-BE49-F238E27FC236}">
              <a16:creationId xmlns:a16="http://schemas.microsoft.com/office/drawing/2014/main" id="{00000000-0008-0000-0500-00000B000000}"/>
            </a:ext>
          </a:extLst>
        </xdr:cNvPr>
        <xdr:cNvSpPr/>
      </xdr:nvSpPr>
      <xdr:spPr>
        <a:xfrm rot="2218811">
          <a:off x="3619500" y="5191125"/>
          <a:ext cx="16835057" cy="4585101"/>
        </a:xfrm>
        <a:prstGeom prst="rect">
          <a:avLst/>
        </a:prstGeom>
        <a:noFill/>
      </xdr:spPr>
      <xdr:txBody>
        <a:bodyPr wrap="none" lIns="91440" tIns="45720" rIns="91440" bIns="45720">
          <a:spAutoFit/>
        </a:bodyPr>
        <a:lstStyle/>
        <a:p>
          <a:pPr algn="ctr"/>
          <a:r>
            <a:rPr lang="es-ES" sz="28700" b="1" cap="none" spc="0">
              <a:ln w="17780" cmpd="sng">
                <a:solidFill>
                  <a:srgbClr val="FFFFFF"/>
                </a:solidFill>
                <a:prstDash val="solid"/>
                <a:miter lim="800000"/>
              </a:ln>
              <a:gradFill rotWithShape="1">
                <a:gsLst>
                  <a:gs pos="0">
                    <a:srgbClr val="000000">
                      <a:tint val="92000"/>
                      <a:shade val="100000"/>
                      <a:satMod val="150000"/>
                    </a:srgbClr>
                  </a:gs>
                  <a:gs pos="49000">
                    <a:srgbClr val="000000">
                      <a:tint val="89000"/>
                      <a:shade val="90000"/>
                      <a:satMod val="150000"/>
                    </a:srgbClr>
                  </a:gs>
                  <a:gs pos="50000">
                    <a:srgbClr val="000000">
                      <a:tint val="100000"/>
                      <a:shade val="75000"/>
                      <a:satMod val="150000"/>
                    </a:srgbClr>
                  </a:gs>
                  <a:gs pos="95000">
                    <a:srgbClr val="000000">
                      <a:shade val="47000"/>
                      <a:satMod val="150000"/>
                    </a:srgbClr>
                  </a:gs>
                  <a:gs pos="100000">
                    <a:srgbClr val="000000">
                      <a:shade val="39000"/>
                      <a:satMod val="150000"/>
                    </a:srgbClr>
                  </a:gs>
                </a:gsLst>
                <a:lin ang="5400000"/>
              </a:gradFill>
              <a:effectLst>
                <a:outerShdw blurRad="50800" algn="tl" rotWithShape="0">
                  <a:srgbClr val="000000"/>
                </a:outerShdw>
              </a:effectLst>
            </a:rPr>
            <a:t>NO</a:t>
          </a:r>
          <a:r>
            <a:rPr lang="es-ES" sz="28700" b="1" cap="none" spc="0" baseline="0">
              <a:ln w="17780" cmpd="sng">
                <a:solidFill>
                  <a:srgbClr val="FFFFFF"/>
                </a:solidFill>
                <a:prstDash val="solid"/>
                <a:miter lim="800000"/>
              </a:ln>
              <a:gradFill rotWithShape="1">
                <a:gsLst>
                  <a:gs pos="0">
                    <a:srgbClr val="000000">
                      <a:tint val="92000"/>
                      <a:shade val="100000"/>
                      <a:satMod val="150000"/>
                    </a:srgbClr>
                  </a:gs>
                  <a:gs pos="49000">
                    <a:srgbClr val="000000">
                      <a:tint val="89000"/>
                      <a:shade val="90000"/>
                      <a:satMod val="150000"/>
                    </a:srgbClr>
                  </a:gs>
                  <a:gs pos="50000">
                    <a:srgbClr val="000000">
                      <a:tint val="100000"/>
                      <a:shade val="75000"/>
                      <a:satMod val="150000"/>
                    </a:srgbClr>
                  </a:gs>
                  <a:gs pos="95000">
                    <a:srgbClr val="000000">
                      <a:shade val="47000"/>
                      <a:satMod val="150000"/>
                    </a:srgbClr>
                  </a:gs>
                  <a:gs pos="100000">
                    <a:srgbClr val="000000">
                      <a:shade val="39000"/>
                      <a:satMod val="150000"/>
                    </a:srgbClr>
                  </a:gs>
                </a:gsLst>
                <a:lin ang="5400000"/>
              </a:gradFill>
              <a:effectLst>
                <a:outerShdw blurRad="50800" algn="tl" rotWithShape="0">
                  <a:srgbClr val="000000"/>
                </a:outerShdw>
              </a:effectLst>
            </a:rPr>
            <a:t> APLICA</a:t>
          </a:r>
          <a:endParaRPr lang="es-ES" sz="28700" b="1" cap="none" spc="0">
            <a:ln w="17780" cmpd="sng">
              <a:solidFill>
                <a:srgbClr val="FFFFFF"/>
              </a:solidFill>
              <a:prstDash val="solid"/>
              <a:miter lim="800000"/>
            </a:ln>
            <a:gradFill rotWithShape="1">
              <a:gsLst>
                <a:gs pos="0">
                  <a:srgbClr val="000000">
                    <a:tint val="92000"/>
                    <a:shade val="100000"/>
                    <a:satMod val="150000"/>
                  </a:srgbClr>
                </a:gs>
                <a:gs pos="49000">
                  <a:srgbClr val="000000">
                    <a:tint val="89000"/>
                    <a:shade val="90000"/>
                    <a:satMod val="150000"/>
                  </a:srgbClr>
                </a:gs>
                <a:gs pos="50000">
                  <a:srgbClr val="000000">
                    <a:tint val="100000"/>
                    <a:shade val="75000"/>
                    <a:satMod val="150000"/>
                  </a:srgbClr>
                </a:gs>
                <a:gs pos="95000">
                  <a:srgbClr val="000000">
                    <a:shade val="47000"/>
                    <a:satMod val="150000"/>
                  </a:srgbClr>
                </a:gs>
                <a:gs pos="100000">
                  <a:srgbClr val="000000">
                    <a:shade val="39000"/>
                    <a:satMod val="150000"/>
                  </a:srgbClr>
                </a:gs>
              </a:gsLst>
              <a:lin ang="5400000"/>
            </a:gradFill>
            <a:effectLst>
              <a:outerShdw blurRad="50800" algn="tl" rotWithShape="0">
                <a:srgbClr val="000000"/>
              </a:outerShdw>
            </a:effectLst>
          </a:endParaRPr>
        </a:p>
      </xdr:txBody>
    </xdr:sp>
    <xdr:clientData/>
  </xdr:oneCellAnchor>
  <xdr:oneCellAnchor>
    <xdr:from>
      <xdr:col>1</xdr:col>
      <xdr:colOff>321067</xdr:colOff>
      <xdr:row>1</xdr:row>
      <xdr:rowOff>149832</xdr:rowOff>
    </xdr:from>
    <xdr:ext cx="856180" cy="610027"/>
    <xdr:pic>
      <xdr:nvPicPr>
        <xdr:cNvPr id="12" name="Sample image" descr="Sample image">
          <a:extLst>
            <a:ext uri="{FF2B5EF4-FFF2-40B4-BE49-F238E27FC236}">
              <a16:creationId xmlns:a16="http://schemas.microsoft.com/office/drawing/2014/main" id="{00000000-0008-0000-0500-00000C000000}"/>
            </a:ext>
          </a:extLst>
        </xdr:cNvPr>
        <xdr:cNvPicPr>
          <a:picLocks noChangeAspect="1"/>
        </xdr:cNvPicPr>
      </xdr:nvPicPr>
      <xdr:blipFill>
        <a:blip xmlns:r="http://schemas.openxmlformats.org/officeDocument/2006/relationships" r:embed="rId1"/>
        <a:stretch>
          <a:fillRect/>
        </a:stretch>
      </xdr:blipFill>
      <xdr:spPr>
        <a:xfrm>
          <a:off x="470898" y="224748"/>
          <a:ext cx="856180" cy="610027"/>
        </a:xfrm>
        <a:prstGeom prst="rect">
          <a:avLst/>
        </a:prstGeom>
      </xdr:spPr>
    </xdr:pic>
    <xdr:clientData/>
  </xdr:oneCellAnchor>
</xdr:wsDr>
</file>

<file path=xl/drawings/drawing7.xml><?xml version="1.0" encoding="utf-8"?>
<xdr:wsDr xmlns:xdr="http://schemas.openxmlformats.org/drawingml/2006/spreadsheetDrawing" xmlns:a="http://schemas.openxmlformats.org/drawingml/2006/main">
  <xdr:oneCellAnchor>
    <xdr:from>
      <xdr:col>1</xdr:col>
      <xdr:colOff>212912</xdr:colOff>
      <xdr:row>1</xdr:row>
      <xdr:rowOff>134470</xdr:rowOff>
    </xdr:from>
    <xdr:ext cx="672353" cy="610027"/>
    <xdr:pic>
      <xdr:nvPicPr>
        <xdr:cNvPr id="6" name="Sample image" descr="Sample image">
          <a:extLst>
            <a:ext uri="{FF2B5EF4-FFF2-40B4-BE49-F238E27FC236}">
              <a16:creationId xmlns:a16="http://schemas.microsoft.com/office/drawing/2014/main" id="{00000000-0008-0000-0600-000006000000}"/>
            </a:ext>
          </a:extLst>
        </xdr:cNvPr>
        <xdr:cNvPicPr>
          <a:picLocks noChangeAspect="1"/>
        </xdr:cNvPicPr>
      </xdr:nvPicPr>
      <xdr:blipFill>
        <a:blip xmlns:r="http://schemas.openxmlformats.org/officeDocument/2006/relationships" r:embed="rId1"/>
        <a:stretch>
          <a:fillRect/>
        </a:stretch>
      </xdr:blipFill>
      <xdr:spPr>
        <a:xfrm>
          <a:off x="392206" y="358588"/>
          <a:ext cx="672353" cy="610027"/>
        </a:xfrm>
        <a:prstGeom prst="rect">
          <a:avLst/>
        </a:prstGeom>
      </xdr:spPr>
    </xdr:pic>
    <xdr:clientData/>
  </xdr:oneCellAnchor>
  <xdr:twoCellAnchor>
    <xdr:from>
      <xdr:col>1</xdr:col>
      <xdr:colOff>487503</xdr:colOff>
      <xdr:row>32</xdr:row>
      <xdr:rowOff>120456</xdr:rowOff>
    </xdr:from>
    <xdr:to>
      <xdr:col>3</xdr:col>
      <xdr:colOff>1157478</xdr:colOff>
      <xdr:row>35</xdr:row>
      <xdr:rowOff>170605</xdr:rowOff>
    </xdr:to>
    <xdr:sp macro="" textlink="">
      <xdr:nvSpPr>
        <xdr:cNvPr id="7" name="CuadroTexto 7">
          <a:extLst>
            <a:ext uri="{FF2B5EF4-FFF2-40B4-BE49-F238E27FC236}">
              <a16:creationId xmlns:a16="http://schemas.microsoft.com/office/drawing/2014/main" id="{00000000-0008-0000-0600-000007000000}"/>
            </a:ext>
          </a:extLst>
        </xdr:cNvPr>
        <xdr:cNvSpPr txBox="1"/>
      </xdr:nvSpPr>
      <xdr:spPr>
        <a:xfrm>
          <a:off x="660685" y="10316536"/>
          <a:ext cx="3051225" cy="56969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MX" sz="1100" b="0" i="0" u="none" strike="noStrike">
              <a:solidFill>
                <a:schemeClr val="dk1"/>
              </a:solidFill>
              <a:effectLst/>
              <a:latin typeface="+mn-lt"/>
              <a:ea typeface="+mn-ea"/>
              <a:cs typeface="+mn-cs"/>
            </a:rPr>
            <a:t>PROFR.ISRAEL GONZAGA HERNANDEZ                                                       DIRECTOR DEL SM DIF DE TEXCALTITLAN</a:t>
          </a:r>
          <a:r>
            <a:rPr lang="es-MX"/>
            <a:t> </a:t>
          </a:r>
        </a:p>
      </xdr:txBody>
    </xdr:sp>
    <xdr:clientData/>
  </xdr:twoCellAnchor>
  <xdr:twoCellAnchor>
    <xdr:from>
      <xdr:col>1</xdr:col>
      <xdr:colOff>411307</xdr:colOff>
      <xdr:row>32</xdr:row>
      <xdr:rowOff>138486</xdr:rowOff>
    </xdr:from>
    <xdr:to>
      <xdr:col>3</xdr:col>
      <xdr:colOff>1319407</xdr:colOff>
      <xdr:row>32</xdr:row>
      <xdr:rowOff>138487</xdr:rowOff>
    </xdr:to>
    <xdr:cxnSp macro="">
      <xdr:nvCxnSpPr>
        <xdr:cNvPr id="8" name="Conector recto 8">
          <a:extLst>
            <a:ext uri="{FF2B5EF4-FFF2-40B4-BE49-F238E27FC236}">
              <a16:creationId xmlns:a16="http://schemas.microsoft.com/office/drawing/2014/main" id="{00000000-0008-0000-0600-000008000000}"/>
            </a:ext>
          </a:extLst>
        </xdr:cNvPr>
        <xdr:cNvCxnSpPr/>
      </xdr:nvCxnSpPr>
      <xdr:spPr>
        <a:xfrm flipV="1">
          <a:off x="584489" y="10334566"/>
          <a:ext cx="3289350" cy="1"/>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1017483</xdr:colOff>
      <xdr:row>32</xdr:row>
      <xdr:rowOff>43295</xdr:rowOff>
    </xdr:from>
    <xdr:to>
      <xdr:col>12</xdr:col>
      <xdr:colOff>1306557</xdr:colOff>
      <xdr:row>36</xdr:row>
      <xdr:rowOff>5987</xdr:rowOff>
    </xdr:to>
    <xdr:sp macro="" textlink="">
      <xdr:nvSpPr>
        <xdr:cNvPr id="9" name="CuadroTexto 10">
          <a:extLst>
            <a:ext uri="{FF2B5EF4-FFF2-40B4-BE49-F238E27FC236}">
              <a16:creationId xmlns:a16="http://schemas.microsoft.com/office/drawing/2014/main" id="{00000000-0008-0000-0600-000009000000}"/>
            </a:ext>
          </a:extLst>
        </xdr:cNvPr>
        <xdr:cNvSpPr txBox="1"/>
      </xdr:nvSpPr>
      <xdr:spPr>
        <a:xfrm>
          <a:off x="14092710" y="10239375"/>
          <a:ext cx="3536233" cy="65541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lang="es-MX" sz="1100" b="0" i="0">
              <a:solidFill>
                <a:schemeClr val="dk1"/>
              </a:solidFill>
              <a:effectLst/>
              <a:latin typeface="+mn-lt"/>
              <a:ea typeface="+mn-ea"/>
              <a:cs typeface="+mn-cs"/>
            </a:rPr>
            <a:t>L.A. ANGELICA MERCADO CASTAÑEDA                                                 TESORERA DEL SM DIF DE TEXCALTITLAN</a:t>
          </a:r>
          <a:r>
            <a:rPr lang="es-MX" sz="1100">
              <a:solidFill>
                <a:schemeClr val="dk1"/>
              </a:solidFill>
              <a:effectLst/>
              <a:latin typeface="+mn-lt"/>
              <a:ea typeface="+mn-ea"/>
              <a:cs typeface="+mn-cs"/>
            </a:rPr>
            <a:t> </a:t>
          </a:r>
          <a:endParaRPr lang="es-MX">
            <a:effectLst/>
          </a:endParaRPr>
        </a:p>
        <a:p>
          <a:endParaRPr lang="es-MX" sz="1100"/>
        </a:p>
      </xdr:txBody>
    </xdr:sp>
    <xdr:clientData/>
  </xdr:twoCellAnchor>
  <xdr:twoCellAnchor>
    <xdr:from>
      <xdr:col>10</xdr:col>
      <xdr:colOff>1322035</xdr:colOff>
      <xdr:row>32</xdr:row>
      <xdr:rowOff>67388</xdr:rowOff>
    </xdr:from>
    <xdr:to>
      <xdr:col>12</xdr:col>
      <xdr:colOff>1154150</xdr:colOff>
      <xdr:row>32</xdr:row>
      <xdr:rowOff>67388</xdr:rowOff>
    </xdr:to>
    <xdr:cxnSp macro="">
      <xdr:nvCxnSpPr>
        <xdr:cNvPr id="10" name="9 Conector recto">
          <a:extLst>
            <a:ext uri="{FF2B5EF4-FFF2-40B4-BE49-F238E27FC236}">
              <a16:creationId xmlns:a16="http://schemas.microsoft.com/office/drawing/2014/main" id="{00000000-0008-0000-0600-00000A000000}"/>
            </a:ext>
          </a:extLst>
        </xdr:cNvPr>
        <xdr:cNvCxnSpPr/>
      </xdr:nvCxnSpPr>
      <xdr:spPr>
        <a:xfrm>
          <a:off x="14397262" y="10263468"/>
          <a:ext cx="3079274"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8.xml><?xml version="1.0" encoding="utf-8"?>
<xdr:wsDr xmlns:xdr="http://schemas.openxmlformats.org/drawingml/2006/spreadsheetDrawing" xmlns:a="http://schemas.openxmlformats.org/drawingml/2006/main">
  <xdr:oneCellAnchor>
    <xdr:from>
      <xdr:col>1</xdr:col>
      <xdr:colOff>268941</xdr:colOff>
      <xdr:row>1</xdr:row>
      <xdr:rowOff>145676</xdr:rowOff>
    </xdr:from>
    <xdr:ext cx="672353" cy="610027"/>
    <xdr:pic>
      <xdr:nvPicPr>
        <xdr:cNvPr id="6" name="Sample image" descr="Sample image">
          <a:extLst>
            <a:ext uri="{FF2B5EF4-FFF2-40B4-BE49-F238E27FC236}">
              <a16:creationId xmlns:a16="http://schemas.microsoft.com/office/drawing/2014/main" id="{00000000-0008-0000-0700-000006000000}"/>
            </a:ext>
          </a:extLst>
        </xdr:cNvPr>
        <xdr:cNvPicPr>
          <a:picLocks noChangeAspect="1"/>
        </xdr:cNvPicPr>
      </xdr:nvPicPr>
      <xdr:blipFill>
        <a:blip xmlns:r="http://schemas.openxmlformats.org/officeDocument/2006/relationships" r:embed="rId1"/>
        <a:stretch>
          <a:fillRect/>
        </a:stretch>
      </xdr:blipFill>
      <xdr:spPr>
        <a:xfrm>
          <a:off x="448235" y="369794"/>
          <a:ext cx="672353" cy="610027"/>
        </a:xfrm>
        <a:prstGeom prst="rect">
          <a:avLst/>
        </a:prstGeom>
      </xdr:spPr>
    </xdr:pic>
    <xdr:clientData/>
  </xdr:oneCellAnchor>
  <xdr:twoCellAnchor>
    <xdr:from>
      <xdr:col>1</xdr:col>
      <xdr:colOff>806446</xdr:colOff>
      <xdr:row>33</xdr:row>
      <xdr:rowOff>77161</xdr:rowOff>
    </xdr:from>
    <xdr:to>
      <xdr:col>3</xdr:col>
      <xdr:colOff>460421</xdr:colOff>
      <xdr:row>36</xdr:row>
      <xdr:rowOff>145170</xdr:rowOff>
    </xdr:to>
    <xdr:sp macro="" textlink="">
      <xdr:nvSpPr>
        <xdr:cNvPr id="7" name="CuadroTexto 7">
          <a:extLst>
            <a:ext uri="{FF2B5EF4-FFF2-40B4-BE49-F238E27FC236}">
              <a16:creationId xmlns:a16="http://schemas.microsoft.com/office/drawing/2014/main" id="{552F47E2-2DD5-4363-A770-B00A9019B3AB}"/>
            </a:ext>
          </a:extLst>
        </xdr:cNvPr>
        <xdr:cNvSpPr txBox="1"/>
      </xdr:nvSpPr>
      <xdr:spPr>
        <a:xfrm>
          <a:off x="996946" y="11729411"/>
          <a:ext cx="3051225" cy="73475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MX" sz="1100" b="0" i="0" u="none" strike="noStrike">
              <a:solidFill>
                <a:schemeClr val="dk1"/>
              </a:solidFill>
              <a:effectLst/>
              <a:latin typeface="+mn-lt"/>
              <a:ea typeface="+mn-ea"/>
              <a:cs typeface="+mn-cs"/>
            </a:rPr>
            <a:t>PROFR.ISRAEL GONZAGA HERNANDEZ                                                       DIRECTOR DEL SM DIF DE TEXCALTITLAN</a:t>
          </a:r>
          <a:r>
            <a:rPr lang="es-MX"/>
            <a:t> </a:t>
          </a:r>
        </a:p>
      </xdr:txBody>
    </xdr:sp>
    <xdr:clientData/>
  </xdr:twoCellAnchor>
  <xdr:twoCellAnchor>
    <xdr:from>
      <xdr:col>1</xdr:col>
      <xdr:colOff>730250</xdr:colOff>
      <xdr:row>33</xdr:row>
      <xdr:rowOff>95191</xdr:rowOff>
    </xdr:from>
    <xdr:to>
      <xdr:col>3</xdr:col>
      <xdr:colOff>622350</xdr:colOff>
      <xdr:row>33</xdr:row>
      <xdr:rowOff>95192</xdr:rowOff>
    </xdr:to>
    <xdr:cxnSp macro="">
      <xdr:nvCxnSpPr>
        <xdr:cNvPr id="8" name="Conector recto 8">
          <a:extLst>
            <a:ext uri="{FF2B5EF4-FFF2-40B4-BE49-F238E27FC236}">
              <a16:creationId xmlns:a16="http://schemas.microsoft.com/office/drawing/2014/main" id="{302EE082-6BB6-4635-81F1-BD3D195E3607}"/>
            </a:ext>
          </a:extLst>
        </xdr:cNvPr>
        <xdr:cNvCxnSpPr/>
      </xdr:nvCxnSpPr>
      <xdr:spPr>
        <a:xfrm flipV="1">
          <a:off x="920750" y="11747441"/>
          <a:ext cx="3289350" cy="1"/>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181520</xdr:colOff>
      <xdr:row>33</xdr:row>
      <xdr:rowOff>0</xdr:rowOff>
    </xdr:from>
    <xdr:to>
      <xdr:col>11</xdr:col>
      <xdr:colOff>772219</xdr:colOff>
      <xdr:row>36</xdr:row>
      <xdr:rowOff>208755</xdr:rowOff>
    </xdr:to>
    <xdr:sp macro="" textlink="">
      <xdr:nvSpPr>
        <xdr:cNvPr id="9" name="CuadroTexto 10">
          <a:extLst>
            <a:ext uri="{FF2B5EF4-FFF2-40B4-BE49-F238E27FC236}">
              <a16:creationId xmlns:a16="http://schemas.microsoft.com/office/drawing/2014/main" id="{AF8352BA-B71F-4F68-9A70-166ED2ED21C7}"/>
            </a:ext>
          </a:extLst>
        </xdr:cNvPr>
        <xdr:cNvSpPr txBox="1"/>
      </xdr:nvSpPr>
      <xdr:spPr>
        <a:xfrm>
          <a:off x="13135520" y="11652250"/>
          <a:ext cx="3543449" cy="87550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lang="es-MX" sz="1100" b="0" i="0">
              <a:solidFill>
                <a:schemeClr val="dk1"/>
              </a:solidFill>
              <a:effectLst/>
              <a:latin typeface="+mn-lt"/>
              <a:ea typeface="+mn-ea"/>
              <a:cs typeface="+mn-cs"/>
            </a:rPr>
            <a:t>L.A. ANGELICA MERCADO CASTAÑEDA                                                 TESORERA DEL SM DIF DE TEXCALTITLAN</a:t>
          </a:r>
          <a:r>
            <a:rPr lang="es-MX" sz="1100">
              <a:solidFill>
                <a:schemeClr val="dk1"/>
              </a:solidFill>
              <a:effectLst/>
              <a:latin typeface="+mn-lt"/>
              <a:ea typeface="+mn-ea"/>
              <a:cs typeface="+mn-cs"/>
            </a:rPr>
            <a:t> </a:t>
          </a:r>
          <a:endParaRPr lang="es-MX">
            <a:effectLst/>
          </a:endParaRPr>
        </a:p>
        <a:p>
          <a:endParaRPr lang="es-MX" sz="1100"/>
        </a:p>
      </xdr:txBody>
    </xdr:sp>
    <xdr:clientData/>
  </xdr:twoCellAnchor>
  <xdr:twoCellAnchor>
    <xdr:from>
      <xdr:col>9</xdr:col>
      <xdr:colOff>486072</xdr:colOff>
      <xdr:row>33</xdr:row>
      <xdr:rowOff>24093</xdr:rowOff>
    </xdr:from>
    <xdr:to>
      <xdr:col>11</xdr:col>
      <xdr:colOff>619812</xdr:colOff>
      <xdr:row>33</xdr:row>
      <xdr:rowOff>24093</xdr:rowOff>
    </xdr:to>
    <xdr:cxnSp macro="">
      <xdr:nvCxnSpPr>
        <xdr:cNvPr id="10" name="9 Conector recto">
          <a:extLst>
            <a:ext uri="{FF2B5EF4-FFF2-40B4-BE49-F238E27FC236}">
              <a16:creationId xmlns:a16="http://schemas.microsoft.com/office/drawing/2014/main" id="{0153484C-1D95-4608-AA2F-58B3DE9CA57C}"/>
            </a:ext>
          </a:extLst>
        </xdr:cNvPr>
        <xdr:cNvCxnSpPr/>
      </xdr:nvCxnSpPr>
      <xdr:spPr>
        <a:xfrm>
          <a:off x="13440072" y="11676343"/>
          <a:ext cx="308649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9.xml><?xml version="1.0" encoding="utf-8"?>
<xdr:wsDr xmlns:xdr="http://schemas.openxmlformats.org/drawingml/2006/spreadsheetDrawing" xmlns:a="http://schemas.openxmlformats.org/drawingml/2006/main">
  <xdr:oneCellAnchor>
    <xdr:from>
      <xdr:col>1</xdr:col>
      <xdr:colOff>190501</xdr:colOff>
      <xdr:row>1</xdr:row>
      <xdr:rowOff>66675</xdr:rowOff>
    </xdr:from>
    <xdr:ext cx="588368" cy="533827"/>
    <xdr:pic>
      <xdr:nvPicPr>
        <xdr:cNvPr id="7" name="Sample image" descr="Sample image">
          <a:extLst>
            <a:ext uri="{FF2B5EF4-FFF2-40B4-BE49-F238E27FC236}">
              <a16:creationId xmlns:a16="http://schemas.microsoft.com/office/drawing/2014/main" id="{00000000-0008-0000-0800-000007000000}"/>
            </a:ext>
          </a:extLst>
        </xdr:cNvPr>
        <xdr:cNvPicPr>
          <a:picLocks noChangeAspect="1"/>
        </xdr:cNvPicPr>
      </xdr:nvPicPr>
      <xdr:blipFill>
        <a:blip xmlns:r="http://schemas.openxmlformats.org/officeDocument/2006/relationships" r:embed="rId1"/>
        <a:stretch>
          <a:fillRect/>
        </a:stretch>
      </xdr:blipFill>
      <xdr:spPr>
        <a:xfrm>
          <a:off x="247651" y="123825"/>
          <a:ext cx="588368" cy="533827"/>
        </a:xfrm>
        <a:prstGeom prst="rect">
          <a:avLst/>
        </a:prstGeom>
      </xdr:spPr>
    </xdr:pic>
    <xdr:clientData/>
  </xdr:oneCellAnchor>
  <xdr:twoCellAnchor>
    <xdr:from>
      <xdr:col>1</xdr:col>
      <xdr:colOff>76196</xdr:colOff>
      <xdr:row>23</xdr:row>
      <xdr:rowOff>77161</xdr:rowOff>
    </xdr:from>
    <xdr:to>
      <xdr:col>1</xdr:col>
      <xdr:colOff>3127421</xdr:colOff>
      <xdr:row>26</xdr:row>
      <xdr:rowOff>152497</xdr:rowOff>
    </xdr:to>
    <xdr:sp macro="" textlink="">
      <xdr:nvSpPr>
        <xdr:cNvPr id="8" name="CuadroTexto 7">
          <a:extLst>
            <a:ext uri="{FF2B5EF4-FFF2-40B4-BE49-F238E27FC236}">
              <a16:creationId xmlns:a16="http://schemas.microsoft.com/office/drawing/2014/main" id="{A0288790-FF66-4177-8B72-C2A02A09B9AD}"/>
            </a:ext>
          </a:extLst>
        </xdr:cNvPr>
        <xdr:cNvSpPr txBox="1"/>
      </xdr:nvSpPr>
      <xdr:spPr>
        <a:xfrm>
          <a:off x="125042" y="6646969"/>
          <a:ext cx="3051225" cy="73475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MX" sz="1100" b="0" i="0" u="none" strike="noStrike">
              <a:solidFill>
                <a:schemeClr val="dk1"/>
              </a:solidFill>
              <a:effectLst/>
              <a:latin typeface="+mn-lt"/>
              <a:ea typeface="+mn-ea"/>
              <a:cs typeface="+mn-cs"/>
            </a:rPr>
            <a:t>PROFR.ISRAEL GONZAGA HERNANDEZ                                                       DIRECTOR DEL SM DIF DE TEXCALTITLAN</a:t>
          </a:r>
          <a:r>
            <a:rPr lang="es-MX"/>
            <a:t> </a:t>
          </a:r>
        </a:p>
      </xdr:txBody>
    </xdr:sp>
    <xdr:clientData/>
  </xdr:twoCellAnchor>
  <xdr:twoCellAnchor>
    <xdr:from>
      <xdr:col>1</xdr:col>
      <xdr:colOff>0</xdr:colOff>
      <xdr:row>23</xdr:row>
      <xdr:rowOff>95191</xdr:rowOff>
    </xdr:from>
    <xdr:to>
      <xdr:col>1</xdr:col>
      <xdr:colOff>3289350</xdr:colOff>
      <xdr:row>23</xdr:row>
      <xdr:rowOff>95192</xdr:rowOff>
    </xdr:to>
    <xdr:cxnSp macro="">
      <xdr:nvCxnSpPr>
        <xdr:cNvPr id="9" name="Conector recto 8">
          <a:extLst>
            <a:ext uri="{FF2B5EF4-FFF2-40B4-BE49-F238E27FC236}">
              <a16:creationId xmlns:a16="http://schemas.microsoft.com/office/drawing/2014/main" id="{3ABEC130-4D49-426F-A787-1127FF7A730F}"/>
            </a:ext>
          </a:extLst>
        </xdr:cNvPr>
        <xdr:cNvCxnSpPr/>
      </xdr:nvCxnSpPr>
      <xdr:spPr>
        <a:xfrm flipV="1">
          <a:off x="48846" y="6664999"/>
          <a:ext cx="3289350" cy="1"/>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540539</xdr:colOff>
      <xdr:row>23</xdr:row>
      <xdr:rowOff>0</xdr:rowOff>
    </xdr:from>
    <xdr:to>
      <xdr:col>15</xdr:col>
      <xdr:colOff>5334</xdr:colOff>
      <xdr:row>26</xdr:row>
      <xdr:rowOff>216082</xdr:rowOff>
    </xdr:to>
    <xdr:sp macro="" textlink="">
      <xdr:nvSpPr>
        <xdr:cNvPr id="10" name="CuadroTexto 10">
          <a:extLst>
            <a:ext uri="{FF2B5EF4-FFF2-40B4-BE49-F238E27FC236}">
              <a16:creationId xmlns:a16="http://schemas.microsoft.com/office/drawing/2014/main" id="{CD11C4EE-C541-479E-88B1-93A072CA1BCB}"/>
            </a:ext>
          </a:extLst>
        </xdr:cNvPr>
        <xdr:cNvSpPr txBox="1"/>
      </xdr:nvSpPr>
      <xdr:spPr>
        <a:xfrm>
          <a:off x="12263616" y="6569808"/>
          <a:ext cx="3543449" cy="87550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lang="es-MX" sz="1100" b="0" i="0">
              <a:solidFill>
                <a:schemeClr val="dk1"/>
              </a:solidFill>
              <a:effectLst/>
              <a:latin typeface="+mn-lt"/>
              <a:ea typeface="+mn-ea"/>
              <a:cs typeface="+mn-cs"/>
            </a:rPr>
            <a:t>L.A. ANGELICA MERCADO CASTAÑEDA                                                 TESORERA DEL SM DIF DE TEXCALTITLAN</a:t>
          </a:r>
          <a:r>
            <a:rPr lang="es-MX" sz="1100">
              <a:solidFill>
                <a:schemeClr val="dk1"/>
              </a:solidFill>
              <a:effectLst/>
              <a:latin typeface="+mn-lt"/>
              <a:ea typeface="+mn-ea"/>
              <a:cs typeface="+mn-cs"/>
            </a:rPr>
            <a:t> </a:t>
          </a:r>
          <a:endParaRPr lang="es-MX">
            <a:effectLst/>
          </a:endParaRPr>
        </a:p>
        <a:p>
          <a:endParaRPr lang="es-MX" sz="1100"/>
        </a:p>
      </xdr:txBody>
    </xdr:sp>
    <xdr:clientData/>
  </xdr:twoCellAnchor>
  <xdr:twoCellAnchor>
    <xdr:from>
      <xdr:col>10</xdr:col>
      <xdr:colOff>845091</xdr:colOff>
      <xdr:row>23</xdr:row>
      <xdr:rowOff>24093</xdr:rowOff>
    </xdr:from>
    <xdr:to>
      <xdr:col>13</xdr:col>
      <xdr:colOff>927543</xdr:colOff>
      <xdr:row>23</xdr:row>
      <xdr:rowOff>24093</xdr:rowOff>
    </xdr:to>
    <xdr:cxnSp macro="">
      <xdr:nvCxnSpPr>
        <xdr:cNvPr id="11" name="9 Conector recto">
          <a:extLst>
            <a:ext uri="{FF2B5EF4-FFF2-40B4-BE49-F238E27FC236}">
              <a16:creationId xmlns:a16="http://schemas.microsoft.com/office/drawing/2014/main" id="{727EDC42-9AA0-4A71-9CC3-7740C61936EB}"/>
            </a:ext>
          </a:extLst>
        </xdr:cNvPr>
        <xdr:cNvCxnSpPr/>
      </xdr:nvCxnSpPr>
      <xdr:spPr>
        <a:xfrm>
          <a:off x="12568168" y="6593901"/>
          <a:ext cx="308649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E:\Pavilium\hp_pavillion\2ig\Tomo%20II\PLAN.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E:\Pavilium\hp_pavillion\2ig\Tomo%20II\SABADO.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E:\Jair%20A.%20Enr&#237;quez%20Espinosa\ARCHIVO%20PARA%20C.P.%20LUCERO%20XIMO\C.P%202013%2018%20LUCERO%20XIMO\TESCI%202013%20%201%20COMPLETO\COBAEM2010.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J:\MUNICIPIOS%20REALIZADOS\CALCULO%20DE%20ISR\CALCULO%20DE%20IMPUESTO%20ISR.AYAPANGO.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192.168.12.71\Cuentapublica\Marisol%20Mart&#237;nez%20Cruz\Hoja%20de%20c&#225;lculo%20en%20C:%20Documents%20and%20Settings%20Administrador%20Mis%20documentos%20CTA.%20PUB.%20ESTATAL%202005%20ORGANISMOS%20PATHY%20AA_CUADROS%20SRYTVM.doc"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192.168.125.14/MUNICIPIOS%20REALIZADOS/CALCULO%20DE%20ISR/CALCULO%20DE%20IMPUESTO%20ISR.AYAPANGO.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scp71\ARCHIVO%20PARA%20C.P.%20LUCERO%20XIMO\2015-------CUENTA%20PUBLICA%20%202014\1.%20FIDEICOMISO%20C3%20%202014\COBAEM2010.xlsx"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E:\Users\marco\Desktop\INGENIA\Mapa%20mexico%20estadistico%20estado.xlsx"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E:\Pavilium\hp_pavillion\2ig\Tomo%20II\FERNANDO1_D.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Scp71\Documents%20and%20Settings\Admin\Mis%20documentos\PATY%20ZAMORA\AA%20CUENTAS%20P&#218;BLICAS\AA2009\CUADROS%202009\I.-%20EDUCACI&#211;N\COBAEM.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SCP71\Users\US03516625\AppData\Local\Microsoft\Windows\INetCache\Content.Outlook\E4EFEYH9\CUENTA%20P&#218;BLICA%202016\IGISPEM\ARCHIVO%20PARA%20C.P.%20LUCERO%20XIMO\C.P%202013%2018%20LUCERO%20XIMO\TESCI%202013%20%201%20COMPLETO\COBAEM2010.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E:\Documents%20and%20Settings\Amorales\Configuraci&#243;n%20local\Archivos%20temporales%20de%20Internet\Content.IE5\JAQYUEK7\Estrategia\Plantilla_60000_Abr2006.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scp71\Users\US03517019\Desktop\CTA.PUBLICA%2013\VALLE%20DE%20CHALCO.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K:\MUNICIPIOS%20REALIZADOS\CALCULO%20DE%20ISR\CALCULO%20DE%20IMPUESTO%20ISR.AYAPANGO.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E:\Users\US03539433\Documents\03.-%20E-R\12.-%20Historico_PAA-Rv02.C.xlsm"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X:\2003\V%20Informe%20de%20Gobierno\V%20Informe%20de%20Gobierno%20(Cifras%20Agosto)linea+60%20Bursat.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scp71\Documents%20and%20Settings\Admin\Mis%20documentos\PATY%20ZAMORA\AA%20CUENTAS%20P&#218;BLICAS\2008\CUADROS%202008\I.-%20EDUCACI&#211;N\COBAEM.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E:\Users\US03539433\Documents\03.-%20E-R\Seguimiento_PAA-Rv02.xlsx.xlsm"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E:\Jair%20A.%20Enr&#237;quez%20Espinosa\COBAEM2010.xlsx"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E:\Users\US03539433\Desktop\WORKMAP%20125%20MUNICIPIOS.xlsm"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Documents%20and%20Settings/Admin/Mis%20documentos/PATY%20ZAMORA/AA%20CUENTAS%20P&#218;BLICAS/2008/CUADROS%202008/I.-%20EDUCACI&#211;N/COBAEM.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Documents%20and%20Settings/Admin/Mis%20documentos/PATY%20ZAMORA/AA%20CUENTAS%20P&#218;BLICAS/AA2009/CUADROS%202009/I.-%20EDUCACI&#211;N/COBAE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Scp71\CUENTA%20P&#218;BLICA%202010\CEMyBS\Hoja%20de%20c&#225;lculo%20en%20C:%20Documents%20and%20Settings%20Administrador%20Mis%20documentos%20CTA.%20PUB.%20ESTATAL%202005%20ORGANISMOS%20PATHY%20AA_CUADROS%20SRYTVM.doc"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1.%20Anexo%20al%20Estado%20de%20Situaci&#243;n%20Financiera.xlsm"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2.%20Balanza%20de%20Comprobacion%20Detallada.xlsm"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4.%20Informe%20por%20Programas,%20Pilares,%20Ejes,%20Objetivos,%20Estrategias,%20Lineas%20de%20Accion.xlsm"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7.%20Auxiliar%20de%20la%20Cuentas%20Contable%20y%20Presupuestales%20(2000,%204200,%2054000,%209000).xlsm"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CUENTA%20P&#218;BLICA%202010/CEMyBS/Hoja%20de%20c&#225;lculo%20en%20C:%20Documents%20and%20Settings%20Administrador%20Mis%20documentos%20CTA.%20PUB.%20ESTATAL%202005%20ORGANISMOS%20PATHY%20AA_CUADROS%20SRYTVM.doc"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SCP71\Users\US03595127\Desktop\2016\procedimientos%202016\&#160;\respaldo\ARCHIVOS%20FAIS\Copia%20de%20Direccionamiento_2015_mex.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Scp71\Cuenta%20P&#250;blica\2003\DCCOA-5a.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SCP71\Ernesto\CP%20ERNESTO\Jesus\ZINACANTEPEC%20OK\M%20ZINACANTEPEC%20OK\M%20ZINACANTEPEC.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E:\PARFED05\D\CLAUDIA\REALES-PPTO\REL93.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MUNICIPIOS%20REALIZADOS/CALCULO%20DE%20ISR/CALCULO%20DE%20IMPUESTO%20ISR.AYAPANGO.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93"/>
    </sheetNames>
    <sheetDataSet>
      <sheetData sheetId="0"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BLACION"/>
    </sheetNames>
    <sheetDataSet>
      <sheetData sheetId="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SULTADO PRES"/>
      <sheetName val="COMP_INGRESOS"/>
      <sheetName val="COMP ING 05-09"/>
      <sheetName val="PROPORCIÓN PAS-ING"/>
      <sheetName val="COMP. EGRESOS CAP"/>
      <sheetName val="AMPLIACIONES"/>
      <sheetName val="AMPLIACIONES GRAF"/>
      <sheetName val="COMP EGR EJERCIDO 05-09"/>
      <sheetName val="EDO POS FINAN"/>
      <sheetName val="EDO_RESULTADOS"/>
      <sheetName val="FLUJO DE EFECTIVO ok"/>
      <sheetName val="EDO MOD AL PATRIMONIO"/>
      <sheetName val="CAPITAL DE TRABAJO"/>
      <sheetName val="EJERCIDO EN OBRA"/>
      <sheetName val="EVOL. DEUDA"/>
      <sheetName val="ACCIONES CONT INT"/>
      <sheetName val="PLAZAS (2)"/>
      <sheetName val="OBSERVACIONES (2)"/>
      <sheetName val="ESTADÍSTIC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CILIACIÓN DEL CALCULO"/>
      <sheetName val="IMPUESTO QUINCENAL"/>
      <sheetName val="Tablas"/>
      <sheetName val="CONCILIACIÓN_DEL_CALCULO"/>
      <sheetName val="IMPUESTO_QUINCENAL"/>
      <sheetName val="CONCILIACIÓN_DEL_CALCULO1"/>
      <sheetName val="IMPUESTO_QUINCENAL1"/>
    </sheetNames>
    <sheetDataSet>
      <sheetData sheetId="0"/>
      <sheetData sheetId="1"/>
      <sheetData sheetId="2"/>
      <sheetData sheetId="3"/>
      <sheetData sheetId="4"/>
      <sheetData sheetId="5"/>
      <sheetData sheetId="6"/>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ese-05"/>
    </sheetNames>
    <sheetDataSet>
      <sheetData sheetId="0">
        <row r="1">
          <cell r="B1" t="str">
            <v>COMPARATIVO DE EGRESOS POR CAPÍTULO</v>
          </cell>
        </row>
        <row r="2">
          <cell r="B2" t="str">
            <v>(Miles de Pesos)</v>
          </cell>
        </row>
        <row r="4">
          <cell r="D4" t="str">
            <v>P   R   E   S   U   P   U   E   S   T   O        2   0   0   5</v>
          </cell>
        </row>
        <row r="5">
          <cell r="F5" t="str">
            <v>ASIGNACIONES</v>
          </cell>
          <cell r="H5" t="str">
            <v>REDUCCIONES</v>
          </cell>
          <cell r="J5" t="str">
            <v>TOTAL</v>
          </cell>
          <cell r="N5" t="str">
            <v>VARIACIÓN</v>
          </cell>
        </row>
        <row r="6">
          <cell r="B6" t="str">
            <v>E G R E S O S</v>
          </cell>
          <cell r="D6" t="str">
            <v>INICIAL</v>
          </cell>
          <cell r="F6" t="str">
            <v>Y/O AMPLIACIONES</v>
          </cell>
          <cell r="H6" t="str">
            <v>Y/O DISMINUCIONES</v>
          </cell>
          <cell r="J6" t="str">
            <v>AUTORIZADO</v>
          </cell>
          <cell r="L6" t="str">
            <v>EJERCIDO</v>
          </cell>
          <cell r="N6" t="str">
            <v>IMPORTE</v>
          </cell>
        </row>
        <row r="8">
          <cell r="B8" t="str">
            <v>SERVICIOS PERSONALES</v>
          </cell>
          <cell r="D8">
            <v>59245</v>
          </cell>
          <cell r="F8">
            <v>2188.6</v>
          </cell>
          <cell r="H8">
            <v>3508.6</v>
          </cell>
          <cell r="J8">
            <v>57925</v>
          </cell>
          <cell r="L8">
            <v>56042.2</v>
          </cell>
          <cell r="N8">
            <v>-1882.8000000000029</v>
          </cell>
        </row>
        <row r="9">
          <cell r="B9" t="str">
            <v>MATERIALES Y SUMINISTROS</v>
          </cell>
          <cell r="D9">
            <v>3673</v>
          </cell>
          <cell r="F9">
            <v>138</v>
          </cell>
          <cell r="H9">
            <v>1096.7</v>
          </cell>
          <cell r="J9">
            <v>2714.3</v>
          </cell>
          <cell r="L9">
            <v>2345.1999999999998</v>
          </cell>
          <cell r="N9">
            <v>-369.10000000000036</v>
          </cell>
        </row>
        <row r="10">
          <cell r="B10" t="str">
            <v>SERVICIOS GENERALES</v>
          </cell>
          <cell r="D10">
            <v>15800</v>
          </cell>
          <cell r="F10">
            <v>4211.8</v>
          </cell>
          <cell r="H10">
            <v>1933.1</v>
          </cell>
          <cell r="J10">
            <v>18078.7</v>
          </cell>
          <cell r="L10">
            <v>17147.3</v>
          </cell>
          <cell r="N10">
            <v>-931.40000000000146</v>
          </cell>
        </row>
        <row r="11">
          <cell r="B11" t="str">
            <v>BIENES MUEBLES E INMUEBLES</v>
          </cell>
          <cell r="D11">
            <v>422</v>
          </cell>
          <cell r="F11">
            <v>29.7</v>
          </cell>
          <cell r="H11">
            <v>29.7</v>
          </cell>
          <cell r="J11">
            <v>422</v>
          </cell>
          <cell r="L11">
            <v>340.4</v>
          </cell>
          <cell r="N11">
            <v>-81.600000000000023</v>
          </cell>
        </row>
        <row r="12">
          <cell r="D12" t="str">
            <v>__________</v>
          </cell>
          <cell r="F12" t="str">
            <v>__________</v>
          </cell>
          <cell r="H12" t="str">
            <v>__________</v>
          </cell>
          <cell r="J12" t="str">
            <v>__________</v>
          </cell>
          <cell r="L12" t="str">
            <v>__________</v>
          </cell>
          <cell r="N12" t="str">
            <v>__________</v>
          </cell>
        </row>
        <row r="13">
          <cell r="B13" t="str">
            <v xml:space="preserve">         T O T A L</v>
          </cell>
          <cell r="D13">
            <v>79140</v>
          </cell>
          <cell r="F13">
            <v>6568.0999999999995</v>
          </cell>
          <cell r="H13">
            <v>6568.0999999999995</v>
          </cell>
          <cell r="J13">
            <v>79140</v>
          </cell>
          <cell r="L13">
            <v>75875.099999999991</v>
          </cell>
          <cell r="N13">
            <v>-3264.9000000000087</v>
          </cell>
        </row>
        <row r="14">
          <cell r="D14" t="str">
            <v>==========</v>
          </cell>
          <cell r="F14" t="str">
            <v>==========</v>
          </cell>
          <cell r="H14" t="str">
            <v>==========</v>
          </cell>
          <cell r="J14" t="str">
            <v>==========</v>
          </cell>
          <cell r="L14" t="str">
            <v>==========</v>
          </cell>
          <cell r="N14" t="str">
            <v>==========</v>
          </cell>
        </row>
      </sheetData>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CILIACIÓN DEL CALCULO"/>
      <sheetName val="IMPUESTO QUINCENAL"/>
      <sheetName val="Tablas"/>
    </sheetNames>
    <sheetDataSet>
      <sheetData sheetId="0"/>
      <sheetData sheetId="1"/>
      <sheetData sheetId="2"/>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SULTADO PRES"/>
      <sheetName val="COMP_INGRESOS"/>
      <sheetName val="COMP ING 05-09"/>
      <sheetName val="PROPORCIÓN PAS-ING"/>
      <sheetName val="COMP. EGRESOS CAP"/>
      <sheetName val="AMPLIACIONES"/>
      <sheetName val="AMPLIACIONES GRAF"/>
      <sheetName val="COMP EGR EJERCIDO 05-09"/>
      <sheetName val="EDO POS FINAN"/>
      <sheetName val="EDO_RESULTADOS"/>
      <sheetName val="FLUJO DE EFECTIVO ok"/>
      <sheetName val="EDO MOD AL PATRIMONIO"/>
      <sheetName val="CAPITAL DE TRABAJO"/>
      <sheetName val="EJERCIDO EN OBRA"/>
      <sheetName val="EVOL. DEUDA"/>
      <sheetName val="ACCIONES CONT INT"/>
      <sheetName val="PLAZAS (2)"/>
      <sheetName val="OBSERVACIONES (2)"/>
      <sheetName val="ESTADÍSTIC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SE"/>
      <sheetName val="ESTADOS"/>
      <sheetName val="Hoja3"/>
      <sheetName val="Z. PUEBLA"/>
      <sheetName val="Hoja7"/>
      <sheetName val="t zonas"/>
      <sheetName val="tabla anños"/>
      <sheetName val="Hoja1"/>
      <sheetName val="Hoja8"/>
    </sheetNames>
    <sheetDataSet>
      <sheetData sheetId="0">
        <row r="1">
          <cell r="B1" t="str">
            <v>Puebla</v>
          </cell>
          <cell r="C1" t="str">
            <v>Veracruz</v>
          </cell>
          <cell r="I1" t="str">
            <v>Hidalgo</v>
          </cell>
          <cell r="J1" t="str">
            <v>Edo. Mexico</v>
          </cell>
        </row>
        <row r="2">
          <cell r="A2" t="str">
            <v>Bueno</v>
          </cell>
        </row>
        <row r="3">
          <cell r="A3" t="str">
            <v>Regular</v>
          </cell>
        </row>
        <row r="4">
          <cell r="A4" t="str">
            <v>Malo</v>
          </cell>
        </row>
      </sheetData>
      <sheetData sheetId="1">
        <row r="18">
          <cell r="U18" t="str">
            <v>Bueno</v>
          </cell>
        </row>
        <row r="19">
          <cell r="U19" t="str">
            <v>Bueno</v>
          </cell>
        </row>
        <row r="23">
          <cell r="U23" t="str">
            <v>Bueno</v>
          </cell>
        </row>
        <row r="26">
          <cell r="U26" t="str">
            <v>Bueno</v>
          </cell>
        </row>
      </sheetData>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ERNANDO"/>
    </sheetNames>
    <sheetDataSet>
      <sheetData sheetId="0"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DO POS FINAN"/>
      <sheetName val="EDO_RESULTADOS"/>
      <sheetName val="EDO MOD AL PATRIMONIO"/>
      <sheetName val="COMP_INGRESOS"/>
      <sheetName val="COMP_EGR X CAP"/>
      <sheetName val="AVANCE OPERATIVO"/>
      <sheetName val="PLAZAS"/>
      <sheetName val="Hoja2 (3)"/>
      <sheetName val="Hoja2 (2)"/>
      <sheetName val="COMP_INGRESOS (2006)"/>
      <sheetName val="FLUJO DE EFECTIVO (2)"/>
      <sheetName val="COMP_INGRESOS (2007)"/>
      <sheetName val="PLAZAS (2)"/>
      <sheetName val="% DE OPERACION"/>
      <sheetName val="ESTADÍSTICA (2)"/>
      <sheetName val="Hoja2 (4)"/>
      <sheetName val="dccoa-005c"/>
      <sheetName val="EDO_POS_FINAN"/>
      <sheetName val="EDO_MOD_AL_PATRIMONIO"/>
      <sheetName val="COMP_EGR_X_CAP"/>
      <sheetName val="AVANCE_OPERATIVO"/>
      <sheetName val="Hoja2_(3)"/>
      <sheetName val="Hoja2_(2)"/>
      <sheetName val="COMP_INGRESOS_(2006)"/>
      <sheetName val="FLUJO_DE_EFECTIVO_(2)"/>
      <sheetName val="COMP_INGRESOS_(2007)"/>
      <sheetName val="PLAZAS_(2)"/>
      <sheetName val="%_DE_OPERACION"/>
      <sheetName val="ESTADÍSTICA_(2)"/>
      <sheetName val="Hoja2_(4)"/>
    </sheetNames>
    <sheetDataSet>
      <sheetData sheetId="0">
        <row r="2">
          <cell r="B2" t="str">
            <v>ESTADO DE POSICIÓN FINANCIERA</v>
          </cell>
        </row>
        <row r="3">
          <cell r="B3" t="str">
            <v>Al 31 DE DICIEMBRE DE 2008</v>
          </cell>
        </row>
        <row r="4">
          <cell r="B4" t="str">
            <v>(Miles de Pesos)</v>
          </cell>
        </row>
        <row r="6">
          <cell r="B6" t="str">
            <v>C U E N T A</v>
          </cell>
          <cell r="E6" t="str">
            <v>2 0 0 8</v>
          </cell>
          <cell r="G6" t="str">
            <v>2 0 0 7</v>
          </cell>
          <cell r="I6" t="str">
            <v>VARIACIÓN</v>
          </cell>
          <cell r="L6" t="str">
            <v xml:space="preserve">C U E N T A </v>
          </cell>
          <cell r="N6" t="str">
            <v>2 0 0 8</v>
          </cell>
          <cell r="P6" t="str">
            <v>2 0 0 7</v>
          </cell>
          <cell r="R6" t="str">
            <v>VARIACIÓN</v>
          </cell>
        </row>
        <row r="8">
          <cell r="B8" t="str">
            <v xml:space="preserve">A C T I V O </v>
          </cell>
          <cell r="C8" t="str">
            <v xml:space="preserve">A C T I V O </v>
          </cell>
          <cell r="K8" t="str">
            <v xml:space="preserve">P A S I V O </v>
          </cell>
          <cell r="L8" t="str">
            <v>A CORTO PLAZO</v>
          </cell>
        </row>
        <row r="9">
          <cell r="B9" t="str">
            <v>CIRCULANTE</v>
          </cell>
          <cell r="C9" t="str">
            <v>Fondo Fijo de Caja</v>
          </cell>
          <cell r="E9">
            <v>15</v>
          </cell>
          <cell r="G9">
            <v>2.5</v>
          </cell>
          <cell r="I9">
            <v>12.5</v>
          </cell>
          <cell r="K9" t="str">
            <v xml:space="preserve">P A S I V O </v>
          </cell>
          <cell r="L9" t="str">
            <v>Cuentas por Pagar</v>
          </cell>
          <cell r="N9">
            <v>41925.199999999997</v>
          </cell>
          <cell r="P9">
            <v>8550.7000000000007</v>
          </cell>
          <cell r="R9">
            <v>33374.5</v>
          </cell>
        </row>
        <row r="10">
          <cell r="C10" t="str">
            <v>Bancos</v>
          </cell>
          <cell r="E10">
            <v>12594.4</v>
          </cell>
          <cell r="G10">
            <v>20205.900000000001</v>
          </cell>
          <cell r="I10">
            <v>-7611.5000000000018</v>
          </cell>
          <cell r="L10" t="str">
            <v>Depósitos en Garantía</v>
          </cell>
          <cell r="N10">
            <v>41.6</v>
          </cell>
          <cell r="P10">
            <v>8550.7000000000007</v>
          </cell>
          <cell r="R10">
            <v>41.6</v>
          </cell>
        </row>
        <row r="11">
          <cell r="C11" t="str">
            <v>Inversiones en Instituciones Financieras</v>
          </cell>
          <cell r="E11">
            <v>54327.5</v>
          </cell>
          <cell r="G11">
            <v>9089.6</v>
          </cell>
          <cell r="I11">
            <v>45237.9</v>
          </cell>
          <cell r="L11" t="str">
            <v>Retenciones a Favor de Terceros por Pagar</v>
          </cell>
          <cell r="N11">
            <v>884.9</v>
          </cell>
          <cell r="P11">
            <v>609.70000000000005</v>
          </cell>
          <cell r="R11">
            <v>275.19999999999993</v>
          </cell>
        </row>
        <row r="12">
          <cell r="C12" t="str">
            <v>Deudores Diversos</v>
          </cell>
          <cell r="E12">
            <v>68996.5</v>
          </cell>
          <cell r="G12">
            <v>38429.300000000003</v>
          </cell>
          <cell r="I12">
            <v>30567.199999999997</v>
          </cell>
        </row>
        <row r="13">
          <cell r="C13" t="str">
            <v>Anticipo a Proveedores</v>
          </cell>
          <cell r="E13">
            <v>1420.3</v>
          </cell>
          <cell r="G13">
            <v>54.3</v>
          </cell>
          <cell r="I13">
            <v>1366</v>
          </cell>
        </row>
        <row r="14">
          <cell r="C14" t="str">
            <v>Inventario para Ventas</v>
          </cell>
          <cell r="E14">
            <v>54.3</v>
          </cell>
          <cell r="G14">
            <v>169.2</v>
          </cell>
          <cell r="I14">
            <v>-169.2</v>
          </cell>
        </row>
        <row r="15">
          <cell r="C15" t="str">
            <v>Estimación para Cuentas Incobrables</v>
          </cell>
          <cell r="E15">
            <v>169.2</v>
          </cell>
          <cell r="G15">
            <v>14.5</v>
          </cell>
          <cell r="I15">
            <v>0</v>
          </cell>
        </row>
        <row r="16">
          <cell r="C16" t="str">
            <v>Mercancías en Tránsito</v>
          </cell>
          <cell r="E16">
            <v>18894.400000000001</v>
          </cell>
          <cell r="G16">
            <v>14.5</v>
          </cell>
          <cell r="I16" t="str">
            <v>_</v>
          </cell>
          <cell r="N16" t="str">
            <v>_</v>
          </cell>
          <cell r="P16" t="str">
            <v>_</v>
          </cell>
          <cell r="R16" t="str">
            <v>_</v>
          </cell>
        </row>
        <row r="17">
          <cell r="C17" t="str">
            <v xml:space="preserve">    TOTAL CIRCULANTE</v>
          </cell>
          <cell r="E17" t="str">
            <v>_</v>
          </cell>
          <cell r="G17" t="str">
            <v>_</v>
          </cell>
          <cell r="I17" t="str">
            <v>_</v>
          </cell>
          <cell r="L17" t="str">
            <v xml:space="preserve">    TOTAL A CORTO PLAZO</v>
          </cell>
          <cell r="N17" t="str">
            <v>_</v>
          </cell>
          <cell r="P17" t="str">
            <v>_</v>
          </cell>
          <cell r="R17" t="str">
            <v>_</v>
          </cell>
        </row>
        <row r="18">
          <cell r="B18" t="str">
            <v xml:space="preserve">    TOTAL CIRCULANTE</v>
          </cell>
          <cell r="C18" t="str">
            <v xml:space="preserve">    TOTAL CIRCULANTE</v>
          </cell>
          <cell r="E18">
            <v>156248.09999999998</v>
          </cell>
          <cell r="G18">
            <v>67965.3</v>
          </cell>
          <cell r="I18">
            <v>88282.799999999974</v>
          </cell>
          <cell r="K18" t="str">
            <v xml:space="preserve">    TOTAL A CORTO PLAZO</v>
          </cell>
          <cell r="L18" t="str">
            <v xml:space="preserve">    TOTAL A CORTO PLAZO</v>
          </cell>
          <cell r="N18">
            <v>42851.7</v>
          </cell>
          <cell r="P18">
            <v>9160.4000000000015</v>
          </cell>
          <cell r="R18">
            <v>33691.299999999996</v>
          </cell>
        </row>
        <row r="19">
          <cell r="E19" t="str">
            <v>-</v>
          </cell>
          <cell r="G19" t="str">
            <v>-</v>
          </cell>
          <cell r="I19" t="str">
            <v>-</v>
          </cell>
          <cell r="N19" t="str">
            <v>-</v>
          </cell>
          <cell r="P19" t="str">
            <v>-</v>
          </cell>
          <cell r="R19" t="str">
            <v>-</v>
          </cell>
        </row>
        <row r="20">
          <cell r="B20" t="str">
            <v>FIJO</v>
          </cell>
          <cell r="C20" t="str">
            <v>Bienes Muebles</v>
          </cell>
          <cell r="E20">
            <v>50357.1</v>
          </cell>
          <cell r="G20">
            <v>50357.1</v>
          </cell>
          <cell r="I20">
            <v>0</v>
          </cell>
        </row>
        <row r="21">
          <cell r="B21" t="str">
            <v>FIJO</v>
          </cell>
          <cell r="C21" t="str">
            <v>Bienes Muebles</v>
          </cell>
          <cell r="E21">
            <v>29670</v>
          </cell>
          <cell r="G21">
            <v>50357.1</v>
          </cell>
          <cell r="I21">
            <v>-20687.099999999999</v>
          </cell>
        </row>
        <row r="22">
          <cell r="C22" t="str">
            <v>Bienes Inmuebles</v>
          </cell>
          <cell r="E22">
            <v>89600.5</v>
          </cell>
          <cell r="G22">
            <v>89600.5</v>
          </cell>
          <cell r="I22">
            <v>0</v>
          </cell>
        </row>
        <row r="23">
          <cell r="C23" t="str">
            <v>Revaluación de Bienes Muebles</v>
          </cell>
          <cell r="E23">
            <v>89600.5</v>
          </cell>
          <cell r="G23">
            <v>12456.5</v>
          </cell>
          <cell r="I23">
            <v>-12456.5</v>
          </cell>
        </row>
        <row r="24">
          <cell r="C24" t="str">
            <v>Revaluación de Bienes Inmuebles</v>
          </cell>
          <cell r="E24">
            <v>56095.5</v>
          </cell>
          <cell r="G24">
            <v>56095.5</v>
          </cell>
          <cell r="I24">
            <v>0</v>
          </cell>
        </row>
        <row r="25">
          <cell r="C25" t="str">
            <v>Depreciación Acumulada de Bienes Muebles</v>
          </cell>
          <cell r="E25">
            <v>56095.5</v>
          </cell>
          <cell r="G25">
            <v>-27805.4</v>
          </cell>
          <cell r="I25">
            <v>27805.4</v>
          </cell>
        </row>
        <row r="26">
          <cell r="C26" t="str">
            <v>Depreciación Acumulada de Bienes Inmuebles</v>
          </cell>
          <cell r="E26">
            <v>-31040.799999999999</v>
          </cell>
          <cell r="G26">
            <v>-28904.1</v>
          </cell>
          <cell r="I26">
            <v>-2136.7000000000007</v>
          </cell>
        </row>
        <row r="27">
          <cell r="C27" t="str">
            <v>Depreciación Revaluada de Bienes Muebles</v>
          </cell>
          <cell r="E27">
            <v>-28904.1</v>
          </cell>
          <cell r="G27">
            <v>-9852.7999999999993</v>
          </cell>
          <cell r="I27">
            <v>9852.7999999999993</v>
          </cell>
        </row>
        <row r="28">
          <cell r="C28" t="str">
            <v>Depreciación Revaluada de Bienes Inmuebles</v>
          </cell>
          <cell r="E28">
            <v>-18054.7</v>
          </cell>
          <cell r="G28">
            <v>-18054.7</v>
          </cell>
          <cell r="I28">
            <v>0</v>
          </cell>
          <cell r="N28" t="str">
            <v>-</v>
          </cell>
          <cell r="P28" t="str">
            <v>-</v>
          </cell>
          <cell r="R28" t="str">
            <v>-</v>
          </cell>
        </row>
        <row r="29">
          <cell r="C29" t="str">
            <v>Depreciación Revaluada de Bienes Inmuebles</v>
          </cell>
          <cell r="E29" t="str">
            <v>_</v>
          </cell>
          <cell r="G29" t="str">
            <v>_</v>
          </cell>
          <cell r="I29" t="str">
            <v>_</v>
          </cell>
          <cell r="L29" t="str">
            <v xml:space="preserve">    TOTAL PASIVO</v>
          </cell>
          <cell r="N29" t="str">
            <v>-</v>
          </cell>
          <cell r="P29" t="str">
            <v>-</v>
          </cell>
          <cell r="R29" t="str">
            <v>-</v>
          </cell>
        </row>
        <row r="30">
          <cell r="C30" t="str">
            <v xml:space="preserve">    TOTAL FIJO</v>
          </cell>
          <cell r="E30">
            <v>126270.50000000001</v>
          </cell>
          <cell r="G30">
            <v>123892.60000000002</v>
          </cell>
          <cell r="I30">
            <v>2377.8999999999942</v>
          </cell>
          <cell r="L30" t="str">
            <v xml:space="preserve">    TOTAL PASIVO</v>
          </cell>
          <cell r="N30">
            <v>42851.7</v>
          </cell>
          <cell r="P30">
            <v>9160.4000000000015</v>
          </cell>
          <cell r="R30">
            <v>33691.299999999996</v>
          </cell>
        </row>
        <row r="31">
          <cell r="B31" t="str">
            <v xml:space="preserve">    TOTAL FIJO</v>
          </cell>
          <cell r="E31" t="str">
            <v>-</v>
          </cell>
          <cell r="G31" t="str">
            <v>-</v>
          </cell>
          <cell r="I31" t="str">
            <v>-</v>
          </cell>
          <cell r="K31" t="str">
            <v xml:space="preserve">    TOTAL PASIVO</v>
          </cell>
          <cell r="N31" t="str">
            <v>-</v>
          </cell>
          <cell r="P31" t="str">
            <v>-</v>
          </cell>
          <cell r="R31" t="str">
            <v>-</v>
          </cell>
        </row>
        <row r="32">
          <cell r="B32" t="str">
            <v>OTROS ACTIVOS</v>
          </cell>
          <cell r="C32" t="str">
            <v>Construcciones en Proceso</v>
          </cell>
          <cell r="E32" t="str">
            <v>-</v>
          </cell>
          <cell r="G32" t="str">
            <v>-</v>
          </cell>
          <cell r="I32" t="str">
            <v>-</v>
          </cell>
          <cell r="K32" t="str">
            <v>PATRIMONIO</v>
          </cell>
          <cell r="L32" t="str">
            <v>Patrimonio</v>
          </cell>
          <cell r="N32" t="str">
            <v>-</v>
          </cell>
          <cell r="P32" t="str">
            <v>-</v>
          </cell>
          <cell r="R32" t="str">
            <v>-</v>
          </cell>
        </row>
        <row r="33">
          <cell r="B33" t="str">
            <v>OTROS ACTIVOS</v>
          </cell>
          <cell r="C33" t="str">
            <v>Construcciones en Proceso</v>
          </cell>
          <cell r="E33">
            <v>60484.4</v>
          </cell>
          <cell r="G33">
            <v>17592.400000000001</v>
          </cell>
          <cell r="I33">
            <v>42892</v>
          </cell>
          <cell r="K33" t="str">
            <v>PATRIMONIO</v>
          </cell>
          <cell r="L33" t="str">
            <v>Patrimonio</v>
          </cell>
          <cell r="N33">
            <v>90603.3</v>
          </cell>
          <cell r="P33">
            <v>106128.9</v>
          </cell>
          <cell r="R33">
            <v>-15525.599999999991</v>
          </cell>
        </row>
        <row r="34">
          <cell r="B34" t="str">
            <v>OTROS ACTIVOS</v>
          </cell>
          <cell r="C34" t="str">
            <v>Depósitos en Garantía</v>
          </cell>
          <cell r="E34">
            <v>1305.5</v>
          </cell>
          <cell r="G34">
            <v>26.9</v>
          </cell>
          <cell r="I34">
            <v>-26.9</v>
          </cell>
          <cell r="K34" t="str">
            <v>PATRIMONIO</v>
          </cell>
          <cell r="L34" t="str">
            <v>Resultado de Ejercicios Anteriores</v>
          </cell>
          <cell r="N34">
            <v>26128.799999999999</v>
          </cell>
          <cell r="P34">
            <v>795.6</v>
          </cell>
          <cell r="R34">
            <v>25333.200000000001</v>
          </cell>
        </row>
        <row r="35">
          <cell r="C35" t="str">
            <v>Gastos de Instalación</v>
          </cell>
          <cell r="E35">
            <v>17592.400000000001</v>
          </cell>
          <cell r="G35">
            <v>1305.5</v>
          </cell>
          <cell r="I35">
            <v>-1305.5</v>
          </cell>
          <cell r="L35" t="str">
            <v xml:space="preserve">Resultado del Ejercicio </v>
          </cell>
          <cell r="N35">
            <v>130335.7</v>
          </cell>
          <cell r="P35">
            <v>26094.3</v>
          </cell>
          <cell r="R35">
            <v>104241.4</v>
          </cell>
        </row>
        <row r="36">
          <cell r="C36" t="str">
            <v>Amortización Acumulada de Gastos de Instalación</v>
          </cell>
          <cell r="E36">
            <v>26.9</v>
          </cell>
          <cell r="G36">
            <v>-580</v>
          </cell>
          <cell r="I36">
            <v>580</v>
          </cell>
          <cell r="L36" t="str">
            <v>Superávit por Revaluación</v>
          </cell>
          <cell r="N36">
            <v>53300.5</v>
          </cell>
          <cell r="P36">
            <v>68114.3</v>
          </cell>
          <cell r="R36">
            <v>-14813.800000000003</v>
          </cell>
        </row>
        <row r="37">
          <cell r="C37" t="str">
            <v>Pagos Anticipados</v>
          </cell>
          <cell r="E37">
            <v>217</v>
          </cell>
          <cell r="G37">
            <v>90.8</v>
          </cell>
          <cell r="I37">
            <v>126.2</v>
          </cell>
          <cell r="L37" t="str">
            <v xml:space="preserve">Resultado del Ejercicio </v>
          </cell>
          <cell r="N37">
            <v>26094.3</v>
          </cell>
          <cell r="P37">
            <v>26094.3</v>
          </cell>
          <cell r="R37">
            <v>0</v>
          </cell>
        </row>
        <row r="38">
          <cell r="C38" t="str">
            <v>Amortización Acumulada de Gastos de Instalación</v>
          </cell>
          <cell r="E38" t="str">
            <v>_</v>
          </cell>
          <cell r="G38" t="str">
            <v>_</v>
          </cell>
          <cell r="I38" t="str">
            <v>_</v>
          </cell>
          <cell r="L38" t="str">
            <v>Superávit por Revaluación</v>
          </cell>
          <cell r="N38" t="str">
            <v>_</v>
          </cell>
          <cell r="P38" t="str">
            <v>_</v>
          </cell>
          <cell r="R38" t="str">
            <v>_</v>
          </cell>
        </row>
        <row r="39">
          <cell r="C39" t="str">
            <v>TOTAL OTROS ACTIVOS</v>
          </cell>
          <cell r="E39">
            <v>60701.4</v>
          </cell>
          <cell r="G39">
            <v>18435.600000000002</v>
          </cell>
          <cell r="I39">
            <v>42265.8</v>
          </cell>
          <cell r="L39" t="str">
            <v xml:space="preserve">    TOTAL PATRIMONIO</v>
          </cell>
          <cell r="N39">
            <v>300368.3</v>
          </cell>
          <cell r="P39">
            <v>201133.09999999998</v>
          </cell>
          <cell r="R39">
            <v>99235.200000000012</v>
          </cell>
        </row>
        <row r="40">
          <cell r="C40" t="str">
            <v xml:space="preserve">    TOTAL ACTIVO</v>
          </cell>
          <cell r="E40" t="str">
            <v>_</v>
          </cell>
          <cell r="G40" t="str">
            <v>_</v>
          </cell>
          <cell r="I40" t="str">
            <v>_</v>
          </cell>
          <cell r="L40" t="str">
            <v xml:space="preserve">    TOTAL PASIVO Y PATRIMONIO</v>
          </cell>
          <cell r="N40" t="str">
            <v>_</v>
          </cell>
          <cell r="P40" t="str">
            <v>_</v>
          </cell>
          <cell r="R40" t="str">
            <v>_</v>
          </cell>
        </row>
        <row r="41">
          <cell r="B41" t="str">
            <v xml:space="preserve">    TOTAL DIFERIDO</v>
          </cell>
          <cell r="C41" t="str">
            <v xml:space="preserve">    TOTAL ACTIVO</v>
          </cell>
          <cell r="E41">
            <v>343220</v>
          </cell>
          <cell r="G41">
            <v>210293.50000000003</v>
          </cell>
          <cell r="I41">
            <v>132926.49999999997</v>
          </cell>
          <cell r="K41" t="str">
            <v xml:space="preserve">    TOTAL PATRIMONIO</v>
          </cell>
          <cell r="L41" t="str">
            <v xml:space="preserve">    TOTAL PASIVO Y PATRIMONIO</v>
          </cell>
          <cell r="N41">
            <v>343220</v>
          </cell>
          <cell r="P41">
            <v>210293.49999999997</v>
          </cell>
          <cell r="R41">
            <v>132926.50000000003</v>
          </cell>
        </row>
        <row r="42">
          <cell r="E42" t="str">
            <v>=</v>
          </cell>
          <cell r="G42" t="str">
            <v>=</v>
          </cell>
          <cell r="I42" t="str">
            <v>=</v>
          </cell>
          <cell r="N42" t="str">
            <v>=</v>
          </cell>
          <cell r="P42" t="str">
            <v>=</v>
          </cell>
          <cell r="R42" t="str">
            <v>=</v>
          </cell>
        </row>
        <row r="43">
          <cell r="B43" t="str">
            <v xml:space="preserve">    TOTAL ACTIVO</v>
          </cell>
          <cell r="E43">
            <v>210293.50000000003</v>
          </cell>
          <cell r="G43">
            <v>210293.50000000003</v>
          </cell>
          <cell r="I43">
            <v>0</v>
          </cell>
          <cell r="K43" t="str">
            <v xml:space="preserve">    TOTAL PASIVO Y PATRIMONIO</v>
          </cell>
          <cell r="N43">
            <v>210293.49999999997</v>
          </cell>
          <cell r="P43">
            <v>210293.49999999997</v>
          </cell>
          <cell r="R43">
            <v>0</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sheetData sheetId="18"/>
      <sheetData sheetId="19"/>
      <sheetData sheetId="20"/>
      <sheetData sheetId="21"/>
      <sheetData sheetId="22"/>
      <sheetData sheetId="23"/>
      <sheetData sheetId="24"/>
      <sheetData sheetId="25"/>
      <sheetData sheetId="26"/>
      <sheetData sheetId="27"/>
      <sheetData sheetId="28"/>
      <sheetData sheetId="29"/>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SULTADO PRES"/>
      <sheetName val="COMP_INGRESOS"/>
      <sheetName val="COMP ING 05-09"/>
      <sheetName val="PROPORCIÓN PAS-ING"/>
      <sheetName val="COMP. EGRESOS CAP"/>
      <sheetName val="AMPLIACIONES"/>
      <sheetName val="AMPLIACIONES GRAF"/>
      <sheetName val="COMP EGR EJERCIDO 05-09"/>
      <sheetName val="EDO POS FINAN"/>
      <sheetName val="EDO_RESULTADOS"/>
      <sheetName val="FLUJO DE EFECTIVO ok"/>
      <sheetName val="EDO MOD AL PATRIMONIO"/>
      <sheetName val="CAPITAL DE TRABAJO"/>
      <sheetName val="EJERCIDO EN OBRA"/>
      <sheetName val="EVOL. DEUDA"/>
      <sheetName val="ACCIONES CONT INT"/>
      <sheetName val="PLAZAS (2)"/>
      <sheetName val="OBSERVACIONES (2)"/>
      <sheetName val="ESTADÍSTIC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reas"/>
      <sheetName val="Plazas"/>
      <sheetName val="A"/>
      <sheetName val="A (2)"/>
    </sheetNames>
    <sheetDataSet>
      <sheetData sheetId="0" refreshError="1"/>
      <sheetData sheetId="1" refreshError="1"/>
      <sheetData sheetId="2"/>
      <sheetData sheetId="3"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G13"/>
      <sheetName val="PR. I. INTEGRADO"/>
      <sheetName val="PRUE. INGRESO"/>
      <sheetName val="METAS"/>
      <sheetName val="ANA.DG "/>
      <sheetName val="ANA.FN"/>
      <sheetName val="comparativo pres y cta anual"/>
      <sheetName val="COMPARATIVO INGRESOS"/>
      <sheetName val="INTEGRADO INGRESOS"/>
      <sheetName val="COMPARATIVO EGRESOS"/>
      <sheetName val="INTEGRADO EGRESOS"/>
      <sheetName val="GD"/>
      <sheetName val="GF"/>
      <sheetName val="GI"/>
      <sheetName val="CI5"/>
      <sheetName val="GE"/>
      <sheetName val="CE5"/>
      <sheetName val="G7"/>
      <sheetName val="GP"/>
      <sheetName val="Hoja3"/>
      <sheetName val="Hoja4"/>
      <sheetName val="Hoja1"/>
    </sheetNames>
    <sheetDataSet>
      <sheetData sheetId="0"/>
      <sheetData sheetId="1">
        <row r="12">
          <cell r="F12">
            <v>38898.18</v>
          </cell>
        </row>
      </sheetData>
      <sheetData sheetId="2"/>
      <sheetData sheetId="3"/>
      <sheetData sheetId="4"/>
      <sheetData sheetId="5"/>
      <sheetData sheetId="6"/>
      <sheetData sheetId="7"/>
      <sheetData sheetId="8"/>
      <sheetData sheetId="9">
        <row r="12">
          <cell r="F12">
            <v>61465.3</v>
          </cell>
        </row>
      </sheetData>
      <sheetData sheetId="10"/>
      <sheetData sheetId="11"/>
      <sheetData sheetId="12"/>
      <sheetData sheetId="13"/>
      <sheetData sheetId="14"/>
      <sheetData sheetId="15"/>
      <sheetData sheetId="16"/>
      <sheetData sheetId="17"/>
      <sheetData sheetId="18"/>
      <sheetData sheetId="19"/>
      <sheetData sheetId="20"/>
      <sheetData sheetId="2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CILIACIÓN DEL CALCULO"/>
      <sheetName val="IMPUESTO QUINCENAL"/>
      <sheetName val="Tablas"/>
    </sheetNames>
    <sheetDataSet>
      <sheetData sheetId="0"/>
      <sheetData sheetId="1"/>
      <sheetData sheetId="2"/>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istórico"/>
      <sheetName val="listado"/>
      <sheetName val="mapa"/>
      <sheetName val="odas"/>
      <sheetName val="Control"/>
      <sheetName val="clik"/>
      <sheetName val="Hoja2"/>
      <sheetName val="obra"/>
      <sheetName val="financiera"/>
      <sheetName val="patrimonial"/>
      <sheetName val="desempeño"/>
      <sheetName val="solventaciones"/>
      <sheetName val="programa"/>
      <sheetName val="obra mpos."/>
    </sheetNames>
    <sheetDataSet>
      <sheetData sheetId="0" refreshError="1"/>
      <sheetData sheetId="1" refreshError="1"/>
      <sheetData sheetId="2">
        <row r="3">
          <cell r="S3" t="str">
            <v>Huixquilucan</v>
          </cell>
        </row>
      </sheetData>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SUMEN"/>
      <sheetName val="RESUMEN (ok linea)"/>
      <sheetName val="ANEXO Ext (var ppto"/>
      <sheetName val="RESUMEN (%)"/>
      <sheetName val="ANEXO Ord"/>
      <sheetName val="ANEXO Ext"/>
      <sheetName val="ANEXO (totales)"/>
      <sheetName val="CONCENTRADO"/>
      <sheetName val="CTA PUB 2002"/>
      <sheetName val="LI 2003"/>
      <sheetName val="INGRESOS 2003"/>
      <sheetName val="INFORME 2003"/>
      <sheetName val="INGRESOS 2003 (before)"/>
      <sheetName val="Presup Dic02-Nov03 "/>
      <sheetName val="INGRESOS EFEC. 2002"/>
      <sheetName val="INFORME 2002"/>
      <sheetName val="IX (2)"/>
      <sheetName val="Financiamiento 1,610"/>
      <sheetName val="Financiamiento (orig)"/>
      <sheetName val="Informe 2001"/>
      <sheetName val="Var ParFed"/>
      <sheetName val="LI 2002"/>
      <sheetName val="LI 2002 (modif)"/>
      <sheetName val="INGRESOS 2002 (ANUAL)"/>
      <sheetName val="CTA PUB 2001"/>
      <sheetName val="INPC"/>
      <sheetName val="Estructura"/>
    </sheetNames>
    <sheetDataSet>
      <sheetData sheetId="0"/>
      <sheetData sheetId="1"/>
      <sheetData sheetId="2"/>
      <sheetData sheetId="3"/>
      <sheetData sheetId="4"/>
      <sheetData sheetId="5"/>
      <sheetData sheetId="6"/>
      <sheetData sheetId="7">
        <row r="23">
          <cell r="K23" t="str">
            <v>RECAUDACIÓN PUENTES ESTATALES Y CARRETERAS CONCESIONADAS</v>
          </cell>
        </row>
        <row r="25">
          <cell r="L25" t="str">
            <v>INFORME</v>
          </cell>
          <cell r="M25" t="str">
            <v>RECAUD.</v>
          </cell>
          <cell r="N25" t="str">
            <v>PRESUPUESTO</v>
          </cell>
          <cell r="O25" t="str">
            <v xml:space="preserve">INFORME </v>
          </cell>
          <cell r="P25" t="str">
            <v xml:space="preserve">4 VS. 1 </v>
          </cell>
          <cell r="S25" t="str">
            <v>4 VS 3</v>
          </cell>
        </row>
        <row r="26">
          <cell r="L26">
            <v>2002</v>
          </cell>
          <cell r="M26" t="str">
            <v>EFECTIVA 2002</v>
          </cell>
          <cell r="N26" t="str">
            <v>DIC'02-NOV'03</v>
          </cell>
          <cell r="O26">
            <v>2003</v>
          </cell>
        </row>
        <row r="27">
          <cell r="L27">
            <v>-1</v>
          </cell>
          <cell r="M27">
            <v>-2</v>
          </cell>
          <cell r="N27">
            <v>-3</v>
          </cell>
          <cell r="O27">
            <v>-4</v>
          </cell>
          <cell r="P27" t="str">
            <v>$</v>
          </cell>
          <cell r="Q27" t="str">
            <v>%</v>
          </cell>
          <cell r="R27" t="str">
            <v>REAL</v>
          </cell>
          <cell r="S27" t="str">
            <v>%</v>
          </cell>
        </row>
        <row r="28">
          <cell r="K28" t="str">
            <v xml:space="preserve">Puentes </v>
          </cell>
          <cell r="L28">
            <v>30.788595858803983</v>
          </cell>
          <cell r="M28">
            <v>29.576684</v>
          </cell>
          <cell r="N28">
            <v>33.54442976606267</v>
          </cell>
          <cell r="O28">
            <v>33.705325722955045</v>
          </cell>
          <cell r="P28">
            <v>2.9167298641510619</v>
          </cell>
          <cell r="Q28">
            <v>9.4734098220235161</v>
          </cell>
          <cell r="R28">
            <v>4.692915961367472</v>
          </cell>
          <cell r="S28">
            <v>0.47965029667952691</v>
          </cell>
        </row>
        <row r="29">
          <cell r="K29" t="str">
            <v xml:space="preserve">Carreteras </v>
          </cell>
          <cell r="L29">
            <v>185.64721214400004</v>
          </cell>
          <cell r="M29">
            <v>197.50086536000001</v>
          </cell>
          <cell r="N29">
            <v>15.082464999999999</v>
          </cell>
          <cell r="O29">
            <v>55.527788939999994</v>
          </cell>
          <cell r="P29">
            <v>-130.11942320400004</v>
          </cell>
          <cell r="Q29">
            <v>-70.089618745834414</v>
          </cell>
          <cell r="R29">
            <v>-71.395747733575647</v>
          </cell>
          <cell r="S29">
            <v>268.16123186760251</v>
          </cell>
        </row>
        <row r="31">
          <cell r="K31" t="str">
            <v>Total Ptes. y Carreteras</v>
          </cell>
          <cell r="L31">
            <v>216.43580800280401</v>
          </cell>
          <cell r="M31">
            <v>227.07754936000001</v>
          </cell>
          <cell r="N31">
            <v>48.626894766062669</v>
          </cell>
          <cell r="O31">
            <v>89.233114662955046</v>
          </cell>
          <cell r="P31">
            <v>-127.20269333984896</v>
          </cell>
          <cell r="Q31">
            <v>-58.77155657080597</v>
          </cell>
          <cell r="R31">
            <v>-60.571923628140631</v>
          </cell>
          <cell r="S31">
            <v>83.505681562113594</v>
          </cell>
        </row>
        <row r="35">
          <cell r="K35" t="str">
            <v xml:space="preserve">Estructura % respecto al total de Carreteras y Puentes </v>
          </cell>
        </row>
        <row r="37">
          <cell r="L37" t="str">
            <v>INFORME</v>
          </cell>
          <cell r="M37" t="str">
            <v>RECAUD.</v>
          </cell>
          <cell r="N37" t="str">
            <v>PRESUPUESTO</v>
          </cell>
          <cell r="O37" t="str">
            <v xml:space="preserve">INFORME </v>
          </cell>
        </row>
        <row r="38">
          <cell r="L38">
            <v>2002</v>
          </cell>
          <cell r="M38" t="str">
            <v>EFECTIVA 2002</v>
          </cell>
          <cell r="N38" t="str">
            <v>DIC'02-NOV'03</v>
          </cell>
          <cell r="O38">
            <v>2003</v>
          </cell>
        </row>
        <row r="39">
          <cell r="L39">
            <v>-1</v>
          </cell>
          <cell r="M39">
            <v>-2</v>
          </cell>
          <cell r="N39">
            <v>-3</v>
          </cell>
          <cell r="O39">
            <v>-4</v>
          </cell>
        </row>
        <row r="41">
          <cell r="K41" t="str">
            <v xml:space="preserve">Puentes </v>
          </cell>
          <cell r="L41">
            <v>14.225278221247523</v>
          </cell>
          <cell r="M41">
            <v>13.024926543094873</v>
          </cell>
          <cell r="N41">
            <v>68.983285746376211</v>
          </cell>
          <cell r="O41">
            <v>37.772217018608387</v>
          </cell>
        </row>
        <row r="42">
          <cell r="K42" t="str">
            <v xml:space="preserve">Carreteras </v>
          </cell>
          <cell r="L42">
            <v>85.774721778752479</v>
          </cell>
          <cell r="M42">
            <v>86.975073456905122</v>
          </cell>
          <cell r="N42">
            <v>31.016714253623789</v>
          </cell>
          <cell r="O42">
            <v>62.227782981391599</v>
          </cell>
        </row>
        <row r="44">
          <cell r="K44" t="str">
            <v>Total</v>
          </cell>
          <cell r="L44">
            <v>100</v>
          </cell>
          <cell r="M44">
            <v>100</v>
          </cell>
          <cell r="N44">
            <v>100</v>
          </cell>
          <cell r="O44">
            <v>99.999999999999986</v>
          </cell>
        </row>
      </sheetData>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DO POS FINAN"/>
      <sheetName val="EDO_RESULTADOS"/>
      <sheetName val="EDO MOD AL PATRIMONIO"/>
      <sheetName val="COMP_INGRESOS"/>
      <sheetName val="COMP_EGR X CAP"/>
      <sheetName val="AVANCE OPERATIVO"/>
      <sheetName val="PLAZAS"/>
      <sheetName val="Hoja2 (3)"/>
      <sheetName val="Hoja2 (2)"/>
      <sheetName val="EDO_POS_FINAN"/>
      <sheetName val="EDO_MOD_AL_PATRIMONIO"/>
      <sheetName val="COMP_EGR_X_CAP"/>
      <sheetName val="AVANCE_OPERATIVO"/>
      <sheetName val="Hoja2_(3)"/>
      <sheetName val="Hoja2_(2)"/>
    </sheetNames>
    <sheetDataSet>
      <sheetData sheetId="0">
        <row r="2">
          <cell r="B2" t="str">
            <v>ESTADO DE POSICIÓN FINANCIERA</v>
          </cell>
        </row>
        <row r="3">
          <cell r="B3" t="str">
            <v>Al 31 DE DICIEMBRE DE 2008</v>
          </cell>
        </row>
        <row r="4">
          <cell r="B4" t="str">
            <v>(Miles de Pesos)</v>
          </cell>
        </row>
        <row r="6">
          <cell r="B6" t="str">
            <v>C U E N T A</v>
          </cell>
          <cell r="E6" t="str">
            <v>2 0 0 8</v>
          </cell>
          <cell r="G6" t="str">
            <v>2 0 0 7</v>
          </cell>
          <cell r="I6" t="str">
            <v>VARIACIÓN</v>
          </cell>
          <cell r="L6" t="str">
            <v xml:space="preserve">C U E N T A </v>
          </cell>
          <cell r="N6" t="str">
            <v>2 0 0 8</v>
          </cell>
          <cell r="P6" t="str">
            <v>2 0 0 7</v>
          </cell>
          <cell r="R6" t="str">
            <v>VARIACIÓN</v>
          </cell>
        </row>
        <row r="8">
          <cell r="B8" t="str">
            <v xml:space="preserve">A C T I V O </v>
          </cell>
          <cell r="C8" t="str">
            <v xml:space="preserve">A C T I V O </v>
          </cell>
          <cell r="K8" t="str">
            <v xml:space="preserve">P A S I V O </v>
          </cell>
          <cell r="L8" t="str">
            <v>A CORTO PLAZO</v>
          </cell>
        </row>
        <row r="9">
          <cell r="B9" t="str">
            <v>CIRCULANTE</v>
          </cell>
          <cell r="C9" t="str">
            <v>Fondo Fijo de Caja</v>
          </cell>
          <cell r="E9">
            <v>15</v>
          </cell>
          <cell r="G9">
            <v>2.5</v>
          </cell>
          <cell r="I9">
            <v>12.5</v>
          </cell>
          <cell r="K9" t="str">
            <v>A CORTO PLAZO</v>
          </cell>
          <cell r="L9" t="str">
            <v>Cuentas por Pagar</v>
          </cell>
          <cell r="N9">
            <v>41925.199999999997</v>
          </cell>
          <cell r="P9">
            <v>8550.7000000000007</v>
          </cell>
          <cell r="R9">
            <v>33374.5</v>
          </cell>
        </row>
        <row r="10">
          <cell r="C10" t="str">
            <v>Fondo Fijo de Caja</v>
          </cell>
          <cell r="E10">
            <v>2.5</v>
          </cell>
          <cell r="G10">
            <v>2.5</v>
          </cell>
          <cell r="I10">
            <v>0</v>
          </cell>
          <cell r="L10" t="str">
            <v>Cuentas por Pagar</v>
          </cell>
          <cell r="N10">
            <v>8550.7000000000007</v>
          </cell>
          <cell r="P10">
            <v>8550.7000000000007</v>
          </cell>
          <cell r="R10">
            <v>0</v>
          </cell>
        </row>
        <row r="11">
          <cell r="C11" t="str">
            <v>Bancos</v>
          </cell>
          <cell r="E11">
            <v>20205.900000000001</v>
          </cell>
          <cell r="G11">
            <v>20205.900000000001</v>
          </cell>
          <cell r="I11">
            <v>0</v>
          </cell>
          <cell r="L11" t="str">
            <v>Retenciones a Favor de Terceros por Pagar</v>
          </cell>
          <cell r="N11">
            <v>609.70000000000005</v>
          </cell>
          <cell r="P11">
            <v>609.70000000000005</v>
          </cell>
          <cell r="R11">
            <v>0</v>
          </cell>
        </row>
        <row r="12">
          <cell r="C12" t="str">
            <v>Inversiones en Instituciones Financieras</v>
          </cell>
          <cell r="E12">
            <v>9089.6</v>
          </cell>
          <cell r="G12">
            <v>9089.6</v>
          </cell>
          <cell r="I12">
            <v>0</v>
          </cell>
        </row>
        <row r="13">
          <cell r="C13" t="str">
            <v>Deudores Diversos</v>
          </cell>
          <cell r="E13">
            <v>38429.300000000003</v>
          </cell>
          <cell r="G13">
            <v>38429.300000000003</v>
          </cell>
          <cell r="I13">
            <v>0</v>
          </cell>
        </row>
        <row r="14">
          <cell r="C14" t="str">
            <v>Anticipo a Proveedores</v>
          </cell>
          <cell r="E14">
            <v>54.3</v>
          </cell>
          <cell r="G14">
            <v>54.3</v>
          </cell>
          <cell r="I14">
            <v>0</v>
          </cell>
        </row>
        <row r="15">
          <cell r="C15" t="str">
            <v>Inventario para Ventas</v>
          </cell>
          <cell r="E15">
            <v>169.2</v>
          </cell>
          <cell r="G15">
            <v>169.2</v>
          </cell>
          <cell r="I15">
            <v>0</v>
          </cell>
        </row>
        <row r="16">
          <cell r="C16" t="str">
            <v>Estimaciòn para Cuentas Incobrables</v>
          </cell>
          <cell r="E16">
            <v>14.5</v>
          </cell>
          <cell r="G16">
            <v>14.5</v>
          </cell>
        </row>
        <row r="17">
          <cell r="E17" t="str">
            <v>_</v>
          </cell>
          <cell r="G17" t="str">
            <v>_</v>
          </cell>
          <cell r="I17" t="str">
            <v>_</v>
          </cell>
          <cell r="N17" t="str">
            <v>_</v>
          </cell>
          <cell r="P17" t="str">
            <v>_</v>
          </cell>
          <cell r="R17" t="str">
            <v>_</v>
          </cell>
        </row>
        <row r="18">
          <cell r="B18" t="str">
            <v xml:space="preserve">    TOTAL CIRCULANTE</v>
          </cell>
          <cell r="C18" t="str">
            <v xml:space="preserve">    TOTAL CIRCULANTE</v>
          </cell>
          <cell r="E18">
            <v>67965.3</v>
          </cell>
          <cell r="G18">
            <v>67965.3</v>
          </cell>
          <cell r="I18">
            <v>0</v>
          </cell>
          <cell r="K18" t="str">
            <v xml:space="preserve">    TOTAL A CORTO PLAZO</v>
          </cell>
          <cell r="L18" t="str">
            <v xml:space="preserve">    TOTAL A CORTO PLAZO</v>
          </cell>
          <cell r="N18">
            <v>9160.4000000000015</v>
          </cell>
          <cell r="P18">
            <v>9160.4000000000015</v>
          </cell>
          <cell r="R18">
            <v>0</v>
          </cell>
        </row>
        <row r="19">
          <cell r="E19" t="str">
            <v>-</v>
          </cell>
          <cell r="G19" t="str">
            <v>-</v>
          </cell>
          <cell r="I19" t="str">
            <v>-</v>
          </cell>
          <cell r="N19" t="str">
            <v>-</v>
          </cell>
          <cell r="P19" t="str">
            <v>-</v>
          </cell>
          <cell r="R19" t="str">
            <v>-</v>
          </cell>
        </row>
        <row r="21">
          <cell r="B21" t="str">
            <v>FIJO</v>
          </cell>
          <cell r="C21" t="str">
            <v>Bienes Muebles</v>
          </cell>
          <cell r="E21">
            <v>29670</v>
          </cell>
          <cell r="G21">
            <v>50357.1</v>
          </cell>
          <cell r="I21">
            <v>-20687.099999999999</v>
          </cell>
        </row>
        <row r="22">
          <cell r="C22" t="str">
            <v>Bienes Muebles</v>
          </cell>
          <cell r="E22">
            <v>50357.1</v>
          </cell>
          <cell r="G22">
            <v>50357.1</v>
          </cell>
          <cell r="I22">
            <v>0</v>
          </cell>
        </row>
        <row r="23">
          <cell r="C23" t="str">
            <v>Bienes Inmuebles</v>
          </cell>
          <cell r="E23">
            <v>89600.5</v>
          </cell>
          <cell r="G23">
            <v>89600.5</v>
          </cell>
          <cell r="I23">
            <v>0</v>
          </cell>
        </row>
        <row r="24">
          <cell r="C24" t="str">
            <v>Revaluación de Bienes Muebles</v>
          </cell>
          <cell r="E24">
            <v>12456.5</v>
          </cell>
          <cell r="G24">
            <v>12456.5</v>
          </cell>
          <cell r="I24">
            <v>0</v>
          </cell>
        </row>
        <row r="25">
          <cell r="C25" t="str">
            <v>Revaluación de Bienes Inmuebles</v>
          </cell>
          <cell r="E25">
            <v>56095.5</v>
          </cell>
          <cell r="G25">
            <v>56095.5</v>
          </cell>
          <cell r="I25">
            <v>0</v>
          </cell>
        </row>
        <row r="26">
          <cell r="C26" t="str">
            <v>Depreciación Acumulada de Bienes Muebles</v>
          </cell>
          <cell r="E26">
            <v>-27805.4</v>
          </cell>
          <cell r="G26">
            <v>-27805.4</v>
          </cell>
          <cell r="I26">
            <v>0</v>
          </cell>
        </row>
        <row r="27">
          <cell r="C27" t="str">
            <v>Depreciación Acumulada de Bienes Inmuebles</v>
          </cell>
          <cell r="E27">
            <v>-28904.1</v>
          </cell>
          <cell r="G27">
            <v>-28904.1</v>
          </cell>
          <cell r="I27">
            <v>0</v>
          </cell>
        </row>
        <row r="28">
          <cell r="C28" t="str">
            <v>Depreciación Revaluada de Bienes Muebles</v>
          </cell>
          <cell r="E28">
            <v>-9852.7999999999993</v>
          </cell>
          <cell r="G28">
            <v>-9852.7999999999993</v>
          </cell>
          <cell r="I28">
            <v>0</v>
          </cell>
        </row>
        <row r="29">
          <cell r="C29" t="str">
            <v>Depreciación Revaluada de Bienes Inmuebles</v>
          </cell>
          <cell r="E29">
            <v>-18054.7</v>
          </cell>
          <cell r="G29">
            <v>-18054.7</v>
          </cell>
          <cell r="I29">
            <v>0</v>
          </cell>
          <cell r="N29" t="str">
            <v>-</v>
          </cell>
          <cell r="P29" t="str">
            <v>-</v>
          </cell>
          <cell r="R29" t="str">
            <v>-</v>
          </cell>
        </row>
        <row r="30">
          <cell r="C30" t="str">
            <v xml:space="preserve">    TOTAL FIJO</v>
          </cell>
          <cell r="E30" t="str">
            <v>_</v>
          </cell>
          <cell r="G30" t="str">
            <v>_</v>
          </cell>
          <cell r="I30" t="str">
            <v>_</v>
          </cell>
          <cell r="L30" t="str">
            <v xml:space="preserve">    TOTAL PASIVO</v>
          </cell>
          <cell r="N30" t="str">
            <v>-</v>
          </cell>
          <cell r="P30" t="str">
            <v>-</v>
          </cell>
          <cell r="R30" t="str">
            <v>-</v>
          </cell>
        </row>
        <row r="31">
          <cell r="B31" t="str">
            <v xml:space="preserve">    TOTAL FIJO</v>
          </cell>
          <cell r="E31">
            <v>123892.60000000002</v>
          </cell>
          <cell r="G31">
            <v>123892.60000000002</v>
          </cell>
          <cell r="I31">
            <v>0</v>
          </cell>
          <cell r="K31" t="str">
            <v xml:space="preserve">    TOTAL PASIVO</v>
          </cell>
          <cell r="N31">
            <v>9160.4000000000015</v>
          </cell>
          <cell r="P31">
            <v>9160.4000000000015</v>
          </cell>
          <cell r="R31">
            <v>0</v>
          </cell>
        </row>
        <row r="32">
          <cell r="E32" t="str">
            <v>-</v>
          </cell>
          <cell r="G32" t="str">
            <v>-</v>
          </cell>
          <cell r="I32" t="str">
            <v>-</v>
          </cell>
          <cell r="N32" t="str">
            <v>-</v>
          </cell>
          <cell r="P32" t="str">
            <v>-</v>
          </cell>
          <cell r="R32" t="str">
            <v>-</v>
          </cell>
        </row>
        <row r="33">
          <cell r="B33" t="str">
            <v>OTROS ACTIVOS</v>
          </cell>
          <cell r="C33" t="str">
            <v>Construcciones en Proceso</v>
          </cell>
          <cell r="E33">
            <v>60484.4</v>
          </cell>
          <cell r="G33">
            <v>17592.400000000001</v>
          </cell>
          <cell r="I33">
            <v>42892</v>
          </cell>
          <cell r="K33" t="str">
            <v>PATRIMONIO</v>
          </cell>
          <cell r="L33" t="str">
            <v>Patrimonio</v>
          </cell>
          <cell r="N33">
            <v>90603.3</v>
          </cell>
          <cell r="P33">
            <v>106128.9</v>
          </cell>
          <cell r="R33">
            <v>-15525.599999999991</v>
          </cell>
        </row>
        <row r="34">
          <cell r="B34" t="str">
            <v>OTROS ACTIVOS</v>
          </cell>
          <cell r="C34" t="str">
            <v>Depósitos en Garantía</v>
          </cell>
          <cell r="G34">
            <v>26.9</v>
          </cell>
          <cell r="I34">
            <v>-26.9</v>
          </cell>
          <cell r="K34" t="str">
            <v>PATRIMONIO</v>
          </cell>
          <cell r="L34" t="str">
            <v>Resultado de Ejercicios Anteriores</v>
          </cell>
          <cell r="N34">
            <v>26128.799999999999</v>
          </cell>
          <cell r="P34">
            <v>795.6</v>
          </cell>
          <cell r="R34">
            <v>25333.200000000001</v>
          </cell>
        </row>
        <row r="35">
          <cell r="C35" t="str">
            <v>Construcciones en Proceso</v>
          </cell>
          <cell r="E35">
            <v>17592.400000000001</v>
          </cell>
          <cell r="G35">
            <v>17592.400000000001</v>
          </cell>
          <cell r="I35">
            <v>0</v>
          </cell>
          <cell r="L35" t="str">
            <v>Patrimonio</v>
          </cell>
          <cell r="N35">
            <v>106128.9</v>
          </cell>
          <cell r="P35">
            <v>106128.9</v>
          </cell>
          <cell r="R35">
            <v>0</v>
          </cell>
        </row>
        <row r="36">
          <cell r="C36" t="str">
            <v>Depósitos en Garantía</v>
          </cell>
          <cell r="E36">
            <v>26.9</v>
          </cell>
          <cell r="G36">
            <v>26.9</v>
          </cell>
          <cell r="I36">
            <v>0</v>
          </cell>
          <cell r="L36" t="str">
            <v>Resultado de Ejercicios Anteriores</v>
          </cell>
          <cell r="N36">
            <v>795.6</v>
          </cell>
          <cell r="P36">
            <v>795.6</v>
          </cell>
          <cell r="R36">
            <v>0</v>
          </cell>
        </row>
        <row r="37">
          <cell r="C37" t="str">
            <v>Gastos de Instalación</v>
          </cell>
          <cell r="E37">
            <v>1305.5</v>
          </cell>
          <cell r="G37">
            <v>1305.5</v>
          </cell>
          <cell r="I37">
            <v>0</v>
          </cell>
          <cell r="L37" t="str">
            <v xml:space="preserve">Resultado del Ejercicio </v>
          </cell>
          <cell r="N37">
            <v>26094.3</v>
          </cell>
          <cell r="P37">
            <v>26094.3</v>
          </cell>
          <cell r="R37">
            <v>0</v>
          </cell>
        </row>
        <row r="38">
          <cell r="C38" t="str">
            <v>Amortización Acumulada de Gastos de Instalación</v>
          </cell>
          <cell r="E38">
            <v>-580</v>
          </cell>
          <cell r="G38">
            <v>-580</v>
          </cell>
          <cell r="I38">
            <v>0</v>
          </cell>
          <cell r="L38" t="str">
            <v>Superávit por Revaluación</v>
          </cell>
          <cell r="N38">
            <v>68114.3</v>
          </cell>
          <cell r="P38">
            <v>68114.3</v>
          </cell>
          <cell r="R38">
            <v>0</v>
          </cell>
        </row>
        <row r="39">
          <cell r="C39" t="str">
            <v>Pagos Anticipados</v>
          </cell>
          <cell r="E39">
            <v>90.8</v>
          </cell>
          <cell r="G39">
            <v>90.8</v>
          </cell>
          <cell r="I39">
            <v>0</v>
          </cell>
          <cell r="L39" t="str">
            <v xml:space="preserve">    TOTAL PATRIMONIO</v>
          </cell>
          <cell r="N39">
            <v>300368.3</v>
          </cell>
          <cell r="P39">
            <v>201133.09999999998</v>
          </cell>
          <cell r="R39">
            <v>99235.200000000012</v>
          </cell>
        </row>
        <row r="40">
          <cell r="E40" t="str">
            <v>_</v>
          </cell>
          <cell r="G40" t="str">
            <v>_</v>
          </cell>
          <cell r="I40" t="str">
            <v>_</v>
          </cell>
          <cell r="N40" t="str">
            <v>_</v>
          </cell>
          <cell r="P40" t="str">
            <v>_</v>
          </cell>
          <cell r="R40" t="str">
            <v>_</v>
          </cell>
        </row>
        <row r="41">
          <cell r="B41" t="str">
            <v xml:space="preserve">    TOTAL DIFERIDO</v>
          </cell>
          <cell r="C41" t="str">
            <v>TOTAL OTROS ACTIVOS</v>
          </cell>
          <cell r="E41">
            <v>18435.600000000002</v>
          </cell>
          <cell r="G41">
            <v>18435.600000000002</v>
          </cell>
          <cell r="I41">
            <v>0</v>
          </cell>
          <cell r="K41" t="str">
            <v xml:space="preserve">    TOTAL PATRIMONIO</v>
          </cell>
          <cell r="L41" t="str">
            <v xml:space="preserve">    TOTAL PASIVO Y PATRIMONIO</v>
          </cell>
          <cell r="N41">
            <v>201133.09999999998</v>
          </cell>
          <cell r="P41">
            <v>201133.09999999998</v>
          </cell>
          <cell r="R41">
            <v>0</v>
          </cell>
        </row>
        <row r="42">
          <cell r="E42" t="str">
            <v>_</v>
          </cell>
          <cell r="G42" t="str">
            <v>_</v>
          </cell>
          <cell r="I42" t="str">
            <v>_</v>
          </cell>
          <cell r="N42" t="str">
            <v>_</v>
          </cell>
          <cell r="P42" t="str">
            <v>_</v>
          </cell>
          <cell r="R42" t="str">
            <v>_</v>
          </cell>
        </row>
        <row r="43">
          <cell r="B43" t="str">
            <v xml:space="preserve">    TOTAL ACTIVO</v>
          </cell>
          <cell r="E43">
            <v>210293.50000000003</v>
          </cell>
          <cell r="G43">
            <v>210293.50000000003</v>
          </cell>
          <cell r="I43">
            <v>0</v>
          </cell>
          <cell r="K43" t="str">
            <v xml:space="preserve">    TOTAL PASIVO Y PATRIMONIO</v>
          </cell>
          <cell r="N43">
            <v>210293.49999999997</v>
          </cell>
          <cell r="P43">
            <v>210293.49999999997</v>
          </cell>
          <cell r="R43">
            <v>0</v>
          </cell>
        </row>
        <row r="44">
          <cell r="E44" t="str">
            <v>=</v>
          </cell>
          <cell r="G44" t="str">
            <v>=</v>
          </cell>
          <cell r="I44" t="str">
            <v>=</v>
          </cell>
          <cell r="N44" t="str">
            <v>=</v>
          </cell>
          <cell r="P44" t="str">
            <v>=</v>
          </cell>
          <cell r="R44" t="str">
            <v>=</v>
          </cell>
        </row>
        <row r="45">
          <cell r="B45" t="str">
            <v>* FUENTE: Elaboración propia OSFEM.</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sheetData sheetId="11"/>
      <sheetData sheetId="12"/>
      <sheetData sheetId="13"/>
      <sheetData sheetId="14"/>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os"/>
      <sheetName val="config"/>
      <sheetName val="dashboard"/>
    </sheetNames>
    <sheetDataSet>
      <sheetData sheetId="0">
        <row r="3">
          <cell r="AF3" t="str">
            <v>Freeform 685</v>
          </cell>
        </row>
      </sheetData>
      <sheetData sheetId="1"/>
      <sheetData sheetId="2"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SULTADO PRES"/>
      <sheetName val="COMP_INGRESOS"/>
      <sheetName val="COMP ING 05-09"/>
      <sheetName val="PROPORCIÓN PAS-ING"/>
      <sheetName val="COMP. EGRESOS CAP"/>
      <sheetName val="AMPLIACIONES"/>
      <sheetName val="AMPLIACIONES GRAF"/>
      <sheetName val="COMP EGR EJERCIDO 05-09"/>
      <sheetName val="EDO POS FINAN"/>
      <sheetName val="EDO_RESULTADOS"/>
      <sheetName val="FLUJO DE EFECTIVO ok"/>
      <sheetName val="EDO MOD AL PATRIMONIO"/>
      <sheetName val="CAPITAL DE TRABAJO"/>
      <sheetName val="EJERCIDO EN OBRA"/>
      <sheetName val="EVOL. DEUDA"/>
      <sheetName val="ACCIONES CONT INT"/>
      <sheetName val="PLAZAS (2)"/>
      <sheetName val="OBSERVACIONES (2)"/>
      <sheetName val="ESTADÍSTIC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po"/>
      <sheetName val="une"/>
      <sheetName val="Presupuesto"/>
      <sheetName val="paf historico"/>
      <sheetName val="entrantes"/>
      <sheetName val="ESTATAL"/>
      <sheetName val="programa"/>
      <sheetName val="habitantes"/>
      <sheetName val="10 PRINCIPALES"/>
      <sheetName val="125 MUNICIPIOS"/>
    </sheetNames>
    <sheetDataSet>
      <sheetData sheetId="0">
        <row r="2">
          <cell r="B2" t="str">
            <v>Acambay de Ruíz Castañeda</v>
          </cell>
          <cell r="C2" t="str">
            <v>MARIBEL ALCANTARA NUÑEZ</v>
          </cell>
          <cell r="D2" t="str">
            <v>pri</v>
          </cell>
          <cell r="E2" t="str">
            <v>Acambay_de_Ruíz_Castañeda</v>
          </cell>
        </row>
        <row r="3">
          <cell r="B3" t="str">
            <v>Acolman</v>
          </cell>
          <cell r="C3" t="str">
            <v>RIGOBERTO CORTES MELGOZA</v>
          </cell>
          <cell r="D3" t="str">
            <v>pt alianza morena</v>
          </cell>
          <cell r="E3" t="str">
            <v>Acolman</v>
          </cell>
        </row>
        <row r="4">
          <cell r="B4" t="str">
            <v>Aculco</v>
          </cell>
          <cell r="C4" t="str">
            <v>JORGE ALFREDO OSORNIO VICTORIA</v>
          </cell>
          <cell r="D4" t="str">
            <v>pan pri prd</v>
          </cell>
          <cell r="E4" t="str">
            <v>Aculco</v>
          </cell>
        </row>
        <row r="5">
          <cell r="B5" t="str">
            <v>Almoloya de Alquisiras</v>
          </cell>
          <cell r="C5" t="str">
            <v>LEOPOLDO DOMINGUEZ FLORES</v>
          </cell>
          <cell r="D5" t="str">
            <v>pan pri prd</v>
          </cell>
          <cell r="E5" t="str">
            <v>Almoloya_de_Alquisiras</v>
          </cell>
        </row>
        <row r="6">
          <cell r="B6" t="str">
            <v>Almoloya de Juárez</v>
          </cell>
          <cell r="C6" t="str">
            <v>OSCAR SANCHEZ GARCIA</v>
          </cell>
          <cell r="D6" t="str">
            <v>pri</v>
          </cell>
          <cell r="E6" t="str">
            <v>Almoloya_de_Juárez</v>
          </cell>
        </row>
        <row r="7">
          <cell r="B7" t="str">
            <v>Almoloya del Río</v>
          </cell>
          <cell r="C7" t="str">
            <v>ESMERALDA GONZALEZ LAGUNAS</v>
          </cell>
          <cell r="D7" t="str">
            <v>verde</v>
          </cell>
          <cell r="E7" t="str">
            <v>Almoloya_del_Río</v>
          </cell>
        </row>
        <row r="8">
          <cell r="B8" t="str">
            <v>Amanalco</v>
          </cell>
          <cell r="C8" t="str">
            <v>MARIA ELENA MARTINEZ ROBLES</v>
          </cell>
          <cell r="D8" t="str">
            <v>movimiento ciudadano</v>
          </cell>
          <cell r="E8" t="str">
            <v>Amanalco</v>
          </cell>
        </row>
        <row r="9">
          <cell r="B9" t="str">
            <v>Amatepec</v>
          </cell>
          <cell r="C9" t="str">
            <v>OBED SANTOS ROJO</v>
          </cell>
          <cell r="D9" t="str">
            <v>pan pri prd</v>
          </cell>
          <cell r="E9" t="str">
            <v>Amatepec</v>
          </cell>
        </row>
        <row r="10">
          <cell r="B10" t="str">
            <v>Amecameca</v>
          </cell>
          <cell r="C10" t="str">
            <v>IVETTE TOPETE GARCIA</v>
          </cell>
          <cell r="D10" t="str">
            <v>pri</v>
          </cell>
          <cell r="E10" t="str">
            <v>Amecameca</v>
          </cell>
        </row>
        <row r="11">
          <cell r="B11" t="str">
            <v>Apaxco</v>
          </cell>
          <cell r="C11" t="str">
            <v>JESUS GASPAR MONTIEL RODRIGUEZ</v>
          </cell>
          <cell r="D11" t="str">
            <v>fuerza mexico</v>
          </cell>
          <cell r="E11" t="str">
            <v>Apaxco</v>
          </cell>
        </row>
        <row r="12">
          <cell r="B12" t="str">
            <v>Atenco</v>
          </cell>
          <cell r="C12" t="str">
            <v>TALIA CITLALI CRUZ SANCHEZ</v>
          </cell>
          <cell r="D12" t="str">
            <v>pt alianza morena</v>
          </cell>
          <cell r="E12" t="str">
            <v>Atenco</v>
          </cell>
        </row>
        <row r="13">
          <cell r="B13" t="str">
            <v>Atizapán</v>
          </cell>
          <cell r="C13" t="str">
            <v>ISAAC REYES SALAZAR</v>
          </cell>
          <cell r="D13" t="str">
            <v>pri</v>
          </cell>
          <cell r="E13" t="str">
            <v>Atizapán</v>
          </cell>
        </row>
        <row r="14">
          <cell r="B14" t="str">
            <v>Atizapán de Zaragoza</v>
          </cell>
          <cell r="C14" t="str">
            <v>PEDRO DAVID RODRÍGUEZ VILLEGAS</v>
          </cell>
          <cell r="D14" t="str">
            <v>pan pri prd</v>
          </cell>
          <cell r="E14" t="str">
            <v>Atizapán_de_Zaragoza</v>
          </cell>
        </row>
        <row r="15">
          <cell r="B15" t="str">
            <v>Atlacomulco</v>
          </cell>
          <cell r="C15" t="str">
            <v>MARISOL DEL SOCORRO ARIAS FLORES</v>
          </cell>
          <cell r="D15" t="str">
            <v>pan pri prd</v>
          </cell>
          <cell r="E15" t="str">
            <v>Atlacomulco</v>
          </cell>
        </row>
        <row r="16">
          <cell r="B16" t="str">
            <v>Atlautla</v>
          </cell>
          <cell r="C16" t="str">
            <v>LUIS ENRIQUE VALENCIA VENEGAS</v>
          </cell>
          <cell r="D16" t="str">
            <v>pt alianza morena</v>
          </cell>
          <cell r="E16" t="str">
            <v>Atlautla</v>
          </cell>
        </row>
        <row r="17">
          <cell r="B17" t="str">
            <v>Axapusco</v>
          </cell>
          <cell r="C17" t="str">
            <v>MIRIAM CORONEL MENESES</v>
          </cell>
          <cell r="D17" t="str">
            <v>pri</v>
          </cell>
          <cell r="E17" t="str">
            <v>Axapusco</v>
          </cell>
        </row>
        <row r="18">
          <cell r="B18" t="str">
            <v>Ayapango</v>
          </cell>
          <cell r="C18" t="str">
            <v>RENE MARTIN VELAZQUEZ SORIANO</v>
          </cell>
          <cell r="D18" t="str">
            <v>prd</v>
          </cell>
          <cell r="E18" t="str">
            <v>Ayapango</v>
          </cell>
        </row>
        <row r="19">
          <cell r="B19" t="str">
            <v>Calimaya</v>
          </cell>
          <cell r="C19" t="str">
            <v>OSCAR HERNANDEZ MEZA</v>
          </cell>
          <cell r="D19" t="str">
            <v>pan pri prd</v>
          </cell>
          <cell r="E19" t="str">
            <v>Calimaya</v>
          </cell>
        </row>
        <row r="20">
          <cell r="B20" t="str">
            <v>Capulhuac</v>
          </cell>
          <cell r="C20" t="str">
            <v>CASIMIRO EMMANUEL ALVARADO DIAZ</v>
          </cell>
          <cell r="D20" t="str">
            <v>pri</v>
          </cell>
          <cell r="E20" t="str">
            <v>Capulhuac</v>
          </cell>
        </row>
        <row r="21">
          <cell r="B21" t="str">
            <v>Chalco</v>
          </cell>
          <cell r="C21" t="str">
            <v>JOSE MIGUEL GUTIERREZ MORALES</v>
          </cell>
          <cell r="D21" t="str">
            <v>pt alianza morena</v>
          </cell>
          <cell r="E21" t="str">
            <v>Chalco</v>
          </cell>
        </row>
        <row r="22">
          <cell r="B22" t="str">
            <v>Chapa de Mota</v>
          </cell>
          <cell r="C22" t="str">
            <v>ANICETO PASTOR CRUZ GARCÍA</v>
          </cell>
          <cell r="D22" t="str">
            <v>pan pri prd</v>
          </cell>
          <cell r="E22" t="str">
            <v>Chapa_de_Mota</v>
          </cell>
        </row>
        <row r="23">
          <cell r="B23" t="str">
            <v>Chapultepec</v>
          </cell>
          <cell r="C23" t="str">
            <v>LAURA AMALIA GONZALEZ MARTINEZ</v>
          </cell>
          <cell r="D23" t="str">
            <v>pan pri prd</v>
          </cell>
          <cell r="E23" t="str">
            <v>Chapultepec</v>
          </cell>
        </row>
        <row r="24">
          <cell r="B24" t="str">
            <v>Chiautla</v>
          </cell>
          <cell r="C24" t="str">
            <v>MARICELA MELO ROJAS</v>
          </cell>
          <cell r="D24" t="str">
            <v>pri</v>
          </cell>
          <cell r="E24" t="str">
            <v>Chiautla</v>
          </cell>
        </row>
        <row r="25">
          <cell r="B25" t="str">
            <v>Chicoloapan</v>
          </cell>
          <cell r="C25" t="str">
            <v>NANCY JAZMIN GOMEZ VARGAS</v>
          </cell>
          <cell r="D25" t="str">
            <v>pt alianza morena</v>
          </cell>
          <cell r="E25" t="str">
            <v>Chicoloapan</v>
          </cell>
        </row>
        <row r="26">
          <cell r="B26" t="str">
            <v>Chiconcuac</v>
          </cell>
          <cell r="C26" t="str">
            <v>AGUSTINA CATALINA VELASCO VICUÑA</v>
          </cell>
          <cell r="D26" t="str">
            <v>pt alianza morena</v>
          </cell>
          <cell r="E26" t="str">
            <v>Chiconcuac</v>
          </cell>
        </row>
        <row r="27">
          <cell r="B27" t="str">
            <v>Chimalhuacán</v>
          </cell>
          <cell r="C27" t="str">
            <v>XOCHITL FLORES JIMENEZ</v>
          </cell>
          <cell r="D27" t="str">
            <v>pt alianza morena</v>
          </cell>
          <cell r="E27" t="str">
            <v>Chimalhuacán</v>
          </cell>
        </row>
        <row r="28">
          <cell r="B28" t="str">
            <v>Coacalco de Berriozábal</v>
          </cell>
          <cell r="C28" t="str">
            <v>DAVID SANCHEZ ISIDORO</v>
          </cell>
          <cell r="D28" t="str">
            <v>pan pri prd</v>
          </cell>
          <cell r="E28" t="str">
            <v>Coacalco_de_Berriozábal</v>
          </cell>
        </row>
        <row r="29">
          <cell r="B29" t="str">
            <v>Coatepec Harinas</v>
          </cell>
          <cell r="C29" t="str">
            <v>MARCO ANTONIO DIAZ JUAREZ</v>
          </cell>
          <cell r="D29" t="str">
            <v>pan pri prd</v>
          </cell>
          <cell r="E29" t="str">
            <v>Coatepec_Harinas</v>
          </cell>
        </row>
        <row r="30">
          <cell r="B30" t="str">
            <v>Cocotitlán</v>
          </cell>
          <cell r="C30" t="str">
            <v>FELIX GUZMAN FLORIN</v>
          </cell>
          <cell r="D30" t="str">
            <v>movimiento ciudadano</v>
          </cell>
          <cell r="E30" t="str">
            <v>Cocotitlán</v>
          </cell>
        </row>
        <row r="31">
          <cell r="B31" t="str">
            <v>Coyotepec</v>
          </cell>
          <cell r="C31" t="str">
            <v>ANDRES OSCAR MONTOYA MARTINEZ</v>
          </cell>
          <cell r="D31" t="str">
            <v>pt alianza morena</v>
          </cell>
          <cell r="E31" t="str">
            <v>Coyotepec</v>
          </cell>
        </row>
        <row r="32">
          <cell r="B32" t="str">
            <v>Cuautitlán</v>
          </cell>
          <cell r="C32" t="str">
            <v>ALDO LEDEZMA REYNA</v>
          </cell>
          <cell r="D32" t="str">
            <v>pan pri prd</v>
          </cell>
          <cell r="E32" t="str">
            <v>Cuautitlán</v>
          </cell>
        </row>
        <row r="33">
          <cell r="B33" t="str">
            <v>Cuautitlán Izcalli</v>
          </cell>
          <cell r="C33" t="str">
            <v>KARLA LETICIA FIESCO GARCIA</v>
          </cell>
          <cell r="D33" t="str">
            <v>pan pri prd</v>
          </cell>
          <cell r="E33" t="str">
            <v>Cuautitlán_Izcalli</v>
          </cell>
        </row>
        <row r="34">
          <cell r="B34" t="str">
            <v>Donato Guerra</v>
          </cell>
          <cell r="C34" t="str">
            <v>MARIA DEL CARMEN ALBARRAN GABRIEL</v>
          </cell>
          <cell r="D34" t="str">
            <v>pan pri prd</v>
          </cell>
          <cell r="E34" t="str">
            <v>Donato_Guerra</v>
          </cell>
        </row>
        <row r="35">
          <cell r="B35" t="str">
            <v>Ecatepec de Morelos</v>
          </cell>
          <cell r="C35" t="str">
            <v>LUIS FERNANDO VILCHIS CONTRERAS</v>
          </cell>
          <cell r="D35" t="str">
            <v>pt alianza morena</v>
          </cell>
          <cell r="E35" t="str">
            <v>Ecatepec_de_Morelos</v>
          </cell>
        </row>
        <row r="36">
          <cell r="B36" t="str">
            <v>Ecatzingo</v>
          </cell>
          <cell r="C36" t="str">
            <v>REBECA PEREZ MARTINEZ</v>
          </cell>
          <cell r="D36" t="str">
            <v>pri</v>
          </cell>
          <cell r="E36" t="str">
            <v>Ecatzingo</v>
          </cell>
        </row>
        <row r="37">
          <cell r="B37" t="str">
            <v>El Oro</v>
          </cell>
          <cell r="C37" t="str">
            <v>RUTH SALAZAR GARCÍA</v>
          </cell>
          <cell r="D37" t="str">
            <v>pri</v>
          </cell>
          <cell r="E37" t="str">
            <v>El_Oro</v>
          </cell>
        </row>
        <row r="38">
          <cell r="B38" t="str">
            <v>Huehuetoca</v>
          </cell>
          <cell r="C38" t="str">
            <v>MILTON CASTAÑEDA DIAZ</v>
          </cell>
          <cell r="D38" t="str">
            <v>pan pri prd</v>
          </cell>
          <cell r="E38" t="str">
            <v>Huehuetoca</v>
          </cell>
        </row>
        <row r="39">
          <cell r="B39" t="str">
            <v>Hueypoxtla</v>
          </cell>
          <cell r="C39" t="str">
            <v>DIEGO VARGAS COLIN</v>
          </cell>
          <cell r="D39" t="str">
            <v>pri</v>
          </cell>
          <cell r="E39" t="str">
            <v>Hueypoxtla</v>
          </cell>
        </row>
        <row r="40">
          <cell r="B40" t="str">
            <v>Huixquilucan</v>
          </cell>
          <cell r="C40" t="str">
            <v>ROMINA CONTRERAS CARRASCO</v>
          </cell>
          <cell r="D40" t="str">
            <v>pan</v>
          </cell>
          <cell r="E40" t="str">
            <v>Huixquilucan</v>
          </cell>
        </row>
        <row r="41">
          <cell r="B41" t="str">
            <v>Isidro Fabela</v>
          </cell>
          <cell r="C41" t="str">
            <v>ASTRID ANITA DAVILA ORDOÑEZ</v>
          </cell>
          <cell r="D41" t="str">
            <v>pri</v>
          </cell>
          <cell r="E41" t="str">
            <v>Isidro_Fabela</v>
          </cell>
        </row>
        <row r="42">
          <cell r="B42" t="str">
            <v>Ixtapaluca</v>
          </cell>
          <cell r="C42" t="str">
            <v>FELIPE RAFAEL ARVIZU DE LA LUZ</v>
          </cell>
          <cell r="D42" t="str">
            <v>pt alianza morena</v>
          </cell>
          <cell r="E42" t="str">
            <v>Ixtapaluca</v>
          </cell>
        </row>
        <row r="43">
          <cell r="B43" t="str">
            <v>Ixtapan de la Sal</v>
          </cell>
          <cell r="C43" t="str">
            <v>EDGAR MISAEL OCAMPO AYALA</v>
          </cell>
          <cell r="D43" t="str">
            <v>pt alianza morena</v>
          </cell>
          <cell r="E43" t="str">
            <v>Ixtapan_de_la_Sal</v>
          </cell>
        </row>
        <row r="44">
          <cell r="B44" t="str">
            <v>Ixtapan del Oro</v>
          </cell>
          <cell r="C44" t="str">
            <v>BENIGNO ARROYO BAUTISTA</v>
          </cell>
          <cell r="D44" t="str">
            <v>pt alianza morena</v>
          </cell>
          <cell r="E44" t="str">
            <v>Ixtapan_del_Oro</v>
          </cell>
        </row>
        <row r="45">
          <cell r="B45" t="str">
            <v>Ixtlahuaca</v>
          </cell>
          <cell r="C45" t="str">
            <v>ABUZEID LOZANO CASTAÑEDA</v>
          </cell>
          <cell r="D45" t="str">
            <v>pan pri prd</v>
          </cell>
          <cell r="E45" t="str">
            <v>Ixtlahuaca</v>
          </cell>
        </row>
        <row r="46">
          <cell r="B46" t="str">
            <v>Jaltenco</v>
          </cell>
          <cell r="C46" t="str">
            <v>MARIA DEL ROSARIO PAYNE ISLAS</v>
          </cell>
          <cell r="D46" t="str">
            <v>morena</v>
          </cell>
          <cell r="E46" t="str">
            <v>Jaltenco</v>
          </cell>
        </row>
        <row r="47">
          <cell r="B47" t="str">
            <v>Jilotepec</v>
          </cell>
          <cell r="C47" t="str">
            <v>RODOLFO NOGUES BARAJAS</v>
          </cell>
          <cell r="D47" t="str">
            <v>pan pri prd</v>
          </cell>
          <cell r="E47" t="str">
            <v>Jilotepec</v>
          </cell>
        </row>
        <row r="48">
          <cell r="B48" t="str">
            <v>Jilotzingo</v>
          </cell>
          <cell r="C48" t="str">
            <v>ANA TERESA CASAS GONZALEZ</v>
          </cell>
          <cell r="D48" t="str">
            <v>pri</v>
          </cell>
          <cell r="E48" t="str">
            <v>Jilotzingo</v>
          </cell>
        </row>
        <row r="49">
          <cell r="B49" t="str">
            <v>Jiquipilco</v>
          </cell>
          <cell r="C49" t="str">
            <v>FELIPE DE JESUS SANCHEZ DAVILA</v>
          </cell>
          <cell r="D49" t="str">
            <v>pan pri prd</v>
          </cell>
          <cell r="E49" t="str">
            <v>Jiquipilco</v>
          </cell>
        </row>
        <row r="50">
          <cell r="B50" t="str">
            <v>Jocotitlán</v>
          </cell>
          <cell r="C50" t="str">
            <v>JOSE JESUS CEDILLO GONZALEZ</v>
          </cell>
          <cell r="D50" t="str">
            <v>pri</v>
          </cell>
          <cell r="E50" t="str">
            <v>Jocotitlán</v>
          </cell>
        </row>
        <row r="51">
          <cell r="B51" t="str">
            <v>Joquicingo</v>
          </cell>
          <cell r="C51" t="str">
            <v>RAUSEL CERVANTES HUERTAS</v>
          </cell>
          <cell r="D51" t="str">
            <v>verde</v>
          </cell>
          <cell r="E51" t="str">
            <v>Joquicingo</v>
          </cell>
        </row>
        <row r="52">
          <cell r="B52" t="str">
            <v>Juchitepec</v>
          </cell>
          <cell r="C52" t="str">
            <v>MARISOL NAVA LINARES</v>
          </cell>
          <cell r="D52" t="str">
            <v>pri</v>
          </cell>
          <cell r="E52" t="str">
            <v>Juchitepec</v>
          </cell>
        </row>
        <row r="53">
          <cell r="B53" t="str">
            <v>La Paz</v>
          </cell>
          <cell r="C53" t="str">
            <v>CRISTINA GONZALEZ CRUZ</v>
          </cell>
          <cell r="D53" t="str">
            <v>pan pri prd</v>
          </cell>
          <cell r="E53" t="str">
            <v>La_Paz</v>
          </cell>
        </row>
        <row r="54">
          <cell r="B54" t="str">
            <v>Lerma</v>
          </cell>
          <cell r="C54" t="str">
            <v>MIGUEL ANGEL RAMIREZ PONCE</v>
          </cell>
          <cell r="D54" t="str">
            <v>pri</v>
          </cell>
          <cell r="E54" t="str">
            <v>Lerma</v>
          </cell>
        </row>
        <row r="55">
          <cell r="B55" t="str">
            <v>Luvianos</v>
          </cell>
          <cell r="C55" t="str">
            <v>ROSA MARIA GARDUÑO CIENFUEGOS</v>
          </cell>
          <cell r="D55" t="str">
            <v>pan pri prd</v>
          </cell>
          <cell r="E55" t="str">
            <v>Luvianos</v>
          </cell>
        </row>
        <row r="56">
          <cell r="B56" t="str">
            <v>Malinalco</v>
          </cell>
          <cell r="C56" t="str">
            <v>JUAN ANTONIO MENDOZA PEDROZA</v>
          </cell>
          <cell r="D56" t="str">
            <v>verde</v>
          </cell>
          <cell r="E56" t="str">
            <v>Malinalco</v>
          </cell>
        </row>
        <row r="57">
          <cell r="B57" t="str">
            <v>Melchor Ocampo</v>
          </cell>
          <cell r="C57" t="str">
            <v>VICTORIA AURELIA VIQUEZ VEGA</v>
          </cell>
          <cell r="D57" t="str">
            <v>pt alianza morena</v>
          </cell>
          <cell r="E57" t="str">
            <v>Melchor_Ocampo</v>
          </cell>
        </row>
        <row r="58">
          <cell r="B58" t="str">
            <v>Metepec</v>
          </cell>
          <cell r="C58" t="str">
            <v>FERNANDO GUSTAVO FLORES FERNANDEZ</v>
          </cell>
          <cell r="D58" t="str">
            <v>pan pri prd</v>
          </cell>
          <cell r="E58" t="str">
            <v>Metepec</v>
          </cell>
        </row>
        <row r="59">
          <cell r="B59" t="str">
            <v>Mexicaltzingo</v>
          </cell>
          <cell r="C59" t="str">
            <v>ARIADNE SARAY BENITEZ ESPINOZA</v>
          </cell>
          <cell r="D59" t="str">
            <v>pan pri prd</v>
          </cell>
          <cell r="E59" t="str">
            <v>Mexicaltzingo</v>
          </cell>
        </row>
        <row r="60">
          <cell r="B60" t="str">
            <v>Morelos</v>
          </cell>
          <cell r="C60" t="str">
            <v>MIRIAM NANCY GARCIA ANTONIO</v>
          </cell>
          <cell r="D60" t="str">
            <v>pan pri prd</v>
          </cell>
          <cell r="E60" t="str">
            <v>Morelos</v>
          </cell>
        </row>
        <row r="61">
          <cell r="B61" t="str">
            <v>Naucalpan de Juárez</v>
          </cell>
          <cell r="C61" t="str">
            <v>ANGELICA MOYA MARIN</v>
          </cell>
          <cell r="D61" t="str">
            <v>pan pri prd</v>
          </cell>
          <cell r="E61" t="str">
            <v>Naucalpan_de_Juárez</v>
          </cell>
        </row>
        <row r="62">
          <cell r="B62" t="str">
            <v>Nextlalpan</v>
          </cell>
          <cell r="E62" t="str">
            <v>Nextlalpan</v>
          </cell>
        </row>
        <row r="63">
          <cell r="B63" t="str">
            <v>Nezahualcóyotl</v>
          </cell>
          <cell r="C63" t="str">
            <v>ADOLFO CERQUEDA REBOLLO</v>
          </cell>
          <cell r="D63" t="str">
            <v>pt alianza morena</v>
          </cell>
          <cell r="E63" t="str">
            <v>Nezahualcóyotl</v>
          </cell>
        </row>
        <row r="64">
          <cell r="B64" t="str">
            <v>Nicolás Romero</v>
          </cell>
          <cell r="C64" t="str">
            <v>ARMANDO NAVARRETE LOPEZ</v>
          </cell>
          <cell r="D64" t="str">
            <v>pt alianza morena</v>
          </cell>
          <cell r="E64" t="str">
            <v>Nicolás_Romero</v>
          </cell>
        </row>
        <row r="65">
          <cell r="B65" t="str">
            <v>Nopaltepec</v>
          </cell>
          <cell r="C65" t="str">
            <v>GUMARO WALDO LOPEZ</v>
          </cell>
          <cell r="D65" t="str">
            <v>pan</v>
          </cell>
          <cell r="E65" t="str">
            <v>Nopaltepec</v>
          </cell>
        </row>
        <row r="66">
          <cell r="B66" t="str">
            <v>Ocoyoacac</v>
          </cell>
          <cell r="C66" t="str">
            <v>SAMUEL VERDEJA RUIZ</v>
          </cell>
          <cell r="D66" t="str">
            <v>vede</v>
          </cell>
          <cell r="E66" t="str">
            <v>Ocoyoacac</v>
          </cell>
        </row>
        <row r="67">
          <cell r="B67" t="str">
            <v>Ocuilan</v>
          </cell>
          <cell r="C67" t="str">
            <v>EMILIO ARRIAGA VILLA</v>
          </cell>
          <cell r="D67" t="str">
            <v>pes</v>
          </cell>
          <cell r="E67" t="str">
            <v>Ocuilan</v>
          </cell>
        </row>
        <row r="68">
          <cell r="B68" t="str">
            <v>Otumba</v>
          </cell>
          <cell r="C68" t="str">
            <v>HILARION CORONEL LEMUS</v>
          </cell>
          <cell r="D68" t="str">
            <v>pri</v>
          </cell>
          <cell r="E68" t="str">
            <v>Otumba</v>
          </cell>
        </row>
        <row r="69">
          <cell r="B69" t="str">
            <v>Otzoloapan</v>
          </cell>
          <cell r="C69" t="str">
            <v>YURENI NUÑEZ GARCIA</v>
          </cell>
          <cell r="D69" t="str">
            <v>pan pri prd</v>
          </cell>
          <cell r="E69" t="str">
            <v>Otzoloapan</v>
          </cell>
        </row>
        <row r="70">
          <cell r="B70" t="str">
            <v>Otzolotepec</v>
          </cell>
          <cell r="C70" t="str">
            <v>ERIKA SEVILLA ALVARADO</v>
          </cell>
          <cell r="D70" t="str">
            <v>pt alianza morena</v>
          </cell>
          <cell r="E70" t="str">
            <v>Otzolotepec</v>
          </cell>
        </row>
        <row r="71">
          <cell r="B71" t="str">
            <v>Ozumba</v>
          </cell>
          <cell r="C71" t="str">
            <v>VALENTIN MARTINEZ CASTILLO</v>
          </cell>
          <cell r="D71" t="str">
            <v>pt alianza morena</v>
          </cell>
          <cell r="E71" t="str">
            <v>Ozumba</v>
          </cell>
        </row>
        <row r="72">
          <cell r="B72" t="str">
            <v>Papalotla</v>
          </cell>
          <cell r="C72" t="str">
            <v>RODRIGO RUIZ MARTINEZ</v>
          </cell>
          <cell r="D72" t="str">
            <v>pt alianza morena</v>
          </cell>
          <cell r="E72" t="str">
            <v>Papalotla</v>
          </cell>
        </row>
        <row r="73">
          <cell r="B73" t="str">
            <v>Polotitlán</v>
          </cell>
          <cell r="C73" t="str">
            <v>TERESITA SANCHEZ BARCENA</v>
          </cell>
          <cell r="D73" t="str">
            <v>pan pri prd</v>
          </cell>
          <cell r="E73" t="str">
            <v>Polotitlán</v>
          </cell>
        </row>
        <row r="74">
          <cell r="B74" t="str">
            <v>Rayón</v>
          </cell>
          <cell r="C74" t="str">
            <v>ERICK VLADIMIR CEDILLO HINOJOSA</v>
          </cell>
          <cell r="D74" t="str">
            <v>pan pri prd</v>
          </cell>
          <cell r="E74" t="str">
            <v>Rayón</v>
          </cell>
        </row>
        <row r="75">
          <cell r="B75" t="str">
            <v>San Antonio la Isla</v>
          </cell>
          <cell r="C75" t="str">
            <v>LIZETH MARLENE SANDOVAL COLINDRES</v>
          </cell>
          <cell r="D75" t="str">
            <v>pan pri prd</v>
          </cell>
          <cell r="E75" t="str">
            <v>San_Antonio_la_Isla</v>
          </cell>
        </row>
        <row r="76">
          <cell r="B76" t="str">
            <v>San Felipe del Progreso</v>
          </cell>
          <cell r="C76" t="str">
            <v>JAVIER JERONIMO APOLONIO</v>
          </cell>
          <cell r="D76" t="str">
            <v>pan pri prd</v>
          </cell>
          <cell r="E76" t="str">
            <v>San_Felipe_del_Progreso</v>
          </cell>
        </row>
        <row r="77">
          <cell r="B77" t="str">
            <v>San José del Rincón</v>
          </cell>
          <cell r="C77" t="str">
            <v>ANA MARIA VAZQUEZ CARMONA</v>
          </cell>
          <cell r="D77" t="str">
            <v>pan pri prd</v>
          </cell>
          <cell r="E77" t="str">
            <v>San_José_del_Rincón</v>
          </cell>
        </row>
        <row r="78">
          <cell r="B78" t="str">
            <v>San Martín de las Pirámides</v>
          </cell>
          <cell r="C78" t="str">
            <v>ERIC RUIZ MEDINA</v>
          </cell>
          <cell r="D78" t="str">
            <v>pan</v>
          </cell>
          <cell r="E78" t="str">
            <v>San_Martín_de_las_Pirámides</v>
          </cell>
        </row>
        <row r="79">
          <cell r="B79" t="str">
            <v>San Mateo Atenco</v>
          </cell>
          <cell r="C79" t="str">
            <v>ANA AURORA MUÑIZ NEYRA</v>
          </cell>
          <cell r="D79" t="str">
            <v>pan pri prd</v>
          </cell>
          <cell r="E79" t="str">
            <v>San_Mateo_Atenco</v>
          </cell>
        </row>
        <row r="80">
          <cell r="B80" t="str">
            <v>San Simón de Guerrero</v>
          </cell>
          <cell r="C80" t="str">
            <v>SARA MORA DE JESUS</v>
          </cell>
          <cell r="D80" t="str">
            <v>pan pri prd</v>
          </cell>
          <cell r="E80" t="str">
            <v>San_Simón_de_Guerrero</v>
          </cell>
        </row>
        <row r="81">
          <cell r="B81" t="str">
            <v>Santo Tomás</v>
          </cell>
          <cell r="C81" t="str">
            <v>MARIA DEL ROSARIO MATIAS ESQUIVEL</v>
          </cell>
          <cell r="D81" t="str">
            <v>pan pri prd</v>
          </cell>
          <cell r="E81" t="str">
            <v>Santo_Tomás</v>
          </cell>
        </row>
        <row r="82">
          <cell r="B82" t="str">
            <v>Soyaniquilpan de Juárez</v>
          </cell>
          <cell r="C82" t="str">
            <v>JESUS ESPINOSA ARCINIEGA</v>
          </cell>
          <cell r="D82" t="str">
            <v>pan pri prd</v>
          </cell>
          <cell r="E82" t="str">
            <v>Soyaniquilpan_de_Juárez</v>
          </cell>
        </row>
        <row r="83">
          <cell r="B83" t="str">
            <v>Sultepec</v>
          </cell>
          <cell r="C83" t="str">
            <v>ANA MARIA VAZQUEZ CARMONA</v>
          </cell>
          <cell r="D83" t="str">
            <v>verde</v>
          </cell>
          <cell r="E83" t="str">
            <v>Sultepec</v>
          </cell>
        </row>
        <row r="84">
          <cell r="B84" t="str">
            <v>Tecámac</v>
          </cell>
          <cell r="C84" t="str">
            <v>MARIELA GUTIERREZ ESCALANTE</v>
          </cell>
          <cell r="D84" t="str">
            <v>pt alianza morena</v>
          </cell>
          <cell r="E84" t="str">
            <v>Tecámac</v>
          </cell>
        </row>
        <row r="85">
          <cell r="B85" t="str">
            <v>Tejupilco</v>
          </cell>
          <cell r="C85" t="str">
            <v>RIGOBERTO LOPEZ RIVERA</v>
          </cell>
          <cell r="D85" t="str">
            <v>pan pri prd</v>
          </cell>
          <cell r="E85" t="str">
            <v>Tejupilco</v>
          </cell>
        </row>
        <row r="86">
          <cell r="B86" t="str">
            <v>Temamatla</v>
          </cell>
          <cell r="C86" t="str">
            <v>JOSE ANTONIO VALLEJO GAMA</v>
          </cell>
          <cell r="D86" t="str">
            <v>rsp</v>
          </cell>
          <cell r="E86" t="str">
            <v>Temamatla</v>
          </cell>
        </row>
        <row r="87">
          <cell r="B87" t="str">
            <v>Temascalapa</v>
          </cell>
          <cell r="C87" t="str">
            <v>QUIRINO MENESES VIVALDO</v>
          </cell>
          <cell r="D87" t="str">
            <v>pan</v>
          </cell>
          <cell r="E87" t="str">
            <v>Temascalapa</v>
          </cell>
        </row>
        <row r="88">
          <cell r="B88" t="str">
            <v>Temascalcingo</v>
          </cell>
          <cell r="C88" t="str">
            <v>JOSE LUIS ESPINOZA NAVARRETE</v>
          </cell>
          <cell r="D88" t="str">
            <v>pan pri prd</v>
          </cell>
          <cell r="E88" t="str">
            <v>Temascalcingo</v>
          </cell>
        </row>
        <row r="89">
          <cell r="B89" t="str">
            <v>Temascaltepec</v>
          </cell>
          <cell r="C89" t="str">
            <v>CARLOS GONZALEZ BERRA</v>
          </cell>
          <cell r="D89" t="str">
            <v>pan pri prd</v>
          </cell>
          <cell r="E89" t="str">
            <v>Temascaltepec</v>
          </cell>
        </row>
        <row r="90">
          <cell r="B90" t="str">
            <v>Temoaya</v>
          </cell>
          <cell r="C90" t="str">
            <v>NELLY BRIGIDA RIVERA SANCHEZ</v>
          </cell>
          <cell r="D90" t="str">
            <v>pt alianza morena</v>
          </cell>
          <cell r="E90" t="str">
            <v>Temoaya</v>
          </cell>
        </row>
        <row r="91">
          <cell r="B91" t="str">
            <v>Tenancingo</v>
          </cell>
          <cell r="C91" t="str">
            <v>HECTOR GORDILLO SANCHEZ</v>
          </cell>
          <cell r="D91" t="str">
            <v>pan pri prd</v>
          </cell>
          <cell r="E91" t="str">
            <v>Tenancingo</v>
          </cell>
        </row>
        <row r="92">
          <cell r="B92" t="str">
            <v>Tenango del Aire</v>
          </cell>
          <cell r="C92" t="str">
            <v>ROBERTO AVILA VENTURA</v>
          </cell>
          <cell r="D92" t="str">
            <v>verde</v>
          </cell>
          <cell r="E92" t="str">
            <v>Tenango_del_Aire</v>
          </cell>
        </row>
        <row r="93">
          <cell r="B93" t="str">
            <v>Tenango del Valle</v>
          </cell>
          <cell r="C93" t="str">
            <v>ROBERTO BAUTISTA ARELLANO</v>
          </cell>
          <cell r="D93" t="str">
            <v>pt alianza morena</v>
          </cell>
          <cell r="E93" t="str">
            <v>Tenango_del_Valle</v>
          </cell>
        </row>
        <row r="94">
          <cell r="B94" t="str">
            <v>Teoloyucán</v>
          </cell>
          <cell r="C94" t="str">
            <v>JUAN CARLOS URIBE PADILLA</v>
          </cell>
          <cell r="D94" t="str">
            <v>pan pri prd</v>
          </cell>
          <cell r="E94" t="str">
            <v>Teoloyucán</v>
          </cell>
        </row>
        <row r="95">
          <cell r="B95" t="str">
            <v>Teotihuacán</v>
          </cell>
          <cell r="C95" t="str">
            <v>MARIO PAREDES DE LA TORRE</v>
          </cell>
          <cell r="D95" t="str">
            <v>pri</v>
          </cell>
          <cell r="E95" t="str">
            <v>Teotihuacán</v>
          </cell>
        </row>
        <row r="96">
          <cell r="B96" t="str">
            <v>Tepetlaoxtoc</v>
          </cell>
          <cell r="C96" t="str">
            <v>ISMAEL OLIVARES VAZQUEZ</v>
          </cell>
          <cell r="D96" t="str">
            <v>pri</v>
          </cell>
          <cell r="E96" t="str">
            <v>Tepetlaoxtoc</v>
          </cell>
        </row>
        <row r="97">
          <cell r="B97" t="str">
            <v>Tepetlixpa</v>
          </cell>
          <cell r="C97" t="str">
            <v>ABELARDO RODRIGUEZ GARCIA</v>
          </cell>
          <cell r="D97" t="str">
            <v>movimiento ciudadano</v>
          </cell>
          <cell r="E97" t="str">
            <v>Tepetlixpa</v>
          </cell>
        </row>
        <row r="98">
          <cell r="B98" t="str">
            <v>Tepotzotlán</v>
          </cell>
          <cell r="C98" t="str">
            <v>MARIA DE LOS ANGELES ZUPPA VILLEGAS</v>
          </cell>
          <cell r="D98" t="str">
            <v>movimiento ciudadano</v>
          </cell>
          <cell r="E98" t="str">
            <v>Tepotzotlán</v>
          </cell>
        </row>
        <row r="99">
          <cell r="B99" t="str">
            <v>Tequixquiac</v>
          </cell>
          <cell r="C99" t="str">
            <v>LUIS RAUL MENESES GARCIA</v>
          </cell>
          <cell r="D99" t="str">
            <v>fuerza mexico</v>
          </cell>
          <cell r="E99" t="str">
            <v>Tequixquiac</v>
          </cell>
        </row>
        <row r="100">
          <cell r="B100" t="str">
            <v>Texcaltitlán</v>
          </cell>
          <cell r="C100" t="str">
            <v>JAVIER LUJANO HUERTA</v>
          </cell>
          <cell r="D100" t="str">
            <v>pan pri prd</v>
          </cell>
          <cell r="E100" t="str">
            <v>Texcaltitlán</v>
          </cell>
        </row>
        <row r="101">
          <cell r="B101" t="str">
            <v>Texcalyacac</v>
          </cell>
          <cell r="C101" t="str">
            <v>XOCHITL MARIBEL RAMIREZ BERMEJO</v>
          </cell>
          <cell r="D101" t="str">
            <v>pri</v>
          </cell>
          <cell r="E101" t="str">
            <v>Texcalyacac</v>
          </cell>
        </row>
        <row r="102">
          <cell r="B102" t="str">
            <v>Texcoco</v>
          </cell>
          <cell r="C102" t="str">
            <v>SANDRA LUZ FALCON VENEGAS</v>
          </cell>
          <cell r="D102" t="str">
            <v>pt alianza morena</v>
          </cell>
          <cell r="E102" t="str">
            <v>Texcoco</v>
          </cell>
        </row>
        <row r="103">
          <cell r="B103" t="str">
            <v>Tezoyuca</v>
          </cell>
          <cell r="C103" t="str">
            <v>EDGAR URIEL MORALES AVILA</v>
          </cell>
          <cell r="D103" t="str">
            <v>pan</v>
          </cell>
          <cell r="E103" t="str">
            <v>Tezoyuca</v>
          </cell>
        </row>
        <row r="104">
          <cell r="B104" t="str">
            <v>Tianguistenco</v>
          </cell>
          <cell r="C104" t="str">
            <v>DIEGO ERIC MORENO VALLE</v>
          </cell>
          <cell r="D104" t="str">
            <v>pri</v>
          </cell>
          <cell r="E104" t="str">
            <v>Tianguistenco</v>
          </cell>
        </row>
        <row r="105">
          <cell r="B105" t="str">
            <v>Timilpan</v>
          </cell>
          <cell r="C105" t="str">
            <v>ISAIAS LUGO GARCIA</v>
          </cell>
          <cell r="D105" t="str">
            <v>pan pri prd</v>
          </cell>
          <cell r="E105" t="str">
            <v>Timilpan</v>
          </cell>
        </row>
        <row r="106">
          <cell r="B106" t="str">
            <v>Tlalmanalco</v>
          </cell>
          <cell r="C106" t="str">
            <v>ANA GABRIELA VELAZQUEZ QUINTERO</v>
          </cell>
          <cell r="D106" t="str">
            <v>pt alianza morena</v>
          </cell>
          <cell r="E106" t="str">
            <v>Tlalmanalco</v>
          </cell>
        </row>
        <row r="107">
          <cell r="B107" t="str">
            <v>Tlalnepantla de Baz</v>
          </cell>
          <cell r="C107" t="str">
            <v>MARCO ANTONIO RODRIGUEZ HURTADO</v>
          </cell>
          <cell r="D107" t="str">
            <v>pan pri prd</v>
          </cell>
          <cell r="E107" t="str">
            <v>Tlalnepantla_de_Baz</v>
          </cell>
        </row>
        <row r="108">
          <cell r="B108" t="str">
            <v>Tlatlaya</v>
          </cell>
          <cell r="C108" t="str">
            <v>CRISOFORO HERNANDEZ MENA</v>
          </cell>
          <cell r="D108" t="str">
            <v>pan pri prd</v>
          </cell>
          <cell r="E108" t="str">
            <v>Tlatlaya</v>
          </cell>
        </row>
        <row r="109">
          <cell r="B109" t="str">
            <v>Toluca</v>
          </cell>
          <cell r="C109" t="str">
            <v>RAYMUNDO EDGAR MARTINEZ CARBAJAL</v>
          </cell>
          <cell r="D109" t="str">
            <v>pan pri prd</v>
          </cell>
          <cell r="E109" t="str">
            <v>Toluca</v>
          </cell>
        </row>
        <row r="110">
          <cell r="B110" t="str">
            <v>Tonanitla</v>
          </cell>
          <cell r="C110" t="str">
            <v>MAURO MARTINEZ MARTINEZ</v>
          </cell>
          <cell r="D110" t="str">
            <v>pes</v>
          </cell>
          <cell r="E110" t="str">
            <v>Tonanitla</v>
          </cell>
        </row>
        <row r="111">
          <cell r="B111" t="str">
            <v>Tonatico</v>
          </cell>
          <cell r="C111" t="str">
            <v>EVELIA MARLEM AYALA SANCHEZ</v>
          </cell>
          <cell r="D111" t="str">
            <v xml:space="preserve">pan  </v>
          </cell>
          <cell r="E111" t="str">
            <v>Tonatico</v>
          </cell>
        </row>
        <row r="112">
          <cell r="B112" t="str">
            <v>Tultepec</v>
          </cell>
          <cell r="C112" t="str">
            <v>RAMON SERGIO LUNA CORTES</v>
          </cell>
          <cell r="D112" t="str">
            <v>pt alianza morena</v>
          </cell>
          <cell r="E112" t="str">
            <v>Tultepec</v>
          </cell>
        </row>
        <row r="113">
          <cell r="B113" t="str">
            <v>Tultitlán</v>
          </cell>
          <cell r="C113" t="str">
            <v>ELENA GARCIA MARTINEZ</v>
          </cell>
          <cell r="D113" t="str">
            <v>pt alianza morena</v>
          </cell>
          <cell r="E113" t="str">
            <v>Tultitlán</v>
          </cell>
        </row>
        <row r="114">
          <cell r="B114" t="str">
            <v>Valle de Bravo</v>
          </cell>
          <cell r="C114" t="str">
            <v>MICHELLE NUÑEZ PONCE</v>
          </cell>
          <cell r="D114" t="str">
            <v>pt alianza morena</v>
          </cell>
          <cell r="E114" t="str">
            <v>Valle_de_Bravo</v>
          </cell>
        </row>
        <row r="115">
          <cell r="B115" t="str">
            <v>Valle de Chalco Solidaridad</v>
          </cell>
          <cell r="C115" t="str">
            <v>ARMANDO GARCIA MENDEZ</v>
          </cell>
          <cell r="D115" t="str">
            <v>pt alianza morena</v>
          </cell>
          <cell r="E115" t="str">
            <v>Valle_de_Chalco_Solidaridad</v>
          </cell>
        </row>
        <row r="116">
          <cell r="B116" t="str">
            <v>Villa de Allende</v>
          </cell>
          <cell r="C116" t="str">
            <v>ARTURO PIÑA GARCIA</v>
          </cell>
          <cell r="D116" t="str">
            <v>pan pri prd</v>
          </cell>
          <cell r="E116" t="str">
            <v>Villa_de_Allende</v>
          </cell>
        </row>
        <row r="117">
          <cell r="B117" t="str">
            <v>Villa del Carbón</v>
          </cell>
          <cell r="C117" t="str">
            <v>ANDRI GUADALUPE CORREA RODRIGUEZ</v>
          </cell>
          <cell r="D117" t="str">
            <v>pri</v>
          </cell>
          <cell r="E117" t="str">
            <v>Villa_del_Carbón</v>
          </cell>
        </row>
        <row r="118">
          <cell r="B118" t="str">
            <v>Villa Guerrero</v>
          </cell>
          <cell r="C118" t="str">
            <v>FRANCISCO LUGO MILLAN</v>
          </cell>
          <cell r="D118" t="str">
            <v>movimiento ciudadano</v>
          </cell>
          <cell r="E118" t="str">
            <v>Villa_Guerrero</v>
          </cell>
        </row>
        <row r="119">
          <cell r="B119" t="str">
            <v>Villa Victoria</v>
          </cell>
          <cell r="C119" t="str">
            <v>MARIA LUISA CARMONA ALVARADO</v>
          </cell>
          <cell r="D119" t="str">
            <v>pan pri prd</v>
          </cell>
          <cell r="E119" t="str">
            <v>Villa Victoria</v>
          </cell>
        </row>
        <row r="120">
          <cell r="B120" t="str">
            <v>Xalatlaco</v>
          </cell>
          <cell r="C120" t="str">
            <v>ABEL FLORES GUZMAN</v>
          </cell>
          <cell r="D120" t="str">
            <v>morena</v>
          </cell>
          <cell r="E120" t="str">
            <v>Xalatlaco</v>
          </cell>
        </row>
        <row r="121">
          <cell r="B121" t="str">
            <v>Xonacatlán</v>
          </cell>
          <cell r="C121" t="str">
            <v>ALFREDO GONZALEZ GONZALEZ</v>
          </cell>
          <cell r="D121" t="str">
            <v>pt alianza morena</v>
          </cell>
          <cell r="E121" t="str">
            <v>Xonacatlán</v>
          </cell>
        </row>
        <row r="122">
          <cell r="B122" t="str">
            <v>Zacazonapan</v>
          </cell>
          <cell r="C122" t="str">
            <v>JUAN VICENTE JARAMILLO CRUZ</v>
          </cell>
          <cell r="D122" t="str">
            <v>pan pri prd</v>
          </cell>
          <cell r="E122" t="str">
            <v>Zacazonapan</v>
          </cell>
        </row>
        <row r="123">
          <cell r="B123" t="str">
            <v>Zacualpan</v>
          </cell>
          <cell r="C123" t="str">
            <v>BEATRIZ PÉREZ VASQUEZ</v>
          </cell>
          <cell r="D123" t="str">
            <v>pan pri prd</v>
          </cell>
          <cell r="E123" t="str">
            <v>Zacualpan</v>
          </cell>
        </row>
        <row r="124">
          <cell r="B124" t="str">
            <v>Zinacantepec</v>
          </cell>
          <cell r="C124" t="str">
            <v>MANUEL VILCHIS VIVEROS</v>
          </cell>
          <cell r="D124" t="str">
            <v>pan pri prd</v>
          </cell>
          <cell r="E124" t="str">
            <v>Zinacantepec</v>
          </cell>
        </row>
        <row r="125">
          <cell r="B125" t="str">
            <v>Zumpahuacán</v>
          </cell>
          <cell r="C125" t="str">
            <v>NORA ANGELICA FUENTES AGUILAR</v>
          </cell>
          <cell r="D125" t="str">
            <v>pan pri prd</v>
          </cell>
          <cell r="E125" t="str">
            <v>Zumpahuacán</v>
          </cell>
        </row>
        <row r="126">
          <cell r="B126" t="str">
            <v>Zumpango</v>
          </cell>
          <cell r="C126" t="str">
            <v>MIGUEL ANGEL GAMBOA MONROY</v>
          </cell>
          <cell r="D126" t="str">
            <v>pt alianza morena</v>
          </cell>
          <cell r="E126" t="str">
            <v>Zumpango</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DO POS FINAN"/>
      <sheetName val="EDO_RESULTADOS"/>
      <sheetName val="EDO MOD AL PATRIMONIO"/>
      <sheetName val="COMP_INGRESOS"/>
      <sheetName val="COMP_EGR X CAP"/>
      <sheetName val="AVANCE OPERATIVO"/>
      <sheetName val="PLAZAS"/>
      <sheetName val="Hoja2 (3)"/>
      <sheetName val="Hoja2 (2)"/>
    </sheetNames>
    <sheetDataSet>
      <sheetData sheetId="0">
        <row r="2">
          <cell r="B2" t="str">
            <v>ESTADO DE POSICIÓN FINANCIERA</v>
          </cell>
        </row>
        <row r="3">
          <cell r="B3" t="str">
            <v>Al 31 DE DICIEMBRE DE 2008</v>
          </cell>
        </row>
        <row r="4">
          <cell r="B4" t="str">
            <v>(Miles de Pesos)</v>
          </cell>
        </row>
        <row r="6">
          <cell r="B6" t="str">
            <v>C U E N T A</v>
          </cell>
          <cell r="E6" t="str">
            <v>2 0 0 8</v>
          </cell>
          <cell r="G6" t="str">
            <v>2 0 0 7</v>
          </cell>
          <cell r="I6" t="str">
            <v>VARIACIÓN</v>
          </cell>
          <cell r="L6" t="str">
            <v xml:space="preserve">C U E N T A </v>
          </cell>
          <cell r="N6" t="str">
            <v>2 0 0 8</v>
          </cell>
          <cell r="P6" t="str">
            <v>2 0 0 7</v>
          </cell>
          <cell r="R6" t="str">
            <v>VARIACIÓN</v>
          </cell>
        </row>
        <row r="8">
          <cell r="B8" t="str">
            <v xml:space="preserve">A C T I V O </v>
          </cell>
          <cell r="C8" t="str">
            <v xml:space="preserve">A C T I V O </v>
          </cell>
          <cell r="K8" t="str">
            <v xml:space="preserve">P A S I V O </v>
          </cell>
          <cell r="L8" t="str">
            <v>A CORTO PLAZO</v>
          </cell>
        </row>
        <row r="9">
          <cell r="B9" t="str">
            <v>CIRCULANTE</v>
          </cell>
          <cell r="C9" t="str">
            <v>Fondo Fijo de Caja</v>
          </cell>
          <cell r="E9">
            <v>15</v>
          </cell>
          <cell r="G9">
            <v>2.5</v>
          </cell>
          <cell r="I9">
            <v>12.5</v>
          </cell>
          <cell r="K9" t="str">
            <v>A CORTO PLAZO</v>
          </cell>
          <cell r="L9" t="str">
            <v>Cuentas por Pagar</v>
          </cell>
          <cell r="N9">
            <v>41925.199999999997</v>
          </cell>
          <cell r="P9">
            <v>8550.7000000000007</v>
          </cell>
          <cell r="R9">
            <v>33374.5</v>
          </cell>
        </row>
        <row r="10">
          <cell r="C10" t="str">
            <v>Fondo Fijo de Caja</v>
          </cell>
          <cell r="E10">
            <v>2.5</v>
          </cell>
          <cell r="G10">
            <v>2.5</v>
          </cell>
          <cell r="I10">
            <v>0</v>
          </cell>
          <cell r="L10" t="str">
            <v>Cuentas por Pagar</v>
          </cell>
          <cell r="N10">
            <v>8550.7000000000007</v>
          </cell>
          <cell r="P10">
            <v>8550.7000000000007</v>
          </cell>
          <cell r="R10">
            <v>0</v>
          </cell>
        </row>
        <row r="11">
          <cell r="C11" t="str">
            <v>Bancos</v>
          </cell>
          <cell r="E11">
            <v>20205.900000000001</v>
          </cell>
          <cell r="G11">
            <v>20205.900000000001</v>
          </cell>
          <cell r="I11">
            <v>0</v>
          </cell>
          <cell r="L11" t="str">
            <v>Retenciones a Favor de Terceros por Pagar</v>
          </cell>
          <cell r="N11">
            <v>609.70000000000005</v>
          </cell>
          <cell r="P11">
            <v>609.70000000000005</v>
          </cell>
          <cell r="R11">
            <v>0</v>
          </cell>
        </row>
        <row r="12">
          <cell r="C12" t="str">
            <v>Inversiones en Instituciones Financieras</v>
          </cell>
          <cell r="E12">
            <v>9089.6</v>
          </cell>
          <cell r="G12">
            <v>9089.6</v>
          </cell>
          <cell r="I12">
            <v>0</v>
          </cell>
        </row>
        <row r="13">
          <cell r="C13" t="str">
            <v>Deudores Diversos</v>
          </cell>
          <cell r="E13">
            <v>38429.300000000003</v>
          </cell>
          <cell r="G13">
            <v>38429.300000000003</v>
          </cell>
          <cell r="I13">
            <v>0</v>
          </cell>
        </row>
        <row r="14">
          <cell r="C14" t="str">
            <v>Anticipo a Proveedores</v>
          </cell>
          <cell r="E14">
            <v>54.3</v>
          </cell>
          <cell r="G14">
            <v>54.3</v>
          </cell>
          <cell r="I14">
            <v>0</v>
          </cell>
        </row>
        <row r="15">
          <cell r="C15" t="str">
            <v>Inventario para Ventas</v>
          </cell>
          <cell r="E15">
            <v>169.2</v>
          </cell>
          <cell r="G15">
            <v>169.2</v>
          </cell>
          <cell r="I15">
            <v>0</v>
          </cell>
        </row>
        <row r="16">
          <cell r="C16" t="str">
            <v>Estimaciòn para Cuentas Incobrables</v>
          </cell>
          <cell r="E16">
            <v>14.5</v>
          </cell>
          <cell r="G16">
            <v>14.5</v>
          </cell>
        </row>
        <row r="17">
          <cell r="E17" t="str">
            <v>_</v>
          </cell>
          <cell r="G17" t="str">
            <v>_</v>
          </cell>
          <cell r="I17" t="str">
            <v>_</v>
          </cell>
          <cell r="N17" t="str">
            <v>_</v>
          </cell>
          <cell r="P17" t="str">
            <v>_</v>
          </cell>
          <cell r="R17" t="str">
            <v>_</v>
          </cell>
        </row>
        <row r="18">
          <cell r="B18" t="str">
            <v xml:space="preserve">    TOTAL CIRCULANTE</v>
          </cell>
          <cell r="C18" t="str">
            <v xml:space="preserve">    TOTAL CIRCULANTE</v>
          </cell>
          <cell r="E18">
            <v>67965.3</v>
          </cell>
          <cell r="G18">
            <v>67965.3</v>
          </cell>
          <cell r="I18">
            <v>0</v>
          </cell>
          <cell r="K18" t="str">
            <v xml:space="preserve">    TOTAL A CORTO PLAZO</v>
          </cell>
          <cell r="L18" t="str">
            <v xml:space="preserve">    TOTAL A CORTO PLAZO</v>
          </cell>
          <cell r="N18">
            <v>9160.4000000000015</v>
          </cell>
          <cell r="P18">
            <v>9160.4000000000015</v>
          </cell>
          <cell r="R18">
            <v>0</v>
          </cell>
        </row>
        <row r="19">
          <cell r="E19" t="str">
            <v>-</v>
          </cell>
          <cell r="G19" t="str">
            <v>-</v>
          </cell>
          <cell r="I19" t="str">
            <v>-</v>
          </cell>
          <cell r="N19" t="str">
            <v>-</v>
          </cell>
          <cell r="P19" t="str">
            <v>-</v>
          </cell>
          <cell r="R19" t="str">
            <v>-</v>
          </cell>
        </row>
        <row r="21">
          <cell r="B21" t="str">
            <v>FIJO</v>
          </cell>
          <cell r="C21" t="str">
            <v>Bienes Muebles</v>
          </cell>
          <cell r="E21">
            <v>29670</v>
          </cell>
          <cell r="G21">
            <v>50357.1</v>
          </cell>
          <cell r="I21">
            <v>-20687.099999999999</v>
          </cell>
        </row>
        <row r="22">
          <cell r="C22" t="str">
            <v>Bienes Muebles</v>
          </cell>
          <cell r="E22">
            <v>50357.1</v>
          </cell>
          <cell r="G22">
            <v>50357.1</v>
          </cell>
          <cell r="I22">
            <v>0</v>
          </cell>
        </row>
        <row r="23">
          <cell r="C23" t="str">
            <v>Bienes Inmuebles</v>
          </cell>
          <cell r="E23">
            <v>89600.5</v>
          </cell>
          <cell r="G23">
            <v>89600.5</v>
          </cell>
          <cell r="I23">
            <v>0</v>
          </cell>
        </row>
        <row r="24">
          <cell r="C24" t="str">
            <v>Revaluación de Bienes Muebles</v>
          </cell>
          <cell r="E24">
            <v>12456.5</v>
          </cell>
          <cell r="G24">
            <v>12456.5</v>
          </cell>
          <cell r="I24">
            <v>0</v>
          </cell>
        </row>
        <row r="25">
          <cell r="C25" t="str">
            <v>Revaluación de Bienes Inmuebles</v>
          </cell>
          <cell r="E25">
            <v>56095.5</v>
          </cell>
          <cell r="G25">
            <v>56095.5</v>
          </cell>
          <cell r="I25">
            <v>0</v>
          </cell>
        </row>
        <row r="26">
          <cell r="C26" t="str">
            <v>Depreciación Acumulada de Bienes Muebles</v>
          </cell>
          <cell r="E26">
            <v>-27805.4</v>
          </cell>
          <cell r="G26">
            <v>-27805.4</v>
          </cell>
          <cell r="I26">
            <v>0</v>
          </cell>
        </row>
        <row r="27">
          <cell r="C27" t="str">
            <v>Depreciación Acumulada de Bienes Inmuebles</v>
          </cell>
          <cell r="E27">
            <v>-28904.1</v>
          </cell>
          <cell r="G27">
            <v>-28904.1</v>
          </cell>
          <cell r="I27">
            <v>0</v>
          </cell>
        </row>
        <row r="28">
          <cell r="C28" t="str">
            <v>Depreciación Revaluada de Bienes Muebles</v>
          </cell>
          <cell r="E28">
            <v>-9852.7999999999993</v>
          </cell>
          <cell r="G28">
            <v>-9852.7999999999993</v>
          </cell>
          <cell r="I28">
            <v>0</v>
          </cell>
        </row>
        <row r="29">
          <cell r="C29" t="str">
            <v>Depreciación Revaluada de Bienes Inmuebles</v>
          </cell>
          <cell r="E29">
            <v>-18054.7</v>
          </cell>
          <cell r="G29">
            <v>-18054.7</v>
          </cell>
          <cell r="I29">
            <v>0</v>
          </cell>
          <cell r="N29" t="str">
            <v>-</v>
          </cell>
          <cell r="P29" t="str">
            <v>-</v>
          </cell>
          <cell r="R29" t="str">
            <v>-</v>
          </cell>
        </row>
        <row r="30">
          <cell r="C30" t="str">
            <v xml:space="preserve">    TOTAL FIJO</v>
          </cell>
          <cell r="E30" t="str">
            <v>_</v>
          </cell>
          <cell r="G30" t="str">
            <v>_</v>
          </cell>
          <cell r="I30" t="str">
            <v>_</v>
          </cell>
          <cell r="L30" t="str">
            <v xml:space="preserve">    TOTAL PASIVO</v>
          </cell>
          <cell r="N30" t="str">
            <v>-</v>
          </cell>
          <cell r="P30" t="str">
            <v>-</v>
          </cell>
          <cell r="R30" t="str">
            <v>-</v>
          </cell>
        </row>
        <row r="31">
          <cell r="B31" t="str">
            <v xml:space="preserve">    TOTAL FIJO</v>
          </cell>
          <cell r="E31">
            <v>123892.60000000002</v>
          </cell>
          <cell r="G31">
            <v>123892.60000000002</v>
          </cell>
          <cell r="I31">
            <v>0</v>
          </cell>
          <cell r="K31" t="str">
            <v xml:space="preserve">    TOTAL PASIVO</v>
          </cell>
          <cell r="N31">
            <v>9160.4000000000015</v>
          </cell>
          <cell r="P31">
            <v>9160.4000000000015</v>
          </cell>
          <cell r="R31">
            <v>0</v>
          </cell>
        </row>
        <row r="32">
          <cell r="E32" t="str">
            <v>-</v>
          </cell>
          <cell r="G32" t="str">
            <v>-</v>
          </cell>
          <cell r="I32" t="str">
            <v>-</v>
          </cell>
          <cell r="N32" t="str">
            <v>-</v>
          </cell>
          <cell r="P32" t="str">
            <v>-</v>
          </cell>
          <cell r="R32" t="str">
            <v>-</v>
          </cell>
        </row>
        <row r="33">
          <cell r="B33" t="str">
            <v>OTROS ACTIVOS</v>
          </cell>
          <cell r="C33" t="str">
            <v>Construcciones en Proceso</v>
          </cell>
          <cell r="E33">
            <v>60484.4</v>
          </cell>
          <cell r="G33">
            <v>17592.400000000001</v>
          </cell>
          <cell r="I33">
            <v>42892</v>
          </cell>
          <cell r="K33" t="str">
            <v>PATRIMONIO</v>
          </cell>
          <cell r="L33" t="str">
            <v>Patrimonio</v>
          </cell>
          <cell r="N33">
            <v>90603.3</v>
          </cell>
          <cell r="P33">
            <v>106128.9</v>
          </cell>
          <cell r="R33">
            <v>-15525.599999999991</v>
          </cell>
        </row>
        <row r="34">
          <cell r="B34" t="str">
            <v>OTROS ACTIVOS</v>
          </cell>
          <cell r="C34" t="str">
            <v>Depósitos en Garantía</v>
          </cell>
          <cell r="G34">
            <v>26.9</v>
          </cell>
          <cell r="I34">
            <v>-26.9</v>
          </cell>
          <cell r="K34" t="str">
            <v>PATRIMONIO</v>
          </cell>
          <cell r="L34" t="str">
            <v>Resultado de Ejercicios Anteriores</v>
          </cell>
          <cell r="N34">
            <v>26128.799999999999</v>
          </cell>
          <cell r="P34">
            <v>795.6</v>
          </cell>
          <cell r="R34">
            <v>25333.200000000001</v>
          </cell>
        </row>
        <row r="35">
          <cell r="C35" t="str">
            <v>Construcciones en Proceso</v>
          </cell>
          <cell r="E35">
            <v>17592.400000000001</v>
          </cell>
          <cell r="G35">
            <v>17592.400000000001</v>
          </cell>
          <cell r="I35">
            <v>0</v>
          </cell>
          <cell r="L35" t="str">
            <v>Patrimonio</v>
          </cell>
          <cell r="N35">
            <v>106128.9</v>
          </cell>
          <cell r="P35">
            <v>106128.9</v>
          </cell>
          <cell r="R35">
            <v>0</v>
          </cell>
        </row>
        <row r="36">
          <cell r="C36" t="str">
            <v>Depósitos en Garantía</v>
          </cell>
          <cell r="E36">
            <v>26.9</v>
          </cell>
          <cell r="G36">
            <v>26.9</v>
          </cell>
          <cell r="I36">
            <v>0</v>
          </cell>
          <cell r="L36" t="str">
            <v>Resultado de Ejercicios Anteriores</v>
          </cell>
          <cell r="N36">
            <v>795.6</v>
          </cell>
          <cell r="P36">
            <v>795.6</v>
          </cell>
          <cell r="R36">
            <v>0</v>
          </cell>
        </row>
        <row r="37">
          <cell r="C37" t="str">
            <v>Gastos de Instalación</v>
          </cell>
          <cell r="E37">
            <v>1305.5</v>
          </cell>
          <cell r="G37">
            <v>1305.5</v>
          </cell>
          <cell r="I37">
            <v>0</v>
          </cell>
          <cell r="L37" t="str">
            <v xml:space="preserve">Resultado del Ejercicio </v>
          </cell>
          <cell r="N37">
            <v>26094.3</v>
          </cell>
          <cell r="P37">
            <v>26094.3</v>
          </cell>
          <cell r="R37">
            <v>0</v>
          </cell>
        </row>
        <row r="38">
          <cell r="C38" t="str">
            <v>Amortización Acumulada de Gastos de Instalación</v>
          </cell>
          <cell r="E38">
            <v>-580</v>
          </cell>
          <cell r="G38">
            <v>-580</v>
          </cell>
          <cell r="I38">
            <v>0</v>
          </cell>
          <cell r="L38" t="str">
            <v>Superávit por Revaluación</v>
          </cell>
          <cell r="N38">
            <v>68114.3</v>
          </cell>
          <cell r="P38">
            <v>68114.3</v>
          </cell>
          <cell r="R38">
            <v>0</v>
          </cell>
        </row>
        <row r="39">
          <cell r="C39" t="str">
            <v>Pagos Anticipados</v>
          </cell>
          <cell r="E39">
            <v>90.8</v>
          </cell>
          <cell r="G39">
            <v>90.8</v>
          </cell>
          <cell r="I39">
            <v>0</v>
          </cell>
          <cell r="L39" t="str">
            <v xml:space="preserve">    TOTAL PATRIMONIO</v>
          </cell>
          <cell r="N39">
            <v>300368.3</v>
          </cell>
          <cell r="P39">
            <v>201133.09999999998</v>
          </cell>
          <cell r="R39">
            <v>99235.200000000012</v>
          </cell>
        </row>
        <row r="40">
          <cell r="E40" t="str">
            <v>_</v>
          </cell>
          <cell r="G40" t="str">
            <v>_</v>
          </cell>
          <cell r="I40" t="str">
            <v>_</v>
          </cell>
          <cell r="N40" t="str">
            <v>_</v>
          </cell>
          <cell r="P40" t="str">
            <v>_</v>
          </cell>
          <cell r="R40" t="str">
            <v>_</v>
          </cell>
        </row>
        <row r="41">
          <cell r="B41" t="str">
            <v xml:space="preserve">    TOTAL DIFERIDO</v>
          </cell>
          <cell r="C41" t="str">
            <v>TOTAL OTROS ACTIVOS</v>
          </cell>
          <cell r="E41">
            <v>18435.600000000002</v>
          </cell>
          <cell r="G41">
            <v>18435.600000000002</v>
          </cell>
          <cell r="I41">
            <v>0</v>
          </cell>
          <cell r="K41" t="str">
            <v xml:space="preserve">    TOTAL PATRIMONIO</v>
          </cell>
          <cell r="L41" t="str">
            <v xml:space="preserve">    TOTAL PASIVO Y PATRIMONIO</v>
          </cell>
          <cell r="N41">
            <v>201133.09999999998</v>
          </cell>
          <cell r="P41">
            <v>201133.09999999998</v>
          </cell>
          <cell r="R41">
            <v>0</v>
          </cell>
        </row>
        <row r="42">
          <cell r="E42" t="str">
            <v>_</v>
          </cell>
          <cell r="G42" t="str">
            <v>_</v>
          </cell>
          <cell r="I42" t="str">
            <v>_</v>
          </cell>
          <cell r="N42" t="str">
            <v>_</v>
          </cell>
          <cell r="P42" t="str">
            <v>_</v>
          </cell>
          <cell r="R42" t="str">
            <v>_</v>
          </cell>
        </row>
        <row r="43">
          <cell r="B43" t="str">
            <v xml:space="preserve">    TOTAL ACTIVO</v>
          </cell>
          <cell r="E43">
            <v>210293.50000000003</v>
          </cell>
          <cell r="G43">
            <v>210293.50000000003</v>
          </cell>
          <cell r="I43">
            <v>0</v>
          </cell>
          <cell r="K43" t="str">
            <v xml:space="preserve">    TOTAL PASIVO Y PATRIMONIO</v>
          </cell>
          <cell r="N43">
            <v>210293.49999999997</v>
          </cell>
          <cell r="P43">
            <v>210293.49999999997</v>
          </cell>
          <cell r="R43">
            <v>0</v>
          </cell>
        </row>
        <row r="44">
          <cell r="E44" t="str">
            <v>=</v>
          </cell>
          <cell r="G44" t="str">
            <v>=</v>
          </cell>
          <cell r="I44" t="str">
            <v>=</v>
          </cell>
          <cell r="N44" t="str">
            <v>=</v>
          </cell>
          <cell r="P44" t="str">
            <v>=</v>
          </cell>
          <cell r="R44" t="str">
            <v>=</v>
          </cell>
        </row>
        <row r="45">
          <cell r="B45" t="str">
            <v>* FUENTE: Elaboración propia OSFEM.</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DO POS FINAN"/>
      <sheetName val="EDO_RESULTADOS"/>
      <sheetName val="EDO MOD AL PATRIMONIO"/>
      <sheetName val="COMP_INGRESOS"/>
      <sheetName val="COMP_EGR X CAP"/>
      <sheetName val="AVANCE OPERATIVO"/>
      <sheetName val="PLAZAS"/>
      <sheetName val="Hoja2 (3)"/>
      <sheetName val="Hoja2 (2)"/>
      <sheetName val="COMP_INGRESOS (2006)"/>
      <sheetName val="FLUJO DE EFECTIVO (2)"/>
      <sheetName val="COMP_INGRESOS (2007)"/>
      <sheetName val="PLAZAS (2)"/>
      <sheetName val="% DE OPERACION"/>
      <sheetName val="ESTADÍSTICA (2)"/>
      <sheetName val="Hoja2 (4)"/>
      <sheetName val="dccoa-005c"/>
    </sheetNames>
    <sheetDataSet>
      <sheetData sheetId="0">
        <row r="2">
          <cell r="B2" t="str">
            <v>ESTADO DE POSICIÓN FINANCIERA</v>
          </cell>
        </row>
        <row r="3">
          <cell r="B3" t="str">
            <v>Al 31 DE DICIEMBRE DE 2008</v>
          </cell>
        </row>
        <row r="4">
          <cell r="B4" t="str">
            <v>(Miles de Pesos)</v>
          </cell>
        </row>
        <row r="6">
          <cell r="B6" t="str">
            <v>C U E N T A</v>
          </cell>
          <cell r="E6" t="str">
            <v>2 0 0 8</v>
          </cell>
          <cell r="G6" t="str">
            <v>2 0 0 7</v>
          </cell>
          <cell r="I6" t="str">
            <v>VARIACIÓN</v>
          </cell>
          <cell r="L6" t="str">
            <v xml:space="preserve">C U E N T A </v>
          </cell>
          <cell r="N6" t="str">
            <v>2 0 0 8</v>
          </cell>
          <cell r="P6" t="str">
            <v>2 0 0 7</v>
          </cell>
          <cell r="R6" t="str">
            <v>VARIACIÓN</v>
          </cell>
        </row>
        <row r="8">
          <cell r="B8" t="str">
            <v xml:space="preserve">A C T I V O </v>
          </cell>
          <cell r="C8" t="str">
            <v xml:space="preserve">A C T I V O </v>
          </cell>
          <cell r="K8" t="str">
            <v xml:space="preserve">P A S I V O </v>
          </cell>
          <cell r="L8" t="str">
            <v>A CORTO PLAZO</v>
          </cell>
        </row>
        <row r="9">
          <cell r="B9" t="str">
            <v>CIRCULANTE</v>
          </cell>
          <cell r="C9" t="str">
            <v>Fondo Fijo de Caja</v>
          </cell>
          <cell r="E9">
            <v>15</v>
          </cell>
          <cell r="G9">
            <v>2.5</v>
          </cell>
          <cell r="I9">
            <v>12.5</v>
          </cell>
          <cell r="K9" t="str">
            <v xml:space="preserve">P A S I V O </v>
          </cell>
          <cell r="L9" t="str">
            <v>Cuentas por Pagar</v>
          </cell>
          <cell r="N9">
            <v>41925.199999999997</v>
          </cell>
          <cell r="P9">
            <v>8550.7000000000007</v>
          </cell>
          <cell r="R9">
            <v>33374.5</v>
          </cell>
        </row>
        <row r="10">
          <cell r="C10" t="str">
            <v>Bancos</v>
          </cell>
          <cell r="E10">
            <v>12594.4</v>
          </cell>
          <cell r="G10">
            <v>20205.900000000001</v>
          </cell>
          <cell r="I10">
            <v>-7611.5000000000018</v>
          </cell>
          <cell r="L10" t="str">
            <v>Depósitos en Garantía</v>
          </cell>
          <cell r="N10">
            <v>41.6</v>
          </cell>
          <cell r="P10">
            <v>8550.7000000000007</v>
          </cell>
          <cell r="R10">
            <v>41.6</v>
          </cell>
        </row>
        <row r="11">
          <cell r="C11" t="str">
            <v>Inversiones en Instituciones Financieras</v>
          </cell>
          <cell r="E11">
            <v>54327.5</v>
          </cell>
          <cell r="G11">
            <v>9089.6</v>
          </cell>
          <cell r="I11">
            <v>45237.9</v>
          </cell>
          <cell r="L11" t="str">
            <v>Retenciones a Favor de Terceros por Pagar</v>
          </cell>
          <cell r="N11">
            <v>884.9</v>
          </cell>
          <cell r="P11">
            <v>609.70000000000005</v>
          </cell>
          <cell r="R11">
            <v>275.19999999999993</v>
          </cell>
        </row>
        <row r="12">
          <cell r="C12" t="str">
            <v>Deudores Diversos</v>
          </cell>
          <cell r="E12">
            <v>68996.5</v>
          </cell>
          <cell r="G12">
            <v>38429.300000000003</v>
          </cell>
          <cell r="I12">
            <v>30567.199999999997</v>
          </cell>
        </row>
        <row r="13">
          <cell r="C13" t="str">
            <v>Anticipo a Proveedores</v>
          </cell>
          <cell r="E13">
            <v>1420.3</v>
          </cell>
          <cell r="G13">
            <v>54.3</v>
          </cell>
          <cell r="I13">
            <v>1366</v>
          </cell>
        </row>
        <row r="14">
          <cell r="C14" t="str">
            <v>Inventario para Ventas</v>
          </cell>
          <cell r="E14">
            <v>54.3</v>
          </cell>
          <cell r="G14">
            <v>169.2</v>
          </cell>
          <cell r="I14">
            <v>-169.2</v>
          </cell>
        </row>
        <row r="15">
          <cell r="C15" t="str">
            <v>Estimación para Cuentas Incobrables</v>
          </cell>
          <cell r="E15">
            <v>169.2</v>
          </cell>
          <cell r="G15">
            <v>14.5</v>
          </cell>
          <cell r="I15">
            <v>0</v>
          </cell>
        </row>
        <row r="16">
          <cell r="C16" t="str">
            <v>Mercancías en Tránsito</v>
          </cell>
          <cell r="E16">
            <v>18894.400000000001</v>
          </cell>
          <cell r="G16">
            <v>14.5</v>
          </cell>
          <cell r="I16" t="str">
            <v>_</v>
          </cell>
          <cell r="N16" t="str">
            <v>_</v>
          </cell>
          <cell r="P16" t="str">
            <v>_</v>
          </cell>
          <cell r="R16" t="str">
            <v>_</v>
          </cell>
        </row>
        <row r="17">
          <cell r="C17" t="str">
            <v xml:space="preserve">    TOTAL CIRCULANTE</v>
          </cell>
          <cell r="E17" t="str">
            <v>_</v>
          </cell>
          <cell r="G17" t="str">
            <v>_</v>
          </cell>
          <cell r="I17" t="str">
            <v>_</v>
          </cell>
          <cell r="L17" t="str">
            <v xml:space="preserve">    TOTAL A CORTO PLAZO</v>
          </cell>
          <cell r="N17" t="str">
            <v>_</v>
          </cell>
          <cell r="P17" t="str">
            <v>_</v>
          </cell>
          <cell r="R17" t="str">
            <v>_</v>
          </cell>
        </row>
        <row r="18">
          <cell r="B18" t="str">
            <v xml:space="preserve">    TOTAL CIRCULANTE</v>
          </cell>
          <cell r="C18" t="str">
            <v xml:space="preserve">    TOTAL CIRCULANTE</v>
          </cell>
          <cell r="E18">
            <v>156248.09999999998</v>
          </cell>
          <cell r="G18">
            <v>67965.3</v>
          </cell>
          <cell r="I18">
            <v>88282.799999999974</v>
          </cell>
          <cell r="K18" t="str">
            <v xml:space="preserve">    TOTAL A CORTO PLAZO</v>
          </cell>
          <cell r="L18" t="str">
            <v xml:space="preserve">    TOTAL A CORTO PLAZO</v>
          </cell>
          <cell r="N18">
            <v>42851.7</v>
          </cell>
          <cell r="P18">
            <v>9160.4000000000015</v>
          </cell>
          <cell r="R18">
            <v>33691.299999999996</v>
          </cell>
        </row>
        <row r="19">
          <cell r="E19" t="str">
            <v>-</v>
          </cell>
          <cell r="G19" t="str">
            <v>-</v>
          </cell>
          <cell r="I19" t="str">
            <v>-</v>
          </cell>
          <cell r="N19" t="str">
            <v>-</v>
          </cell>
          <cell r="P19" t="str">
            <v>-</v>
          </cell>
          <cell r="R19" t="str">
            <v>-</v>
          </cell>
        </row>
        <row r="20">
          <cell r="B20" t="str">
            <v>FIJO</v>
          </cell>
          <cell r="C20" t="str">
            <v>Bienes Muebles</v>
          </cell>
          <cell r="E20">
            <v>50357.1</v>
          </cell>
          <cell r="G20">
            <v>50357.1</v>
          </cell>
          <cell r="I20">
            <v>0</v>
          </cell>
        </row>
        <row r="21">
          <cell r="B21" t="str">
            <v>FIJO</v>
          </cell>
          <cell r="C21" t="str">
            <v>Bienes Muebles</v>
          </cell>
          <cell r="E21">
            <v>29670</v>
          </cell>
          <cell r="G21">
            <v>50357.1</v>
          </cell>
          <cell r="I21">
            <v>-20687.099999999999</v>
          </cell>
        </row>
        <row r="22">
          <cell r="C22" t="str">
            <v>Bienes Inmuebles</v>
          </cell>
          <cell r="E22">
            <v>89600.5</v>
          </cell>
          <cell r="G22">
            <v>89600.5</v>
          </cell>
          <cell r="I22">
            <v>0</v>
          </cell>
        </row>
        <row r="23">
          <cell r="C23" t="str">
            <v>Revaluación de Bienes Muebles</v>
          </cell>
          <cell r="E23">
            <v>89600.5</v>
          </cell>
          <cell r="G23">
            <v>12456.5</v>
          </cell>
          <cell r="I23">
            <v>-12456.5</v>
          </cell>
        </row>
        <row r="24">
          <cell r="C24" t="str">
            <v>Revaluación de Bienes Inmuebles</v>
          </cell>
          <cell r="E24">
            <v>56095.5</v>
          </cell>
          <cell r="G24">
            <v>56095.5</v>
          </cell>
          <cell r="I24">
            <v>0</v>
          </cell>
        </row>
        <row r="25">
          <cell r="C25" t="str">
            <v>Depreciación Acumulada de Bienes Muebles</v>
          </cell>
          <cell r="E25">
            <v>56095.5</v>
          </cell>
          <cell r="G25">
            <v>-27805.4</v>
          </cell>
          <cell r="I25">
            <v>27805.4</v>
          </cell>
        </row>
        <row r="26">
          <cell r="C26" t="str">
            <v>Depreciación Acumulada de Bienes Inmuebles</v>
          </cell>
          <cell r="E26">
            <v>-31040.799999999999</v>
          </cell>
          <cell r="G26">
            <v>-28904.1</v>
          </cell>
          <cell r="I26">
            <v>-2136.7000000000007</v>
          </cell>
        </row>
        <row r="27">
          <cell r="C27" t="str">
            <v>Depreciación Revaluada de Bienes Muebles</v>
          </cell>
          <cell r="E27">
            <v>-28904.1</v>
          </cell>
          <cell r="G27">
            <v>-9852.7999999999993</v>
          </cell>
          <cell r="I27">
            <v>9852.7999999999993</v>
          </cell>
        </row>
        <row r="28">
          <cell r="C28" t="str">
            <v>Depreciación Revaluada de Bienes Inmuebles</v>
          </cell>
          <cell r="E28">
            <v>-18054.7</v>
          </cell>
          <cell r="G28">
            <v>-18054.7</v>
          </cell>
          <cell r="I28">
            <v>0</v>
          </cell>
          <cell r="N28" t="str">
            <v>-</v>
          </cell>
          <cell r="P28" t="str">
            <v>-</v>
          </cell>
          <cell r="R28" t="str">
            <v>-</v>
          </cell>
        </row>
        <row r="29">
          <cell r="C29" t="str">
            <v>Depreciación Revaluada de Bienes Inmuebles</v>
          </cell>
          <cell r="E29" t="str">
            <v>_</v>
          </cell>
          <cell r="G29" t="str">
            <v>_</v>
          </cell>
          <cell r="I29" t="str">
            <v>_</v>
          </cell>
          <cell r="L29" t="str">
            <v xml:space="preserve">    TOTAL PASIVO</v>
          </cell>
          <cell r="N29" t="str">
            <v>-</v>
          </cell>
          <cell r="P29" t="str">
            <v>-</v>
          </cell>
          <cell r="R29" t="str">
            <v>-</v>
          </cell>
        </row>
        <row r="30">
          <cell r="C30" t="str">
            <v xml:space="preserve">    TOTAL FIJO</v>
          </cell>
          <cell r="E30">
            <v>126270.50000000001</v>
          </cell>
          <cell r="G30">
            <v>123892.60000000002</v>
          </cell>
          <cell r="I30">
            <v>2377.8999999999942</v>
          </cell>
          <cell r="L30" t="str">
            <v xml:space="preserve">    TOTAL PASIVO</v>
          </cell>
          <cell r="N30">
            <v>42851.7</v>
          </cell>
          <cell r="P30">
            <v>9160.4000000000015</v>
          </cell>
          <cell r="R30">
            <v>33691.299999999996</v>
          </cell>
        </row>
        <row r="31">
          <cell r="B31" t="str">
            <v xml:space="preserve">    TOTAL FIJO</v>
          </cell>
          <cell r="E31" t="str">
            <v>-</v>
          </cell>
          <cell r="G31" t="str">
            <v>-</v>
          </cell>
          <cell r="I31" t="str">
            <v>-</v>
          </cell>
          <cell r="K31" t="str">
            <v xml:space="preserve">    TOTAL PASIVO</v>
          </cell>
          <cell r="N31" t="str">
            <v>-</v>
          </cell>
          <cell r="P31" t="str">
            <v>-</v>
          </cell>
          <cell r="R31" t="str">
            <v>-</v>
          </cell>
        </row>
        <row r="32">
          <cell r="B32" t="str">
            <v>OTROS ACTIVOS</v>
          </cell>
          <cell r="C32" t="str">
            <v>Construcciones en Proceso</v>
          </cell>
          <cell r="E32" t="str">
            <v>-</v>
          </cell>
          <cell r="G32" t="str">
            <v>-</v>
          </cell>
          <cell r="I32" t="str">
            <v>-</v>
          </cell>
          <cell r="K32" t="str">
            <v>PATRIMONIO</v>
          </cell>
          <cell r="L32" t="str">
            <v>Patrimonio</v>
          </cell>
          <cell r="N32" t="str">
            <v>-</v>
          </cell>
          <cell r="P32" t="str">
            <v>-</v>
          </cell>
          <cell r="R32" t="str">
            <v>-</v>
          </cell>
        </row>
        <row r="33">
          <cell r="B33" t="str">
            <v>OTROS ACTIVOS</v>
          </cell>
          <cell r="C33" t="str">
            <v>Construcciones en Proceso</v>
          </cell>
          <cell r="E33">
            <v>60484.4</v>
          </cell>
          <cell r="G33">
            <v>17592.400000000001</v>
          </cell>
          <cell r="I33">
            <v>42892</v>
          </cell>
          <cell r="K33" t="str">
            <v>PATRIMONIO</v>
          </cell>
          <cell r="L33" t="str">
            <v>Patrimonio</v>
          </cell>
          <cell r="N33">
            <v>90603.3</v>
          </cell>
          <cell r="P33">
            <v>106128.9</v>
          </cell>
          <cell r="R33">
            <v>-15525.599999999991</v>
          </cell>
        </row>
        <row r="34">
          <cell r="B34" t="str">
            <v>OTROS ACTIVOS</v>
          </cell>
          <cell r="C34" t="str">
            <v>Depósitos en Garantía</v>
          </cell>
          <cell r="E34">
            <v>1305.5</v>
          </cell>
          <cell r="G34">
            <v>26.9</v>
          </cell>
          <cell r="I34">
            <v>-26.9</v>
          </cell>
          <cell r="K34" t="str">
            <v>PATRIMONIO</v>
          </cell>
          <cell r="L34" t="str">
            <v>Resultado de Ejercicios Anteriores</v>
          </cell>
          <cell r="N34">
            <v>26128.799999999999</v>
          </cell>
          <cell r="P34">
            <v>795.6</v>
          </cell>
          <cell r="R34">
            <v>25333.200000000001</v>
          </cell>
        </row>
        <row r="35">
          <cell r="C35" t="str">
            <v>Gastos de Instalación</v>
          </cell>
          <cell r="E35">
            <v>17592.400000000001</v>
          </cell>
          <cell r="G35">
            <v>1305.5</v>
          </cell>
          <cell r="I35">
            <v>-1305.5</v>
          </cell>
          <cell r="L35" t="str">
            <v xml:space="preserve">Resultado del Ejercicio </v>
          </cell>
          <cell r="N35">
            <v>130335.7</v>
          </cell>
          <cell r="P35">
            <v>26094.3</v>
          </cell>
          <cell r="R35">
            <v>104241.4</v>
          </cell>
        </row>
        <row r="36">
          <cell r="C36" t="str">
            <v>Amortización Acumulada de Gastos de Instalación</v>
          </cell>
          <cell r="E36">
            <v>26.9</v>
          </cell>
          <cell r="G36">
            <v>-580</v>
          </cell>
          <cell r="I36">
            <v>580</v>
          </cell>
          <cell r="L36" t="str">
            <v>Superávit por Revaluación</v>
          </cell>
          <cell r="N36">
            <v>53300.5</v>
          </cell>
          <cell r="P36">
            <v>68114.3</v>
          </cell>
          <cell r="R36">
            <v>-14813.800000000003</v>
          </cell>
        </row>
        <row r="37">
          <cell r="C37" t="str">
            <v>Pagos Anticipados</v>
          </cell>
          <cell r="E37">
            <v>217</v>
          </cell>
          <cell r="G37">
            <v>90.8</v>
          </cell>
          <cell r="I37">
            <v>126.2</v>
          </cell>
          <cell r="L37" t="str">
            <v xml:space="preserve">Resultado del Ejercicio </v>
          </cell>
          <cell r="N37">
            <v>26094.3</v>
          </cell>
          <cell r="P37">
            <v>26094.3</v>
          </cell>
          <cell r="R37">
            <v>0</v>
          </cell>
        </row>
        <row r="38">
          <cell r="C38" t="str">
            <v>Amortización Acumulada de Gastos de Instalación</v>
          </cell>
          <cell r="E38" t="str">
            <v>_</v>
          </cell>
          <cell r="G38" t="str">
            <v>_</v>
          </cell>
          <cell r="I38" t="str">
            <v>_</v>
          </cell>
          <cell r="L38" t="str">
            <v>Superávit por Revaluación</v>
          </cell>
          <cell r="N38" t="str">
            <v>_</v>
          </cell>
          <cell r="P38" t="str">
            <v>_</v>
          </cell>
          <cell r="R38" t="str">
            <v>_</v>
          </cell>
        </row>
        <row r="39">
          <cell r="C39" t="str">
            <v>TOTAL OTROS ACTIVOS</v>
          </cell>
          <cell r="E39">
            <v>60701.4</v>
          </cell>
          <cell r="G39">
            <v>18435.600000000002</v>
          </cell>
          <cell r="I39">
            <v>42265.8</v>
          </cell>
          <cell r="L39" t="str">
            <v xml:space="preserve">    TOTAL PATRIMONIO</v>
          </cell>
          <cell r="N39">
            <v>300368.3</v>
          </cell>
          <cell r="P39">
            <v>201133.09999999998</v>
          </cell>
          <cell r="R39">
            <v>99235.200000000012</v>
          </cell>
        </row>
        <row r="40">
          <cell r="C40" t="str">
            <v xml:space="preserve">    TOTAL ACTIVO</v>
          </cell>
          <cell r="E40" t="str">
            <v>_</v>
          </cell>
          <cell r="G40" t="str">
            <v>_</v>
          </cell>
          <cell r="I40" t="str">
            <v>_</v>
          </cell>
          <cell r="L40" t="str">
            <v xml:space="preserve">    TOTAL PASIVO Y PATRIMONIO</v>
          </cell>
          <cell r="N40" t="str">
            <v>_</v>
          </cell>
          <cell r="P40" t="str">
            <v>_</v>
          </cell>
          <cell r="R40" t="str">
            <v>_</v>
          </cell>
        </row>
        <row r="41">
          <cell r="B41" t="str">
            <v xml:space="preserve">    TOTAL DIFERIDO</v>
          </cell>
          <cell r="C41" t="str">
            <v xml:space="preserve">    TOTAL ACTIVO</v>
          </cell>
          <cell r="E41">
            <v>343220</v>
          </cell>
          <cell r="G41">
            <v>210293.50000000003</v>
          </cell>
          <cell r="I41">
            <v>132926.49999999997</v>
          </cell>
          <cell r="K41" t="str">
            <v xml:space="preserve">    TOTAL PATRIMONIO</v>
          </cell>
          <cell r="L41" t="str">
            <v xml:space="preserve">    TOTAL PASIVO Y PATRIMONIO</v>
          </cell>
          <cell r="N41">
            <v>343220</v>
          </cell>
          <cell r="P41">
            <v>210293.49999999997</v>
          </cell>
          <cell r="R41">
            <v>132926.50000000003</v>
          </cell>
        </row>
        <row r="42">
          <cell r="E42" t="str">
            <v>=</v>
          </cell>
          <cell r="G42" t="str">
            <v>=</v>
          </cell>
          <cell r="I42" t="str">
            <v>=</v>
          </cell>
          <cell r="N42" t="str">
            <v>=</v>
          </cell>
          <cell r="P42" t="str">
            <v>=</v>
          </cell>
          <cell r="R42" t="str">
            <v>=</v>
          </cell>
        </row>
        <row r="43">
          <cell r="B43" t="str">
            <v xml:space="preserve">    TOTAL ACTIVO</v>
          </cell>
          <cell r="E43">
            <v>210293.50000000003</v>
          </cell>
          <cell r="G43">
            <v>210293.50000000003</v>
          </cell>
          <cell r="I43">
            <v>0</v>
          </cell>
          <cell r="K43" t="str">
            <v xml:space="preserve">    TOTAL PASIVO Y PATRIMONIO</v>
          </cell>
          <cell r="N43">
            <v>210293.49999999997</v>
          </cell>
          <cell r="P43">
            <v>210293.49999999997</v>
          </cell>
          <cell r="R43">
            <v>0</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ese-05"/>
      <sheetName val="Conclusiones"/>
    </sheetNames>
    <sheetDataSet>
      <sheetData sheetId="0">
        <row r="1">
          <cell r="B1" t="str">
            <v>COMPARATIVO DE EGRESOS POR CAPÍTULO</v>
          </cell>
        </row>
        <row r="2">
          <cell r="B2" t="str">
            <v>(Miles de Pesos)</v>
          </cell>
        </row>
        <row r="4">
          <cell r="D4" t="str">
            <v>P   R   E   S   U   P   U   E   S   T   O        2   0   0   5</v>
          </cell>
        </row>
        <row r="5">
          <cell r="F5" t="str">
            <v>ASIGNACIONES</v>
          </cell>
          <cell r="H5" t="str">
            <v>REDUCCIONES</v>
          </cell>
          <cell r="J5" t="str">
            <v>TOTAL</v>
          </cell>
          <cell r="N5" t="str">
            <v>VARIACIÓN</v>
          </cell>
        </row>
        <row r="6">
          <cell r="B6" t="str">
            <v>E G R E S O S</v>
          </cell>
          <cell r="D6" t="str">
            <v>INICIAL</v>
          </cell>
          <cell r="F6" t="str">
            <v>Y/O AMPLIACIONES</v>
          </cell>
          <cell r="H6" t="str">
            <v>Y/O DISMINUCIONES</v>
          </cell>
          <cell r="J6" t="str">
            <v>AUTORIZADO</v>
          </cell>
          <cell r="L6" t="str">
            <v>EJERCIDO</v>
          </cell>
          <cell r="N6" t="str">
            <v>IMPORTE</v>
          </cell>
        </row>
        <row r="8">
          <cell r="B8" t="str">
            <v>SERVICIOS PERSONALES</v>
          </cell>
          <cell r="D8">
            <v>59245</v>
          </cell>
          <cell r="F8">
            <v>2188.6</v>
          </cell>
          <cell r="H8">
            <v>3508.6</v>
          </cell>
          <cell r="J8">
            <v>57925</v>
          </cell>
          <cell r="L8">
            <v>56042.2</v>
          </cell>
          <cell r="N8">
            <v>-1882.8000000000029</v>
          </cell>
        </row>
        <row r="9">
          <cell r="B9" t="str">
            <v>MATERIALES Y SUMINISTROS</v>
          </cell>
          <cell r="D9">
            <v>3673</v>
          </cell>
          <cell r="F9">
            <v>138</v>
          </cell>
          <cell r="H9">
            <v>1096.7</v>
          </cell>
          <cell r="J9">
            <v>2714.3</v>
          </cell>
          <cell r="L9">
            <v>2345.1999999999998</v>
          </cell>
          <cell r="N9">
            <v>-369.10000000000036</v>
          </cell>
        </row>
        <row r="10">
          <cell r="B10" t="str">
            <v>SERVICIOS GENERALES</v>
          </cell>
          <cell r="D10">
            <v>15800</v>
          </cell>
          <cell r="F10">
            <v>4211.8</v>
          </cell>
          <cell r="H10">
            <v>1933.1</v>
          </cell>
          <cell r="J10">
            <v>18078.7</v>
          </cell>
          <cell r="L10">
            <v>17147.3</v>
          </cell>
          <cell r="N10">
            <v>-931.40000000000146</v>
          </cell>
        </row>
        <row r="11">
          <cell r="B11" t="str">
            <v>BIENES MUEBLES E INMUEBLES</v>
          </cell>
          <cell r="D11">
            <v>422</v>
          </cell>
          <cell r="F11">
            <v>29.7</v>
          </cell>
          <cell r="H11">
            <v>29.7</v>
          </cell>
          <cell r="J11">
            <v>422</v>
          </cell>
          <cell r="L11">
            <v>340.4</v>
          </cell>
          <cell r="N11">
            <v>-81.600000000000023</v>
          </cell>
        </row>
        <row r="12">
          <cell r="D12" t="str">
            <v>__________</v>
          </cell>
          <cell r="F12" t="str">
            <v>__________</v>
          </cell>
          <cell r="H12" t="str">
            <v>__________</v>
          </cell>
          <cell r="J12" t="str">
            <v>__________</v>
          </cell>
          <cell r="L12" t="str">
            <v>__________</v>
          </cell>
          <cell r="N12" t="str">
            <v>__________</v>
          </cell>
        </row>
        <row r="13">
          <cell r="B13" t="str">
            <v xml:space="preserve">         T O T A L</v>
          </cell>
          <cell r="D13">
            <v>79140</v>
          </cell>
          <cell r="F13">
            <v>6568.0999999999995</v>
          </cell>
          <cell r="H13">
            <v>6568.0999999999995</v>
          </cell>
          <cell r="J13">
            <v>79140</v>
          </cell>
          <cell r="L13">
            <v>75875.099999999991</v>
          </cell>
          <cell r="N13">
            <v>-3264.9000000000087</v>
          </cell>
        </row>
        <row r="14">
          <cell r="D14" t="str">
            <v>==========</v>
          </cell>
          <cell r="F14" t="str">
            <v>==========</v>
          </cell>
          <cell r="H14" t="str">
            <v>==========</v>
          </cell>
          <cell r="J14" t="str">
            <v>==========</v>
          </cell>
          <cell r="L14" t="str">
            <v>==========</v>
          </cell>
          <cell r="N14" t="str">
            <v>==========</v>
          </cell>
        </row>
      </sheetData>
      <sheetData sheetId="1"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1"/>
    </sheetNames>
    <definedNames>
      <definedName name="A_2017"/>
    </definedNames>
    <sheetDataSet>
      <sheetData sheetId="0" refreshError="1"/>
      <sheetData sheetId="1"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2"/>
    </sheetNames>
    <definedNames>
      <definedName name="A_2017"/>
    </definedNames>
    <sheetDataSet>
      <sheetData sheetId="0" refreshError="1"/>
      <sheetData sheetId="1"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4"/>
    </sheetNames>
    <definedNames>
      <definedName name="A_2017"/>
    </definedNames>
    <sheetDataSet>
      <sheetData sheetId="0" refreshError="1"/>
      <sheetData sheetId="1"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7"/>
    </sheetNames>
    <definedNames>
      <definedName name="A_2017"/>
    </definedNames>
    <sheetDataSet>
      <sheetData sheetId="0" refreshError="1"/>
      <sheetData sheetId="1"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ese-05"/>
    </sheetNames>
    <sheetDataSet>
      <sheetData sheetId="0">
        <row r="1">
          <cell r="B1" t="str">
            <v>COMPARATIVO DE EGRESOS POR CAPÍTULO</v>
          </cell>
        </row>
        <row r="2">
          <cell r="B2" t="str">
            <v>(Miles de Pesos)</v>
          </cell>
        </row>
        <row r="4">
          <cell r="D4" t="str">
            <v>P   R   E   S   U   P   U   E   S   T   O        2   0   0   5</v>
          </cell>
        </row>
        <row r="5">
          <cell r="F5" t="str">
            <v>ASIGNACIONES</v>
          </cell>
          <cell r="H5" t="str">
            <v>REDUCCIONES</v>
          </cell>
          <cell r="J5" t="str">
            <v>TOTAL</v>
          </cell>
          <cell r="N5" t="str">
            <v>VARIACIÓN</v>
          </cell>
        </row>
        <row r="6">
          <cell r="B6" t="str">
            <v>E G R E S O S</v>
          </cell>
          <cell r="D6" t="str">
            <v>INICIAL</v>
          </cell>
          <cell r="F6" t="str">
            <v>Y/O AMPLIACIONES</v>
          </cell>
          <cell r="H6" t="str">
            <v>Y/O DISMINUCIONES</v>
          </cell>
          <cell r="J6" t="str">
            <v>AUTORIZADO</v>
          </cell>
          <cell r="L6" t="str">
            <v>EJERCIDO</v>
          </cell>
          <cell r="N6" t="str">
            <v>IMPORTE</v>
          </cell>
        </row>
        <row r="8">
          <cell r="B8" t="str">
            <v>SERVICIOS PERSONALES</v>
          </cell>
          <cell r="D8">
            <v>59245</v>
          </cell>
          <cell r="F8">
            <v>2188.6</v>
          </cell>
          <cell r="H8">
            <v>3508.6</v>
          </cell>
          <cell r="J8">
            <v>57925</v>
          </cell>
          <cell r="L8">
            <v>56042.2</v>
          </cell>
          <cell r="N8">
            <v>-1882.8000000000029</v>
          </cell>
        </row>
        <row r="9">
          <cell r="B9" t="str">
            <v>MATERIALES Y SUMINISTROS</v>
          </cell>
          <cell r="D9">
            <v>3673</v>
          </cell>
          <cell r="F9">
            <v>138</v>
          </cell>
          <cell r="H9">
            <v>1096.7</v>
          </cell>
          <cell r="J9">
            <v>2714.3</v>
          </cell>
          <cell r="L9">
            <v>2345.1999999999998</v>
          </cell>
          <cell r="N9">
            <v>-369.10000000000036</v>
          </cell>
        </row>
        <row r="10">
          <cell r="B10" t="str">
            <v>SERVICIOS GENERALES</v>
          </cell>
          <cell r="D10">
            <v>15800</v>
          </cell>
          <cell r="F10">
            <v>4211.8</v>
          </cell>
          <cell r="H10">
            <v>1933.1</v>
          </cell>
          <cell r="J10">
            <v>18078.7</v>
          </cell>
          <cell r="L10">
            <v>17147.3</v>
          </cell>
          <cell r="N10">
            <v>-931.40000000000146</v>
          </cell>
        </row>
        <row r="11">
          <cell r="B11" t="str">
            <v>BIENES MUEBLES E INMUEBLES</v>
          </cell>
          <cell r="D11">
            <v>422</v>
          </cell>
          <cell r="F11">
            <v>29.7</v>
          </cell>
          <cell r="H11">
            <v>29.7</v>
          </cell>
          <cell r="J11">
            <v>422</v>
          </cell>
          <cell r="L11">
            <v>340.4</v>
          </cell>
          <cell r="N11">
            <v>-81.600000000000023</v>
          </cell>
        </row>
        <row r="12">
          <cell r="D12" t="str">
            <v>__________</v>
          </cell>
          <cell r="F12" t="str">
            <v>__________</v>
          </cell>
          <cell r="H12" t="str">
            <v>__________</v>
          </cell>
          <cell r="J12" t="str">
            <v>__________</v>
          </cell>
          <cell r="L12" t="str">
            <v>__________</v>
          </cell>
          <cell r="N12" t="str">
            <v>__________</v>
          </cell>
        </row>
        <row r="13">
          <cell r="B13" t="str">
            <v xml:space="preserve">         T O T A L</v>
          </cell>
          <cell r="D13">
            <v>79140</v>
          </cell>
          <cell r="F13">
            <v>6568.0999999999995</v>
          </cell>
          <cell r="H13">
            <v>6568.0999999999995</v>
          </cell>
          <cell r="J13">
            <v>79140</v>
          </cell>
          <cell r="L13">
            <v>75875.099999999991</v>
          </cell>
          <cell r="N13">
            <v>-3264.9000000000087</v>
          </cell>
        </row>
        <row r="14">
          <cell r="D14" t="str">
            <v>==========</v>
          </cell>
          <cell r="F14" t="str">
            <v>==========</v>
          </cell>
          <cell r="H14" t="str">
            <v>==========</v>
          </cell>
          <cell r="J14" t="str">
            <v>==========</v>
          </cell>
          <cell r="L14" t="str">
            <v>==========</v>
          </cell>
          <cell r="N14" t="str">
            <v>==========</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 val="Base_mun"/>
      <sheetName val="Direccionamiento D"/>
      <sheetName val="Localidades"/>
    </sheetNames>
    <sheetDataSet>
      <sheetData sheetId="0">
        <row r="2">
          <cell r="A2" t="str">
            <v>México</v>
          </cell>
        </row>
      </sheetData>
      <sheetData sheetId="1"/>
      <sheetData sheetId="2"/>
      <sheetData sheetId="3"/>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DCCOA-5A"/>
    </sheetNames>
    <sheetDataSet>
      <sheetData sheetId="0"/>
      <sheetData sheetId="1">
        <row r="1">
          <cell r="B1" t="str">
            <v>COMPARATIVO DE EGRESOS POR EJE RECTOR</v>
          </cell>
        </row>
        <row r="2">
          <cell r="B2" t="str">
            <v>(Miles de Pesos)</v>
          </cell>
        </row>
        <row r="4">
          <cell r="D4" t="str">
            <v>P   R   E   S   U   P   U   E   S   T   O        2   0   0   3</v>
          </cell>
        </row>
        <row r="5">
          <cell r="F5" t="str">
            <v>ASIGNACIONES</v>
          </cell>
          <cell r="H5" t="str">
            <v>REDUCCIONES</v>
          </cell>
          <cell r="J5" t="str">
            <v>TOTAL</v>
          </cell>
          <cell r="N5" t="str">
            <v>VARIACIÓN</v>
          </cell>
        </row>
        <row r="6">
          <cell r="B6" t="str">
            <v>EJE RECTOR</v>
          </cell>
          <cell r="D6" t="str">
            <v>INICIAL</v>
          </cell>
          <cell r="F6" t="str">
            <v>Y/O AMPLIACIONES</v>
          </cell>
          <cell r="H6" t="str">
            <v>Y/O DISMINUCIONES</v>
          </cell>
          <cell r="J6" t="str">
            <v>AUTORIZADO</v>
          </cell>
          <cell r="L6" t="str">
            <v xml:space="preserve">  EJERCIDO</v>
          </cell>
          <cell r="N6" t="str">
            <v>IMPORTE</v>
          </cell>
        </row>
        <row r="7">
          <cell r="B7" t="str">
            <v xml:space="preserve">Desarrollo Económico y Empleo </v>
          </cell>
          <cell r="D7">
            <v>20398.8</v>
          </cell>
          <cell r="F7">
            <v>1852.6</v>
          </cell>
          <cell r="H7">
            <v>368.8</v>
          </cell>
          <cell r="J7">
            <v>21882.6</v>
          </cell>
          <cell r="L7">
            <v>20630.900000000001</v>
          </cell>
          <cell r="N7">
            <v>-1251.6999999999971</v>
          </cell>
        </row>
        <row r="8">
          <cell r="B8" t="str">
            <v xml:space="preserve">Desarrollo Regional </v>
          </cell>
          <cell r="D8">
            <v>12599</v>
          </cell>
          <cell r="F8">
            <v>2264.4</v>
          </cell>
          <cell r="H8">
            <v>387.3</v>
          </cell>
          <cell r="J8">
            <v>14476.1</v>
          </cell>
          <cell r="L8">
            <v>14092.7</v>
          </cell>
          <cell r="N8">
            <v>-383.39999999999964</v>
          </cell>
        </row>
        <row r="9">
          <cell r="B9" t="str">
            <v xml:space="preserve">Desarrollo Urbano Sustentable </v>
          </cell>
          <cell r="D9">
            <v>73987.100000000006</v>
          </cell>
          <cell r="F9">
            <v>5791.9</v>
          </cell>
          <cell r="H9">
            <v>5088.7</v>
          </cell>
          <cell r="J9">
            <v>74690.3</v>
          </cell>
          <cell r="L9">
            <v>71497.7</v>
          </cell>
          <cell r="N9">
            <v>-3192.6000000000058</v>
          </cell>
        </row>
        <row r="10">
          <cell r="D10" t="str">
            <v>_________</v>
          </cell>
          <cell r="F10" t="str">
            <v>_________</v>
          </cell>
          <cell r="H10" t="str">
            <v>_________</v>
          </cell>
          <cell r="J10" t="str">
            <v>_________</v>
          </cell>
          <cell r="L10" t="str">
            <v>_________</v>
          </cell>
          <cell r="N10" t="str">
            <v>_________</v>
          </cell>
        </row>
        <row r="11">
          <cell r="B11" t="str">
            <v xml:space="preserve">         T O T A L</v>
          </cell>
          <cell r="D11">
            <v>106984.90000000001</v>
          </cell>
          <cell r="F11">
            <v>9908.9</v>
          </cell>
          <cell r="H11">
            <v>5844.8</v>
          </cell>
          <cell r="J11">
            <v>111049</v>
          </cell>
          <cell r="L11">
            <v>106221.3</v>
          </cell>
          <cell r="N11">
            <v>-4827.7000000000025</v>
          </cell>
        </row>
        <row r="12">
          <cell r="D12" t="str">
            <v>========</v>
          </cell>
          <cell r="F12" t="str">
            <v>========</v>
          </cell>
          <cell r="H12" t="str">
            <v>========</v>
          </cell>
          <cell r="J12" t="str">
            <v>========</v>
          </cell>
          <cell r="L12" t="str">
            <v>========</v>
          </cell>
          <cell r="N12" t="str">
            <v>========</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cerno_Cache_XXXXX"/>
      <sheetName val="presentacion (2)"/>
      <sheetName val="Deu e Ing PERC"/>
      <sheetName val="RAZONES DE GESTION FIN. (3)"/>
      <sheetName val="TENDENCIA, SFU Y CONSOLIDAC ok"/>
      <sheetName val="ESFC"/>
      <sheetName val="ESFC (2)"/>
      <sheetName val="Razones Financ. (2)"/>
      <sheetName val="EAC "/>
      <sheetName val="EAC  (2)"/>
      <sheetName val="EVHP"/>
      <sheetName val="EDO CAM SIT FIN"/>
      <sheetName val="EDO CAM SIT FIN (2)"/>
      <sheetName val="EFE1CTA"/>
      <sheetName val="EFE CTA&amp;LIBROS"/>
      <sheetName val="EFE CTA&amp;LIBROS (2)"/>
      <sheetName val="DIF CAPTACION Y SDO EN BCOS"/>
      <sheetName val="APLICACIÓN REC.R33 "/>
      <sheetName val="REC.FEDERALES"/>
      <sheetName val="DEUDA "/>
      <sheetName val="DEUDA  (2)"/>
      <sheetName val="PD2"/>
      <sheetName val="PD2 (2)"/>
      <sheetName val="FINANC"/>
      <sheetName val="CAPAC DE ENDEUDAM"/>
      <sheetName val="ANALISIS ENDEUDAMIENTO (2)"/>
      <sheetName val="CONF SALDOS"/>
      <sheetName val="FEFOM (4)"/>
      <sheetName val="H. TRABAJO 2 (2)"/>
      <sheetName val="BALANC PRES MPIO"/>
      <sheetName val="SIST ALERTA P MPIO"/>
      <sheetName val="EAIP2012"/>
      <sheetName val="EEP2012 "/>
      <sheetName val="EAIP2013"/>
      <sheetName val="EEP2013"/>
      <sheetName val="EAIP2014"/>
      <sheetName val="EEP2014"/>
      <sheetName val="EAIP2015"/>
      <sheetName val="EEP2015"/>
      <sheetName val="EAIP2016"/>
      <sheetName val="EAEPE 2016"/>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L93"/>
    </sheetNames>
    <sheetDataSet>
      <sheetData sheetId="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CILIACIÓN DEL CALCULO"/>
      <sheetName val="IMPUESTO QUINCENAL"/>
      <sheetName val="Tablas"/>
      <sheetName val="LISTAS "/>
    </sheetNames>
    <sheetDataSet>
      <sheetData sheetId="0"/>
      <sheetData sheetId="1"/>
      <sheetData sheetId="2"/>
      <sheetData sheetId="3"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26.bin"/><Relationship Id="rId2" Type="http://schemas.openxmlformats.org/officeDocument/2006/relationships/printerSettings" Target="../printerSettings/printerSettings25.bin"/><Relationship Id="rId1" Type="http://schemas.openxmlformats.org/officeDocument/2006/relationships/printerSettings" Target="../printerSettings/printerSettings24.bin"/><Relationship Id="rId4"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27.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28.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2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11.bin"/><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 Id="rId4"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14.bin"/><Relationship Id="rId2" Type="http://schemas.openxmlformats.org/officeDocument/2006/relationships/printerSettings" Target="../printerSettings/printerSettings13.bin"/><Relationship Id="rId1" Type="http://schemas.openxmlformats.org/officeDocument/2006/relationships/printerSettings" Target="../printerSettings/printerSettings12.bin"/><Relationship Id="rId4"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17.bin"/><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 Id="rId4"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20.bin"/><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 Id="rId4"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23.bin"/><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 Id="rId4"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2"/>
  <dimension ref="B1:IV13925"/>
  <sheetViews>
    <sheetView showGridLines="0" topLeftCell="A13910" zoomScale="70" zoomScaleNormal="70" zoomScaleSheetLayoutView="10" workbookViewId="0">
      <selection activeCell="G38" sqref="G38"/>
    </sheetView>
  </sheetViews>
  <sheetFormatPr baseColWidth="10" defaultRowHeight="16.5" x14ac:dyDescent="0.35"/>
  <cols>
    <col min="1" max="1" width="0.85546875" style="6" customWidth="1"/>
    <col min="2" max="2" width="16.7109375" style="6" customWidth="1"/>
    <col min="3" max="3" width="38.140625" style="6" customWidth="1"/>
    <col min="4" max="4" width="24.140625" style="6" customWidth="1"/>
    <col min="5" max="5" width="22.42578125" style="6" customWidth="1"/>
    <col min="6" max="6" width="23.28515625" style="6" customWidth="1"/>
    <col min="7" max="7" width="29.28515625" style="6" customWidth="1"/>
    <col min="8" max="8" width="17.85546875" style="6" customWidth="1"/>
    <col min="9" max="9" width="0.85546875" style="6" customWidth="1"/>
    <col min="10" max="16384" width="11.42578125" style="6"/>
  </cols>
  <sheetData>
    <row r="1" spans="2:8" s="4" customFormat="1" ht="6" customHeight="1" thickBot="1" x14ac:dyDescent="0.4">
      <c r="B1" s="1"/>
      <c r="C1" s="2"/>
      <c r="D1" s="3"/>
      <c r="E1" s="3"/>
      <c r="F1" s="1"/>
      <c r="G1" s="1"/>
      <c r="H1" s="1"/>
    </row>
    <row r="2" spans="2:8" s="4" customFormat="1" ht="66" customHeight="1" thickTop="1" x14ac:dyDescent="0.35">
      <c r="B2" s="500" t="s">
        <v>266</v>
      </c>
      <c r="C2" s="501"/>
      <c r="D2" s="501"/>
      <c r="E2" s="501"/>
      <c r="F2" s="501"/>
      <c r="G2" s="501"/>
      <c r="H2" s="502"/>
    </row>
    <row r="3" spans="2:8" s="4" customFormat="1" ht="15" customHeight="1" x14ac:dyDescent="0.35">
      <c r="B3" s="383"/>
      <c r="C3" s="384"/>
      <c r="D3" s="503"/>
      <c r="E3" s="503"/>
      <c r="F3" s="385"/>
      <c r="G3" s="385"/>
      <c r="H3" s="386"/>
    </row>
    <row r="4" spans="2:8" s="4" customFormat="1" ht="18.75" customHeight="1" x14ac:dyDescent="0.35">
      <c r="B4" s="387" t="s">
        <v>267</v>
      </c>
      <c r="C4" s="388"/>
      <c r="D4" s="389"/>
      <c r="E4" s="389"/>
      <c r="F4" s="390"/>
      <c r="G4" s="389"/>
      <c r="H4" s="391" t="s">
        <v>268</v>
      </c>
    </row>
    <row r="5" spans="2:8" s="4" customFormat="1" ht="17.25" thickBot="1" x14ac:dyDescent="0.4">
      <c r="B5" s="392"/>
      <c r="C5" s="393"/>
      <c r="D5" s="394"/>
      <c r="E5" s="394"/>
      <c r="F5" s="394"/>
      <c r="G5" s="394"/>
      <c r="H5" s="395"/>
    </row>
    <row r="6" spans="2:8" s="4" customFormat="1" ht="6" customHeight="1" thickTop="1" thickBot="1" x14ac:dyDescent="0.4">
      <c r="B6" s="396"/>
      <c r="C6" s="397"/>
      <c r="D6" s="398"/>
      <c r="E6" s="398"/>
      <c r="F6" s="398"/>
      <c r="G6" s="398"/>
      <c r="H6" s="398"/>
    </row>
    <row r="7" spans="2:8" s="5" customFormat="1" ht="26.25" customHeight="1" thickTop="1" thickBot="1" x14ac:dyDescent="0.3">
      <c r="B7" s="399" t="s">
        <v>269</v>
      </c>
      <c r="C7" s="400" t="s">
        <v>270</v>
      </c>
      <c r="D7" s="401" t="s">
        <v>271</v>
      </c>
      <c r="E7" s="401" t="s">
        <v>272</v>
      </c>
      <c r="F7" s="401" t="s">
        <v>273</v>
      </c>
      <c r="G7" s="401" t="s">
        <v>274</v>
      </c>
      <c r="H7" s="402" t="s">
        <v>275</v>
      </c>
    </row>
    <row r="8" spans="2:8" s="4" customFormat="1" ht="6" customHeight="1" thickTop="1" thickBot="1" x14ac:dyDescent="0.4">
      <c r="B8" s="403"/>
      <c r="C8" s="404"/>
      <c r="D8" s="405"/>
      <c r="E8" s="405"/>
      <c r="F8" s="405"/>
      <c r="G8" s="405"/>
      <c r="H8" s="405"/>
    </row>
    <row r="9" spans="2:8" ht="17.25" thickTop="1" x14ac:dyDescent="0.35">
      <c r="B9" s="406"/>
      <c r="C9" s="407"/>
      <c r="D9" s="408"/>
      <c r="E9" s="408"/>
      <c r="F9" s="408"/>
      <c r="G9" s="408"/>
      <c r="H9" s="409"/>
    </row>
    <row r="10" spans="2:8" x14ac:dyDescent="0.35">
      <c r="B10" s="410">
        <v>1000</v>
      </c>
      <c r="C10" s="411" t="s">
        <v>107</v>
      </c>
      <c r="D10" s="412">
        <v>799913.6</v>
      </c>
      <c r="E10" s="412">
        <v>7168126.2800000003</v>
      </c>
      <c r="F10" s="412">
        <v>5898365.4299999997</v>
      </c>
      <c r="G10" s="412">
        <v>2069674.45</v>
      </c>
      <c r="H10" s="413"/>
    </row>
    <row r="11" spans="2:8" x14ac:dyDescent="0.35">
      <c r="B11" s="410">
        <v>1100</v>
      </c>
      <c r="C11" s="411" t="s">
        <v>276</v>
      </c>
      <c r="D11" s="412">
        <v>246915.92</v>
      </c>
      <c r="E11" s="412">
        <v>5678054.6399999997</v>
      </c>
      <c r="F11" s="412">
        <v>5698108.2199999997</v>
      </c>
      <c r="G11" s="412">
        <v>226862.34</v>
      </c>
      <c r="H11" s="413"/>
    </row>
    <row r="12" spans="2:8" x14ac:dyDescent="0.35">
      <c r="B12" s="410">
        <v>1110</v>
      </c>
      <c r="C12" s="411" t="s">
        <v>36</v>
      </c>
      <c r="D12" s="412">
        <v>74418.11</v>
      </c>
      <c r="E12" s="412">
        <v>5173832.1900000004</v>
      </c>
      <c r="F12" s="412">
        <v>5224133.22</v>
      </c>
      <c r="G12" s="412">
        <v>24117.08</v>
      </c>
      <c r="H12" s="413"/>
    </row>
    <row r="13" spans="2:8" x14ac:dyDescent="0.35">
      <c r="B13" s="410">
        <v>1111</v>
      </c>
      <c r="C13" s="411" t="s">
        <v>109</v>
      </c>
      <c r="D13" s="412">
        <v>0</v>
      </c>
      <c r="E13" s="412">
        <v>148525.20000000001</v>
      </c>
      <c r="F13" s="412">
        <v>148525.20000000001</v>
      </c>
      <c r="G13" s="412">
        <v>0</v>
      </c>
      <c r="H13" s="413"/>
    </row>
    <row r="14" spans="2:8" x14ac:dyDescent="0.35">
      <c r="B14" s="410" t="s">
        <v>277</v>
      </c>
      <c r="C14" s="411" t="s">
        <v>278</v>
      </c>
      <c r="D14" s="412">
        <v>0</v>
      </c>
      <c r="E14" s="412">
        <v>148525.20000000001</v>
      </c>
      <c r="F14" s="412">
        <v>148525.20000000001</v>
      </c>
      <c r="G14" s="412">
        <v>0</v>
      </c>
      <c r="H14" s="413"/>
    </row>
    <row r="15" spans="2:8" x14ac:dyDescent="0.35">
      <c r="B15" s="410" t="s">
        <v>279</v>
      </c>
      <c r="C15" s="411" t="s">
        <v>280</v>
      </c>
      <c r="D15" s="412">
        <v>0</v>
      </c>
      <c r="E15" s="412">
        <v>0</v>
      </c>
      <c r="F15" s="412">
        <v>26117.33</v>
      </c>
      <c r="G15" s="412">
        <v>-26117.33</v>
      </c>
      <c r="H15" s="413"/>
    </row>
    <row r="16" spans="2:8" ht="27.75" x14ac:dyDescent="0.35">
      <c r="B16" s="410" t="s">
        <v>281</v>
      </c>
      <c r="C16" s="411" t="s">
        <v>282</v>
      </c>
      <c r="D16" s="412"/>
      <c r="E16" s="412">
        <v>0</v>
      </c>
      <c r="F16" s="412">
        <v>26117.33</v>
      </c>
      <c r="G16" s="412"/>
      <c r="H16" s="413"/>
    </row>
    <row r="17" spans="2:8" x14ac:dyDescent="0.35">
      <c r="B17" s="410" t="s">
        <v>283</v>
      </c>
      <c r="C17" s="411" t="s">
        <v>284</v>
      </c>
      <c r="D17" s="412">
        <v>0</v>
      </c>
      <c r="E17" s="412">
        <v>148525.20000000001</v>
      </c>
      <c r="F17" s="412">
        <v>122407.87</v>
      </c>
      <c r="G17" s="412">
        <v>26117.33</v>
      </c>
      <c r="H17" s="413"/>
    </row>
    <row r="18" spans="2:8" ht="40.5" x14ac:dyDescent="0.35">
      <c r="B18" s="410" t="s">
        <v>285</v>
      </c>
      <c r="C18" s="411" t="s">
        <v>286</v>
      </c>
      <c r="D18" s="412"/>
      <c r="E18" s="412">
        <v>14645.58</v>
      </c>
      <c r="F18" s="412">
        <v>0</v>
      </c>
      <c r="G18" s="412"/>
      <c r="H18" s="413"/>
    </row>
    <row r="19" spans="2:8" ht="27.75" x14ac:dyDescent="0.35">
      <c r="B19" s="410" t="s">
        <v>287</v>
      </c>
      <c r="C19" s="411" t="s">
        <v>288</v>
      </c>
      <c r="D19" s="412"/>
      <c r="E19" s="412">
        <v>0</v>
      </c>
      <c r="F19" s="412">
        <v>14645.58</v>
      </c>
      <c r="G19" s="412"/>
      <c r="H19" s="413"/>
    </row>
    <row r="20" spans="2:8" ht="53.25" x14ac:dyDescent="0.35">
      <c r="B20" s="410" t="s">
        <v>289</v>
      </c>
      <c r="C20" s="411" t="s">
        <v>290</v>
      </c>
      <c r="D20" s="412"/>
      <c r="E20" s="412">
        <v>13356.51</v>
      </c>
      <c r="F20" s="412">
        <v>0</v>
      </c>
      <c r="G20" s="412"/>
      <c r="H20" s="413"/>
    </row>
    <row r="21" spans="2:8" ht="27.75" x14ac:dyDescent="0.35">
      <c r="B21" s="410" t="s">
        <v>291</v>
      </c>
      <c r="C21" s="411" t="s">
        <v>292</v>
      </c>
      <c r="D21" s="412"/>
      <c r="E21" s="412">
        <v>0</v>
      </c>
      <c r="F21" s="412">
        <v>21810.68</v>
      </c>
      <c r="G21" s="412"/>
      <c r="H21" s="413"/>
    </row>
    <row r="22" spans="2:8" ht="53.25" x14ac:dyDescent="0.35">
      <c r="B22" s="410" t="s">
        <v>293</v>
      </c>
      <c r="C22" s="411" t="s">
        <v>294</v>
      </c>
      <c r="D22" s="412"/>
      <c r="E22" s="412">
        <v>21810.68</v>
      </c>
      <c r="F22" s="412">
        <v>0</v>
      </c>
      <c r="G22" s="412"/>
      <c r="H22" s="413"/>
    </row>
    <row r="23" spans="2:8" ht="27.75" x14ac:dyDescent="0.35">
      <c r="B23" s="410" t="s">
        <v>295</v>
      </c>
      <c r="C23" s="411" t="s">
        <v>296</v>
      </c>
      <c r="D23" s="412"/>
      <c r="E23" s="412">
        <v>0</v>
      </c>
      <c r="F23" s="412">
        <v>21709.5</v>
      </c>
      <c r="G23" s="412"/>
      <c r="H23" s="413"/>
    </row>
    <row r="24" spans="2:8" ht="40.5" x14ac:dyDescent="0.35">
      <c r="B24" s="410" t="s">
        <v>297</v>
      </c>
      <c r="C24" s="411" t="s">
        <v>298</v>
      </c>
      <c r="D24" s="412"/>
      <c r="E24" s="412">
        <v>21709.5</v>
      </c>
      <c r="F24" s="412">
        <v>0</v>
      </c>
      <c r="G24" s="412"/>
      <c r="H24" s="413"/>
    </row>
    <row r="25" spans="2:8" ht="27.75" x14ac:dyDescent="0.35">
      <c r="B25" s="410" t="s">
        <v>299</v>
      </c>
      <c r="C25" s="411" t="s">
        <v>300</v>
      </c>
      <c r="D25" s="412"/>
      <c r="E25" s="412">
        <v>0</v>
      </c>
      <c r="F25" s="412">
        <v>29074.92</v>
      </c>
      <c r="G25" s="412"/>
      <c r="H25" s="413"/>
    </row>
    <row r="26" spans="2:8" ht="40.5" x14ac:dyDescent="0.35">
      <c r="B26" s="410" t="s">
        <v>301</v>
      </c>
      <c r="C26" s="411" t="s">
        <v>302</v>
      </c>
      <c r="D26" s="412"/>
      <c r="E26" s="412">
        <v>29074.92</v>
      </c>
      <c r="F26" s="412">
        <v>0</v>
      </c>
      <c r="G26" s="412"/>
      <c r="H26" s="413"/>
    </row>
    <row r="27" spans="2:8" ht="27.75" x14ac:dyDescent="0.35">
      <c r="B27" s="410" t="s">
        <v>303</v>
      </c>
      <c r="C27" s="411" t="s">
        <v>304</v>
      </c>
      <c r="D27" s="412"/>
      <c r="E27" s="412">
        <v>0</v>
      </c>
      <c r="F27" s="412">
        <v>21810.68</v>
      </c>
      <c r="G27" s="412"/>
      <c r="H27" s="413"/>
    </row>
    <row r="28" spans="2:8" ht="53.25" x14ac:dyDescent="0.35">
      <c r="B28" s="410" t="s">
        <v>305</v>
      </c>
      <c r="C28" s="411" t="s">
        <v>306</v>
      </c>
      <c r="D28" s="412"/>
      <c r="E28" s="412">
        <v>21810.68</v>
      </c>
      <c r="F28" s="412">
        <v>0</v>
      </c>
      <c r="G28" s="412"/>
      <c r="H28" s="413"/>
    </row>
    <row r="29" spans="2:8" ht="27.75" x14ac:dyDescent="0.35">
      <c r="B29" s="410" t="s">
        <v>307</v>
      </c>
      <c r="C29" s="411" t="s">
        <v>308</v>
      </c>
      <c r="D29" s="412"/>
      <c r="E29" s="412">
        <v>0</v>
      </c>
      <c r="F29" s="412">
        <v>13356.51</v>
      </c>
      <c r="G29" s="412"/>
      <c r="H29" s="413"/>
    </row>
    <row r="30" spans="2:8" ht="53.25" x14ac:dyDescent="0.35">
      <c r="B30" s="410" t="s">
        <v>309</v>
      </c>
      <c r="C30" s="411" t="s">
        <v>310</v>
      </c>
      <c r="D30" s="412"/>
      <c r="E30" s="412">
        <v>26117.33</v>
      </c>
      <c r="F30" s="412">
        <v>0</v>
      </c>
      <c r="G30" s="412"/>
      <c r="H30" s="413"/>
    </row>
    <row r="31" spans="2:8" x14ac:dyDescent="0.35">
      <c r="B31" s="410">
        <v>1112</v>
      </c>
      <c r="C31" s="411" t="s">
        <v>110</v>
      </c>
      <c r="D31" s="412">
        <v>74418.11</v>
      </c>
      <c r="E31" s="412">
        <v>5025306.99</v>
      </c>
      <c r="F31" s="412">
        <v>5075608.0199999996</v>
      </c>
      <c r="G31" s="412">
        <v>24117.08</v>
      </c>
      <c r="H31" s="413"/>
    </row>
    <row r="32" spans="2:8" x14ac:dyDescent="0.35">
      <c r="B32" s="410" t="s">
        <v>311</v>
      </c>
      <c r="C32" s="411" t="s">
        <v>312</v>
      </c>
      <c r="D32" s="412">
        <v>74418.11</v>
      </c>
      <c r="E32" s="412">
        <v>5025306.99</v>
      </c>
      <c r="F32" s="412">
        <v>5075608.0199999996</v>
      </c>
      <c r="G32" s="412">
        <v>24117.08</v>
      </c>
      <c r="H32" s="413"/>
    </row>
    <row r="33" spans="2:256" ht="15.75" customHeight="1" x14ac:dyDescent="0.35">
      <c r="B33" s="410" t="s">
        <v>313</v>
      </c>
      <c r="C33" s="411" t="s">
        <v>314</v>
      </c>
      <c r="D33" s="412">
        <v>74418.11</v>
      </c>
      <c r="E33" s="412">
        <v>5025306.99</v>
      </c>
      <c r="F33" s="412">
        <v>5075608.0199999996</v>
      </c>
      <c r="G33" s="412">
        <v>24117.08</v>
      </c>
      <c r="H33" s="413"/>
    </row>
    <row r="34" spans="2:256" ht="27.75" x14ac:dyDescent="0.35">
      <c r="B34" s="410" t="s">
        <v>315</v>
      </c>
      <c r="C34" s="411" t="s">
        <v>316</v>
      </c>
      <c r="D34" s="412"/>
      <c r="E34" s="412">
        <v>0</v>
      </c>
      <c r="F34" s="412">
        <v>98.6</v>
      </c>
      <c r="G34" s="412"/>
      <c r="H34" s="413"/>
    </row>
    <row r="35" spans="2:256" s="4" customFormat="1" ht="27.75" x14ac:dyDescent="0.35">
      <c r="B35" s="410" t="s">
        <v>317</v>
      </c>
      <c r="C35" s="411" t="s">
        <v>318</v>
      </c>
      <c r="D35" s="412"/>
      <c r="E35" s="412">
        <v>0</v>
      </c>
      <c r="F35" s="412">
        <v>11598.66</v>
      </c>
      <c r="G35" s="412"/>
      <c r="H35" s="413"/>
    </row>
    <row r="36" spans="2:256" s="4" customFormat="1" ht="27.75" x14ac:dyDescent="0.35">
      <c r="B36" s="410" t="s">
        <v>319</v>
      </c>
      <c r="C36" s="411" t="s">
        <v>320</v>
      </c>
      <c r="D36" s="412"/>
      <c r="E36" s="412">
        <v>378628</v>
      </c>
      <c r="F36" s="412">
        <v>0</v>
      </c>
      <c r="G36" s="412"/>
      <c r="H36" s="413"/>
    </row>
    <row r="37" spans="2:256" s="4" customFormat="1" ht="40.5" x14ac:dyDescent="0.35">
      <c r="B37" s="410" t="s">
        <v>321</v>
      </c>
      <c r="C37" s="411" t="s">
        <v>322</v>
      </c>
      <c r="D37" s="412"/>
      <c r="E37" s="412">
        <v>0</v>
      </c>
      <c r="F37" s="412">
        <v>8300</v>
      </c>
      <c r="G37" s="412"/>
      <c r="H37" s="413"/>
    </row>
    <row r="38" spans="2:256" s="4" customFormat="1" ht="4.5" customHeight="1" x14ac:dyDescent="0.35">
      <c r="B38" s="410" t="s">
        <v>323</v>
      </c>
      <c r="C38" s="411" t="s">
        <v>324</v>
      </c>
      <c r="D38" s="412"/>
      <c r="E38" s="412">
        <v>0</v>
      </c>
      <c r="F38" s="412">
        <v>35901</v>
      </c>
      <c r="G38" s="412"/>
      <c r="H38" s="413"/>
    </row>
    <row r="39" spans="2:256" s="4" customFormat="1" x14ac:dyDescent="0.35">
      <c r="B39" s="410" t="s">
        <v>325</v>
      </c>
      <c r="C39" s="411" t="s">
        <v>326</v>
      </c>
      <c r="D39" s="412"/>
      <c r="E39" s="412">
        <v>0</v>
      </c>
      <c r="F39" s="412">
        <v>34293</v>
      </c>
      <c r="G39" s="412"/>
      <c r="H39" s="413"/>
      <c r="I39" s="7"/>
      <c r="J39" s="7"/>
      <c r="K39" s="7"/>
      <c r="L39" s="7"/>
      <c r="M39" s="7"/>
      <c r="N39" s="7"/>
      <c r="O39" s="7"/>
      <c r="P39" s="7"/>
      <c r="Q39" s="7"/>
      <c r="R39" s="7"/>
      <c r="S39" s="7"/>
      <c r="T39" s="7"/>
      <c r="U39" s="7"/>
      <c r="V39" s="7"/>
      <c r="W39" s="7"/>
      <c r="X39" s="7"/>
      <c r="Y39" s="7"/>
      <c r="Z39" s="7"/>
      <c r="AA39" s="7"/>
      <c r="AB39" s="7"/>
      <c r="AC39" s="7"/>
      <c r="AD39" s="7"/>
      <c r="AE39" s="7"/>
      <c r="AF39" s="7"/>
      <c r="AG39" s="7"/>
      <c r="AH39" s="7"/>
      <c r="AI39" s="7"/>
      <c r="AJ39" s="7"/>
      <c r="AK39" s="7"/>
      <c r="AL39" s="7"/>
      <c r="AM39" s="7"/>
      <c r="AN39" s="7"/>
      <c r="AO39" s="7"/>
      <c r="AP39" s="7"/>
      <c r="AQ39" s="7"/>
      <c r="AR39" s="7"/>
      <c r="AS39" s="7"/>
      <c r="AT39" s="7"/>
      <c r="AU39" s="7"/>
      <c r="AV39" s="7"/>
      <c r="AW39" s="7"/>
      <c r="AX39" s="7"/>
      <c r="AY39" s="7"/>
      <c r="AZ39" s="7"/>
      <c r="BA39" s="7"/>
      <c r="BB39" s="7"/>
      <c r="BC39" s="7"/>
      <c r="BD39" s="7"/>
      <c r="BE39" s="7"/>
      <c r="BF39" s="7"/>
      <c r="BG39" s="7"/>
      <c r="BH39" s="7"/>
      <c r="BI39" s="7"/>
      <c r="BJ39" s="7"/>
      <c r="BK39" s="7"/>
      <c r="BL39" s="7"/>
      <c r="BM39" s="7"/>
      <c r="BN39" s="7"/>
      <c r="BO39" s="7"/>
      <c r="BP39" s="7"/>
      <c r="BQ39" s="7"/>
      <c r="BR39" s="7"/>
      <c r="BS39" s="7"/>
      <c r="BT39" s="7"/>
      <c r="BU39" s="7"/>
      <c r="BV39" s="7"/>
      <c r="BW39" s="7"/>
      <c r="BX39" s="7"/>
      <c r="BY39" s="7"/>
      <c r="BZ39" s="7"/>
      <c r="CA39" s="7"/>
      <c r="CB39" s="7"/>
      <c r="CC39" s="7"/>
      <c r="CD39" s="7"/>
      <c r="CE39" s="7"/>
      <c r="CF39" s="7"/>
      <c r="CG39" s="7"/>
      <c r="CH39" s="7"/>
      <c r="CI39" s="7"/>
      <c r="CJ39" s="7"/>
      <c r="CK39" s="7"/>
      <c r="CL39" s="7"/>
      <c r="CM39" s="7"/>
      <c r="CN39" s="7"/>
      <c r="CO39" s="7"/>
      <c r="CP39" s="7"/>
      <c r="CQ39" s="7"/>
      <c r="CR39" s="7"/>
      <c r="CS39" s="7"/>
      <c r="CT39" s="7"/>
      <c r="CU39" s="7"/>
      <c r="CV39" s="7"/>
      <c r="CW39" s="7"/>
      <c r="CX39" s="7"/>
      <c r="CY39" s="7"/>
      <c r="CZ39" s="7"/>
      <c r="DA39" s="7"/>
      <c r="DB39" s="7"/>
      <c r="DC39" s="7"/>
      <c r="DD39" s="7"/>
      <c r="DE39" s="7"/>
      <c r="DF39" s="7"/>
      <c r="DG39" s="7"/>
      <c r="DH39" s="7"/>
      <c r="DI39" s="7"/>
      <c r="DJ39" s="7"/>
      <c r="DK39" s="7"/>
      <c r="DL39" s="7"/>
      <c r="DM39" s="7"/>
      <c r="DN39" s="7"/>
      <c r="DO39" s="7"/>
      <c r="DP39" s="7"/>
      <c r="DQ39" s="7"/>
      <c r="DR39" s="7"/>
      <c r="DS39" s="7"/>
      <c r="DT39" s="7"/>
      <c r="DU39" s="7"/>
      <c r="DV39" s="7"/>
      <c r="DW39" s="7"/>
      <c r="DX39" s="7"/>
      <c r="DY39" s="7"/>
      <c r="DZ39" s="7"/>
      <c r="EA39" s="7"/>
      <c r="EB39" s="7"/>
      <c r="EC39" s="7"/>
      <c r="ED39" s="7"/>
      <c r="EE39" s="7"/>
      <c r="EF39" s="7"/>
      <c r="EG39" s="7"/>
      <c r="EH39" s="7"/>
      <c r="EI39" s="7"/>
      <c r="EJ39" s="7"/>
      <c r="EK39" s="7"/>
      <c r="EL39" s="7"/>
      <c r="EM39" s="7"/>
      <c r="EN39" s="7"/>
      <c r="EO39" s="7"/>
      <c r="EP39" s="7"/>
      <c r="EQ39" s="7"/>
      <c r="ER39" s="7"/>
      <c r="ES39" s="7"/>
      <c r="ET39" s="7"/>
      <c r="EU39" s="7"/>
      <c r="EV39" s="7"/>
      <c r="EW39" s="7"/>
      <c r="EX39" s="7"/>
      <c r="EY39" s="7"/>
      <c r="EZ39" s="7"/>
      <c r="FA39" s="7"/>
      <c r="FB39" s="7"/>
      <c r="FC39" s="7"/>
      <c r="FD39" s="7"/>
      <c r="FE39" s="7"/>
      <c r="FF39" s="7"/>
      <c r="FG39" s="7"/>
      <c r="FH39" s="7"/>
      <c r="FI39" s="7"/>
      <c r="FJ39" s="7"/>
      <c r="FK39" s="7"/>
      <c r="FL39" s="7"/>
      <c r="FM39" s="7"/>
      <c r="FN39" s="7"/>
      <c r="FO39" s="7"/>
      <c r="FP39" s="7"/>
      <c r="FQ39" s="7"/>
      <c r="FR39" s="7"/>
      <c r="FS39" s="7"/>
      <c r="FT39" s="7"/>
      <c r="FU39" s="7"/>
      <c r="FV39" s="7"/>
      <c r="FW39" s="7"/>
      <c r="FX39" s="7"/>
      <c r="FY39" s="7"/>
      <c r="FZ39" s="7"/>
      <c r="GA39" s="7"/>
      <c r="GB39" s="7"/>
      <c r="GC39" s="7"/>
      <c r="GD39" s="7"/>
      <c r="GE39" s="7"/>
      <c r="GF39" s="7"/>
      <c r="GG39" s="7"/>
      <c r="GH39" s="7"/>
      <c r="GI39" s="7"/>
      <c r="GJ39" s="7"/>
      <c r="GK39" s="7"/>
      <c r="GL39" s="7"/>
      <c r="GM39" s="7"/>
      <c r="GN39" s="7"/>
      <c r="GO39" s="7"/>
      <c r="GP39" s="7"/>
      <c r="GQ39" s="7"/>
      <c r="GR39" s="7"/>
      <c r="GS39" s="7"/>
      <c r="GT39" s="7"/>
      <c r="GU39" s="7"/>
      <c r="GV39" s="7"/>
      <c r="GW39" s="7"/>
      <c r="GX39" s="7"/>
      <c r="GY39" s="7"/>
      <c r="GZ39" s="7"/>
      <c r="HA39" s="7"/>
      <c r="HB39" s="7"/>
      <c r="HC39" s="7"/>
      <c r="HD39" s="7"/>
      <c r="HE39" s="7"/>
      <c r="HF39" s="7"/>
      <c r="HG39" s="7"/>
      <c r="HH39" s="7"/>
      <c r="HI39" s="7"/>
      <c r="HJ39" s="7"/>
      <c r="HK39" s="7"/>
      <c r="HL39" s="7"/>
      <c r="HM39" s="7"/>
      <c r="HN39" s="7"/>
      <c r="HO39" s="7"/>
      <c r="HP39" s="7"/>
      <c r="HQ39" s="7"/>
      <c r="HR39" s="7"/>
      <c r="HS39" s="7"/>
      <c r="HT39" s="7"/>
      <c r="HU39" s="7"/>
      <c r="HV39" s="7"/>
      <c r="HW39" s="7"/>
      <c r="HX39" s="7"/>
      <c r="HY39" s="7"/>
      <c r="HZ39" s="7"/>
      <c r="IA39" s="7"/>
      <c r="IB39" s="7"/>
      <c r="IC39" s="7"/>
      <c r="ID39" s="7"/>
      <c r="IE39" s="7"/>
      <c r="IF39" s="7"/>
      <c r="IG39" s="7"/>
      <c r="IH39" s="7"/>
      <c r="II39" s="7"/>
      <c r="IJ39" s="7"/>
      <c r="IK39" s="7"/>
      <c r="IL39" s="7"/>
      <c r="IM39" s="7"/>
      <c r="IN39" s="7"/>
      <c r="IO39" s="7"/>
      <c r="IP39" s="7"/>
      <c r="IQ39" s="7"/>
      <c r="IR39" s="7"/>
      <c r="IS39" s="7"/>
      <c r="IT39" s="7"/>
      <c r="IU39" s="7"/>
      <c r="IV39" s="7"/>
    </row>
    <row r="40" spans="2:256" s="4" customFormat="1" ht="40.5" x14ac:dyDescent="0.35">
      <c r="B40" s="410" t="s">
        <v>327</v>
      </c>
      <c r="C40" s="411" t="s">
        <v>328</v>
      </c>
      <c r="D40" s="412"/>
      <c r="E40" s="412">
        <v>467958.47</v>
      </c>
      <c r="F40" s="412">
        <v>0</v>
      </c>
      <c r="G40" s="412"/>
      <c r="H40" s="413"/>
    </row>
    <row r="41" spans="2:256" s="4" customFormat="1" ht="27.75" x14ac:dyDescent="0.35">
      <c r="B41" s="410" t="s">
        <v>329</v>
      </c>
      <c r="C41" s="411" t="s">
        <v>330</v>
      </c>
      <c r="D41" s="412"/>
      <c r="E41" s="412">
        <v>0</v>
      </c>
      <c r="F41" s="412">
        <v>39.44</v>
      </c>
      <c r="G41" s="412"/>
      <c r="H41" s="413"/>
    </row>
    <row r="42" spans="2:256" x14ac:dyDescent="0.35">
      <c r="B42" s="410" t="s">
        <v>331</v>
      </c>
      <c r="C42" s="411" t="s">
        <v>332</v>
      </c>
      <c r="D42" s="412"/>
      <c r="E42" s="412">
        <v>0</v>
      </c>
      <c r="F42" s="412">
        <v>18500</v>
      </c>
      <c r="G42" s="412"/>
      <c r="H42" s="413"/>
    </row>
    <row r="43" spans="2:256" ht="40.5" x14ac:dyDescent="0.35">
      <c r="B43" s="410" t="s">
        <v>333</v>
      </c>
      <c r="C43" s="411" t="s">
        <v>334</v>
      </c>
      <c r="D43" s="412"/>
      <c r="E43" s="412">
        <v>0</v>
      </c>
      <c r="F43" s="412">
        <v>6000</v>
      </c>
      <c r="G43" s="412"/>
      <c r="H43" s="413"/>
    </row>
    <row r="44" spans="2:256" ht="27.75" x14ac:dyDescent="0.35">
      <c r="B44" s="410" t="s">
        <v>335</v>
      </c>
      <c r="C44" s="411" t="s">
        <v>336</v>
      </c>
      <c r="D44" s="412"/>
      <c r="E44" s="412">
        <v>300000</v>
      </c>
      <c r="F44" s="412">
        <v>0</v>
      </c>
      <c r="G44" s="412"/>
      <c r="H44" s="413"/>
    </row>
    <row r="45" spans="2:256" ht="27.75" x14ac:dyDescent="0.35">
      <c r="B45" s="410" t="s">
        <v>337</v>
      </c>
      <c r="C45" s="411" t="s">
        <v>338</v>
      </c>
      <c r="D45" s="412"/>
      <c r="E45" s="412">
        <v>0</v>
      </c>
      <c r="F45" s="412">
        <v>118.32</v>
      </c>
      <c r="G45" s="412"/>
      <c r="H45" s="413"/>
    </row>
    <row r="46" spans="2:256" ht="27.75" x14ac:dyDescent="0.35">
      <c r="B46" s="410" t="s">
        <v>339</v>
      </c>
      <c r="C46" s="411" t="s">
        <v>340</v>
      </c>
      <c r="D46" s="412"/>
      <c r="E46" s="412">
        <v>0</v>
      </c>
      <c r="F46" s="412">
        <v>7656</v>
      </c>
      <c r="G46" s="412"/>
      <c r="H46" s="413"/>
    </row>
    <row r="47" spans="2:256" ht="27.75" x14ac:dyDescent="0.35">
      <c r="B47" s="410" t="s">
        <v>341</v>
      </c>
      <c r="C47" s="411" t="s">
        <v>342</v>
      </c>
      <c r="D47" s="412"/>
      <c r="E47" s="412">
        <v>0</v>
      </c>
      <c r="F47" s="412">
        <v>18500</v>
      </c>
      <c r="G47" s="412"/>
      <c r="H47" s="413"/>
    </row>
    <row r="48" spans="2:256" ht="40.5" x14ac:dyDescent="0.35">
      <c r="B48" s="410" t="s">
        <v>343</v>
      </c>
      <c r="C48" s="411" t="s">
        <v>344</v>
      </c>
      <c r="D48" s="412"/>
      <c r="E48" s="412">
        <v>0</v>
      </c>
      <c r="F48" s="412">
        <v>12181.04</v>
      </c>
      <c r="G48" s="412"/>
      <c r="H48" s="413"/>
    </row>
    <row r="49" spans="2:8" ht="27.75" x14ac:dyDescent="0.35">
      <c r="B49" s="410" t="s">
        <v>345</v>
      </c>
      <c r="C49" s="411" t="s">
        <v>346</v>
      </c>
      <c r="D49" s="412"/>
      <c r="E49" s="412">
        <v>0</v>
      </c>
      <c r="F49" s="412">
        <v>59.16</v>
      </c>
      <c r="G49" s="412"/>
      <c r="H49" s="413"/>
    </row>
    <row r="50" spans="2:8" x14ac:dyDescent="0.35">
      <c r="B50" s="410" t="s">
        <v>347</v>
      </c>
      <c r="C50" s="411" t="s">
        <v>348</v>
      </c>
      <c r="D50" s="412"/>
      <c r="E50" s="412">
        <v>0</v>
      </c>
      <c r="F50" s="412">
        <v>11000</v>
      </c>
      <c r="G50" s="412"/>
      <c r="H50" s="413"/>
    </row>
    <row r="51" spans="2:8" ht="27.75" x14ac:dyDescent="0.35">
      <c r="B51" s="410" t="s">
        <v>349</v>
      </c>
      <c r="C51" s="411" t="s">
        <v>350</v>
      </c>
      <c r="D51" s="412"/>
      <c r="E51" s="412">
        <v>0</v>
      </c>
      <c r="F51" s="412">
        <v>15000</v>
      </c>
      <c r="G51" s="412"/>
      <c r="H51" s="413"/>
    </row>
    <row r="52" spans="2:8" ht="40.5" x14ac:dyDescent="0.35">
      <c r="B52" s="410" t="s">
        <v>351</v>
      </c>
      <c r="C52" s="411" t="s">
        <v>352</v>
      </c>
      <c r="D52" s="412"/>
      <c r="E52" s="412">
        <v>0</v>
      </c>
      <c r="F52" s="412">
        <v>17120</v>
      </c>
      <c r="G52" s="412"/>
      <c r="H52" s="413"/>
    </row>
    <row r="53" spans="2:8" ht="40.5" x14ac:dyDescent="0.35">
      <c r="B53" s="410" t="s">
        <v>353</v>
      </c>
      <c r="C53" s="411" t="s">
        <v>354</v>
      </c>
      <c r="D53" s="412"/>
      <c r="E53" s="412">
        <v>0</v>
      </c>
      <c r="F53" s="412">
        <v>12173.94</v>
      </c>
      <c r="G53" s="412"/>
      <c r="H53" s="413"/>
    </row>
    <row r="54" spans="2:8" ht="27.75" x14ac:dyDescent="0.35">
      <c r="B54" s="410" t="s">
        <v>355</v>
      </c>
      <c r="C54" s="411" t="s">
        <v>356</v>
      </c>
      <c r="D54" s="412"/>
      <c r="E54" s="412">
        <v>0</v>
      </c>
      <c r="F54" s="412">
        <v>276.08</v>
      </c>
      <c r="G54" s="412"/>
      <c r="H54" s="413"/>
    </row>
    <row r="55" spans="2:8" ht="40.5" x14ac:dyDescent="0.35">
      <c r="B55" s="410" t="s">
        <v>357</v>
      </c>
      <c r="C55" s="411" t="s">
        <v>358</v>
      </c>
      <c r="D55" s="412"/>
      <c r="E55" s="412">
        <v>374542</v>
      </c>
      <c r="F55" s="412">
        <v>0</v>
      </c>
      <c r="G55" s="412"/>
      <c r="H55" s="413"/>
    </row>
    <row r="56" spans="2:8" ht="27.75" x14ac:dyDescent="0.35">
      <c r="B56" s="410" t="s">
        <v>359</v>
      </c>
      <c r="C56" s="411" t="s">
        <v>356</v>
      </c>
      <c r="D56" s="412"/>
      <c r="E56" s="412">
        <v>0</v>
      </c>
      <c r="F56" s="412">
        <v>177.48</v>
      </c>
      <c r="G56" s="412"/>
      <c r="H56" s="413"/>
    </row>
    <row r="57" spans="2:8" x14ac:dyDescent="0.35">
      <c r="B57" s="410" t="s">
        <v>360</v>
      </c>
      <c r="C57" s="411" t="s">
        <v>361</v>
      </c>
      <c r="D57" s="412"/>
      <c r="E57" s="412">
        <v>0</v>
      </c>
      <c r="F57" s="412">
        <v>49799.9</v>
      </c>
      <c r="G57" s="412"/>
      <c r="H57" s="413"/>
    </row>
    <row r="58" spans="2:8" ht="40.5" x14ac:dyDescent="0.35">
      <c r="B58" s="410" t="s">
        <v>362</v>
      </c>
      <c r="C58" s="411" t="s">
        <v>363</v>
      </c>
      <c r="D58" s="412"/>
      <c r="E58" s="412">
        <v>0</v>
      </c>
      <c r="F58" s="412">
        <v>15000</v>
      </c>
      <c r="G58" s="412"/>
      <c r="H58" s="413"/>
    </row>
    <row r="59" spans="2:8" ht="27.75" x14ac:dyDescent="0.35">
      <c r="B59" s="410" t="s">
        <v>364</v>
      </c>
      <c r="C59" s="411" t="s">
        <v>365</v>
      </c>
      <c r="D59" s="412"/>
      <c r="E59" s="412">
        <v>0</v>
      </c>
      <c r="F59" s="412">
        <v>22000</v>
      </c>
      <c r="G59" s="412"/>
      <c r="H59" s="413"/>
    </row>
    <row r="60" spans="2:8" ht="27.75" x14ac:dyDescent="0.35">
      <c r="B60" s="410" t="s">
        <v>366</v>
      </c>
      <c r="C60" s="411" t="s">
        <v>330</v>
      </c>
      <c r="D60" s="412"/>
      <c r="E60" s="412">
        <v>0</v>
      </c>
      <c r="F60" s="412">
        <v>19.72</v>
      </c>
      <c r="G60" s="412"/>
      <c r="H60" s="413"/>
    </row>
    <row r="61" spans="2:8" ht="53.25" x14ac:dyDescent="0.35">
      <c r="B61" s="410" t="s">
        <v>367</v>
      </c>
      <c r="C61" s="411" t="s">
        <v>368</v>
      </c>
      <c r="D61" s="412"/>
      <c r="E61" s="412">
        <v>0</v>
      </c>
      <c r="F61" s="412">
        <v>10000</v>
      </c>
      <c r="G61" s="412"/>
      <c r="H61" s="413"/>
    </row>
    <row r="62" spans="2:8" ht="40.5" x14ac:dyDescent="0.35">
      <c r="B62" s="410" t="s">
        <v>369</v>
      </c>
      <c r="C62" s="411" t="s">
        <v>370</v>
      </c>
      <c r="D62" s="412"/>
      <c r="E62" s="412">
        <v>0</v>
      </c>
      <c r="F62" s="412">
        <v>29000</v>
      </c>
      <c r="G62" s="412"/>
      <c r="H62" s="413"/>
    </row>
    <row r="63" spans="2:8" ht="27.75" x14ac:dyDescent="0.35">
      <c r="B63" s="410" t="s">
        <v>371</v>
      </c>
      <c r="C63" s="411" t="s">
        <v>372</v>
      </c>
      <c r="D63" s="412"/>
      <c r="E63" s="412">
        <v>0</v>
      </c>
      <c r="F63" s="412">
        <v>15000</v>
      </c>
      <c r="G63" s="412"/>
      <c r="H63" s="413"/>
    </row>
    <row r="64" spans="2:8" ht="40.5" x14ac:dyDescent="0.35">
      <c r="B64" s="410" t="s">
        <v>373</v>
      </c>
      <c r="C64" s="411" t="s">
        <v>374</v>
      </c>
      <c r="D64" s="412"/>
      <c r="E64" s="412">
        <v>0</v>
      </c>
      <c r="F64" s="412">
        <v>32193</v>
      </c>
      <c r="G64" s="412"/>
      <c r="H64" s="413"/>
    </row>
    <row r="65" spans="2:8" ht="27.75" x14ac:dyDescent="0.35">
      <c r="B65" s="410" t="s">
        <v>375</v>
      </c>
      <c r="C65" s="411" t="s">
        <v>376</v>
      </c>
      <c r="D65" s="412"/>
      <c r="E65" s="412">
        <v>0</v>
      </c>
      <c r="F65" s="412">
        <v>543</v>
      </c>
      <c r="G65" s="412"/>
      <c r="H65" s="413"/>
    </row>
    <row r="66" spans="2:8" ht="40.5" x14ac:dyDescent="0.35">
      <c r="B66" s="410" t="s">
        <v>377</v>
      </c>
      <c r="C66" s="411" t="s">
        <v>378</v>
      </c>
      <c r="D66" s="412"/>
      <c r="E66" s="412">
        <v>0</v>
      </c>
      <c r="F66" s="412">
        <v>326</v>
      </c>
      <c r="G66" s="412"/>
      <c r="H66" s="413"/>
    </row>
    <row r="67" spans="2:8" ht="27.75" x14ac:dyDescent="0.35">
      <c r="B67" s="410" t="s">
        <v>379</v>
      </c>
      <c r="C67" s="411" t="s">
        <v>380</v>
      </c>
      <c r="D67" s="412"/>
      <c r="E67" s="412">
        <v>0</v>
      </c>
      <c r="F67" s="412">
        <v>10000</v>
      </c>
      <c r="G67" s="412"/>
      <c r="H67" s="413"/>
    </row>
    <row r="68" spans="2:8" ht="40.5" x14ac:dyDescent="0.35">
      <c r="B68" s="410" t="s">
        <v>381</v>
      </c>
      <c r="C68" s="411" t="s">
        <v>382</v>
      </c>
      <c r="D68" s="412"/>
      <c r="E68" s="412">
        <v>0</v>
      </c>
      <c r="F68" s="412">
        <v>98.6</v>
      </c>
      <c r="G68" s="412"/>
      <c r="H68" s="413"/>
    </row>
    <row r="69" spans="2:8" ht="40.5" x14ac:dyDescent="0.35">
      <c r="B69" s="410" t="s">
        <v>383</v>
      </c>
      <c r="C69" s="411" t="s">
        <v>384</v>
      </c>
      <c r="D69" s="412"/>
      <c r="E69" s="412">
        <v>0</v>
      </c>
      <c r="F69" s="412">
        <v>29360</v>
      </c>
      <c r="G69" s="412"/>
      <c r="H69" s="413"/>
    </row>
    <row r="70" spans="2:8" ht="27.75" x14ac:dyDescent="0.35">
      <c r="B70" s="410" t="s">
        <v>385</v>
      </c>
      <c r="C70" s="411" t="s">
        <v>386</v>
      </c>
      <c r="D70" s="412"/>
      <c r="E70" s="412">
        <v>0</v>
      </c>
      <c r="F70" s="412">
        <v>8000</v>
      </c>
      <c r="G70" s="412"/>
      <c r="H70" s="413"/>
    </row>
    <row r="71" spans="2:8" ht="27.75" x14ac:dyDescent="0.35">
      <c r="B71" s="410" t="s">
        <v>387</v>
      </c>
      <c r="C71" s="411" t="s">
        <v>388</v>
      </c>
      <c r="D71" s="412"/>
      <c r="E71" s="412">
        <v>0</v>
      </c>
      <c r="F71" s="412">
        <v>15000</v>
      </c>
      <c r="G71" s="412"/>
      <c r="H71" s="413"/>
    </row>
    <row r="72" spans="2:8" ht="27.75" x14ac:dyDescent="0.35">
      <c r="B72" s="410" t="s">
        <v>389</v>
      </c>
      <c r="C72" s="411" t="s">
        <v>390</v>
      </c>
      <c r="D72" s="412"/>
      <c r="E72" s="412">
        <v>0</v>
      </c>
      <c r="F72" s="412">
        <v>29000</v>
      </c>
      <c r="G72" s="412"/>
      <c r="H72" s="413"/>
    </row>
    <row r="73" spans="2:8" ht="27.75" x14ac:dyDescent="0.35">
      <c r="B73" s="410" t="s">
        <v>391</v>
      </c>
      <c r="C73" s="411" t="s">
        <v>356</v>
      </c>
      <c r="D73" s="412"/>
      <c r="E73" s="412">
        <v>0</v>
      </c>
      <c r="F73" s="412">
        <v>98.6</v>
      </c>
      <c r="G73" s="412"/>
      <c r="H73" s="413"/>
    </row>
    <row r="74" spans="2:8" ht="40.5" x14ac:dyDescent="0.35">
      <c r="B74" s="410" t="s">
        <v>392</v>
      </c>
      <c r="C74" s="411" t="s">
        <v>393</v>
      </c>
      <c r="D74" s="412"/>
      <c r="E74" s="412">
        <v>0</v>
      </c>
      <c r="F74" s="412">
        <v>20883.349999999999</v>
      </c>
      <c r="G74" s="412"/>
      <c r="H74" s="413"/>
    </row>
    <row r="75" spans="2:8" ht="27.75" x14ac:dyDescent="0.35">
      <c r="B75" s="410" t="s">
        <v>394</v>
      </c>
      <c r="C75" s="411" t="s">
        <v>395</v>
      </c>
      <c r="D75" s="412"/>
      <c r="E75" s="412">
        <v>0</v>
      </c>
      <c r="F75" s="412">
        <v>15000</v>
      </c>
      <c r="G75" s="412"/>
      <c r="H75" s="413"/>
    </row>
    <row r="76" spans="2:8" ht="27.75" x14ac:dyDescent="0.35">
      <c r="B76" s="410" t="s">
        <v>396</v>
      </c>
      <c r="C76" s="411" t="s">
        <v>397</v>
      </c>
      <c r="D76" s="412"/>
      <c r="E76" s="412">
        <v>0</v>
      </c>
      <c r="F76" s="412">
        <v>14000</v>
      </c>
      <c r="G76" s="412"/>
      <c r="H76" s="413"/>
    </row>
    <row r="77" spans="2:8" ht="27.75" x14ac:dyDescent="0.35">
      <c r="B77" s="410" t="s">
        <v>398</v>
      </c>
      <c r="C77" s="411" t="s">
        <v>399</v>
      </c>
      <c r="D77" s="412"/>
      <c r="E77" s="412">
        <v>0</v>
      </c>
      <c r="F77" s="412">
        <v>10000</v>
      </c>
      <c r="G77" s="412"/>
      <c r="H77" s="413"/>
    </row>
    <row r="78" spans="2:8" ht="27.75" x14ac:dyDescent="0.35">
      <c r="B78" s="410" t="s">
        <v>400</v>
      </c>
      <c r="C78" s="411" t="s">
        <v>356</v>
      </c>
      <c r="D78" s="412"/>
      <c r="E78" s="412">
        <v>0</v>
      </c>
      <c r="F78" s="412">
        <v>216.92</v>
      </c>
      <c r="G78" s="412"/>
      <c r="H78" s="413"/>
    </row>
    <row r="79" spans="2:8" ht="27.75" x14ac:dyDescent="0.35">
      <c r="B79" s="410" t="s">
        <v>401</v>
      </c>
      <c r="C79" s="411" t="s">
        <v>402</v>
      </c>
      <c r="D79" s="412"/>
      <c r="E79" s="412">
        <v>0</v>
      </c>
      <c r="F79" s="412">
        <v>17.399999999999999</v>
      </c>
      <c r="G79" s="412"/>
      <c r="H79" s="413"/>
    </row>
    <row r="80" spans="2:8" x14ac:dyDescent="0.35">
      <c r="B80" s="410" t="s">
        <v>403</v>
      </c>
      <c r="C80" s="411" t="s">
        <v>404</v>
      </c>
      <c r="D80" s="412"/>
      <c r="E80" s="412">
        <v>0.09</v>
      </c>
      <c r="F80" s="412">
        <v>0</v>
      </c>
      <c r="G80" s="412"/>
      <c r="H80" s="413"/>
    </row>
    <row r="81" spans="2:8" ht="27.75" x14ac:dyDescent="0.35">
      <c r="B81" s="410" t="s">
        <v>405</v>
      </c>
      <c r="C81" s="411" t="s">
        <v>406</v>
      </c>
      <c r="D81" s="412"/>
      <c r="E81" s="412">
        <v>0</v>
      </c>
      <c r="F81" s="412">
        <v>46.4</v>
      </c>
      <c r="G81" s="412"/>
      <c r="H81" s="413"/>
    </row>
    <row r="82" spans="2:8" x14ac:dyDescent="0.35">
      <c r="B82" s="410" t="s">
        <v>407</v>
      </c>
      <c r="C82" s="411" t="s">
        <v>332</v>
      </c>
      <c r="D82" s="412"/>
      <c r="E82" s="412">
        <v>0</v>
      </c>
      <c r="F82" s="412">
        <v>18500</v>
      </c>
      <c r="G82" s="412"/>
      <c r="H82" s="413"/>
    </row>
    <row r="83" spans="2:8" ht="40.5" x14ac:dyDescent="0.35">
      <c r="B83" s="410" t="s">
        <v>408</v>
      </c>
      <c r="C83" s="411" t="s">
        <v>409</v>
      </c>
      <c r="D83" s="412"/>
      <c r="E83" s="412">
        <v>0</v>
      </c>
      <c r="F83" s="412">
        <v>15000</v>
      </c>
      <c r="G83" s="412"/>
      <c r="H83" s="413"/>
    </row>
    <row r="84" spans="2:8" ht="27.75" x14ac:dyDescent="0.35">
      <c r="B84" s="410" t="s">
        <v>410</v>
      </c>
      <c r="C84" s="411" t="s">
        <v>411</v>
      </c>
      <c r="D84" s="412"/>
      <c r="E84" s="412">
        <v>0</v>
      </c>
      <c r="F84" s="412">
        <v>782</v>
      </c>
      <c r="G84" s="412"/>
      <c r="H84" s="413"/>
    </row>
    <row r="85" spans="2:8" ht="27.75" x14ac:dyDescent="0.35">
      <c r="B85" s="410" t="s">
        <v>412</v>
      </c>
      <c r="C85" s="411" t="s">
        <v>413</v>
      </c>
      <c r="D85" s="412"/>
      <c r="E85" s="412">
        <v>0</v>
      </c>
      <c r="F85" s="412">
        <v>673</v>
      </c>
      <c r="G85" s="412"/>
      <c r="H85" s="413"/>
    </row>
    <row r="86" spans="2:8" ht="27.75" x14ac:dyDescent="0.35">
      <c r="B86" s="410" t="s">
        <v>414</v>
      </c>
      <c r="C86" s="411" t="s">
        <v>415</v>
      </c>
      <c r="D86" s="412"/>
      <c r="E86" s="412">
        <v>0</v>
      </c>
      <c r="F86" s="412">
        <v>765.6</v>
      </c>
      <c r="G86" s="412"/>
      <c r="H86" s="413"/>
    </row>
    <row r="87" spans="2:8" ht="40.5" x14ac:dyDescent="0.35">
      <c r="B87" s="410" t="s">
        <v>416</v>
      </c>
      <c r="C87" s="411" t="s">
        <v>417</v>
      </c>
      <c r="D87" s="412"/>
      <c r="E87" s="412">
        <v>0</v>
      </c>
      <c r="F87" s="412">
        <v>3995.3</v>
      </c>
      <c r="G87" s="412"/>
      <c r="H87" s="413"/>
    </row>
    <row r="88" spans="2:8" ht="40.5" x14ac:dyDescent="0.35">
      <c r="B88" s="410" t="s">
        <v>418</v>
      </c>
      <c r="C88" s="411" t="s">
        <v>419</v>
      </c>
      <c r="D88" s="412"/>
      <c r="E88" s="412">
        <v>0</v>
      </c>
      <c r="F88" s="412">
        <v>12180</v>
      </c>
      <c r="G88" s="412"/>
      <c r="H88" s="413"/>
    </row>
    <row r="89" spans="2:8" ht="40.5" x14ac:dyDescent="0.35">
      <c r="B89" s="410" t="s">
        <v>420</v>
      </c>
      <c r="C89" s="411" t="s">
        <v>421</v>
      </c>
      <c r="D89" s="412"/>
      <c r="E89" s="412">
        <v>0</v>
      </c>
      <c r="F89" s="412">
        <v>16864</v>
      </c>
      <c r="G89" s="412"/>
      <c r="H89" s="413"/>
    </row>
    <row r="90" spans="2:8" ht="53.25" x14ac:dyDescent="0.35">
      <c r="B90" s="410" t="s">
        <v>422</v>
      </c>
      <c r="C90" s="411" t="s">
        <v>423</v>
      </c>
      <c r="D90" s="412"/>
      <c r="E90" s="412">
        <v>18738</v>
      </c>
      <c r="F90" s="412">
        <v>0</v>
      </c>
      <c r="G90" s="412"/>
      <c r="H90" s="413"/>
    </row>
    <row r="91" spans="2:8" ht="53.25" x14ac:dyDescent="0.35">
      <c r="B91" s="410" t="s">
        <v>424</v>
      </c>
      <c r="C91" s="411" t="s">
        <v>425</v>
      </c>
      <c r="D91" s="412"/>
      <c r="E91" s="412">
        <v>13533</v>
      </c>
      <c r="F91" s="412">
        <v>0</v>
      </c>
      <c r="G91" s="412"/>
      <c r="H91" s="413"/>
    </row>
    <row r="92" spans="2:8" ht="27.75" x14ac:dyDescent="0.35">
      <c r="B92" s="410" t="s">
        <v>426</v>
      </c>
      <c r="C92" s="411" t="s">
        <v>356</v>
      </c>
      <c r="D92" s="412"/>
      <c r="E92" s="412">
        <v>0</v>
      </c>
      <c r="F92" s="412">
        <v>216.92</v>
      </c>
      <c r="G92" s="412"/>
      <c r="H92" s="413"/>
    </row>
    <row r="93" spans="2:8" ht="27.75" x14ac:dyDescent="0.35">
      <c r="B93" s="410" t="s">
        <v>427</v>
      </c>
      <c r="C93" s="411" t="s">
        <v>428</v>
      </c>
      <c r="D93" s="412"/>
      <c r="E93" s="412">
        <v>0</v>
      </c>
      <c r="F93" s="412">
        <v>27840</v>
      </c>
      <c r="G93" s="412"/>
      <c r="H93" s="413"/>
    </row>
    <row r="94" spans="2:8" ht="53.25" x14ac:dyDescent="0.35">
      <c r="B94" s="410" t="s">
        <v>429</v>
      </c>
      <c r="C94" s="411" t="s">
        <v>430</v>
      </c>
      <c r="D94" s="412"/>
      <c r="E94" s="412">
        <v>0</v>
      </c>
      <c r="F94" s="412">
        <v>782</v>
      </c>
      <c r="G94" s="412"/>
      <c r="H94" s="413"/>
    </row>
    <row r="95" spans="2:8" x14ac:dyDescent="0.35">
      <c r="B95" s="410" t="s">
        <v>431</v>
      </c>
      <c r="C95" s="411" t="s">
        <v>432</v>
      </c>
      <c r="D95" s="412"/>
      <c r="E95" s="412">
        <v>0</v>
      </c>
      <c r="F95" s="412">
        <v>2499.9899999999998</v>
      </c>
      <c r="G95" s="412"/>
      <c r="H95" s="413"/>
    </row>
    <row r="96" spans="2:8" ht="27.75" x14ac:dyDescent="0.35">
      <c r="B96" s="410" t="s">
        <v>433</v>
      </c>
      <c r="C96" s="411" t="s">
        <v>434</v>
      </c>
      <c r="D96" s="412"/>
      <c r="E96" s="412">
        <v>0</v>
      </c>
      <c r="F96" s="412">
        <v>18640.88</v>
      </c>
      <c r="G96" s="412"/>
      <c r="H96" s="413"/>
    </row>
    <row r="97" spans="2:8" ht="53.25" x14ac:dyDescent="0.35">
      <c r="B97" s="410" t="s">
        <v>435</v>
      </c>
      <c r="C97" s="411" t="s">
        <v>436</v>
      </c>
      <c r="D97" s="412"/>
      <c r="E97" s="412">
        <v>0</v>
      </c>
      <c r="F97" s="412">
        <v>23227.01</v>
      </c>
      <c r="G97" s="412"/>
      <c r="H97" s="413"/>
    </row>
    <row r="98" spans="2:8" ht="53.25" x14ac:dyDescent="0.35">
      <c r="B98" s="410" t="s">
        <v>437</v>
      </c>
      <c r="C98" s="411" t="s">
        <v>438</v>
      </c>
      <c r="D98" s="412"/>
      <c r="E98" s="412">
        <v>0</v>
      </c>
      <c r="F98" s="412">
        <v>2400.0100000000002</v>
      </c>
      <c r="G98" s="412"/>
      <c r="H98" s="413"/>
    </row>
    <row r="99" spans="2:8" ht="40.5" x14ac:dyDescent="0.35">
      <c r="B99" s="410" t="s">
        <v>439</v>
      </c>
      <c r="C99" s="411" t="s">
        <v>440</v>
      </c>
      <c r="D99" s="412"/>
      <c r="E99" s="412">
        <v>0</v>
      </c>
      <c r="F99" s="412">
        <v>22600</v>
      </c>
      <c r="G99" s="412"/>
      <c r="H99" s="413"/>
    </row>
    <row r="100" spans="2:8" ht="53.25" x14ac:dyDescent="0.35">
      <c r="B100" s="410" t="s">
        <v>441</v>
      </c>
      <c r="C100" s="411" t="s">
        <v>442</v>
      </c>
      <c r="D100" s="412"/>
      <c r="E100" s="412">
        <v>0</v>
      </c>
      <c r="F100" s="412">
        <v>12173.94</v>
      </c>
      <c r="G100" s="412"/>
      <c r="H100" s="413"/>
    </row>
    <row r="101" spans="2:8" ht="27.75" x14ac:dyDescent="0.35">
      <c r="B101" s="410" t="s">
        <v>443</v>
      </c>
      <c r="C101" s="411" t="s">
        <v>444</v>
      </c>
      <c r="D101" s="412"/>
      <c r="E101" s="412">
        <v>0</v>
      </c>
      <c r="F101" s="412">
        <v>11.6</v>
      </c>
      <c r="G101" s="412"/>
      <c r="H101" s="413"/>
    </row>
    <row r="102" spans="2:8" ht="40.5" x14ac:dyDescent="0.35">
      <c r="B102" s="410" t="s">
        <v>445</v>
      </c>
      <c r="C102" s="411" t="s">
        <v>446</v>
      </c>
      <c r="D102" s="412"/>
      <c r="E102" s="412">
        <v>0</v>
      </c>
      <c r="F102" s="412">
        <v>29000</v>
      </c>
      <c r="G102" s="412"/>
      <c r="H102" s="413"/>
    </row>
    <row r="103" spans="2:8" x14ac:dyDescent="0.35">
      <c r="B103" s="410" t="s">
        <v>447</v>
      </c>
      <c r="C103" s="411" t="s">
        <v>448</v>
      </c>
      <c r="D103" s="412"/>
      <c r="E103" s="412">
        <v>0</v>
      </c>
      <c r="F103" s="412">
        <v>11.6</v>
      </c>
      <c r="G103" s="412"/>
      <c r="H103" s="413"/>
    </row>
    <row r="104" spans="2:8" ht="27.75" x14ac:dyDescent="0.35">
      <c r="B104" s="410" t="s">
        <v>449</v>
      </c>
      <c r="C104" s="411" t="s">
        <v>450</v>
      </c>
      <c r="D104" s="412"/>
      <c r="E104" s="412">
        <v>0</v>
      </c>
      <c r="F104" s="412">
        <v>4500</v>
      </c>
      <c r="G104" s="412"/>
      <c r="H104" s="413"/>
    </row>
    <row r="105" spans="2:8" ht="27.75" x14ac:dyDescent="0.35">
      <c r="B105" s="410" t="s">
        <v>451</v>
      </c>
      <c r="C105" s="411" t="s">
        <v>452</v>
      </c>
      <c r="D105" s="412"/>
      <c r="E105" s="412">
        <v>0</v>
      </c>
      <c r="F105" s="412">
        <v>200</v>
      </c>
      <c r="G105" s="412"/>
      <c r="H105" s="413"/>
    </row>
    <row r="106" spans="2:8" ht="40.5" x14ac:dyDescent="0.35">
      <c r="B106" s="410" t="s">
        <v>453</v>
      </c>
      <c r="C106" s="411" t="s">
        <v>454</v>
      </c>
      <c r="D106" s="412"/>
      <c r="E106" s="412">
        <v>0</v>
      </c>
      <c r="F106" s="412">
        <v>25350</v>
      </c>
      <c r="G106" s="412"/>
      <c r="H106" s="413"/>
    </row>
    <row r="107" spans="2:8" ht="40.5" x14ac:dyDescent="0.35">
      <c r="B107" s="410" t="s">
        <v>455</v>
      </c>
      <c r="C107" s="411" t="s">
        <v>456</v>
      </c>
      <c r="D107" s="412"/>
      <c r="E107" s="412">
        <v>0</v>
      </c>
      <c r="F107" s="412">
        <v>12173.94</v>
      </c>
      <c r="G107" s="412"/>
      <c r="H107" s="413"/>
    </row>
    <row r="108" spans="2:8" ht="27.75" x14ac:dyDescent="0.35">
      <c r="B108" s="410" t="s">
        <v>457</v>
      </c>
      <c r="C108" s="411" t="s">
        <v>458</v>
      </c>
      <c r="D108" s="412"/>
      <c r="E108" s="412">
        <v>0</v>
      </c>
      <c r="F108" s="412">
        <v>10000</v>
      </c>
      <c r="G108" s="412"/>
      <c r="H108" s="413"/>
    </row>
    <row r="109" spans="2:8" ht="27.75" x14ac:dyDescent="0.35">
      <c r="B109" s="410" t="s">
        <v>459</v>
      </c>
      <c r="C109" s="411" t="s">
        <v>460</v>
      </c>
      <c r="D109" s="412"/>
      <c r="E109" s="412">
        <v>0</v>
      </c>
      <c r="F109" s="412">
        <v>17.399999999999999</v>
      </c>
      <c r="G109" s="412"/>
      <c r="H109" s="413"/>
    </row>
    <row r="110" spans="2:8" ht="27.75" x14ac:dyDescent="0.35">
      <c r="B110" s="410" t="s">
        <v>461</v>
      </c>
      <c r="C110" s="411" t="s">
        <v>406</v>
      </c>
      <c r="D110" s="412"/>
      <c r="E110" s="412">
        <v>0</v>
      </c>
      <c r="F110" s="412">
        <v>34.799999999999997</v>
      </c>
      <c r="G110" s="412"/>
      <c r="H110" s="413"/>
    </row>
    <row r="111" spans="2:8" x14ac:dyDescent="0.35">
      <c r="B111" s="410" t="s">
        <v>462</v>
      </c>
      <c r="C111" s="411" t="s">
        <v>332</v>
      </c>
      <c r="D111" s="412"/>
      <c r="E111" s="412">
        <v>0</v>
      </c>
      <c r="F111" s="412">
        <v>15000</v>
      </c>
      <c r="G111" s="412"/>
      <c r="H111" s="413"/>
    </row>
    <row r="112" spans="2:8" ht="27.75" x14ac:dyDescent="0.35">
      <c r="B112" s="410" t="s">
        <v>463</v>
      </c>
      <c r="C112" s="411" t="s">
        <v>464</v>
      </c>
      <c r="D112" s="412"/>
      <c r="E112" s="412">
        <v>0</v>
      </c>
      <c r="F112" s="412">
        <v>15000</v>
      </c>
      <c r="G112" s="412"/>
      <c r="H112" s="413"/>
    </row>
    <row r="113" spans="2:8" ht="27.75" x14ac:dyDescent="0.35">
      <c r="B113" s="410" t="s">
        <v>465</v>
      </c>
      <c r="C113" s="411" t="s">
        <v>466</v>
      </c>
      <c r="D113" s="412"/>
      <c r="E113" s="412">
        <v>0</v>
      </c>
      <c r="F113" s="412">
        <v>18500</v>
      </c>
      <c r="G113" s="412"/>
      <c r="H113" s="413"/>
    </row>
    <row r="114" spans="2:8" ht="27.75" x14ac:dyDescent="0.35">
      <c r="B114" s="410" t="s">
        <v>467</v>
      </c>
      <c r="C114" s="411" t="s">
        <v>402</v>
      </c>
      <c r="D114" s="412"/>
      <c r="E114" s="412">
        <v>0</v>
      </c>
      <c r="F114" s="412">
        <v>5.8</v>
      </c>
      <c r="G114" s="412"/>
      <c r="H114" s="413"/>
    </row>
    <row r="115" spans="2:8" ht="27.75" x14ac:dyDescent="0.35">
      <c r="B115" s="410" t="s">
        <v>468</v>
      </c>
      <c r="C115" s="411" t="s">
        <v>469</v>
      </c>
      <c r="D115" s="412"/>
      <c r="E115" s="412">
        <v>0</v>
      </c>
      <c r="F115" s="412">
        <v>17632</v>
      </c>
      <c r="G115" s="412"/>
      <c r="H115" s="413"/>
    </row>
    <row r="116" spans="2:8" ht="27.75" x14ac:dyDescent="0.35">
      <c r="B116" s="410" t="s">
        <v>470</v>
      </c>
      <c r="C116" s="411" t="s">
        <v>471</v>
      </c>
      <c r="D116" s="412"/>
      <c r="E116" s="412">
        <v>0</v>
      </c>
      <c r="F116" s="412">
        <v>60386.12</v>
      </c>
      <c r="G116" s="412"/>
      <c r="H116" s="413"/>
    </row>
    <row r="117" spans="2:8" x14ac:dyDescent="0.35">
      <c r="B117" s="410" t="s">
        <v>472</v>
      </c>
      <c r="C117" s="411" t="s">
        <v>473</v>
      </c>
      <c r="D117" s="412"/>
      <c r="E117" s="412">
        <v>0</v>
      </c>
      <c r="F117" s="412">
        <v>65806.8</v>
      </c>
      <c r="G117" s="412"/>
      <c r="H117" s="413"/>
    </row>
    <row r="118" spans="2:8" ht="40.5" x14ac:dyDescent="0.35">
      <c r="B118" s="410" t="s">
        <v>474</v>
      </c>
      <c r="C118" s="411" t="s">
        <v>475</v>
      </c>
      <c r="D118" s="412"/>
      <c r="E118" s="412">
        <v>0</v>
      </c>
      <c r="F118" s="412">
        <v>20880</v>
      </c>
      <c r="G118" s="412"/>
      <c r="H118" s="413"/>
    </row>
    <row r="119" spans="2:8" ht="27.75" x14ac:dyDescent="0.35">
      <c r="B119" s="410" t="s">
        <v>476</v>
      </c>
      <c r="C119" s="411" t="s">
        <v>477</v>
      </c>
      <c r="D119" s="412"/>
      <c r="E119" s="412">
        <v>0</v>
      </c>
      <c r="F119" s="412">
        <v>180</v>
      </c>
      <c r="G119" s="412"/>
      <c r="H119" s="413"/>
    </row>
    <row r="120" spans="2:8" ht="40.5" x14ac:dyDescent="0.35">
      <c r="B120" s="410" t="s">
        <v>478</v>
      </c>
      <c r="C120" s="411" t="s">
        <v>479</v>
      </c>
      <c r="D120" s="412"/>
      <c r="E120" s="412">
        <v>0</v>
      </c>
      <c r="F120" s="412">
        <v>852</v>
      </c>
      <c r="G120" s="412"/>
      <c r="H120" s="413"/>
    </row>
    <row r="121" spans="2:8" ht="40.5" x14ac:dyDescent="0.35">
      <c r="B121" s="410" t="s">
        <v>480</v>
      </c>
      <c r="C121" s="411" t="s">
        <v>481</v>
      </c>
      <c r="D121" s="412"/>
      <c r="E121" s="412">
        <v>0</v>
      </c>
      <c r="F121" s="412">
        <v>51312.6</v>
      </c>
      <c r="G121" s="412"/>
      <c r="H121" s="413"/>
    </row>
    <row r="122" spans="2:8" ht="27.75" x14ac:dyDescent="0.35">
      <c r="B122" s="410" t="s">
        <v>482</v>
      </c>
      <c r="C122" s="411" t="s">
        <v>483</v>
      </c>
      <c r="D122" s="412"/>
      <c r="E122" s="412">
        <v>0</v>
      </c>
      <c r="F122" s="412">
        <v>34.799999999999997</v>
      </c>
      <c r="G122" s="412"/>
      <c r="H122" s="413"/>
    </row>
    <row r="123" spans="2:8" ht="27.75" x14ac:dyDescent="0.35">
      <c r="B123" s="410" t="s">
        <v>484</v>
      </c>
      <c r="C123" s="411" t="s">
        <v>444</v>
      </c>
      <c r="D123" s="412"/>
      <c r="E123" s="412">
        <v>0</v>
      </c>
      <c r="F123" s="412">
        <v>788.8</v>
      </c>
      <c r="G123" s="412"/>
      <c r="H123" s="413"/>
    </row>
    <row r="124" spans="2:8" ht="27.75" x14ac:dyDescent="0.35">
      <c r="B124" s="410" t="s">
        <v>485</v>
      </c>
      <c r="C124" s="411" t="s">
        <v>486</v>
      </c>
      <c r="D124" s="412"/>
      <c r="E124" s="412">
        <v>0</v>
      </c>
      <c r="F124" s="412">
        <v>5000</v>
      </c>
      <c r="G124" s="412"/>
      <c r="H124" s="413"/>
    </row>
    <row r="125" spans="2:8" ht="27.75" x14ac:dyDescent="0.35">
      <c r="B125" s="410" t="s">
        <v>487</v>
      </c>
      <c r="C125" s="411" t="s">
        <v>486</v>
      </c>
      <c r="D125" s="412"/>
      <c r="E125" s="412">
        <v>0</v>
      </c>
      <c r="F125" s="412">
        <v>5000</v>
      </c>
      <c r="G125" s="412"/>
      <c r="H125" s="413"/>
    </row>
    <row r="126" spans="2:8" ht="27.75" x14ac:dyDescent="0.35">
      <c r="B126" s="410" t="s">
        <v>488</v>
      </c>
      <c r="C126" s="411" t="s">
        <v>489</v>
      </c>
      <c r="D126" s="412"/>
      <c r="E126" s="412">
        <v>0</v>
      </c>
      <c r="F126" s="412">
        <v>13901.76</v>
      </c>
      <c r="G126" s="412"/>
      <c r="H126" s="413"/>
    </row>
    <row r="127" spans="2:8" ht="27.75" x14ac:dyDescent="0.35">
      <c r="B127" s="410" t="s">
        <v>490</v>
      </c>
      <c r="C127" s="411" t="s">
        <v>402</v>
      </c>
      <c r="D127" s="412"/>
      <c r="E127" s="412">
        <v>0</v>
      </c>
      <c r="F127" s="412">
        <v>5.8</v>
      </c>
      <c r="G127" s="412"/>
      <c r="H127" s="413"/>
    </row>
    <row r="128" spans="2:8" ht="40.5" x14ac:dyDescent="0.35">
      <c r="B128" s="410" t="s">
        <v>491</v>
      </c>
      <c r="C128" s="411" t="s">
        <v>492</v>
      </c>
      <c r="D128" s="412"/>
      <c r="E128" s="412">
        <v>0</v>
      </c>
      <c r="F128" s="412">
        <v>96000</v>
      </c>
      <c r="G128" s="412"/>
      <c r="H128" s="413"/>
    </row>
    <row r="129" spans="2:8" ht="40.5" x14ac:dyDescent="0.35">
      <c r="B129" s="410" t="s">
        <v>493</v>
      </c>
      <c r="C129" s="411" t="s">
        <v>492</v>
      </c>
      <c r="D129" s="412"/>
      <c r="E129" s="412">
        <v>0</v>
      </c>
      <c r="F129" s="412">
        <v>45277</v>
      </c>
      <c r="G129" s="412"/>
      <c r="H129" s="413"/>
    </row>
    <row r="130" spans="2:8" ht="27.75" x14ac:dyDescent="0.35">
      <c r="B130" s="410" t="s">
        <v>494</v>
      </c>
      <c r="C130" s="411" t="s">
        <v>495</v>
      </c>
      <c r="D130" s="412"/>
      <c r="E130" s="412">
        <v>0</v>
      </c>
      <c r="F130" s="412">
        <v>14500</v>
      </c>
      <c r="G130" s="412"/>
      <c r="H130" s="413"/>
    </row>
    <row r="131" spans="2:8" ht="27.75" x14ac:dyDescent="0.35">
      <c r="B131" s="410" t="s">
        <v>496</v>
      </c>
      <c r="C131" s="411" t="s">
        <v>497</v>
      </c>
      <c r="D131" s="412"/>
      <c r="E131" s="412">
        <v>0</v>
      </c>
      <c r="F131" s="412">
        <v>28000</v>
      </c>
      <c r="G131" s="412"/>
      <c r="H131" s="413"/>
    </row>
    <row r="132" spans="2:8" ht="27.75" x14ac:dyDescent="0.35">
      <c r="B132" s="410" t="s">
        <v>498</v>
      </c>
      <c r="C132" s="411" t="s">
        <v>499</v>
      </c>
      <c r="D132" s="412"/>
      <c r="E132" s="412">
        <v>0</v>
      </c>
      <c r="F132" s="412">
        <v>9500</v>
      </c>
      <c r="G132" s="412"/>
      <c r="H132" s="413"/>
    </row>
    <row r="133" spans="2:8" ht="53.25" x14ac:dyDescent="0.35">
      <c r="B133" s="410" t="s">
        <v>500</v>
      </c>
      <c r="C133" s="411" t="s">
        <v>501</v>
      </c>
      <c r="D133" s="412"/>
      <c r="E133" s="412">
        <v>0</v>
      </c>
      <c r="F133" s="412">
        <v>12382</v>
      </c>
      <c r="G133" s="412"/>
      <c r="H133" s="413"/>
    </row>
    <row r="134" spans="2:8" ht="27.75" x14ac:dyDescent="0.35">
      <c r="B134" s="410" t="s">
        <v>502</v>
      </c>
      <c r="C134" s="411" t="s">
        <v>503</v>
      </c>
      <c r="D134" s="412"/>
      <c r="E134" s="412">
        <v>0</v>
      </c>
      <c r="F134" s="412">
        <v>10053.719999999999</v>
      </c>
      <c r="G134" s="412"/>
      <c r="H134" s="413"/>
    </row>
    <row r="135" spans="2:8" ht="53.25" x14ac:dyDescent="0.35">
      <c r="B135" s="410" t="s">
        <v>504</v>
      </c>
      <c r="C135" s="411" t="s">
        <v>505</v>
      </c>
      <c r="D135" s="412"/>
      <c r="E135" s="412">
        <v>0</v>
      </c>
      <c r="F135" s="412">
        <v>16804</v>
      </c>
      <c r="G135" s="412"/>
      <c r="H135" s="413"/>
    </row>
    <row r="136" spans="2:8" ht="53.25" x14ac:dyDescent="0.35">
      <c r="B136" s="410" t="s">
        <v>506</v>
      </c>
      <c r="C136" s="411" t="s">
        <v>507</v>
      </c>
      <c r="D136" s="412"/>
      <c r="E136" s="412">
        <v>0</v>
      </c>
      <c r="F136" s="412">
        <v>17688</v>
      </c>
      <c r="G136" s="412"/>
      <c r="H136" s="413"/>
    </row>
    <row r="137" spans="2:8" ht="53.25" x14ac:dyDescent="0.35">
      <c r="B137" s="410" t="s">
        <v>508</v>
      </c>
      <c r="C137" s="411" t="s">
        <v>509</v>
      </c>
      <c r="D137" s="412"/>
      <c r="E137" s="412">
        <v>1874</v>
      </c>
      <c r="F137" s="412">
        <v>0</v>
      </c>
      <c r="G137" s="412"/>
      <c r="H137" s="413"/>
    </row>
    <row r="138" spans="2:8" ht="53.25" x14ac:dyDescent="0.35">
      <c r="B138" s="410" t="s">
        <v>510</v>
      </c>
      <c r="C138" s="411" t="s">
        <v>511</v>
      </c>
      <c r="D138" s="412"/>
      <c r="E138" s="412">
        <v>15477</v>
      </c>
      <c r="F138" s="412">
        <v>0</v>
      </c>
      <c r="G138" s="412"/>
      <c r="H138" s="413"/>
    </row>
    <row r="139" spans="2:8" ht="53.25" x14ac:dyDescent="0.35">
      <c r="B139" s="410" t="s">
        <v>512</v>
      </c>
      <c r="C139" s="411" t="s">
        <v>513</v>
      </c>
      <c r="D139" s="412"/>
      <c r="E139" s="412">
        <v>21004.5</v>
      </c>
      <c r="F139" s="412">
        <v>0</v>
      </c>
      <c r="G139" s="412"/>
      <c r="H139" s="413"/>
    </row>
    <row r="140" spans="2:8" ht="53.25" x14ac:dyDescent="0.35">
      <c r="B140" s="410" t="s">
        <v>514</v>
      </c>
      <c r="C140" s="411" t="s">
        <v>515</v>
      </c>
      <c r="D140" s="412"/>
      <c r="E140" s="412">
        <v>5444.5</v>
      </c>
      <c r="F140" s="412">
        <v>0</v>
      </c>
      <c r="G140" s="412"/>
      <c r="H140" s="413"/>
    </row>
    <row r="141" spans="2:8" ht="27.75" x14ac:dyDescent="0.35">
      <c r="B141" s="410" t="s">
        <v>516</v>
      </c>
      <c r="C141" s="411" t="s">
        <v>517</v>
      </c>
      <c r="D141" s="412"/>
      <c r="E141" s="412">
        <v>15000</v>
      </c>
      <c r="F141" s="412">
        <v>0</v>
      </c>
      <c r="G141" s="412"/>
      <c r="H141" s="413"/>
    </row>
    <row r="142" spans="2:8" ht="40.5" x14ac:dyDescent="0.35">
      <c r="B142" s="410" t="s">
        <v>518</v>
      </c>
      <c r="C142" s="411" t="s">
        <v>519</v>
      </c>
      <c r="D142" s="412"/>
      <c r="E142" s="412">
        <v>0</v>
      </c>
      <c r="F142" s="412">
        <v>16499.990000000002</v>
      </c>
      <c r="G142" s="412"/>
      <c r="H142" s="413"/>
    </row>
    <row r="143" spans="2:8" x14ac:dyDescent="0.35">
      <c r="B143" s="410" t="s">
        <v>520</v>
      </c>
      <c r="C143" s="411" t="s">
        <v>521</v>
      </c>
      <c r="D143" s="412"/>
      <c r="E143" s="412">
        <v>0</v>
      </c>
      <c r="F143" s="412">
        <v>34363.879999999997</v>
      </c>
      <c r="G143" s="412"/>
      <c r="H143" s="413"/>
    </row>
    <row r="144" spans="2:8" ht="40.5" x14ac:dyDescent="0.35">
      <c r="B144" s="410" t="s">
        <v>522</v>
      </c>
      <c r="C144" s="411" t="s">
        <v>523</v>
      </c>
      <c r="D144" s="412"/>
      <c r="E144" s="412">
        <v>0</v>
      </c>
      <c r="F144" s="412">
        <v>6191</v>
      </c>
      <c r="G144" s="412"/>
      <c r="H144" s="413"/>
    </row>
    <row r="145" spans="2:8" ht="53.25" x14ac:dyDescent="0.35">
      <c r="B145" s="410" t="s">
        <v>524</v>
      </c>
      <c r="C145" s="411" t="s">
        <v>525</v>
      </c>
      <c r="D145" s="412"/>
      <c r="E145" s="412">
        <v>0</v>
      </c>
      <c r="F145" s="412">
        <v>1769</v>
      </c>
      <c r="G145" s="412"/>
      <c r="H145" s="413"/>
    </row>
    <row r="146" spans="2:8" ht="27.75" x14ac:dyDescent="0.35">
      <c r="B146" s="410" t="s">
        <v>526</v>
      </c>
      <c r="C146" s="411" t="s">
        <v>527</v>
      </c>
      <c r="D146" s="412"/>
      <c r="E146" s="412">
        <v>0</v>
      </c>
      <c r="F146" s="412">
        <v>5000</v>
      </c>
      <c r="G146" s="412"/>
      <c r="H146" s="413"/>
    </row>
    <row r="147" spans="2:8" x14ac:dyDescent="0.35">
      <c r="B147" s="410" t="s">
        <v>528</v>
      </c>
      <c r="C147" s="411" t="s">
        <v>529</v>
      </c>
      <c r="D147" s="412"/>
      <c r="E147" s="412">
        <v>0</v>
      </c>
      <c r="F147" s="412">
        <v>3000</v>
      </c>
      <c r="G147" s="412"/>
      <c r="H147" s="413"/>
    </row>
    <row r="148" spans="2:8" ht="40.5" x14ac:dyDescent="0.35">
      <c r="B148" s="410" t="s">
        <v>530</v>
      </c>
      <c r="C148" s="411" t="s">
        <v>531</v>
      </c>
      <c r="D148" s="412"/>
      <c r="E148" s="412">
        <v>9950</v>
      </c>
      <c r="F148" s="412">
        <v>0</v>
      </c>
      <c r="G148" s="412"/>
      <c r="H148" s="413"/>
    </row>
    <row r="149" spans="2:8" ht="53.25" x14ac:dyDescent="0.35">
      <c r="B149" s="410" t="s">
        <v>532</v>
      </c>
      <c r="C149" s="411" t="s">
        <v>533</v>
      </c>
      <c r="D149" s="412"/>
      <c r="E149" s="412">
        <v>0</v>
      </c>
      <c r="F149" s="412">
        <v>26925</v>
      </c>
      <c r="G149" s="412"/>
      <c r="H149" s="413"/>
    </row>
    <row r="150" spans="2:8" ht="66" x14ac:dyDescent="0.35">
      <c r="B150" s="410" t="s">
        <v>534</v>
      </c>
      <c r="C150" s="411" t="s">
        <v>535</v>
      </c>
      <c r="D150" s="412"/>
      <c r="E150" s="412">
        <v>350</v>
      </c>
      <c r="F150" s="412">
        <v>0</v>
      </c>
      <c r="G150" s="412"/>
      <c r="H150" s="413"/>
    </row>
    <row r="151" spans="2:8" ht="53.25" x14ac:dyDescent="0.35">
      <c r="B151" s="410" t="s">
        <v>536</v>
      </c>
      <c r="C151" s="411" t="s">
        <v>537</v>
      </c>
      <c r="D151" s="412"/>
      <c r="E151" s="412">
        <v>300</v>
      </c>
      <c r="F151" s="412">
        <v>0</v>
      </c>
      <c r="G151" s="412"/>
      <c r="H151" s="413"/>
    </row>
    <row r="152" spans="2:8" ht="53.25" x14ac:dyDescent="0.35">
      <c r="B152" s="410" t="s">
        <v>538</v>
      </c>
      <c r="C152" s="411" t="s">
        <v>539</v>
      </c>
      <c r="D152" s="412"/>
      <c r="E152" s="412">
        <v>1340</v>
      </c>
      <c r="F152" s="412">
        <v>0</v>
      </c>
      <c r="G152" s="412"/>
      <c r="H152" s="413"/>
    </row>
    <row r="153" spans="2:8" ht="27.75" x14ac:dyDescent="0.35">
      <c r="B153" s="410" t="s">
        <v>540</v>
      </c>
      <c r="C153" s="411" t="s">
        <v>541</v>
      </c>
      <c r="D153" s="412"/>
      <c r="E153" s="412">
        <v>0</v>
      </c>
      <c r="F153" s="412">
        <v>48720</v>
      </c>
      <c r="G153" s="412"/>
      <c r="H153" s="413"/>
    </row>
    <row r="154" spans="2:8" ht="27.75" x14ac:dyDescent="0.35">
      <c r="B154" s="410" t="s">
        <v>542</v>
      </c>
      <c r="C154" s="411" t="s">
        <v>543</v>
      </c>
      <c r="D154" s="412"/>
      <c r="E154" s="412">
        <v>0</v>
      </c>
      <c r="F154" s="412">
        <v>423</v>
      </c>
      <c r="G154" s="412"/>
      <c r="H154" s="413"/>
    </row>
    <row r="155" spans="2:8" ht="27.75" x14ac:dyDescent="0.35">
      <c r="B155" s="410" t="s">
        <v>544</v>
      </c>
      <c r="C155" s="411" t="s">
        <v>545</v>
      </c>
      <c r="D155" s="412"/>
      <c r="E155" s="412">
        <v>0</v>
      </c>
      <c r="F155" s="412">
        <v>973</v>
      </c>
      <c r="G155" s="412"/>
      <c r="H155" s="413"/>
    </row>
    <row r="156" spans="2:8" ht="27.75" x14ac:dyDescent="0.35">
      <c r="B156" s="410" t="s">
        <v>546</v>
      </c>
      <c r="C156" s="411" t="s">
        <v>547</v>
      </c>
      <c r="D156" s="412"/>
      <c r="E156" s="412">
        <v>0</v>
      </c>
      <c r="F156" s="412">
        <v>18500</v>
      </c>
      <c r="G156" s="412"/>
      <c r="H156" s="413"/>
    </row>
    <row r="157" spans="2:8" ht="27.75" x14ac:dyDescent="0.35">
      <c r="B157" s="410" t="s">
        <v>548</v>
      </c>
      <c r="C157" s="411" t="s">
        <v>549</v>
      </c>
      <c r="D157" s="412"/>
      <c r="E157" s="412">
        <v>14500</v>
      </c>
      <c r="F157" s="412">
        <v>0</v>
      </c>
      <c r="G157" s="412"/>
      <c r="H157" s="413"/>
    </row>
    <row r="158" spans="2:8" ht="27.75" x14ac:dyDescent="0.35">
      <c r="B158" s="410" t="s">
        <v>550</v>
      </c>
      <c r="C158" s="411" t="s">
        <v>551</v>
      </c>
      <c r="D158" s="412"/>
      <c r="E158" s="412">
        <v>10000</v>
      </c>
      <c r="F158" s="412">
        <v>0</v>
      </c>
      <c r="G158" s="412"/>
      <c r="H158" s="413"/>
    </row>
    <row r="159" spans="2:8" ht="27.75" x14ac:dyDescent="0.35">
      <c r="B159" s="410" t="s">
        <v>552</v>
      </c>
      <c r="C159" s="411" t="s">
        <v>553</v>
      </c>
      <c r="D159" s="412"/>
      <c r="E159" s="412">
        <v>14500</v>
      </c>
      <c r="F159" s="412">
        <v>0</v>
      </c>
      <c r="G159" s="412"/>
      <c r="H159" s="413"/>
    </row>
    <row r="160" spans="2:8" ht="27.75" x14ac:dyDescent="0.35">
      <c r="B160" s="410" t="s">
        <v>554</v>
      </c>
      <c r="C160" s="411" t="s">
        <v>555</v>
      </c>
      <c r="D160" s="412"/>
      <c r="E160" s="412">
        <v>28000</v>
      </c>
      <c r="F160" s="412">
        <v>0</v>
      </c>
      <c r="G160" s="412"/>
      <c r="H160" s="413"/>
    </row>
    <row r="161" spans="2:8" ht="27.75" x14ac:dyDescent="0.35">
      <c r="B161" s="410" t="s">
        <v>556</v>
      </c>
      <c r="C161" s="411" t="s">
        <v>557</v>
      </c>
      <c r="D161" s="412"/>
      <c r="E161" s="412">
        <v>0</v>
      </c>
      <c r="F161" s="412">
        <v>23.2</v>
      </c>
      <c r="G161" s="412"/>
      <c r="H161" s="413"/>
    </row>
    <row r="162" spans="2:8" ht="40.5" x14ac:dyDescent="0.35">
      <c r="B162" s="410" t="s">
        <v>558</v>
      </c>
      <c r="C162" s="411" t="s">
        <v>559</v>
      </c>
      <c r="D162" s="412"/>
      <c r="E162" s="412">
        <v>0</v>
      </c>
      <c r="F162" s="412">
        <v>15718.41</v>
      </c>
      <c r="G162" s="412"/>
      <c r="H162" s="413"/>
    </row>
    <row r="163" spans="2:8" ht="40.5" x14ac:dyDescent="0.35">
      <c r="B163" s="410" t="s">
        <v>560</v>
      </c>
      <c r="C163" s="411" t="s">
        <v>561</v>
      </c>
      <c r="D163" s="412"/>
      <c r="E163" s="412">
        <v>0</v>
      </c>
      <c r="F163" s="412">
        <v>90.48</v>
      </c>
      <c r="G163" s="412"/>
      <c r="H163" s="413"/>
    </row>
    <row r="164" spans="2:8" x14ac:dyDescent="0.35">
      <c r="B164" s="410" t="s">
        <v>562</v>
      </c>
      <c r="C164" s="411" t="s">
        <v>563</v>
      </c>
      <c r="D164" s="412"/>
      <c r="E164" s="412">
        <v>0</v>
      </c>
      <c r="F164" s="412">
        <v>4103.34</v>
      </c>
      <c r="G164" s="412"/>
      <c r="H164" s="413"/>
    </row>
    <row r="165" spans="2:8" ht="53.25" x14ac:dyDescent="0.35">
      <c r="B165" s="410" t="s">
        <v>564</v>
      </c>
      <c r="C165" s="411" t="s">
        <v>565</v>
      </c>
      <c r="D165" s="412"/>
      <c r="E165" s="412">
        <v>0</v>
      </c>
      <c r="F165" s="412">
        <v>4726.6899999999996</v>
      </c>
      <c r="G165" s="412"/>
      <c r="H165" s="413"/>
    </row>
    <row r="166" spans="2:8" ht="27.75" x14ac:dyDescent="0.35">
      <c r="B166" s="410" t="s">
        <v>566</v>
      </c>
      <c r="C166" s="411" t="s">
        <v>567</v>
      </c>
      <c r="D166" s="412"/>
      <c r="E166" s="412">
        <v>0</v>
      </c>
      <c r="F166" s="412">
        <v>14750</v>
      </c>
      <c r="G166" s="412"/>
      <c r="H166" s="413"/>
    </row>
    <row r="167" spans="2:8" ht="27.75" x14ac:dyDescent="0.35">
      <c r="B167" s="410" t="s">
        <v>568</v>
      </c>
      <c r="C167" s="411" t="s">
        <v>569</v>
      </c>
      <c r="D167" s="412"/>
      <c r="E167" s="412">
        <v>0</v>
      </c>
      <c r="F167" s="412">
        <v>2547</v>
      </c>
      <c r="G167" s="412"/>
      <c r="H167" s="413"/>
    </row>
    <row r="168" spans="2:8" ht="27.75" x14ac:dyDescent="0.35">
      <c r="B168" s="410" t="s">
        <v>570</v>
      </c>
      <c r="C168" s="411" t="s">
        <v>571</v>
      </c>
      <c r="D168" s="412"/>
      <c r="E168" s="412">
        <v>0</v>
      </c>
      <c r="F168" s="412">
        <v>18560</v>
      </c>
      <c r="G168" s="412"/>
      <c r="H168" s="413"/>
    </row>
    <row r="169" spans="2:8" ht="40.5" x14ac:dyDescent="0.35">
      <c r="B169" s="410" t="s">
        <v>572</v>
      </c>
      <c r="C169" s="411" t="s">
        <v>573</v>
      </c>
      <c r="D169" s="412"/>
      <c r="E169" s="412">
        <v>0</v>
      </c>
      <c r="F169" s="412">
        <v>359.24</v>
      </c>
      <c r="G169" s="412"/>
      <c r="H169" s="413"/>
    </row>
    <row r="170" spans="2:8" ht="27.75" x14ac:dyDescent="0.35">
      <c r="B170" s="410" t="s">
        <v>574</v>
      </c>
      <c r="C170" s="411" t="s">
        <v>575</v>
      </c>
      <c r="D170" s="412"/>
      <c r="E170" s="412">
        <v>0</v>
      </c>
      <c r="F170" s="412">
        <v>11530.4</v>
      </c>
      <c r="G170" s="412"/>
      <c r="H170" s="413"/>
    </row>
    <row r="171" spans="2:8" ht="40.5" x14ac:dyDescent="0.35">
      <c r="B171" s="410" t="s">
        <v>576</v>
      </c>
      <c r="C171" s="411" t="s">
        <v>577</v>
      </c>
      <c r="D171" s="412"/>
      <c r="E171" s="412">
        <v>0</v>
      </c>
      <c r="F171" s="412">
        <v>18296.05</v>
      </c>
      <c r="G171" s="412"/>
      <c r="H171" s="413"/>
    </row>
    <row r="172" spans="2:8" ht="53.25" x14ac:dyDescent="0.35">
      <c r="B172" s="410" t="s">
        <v>578</v>
      </c>
      <c r="C172" s="411" t="s">
        <v>579</v>
      </c>
      <c r="D172" s="412"/>
      <c r="E172" s="412">
        <v>0</v>
      </c>
      <c r="F172" s="412">
        <v>16864</v>
      </c>
      <c r="G172" s="412"/>
      <c r="H172" s="413"/>
    </row>
    <row r="173" spans="2:8" ht="53.25" x14ac:dyDescent="0.35">
      <c r="B173" s="410" t="s">
        <v>580</v>
      </c>
      <c r="C173" s="411" t="s">
        <v>581</v>
      </c>
      <c r="D173" s="412"/>
      <c r="E173" s="412">
        <v>18738</v>
      </c>
      <c r="F173" s="412">
        <v>0</v>
      </c>
      <c r="G173" s="412"/>
      <c r="H173" s="413"/>
    </row>
    <row r="174" spans="2:8" ht="27.75" x14ac:dyDescent="0.35">
      <c r="B174" s="410" t="s">
        <v>582</v>
      </c>
      <c r="C174" s="411" t="s">
        <v>583</v>
      </c>
      <c r="D174" s="412"/>
      <c r="E174" s="412">
        <v>0</v>
      </c>
      <c r="F174" s="412">
        <v>48053</v>
      </c>
      <c r="G174" s="412"/>
      <c r="H174" s="413"/>
    </row>
    <row r="175" spans="2:8" ht="40.5" x14ac:dyDescent="0.35">
      <c r="B175" s="410" t="s">
        <v>584</v>
      </c>
      <c r="C175" s="411" t="s">
        <v>585</v>
      </c>
      <c r="D175" s="412"/>
      <c r="E175" s="412">
        <v>0</v>
      </c>
      <c r="F175" s="412">
        <v>12181.04</v>
      </c>
      <c r="G175" s="412"/>
      <c r="H175" s="413"/>
    </row>
    <row r="176" spans="2:8" ht="66" x14ac:dyDescent="0.35">
      <c r="B176" s="410" t="s">
        <v>586</v>
      </c>
      <c r="C176" s="411" t="s">
        <v>587</v>
      </c>
      <c r="D176" s="412"/>
      <c r="E176" s="412">
        <v>87000</v>
      </c>
      <c r="F176" s="412">
        <v>0</v>
      </c>
      <c r="G176" s="412"/>
      <c r="H176" s="413"/>
    </row>
    <row r="177" spans="2:8" ht="27.75" x14ac:dyDescent="0.35">
      <c r="B177" s="410" t="s">
        <v>588</v>
      </c>
      <c r="C177" s="411" t="s">
        <v>589</v>
      </c>
      <c r="D177" s="412"/>
      <c r="E177" s="412">
        <v>0</v>
      </c>
      <c r="F177" s="412">
        <v>19066.900000000001</v>
      </c>
      <c r="G177" s="412"/>
      <c r="H177" s="413"/>
    </row>
    <row r="178" spans="2:8" ht="40.5" x14ac:dyDescent="0.35">
      <c r="B178" s="410" t="s">
        <v>590</v>
      </c>
      <c r="C178" s="411" t="s">
        <v>591</v>
      </c>
      <c r="D178" s="412"/>
      <c r="E178" s="412">
        <v>0</v>
      </c>
      <c r="F178" s="412">
        <v>3500</v>
      </c>
      <c r="G178" s="412"/>
      <c r="H178" s="413"/>
    </row>
    <row r="179" spans="2:8" ht="40.5" x14ac:dyDescent="0.35">
      <c r="B179" s="410" t="s">
        <v>592</v>
      </c>
      <c r="C179" s="411" t="s">
        <v>593</v>
      </c>
      <c r="D179" s="412"/>
      <c r="E179" s="412">
        <v>0</v>
      </c>
      <c r="F179" s="412">
        <v>7500</v>
      </c>
      <c r="G179" s="412"/>
      <c r="H179" s="413"/>
    </row>
    <row r="180" spans="2:8" ht="40.5" x14ac:dyDescent="0.35">
      <c r="B180" s="410" t="s">
        <v>594</v>
      </c>
      <c r="C180" s="411" t="s">
        <v>595</v>
      </c>
      <c r="D180" s="412"/>
      <c r="E180" s="412">
        <v>0</v>
      </c>
      <c r="F180" s="412">
        <v>80283</v>
      </c>
      <c r="G180" s="412"/>
      <c r="H180" s="413"/>
    </row>
    <row r="181" spans="2:8" ht="40.5" x14ac:dyDescent="0.35">
      <c r="B181" s="410" t="s">
        <v>596</v>
      </c>
      <c r="C181" s="411" t="s">
        <v>597</v>
      </c>
      <c r="D181" s="412"/>
      <c r="E181" s="412">
        <v>0</v>
      </c>
      <c r="F181" s="412">
        <v>2907</v>
      </c>
      <c r="G181" s="412"/>
      <c r="H181" s="413"/>
    </row>
    <row r="182" spans="2:8" ht="27.75" x14ac:dyDescent="0.35">
      <c r="B182" s="410" t="s">
        <v>598</v>
      </c>
      <c r="C182" s="411" t="s">
        <v>599</v>
      </c>
      <c r="D182" s="412"/>
      <c r="E182" s="412">
        <v>18500</v>
      </c>
      <c r="F182" s="412">
        <v>0</v>
      </c>
      <c r="G182" s="412"/>
      <c r="H182" s="413"/>
    </row>
    <row r="183" spans="2:8" ht="27.75" x14ac:dyDescent="0.35">
      <c r="B183" s="410" t="s">
        <v>600</v>
      </c>
      <c r="C183" s="411" t="s">
        <v>601</v>
      </c>
      <c r="D183" s="412"/>
      <c r="E183" s="412">
        <v>18500</v>
      </c>
      <c r="F183" s="412">
        <v>0</v>
      </c>
      <c r="G183" s="412"/>
      <c r="H183" s="413"/>
    </row>
    <row r="184" spans="2:8" ht="27.75" x14ac:dyDescent="0.35">
      <c r="B184" s="410" t="s">
        <v>602</v>
      </c>
      <c r="C184" s="411" t="s">
        <v>603</v>
      </c>
      <c r="D184" s="412"/>
      <c r="E184" s="412">
        <v>18500</v>
      </c>
      <c r="F184" s="412">
        <v>0</v>
      </c>
      <c r="G184" s="412"/>
      <c r="H184" s="413"/>
    </row>
    <row r="185" spans="2:8" ht="27.75" x14ac:dyDescent="0.35">
      <c r="B185" s="410" t="s">
        <v>604</v>
      </c>
      <c r="C185" s="411" t="s">
        <v>605</v>
      </c>
      <c r="D185" s="412"/>
      <c r="E185" s="412">
        <v>0</v>
      </c>
      <c r="F185" s="412">
        <v>20000</v>
      </c>
      <c r="G185" s="412"/>
      <c r="H185" s="413"/>
    </row>
    <row r="186" spans="2:8" ht="27.75" x14ac:dyDescent="0.35">
      <c r="B186" s="410" t="s">
        <v>606</v>
      </c>
      <c r="C186" s="411" t="s">
        <v>607</v>
      </c>
      <c r="D186" s="412"/>
      <c r="E186" s="412">
        <v>0</v>
      </c>
      <c r="F186" s="412">
        <v>10475</v>
      </c>
      <c r="G186" s="412"/>
      <c r="H186" s="413"/>
    </row>
    <row r="187" spans="2:8" ht="27.75" x14ac:dyDescent="0.35">
      <c r="B187" s="410" t="s">
        <v>608</v>
      </c>
      <c r="C187" s="411" t="s">
        <v>609</v>
      </c>
      <c r="D187" s="412"/>
      <c r="E187" s="412">
        <v>9500</v>
      </c>
      <c r="F187" s="412">
        <v>0</v>
      </c>
      <c r="G187" s="412"/>
      <c r="H187" s="413"/>
    </row>
    <row r="188" spans="2:8" ht="40.5" x14ac:dyDescent="0.35">
      <c r="B188" s="410" t="s">
        <v>610</v>
      </c>
      <c r="C188" s="411" t="s">
        <v>611</v>
      </c>
      <c r="D188" s="412"/>
      <c r="E188" s="412">
        <v>0</v>
      </c>
      <c r="F188" s="412">
        <v>14500</v>
      </c>
      <c r="G188" s="412"/>
      <c r="H188" s="413"/>
    </row>
    <row r="189" spans="2:8" ht="40.5" x14ac:dyDescent="0.35">
      <c r="B189" s="410" t="s">
        <v>612</v>
      </c>
      <c r="C189" s="411" t="s">
        <v>613</v>
      </c>
      <c r="D189" s="412"/>
      <c r="E189" s="412">
        <v>0</v>
      </c>
      <c r="F189" s="412">
        <v>15000</v>
      </c>
      <c r="G189" s="412"/>
      <c r="H189" s="413"/>
    </row>
    <row r="190" spans="2:8" ht="27.75" x14ac:dyDescent="0.35">
      <c r="B190" s="410" t="s">
        <v>614</v>
      </c>
      <c r="C190" s="411" t="s">
        <v>615</v>
      </c>
      <c r="D190" s="412"/>
      <c r="E190" s="412">
        <v>0</v>
      </c>
      <c r="F190" s="412">
        <v>10844</v>
      </c>
      <c r="G190" s="412"/>
      <c r="H190" s="413"/>
    </row>
    <row r="191" spans="2:8" ht="40.5" x14ac:dyDescent="0.35">
      <c r="B191" s="410" t="s">
        <v>616</v>
      </c>
      <c r="C191" s="411" t="s">
        <v>617</v>
      </c>
      <c r="D191" s="412"/>
      <c r="E191" s="412">
        <v>0</v>
      </c>
      <c r="F191" s="412">
        <v>72878.25</v>
      </c>
      <c r="G191" s="412"/>
      <c r="H191" s="413"/>
    </row>
    <row r="192" spans="2:8" ht="27.75" x14ac:dyDescent="0.35">
      <c r="B192" s="410" t="s">
        <v>618</v>
      </c>
      <c r="C192" s="411" t="s">
        <v>619</v>
      </c>
      <c r="D192" s="412"/>
      <c r="E192" s="412">
        <v>0</v>
      </c>
      <c r="F192" s="412">
        <v>28304</v>
      </c>
      <c r="G192" s="412"/>
      <c r="H192" s="413"/>
    </row>
    <row r="193" spans="2:8" x14ac:dyDescent="0.35">
      <c r="B193" s="410" t="s">
        <v>620</v>
      </c>
      <c r="C193" s="411" t="s">
        <v>621</v>
      </c>
      <c r="D193" s="412"/>
      <c r="E193" s="412">
        <v>0</v>
      </c>
      <c r="F193" s="412">
        <v>18500</v>
      </c>
      <c r="G193" s="412"/>
      <c r="H193" s="413"/>
    </row>
    <row r="194" spans="2:8" x14ac:dyDescent="0.35">
      <c r="B194" s="410" t="s">
        <v>622</v>
      </c>
      <c r="C194" s="411" t="s">
        <v>623</v>
      </c>
      <c r="D194" s="412"/>
      <c r="E194" s="412">
        <v>0</v>
      </c>
      <c r="F194" s="412">
        <v>15000</v>
      </c>
      <c r="G194" s="412"/>
      <c r="H194" s="413"/>
    </row>
    <row r="195" spans="2:8" ht="27.75" x14ac:dyDescent="0.35">
      <c r="B195" s="410" t="s">
        <v>624</v>
      </c>
      <c r="C195" s="411" t="s">
        <v>625</v>
      </c>
      <c r="D195" s="412"/>
      <c r="E195" s="412">
        <v>30000</v>
      </c>
      <c r="F195" s="412">
        <v>0</v>
      </c>
      <c r="G195" s="412"/>
      <c r="H195" s="413"/>
    </row>
    <row r="196" spans="2:8" ht="40.5" x14ac:dyDescent="0.35">
      <c r="B196" s="410" t="s">
        <v>626</v>
      </c>
      <c r="C196" s="411" t="s">
        <v>627</v>
      </c>
      <c r="D196" s="412"/>
      <c r="E196" s="412">
        <v>0</v>
      </c>
      <c r="F196" s="412">
        <v>84498.74</v>
      </c>
      <c r="G196" s="412"/>
      <c r="H196" s="413"/>
    </row>
    <row r="197" spans="2:8" ht="53.25" x14ac:dyDescent="0.35">
      <c r="B197" s="410" t="s">
        <v>628</v>
      </c>
      <c r="C197" s="411" t="s">
        <v>629</v>
      </c>
      <c r="D197" s="412"/>
      <c r="E197" s="412">
        <v>0</v>
      </c>
      <c r="F197" s="412">
        <v>11497</v>
      </c>
      <c r="G197" s="412"/>
      <c r="H197" s="413"/>
    </row>
    <row r="198" spans="2:8" ht="53.25" x14ac:dyDescent="0.35">
      <c r="B198" s="410" t="s">
        <v>630</v>
      </c>
      <c r="C198" s="411" t="s">
        <v>631</v>
      </c>
      <c r="D198" s="412"/>
      <c r="E198" s="412">
        <v>0</v>
      </c>
      <c r="F198" s="412">
        <v>17688</v>
      </c>
      <c r="G198" s="412"/>
      <c r="H198" s="413"/>
    </row>
    <row r="199" spans="2:8" ht="53.25" x14ac:dyDescent="0.35">
      <c r="B199" s="410" t="s">
        <v>632</v>
      </c>
      <c r="C199" s="411" t="s">
        <v>633</v>
      </c>
      <c r="D199" s="412"/>
      <c r="E199" s="412">
        <v>0</v>
      </c>
      <c r="F199" s="412">
        <v>18572</v>
      </c>
      <c r="G199" s="412"/>
      <c r="H199" s="413"/>
    </row>
    <row r="200" spans="2:8" ht="53.25" x14ac:dyDescent="0.35">
      <c r="B200" s="410" t="s">
        <v>634</v>
      </c>
      <c r="C200" s="411" t="s">
        <v>635</v>
      </c>
      <c r="D200" s="412"/>
      <c r="E200" s="412">
        <v>0</v>
      </c>
      <c r="F200" s="412">
        <v>15035</v>
      </c>
      <c r="G200" s="412"/>
      <c r="H200" s="413"/>
    </row>
    <row r="201" spans="2:8" ht="40.5" x14ac:dyDescent="0.35">
      <c r="B201" s="410" t="s">
        <v>636</v>
      </c>
      <c r="C201" s="411" t="s">
        <v>637</v>
      </c>
      <c r="D201" s="412"/>
      <c r="E201" s="412">
        <v>0</v>
      </c>
      <c r="F201" s="412">
        <v>6475</v>
      </c>
      <c r="G201" s="412"/>
      <c r="H201" s="413"/>
    </row>
    <row r="202" spans="2:8" ht="40.5" x14ac:dyDescent="0.35">
      <c r="B202" s="410" t="s">
        <v>638</v>
      </c>
      <c r="C202" s="411" t="s">
        <v>639</v>
      </c>
      <c r="D202" s="412"/>
      <c r="E202" s="412">
        <v>0</v>
      </c>
      <c r="F202" s="412">
        <v>3500</v>
      </c>
      <c r="G202" s="412"/>
      <c r="H202" s="413"/>
    </row>
    <row r="203" spans="2:8" ht="40.5" x14ac:dyDescent="0.35">
      <c r="B203" s="410" t="s">
        <v>640</v>
      </c>
      <c r="C203" s="411" t="s">
        <v>641</v>
      </c>
      <c r="D203" s="412"/>
      <c r="E203" s="412">
        <v>0</v>
      </c>
      <c r="F203" s="412">
        <v>83912.4</v>
      </c>
      <c r="G203" s="412"/>
      <c r="H203" s="413"/>
    </row>
    <row r="204" spans="2:8" ht="66" x14ac:dyDescent="0.35">
      <c r="B204" s="410" t="s">
        <v>642</v>
      </c>
      <c r="C204" s="411" t="s">
        <v>643</v>
      </c>
      <c r="D204" s="412"/>
      <c r="E204" s="412">
        <v>6715.5</v>
      </c>
      <c r="F204" s="412">
        <v>0</v>
      </c>
      <c r="G204" s="412"/>
      <c r="H204" s="413"/>
    </row>
    <row r="205" spans="2:8" ht="53.25" x14ac:dyDescent="0.35">
      <c r="B205" s="410" t="s">
        <v>644</v>
      </c>
      <c r="C205" s="411" t="s">
        <v>645</v>
      </c>
      <c r="D205" s="412"/>
      <c r="E205" s="412">
        <v>7738.5</v>
      </c>
      <c r="F205" s="412">
        <v>0</v>
      </c>
      <c r="G205" s="412"/>
      <c r="H205" s="413"/>
    </row>
    <row r="206" spans="2:8" ht="53.25" x14ac:dyDescent="0.35">
      <c r="B206" s="410" t="s">
        <v>646</v>
      </c>
      <c r="C206" s="411" t="s">
        <v>647</v>
      </c>
      <c r="D206" s="412"/>
      <c r="E206" s="412">
        <v>2211</v>
      </c>
      <c r="F206" s="412">
        <v>0</v>
      </c>
      <c r="G206" s="412"/>
      <c r="H206" s="413"/>
    </row>
    <row r="207" spans="2:8" ht="66" x14ac:dyDescent="0.35">
      <c r="B207" s="410" t="s">
        <v>648</v>
      </c>
      <c r="C207" s="411" t="s">
        <v>649</v>
      </c>
      <c r="D207" s="412"/>
      <c r="E207" s="412">
        <v>23215.5</v>
      </c>
      <c r="F207" s="412">
        <v>0</v>
      </c>
      <c r="G207" s="412"/>
      <c r="H207" s="413"/>
    </row>
    <row r="208" spans="2:8" ht="66" x14ac:dyDescent="0.35">
      <c r="B208" s="410" t="s">
        <v>650</v>
      </c>
      <c r="C208" s="411" t="s">
        <v>651</v>
      </c>
      <c r="D208" s="412"/>
      <c r="E208" s="412">
        <v>22110</v>
      </c>
      <c r="F208" s="412">
        <v>0</v>
      </c>
      <c r="G208" s="412"/>
      <c r="H208" s="413"/>
    </row>
    <row r="209" spans="2:8" ht="53.25" x14ac:dyDescent="0.35">
      <c r="B209" s="410" t="s">
        <v>652</v>
      </c>
      <c r="C209" s="411" t="s">
        <v>653</v>
      </c>
      <c r="D209" s="412"/>
      <c r="E209" s="412">
        <v>896</v>
      </c>
      <c r="F209" s="412">
        <v>0</v>
      </c>
      <c r="G209" s="412"/>
      <c r="H209" s="413"/>
    </row>
    <row r="210" spans="2:8" ht="53.25" x14ac:dyDescent="0.35">
      <c r="B210" s="410" t="s">
        <v>654</v>
      </c>
      <c r="C210" s="411" t="s">
        <v>655</v>
      </c>
      <c r="D210" s="412"/>
      <c r="E210" s="412">
        <v>210</v>
      </c>
      <c r="F210" s="412">
        <v>0</v>
      </c>
      <c r="G210" s="412"/>
      <c r="H210" s="413"/>
    </row>
    <row r="211" spans="2:8" ht="53.25" x14ac:dyDescent="0.35">
      <c r="B211" s="410" t="s">
        <v>656</v>
      </c>
      <c r="C211" s="411" t="s">
        <v>657</v>
      </c>
      <c r="D211" s="412"/>
      <c r="E211" s="412">
        <v>230</v>
      </c>
      <c r="F211" s="412">
        <v>0</v>
      </c>
      <c r="G211" s="412"/>
      <c r="H211" s="413"/>
    </row>
    <row r="212" spans="2:8" ht="40.5" x14ac:dyDescent="0.35">
      <c r="B212" s="410" t="s">
        <v>658</v>
      </c>
      <c r="C212" s="411" t="s">
        <v>659</v>
      </c>
      <c r="D212" s="412"/>
      <c r="E212" s="412">
        <v>260296.3</v>
      </c>
      <c r="F212" s="412">
        <v>0</v>
      </c>
      <c r="G212" s="412"/>
      <c r="H212" s="413"/>
    </row>
    <row r="213" spans="2:8" ht="40.5" x14ac:dyDescent="0.35">
      <c r="B213" s="410" t="s">
        <v>660</v>
      </c>
      <c r="C213" s="411" t="s">
        <v>661</v>
      </c>
      <c r="D213" s="412"/>
      <c r="E213" s="412">
        <v>0</v>
      </c>
      <c r="F213" s="412">
        <v>390</v>
      </c>
      <c r="G213" s="412"/>
      <c r="H213" s="413"/>
    </row>
    <row r="214" spans="2:8" ht="27.75" x14ac:dyDescent="0.35">
      <c r="B214" s="410" t="s">
        <v>662</v>
      </c>
      <c r="C214" s="411" t="s">
        <v>663</v>
      </c>
      <c r="D214" s="412"/>
      <c r="E214" s="412">
        <v>0</v>
      </c>
      <c r="F214" s="412">
        <v>80930.100000000006</v>
      </c>
      <c r="G214" s="412"/>
      <c r="H214" s="413"/>
    </row>
    <row r="215" spans="2:8" ht="27.75" x14ac:dyDescent="0.35">
      <c r="B215" s="410" t="s">
        <v>664</v>
      </c>
      <c r="C215" s="411" t="s">
        <v>390</v>
      </c>
      <c r="D215" s="412"/>
      <c r="E215" s="412">
        <v>0</v>
      </c>
      <c r="F215" s="412">
        <v>14500</v>
      </c>
      <c r="G215" s="412"/>
      <c r="H215" s="413"/>
    </row>
    <row r="216" spans="2:8" ht="27.75" x14ac:dyDescent="0.35">
      <c r="B216" s="410" t="s">
        <v>665</v>
      </c>
      <c r="C216" s="411" t="s">
        <v>666</v>
      </c>
      <c r="D216" s="412"/>
      <c r="E216" s="412">
        <v>0</v>
      </c>
      <c r="F216" s="412">
        <v>80930.100000000006</v>
      </c>
      <c r="G216" s="412"/>
      <c r="H216" s="413"/>
    </row>
    <row r="217" spans="2:8" ht="40.5" x14ac:dyDescent="0.35">
      <c r="B217" s="410" t="s">
        <v>667</v>
      </c>
      <c r="C217" s="411" t="s">
        <v>668</v>
      </c>
      <c r="D217" s="412"/>
      <c r="E217" s="412">
        <v>0</v>
      </c>
      <c r="F217" s="412">
        <v>84130.1</v>
      </c>
      <c r="G217" s="412"/>
      <c r="H217" s="413"/>
    </row>
    <row r="218" spans="2:8" ht="27.75" x14ac:dyDescent="0.35">
      <c r="B218" s="410" t="s">
        <v>669</v>
      </c>
      <c r="C218" s="411" t="s">
        <v>670</v>
      </c>
      <c r="D218" s="412"/>
      <c r="E218" s="412">
        <v>0</v>
      </c>
      <c r="F218" s="412">
        <v>4060</v>
      </c>
      <c r="G218" s="412"/>
      <c r="H218" s="413"/>
    </row>
    <row r="219" spans="2:8" ht="27.75" x14ac:dyDescent="0.35">
      <c r="B219" s="410" t="s">
        <v>671</v>
      </c>
      <c r="C219" s="411" t="s">
        <v>672</v>
      </c>
      <c r="D219" s="412"/>
      <c r="E219" s="412">
        <v>0</v>
      </c>
      <c r="F219" s="412">
        <v>3500</v>
      </c>
      <c r="G219" s="412"/>
      <c r="H219" s="413"/>
    </row>
    <row r="220" spans="2:8" ht="27.75" x14ac:dyDescent="0.35">
      <c r="B220" s="410" t="s">
        <v>673</v>
      </c>
      <c r="C220" s="411" t="s">
        <v>672</v>
      </c>
      <c r="D220" s="412"/>
      <c r="E220" s="412">
        <v>0</v>
      </c>
      <c r="F220" s="412">
        <v>2248.15</v>
      </c>
      <c r="G220" s="412"/>
      <c r="H220" s="413"/>
    </row>
    <row r="221" spans="2:8" ht="40.5" x14ac:dyDescent="0.35">
      <c r="B221" s="410" t="s">
        <v>674</v>
      </c>
      <c r="C221" s="411" t="s">
        <v>675</v>
      </c>
      <c r="D221" s="412"/>
      <c r="E221" s="412">
        <v>0</v>
      </c>
      <c r="F221" s="412">
        <v>72849.7</v>
      </c>
      <c r="G221" s="412"/>
      <c r="H221" s="413"/>
    </row>
    <row r="222" spans="2:8" ht="40.5" x14ac:dyDescent="0.35">
      <c r="B222" s="410" t="s">
        <v>676</v>
      </c>
      <c r="C222" s="411" t="s">
        <v>677</v>
      </c>
      <c r="D222" s="412"/>
      <c r="E222" s="412">
        <v>0</v>
      </c>
      <c r="F222" s="412">
        <v>75364.25</v>
      </c>
      <c r="G222" s="412"/>
      <c r="H222" s="413"/>
    </row>
    <row r="223" spans="2:8" ht="40.5" x14ac:dyDescent="0.35">
      <c r="B223" s="410" t="s">
        <v>678</v>
      </c>
      <c r="C223" s="411" t="s">
        <v>679</v>
      </c>
      <c r="D223" s="412"/>
      <c r="E223" s="412">
        <v>0</v>
      </c>
      <c r="F223" s="412">
        <v>3500</v>
      </c>
      <c r="G223" s="412"/>
      <c r="H223" s="413"/>
    </row>
    <row r="224" spans="2:8" ht="40.5" x14ac:dyDescent="0.35">
      <c r="B224" s="410" t="s">
        <v>680</v>
      </c>
      <c r="C224" s="411" t="s">
        <v>681</v>
      </c>
      <c r="D224" s="412"/>
      <c r="E224" s="412">
        <v>0</v>
      </c>
      <c r="F224" s="412">
        <v>16864</v>
      </c>
      <c r="G224" s="412"/>
      <c r="H224" s="413"/>
    </row>
    <row r="225" spans="2:8" ht="66" x14ac:dyDescent="0.35">
      <c r="B225" s="410" t="s">
        <v>682</v>
      </c>
      <c r="C225" s="411" t="s">
        <v>683</v>
      </c>
      <c r="D225" s="412"/>
      <c r="E225" s="412">
        <v>16864</v>
      </c>
      <c r="F225" s="412">
        <v>0</v>
      </c>
      <c r="G225" s="412"/>
      <c r="H225" s="413"/>
    </row>
    <row r="226" spans="2:8" ht="27.75" x14ac:dyDescent="0.35">
      <c r="B226" s="410" t="s">
        <v>684</v>
      </c>
      <c r="C226" s="411" t="s">
        <v>685</v>
      </c>
      <c r="D226" s="412"/>
      <c r="E226" s="412">
        <v>0</v>
      </c>
      <c r="F226" s="412">
        <v>11000</v>
      </c>
      <c r="G226" s="412"/>
      <c r="H226" s="413"/>
    </row>
    <row r="227" spans="2:8" ht="27.75" x14ac:dyDescent="0.35">
      <c r="B227" s="410" t="s">
        <v>686</v>
      </c>
      <c r="C227" s="411" t="s">
        <v>390</v>
      </c>
      <c r="D227" s="412"/>
      <c r="E227" s="412">
        <v>0</v>
      </c>
      <c r="F227" s="412">
        <v>35000</v>
      </c>
      <c r="G227" s="412"/>
      <c r="H227" s="413"/>
    </row>
    <row r="228" spans="2:8" ht="27.75" x14ac:dyDescent="0.35">
      <c r="B228" s="410" t="s">
        <v>687</v>
      </c>
      <c r="C228" s="411" t="s">
        <v>688</v>
      </c>
      <c r="D228" s="412"/>
      <c r="E228" s="412">
        <v>0</v>
      </c>
      <c r="F228" s="412">
        <v>2248.15</v>
      </c>
      <c r="G228" s="412"/>
      <c r="H228" s="413"/>
    </row>
    <row r="229" spans="2:8" ht="66" x14ac:dyDescent="0.35">
      <c r="B229" s="410" t="s">
        <v>689</v>
      </c>
      <c r="C229" s="411" t="s">
        <v>690</v>
      </c>
      <c r="D229" s="412"/>
      <c r="E229" s="412">
        <v>0</v>
      </c>
      <c r="F229" s="412">
        <v>7963.4</v>
      </c>
      <c r="G229" s="412"/>
      <c r="H229" s="413"/>
    </row>
    <row r="230" spans="2:8" x14ac:dyDescent="0.35">
      <c r="B230" s="410" t="s">
        <v>691</v>
      </c>
      <c r="C230" s="411" t="s">
        <v>692</v>
      </c>
      <c r="D230" s="412"/>
      <c r="E230" s="412">
        <v>0</v>
      </c>
      <c r="F230" s="412">
        <v>82363.48</v>
      </c>
      <c r="G230" s="412"/>
      <c r="H230" s="413"/>
    </row>
    <row r="231" spans="2:8" ht="40.5" x14ac:dyDescent="0.35">
      <c r="B231" s="410" t="s">
        <v>693</v>
      </c>
      <c r="C231" s="411" t="s">
        <v>694</v>
      </c>
      <c r="D231" s="412"/>
      <c r="E231" s="412">
        <v>0</v>
      </c>
      <c r="F231" s="412">
        <v>77612.399999999994</v>
      </c>
      <c r="G231" s="412"/>
      <c r="H231" s="413"/>
    </row>
    <row r="232" spans="2:8" x14ac:dyDescent="0.35">
      <c r="B232" s="410" t="s">
        <v>695</v>
      </c>
      <c r="C232" s="411" t="s">
        <v>696</v>
      </c>
      <c r="D232" s="412"/>
      <c r="E232" s="412">
        <v>0</v>
      </c>
      <c r="F232" s="412">
        <v>11240</v>
      </c>
      <c r="G232" s="412"/>
      <c r="H232" s="413"/>
    </row>
    <row r="233" spans="2:8" ht="53.25" x14ac:dyDescent="0.35">
      <c r="B233" s="410" t="s">
        <v>697</v>
      </c>
      <c r="C233" s="411" t="s">
        <v>698</v>
      </c>
      <c r="D233" s="412"/>
      <c r="E233" s="412">
        <v>290</v>
      </c>
      <c r="F233" s="412">
        <v>0</v>
      </c>
      <c r="G233" s="412"/>
      <c r="H233" s="413"/>
    </row>
    <row r="234" spans="2:8" ht="53.25" x14ac:dyDescent="0.35">
      <c r="B234" s="410" t="s">
        <v>699</v>
      </c>
      <c r="C234" s="411" t="s">
        <v>700</v>
      </c>
      <c r="D234" s="412"/>
      <c r="E234" s="412">
        <v>270</v>
      </c>
      <c r="F234" s="412">
        <v>0</v>
      </c>
      <c r="G234" s="412"/>
      <c r="H234" s="413"/>
    </row>
    <row r="235" spans="2:8" ht="40.5" x14ac:dyDescent="0.35">
      <c r="B235" s="410" t="s">
        <v>701</v>
      </c>
      <c r="C235" s="411" t="s">
        <v>702</v>
      </c>
      <c r="D235" s="412"/>
      <c r="E235" s="412">
        <v>0</v>
      </c>
      <c r="F235" s="412">
        <v>2000</v>
      </c>
      <c r="G235" s="412"/>
      <c r="H235" s="413"/>
    </row>
    <row r="236" spans="2:8" ht="27.75" x14ac:dyDescent="0.35">
      <c r="B236" s="410" t="s">
        <v>703</v>
      </c>
      <c r="C236" s="411" t="s">
        <v>704</v>
      </c>
      <c r="D236" s="412"/>
      <c r="E236" s="412">
        <v>0</v>
      </c>
      <c r="F236" s="412">
        <v>391</v>
      </c>
      <c r="G236" s="412"/>
      <c r="H236" s="413"/>
    </row>
    <row r="237" spans="2:8" x14ac:dyDescent="0.35">
      <c r="B237" s="410" t="s">
        <v>705</v>
      </c>
      <c r="C237" s="411" t="s">
        <v>706</v>
      </c>
      <c r="D237" s="412"/>
      <c r="E237" s="412">
        <v>0</v>
      </c>
      <c r="F237" s="412">
        <v>42496.6</v>
      </c>
      <c r="G237" s="412"/>
      <c r="H237" s="413"/>
    </row>
    <row r="238" spans="2:8" ht="27.75" x14ac:dyDescent="0.35">
      <c r="B238" s="410" t="s">
        <v>707</v>
      </c>
      <c r="C238" s="411" t="s">
        <v>708</v>
      </c>
      <c r="D238" s="412"/>
      <c r="E238" s="412">
        <v>0</v>
      </c>
      <c r="F238" s="412">
        <v>1096</v>
      </c>
      <c r="G238" s="412"/>
      <c r="H238" s="413"/>
    </row>
    <row r="239" spans="2:8" ht="27.75" x14ac:dyDescent="0.35">
      <c r="B239" s="410" t="s">
        <v>709</v>
      </c>
      <c r="C239" s="411" t="s">
        <v>710</v>
      </c>
      <c r="D239" s="412"/>
      <c r="E239" s="412">
        <v>0</v>
      </c>
      <c r="F239" s="412">
        <v>332</v>
      </c>
      <c r="G239" s="412"/>
      <c r="H239" s="413"/>
    </row>
    <row r="240" spans="2:8" ht="40.5" x14ac:dyDescent="0.35">
      <c r="B240" s="410" t="s">
        <v>711</v>
      </c>
      <c r="C240" s="411" t="s">
        <v>712</v>
      </c>
      <c r="D240" s="412"/>
      <c r="E240" s="412">
        <v>0</v>
      </c>
      <c r="F240" s="412">
        <v>391</v>
      </c>
      <c r="G240" s="412"/>
      <c r="H240" s="413"/>
    </row>
    <row r="241" spans="2:8" ht="40.5" x14ac:dyDescent="0.35">
      <c r="B241" s="410" t="s">
        <v>713</v>
      </c>
      <c r="C241" s="411" t="s">
        <v>714</v>
      </c>
      <c r="D241" s="412"/>
      <c r="E241" s="412">
        <v>0</v>
      </c>
      <c r="F241" s="412">
        <v>12843.52</v>
      </c>
      <c r="G241" s="412"/>
      <c r="H241" s="413"/>
    </row>
    <row r="242" spans="2:8" ht="27.75" x14ac:dyDescent="0.35">
      <c r="B242" s="410" t="s">
        <v>715</v>
      </c>
      <c r="C242" s="411" t="s">
        <v>716</v>
      </c>
      <c r="D242" s="412"/>
      <c r="E242" s="412">
        <v>0</v>
      </c>
      <c r="F242" s="412">
        <v>22508.639999999999</v>
      </c>
      <c r="G242" s="412"/>
      <c r="H242" s="413"/>
    </row>
    <row r="243" spans="2:8" ht="40.5" x14ac:dyDescent="0.35">
      <c r="B243" s="410" t="s">
        <v>717</v>
      </c>
      <c r="C243" s="411" t="s">
        <v>718</v>
      </c>
      <c r="D243" s="412"/>
      <c r="E243" s="412">
        <v>0</v>
      </c>
      <c r="F243" s="412">
        <v>13357.99</v>
      </c>
      <c r="G243" s="412"/>
      <c r="H243" s="413"/>
    </row>
    <row r="244" spans="2:8" ht="40.5" x14ac:dyDescent="0.35">
      <c r="B244" s="410" t="s">
        <v>719</v>
      </c>
      <c r="C244" s="411" t="s">
        <v>720</v>
      </c>
      <c r="D244" s="412"/>
      <c r="E244" s="412">
        <v>0</v>
      </c>
      <c r="F244" s="412">
        <v>11102.29</v>
      </c>
      <c r="G244" s="412"/>
      <c r="H244" s="413"/>
    </row>
    <row r="245" spans="2:8" ht="27.75" x14ac:dyDescent="0.35">
      <c r="B245" s="410" t="s">
        <v>721</v>
      </c>
      <c r="C245" s="411" t="s">
        <v>722</v>
      </c>
      <c r="D245" s="412"/>
      <c r="E245" s="412">
        <v>0</v>
      </c>
      <c r="F245" s="412">
        <v>13171.8</v>
      </c>
      <c r="G245" s="412"/>
      <c r="H245" s="413"/>
    </row>
    <row r="246" spans="2:8" ht="66" x14ac:dyDescent="0.35">
      <c r="B246" s="410" t="s">
        <v>723</v>
      </c>
      <c r="C246" s="411" t="s">
        <v>724</v>
      </c>
      <c r="D246" s="412"/>
      <c r="E246" s="412">
        <v>0</v>
      </c>
      <c r="F246" s="412">
        <v>391</v>
      </c>
      <c r="G246" s="412"/>
      <c r="H246" s="413"/>
    </row>
    <row r="247" spans="2:8" ht="40.5" x14ac:dyDescent="0.35">
      <c r="B247" s="410" t="s">
        <v>725</v>
      </c>
      <c r="C247" s="411" t="s">
        <v>726</v>
      </c>
      <c r="D247" s="412"/>
      <c r="E247" s="412">
        <v>0</v>
      </c>
      <c r="F247" s="412">
        <v>855</v>
      </c>
      <c r="G247" s="412"/>
      <c r="H247" s="413"/>
    </row>
    <row r="248" spans="2:8" ht="40.5" x14ac:dyDescent="0.35">
      <c r="B248" s="410" t="s">
        <v>727</v>
      </c>
      <c r="C248" s="411" t="s">
        <v>728</v>
      </c>
      <c r="D248" s="412"/>
      <c r="E248" s="412">
        <v>0</v>
      </c>
      <c r="F248" s="412">
        <v>417</v>
      </c>
      <c r="G248" s="412"/>
      <c r="H248" s="413"/>
    </row>
    <row r="249" spans="2:8" ht="53.25" x14ac:dyDescent="0.35">
      <c r="B249" s="410" t="s">
        <v>729</v>
      </c>
      <c r="C249" s="411" t="s">
        <v>730</v>
      </c>
      <c r="D249" s="412"/>
      <c r="E249" s="412">
        <v>0</v>
      </c>
      <c r="F249" s="412">
        <v>391</v>
      </c>
      <c r="G249" s="412"/>
      <c r="H249" s="413"/>
    </row>
    <row r="250" spans="2:8" ht="53.25" x14ac:dyDescent="0.35">
      <c r="B250" s="410" t="s">
        <v>731</v>
      </c>
      <c r="C250" s="411" t="s">
        <v>732</v>
      </c>
      <c r="D250" s="412"/>
      <c r="E250" s="412">
        <v>19850.5</v>
      </c>
      <c r="F250" s="412">
        <v>0</v>
      </c>
      <c r="G250" s="412"/>
      <c r="H250" s="413"/>
    </row>
    <row r="251" spans="2:8" ht="40.5" x14ac:dyDescent="0.35">
      <c r="B251" s="410" t="s">
        <v>733</v>
      </c>
      <c r="C251" s="411" t="s">
        <v>734</v>
      </c>
      <c r="D251" s="412"/>
      <c r="E251" s="412">
        <v>0</v>
      </c>
      <c r="F251" s="412">
        <v>390</v>
      </c>
      <c r="G251" s="412"/>
      <c r="H251" s="413"/>
    </row>
    <row r="252" spans="2:8" ht="27.75" x14ac:dyDescent="0.35">
      <c r="B252" s="410" t="s">
        <v>735</v>
      </c>
      <c r="C252" s="411" t="s">
        <v>736</v>
      </c>
      <c r="D252" s="412"/>
      <c r="E252" s="412">
        <v>0</v>
      </c>
      <c r="F252" s="412">
        <v>2248.15</v>
      </c>
      <c r="G252" s="412"/>
      <c r="H252" s="413"/>
    </row>
    <row r="253" spans="2:8" ht="53.25" x14ac:dyDescent="0.35">
      <c r="B253" s="410" t="s">
        <v>737</v>
      </c>
      <c r="C253" s="411" t="s">
        <v>738</v>
      </c>
      <c r="D253" s="412"/>
      <c r="E253" s="412">
        <v>0</v>
      </c>
      <c r="F253" s="412">
        <v>391</v>
      </c>
      <c r="G253" s="412"/>
      <c r="H253" s="413"/>
    </row>
    <row r="254" spans="2:8" ht="53.25" x14ac:dyDescent="0.35">
      <c r="B254" s="410" t="s">
        <v>739</v>
      </c>
      <c r="C254" s="411" t="s">
        <v>740</v>
      </c>
      <c r="D254" s="412"/>
      <c r="E254" s="412">
        <v>0</v>
      </c>
      <c r="F254" s="412">
        <v>19675</v>
      </c>
      <c r="G254" s="412"/>
      <c r="H254" s="413"/>
    </row>
    <row r="255" spans="2:8" x14ac:dyDescent="0.35">
      <c r="B255" s="410" t="s">
        <v>741</v>
      </c>
      <c r="C255" s="411" t="s">
        <v>742</v>
      </c>
      <c r="D255" s="412"/>
      <c r="E255" s="412">
        <v>0</v>
      </c>
      <c r="F255" s="412">
        <v>11606</v>
      </c>
      <c r="G255" s="412"/>
      <c r="H255" s="413"/>
    </row>
    <row r="256" spans="2:8" ht="40.5" x14ac:dyDescent="0.35">
      <c r="B256" s="410" t="s">
        <v>743</v>
      </c>
      <c r="C256" s="411" t="s">
        <v>744</v>
      </c>
      <c r="D256" s="412"/>
      <c r="E256" s="412">
        <v>0</v>
      </c>
      <c r="F256" s="412">
        <v>15000</v>
      </c>
      <c r="G256" s="412"/>
      <c r="H256" s="413"/>
    </row>
    <row r="257" spans="2:8" ht="40.5" x14ac:dyDescent="0.35">
      <c r="B257" s="410" t="s">
        <v>745</v>
      </c>
      <c r="C257" s="411" t="s">
        <v>746</v>
      </c>
      <c r="D257" s="412"/>
      <c r="E257" s="412">
        <v>0</v>
      </c>
      <c r="F257" s="412">
        <v>10000</v>
      </c>
      <c r="G257" s="412"/>
      <c r="H257" s="413"/>
    </row>
    <row r="258" spans="2:8" ht="53.25" x14ac:dyDescent="0.35">
      <c r="B258" s="410" t="s">
        <v>747</v>
      </c>
      <c r="C258" s="411" t="s">
        <v>748</v>
      </c>
      <c r="D258" s="412"/>
      <c r="E258" s="412">
        <v>35000</v>
      </c>
      <c r="F258" s="412">
        <v>0</v>
      </c>
      <c r="G258" s="412"/>
      <c r="H258" s="413"/>
    </row>
    <row r="259" spans="2:8" ht="40.5" x14ac:dyDescent="0.35">
      <c r="B259" s="410" t="s">
        <v>749</v>
      </c>
      <c r="C259" s="411" t="s">
        <v>750</v>
      </c>
      <c r="D259" s="412"/>
      <c r="E259" s="412">
        <v>0</v>
      </c>
      <c r="F259" s="412">
        <v>2514.5500000000002</v>
      </c>
      <c r="G259" s="412"/>
      <c r="H259" s="413"/>
    </row>
    <row r="260" spans="2:8" ht="27.75" x14ac:dyDescent="0.35">
      <c r="B260" s="410" t="s">
        <v>751</v>
      </c>
      <c r="C260" s="411" t="s">
        <v>752</v>
      </c>
      <c r="D260" s="412"/>
      <c r="E260" s="412">
        <v>0</v>
      </c>
      <c r="F260" s="412">
        <v>64960</v>
      </c>
      <c r="G260" s="412"/>
      <c r="H260" s="413"/>
    </row>
    <row r="261" spans="2:8" ht="27.75" x14ac:dyDescent="0.35">
      <c r="B261" s="410" t="s">
        <v>753</v>
      </c>
      <c r="C261" s="411" t="s">
        <v>754</v>
      </c>
      <c r="D261" s="412"/>
      <c r="E261" s="412">
        <v>0</v>
      </c>
      <c r="F261" s="412">
        <v>10000</v>
      </c>
      <c r="G261" s="412"/>
      <c r="H261" s="413"/>
    </row>
    <row r="262" spans="2:8" ht="27.75" x14ac:dyDescent="0.35">
      <c r="B262" s="410" t="s">
        <v>755</v>
      </c>
      <c r="C262" s="411" t="s">
        <v>756</v>
      </c>
      <c r="D262" s="412"/>
      <c r="E262" s="412">
        <v>0</v>
      </c>
      <c r="F262" s="412">
        <v>15000</v>
      </c>
      <c r="G262" s="412"/>
      <c r="H262" s="413"/>
    </row>
    <row r="263" spans="2:8" x14ac:dyDescent="0.35">
      <c r="B263" s="410" t="s">
        <v>757</v>
      </c>
      <c r="C263" s="411" t="s">
        <v>758</v>
      </c>
      <c r="D263" s="412"/>
      <c r="E263" s="412">
        <v>0</v>
      </c>
      <c r="F263" s="412">
        <v>181899.6</v>
      </c>
      <c r="G263" s="412"/>
      <c r="H263" s="413"/>
    </row>
    <row r="264" spans="2:8" x14ac:dyDescent="0.35">
      <c r="B264" s="410" t="s">
        <v>759</v>
      </c>
      <c r="C264" s="411" t="s">
        <v>760</v>
      </c>
      <c r="D264" s="412"/>
      <c r="E264" s="412">
        <v>0</v>
      </c>
      <c r="F264" s="412">
        <v>40832</v>
      </c>
      <c r="G264" s="412"/>
      <c r="H264" s="413"/>
    </row>
    <row r="265" spans="2:8" ht="40.5" x14ac:dyDescent="0.35">
      <c r="B265" s="410" t="s">
        <v>761</v>
      </c>
      <c r="C265" s="411" t="s">
        <v>762</v>
      </c>
      <c r="D265" s="412"/>
      <c r="E265" s="412">
        <v>0</v>
      </c>
      <c r="F265" s="412">
        <v>13780.73</v>
      </c>
      <c r="G265" s="412"/>
      <c r="H265" s="413"/>
    </row>
    <row r="266" spans="2:8" ht="27.75" x14ac:dyDescent="0.35">
      <c r="B266" s="410" t="s">
        <v>763</v>
      </c>
      <c r="C266" s="411" t="s">
        <v>764</v>
      </c>
      <c r="D266" s="412"/>
      <c r="E266" s="412">
        <v>0</v>
      </c>
      <c r="F266" s="412">
        <v>81963.100000000006</v>
      </c>
      <c r="G266" s="412"/>
      <c r="H266" s="413"/>
    </row>
    <row r="267" spans="2:8" ht="27.75" x14ac:dyDescent="0.35">
      <c r="B267" s="410" t="s">
        <v>765</v>
      </c>
      <c r="C267" s="411" t="s">
        <v>766</v>
      </c>
      <c r="D267" s="412"/>
      <c r="E267" s="412">
        <v>0</v>
      </c>
      <c r="F267" s="412">
        <v>8000</v>
      </c>
      <c r="G267" s="412"/>
      <c r="H267" s="413"/>
    </row>
    <row r="268" spans="2:8" ht="27.75" x14ac:dyDescent="0.35">
      <c r="B268" s="410" t="s">
        <v>767</v>
      </c>
      <c r="C268" s="411" t="s">
        <v>768</v>
      </c>
      <c r="D268" s="412"/>
      <c r="E268" s="412">
        <v>0</v>
      </c>
      <c r="F268" s="412">
        <v>80930.100000000006</v>
      </c>
      <c r="G268" s="412"/>
      <c r="H268" s="413"/>
    </row>
    <row r="269" spans="2:8" ht="27.75" x14ac:dyDescent="0.35">
      <c r="B269" s="410" t="s">
        <v>769</v>
      </c>
      <c r="C269" s="411" t="s">
        <v>770</v>
      </c>
      <c r="D269" s="412"/>
      <c r="E269" s="412">
        <v>0</v>
      </c>
      <c r="F269" s="412">
        <v>8000</v>
      </c>
      <c r="G269" s="412"/>
      <c r="H269" s="413"/>
    </row>
    <row r="270" spans="2:8" ht="53.25" x14ac:dyDescent="0.35">
      <c r="B270" s="410" t="s">
        <v>771</v>
      </c>
      <c r="C270" s="411" t="s">
        <v>772</v>
      </c>
      <c r="D270" s="412"/>
      <c r="E270" s="412">
        <v>2010.5</v>
      </c>
      <c r="F270" s="412">
        <v>0</v>
      </c>
      <c r="G270" s="412"/>
      <c r="H270" s="413"/>
    </row>
    <row r="271" spans="2:8" ht="53.25" x14ac:dyDescent="0.35">
      <c r="B271" s="410" t="s">
        <v>773</v>
      </c>
      <c r="C271" s="411" t="s">
        <v>774</v>
      </c>
      <c r="D271" s="412"/>
      <c r="E271" s="412">
        <v>15615</v>
      </c>
      <c r="F271" s="412">
        <v>0</v>
      </c>
      <c r="G271" s="412"/>
      <c r="H271" s="413"/>
    </row>
    <row r="272" spans="2:8" ht="27.75" x14ac:dyDescent="0.35">
      <c r="B272" s="410" t="s">
        <v>775</v>
      </c>
      <c r="C272" s="411" t="s">
        <v>776</v>
      </c>
      <c r="D272" s="412"/>
      <c r="E272" s="412">
        <v>317878.25</v>
      </c>
      <c r="F272" s="412">
        <v>0</v>
      </c>
      <c r="G272" s="412"/>
      <c r="H272" s="413"/>
    </row>
    <row r="273" spans="2:8" ht="40.5" x14ac:dyDescent="0.35">
      <c r="B273" s="410" t="s">
        <v>777</v>
      </c>
      <c r="C273" s="411" t="s">
        <v>778</v>
      </c>
      <c r="D273" s="412"/>
      <c r="E273" s="412">
        <v>415326</v>
      </c>
      <c r="F273" s="412">
        <v>0</v>
      </c>
      <c r="G273" s="412"/>
      <c r="H273" s="413"/>
    </row>
    <row r="274" spans="2:8" ht="40.5" x14ac:dyDescent="0.35">
      <c r="B274" s="410" t="s">
        <v>779</v>
      </c>
      <c r="C274" s="411" t="s">
        <v>780</v>
      </c>
      <c r="D274" s="412"/>
      <c r="E274" s="412">
        <v>0</v>
      </c>
      <c r="F274" s="412">
        <v>14053</v>
      </c>
      <c r="G274" s="412"/>
      <c r="H274" s="413"/>
    </row>
    <row r="275" spans="2:8" ht="27.75" x14ac:dyDescent="0.35">
      <c r="B275" s="410" t="s">
        <v>781</v>
      </c>
      <c r="C275" s="411" t="s">
        <v>782</v>
      </c>
      <c r="D275" s="412"/>
      <c r="E275" s="412">
        <v>0</v>
      </c>
      <c r="F275" s="412">
        <v>3500</v>
      </c>
      <c r="G275" s="412"/>
      <c r="H275" s="413"/>
    </row>
    <row r="276" spans="2:8" ht="27.75" x14ac:dyDescent="0.35">
      <c r="B276" s="410" t="s">
        <v>783</v>
      </c>
      <c r="C276" s="411" t="s">
        <v>782</v>
      </c>
      <c r="D276" s="412"/>
      <c r="E276" s="412">
        <v>0</v>
      </c>
      <c r="F276" s="412">
        <v>6475</v>
      </c>
      <c r="G276" s="412"/>
      <c r="H276" s="413"/>
    </row>
    <row r="277" spans="2:8" ht="27.75" x14ac:dyDescent="0.35">
      <c r="B277" s="410" t="s">
        <v>784</v>
      </c>
      <c r="C277" s="411" t="s">
        <v>785</v>
      </c>
      <c r="D277" s="412"/>
      <c r="E277" s="412">
        <v>18500</v>
      </c>
      <c r="F277" s="412">
        <v>0</v>
      </c>
      <c r="G277" s="412"/>
      <c r="H277" s="413"/>
    </row>
    <row r="278" spans="2:8" ht="27.75" x14ac:dyDescent="0.35">
      <c r="B278" s="410" t="s">
        <v>786</v>
      </c>
      <c r="C278" s="411" t="s">
        <v>787</v>
      </c>
      <c r="D278" s="412"/>
      <c r="E278" s="412">
        <v>18500</v>
      </c>
      <c r="F278" s="412">
        <v>0</v>
      </c>
      <c r="G278" s="412"/>
      <c r="H278" s="413"/>
    </row>
    <row r="279" spans="2:8" ht="27.75" x14ac:dyDescent="0.35">
      <c r="B279" s="410" t="s">
        <v>788</v>
      </c>
      <c r="C279" s="411" t="s">
        <v>789</v>
      </c>
      <c r="D279" s="412"/>
      <c r="E279" s="412">
        <v>18500</v>
      </c>
      <c r="F279" s="412">
        <v>0</v>
      </c>
      <c r="G279" s="412"/>
      <c r="H279" s="413"/>
    </row>
    <row r="280" spans="2:8" ht="27.75" x14ac:dyDescent="0.35">
      <c r="B280" s="410" t="s">
        <v>790</v>
      </c>
      <c r="C280" s="411" t="s">
        <v>791</v>
      </c>
      <c r="D280" s="412"/>
      <c r="E280" s="412">
        <v>11000</v>
      </c>
      <c r="F280" s="412">
        <v>0</v>
      </c>
      <c r="G280" s="412"/>
      <c r="H280" s="413"/>
    </row>
    <row r="281" spans="2:8" ht="40.5" x14ac:dyDescent="0.35">
      <c r="B281" s="410" t="s">
        <v>792</v>
      </c>
      <c r="C281" s="411" t="s">
        <v>793</v>
      </c>
      <c r="D281" s="412"/>
      <c r="E281" s="412">
        <v>11000</v>
      </c>
      <c r="F281" s="412">
        <v>0</v>
      </c>
      <c r="G281" s="412"/>
      <c r="H281" s="413"/>
    </row>
    <row r="282" spans="2:8" ht="27.75" x14ac:dyDescent="0.35">
      <c r="B282" s="410" t="s">
        <v>794</v>
      </c>
      <c r="C282" s="411" t="s">
        <v>795</v>
      </c>
      <c r="D282" s="412"/>
      <c r="E282" s="412">
        <v>10475</v>
      </c>
      <c r="F282" s="412">
        <v>0</v>
      </c>
      <c r="G282" s="412"/>
      <c r="H282" s="413"/>
    </row>
    <row r="283" spans="2:8" ht="27.75" x14ac:dyDescent="0.35">
      <c r="B283" s="410" t="s">
        <v>796</v>
      </c>
      <c r="C283" s="411" t="s">
        <v>797</v>
      </c>
      <c r="D283" s="412"/>
      <c r="E283" s="412">
        <v>20000</v>
      </c>
      <c r="F283" s="412">
        <v>0</v>
      </c>
      <c r="G283" s="412"/>
      <c r="H283" s="413"/>
    </row>
    <row r="284" spans="2:8" ht="27.75" x14ac:dyDescent="0.35">
      <c r="B284" s="410" t="s">
        <v>798</v>
      </c>
      <c r="C284" s="411" t="s">
        <v>799</v>
      </c>
      <c r="D284" s="412"/>
      <c r="E284" s="412">
        <v>10000</v>
      </c>
      <c r="F284" s="412">
        <v>0</v>
      </c>
      <c r="G284" s="412"/>
      <c r="H284" s="413"/>
    </row>
    <row r="285" spans="2:8" ht="27.75" x14ac:dyDescent="0.35">
      <c r="B285" s="410" t="s">
        <v>800</v>
      </c>
      <c r="C285" s="411" t="s">
        <v>801</v>
      </c>
      <c r="D285" s="412"/>
      <c r="E285" s="412">
        <v>15000</v>
      </c>
      <c r="F285" s="412">
        <v>0</v>
      </c>
      <c r="G285" s="412"/>
      <c r="H285" s="413"/>
    </row>
    <row r="286" spans="2:8" ht="27.75" x14ac:dyDescent="0.35">
      <c r="B286" s="410" t="s">
        <v>802</v>
      </c>
      <c r="C286" s="411" t="s">
        <v>803</v>
      </c>
      <c r="D286" s="412"/>
      <c r="E286" s="412">
        <v>14000</v>
      </c>
      <c r="F286" s="412">
        <v>0</v>
      </c>
      <c r="G286" s="412"/>
      <c r="H286" s="413"/>
    </row>
    <row r="287" spans="2:8" ht="27.75" x14ac:dyDescent="0.35">
      <c r="B287" s="410" t="s">
        <v>804</v>
      </c>
      <c r="C287" s="411" t="s">
        <v>805</v>
      </c>
      <c r="D287" s="412"/>
      <c r="E287" s="412">
        <v>10000</v>
      </c>
      <c r="F287" s="412">
        <v>0</v>
      </c>
      <c r="G287" s="412"/>
      <c r="H287" s="413"/>
    </row>
    <row r="288" spans="2:8" ht="27.75" x14ac:dyDescent="0.35">
      <c r="B288" s="410" t="s">
        <v>806</v>
      </c>
      <c r="C288" s="411" t="s">
        <v>807</v>
      </c>
      <c r="D288" s="412"/>
      <c r="E288" s="412">
        <v>22000</v>
      </c>
      <c r="F288" s="412">
        <v>0</v>
      </c>
      <c r="G288" s="412"/>
      <c r="H288" s="413"/>
    </row>
    <row r="289" spans="2:8" ht="27.75" x14ac:dyDescent="0.35">
      <c r="B289" s="410" t="s">
        <v>808</v>
      </c>
      <c r="C289" s="411" t="s">
        <v>809</v>
      </c>
      <c r="D289" s="412"/>
      <c r="E289" s="412">
        <v>11000</v>
      </c>
      <c r="F289" s="412">
        <v>0</v>
      </c>
      <c r="G289" s="412"/>
      <c r="H289" s="413"/>
    </row>
    <row r="290" spans="2:8" ht="27.75" x14ac:dyDescent="0.35">
      <c r="B290" s="410" t="s">
        <v>810</v>
      </c>
      <c r="C290" s="411" t="s">
        <v>811</v>
      </c>
      <c r="D290" s="412"/>
      <c r="E290" s="412">
        <v>15000</v>
      </c>
      <c r="F290" s="412">
        <v>0</v>
      </c>
      <c r="G290" s="412"/>
      <c r="H290" s="413"/>
    </row>
    <row r="291" spans="2:8" ht="40.5" x14ac:dyDescent="0.35">
      <c r="B291" s="410" t="s">
        <v>812</v>
      </c>
      <c r="C291" s="411" t="s">
        <v>813</v>
      </c>
      <c r="D291" s="412"/>
      <c r="E291" s="412">
        <v>0</v>
      </c>
      <c r="F291" s="412">
        <v>80751.91</v>
      </c>
      <c r="G291" s="412"/>
      <c r="H291" s="413"/>
    </row>
    <row r="292" spans="2:8" ht="27.75" x14ac:dyDescent="0.35">
      <c r="B292" s="410" t="s">
        <v>814</v>
      </c>
      <c r="C292" s="411" t="s">
        <v>663</v>
      </c>
      <c r="D292" s="412"/>
      <c r="E292" s="412">
        <v>0</v>
      </c>
      <c r="F292" s="412">
        <v>2248.15</v>
      </c>
      <c r="G292" s="412"/>
      <c r="H292" s="413"/>
    </row>
    <row r="293" spans="2:8" ht="27.75" x14ac:dyDescent="0.35">
      <c r="B293" s="410" t="s">
        <v>815</v>
      </c>
      <c r="C293" s="411" t="s">
        <v>816</v>
      </c>
      <c r="D293" s="412"/>
      <c r="E293" s="412">
        <v>0</v>
      </c>
      <c r="F293" s="412">
        <v>2248.15</v>
      </c>
      <c r="G293" s="412"/>
      <c r="H293" s="413"/>
    </row>
    <row r="294" spans="2:8" ht="27.75" x14ac:dyDescent="0.35">
      <c r="B294" s="410" t="s">
        <v>817</v>
      </c>
      <c r="C294" s="411" t="s">
        <v>818</v>
      </c>
      <c r="D294" s="412"/>
      <c r="E294" s="412">
        <v>0</v>
      </c>
      <c r="F294" s="412">
        <v>3500</v>
      </c>
      <c r="G294" s="412"/>
      <c r="H294" s="413"/>
    </row>
    <row r="295" spans="2:8" ht="40.5" x14ac:dyDescent="0.35">
      <c r="B295" s="410" t="s">
        <v>819</v>
      </c>
      <c r="C295" s="411" t="s">
        <v>820</v>
      </c>
      <c r="D295" s="412"/>
      <c r="E295" s="412">
        <v>0</v>
      </c>
      <c r="F295" s="412">
        <v>12173.94</v>
      </c>
      <c r="G295" s="412"/>
      <c r="H295" s="413"/>
    </row>
    <row r="296" spans="2:8" ht="53.25" x14ac:dyDescent="0.35">
      <c r="B296" s="410" t="s">
        <v>821</v>
      </c>
      <c r="C296" s="411" t="s">
        <v>822</v>
      </c>
      <c r="D296" s="412"/>
      <c r="E296" s="412">
        <v>0</v>
      </c>
      <c r="F296" s="412">
        <v>26870</v>
      </c>
      <c r="G296" s="412"/>
      <c r="H296" s="413"/>
    </row>
    <row r="297" spans="2:8" ht="40.5" x14ac:dyDescent="0.35">
      <c r="B297" s="410" t="s">
        <v>823</v>
      </c>
      <c r="C297" s="411" t="s">
        <v>824</v>
      </c>
      <c r="D297" s="412"/>
      <c r="E297" s="412">
        <v>0</v>
      </c>
      <c r="F297" s="412">
        <v>83038.259999999995</v>
      </c>
      <c r="G297" s="412"/>
      <c r="H297" s="413"/>
    </row>
    <row r="298" spans="2:8" ht="27.75" x14ac:dyDescent="0.35">
      <c r="B298" s="410" t="s">
        <v>825</v>
      </c>
      <c r="C298" s="411" t="s">
        <v>826</v>
      </c>
      <c r="D298" s="412"/>
      <c r="E298" s="412">
        <v>0</v>
      </c>
      <c r="F298" s="412">
        <v>3500</v>
      </c>
      <c r="G298" s="412"/>
      <c r="H298" s="413"/>
    </row>
    <row r="299" spans="2:8" ht="40.5" x14ac:dyDescent="0.35">
      <c r="B299" s="410" t="s">
        <v>827</v>
      </c>
      <c r="C299" s="411" t="s">
        <v>824</v>
      </c>
      <c r="D299" s="412"/>
      <c r="E299" s="412">
        <v>0</v>
      </c>
      <c r="F299" s="412">
        <v>3500</v>
      </c>
      <c r="G299" s="412"/>
      <c r="H299" s="413"/>
    </row>
    <row r="300" spans="2:8" ht="40.5" x14ac:dyDescent="0.35">
      <c r="B300" s="410" t="s">
        <v>828</v>
      </c>
      <c r="C300" s="411" t="s">
        <v>829</v>
      </c>
      <c r="D300" s="412"/>
      <c r="E300" s="412">
        <v>375151</v>
      </c>
      <c r="F300" s="412">
        <v>0</v>
      </c>
      <c r="G300" s="412"/>
      <c r="H300" s="413"/>
    </row>
    <row r="301" spans="2:8" ht="40.5" x14ac:dyDescent="0.35">
      <c r="B301" s="410" t="s">
        <v>830</v>
      </c>
      <c r="C301" s="411" t="s">
        <v>831</v>
      </c>
      <c r="D301" s="412"/>
      <c r="E301" s="412">
        <v>0</v>
      </c>
      <c r="F301" s="412">
        <v>77730.100000000006</v>
      </c>
      <c r="G301" s="412"/>
      <c r="H301" s="413"/>
    </row>
    <row r="302" spans="2:8" ht="40.5" x14ac:dyDescent="0.35">
      <c r="B302" s="410" t="s">
        <v>832</v>
      </c>
      <c r="C302" s="411" t="s">
        <v>833</v>
      </c>
      <c r="D302" s="412"/>
      <c r="E302" s="412">
        <v>0</v>
      </c>
      <c r="F302" s="412">
        <v>3500</v>
      </c>
      <c r="G302" s="412"/>
      <c r="H302" s="413"/>
    </row>
    <row r="303" spans="2:8" ht="40.5" x14ac:dyDescent="0.35">
      <c r="B303" s="410" t="s">
        <v>834</v>
      </c>
      <c r="C303" s="411" t="s">
        <v>835</v>
      </c>
      <c r="D303" s="412"/>
      <c r="E303" s="412">
        <v>0</v>
      </c>
      <c r="F303" s="412">
        <v>2514.5500000000002</v>
      </c>
      <c r="G303" s="412"/>
      <c r="H303" s="413"/>
    </row>
    <row r="304" spans="2:8" ht="53.25" x14ac:dyDescent="0.35">
      <c r="B304" s="410" t="s">
        <v>836</v>
      </c>
      <c r="C304" s="411" t="s">
        <v>837</v>
      </c>
      <c r="D304" s="412"/>
      <c r="E304" s="412">
        <v>1000</v>
      </c>
      <c r="F304" s="412">
        <v>0</v>
      </c>
      <c r="G304" s="412"/>
      <c r="H304" s="413"/>
    </row>
    <row r="305" spans="2:8" ht="53.25" x14ac:dyDescent="0.35">
      <c r="B305" s="410" t="s">
        <v>838</v>
      </c>
      <c r="C305" s="411" t="s">
        <v>839</v>
      </c>
      <c r="D305" s="412"/>
      <c r="E305" s="412">
        <v>1160</v>
      </c>
      <c r="F305" s="412">
        <v>0</v>
      </c>
      <c r="G305" s="412"/>
      <c r="H305" s="413"/>
    </row>
    <row r="306" spans="2:8" ht="53.25" x14ac:dyDescent="0.35">
      <c r="B306" s="410" t="s">
        <v>840</v>
      </c>
      <c r="C306" s="411" t="s">
        <v>841</v>
      </c>
      <c r="D306" s="412"/>
      <c r="E306" s="412">
        <v>1870</v>
      </c>
      <c r="F306" s="412">
        <v>0</v>
      </c>
      <c r="G306" s="412"/>
      <c r="H306" s="413"/>
    </row>
    <row r="307" spans="2:8" ht="40.5" x14ac:dyDescent="0.35">
      <c r="B307" s="410" t="s">
        <v>842</v>
      </c>
      <c r="C307" s="411" t="s">
        <v>843</v>
      </c>
      <c r="D307" s="412"/>
      <c r="E307" s="412">
        <v>0</v>
      </c>
      <c r="F307" s="412">
        <v>3500</v>
      </c>
      <c r="G307" s="412"/>
      <c r="H307" s="413"/>
    </row>
    <row r="308" spans="2:8" ht="40.5" x14ac:dyDescent="0.35">
      <c r="B308" s="410" t="s">
        <v>844</v>
      </c>
      <c r="C308" s="411" t="s">
        <v>845</v>
      </c>
      <c r="D308" s="412"/>
      <c r="E308" s="412">
        <v>0</v>
      </c>
      <c r="F308" s="412">
        <v>75364.25</v>
      </c>
      <c r="G308" s="412"/>
      <c r="H308" s="413"/>
    </row>
    <row r="309" spans="2:8" ht="53.25" x14ac:dyDescent="0.35">
      <c r="B309" s="410" t="s">
        <v>846</v>
      </c>
      <c r="C309" s="411" t="s">
        <v>847</v>
      </c>
      <c r="D309" s="412"/>
      <c r="E309" s="412">
        <v>0</v>
      </c>
      <c r="F309" s="412">
        <v>2248.15</v>
      </c>
      <c r="G309" s="412"/>
      <c r="H309" s="413"/>
    </row>
    <row r="310" spans="2:8" ht="53.25" x14ac:dyDescent="0.35">
      <c r="B310" s="410" t="s">
        <v>848</v>
      </c>
      <c r="C310" s="411" t="s">
        <v>849</v>
      </c>
      <c r="D310" s="412"/>
      <c r="E310" s="412">
        <v>0</v>
      </c>
      <c r="F310" s="412">
        <v>3500</v>
      </c>
      <c r="G310" s="412"/>
      <c r="H310" s="413"/>
    </row>
    <row r="311" spans="2:8" ht="27.75" x14ac:dyDescent="0.35">
      <c r="B311" s="410" t="s">
        <v>850</v>
      </c>
      <c r="C311" s="411" t="s">
        <v>851</v>
      </c>
      <c r="D311" s="412"/>
      <c r="E311" s="412">
        <v>270000</v>
      </c>
      <c r="F311" s="412">
        <v>0</v>
      </c>
      <c r="G311" s="412"/>
      <c r="H311" s="413"/>
    </row>
    <row r="312" spans="2:8" ht="27.75" x14ac:dyDescent="0.35">
      <c r="B312" s="410" t="s">
        <v>852</v>
      </c>
      <c r="C312" s="411" t="s">
        <v>853</v>
      </c>
      <c r="D312" s="412"/>
      <c r="E312" s="412">
        <v>300000</v>
      </c>
      <c r="F312" s="412">
        <v>0</v>
      </c>
      <c r="G312" s="412"/>
      <c r="H312" s="413"/>
    </row>
    <row r="313" spans="2:8" ht="40.5" x14ac:dyDescent="0.35">
      <c r="B313" s="410" t="s">
        <v>854</v>
      </c>
      <c r="C313" s="411" t="s">
        <v>855</v>
      </c>
      <c r="D313" s="412"/>
      <c r="E313" s="412">
        <v>0</v>
      </c>
      <c r="F313" s="412">
        <v>11564.01</v>
      </c>
      <c r="G313" s="412"/>
      <c r="H313" s="413"/>
    </row>
    <row r="314" spans="2:8" ht="40.5" x14ac:dyDescent="0.35">
      <c r="B314" s="410" t="s">
        <v>856</v>
      </c>
      <c r="C314" s="411" t="s">
        <v>857</v>
      </c>
      <c r="D314" s="412"/>
      <c r="E314" s="412">
        <v>0</v>
      </c>
      <c r="F314" s="412">
        <v>59083.75</v>
      </c>
      <c r="G314" s="412"/>
      <c r="H314" s="413"/>
    </row>
    <row r="315" spans="2:8" ht="40.5" x14ac:dyDescent="0.35">
      <c r="B315" s="410" t="s">
        <v>858</v>
      </c>
      <c r="C315" s="411" t="s">
        <v>859</v>
      </c>
      <c r="D315" s="412"/>
      <c r="E315" s="412">
        <v>0</v>
      </c>
      <c r="F315" s="412">
        <v>17060.310000000001</v>
      </c>
      <c r="G315" s="412"/>
      <c r="H315" s="413"/>
    </row>
    <row r="316" spans="2:8" ht="40.5" x14ac:dyDescent="0.35">
      <c r="B316" s="410" t="s">
        <v>860</v>
      </c>
      <c r="C316" s="411" t="s">
        <v>861</v>
      </c>
      <c r="D316" s="412"/>
      <c r="E316" s="412">
        <v>406155</v>
      </c>
      <c r="F316" s="412">
        <v>0</v>
      </c>
      <c r="G316" s="412"/>
      <c r="H316" s="413"/>
    </row>
    <row r="317" spans="2:8" ht="27.75" x14ac:dyDescent="0.35">
      <c r="B317" s="410" t="s">
        <v>862</v>
      </c>
      <c r="C317" s="411" t="s">
        <v>863</v>
      </c>
      <c r="D317" s="412"/>
      <c r="E317" s="412">
        <v>0</v>
      </c>
      <c r="F317" s="412">
        <v>3500</v>
      </c>
      <c r="G317" s="412"/>
      <c r="H317" s="413"/>
    </row>
    <row r="318" spans="2:8" ht="27.75" x14ac:dyDescent="0.35">
      <c r="B318" s="410" t="s">
        <v>864</v>
      </c>
      <c r="C318" s="411" t="s">
        <v>865</v>
      </c>
      <c r="D318" s="412"/>
      <c r="E318" s="412">
        <v>0</v>
      </c>
      <c r="F318" s="412">
        <v>6475</v>
      </c>
      <c r="G318" s="412"/>
      <c r="H318" s="413"/>
    </row>
    <row r="319" spans="2:8" ht="40.5" x14ac:dyDescent="0.35">
      <c r="B319" s="410" t="s">
        <v>866</v>
      </c>
      <c r="C319" s="411" t="s">
        <v>867</v>
      </c>
      <c r="D319" s="412"/>
      <c r="E319" s="412">
        <v>0</v>
      </c>
      <c r="F319" s="412">
        <v>84925.4</v>
      </c>
      <c r="G319" s="412"/>
      <c r="H319" s="413"/>
    </row>
    <row r="320" spans="2:8" ht="40.5" x14ac:dyDescent="0.35">
      <c r="B320" s="410" t="s">
        <v>868</v>
      </c>
      <c r="C320" s="411" t="s">
        <v>869</v>
      </c>
      <c r="D320" s="412"/>
      <c r="E320" s="412">
        <v>0</v>
      </c>
      <c r="F320" s="412">
        <v>84925.4</v>
      </c>
      <c r="G320" s="412"/>
      <c r="H320" s="413"/>
    </row>
    <row r="321" spans="2:8" ht="53.25" x14ac:dyDescent="0.35">
      <c r="B321" s="410" t="s">
        <v>870</v>
      </c>
      <c r="C321" s="411" t="s">
        <v>871</v>
      </c>
      <c r="D321" s="412"/>
      <c r="E321" s="412">
        <v>0</v>
      </c>
      <c r="F321" s="412">
        <v>3500</v>
      </c>
      <c r="G321" s="412"/>
      <c r="H321" s="413"/>
    </row>
    <row r="322" spans="2:8" ht="53.25" x14ac:dyDescent="0.35">
      <c r="B322" s="410" t="s">
        <v>872</v>
      </c>
      <c r="C322" s="411" t="s">
        <v>873</v>
      </c>
      <c r="D322" s="412"/>
      <c r="E322" s="412">
        <v>0</v>
      </c>
      <c r="F322" s="412">
        <v>6475</v>
      </c>
      <c r="G322" s="412"/>
      <c r="H322" s="413"/>
    </row>
    <row r="323" spans="2:8" ht="40.5" x14ac:dyDescent="0.35">
      <c r="B323" s="410" t="s">
        <v>874</v>
      </c>
      <c r="C323" s="411" t="s">
        <v>875</v>
      </c>
      <c r="D323" s="412"/>
      <c r="E323" s="412">
        <v>335933.17</v>
      </c>
      <c r="F323" s="412">
        <v>0</v>
      </c>
      <c r="G323" s="412"/>
      <c r="H323" s="413"/>
    </row>
    <row r="324" spans="2:8" ht="40.5" x14ac:dyDescent="0.35">
      <c r="B324" s="410" t="s">
        <v>876</v>
      </c>
      <c r="C324" s="411" t="s">
        <v>877</v>
      </c>
      <c r="D324" s="412"/>
      <c r="E324" s="412">
        <v>0</v>
      </c>
      <c r="F324" s="412">
        <v>83912.4</v>
      </c>
      <c r="G324" s="412"/>
      <c r="H324" s="413"/>
    </row>
    <row r="325" spans="2:8" ht="27.75" x14ac:dyDescent="0.35">
      <c r="B325" s="410" t="s">
        <v>878</v>
      </c>
      <c r="C325" s="411" t="s">
        <v>879</v>
      </c>
      <c r="D325" s="412"/>
      <c r="E325" s="412">
        <v>0</v>
      </c>
      <c r="F325" s="412">
        <v>79877.25</v>
      </c>
      <c r="G325" s="412"/>
      <c r="H325" s="413"/>
    </row>
    <row r="326" spans="2:8" ht="27.75" x14ac:dyDescent="0.35">
      <c r="B326" s="410" t="s">
        <v>880</v>
      </c>
      <c r="C326" s="411" t="s">
        <v>881</v>
      </c>
      <c r="D326" s="412"/>
      <c r="E326" s="412">
        <v>0</v>
      </c>
      <c r="F326" s="412">
        <v>8000</v>
      </c>
      <c r="G326" s="412"/>
      <c r="H326" s="413"/>
    </row>
    <row r="327" spans="2:8" ht="27.75" x14ac:dyDescent="0.35">
      <c r="B327" s="410" t="s">
        <v>882</v>
      </c>
      <c r="C327" s="411" t="s">
        <v>883</v>
      </c>
      <c r="D327" s="412"/>
      <c r="E327" s="412">
        <v>0</v>
      </c>
      <c r="F327" s="412">
        <v>8000</v>
      </c>
      <c r="G327" s="412"/>
      <c r="H327" s="413"/>
    </row>
    <row r="328" spans="2:8" ht="27.75" x14ac:dyDescent="0.35">
      <c r="B328" s="410" t="s">
        <v>884</v>
      </c>
      <c r="C328" s="411" t="s">
        <v>885</v>
      </c>
      <c r="D328" s="412"/>
      <c r="E328" s="412">
        <v>0</v>
      </c>
      <c r="F328" s="412">
        <v>12240</v>
      </c>
      <c r="G328" s="412"/>
      <c r="H328" s="413"/>
    </row>
    <row r="329" spans="2:8" x14ac:dyDescent="0.35">
      <c r="B329" s="410" t="s">
        <v>886</v>
      </c>
      <c r="C329" s="411" t="s">
        <v>887</v>
      </c>
      <c r="D329" s="412"/>
      <c r="E329" s="412">
        <v>0</v>
      </c>
      <c r="F329" s="412">
        <v>14500</v>
      </c>
      <c r="G329" s="412"/>
      <c r="H329" s="413"/>
    </row>
    <row r="330" spans="2:8" ht="27.75" x14ac:dyDescent="0.35">
      <c r="B330" s="410" t="s">
        <v>888</v>
      </c>
      <c r="C330" s="411" t="s">
        <v>889</v>
      </c>
      <c r="D330" s="412"/>
      <c r="E330" s="412">
        <v>0</v>
      </c>
      <c r="F330" s="412">
        <v>13780.73</v>
      </c>
      <c r="G330" s="412"/>
      <c r="H330" s="413"/>
    </row>
    <row r="331" spans="2:8" ht="27.75" x14ac:dyDescent="0.35">
      <c r="B331" s="410" t="s">
        <v>890</v>
      </c>
      <c r="C331" s="411" t="s">
        <v>891</v>
      </c>
      <c r="D331" s="412"/>
      <c r="E331" s="412">
        <v>0</v>
      </c>
      <c r="F331" s="412">
        <v>80930.100000000006</v>
      </c>
      <c r="G331" s="412"/>
      <c r="H331" s="413"/>
    </row>
    <row r="332" spans="2:8" ht="40.5" x14ac:dyDescent="0.35">
      <c r="B332" s="410" t="s">
        <v>892</v>
      </c>
      <c r="C332" s="411" t="s">
        <v>893</v>
      </c>
      <c r="D332" s="412"/>
      <c r="E332" s="412">
        <v>0</v>
      </c>
      <c r="F332" s="412">
        <v>72878.25</v>
      </c>
      <c r="G332" s="412"/>
      <c r="H332" s="413"/>
    </row>
    <row r="333" spans="2:8" ht="40.5" x14ac:dyDescent="0.35">
      <c r="B333" s="410" t="s">
        <v>894</v>
      </c>
      <c r="C333" s="411" t="s">
        <v>895</v>
      </c>
      <c r="D333" s="412"/>
      <c r="E333" s="412">
        <v>0</v>
      </c>
      <c r="F333" s="412">
        <v>3500</v>
      </c>
      <c r="G333" s="412"/>
      <c r="H333" s="413"/>
    </row>
    <row r="334" spans="2:8" ht="40.5" x14ac:dyDescent="0.35">
      <c r="B334" s="410" t="s">
        <v>896</v>
      </c>
      <c r="C334" s="411" t="s">
        <v>897</v>
      </c>
      <c r="D334" s="412"/>
      <c r="E334" s="412">
        <v>0</v>
      </c>
      <c r="F334" s="412">
        <v>77612.399999999994</v>
      </c>
      <c r="G334" s="412"/>
      <c r="H334" s="413"/>
    </row>
    <row r="335" spans="2:8" ht="40.5" x14ac:dyDescent="0.35">
      <c r="B335" s="410" t="s">
        <v>898</v>
      </c>
      <c r="C335" s="411" t="s">
        <v>899</v>
      </c>
      <c r="D335" s="412"/>
      <c r="E335" s="412">
        <v>0</v>
      </c>
      <c r="F335" s="412">
        <v>3500</v>
      </c>
      <c r="G335" s="412"/>
      <c r="H335" s="413"/>
    </row>
    <row r="336" spans="2:8" ht="27.75" x14ac:dyDescent="0.35">
      <c r="B336" s="410" t="s">
        <v>900</v>
      </c>
      <c r="C336" s="411" t="s">
        <v>901</v>
      </c>
      <c r="D336" s="412"/>
      <c r="E336" s="412">
        <v>0</v>
      </c>
      <c r="F336" s="412">
        <v>12000</v>
      </c>
      <c r="G336" s="412"/>
      <c r="H336" s="413"/>
    </row>
    <row r="337" spans="2:8" ht="53.25" x14ac:dyDescent="0.35">
      <c r="B337" s="410" t="s">
        <v>902</v>
      </c>
      <c r="C337" s="411" t="s">
        <v>903</v>
      </c>
      <c r="D337" s="412"/>
      <c r="E337" s="412">
        <v>0</v>
      </c>
      <c r="F337" s="412">
        <v>6000</v>
      </c>
      <c r="G337" s="412"/>
      <c r="H337" s="413"/>
    </row>
    <row r="338" spans="2:8" ht="40.5" x14ac:dyDescent="0.35">
      <c r="B338" s="410" t="s">
        <v>904</v>
      </c>
      <c r="C338" s="411" t="s">
        <v>905</v>
      </c>
      <c r="D338" s="412"/>
      <c r="E338" s="412">
        <v>0</v>
      </c>
      <c r="F338" s="412">
        <v>21591</v>
      </c>
      <c r="G338" s="412"/>
      <c r="H338" s="413"/>
    </row>
    <row r="339" spans="2:8" ht="53.25" x14ac:dyDescent="0.35">
      <c r="B339" s="410" t="s">
        <v>906</v>
      </c>
      <c r="C339" s="411" t="s">
        <v>907</v>
      </c>
      <c r="D339" s="412"/>
      <c r="E339" s="412">
        <v>1330</v>
      </c>
      <c r="F339" s="412">
        <v>0</v>
      </c>
      <c r="G339" s="412"/>
      <c r="H339" s="413"/>
    </row>
    <row r="340" spans="2:8" ht="53.25" x14ac:dyDescent="0.35">
      <c r="B340" s="410" t="s">
        <v>908</v>
      </c>
      <c r="C340" s="411" t="s">
        <v>909</v>
      </c>
      <c r="D340" s="412"/>
      <c r="E340" s="412">
        <v>140</v>
      </c>
      <c r="F340" s="412">
        <v>0</v>
      </c>
      <c r="G340" s="412"/>
      <c r="H340" s="413"/>
    </row>
    <row r="341" spans="2:8" ht="27.75" x14ac:dyDescent="0.35">
      <c r="B341" s="410" t="s">
        <v>910</v>
      </c>
      <c r="C341" s="411" t="s">
        <v>911</v>
      </c>
      <c r="D341" s="412"/>
      <c r="E341" s="412">
        <v>0</v>
      </c>
      <c r="F341" s="412">
        <v>3500</v>
      </c>
      <c r="G341" s="412"/>
      <c r="H341" s="413"/>
    </row>
    <row r="342" spans="2:8" ht="40.5" x14ac:dyDescent="0.35">
      <c r="B342" s="410" t="s">
        <v>912</v>
      </c>
      <c r="C342" s="411" t="s">
        <v>913</v>
      </c>
      <c r="D342" s="412"/>
      <c r="E342" s="412">
        <v>0</v>
      </c>
      <c r="F342" s="412">
        <v>6475</v>
      </c>
      <c r="G342" s="412"/>
      <c r="H342" s="413"/>
    </row>
    <row r="343" spans="2:8" ht="53.25" x14ac:dyDescent="0.35">
      <c r="B343" s="410" t="s">
        <v>914</v>
      </c>
      <c r="C343" s="411" t="s">
        <v>915</v>
      </c>
      <c r="D343" s="412"/>
      <c r="E343" s="412">
        <v>0</v>
      </c>
      <c r="F343" s="412">
        <v>84925.4</v>
      </c>
      <c r="G343" s="412"/>
      <c r="H343" s="413"/>
    </row>
    <row r="344" spans="2:8" ht="27.75" x14ac:dyDescent="0.35">
      <c r="B344" s="410" t="s">
        <v>916</v>
      </c>
      <c r="C344" s="411" t="s">
        <v>917</v>
      </c>
      <c r="D344" s="412"/>
      <c r="E344" s="412">
        <v>0</v>
      </c>
      <c r="F344" s="412">
        <v>6475</v>
      </c>
      <c r="G344" s="412"/>
      <c r="H344" s="413"/>
    </row>
    <row r="345" spans="2:8" ht="53.25" x14ac:dyDescent="0.35">
      <c r="B345" s="410" t="s">
        <v>918</v>
      </c>
      <c r="C345" s="411" t="s">
        <v>919</v>
      </c>
      <c r="D345" s="412"/>
      <c r="E345" s="412">
        <v>0</v>
      </c>
      <c r="F345" s="412">
        <v>3500</v>
      </c>
      <c r="G345" s="412"/>
      <c r="H345" s="413"/>
    </row>
    <row r="346" spans="2:8" ht="27.75" x14ac:dyDescent="0.35">
      <c r="B346" s="410" t="s">
        <v>920</v>
      </c>
      <c r="C346" s="411" t="s">
        <v>921</v>
      </c>
      <c r="D346" s="412"/>
      <c r="E346" s="412">
        <v>0</v>
      </c>
      <c r="F346" s="412">
        <v>142374.45000000001</v>
      </c>
      <c r="G346" s="412"/>
      <c r="H346" s="413"/>
    </row>
    <row r="347" spans="2:8" ht="40.5" x14ac:dyDescent="0.35">
      <c r="B347" s="410" t="s">
        <v>922</v>
      </c>
      <c r="C347" s="411" t="s">
        <v>923</v>
      </c>
      <c r="D347" s="412"/>
      <c r="E347" s="412">
        <v>0</v>
      </c>
      <c r="F347" s="412">
        <v>27618</v>
      </c>
      <c r="G347" s="412"/>
      <c r="H347" s="413"/>
    </row>
    <row r="348" spans="2:8" x14ac:dyDescent="0.35">
      <c r="B348" s="410" t="s">
        <v>924</v>
      </c>
      <c r="C348" s="411" t="s">
        <v>925</v>
      </c>
      <c r="D348" s="412"/>
      <c r="E348" s="412">
        <v>0</v>
      </c>
      <c r="F348" s="412">
        <v>4400</v>
      </c>
      <c r="G348" s="412"/>
      <c r="H348" s="413"/>
    </row>
    <row r="349" spans="2:8" x14ac:dyDescent="0.35">
      <c r="B349" s="410" t="s">
        <v>926</v>
      </c>
      <c r="C349" s="411" t="s">
        <v>927</v>
      </c>
      <c r="D349" s="412"/>
      <c r="E349" s="412">
        <v>0</v>
      </c>
      <c r="F349" s="412">
        <v>3367</v>
      </c>
      <c r="G349" s="412"/>
      <c r="H349" s="413"/>
    </row>
    <row r="350" spans="2:8" ht="27.75" x14ac:dyDescent="0.35">
      <c r="B350" s="410" t="s">
        <v>928</v>
      </c>
      <c r="C350" s="411" t="s">
        <v>929</v>
      </c>
      <c r="D350" s="412"/>
      <c r="E350" s="412">
        <v>0</v>
      </c>
      <c r="F350" s="412">
        <v>933</v>
      </c>
      <c r="G350" s="412"/>
      <c r="H350" s="413"/>
    </row>
    <row r="351" spans="2:8" ht="27.75" x14ac:dyDescent="0.35">
      <c r="B351" s="410" t="s">
        <v>930</v>
      </c>
      <c r="C351" s="411" t="s">
        <v>929</v>
      </c>
      <c r="D351" s="412"/>
      <c r="E351" s="412">
        <v>0</v>
      </c>
      <c r="F351" s="412">
        <v>1727</v>
      </c>
      <c r="G351" s="412"/>
      <c r="H351" s="413"/>
    </row>
    <row r="352" spans="2:8" ht="27.75" x14ac:dyDescent="0.35">
      <c r="B352" s="410" t="s">
        <v>931</v>
      </c>
      <c r="C352" s="411" t="s">
        <v>929</v>
      </c>
      <c r="D352" s="412"/>
      <c r="E352" s="412">
        <v>0</v>
      </c>
      <c r="F352" s="412">
        <v>23007</v>
      </c>
      <c r="G352" s="412"/>
      <c r="H352" s="413"/>
    </row>
    <row r="353" spans="2:8" ht="53.25" x14ac:dyDescent="0.35">
      <c r="B353" s="410" t="s">
        <v>932</v>
      </c>
      <c r="C353" s="411" t="s">
        <v>933</v>
      </c>
      <c r="D353" s="412"/>
      <c r="E353" s="412">
        <v>2863</v>
      </c>
      <c r="F353" s="412">
        <v>0</v>
      </c>
      <c r="G353" s="412"/>
      <c r="H353" s="413"/>
    </row>
    <row r="354" spans="2:8" ht="40.5" x14ac:dyDescent="0.35">
      <c r="B354" s="410" t="s">
        <v>934</v>
      </c>
      <c r="C354" s="411" t="s">
        <v>935</v>
      </c>
      <c r="D354" s="412"/>
      <c r="E354" s="412">
        <v>86125.21</v>
      </c>
      <c r="F354" s="412">
        <v>0</v>
      </c>
      <c r="G354" s="412"/>
      <c r="H354" s="413"/>
    </row>
    <row r="355" spans="2:8" x14ac:dyDescent="0.35">
      <c r="B355" s="410">
        <v>1120</v>
      </c>
      <c r="C355" s="411" t="s">
        <v>936</v>
      </c>
      <c r="D355" s="412">
        <v>172497.81</v>
      </c>
      <c r="E355" s="412">
        <v>504222.45</v>
      </c>
      <c r="F355" s="412">
        <v>473975</v>
      </c>
      <c r="G355" s="412">
        <v>202745.26</v>
      </c>
      <c r="H355" s="413"/>
    </row>
    <row r="356" spans="2:8" x14ac:dyDescent="0.35">
      <c r="B356" s="410">
        <v>1123</v>
      </c>
      <c r="C356" s="411" t="s">
        <v>937</v>
      </c>
      <c r="D356" s="412">
        <v>172497.81</v>
      </c>
      <c r="E356" s="412">
        <v>504222.45</v>
      </c>
      <c r="F356" s="412">
        <v>473975</v>
      </c>
      <c r="G356" s="412">
        <v>202745.26</v>
      </c>
      <c r="H356" s="413"/>
    </row>
    <row r="357" spans="2:8" x14ac:dyDescent="0.35">
      <c r="B357" s="410" t="s">
        <v>938</v>
      </c>
      <c r="C357" s="411" t="s">
        <v>939</v>
      </c>
      <c r="D357" s="412">
        <v>181847.59</v>
      </c>
      <c r="E357" s="412">
        <v>21747.45</v>
      </c>
      <c r="F357" s="412">
        <v>0</v>
      </c>
      <c r="G357" s="412">
        <v>203595.04</v>
      </c>
      <c r="H357" s="413"/>
    </row>
    <row r="358" spans="2:8" x14ac:dyDescent="0.35">
      <c r="B358" s="410" t="s">
        <v>940</v>
      </c>
      <c r="C358" s="411" t="s">
        <v>939</v>
      </c>
      <c r="D358" s="412">
        <v>181847.59</v>
      </c>
      <c r="E358" s="412">
        <v>21747.45</v>
      </c>
      <c r="F358" s="412">
        <v>0</v>
      </c>
      <c r="G358" s="412">
        <v>203595.04</v>
      </c>
      <c r="H358" s="413"/>
    </row>
    <row r="359" spans="2:8" x14ac:dyDescent="0.35">
      <c r="B359" s="410" t="s">
        <v>941</v>
      </c>
      <c r="C359" s="411" t="s">
        <v>942</v>
      </c>
      <c r="D359" s="412">
        <v>49288.93</v>
      </c>
      <c r="E359" s="412">
        <v>0</v>
      </c>
      <c r="F359" s="412">
        <v>0</v>
      </c>
      <c r="G359" s="412">
        <v>49288.93</v>
      </c>
      <c r="H359" s="413"/>
    </row>
    <row r="360" spans="2:8" x14ac:dyDescent="0.35">
      <c r="B360" s="410" t="s">
        <v>943</v>
      </c>
      <c r="C360" s="411" t="s">
        <v>944</v>
      </c>
      <c r="D360" s="412">
        <v>132558.66</v>
      </c>
      <c r="E360" s="412">
        <v>21747.45</v>
      </c>
      <c r="F360" s="412">
        <v>0</v>
      </c>
      <c r="G360" s="412">
        <v>154306.10999999999</v>
      </c>
      <c r="H360" s="413"/>
    </row>
    <row r="361" spans="2:8" ht="40.5" x14ac:dyDescent="0.35">
      <c r="B361" s="410" t="s">
        <v>945</v>
      </c>
      <c r="C361" s="411" t="s">
        <v>617</v>
      </c>
      <c r="D361" s="412"/>
      <c r="E361" s="412">
        <v>902.4</v>
      </c>
      <c r="F361" s="412">
        <v>0</v>
      </c>
      <c r="G361" s="412"/>
      <c r="H361" s="413"/>
    </row>
    <row r="362" spans="2:8" ht="40.5" x14ac:dyDescent="0.35">
      <c r="B362" s="410" t="s">
        <v>946</v>
      </c>
      <c r="C362" s="411" t="s">
        <v>627</v>
      </c>
      <c r="D362" s="412"/>
      <c r="E362" s="412">
        <v>1193.4000000000001</v>
      </c>
      <c r="F362" s="412">
        <v>0</v>
      </c>
      <c r="G362" s="412"/>
      <c r="H362" s="413"/>
    </row>
    <row r="363" spans="2:8" ht="40.5" x14ac:dyDescent="0.35">
      <c r="B363" s="410" t="s">
        <v>947</v>
      </c>
      <c r="C363" s="411" t="s">
        <v>641</v>
      </c>
      <c r="D363" s="412"/>
      <c r="E363" s="412">
        <v>1155.45</v>
      </c>
      <c r="F363" s="412">
        <v>0</v>
      </c>
      <c r="G363" s="412"/>
      <c r="H363" s="413"/>
    </row>
    <row r="364" spans="2:8" ht="27.75" x14ac:dyDescent="0.35">
      <c r="B364" s="410" t="s">
        <v>948</v>
      </c>
      <c r="C364" s="411" t="s">
        <v>663</v>
      </c>
      <c r="D364" s="412"/>
      <c r="E364" s="412">
        <v>478.95</v>
      </c>
      <c r="F364" s="412">
        <v>0</v>
      </c>
      <c r="G364" s="412"/>
      <c r="H364" s="413"/>
    </row>
    <row r="365" spans="2:8" ht="27.75" x14ac:dyDescent="0.35">
      <c r="B365" s="410" t="s">
        <v>949</v>
      </c>
      <c r="C365" s="411" t="s">
        <v>666</v>
      </c>
      <c r="D365" s="412"/>
      <c r="E365" s="412">
        <v>478.95</v>
      </c>
      <c r="F365" s="412">
        <v>0</v>
      </c>
      <c r="G365" s="412"/>
      <c r="H365" s="413"/>
    </row>
    <row r="366" spans="2:8" ht="40.5" x14ac:dyDescent="0.35">
      <c r="B366" s="410" t="s">
        <v>950</v>
      </c>
      <c r="C366" s="411" t="s">
        <v>668</v>
      </c>
      <c r="D366" s="412"/>
      <c r="E366" s="412">
        <v>854.25</v>
      </c>
      <c r="F366" s="412">
        <v>0</v>
      </c>
      <c r="G366" s="412"/>
      <c r="H366" s="413"/>
    </row>
    <row r="367" spans="2:8" ht="27.75" x14ac:dyDescent="0.35">
      <c r="B367" s="410" t="s">
        <v>951</v>
      </c>
      <c r="C367" s="411" t="s">
        <v>672</v>
      </c>
      <c r="D367" s="412"/>
      <c r="E367" s="412">
        <v>48.15</v>
      </c>
      <c r="F367" s="412">
        <v>0</v>
      </c>
      <c r="G367" s="412"/>
      <c r="H367" s="413"/>
    </row>
    <row r="368" spans="2:8" ht="40.5" x14ac:dyDescent="0.35">
      <c r="B368" s="410" t="s">
        <v>952</v>
      </c>
      <c r="C368" s="411" t="s">
        <v>675</v>
      </c>
      <c r="D368" s="412"/>
      <c r="E368" s="412">
        <v>458.7</v>
      </c>
      <c r="F368" s="412">
        <v>0</v>
      </c>
      <c r="G368" s="412"/>
      <c r="H368" s="413"/>
    </row>
    <row r="369" spans="2:8" ht="40.5" x14ac:dyDescent="0.35">
      <c r="B369" s="410" t="s">
        <v>953</v>
      </c>
      <c r="C369" s="411" t="s">
        <v>677</v>
      </c>
      <c r="D369" s="412"/>
      <c r="E369" s="412">
        <v>745.65</v>
      </c>
      <c r="F369" s="412">
        <v>0</v>
      </c>
      <c r="G369" s="412"/>
      <c r="H369" s="413"/>
    </row>
    <row r="370" spans="2:8" ht="27.75" x14ac:dyDescent="0.35">
      <c r="B370" s="410" t="s">
        <v>954</v>
      </c>
      <c r="C370" s="411" t="s">
        <v>688</v>
      </c>
      <c r="D370" s="412"/>
      <c r="E370" s="412">
        <v>48.15</v>
      </c>
      <c r="F370" s="412">
        <v>0</v>
      </c>
      <c r="G370" s="412"/>
      <c r="H370" s="413"/>
    </row>
    <row r="371" spans="2:8" ht="40.5" x14ac:dyDescent="0.35">
      <c r="B371" s="410" t="s">
        <v>955</v>
      </c>
      <c r="C371" s="411" t="s">
        <v>694</v>
      </c>
      <c r="D371" s="412"/>
      <c r="E371" s="412">
        <v>920.4</v>
      </c>
      <c r="F371" s="412">
        <v>0</v>
      </c>
      <c r="G371" s="412"/>
      <c r="H371" s="413"/>
    </row>
    <row r="372" spans="2:8" ht="27.75" x14ac:dyDescent="0.35">
      <c r="B372" s="410" t="s">
        <v>956</v>
      </c>
      <c r="C372" s="411" t="s">
        <v>736</v>
      </c>
      <c r="D372" s="412"/>
      <c r="E372" s="412">
        <v>174.75</v>
      </c>
      <c r="F372" s="412">
        <v>0</v>
      </c>
      <c r="G372" s="412"/>
      <c r="H372" s="413"/>
    </row>
    <row r="373" spans="2:8" ht="40.5" x14ac:dyDescent="0.35">
      <c r="B373" s="410" t="s">
        <v>957</v>
      </c>
      <c r="C373" s="411" t="s">
        <v>750</v>
      </c>
      <c r="D373" s="412"/>
      <c r="E373" s="412">
        <v>160.35</v>
      </c>
      <c r="F373" s="412">
        <v>0</v>
      </c>
      <c r="G373" s="412"/>
      <c r="H373" s="413"/>
    </row>
    <row r="374" spans="2:8" ht="27.75" x14ac:dyDescent="0.35">
      <c r="B374" s="410" t="s">
        <v>958</v>
      </c>
      <c r="C374" s="411" t="s">
        <v>764</v>
      </c>
      <c r="D374" s="412"/>
      <c r="E374" s="412">
        <v>187.8</v>
      </c>
      <c r="F374" s="412">
        <v>0</v>
      </c>
      <c r="G374" s="412"/>
      <c r="H374" s="413"/>
    </row>
    <row r="375" spans="2:8" ht="27.75" x14ac:dyDescent="0.35">
      <c r="B375" s="410" t="s">
        <v>959</v>
      </c>
      <c r="C375" s="411" t="s">
        <v>768</v>
      </c>
      <c r="D375" s="412"/>
      <c r="E375" s="412">
        <v>729.15</v>
      </c>
      <c r="F375" s="412">
        <v>0</v>
      </c>
      <c r="G375" s="412"/>
      <c r="H375" s="413"/>
    </row>
    <row r="376" spans="2:8" ht="40.5" x14ac:dyDescent="0.35">
      <c r="B376" s="410" t="s">
        <v>960</v>
      </c>
      <c r="C376" s="411" t="s">
        <v>813</v>
      </c>
      <c r="D376" s="412"/>
      <c r="E376" s="412">
        <v>236.85</v>
      </c>
      <c r="F376" s="412">
        <v>0</v>
      </c>
      <c r="G376" s="412"/>
      <c r="H376" s="413"/>
    </row>
    <row r="377" spans="2:8" ht="27.75" x14ac:dyDescent="0.35">
      <c r="B377" s="410" t="s">
        <v>961</v>
      </c>
      <c r="C377" s="411" t="s">
        <v>663</v>
      </c>
      <c r="D377" s="412"/>
      <c r="E377" s="412">
        <v>48.15</v>
      </c>
      <c r="F377" s="412">
        <v>0</v>
      </c>
      <c r="G377" s="412"/>
      <c r="H377" s="413"/>
    </row>
    <row r="378" spans="2:8" ht="27.75" x14ac:dyDescent="0.35">
      <c r="B378" s="410" t="s">
        <v>962</v>
      </c>
      <c r="C378" s="411" t="s">
        <v>816</v>
      </c>
      <c r="D378" s="412"/>
      <c r="E378" s="412">
        <v>48.15</v>
      </c>
      <c r="F378" s="412">
        <v>0</v>
      </c>
      <c r="G378" s="412"/>
      <c r="H378" s="413"/>
    </row>
    <row r="379" spans="2:8" ht="40.5" x14ac:dyDescent="0.35">
      <c r="B379" s="410" t="s">
        <v>963</v>
      </c>
      <c r="C379" s="411" t="s">
        <v>824</v>
      </c>
      <c r="D379" s="412"/>
      <c r="E379" s="412">
        <v>922.65</v>
      </c>
      <c r="F379" s="412">
        <v>0</v>
      </c>
      <c r="G379" s="412"/>
      <c r="H379" s="413"/>
    </row>
    <row r="380" spans="2:8" ht="40.5" x14ac:dyDescent="0.35">
      <c r="B380" s="410" t="s">
        <v>964</v>
      </c>
      <c r="C380" s="411" t="s">
        <v>831</v>
      </c>
      <c r="D380" s="412"/>
      <c r="E380" s="412">
        <v>604.04999999999995</v>
      </c>
      <c r="F380" s="412">
        <v>0</v>
      </c>
      <c r="G380" s="412"/>
      <c r="H380" s="413"/>
    </row>
    <row r="381" spans="2:8" ht="40.5" x14ac:dyDescent="0.35">
      <c r="B381" s="410" t="s">
        <v>965</v>
      </c>
      <c r="C381" s="411" t="s">
        <v>835</v>
      </c>
      <c r="D381" s="412"/>
      <c r="E381" s="412">
        <v>160.35</v>
      </c>
      <c r="F381" s="412">
        <v>0</v>
      </c>
      <c r="G381" s="412"/>
      <c r="H381" s="413"/>
    </row>
    <row r="382" spans="2:8" ht="40.5" x14ac:dyDescent="0.35">
      <c r="B382" s="410" t="s">
        <v>966</v>
      </c>
      <c r="C382" s="411" t="s">
        <v>845</v>
      </c>
      <c r="D382" s="412"/>
      <c r="E382" s="412">
        <v>745.65</v>
      </c>
      <c r="F382" s="412">
        <v>0</v>
      </c>
      <c r="G382" s="412"/>
      <c r="H382" s="413"/>
    </row>
    <row r="383" spans="2:8" ht="53.25" x14ac:dyDescent="0.35">
      <c r="B383" s="410" t="s">
        <v>967</v>
      </c>
      <c r="C383" s="411" t="s">
        <v>847</v>
      </c>
      <c r="D383" s="412"/>
      <c r="E383" s="412">
        <v>174.75</v>
      </c>
      <c r="F383" s="412">
        <v>0</v>
      </c>
      <c r="G383" s="412"/>
      <c r="H383" s="413"/>
    </row>
    <row r="384" spans="2:8" ht="40.5" x14ac:dyDescent="0.35">
      <c r="B384" s="410" t="s">
        <v>968</v>
      </c>
      <c r="C384" s="411" t="s">
        <v>857</v>
      </c>
      <c r="D384" s="412"/>
      <c r="E384" s="412">
        <v>2026.05</v>
      </c>
      <c r="F384" s="412">
        <v>0</v>
      </c>
      <c r="G384" s="412"/>
      <c r="H384" s="413"/>
    </row>
    <row r="385" spans="2:8" ht="40.5" x14ac:dyDescent="0.35">
      <c r="B385" s="410" t="s">
        <v>969</v>
      </c>
      <c r="C385" s="411" t="s">
        <v>859</v>
      </c>
      <c r="D385" s="412"/>
      <c r="E385" s="412">
        <v>349.5</v>
      </c>
      <c r="F385" s="412">
        <v>0</v>
      </c>
      <c r="G385" s="412"/>
      <c r="H385" s="413"/>
    </row>
    <row r="386" spans="2:8" ht="40.5" x14ac:dyDescent="0.35">
      <c r="B386" s="410" t="s">
        <v>970</v>
      </c>
      <c r="C386" s="411" t="s">
        <v>867</v>
      </c>
      <c r="D386" s="412"/>
      <c r="E386" s="412">
        <v>1155.45</v>
      </c>
      <c r="F386" s="412">
        <v>0</v>
      </c>
      <c r="G386" s="412"/>
      <c r="H386" s="413"/>
    </row>
    <row r="387" spans="2:8" ht="40.5" x14ac:dyDescent="0.35">
      <c r="B387" s="410" t="s">
        <v>971</v>
      </c>
      <c r="C387" s="411" t="s">
        <v>869</v>
      </c>
      <c r="D387" s="412"/>
      <c r="E387" s="412">
        <v>1155.45</v>
      </c>
      <c r="F387" s="412">
        <v>0</v>
      </c>
      <c r="G387" s="412"/>
      <c r="H387" s="413"/>
    </row>
    <row r="388" spans="2:8" ht="40.5" x14ac:dyDescent="0.35">
      <c r="B388" s="410" t="s">
        <v>972</v>
      </c>
      <c r="C388" s="411" t="s">
        <v>877</v>
      </c>
      <c r="D388" s="412"/>
      <c r="E388" s="412">
        <v>1155.45</v>
      </c>
      <c r="F388" s="412">
        <v>0</v>
      </c>
      <c r="G388" s="412"/>
      <c r="H388" s="413"/>
    </row>
    <row r="389" spans="2:8" ht="27.75" x14ac:dyDescent="0.35">
      <c r="B389" s="410" t="s">
        <v>973</v>
      </c>
      <c r="C389" s="411" t="s">
        <v>879</v>
      </c>
      <c r="D389" s="412"/>
      <c r="E389" s="412">
        <v>953.55</v>
      </c>
      <c r="F389" s="412">
        <v>0</v>
      </c>
      <c r="G389" s="412"/>
      <c r="H389" s="413"/>
    </row>
    <row r="390" spans="2:8" ht="27.75" x14ac:dyDescent="0.35">
      <c r="B390" s="410" t="s">
        <v>974</v>
      </c>
      <c r="C390" s="411" t="s">
        <v>891</v>
      </c>
      <c r="D390" s="412"/>
      <c r="E390" s="412">
        <v>478.95</v>
      </c>
      <c r="F390" s="412">
        <v>0</v>
      </c>
      <c r="G390" s="412"/>
      <c r="H390" s="413"/>
    </row>
    <row r="391" spans="2:8" ht="40.5" x14ac:dyDescent="0.35">
      <c r="B391" s="410" t="s">
        <v>975</v>
      </c>
      <c r="C391" s="411" t="s">
        <v>893</v>
      </c>
      <c r="D391" s="412"/>
      <c r="E391" s="412">
        <v>902.4</v>
      </c>
      <c r="F391" s="412">
        <v>0</v>
      </c>
      <c r="G391" s="412"/>
      <c r="H391" s="413"/>
    </row>
    <row r="392" spans="2:8" ht="40.5" x14ac:dyDescent="0.35">
      <c r="B392" s="410" t="s">
        <v>976</v>
      </c>
      <c r="C392" s="411" t="s">
        <v>897</v>
      </c>
      <c r="D392" s="412"/>
      <c r="E392" s="412">
        <v>920.4</v>
      </c>
      <c r="F392" s="412">
        <v>0</v>
      </c>
      <c r="G392" s="412"/>
      <c r="H392" s="413"/>
    </row>
    <row r="393" spans="2:8" ht="53.25" x14ac:dyDescent="0.35">
      <c r="B393" s="410" t="s">
        <v>977</v>
      </c>
      <c r="C393" s="411" t="s">
        <v>915</v>
      </c>
      <c r="D393" s="412"/>
      <c r="E393" s="412">
        <v>1173.1500000000001</v>
      </c>
      <c r="F393" s="412">
        <v>0</v>
      </c>
      <c r="G393" s="412"/>
      <c r="H393" s="413"/>
    </row>
    <row r="394" spans="2:8" x14ac:dyDescent="0.35">
      <c r="B394" s="410" t="s">
        <v>978</v>
      </c>
      <c r="C394" s="411" t="s">
        <v>979</v>
      </c>
      <c r="D394" s="412">
        <v>-9349.7800000000007</v>
      </c>
      <c r="E394" s="412">
        <v>482475</v>
      </c>
      <c r="F394" s="412">
        <v>473975</v>
      </c>
      <c r="G394" s="412">
        <v>-849.78</v>
      </c>
      <c r="H394" s="413"/>
    </row>
    <row r="395" spans="2:8" x14ac:dyDescent="0.35">
      <c r="B395" s="410" t="s">
        <v>980</v>
      </c>
      <c r="C395" s="411" t="s">
        <v>979</v>
      </c>
      <c r="D395" s="412">
        <v>-9349.7800000000007</v>
      </c>
      <c r="E395" s="412">
        <v>482475</v>
      </c>
      <c r="F395" s="412">
        <v>473975</v>
      </c>
      <c r="G395" s="412">
        <v>-849.78</v>
      </c>
      <c r="H395" s="413"/>
    </row>
    <row r="396" spans="2:8" x14ac:dyDescent="0.35">
      <c r="B396" s="410" t="s">
        <v>981</v>
      </c>
      <c r="C396" s="411" t="s">
        <v>982</v>
      </c>
      <c r="D396" s="412">
        <v>740</v>
      </c>
      <c r="E396" s="412">
        <v>0</v>
      </c>
      <c r="F396" s="412">
        <v>0</v>
      </c>
      <c r="G396" s="412">
        <v>740</v>
      </c>
      <c r="H396" s="413"/>
    </row>
    <row r="397" spans="2:8" x14ac:dyDescent="0.35">
      <c r="B397" s="410" t="s">
        <v>983</v>
      </c>
      <c r="C397" s="411" t="s">
        <v>984</v>
      </c>
      <c r="D397" s="412">
        <v>-10000</v>
      </c>
      <c r="E397" s="412">
        <v>10000</v>
      </c>
      <c r="F397" s="412">
        <v>0</v>
      </c>
      <c r="G397" s="412">
        <v>0</v>
      </c>
      <c r="H397" s="413"/>
    </row>
    <row r="398" spans="2:8" ht="27.75" x14ac:dyDescent="0.35">
      <c r="B398" s="410" t="s">
        <v>985</v>
      </c>
      <c r="C398" s="411" t="s">
        <v>986</v>
      </c>
      <c r="D398" s="412"/>
      <c r="E398" s="412">
        <v>10000</v>
      </c>
      <c r="F398" s="412">
        <v>0</v>
      </c>
      <c r="G398" s="412"/>
      <c r="H398" s="413"/>
    </row>
    <row r="399" spans="2:8" x14ac:dyDescent="0.35">
      <c r="B399" s="410" t="s">
        <v>987</v>
      </c>
      <c r="C399" s="411" t="s">
        <v>988</v>
      </c>
      <c r="D399" s="412">
        <v>-89.78</v>
      </c>
      <c r="E399" s="412">
        <v>472475</v>
      </c>
      <c r="F399" s="412">
        <v>473975</v>
      </c>
      <c r="G399" s="412">
        <v>-1589.78</v>
      </c>
      <c r="H399" s="413"/>
    </row>
    <row r="400" spans="2:8" x14ac:dyDescent="0.35">
      <c r="B400" s="410" t="s">
        <v>989</v>
      </c>
      <c r="C400" s="411" t="s">
        <v>332</v>
      </c>
      <c r="D400" s="412"/>
      <c r="E400" s="412">
        <v>18500</v>
      </c>
      <c r="F400" s="412">
        <v>0</v>
      </c>
      <c r="G400" s="412"/>
      <c r="H400" s="413"/>
    </row>
    <row r="401" spans="2:8" ht="27.75" x14ac:dyDescent="0.35">
      <c r="B401" s="410" t="s">
        <v>990</v>
      </c>
      <c r="C401" s="411" t="s">
        <v>342</v>
      </c>
      <c r="D401" s="412"/>
      <c r="E401" s="412">
        <v>18500</v>
      </c>
      <c r="F401" s="412">
        <v>0</v>
      </c>
      <c r="G401" s="412"/>
      <c r="H401" s="413"/>
    </row>
    <row r="402" spans="2:8" x14ac:dyDescent="0.35">
      <c r="B402" s="410" t="s">
        <v>991</v>
      </c>
      <c r="C402" s="411" t="s">
        <v>348</v>
      </c>
      <c r="D402" s="412"/>
      <c r="E402" s="412">
        <v>11000</v>
      </c>
      <c r="F402" s="412">
        <v>0</v>
      </c>
      <c r="G402" s="412"/>
      <c r="H402" s="413"/>
    </row>
    <row r="403" spans="2:8" ht="27.75" x14ac:dyDescent="0.35">
      <c r="B403" s="410" t="s">
        <v>992</v>
      </c>
      <c r="C403" s="411" t="s">
        <v>365</v>
      </c>
      <c r="D403" s="412"/>
      <c r="E403" s="412">
        <v>22000</v>
      </c>
      <c r="F403" s="412">
        <v>0</v>
      </c>
      <c r="G403" s="412"/>
      <c r="H403" s="413"/>
    </row>
    <row r="404" spans="2:8" ht="40.5" x14ac:dyDescent="0.35">
      <c r="B404" s="410" t="s">
        <v>993</v>
      </c>
      <c r="C404" s="411" t="s">
        <v>370</v>
      </c>
      <c r="D404" s="412"/>
      <c r="E404" s="412">
        <v>29000</v>
      </c>
      <c r="F404" s="412">
        <v>0</v>
      </c>
      <c r="G404" s="412"/>
      <c r="H404" s="413"/>
    </row>
    <row r="405" spans="2:8" ht="27.75" x14ac:dyDescent="0.35">
      <c r="B405" s="410" t="s">
        <v>994</v>
      </c>
      <c r="C405" s="411" t="s">
        <v>390</v>
      </c>
      <c r="D405" s="412"/>
      <c r="E405" s="412">
        <v>29000</v>
      </c>
      <c r="F405" s="412">
        <v>0</v>
      </c>
      <c r="G405" s="412"/>
      <c r="H405" s="413"/>
    </row>
    <row r="406" spans="2:8" ht="27.75" x14ac:dyDescent="0.35">
      <c r="B406" s="410" t="s">
        <v>995</v>
      </c>
      <c r="C406" s="411" t="s">
        <v>397</v>
      </c>
      <c r="D406" s="412"/>
      <c r="E406" s="412">
        <v>14000</v>
      </c>
      <c r="F406" s="412">
        <v>0</v>
      </c>
      <c r="G406" s="412"/>
      <c r="H406" s="413"/>
    </row>
    <row r="407" spans="2:8" x14ac:dyDescent="0.35">
      <c r="B407" s="410" t="s">
        <v>996</v>
      </c>
      <c r="C407" s="411" t="s">
        <v>332</v>
      </c>
      <c r="D407" s="412"/>
      <c r="E407" s="412">
        <v>18500</v>
      </c>
      <c r="F407" s="412">
        <v>0</v>
      </c>
      <c r="G407" s="412"/>
      <c r="H407" s="413"/>
    </row>
    <row r="408" spans="2:8" ht="27.75" x14ac:dyDescent="0.35">
      <c r="B408" s="410" t="s">
        <v>997</v>
      </c>
      <c r="C408" s="411" t="s">
        <v>450</v>
      </c>
      <c r="D408" s="412"/>
      <c r="E408" s="412">
        <v>4500</v>
      </c>
      <c r="F408" s="412">
        <v>0</v>
      </c>
      <c r="G408" s="412"/>
      <c r="H408" s="413"/>
    </row>
    <row r="409" spans="2:8" ht="27.75" x14ac:dyDescent="0.35">
      <c r="B409" s="410" t="s">
        <v>998</v>
      </c>
      <c r="C409" s="411" t="s">
        <v>458</v>
      </c>
      <c r="D409" s="412"/>
      <c r="E409" s="412">
        <v>10000</v>
      </c>
      <c r="F409" s="412">
        <v>0</v>
      </c>
      <c r="G409" s="412"/>
      <c r="H409" s="413"/>
    </row>
    <row r="410" spans="2:8" x14ac:dyDescent="0.35">
      <c r="B410" s="410" t="s">
        <v>999</v>
      </c>
      <c r="C410" s="411" t="s">
        <v>332</v>
      </c>
      <c r="D410" s="412"/>
      <c r="E410" s="412">
        <v>15000</v>
      </c>
      <c r="F410" s="412">
        <v>0</v>
      </c>
      <c r="G410" s="412"/>
      <c r="H410" s="413"/>
    </row>
    <row r="411" spans="2:8" ht="27.75" x14ac:dyDescent="0.35">
      <c r="B411" s="410" t="s">
        <v>1000</v>
      </c>
      <c r="C411" s="411" t="s">
        <v>464</v>
      </c>
      <c r="D411" s="412"/>
      <c r="E411" s="412">
        <v>15000</v>
      </c>
      <c r="F411" s="412">
        <v>0</v>
      </c>
      <c r="G411" s="412"/>
      <c r="H411" s="413"/>
    </row>
    <row r="412" spans="2:8" ht="27.75" x14ac:dyDescent="0.35">
      <c r="B412" s="410" t="s">
        <v>1001</v>
      </c>
      <c r="C412" s="411" t="s">
        <v>466</v>
      </c>
      <c r="D412" s="412"/>
      <c r="E412" s="412">
        <v>18500</v>
      </c>
      <c r="F412" s="412">
        <v>0</v>
      </c>
      <c r="G412" s="412"/>
      <c r="H412" s="413"/>
    </row>
    <row r="413" spans="2:8" ht="27.75" x14ac:dyDescent="0.35">
      <c r="B413" s="410" t="s">
        <v>1002</v>
      </c>
      <c r="C413" s="411" t="s">
        <v>495</v>
      </c>
      <c r="D413" s="412"/>
      <c r="E413" s="412">
        <v>14500</v>
      </c>
      <c r="F413" s="412">
        <v>0</v>
      </c>
      <c r="G413" s="412"/>
      <c r="H413" s="413"/>
    </row>
    <row r="414" spans="2:8" ht="27.75" x14ac:dyDescent="0.35">
      <c r="B414" s="410" t="s">
        <v>1003</v>
      </c>
      <c r="C414" s="411" t="s">
        <v>497</v>
      </c>
      <c r="D414" s="412"/>
      <c r="E414" s="412">
        <v>28000</v>
      </c>
      <c r="F414" s="412">
        <v>0</v>
      </c>
      <c r="G414" s="412"/>
      <c r="H414" s="413"/>
    </row>
    <row r="415" spans="2:8" ht="27.75" x14ac:dyDescent="0.35">
      <c r="B415" s="410" t="s">
        <v>1004</v>
      </c>
      <c r="C415" s="411" t="s">
        <v>499</v>
      </c>
      <c r="D415" s="412"/>
      <c r="E415" s="412">
        <v>9500</v>
      </c>
      <c r="F415" s="412">
        <v>0</v>
      </c>
      <c r="G415" s="412"/>
      <c r="H415" s="413"/>
    </row>
    <row r="416" spans="2:8" ht="27.75" x14ac:dyDescent="0.35">
      <c r="B416" s="410" t="s">
        <v>1005</v>
      </c>
      <c r="C416" s="411" t="s">
        <v>517</v>
      </c>
      <c r="D416" s="412"/>
      <c r="E416" s="412">
        <v>0</v>
      </c>
      <c r="F416" s="412">
        <v>15000</v>
      </c>
      <c r="G416" s="412"/>
      <c r="H416" s="413"/>
    </row>
    <row r="417" spans="2:8" ht="27.75" x14ac:dyDescent="0.35">
      <c r="B417" s="410" t="s">
        <v>1006</v>
      </c>
      <c r="C417" s="411" t="s">
        <v>527</v>
      </c>
      <c r="D417" s="412"/>
      <c r="E417" s="412">
        <v>5000</v>
      </c>
      <c r="F417" s="412">
        <v>0</v>
      </c>
      <c r="G417" s="412"/>
      <c r="H417" s="413"/>
    </row>
    <row r="418" spans="2:8" ht="27.75" x14ac:dyDescent="0.35">
      <c r="B418" s="410" t="s">
        <v>1007</v>
      </c>
      <c r="C418" s="411" t="s">
        <v>547</v>
      </c>
      <c r="D418" s="412"/>
      <c r="E418" s="412">
        <v>18500</v>
      </c>
      <c r="F418" s="412">
        <v>0</v>
      </c>
      <c r="G418" s="412"/>
      <c r="H418" s="413"/>
    </row>
    <row r="419" spans="2:8" ht="27.75" x14ac:dyDescent="0.35">
      <c r="B419" s="410" t="s">
        <v>1008</v>
      </c>
      <c r="C419" s="411" t="s">
        <v>549</v>
      </c>
      <c r="D419" s="412"/>
      <c r="E419" s="412">
        <v>0</v>
      </c>
      <c r="F419" s="412">
        <v>14500</v>
      </c>
      <c r="G419" s="412"/>
      <c r="H419" s="413"/>
    </row>
    <row r="420" spans="2:8" ht="27.75" x14ac:dyDescent="0.35">
      <c r="B420" s="410" t="s">
        <v>1009</v>
      </c>
      <c r="C420" s="411" t="s">
        <v>551</v>
      </c>
      <c r="D420" s="412"/>
      <c r="E420" s="412">
        <v>0</v>
      </c>
      <c r="F420" s="412">
        <v>10000</v>
      </c>
      <c r="G420" s="412"/>
      <c r="H420" s="413"/>
    </row>
    <row r="421" spans="2:8" ht="27.75" x14ac:dyDescent="0.35">
      <c r="B421" s="410" t="s">
        <v>1010</v>
      </c>
      <c r="C421" s="411" t="s">
        <v>553</v>
      </c>
      <c r="D421" s="412"/>
      <c r="E421" s="412">
        <v>0</v>
      </c>
      <c r="F421" s="412">
        <v>14500</v>
      </c>
      <c r="G421" s="412"/>
      <c r="H421" s="413"/>
    </row>
    <row r="422" spans="2:8" ht="27.75" x14ac:dyDescent="0.35">
      <c r="B422" s="410" t="s">
        <v>1011</v>
      </c>
      <c r="C422" s="411" t="s">
        <v>555</v>
      </c>
      <c r="D422" s="412"/>
      <c r="E422" s="412">
        <v>0</v>
      </c>
      <c r="F422" s="412">
        <v>28000</v>
      </c>
      <c r="G422" s="412"/>
      <c r="H422" s="413"/>
    </row>
    <row r="423" spans="2:8" ht="66" x14ac:dyDescent="0.35">
      <c r="B423" s="410" t="s">
        <v>1012</v>
      </c>
      <c r="C423" s="411" t="s">
        <v>587</v>
      </c>
      <c r="D423" s="412"/>
      <c r="E423" s="412">
        <v>0</v>
      </c>
      <c r="F423" s="412">
        <v>29000</v>
      </c>
      <c r="G423" s="412"/>
      <c r="H423" s="413"/>
    </row>
    <row r="424" spans="2:8" ht="66" x14ac:dyDescent="0.35">
      <c r="B424" s="410" t="s">
        <v>1013</v>
      </c>
      <c r="C424" s="411" t="s">
        <v>587</v>
      </c>
      <c r="D424" s="412"/>
      <c r="E424" s="412">
        <v>0</v>
      </c>
      <c r="F424" s="412">
        <v>29000</v>
      </c>
      <c r="G424" s="412"/>
      <c r="H424" s="413"/>
    </row>
    <row r="425" spans="2:8" ht="66" x14ac:dyDescent="0.35">
      <c r="B425" s="410" t="s">
        <v>1014</v>
      </c>
      <c r="C425" s="411" t="s">
        <v>587</v>
      </c>
      <c r="D425" s="412"/>
      <c r="E425" s="412">
        <v>0</v>
      </c>
      <c r="F425" s="412">
        <v>14500</v>
      </c>
      <c r="G425" s="412"/>
      <c r="H425" s="413"/>
    </row>
    <row r="426" spans="2:8" ht="66" x14ac:dyDescent="0.35">
      <c r="B426" s="410" t="s">
        <v>1015</v>
      </c>
      <c r="C426" s="411" t="s">
        <v>587</v>
      </c>
      <c r="D426" s="412"/>
      <c r="E426" s="412">
        <v>0</v>
      </c>
      <c r="F426" s="412">
        <v>14500</v>
      </c>
      <c r="G426" s="412"/>
      <c r="H426" s="413"/>
    </row>
    <row r="427" spans="2:8" ht="27.75" x14ac:dyDescent="0.35">
      <c r="B427" s="410" t="s">
        <v>1016</v>
      </c>
      <c r="C427" s="411" t="s">
        <v>599</v>
      </c>
      <c r="D427" s="412"/>
      <c r="E427" s="412">
        <v>0</v>
      </c>
      <c r="F427" s="412">
        <v>18500</v>
      </c>
      <c r="G427" s="412"/>
      <c r="H427" s="413"/>
    </row>
    <row r="428" spans="2:8" ht="27.75" x14ac:dyDescent="0.35">
      <c r="B428" s="410" t="s">
        <v>1017</v>
      </c>
      <c r="C428" s="411" t="s">
        <v>601</v>
      </c>
      <c r="D428" s="412"/>
      <c r="E428" s="412">
        <v>0</v>
      </c>
      <c r="F428" s="412">
        <v>18500</v>
      </c>
      <c r="G428" s="412"/>
      <c r="H428" s="413"/>
    </row>
    <row r="429" spans="2:8" ht="27.75" x14ac:dyDescent="0.35">
      <c r="B429" s="410" t="s">
        <v>1018</v>
      </c>
      <c r="C429" s="411" t="s">
        <v>603</v>
      </c>
      <c r="D429" s="412"/>
      <c r="E429" s="412">
        <v>0</v>
      </c>
      <c r="F429" s="412">
        <v>18500</v>
      </c>
      <c r="G429" s="412"/>
      <c r="H429" s="413"/>
    </row>
    <row r="430" spans="2:8" ht="27.75" x14ac:dyDescent="0.35">
      <c r="B430" s="410" t="s">
        <v>1019</v>
      </c>
      <c r="C430" s="411" t="s">
        <v>605</v>
      </c>
      <c r="D430" s="412"/>
      <c r="E430" s="412">
        <v>20000</v>
      </c>
      <c r="F430" s="412">
        <v>0</v>
      </c>
      <c r="G430" s="412"/>
      <c r="H430" s="413"/>
    </row>
    <row r="431" spans="2:8" ht="27.75" x14ac:dyDescent="0.35">
      <c r="B431" s="410" t="s">
        <v>1020</v>
      </c>
      <c r="C431" s="411" t="s">
        <v>607</v>
      </c>
      <c r="D431" s="412"/>
      <c r="E431" s="412">
        <v>10475</v>
      </c>
      <c r="F431" s="412">
        <v>0</v>
      </c>
      <c r="G431" s="412"/>
      <c r="H431" s="413"/>
    </row>
    <row r="432" spans="2:8" ht="27.75" x14ac:dyDescent="0.35">
      <c r="B432" s="410" t="s">
        <v>1021</v>
      </c>
      <c r="C432" s="411" t="s">
        <v>609</v>
      </c>
      <c r="D432" s="412"/>
      <c r="E432" s="412">
        <v>0</v>
      </c>
      <c r="F432" s="412">
        <v>9500</v>
      </c>
      <c r="G432" s="412"/>
      <c r="H432" s="413"/>
    </row>
    <row r="433" spans="2:8" ht="40.5" x14ac:dyDescent="0.35">
      <c r="B433" s="410" t="s">
        <v>1022</v>
      </c>
      <c r="C433" s="411" t="s">
        <v>611</v>
      </c>
      <c r="D433" s="412"/>
      <c r="E433" s="412">
        <v>14500</v>
      </c>
      <c r="F433" s="412">
        <v>0</v>
      </c>
      <c r="G433" s="412"/>
      <c r="H433" s="413"/>
    </row>
    <row r="434" spans="2:8" x14ac:dyDescent="0.35">
      <c r="B434" s="410" t="s">
        <v>1023</v>
      </c>
      <c r="C434" s="411" t="s">
        <v>621</v>
      </c>
      <c r="D434" s="412"/>
      <c r="E434" s="412">
        <v>18500</v>
      </c>
      <c r="F434" s="412">
        <v>0</v>
      </c>
      <c r="G434" s="412"/>
      <c r="H434" s="413"/>
    </row>
    <row r="435" spans="2:8" ht="27.75" x14ac:dyDescent="0.35">
      <c r="B435" s="410" t="s">
        <v>1024</v>
      </c>
      <c r="C435" s="411" t="s">
        <v>390</v>
      </c>
      <c r="D435" s="412"/>
      <c r="E435" s="412">
        <v>14500</v>
      </c>
      <c r="F435" s="412">
        <v>0</v>
      </c>
      <c r="G435" s="412"/>
      <c r="H435" s="413"/>
    </row>
    <row r="436" spans="2:8" ht="27.75" x14ac:dyDescent="0.35">
      <c r="B436" s="410" t="s">
        <v>1025</v>
      </c>
      <c r="C436" s="411" t="s">
        <v>685</v>
      </c>
      <c r="D436" s="412"/>
      <c r="E436" s="412">
        <v>11000</v>
      </c>
      <c r="F436" s="412">
        <v>0</v>
      </c>
      <c r="G436" s="412"/>
      <c r="H436" s="413"/>
    </row>
    <row r="437" spans="2:8" ht="27.75" x14ac:dyDescent="0.35">
      <c r="B437" s="410" t="s">
        <v>1026</v>
      </c>
      <c r="C437" s="411" t="s">
        <v>390</v>
      </c>
      <c r="D437" s="412"/>
      <c r="E437" s="412">
        <v>35000</v>
      </c>
      <c r="F437" s="412">
        <v>0</v>
      </c>
      <c r="G437" s="412"/>
      <c r="H437" s="413"/>
    </row>
    <row r="438" spans="2:8" ht="40.5" x14ac:dyDescent="0.35">
      <c r="B438" s="410" t="s">
        <v>1027</v>
      </c>
      <c r="C438" s="411" t="s">
        <v>746</v>
      </c>
      <c r="D438" s="412"/>
      <c r="E438" s="412">
        <v>10000</v>
      </c>
      <c r="F438" s="412">
        <v>0</v>
      </c>
      <c r="G438" s="412"/>
      <c r="H438" s="413"/>
    </row>
    <row r="439" spans="2:8" ht="53.25" x14ac:dyDescent="0.35">
      <c r="B439" s="410" t="s">
        <v>1028</v>
      </c>
      <c r="C439" s="411" t="s">
        <v>748</v>
      </c>
      <c r="D439" s="412"/>
      <c r="E439" s="412">
        <v>0</v>
      </c>
      <c r="F439" s="412">
        <v>35000</v>
      </c>
      <c r="G439" s="412"/>
      <c r="H439" s="413"/>
    </row>
    <row r="440" spans="2:8" ht="27.75" x14ac:dyDescent="0.35">
      <c r="B440" s="410" t="s">
        <v>1029</v>
      </c>
      <c r="C440" s="411" t="s">
        <v>754</v>
      </c>
      <c r="D440" s="412"/>
      <c r="E440" s="412">
        <v>10000</v>
      </c>
      <c r="F440" s="412">
        <v>0</v>
      </c>
      <c r="G440" s="412"/>
      <c r="H440" s="413"/>
    </row>
    <row r="441" spans="2:8" ht="27.75" x14ac:dyDescent="0.35">
      <c r="B441" s="410" t="s">
        <v>1030</v>
      </c>
      <c r="C441" s="411" t="s">
        <v>756</v>
      </c>
      <c r="D441" s="412"/>
      <c r="E441" s="412">
        <v>15000</v>
      </c>
      <c r="F441" s="412">
        <v>0</v>
      </c>
      <c r="G441" s="412"/>
      <c r="H441" s="413"/>
    </row>
    <row r="442" spans="2:8" ht="27.75" x14ac:dyDescent="0.35">
      <c r="B442" s="410" t="s">
        <v>1031</v>
      </c>
      <c r="C442" s="411" t="s">
        <v>785</v>
      </c>
      <c r="D442" s="412"/>
      <c r="E442" s="412">
        <v>0</v>
      </c>
      <c r="F442" s="412">
        <v>18500</v>
      </c>
      <c r="G442" s="412"/>
      <c r="H442" s="413"/>
    </row>
    <row r="443" spans="2:8" ht="27.75" x14ac:dyDescent="0.35">
      <c r="B443" s="410" t="s">
        <v>1032</v>
      </c>
      <c r="C443" s="411" t="s">
        <v>787</v>
      </c>
      <c r="D443" s="412"/>
      <c r="E443" s="412">
        <v>0</v>
      </c>
      <c r="F443" s="412">
        <v>18500</v>
      </c>
      <c r="G443" s="412"/>
      <c r="H443" s="413"/>
    </row>
    <row r="444" spans="2:8" ht="27.75" x14ac:dyDescent="0.35">
      <c r="B444" s="410" t="s">
        <v>1033</v>
      </c>
      <c r="C444" s="411" t="s">
        <v>789</v>
      </c>
      <c r="D444" s="412"/>
      <c r="E444" s="412">
        <v>0</v>
      </c>
      <c r="F444" s="412">
        <v>18500</v>
      </c>
      <c r="G444" s="412"/>
      <c r="H444" s="413"/>
    </row>
    <row r="445" spans="2:8" ht="27.75" x14ac:dyDescent="0.35">
      <c r="B445" s="410" t="s">
        <v>1034</v>
      </c>
      <c r="C445" s="411" t="s">
        <v>791</v>
      </c>
      <c r="D445" s="412"/>
      <c r="E445" s="412">
        <v>0</v>
      </c>
      <c r="F445" s="412">
        <v>11000</v>
      </c>
      <c r="G445" s="412"/>
      <c r="H445" s="413"/>
    </row>
    <row r="446" spans="2:8" ht="40.5" x14ac:dyDescent="0.35">
      <c r="B446" s="410" t="s">
        <v>1035</v>
      </c>
      <c r="C446" s="411" t="s">
        <v>793</v>
      </c>
      <c r="D446" s="412"/>
      <c r="E446" s="412">
        <v>0</v>
      </c>
      <c r="F446" s="412">
        <v>4500</v>
      </c>
      <c r="G446" s="412"/>
      <c r="H446" s="413"/>
    </row>
    <row r="447" spans="2:8" ht="40.5" x14ac:dyDescent="0.35">
      <c r="B447" s="410" t="s">
        <v>1036</v>
      </c>
      <c r="C447" s="411" t="s">
        <v>793</v>
      </c>
      <c r="D447" s="412"/>
      <c r="E447" s="412">
        <v>0</v>
      </c>
      <c r="F447" s="412">
        <v>5000</v>
      </c>
      <c r="G447" s="412"/>
      <c r="H447" s="413"/>
    </row>
    <row r="448" spans="2:8" ht="40.5" x14ac:dyDescent="0.35">
      <c r="B448" s="410" t="s">
        <v>1037</v>
      </c>
      <c r="C448" s="411" t="s">
        <v>793</v>
      </c>
      <c r="D448" s="412"/>
      <c r="E448" s="412">
        <v>0</v>
      </c>
      <c r="F448" s="412">
        <v>10.71</v>
      </c>
      <c r="G448" s="412"/>
      <c r="H448" s="413"/>
    </row>
    <row r="449" spans="2:8" ht="40.5" x14ac:dyDescent="0.35">
      <c r="B449" s="410" t="s">
        <v>1038</v>
      </c>
      <c r="C449" s="411" t="s">
        <v>793</v>
      </c>
      <c r="D449" s="412"/>
      <c r="E449" s="412">
        <v>0</v>
      </c>
      <c r="F449" s="412">
        <v>1489.29</v>
      </c>
      <c r="G449" s="412"/>
      <c r="H449" s="413"/>
    </row>
    <row r="450" spans="2:8" ht="27.75" x14ac:dyDescent="0.35">
      <c r="B450" s="410" t="s">
        <v>1039</v>
      </c>
      <c r="C450" s="411" t="s">
        <v>795</v>
      </c>
      <c r="D450" s="412"/>
      <c r="E450" s="412">
        <v>0</v>
      </c>
      <c r="F450" s="412">
        <v>10475</v>
      </c>
      <c r="G450" s="412"/>
      <c r="H450" s="413"/>
    </row>
    <row r="451" spans="2:8" ht="27.75" x14ac:dyDescent="0.35">
      <c r="B451" s="410" t="s">
        <v>1040</v>
      </c>
      <c r="C451" s="411" t="s">
        <v>797</v>
      </c>
      <c r="D451" s="412"/>
      <c r="E451" s="412">
        <v>0</v>
      </c>
      <c r="F451" s="412">
        <v>20000</v>
      </c>
      <c r="G451" s="412"/>
      <c r="H451" s="413"/>
    </row>
    <row r="452" spans="2:8" ht="27.75" x14ac:dyDescent="0.35">
      <c r="B452" s="410" t="s">
        <v>1041</v>
      </c>
      <c r="C452" s="411" t="s">
        <v>799</v>
      </c>
      <c r="D452" s="412"/>
      <c r="E452" s="412">
        <v>0</v>
      </c>
      <c r="F452" s="412">
        <v>10000</v>
      </c>
      <c r="G452" s="412"/>
      <c r="H452" s="413"/>
    </row>
    <row r="453" spans="2:8" ht="27.75" x14ac:dyDescent="0.35">
      <c r="B453" s="410" t="s">
        <v>1042</v>
      </c>
      <c r="C453" s="411" t="s">
        <v>801</v>
      </c>
      <c r="D453" s="412"/>
      <c r="E453" s="412">
        <v>0</v>
      </c>
      <c r="F453" s="412">
        <v>15000</v>
      </c>
      <c r="G453" s="412"/>
      <c r="H453" s="413"/>
    </row>
    <row r="454" spans="2:8" ht="27.75" x14ac:dyDescent="0.35">
      <c r="B454" s="410" t="s">
        <v>1043</v>
      </c>
      <c r="C454" s="411" t="s">
        <v>803</v>
      </c>
      <c r="D454" s="412"/>
      <c r="E454" s="412">
        <v>0</v>
      </c>
      <c r="F454" s="412">
        <v>14000</v>
      </c>
      <c r="G454" s="412"/>
      <c r="H454" s="413"/>
    </row>
    <row r="455" spans="2:8" ht="27.75" x14ac:dyDescent="0.35">
      <c r="B455" s="410" t="s">
        <v>1044</v>
      </c>
      <c r="C455" s="411" t="s">
        <v>805</v>
      </c>
      <c r="D455" s="412"/>
      <c r="E455" s="412">
        <v>0</v>
      </c>
      <c r="F455" s="412">
        <v>10000</v>
      </c>
      <c r="G455" s="412"/>
      <c r="H455" s="413"/>
    </row>
    <row r="456" spans="2:8" ht="27.75" x14ac:dyDescent="0.35">
      <c r="B456" s="410" t="s">
        <v>1045</v>
      </c>
      <c r="C456" s="411" t="s">
        <v>807</v>
      </c>
      <c r="D456" s="412"/>
      <c r="E456" s="412">
        <v>0</v>
      </c>
      <c r="F456" s="412">
        <v>22000</v>
      </c>
      <c r="G456" s="412"/>
      <c r="H456" s="413"/>
    </row>
    <row r="457" spans="2:8" ht="27.75" x14ac:dyDescent="0.35">
      <c r="B457" s="410" t="s">
        <v>1046</v>
      </c>
      <c r="C457" s="411" t="s">
        <v>809</v>
      </c>
      <c r="D457" s="412"/>
      <c r="E457" s="412">
        <v>0</v>
      </c>
      <c r="F457" s="412">
        <v>11000</v>
      </c>
      <c r="G457" s="412"/>
      <c r="H457" s="413"/>
    </row>
    <row r="458" spans="2:8" ht="27.75" x14ac:dyDescent="0.35">
      <c r="B458" s="410" t="s">
        <v>1047</v>
      </c>
      <c r="C458" s="411" t="s">
        <v>811</v>
      </c>
      <c r="D458" s="412"/>
      <c r="E458" s="412">
        <v>0</v>
      </c>
      <c r="F458" s="412">
        <v>15000</v>
      </c>
      <c r="G458" s="412"/>
      <c r="H458" s="413"/>
    </row>
    <row r="459" spans="2:8" x14ac:dyDescent="0.35">
      <c r="B459" s="410" t="s">
        <v>1048</v>
      </c>
      <c r="C459" s="411" t="s">
        <v>887</v>
      </c>
      <c r="D459" s="412"/>
      <c r="E459" s="412">
        <v>14500</v>
      </c>
      <c r="F459" s="412">
        <v>0</v>
      </c>
      <c r="G459" s="412"/>
      <c r="H459" s="413"/>
    </row>
    <row r="460" spans="2:8" x14ac:dyDescent="0.35">
      <c r="B460" s="410">
        <v>1200</v>
      </c>
      <c r="C460" s="411" t="s">
        <v>1049</v>
      </c>
      <c r="D460" s="412">
        <v>552997.68000000005</v>
      </c>
      <c r="E460" s="412">
        <v>1490071.64</v>
      </c>
      <c r="F460" s="412">
        <v>200257.21</v>
      </c>
      <c r="G460" s="412">
        <v>1842812.11</v>
      </c>
      <c r="H460" s="413"/>
    </row>
    <row r="461" spans="2:8" x14ac:dyDescent="0.35">
      <c r="B461" s="410">
        <v>1240</v>
      </c>
      <c r="C461" s="411" t="s">
        <v>35</v>
      </c>
      <c r="D461" s="412">
        <v>608408</v>
      </c>
      <c r="E461" s="412">
        <v>1490071.64</v>
      </c>
      <c r="F461" s="412">
        <v>0</v>
      </c>
      <c r="G461" s="412">
        <v>2098479.64</v>
      </c>
      <c r="H461" s="413"/>
    </row>
    <row r="462" spans="2:8" x14ac:dyDescent="0.35">
      <c r="B462" s="410">
        <v>1241</v>
      </c>
      <c r="C462" s="411" t="s">
        <v>111</v>
      </c>
      <c r="D462" s="412">
        <v>135680</v>
      </c>
      <c r="E462" s="412">
        <v>459312.62</v>
      </c>
      <c r="F462" s="412">
        <v>0</v>
      </c>
      <c r="G462" s="412">
        <v>594992.62</v>
      </c>
      <c r="H462" s="413"/>
    </row>
    <row r="463" spans="2:8" x14ac:dyDescent="0.35">
      <c r="B463" s="410" t="s">
        <v>1050</v>
      </c>
      <c r="C463" s="411" t="s">
        <v>1051</v>
      </c>
      <c r="D463" s="412">
        <v>37020.519999999997</v>
      </c>
      <c r="E463" s="412">
        <v>38499.980000000003</v>
      </c>
      <c r="F463" s="412">
        <v>0</v>
      </c>
      <c r="G463" s="412">
        <v>75520.5</v>
      </c>
      <c r="H463" s="413"/>
    </row>
    <row r="464" spans="2:8" x14ac:dyDescent="0.35">
      <c r="B464" s="410" t="s">
        <v>1052</v>
      </c>
      <c r="C464" s="411" t="s">
        <v>1053</v>
      </c>
      <c r="D464" s="412">
        <v>37020.519999999997</v>
      </c>
      <c r="E464" s="412">
        <v>38499.980000000003</v>
      </c>
      <c r="F464" s="412">
        <v>0</v>
      </c>
      <c r="G464" s="412">
        <v>75520.5</v>
      </c>
      <c r="H464" s="413"/>
    </row>
    <row r="465" spans="2:8" ht="27.75" x14ac:dyDescent="0.35">
      <c r="B465" s="410" t="s">
        <v>1054</v>
      </c>
      <c r="C465" s="411" t="s">
        <v>1055</v>
      </c>
      <c r="D465" s="412">
        <v>8000.52</v>
      </c>
      <c r="E465" s="412">
        <v>0</v>
      </c>
      <c r="F465" s="412">
        <v>0</v>
      </c>
      <c r="G465" s="412">
        <v>8000.52</v>
      </c>
      <c r="H465" s="413"/>
    </row>
    <row r="466" spans="2:8" x14ac:dyDescent="0.35">
      <c r="B466" s="410" t="s">
        <v>1056</v>
      </c>
      <c r="C466" s="411" t="s">
        <v>1057</v>
      </c>
      <c r="D466" s="412">
        <v>3920</v>
      </c>
      <c r="E466" s="412">
        <v>0</v>
      </c>
      <c r="F466" s="412">
        <v>0</v>
      </c>
      <c r="G466" s="412">
        <v>3920</v>
      </c>
      <c r="H466" s="413"/>
    </row>
    <row r="467" spans="2:8" ht="27.75" x14ac:dyDescent="0.35">
      <c r="B467" s="410" t="s">
        <v>1058</v>
      </c>
      <c r="C467" s="411" t="s">
        <v>1059</v>
      </c>
      <c r="D467" s="412">
        <v>9000</v>
      </c>
      <c r="E467" s="412">
        <v>0</v>
      </c>
      <c r="F467" s="412">
        <v>0</v>
      </c>
      <c r="G467" s="412">
        <v>9000</v>
      </c>
      <c r="H467" s="413"/>
    </row>
    <row r="468" spans="2:8" ht="40.5" x14ac:dyDescent="0.35">
      <c r="B468" s="410" t="s">
        <v>1060</v>
      </c>
      <c r="C468" s="411" t="s">
        <v>1061</v>
      </c>
      <c r="D468" s="412">
        <v>12800</v>
      </c>
      <c r="E468" s="412">
        <v>0</v>
      </c>
      <c r="F468" s="412">
        <v>0</v>
      </c>
      <c r="G468" s="412">
        <v>12800</v>
      </c>
      <c r="H468" s="413"/>
    </row>
    <row r="469" spans="2:8" x14ac:dyDescent="0.35">
      <c r="B469" s="410" t="s">
        <v>1062</v>
      </c>
      <c r="C469" s="411" t="s">
        <v>1063</v>
      </c>
      <c r="D469" s="412">
        <v>3300</v>
      </c>
      <c r="E469" s="412">
        <v>0</v>
      </c>
      <c r="F469" s="412">
        <v>0</v>
      </c>
      <c r="G469" s="412">
        <v>3300</v>
      </c>
      <c r="H469" s="413"/>
    </row>
    <row r="470" spans="2:8" x14ac:dyDescent="0.35">
      <c r="B470" s="410" t="s">
        <v>1064</v>
      </c>
      <c r="C470" s="411" t="s">
        <v>1065</v>
      </c>
      <c r="D470" s="412">
        <v>0</v>
      </c>
      <c r="E470" s="412">
        <v>15999.99</v>
      </c>
      <c r="F470" s="412">
        <v>0</v>
      </c>
      <c r="G470" s="412">
        <v>15999.99</v>
      </c>
      <c r="H470" s="413"/>
    </row>
    <row r="471" spans="2:8" x14ac:dyDescent="0.35">
      <c r="B471" s="410" t="s">
        <v>1066</v>
      </c>
      <c r="C471" s="411" t="s">
        <v>521</v>
      </c>
      <c r="D471" s="412"/>
      <c r="E471" s="412">
        <v>15999.99</v>
      </c>
      <c r="F471" s="412">
        <v>0</v>
      </c>
      <c r="G471" s="412"/>
      <c r="H471" s="413"/>
    </row>
    <row r="472" spans="2:8" x14ac:dyDescent="0.35">
      <c r="B472" s="410" t="s">
        <v>1067</v>
      </c>
      <c r="C472" s="411" t="s">
        <v>1068</v>
      </c>
      <c r="D472" s="412">
        <v>0</v>
      </c>
      <c r="E472" s="412">
        <v>22499.99</v>
      </c>
      <c r="F472" s="412">
        <v>0</v>
      </c>
      <c r="G472" s="412">
        <v>22499.99</v>
      </c>
      <c r="H472" s="413"/>
    </row>
    <row r="473" spans="2:8" x14ac:dyDescent="0.35">
      <c r="B473" s="410" t="s">
        <v>1069</v>
      </c>
      <c r="C473" s="411" t="s">
        <v>361</v>
      </c>
      <c r="D473" s="412"/>
      <c r="E473" s="412">
        <v>22499.99</v>
      </c>
      <c r="F473" s="412">
        <v>0</v>
      </c>
      <c r="G473" s="412"/>
      <c r="H473" s="413"/>
    </row>
    <row r="474" spans="2:8" x14ac:dyDescent="0.35">
      <c r="B474" s="410" t="s">
        <v>1070</v>
      </c>
      <c r="C474" s="411" t="s">
        <v>1071</v>
      </c>
      <c r="D474" s="412">
        <v>37978.480000000003</v>
      </c>
      <c r="E474" s="412">
        <v>12000</v>
      </c>
      <c r="F474" s="412">
        <v>0</v>
      </c>
      <c r="G474" s="412">
        <v>49978.48</v>
      </c>
      <c r="H474" s="413"/>
    </row>
    <row r="475" spans="2:8" x14ac:dyDescent="0.35">
      <c r="B475" s="410" t="s">
        <v>1072</v>
      </c>
      <c r="C475" s="411" t="s">
        <v>1071</v>
      </c>
      <c r="D475" s="412">
        <v>37978.480000000003</v>
      </c>
      <c r="E475" s="412">
        <v>12000</v>
      </c>
      <c r="F475" s="412">
        <v>0</v>
      </c>
      <c r="G475" s="412">
        <v>49978.48</v>
      </c>
      <c r="H475" s="413"/>
    </row>
    <row r="476" spans="2:8" ht="27.75" x14ac:dyDescent="0.35">
      <c r="B476" s="410" t="s">
        <v>1073</v>
      </c>
      <c r="C476" s="411" t="s">
        <v>1074</v>
      </c>
      <c r="D476" s="412">
        <v>2200</v>
      </c>
      <c r="E476" s="412">
        <v>0</v>
      </c>
      <c r="F476" s="412">
        <v>0</v>
      </c>
      <c r="G476" s="412">
        <v>2200</v>
      </c>
      <c r="H476" s="413"/>
    </row>
    <row r="477" spans="2:8" ht="27.75" x14ac:dyDescent="0.35">
      <c r="B477" s="410" t="s">
        <v>1075</v>
      </c>
      <c r="C477" s="411" t="s">
        <v>1076</v>
      </c>
      <c r="D477" s="412">
        <v>8602</v>
      </c>
      <c r="E477" s="412">
        <v>0</v>
      </c>
      <c r="F477" s="412">
        <v>0</v>
      </c>
      <c r="G477" s="412">
        <v>8602</v>
      </c>
      <c r="H477" s="413"/>
    </row>
    <row r="478" spans="2:8" x14ac:dyDescent="0.35">
      <c r="B478" s="410" t="s">
        <v>1077</v>
      </c>
      <c r="C478" s="411" t="s">
        <v>1078</v>
      </c>
      <c r="D478" s="412">
        <v>4408</v>
      </c>
      <c r="E478" s="412">
        <v>0</v>
      </c>
      <c r="F478" s="412">
        <v>0</v>
      </c>
      <c r="G478" s="412">
        <v>4408</v>
      </c>
      <c r="H478" s="413"/>
    </row>
    <row r="479" spans="2:8" ht="27.75" x14ac:dyDescent="0.35">
      <c r="B479" s="410" t="s">
        <v>1079</v>
      </c>
      <c r="C479" s="411" t="s">
        <v>1080</v>
      </c>
      <c r="D479" s="412">
        <v>2300</v>
      </c>
      <c r="E479" s="412">
        <v>0</v>
      </c>
      <c r="F479" s="412">
        <v>0</v>
      </c>
      <c r="G479" s="412">
        <v>2300</v>
      </c>
      <c r="H479" s="413"/>
    </row>
    <row r="480" spans="2:8" x14ac:dyDescent="0.35">
      <c r="B480" s="410" t="s">
        <v>1081</v>
      </c>
      <c r="C480" s="411" t="s">
        <v>1082</v>
      </c>
      <c r="D480" s="412">
        <v>8499.99</v>
      </c>
      <c r="E480" s="412">
        <v>0</v>
      </c>
      <c r="F480" s="412">
        <v>0</v>
      </c>
      <c r="G480" s="412">
        <v>8499.99</v>
      </c>
      <c r="H480" s="413"/>
    </row>
    <row r="481" spans="2:8" x14ac:dyDescent="0.35">
      <c r="B481" s="410" t="s">
        <v>1083</v>
      </c>
      <c r="C481" s="411" t="s">
        <v>1084</v>
      </c>
      <c r="D481" s="412">
        <v>3800</v>
      </c>
      <c r="E481" s="412">
        <v>0</v>
      </c>
      <c r="F481" s="412">
        <v>0</v>
      </c>
      <c r="G481" s="412">
        <v>3800</v>
      </c>
      <c r="H481" s="413"/>
    </row>
    <row r="482" spans="2:8" x14ac:dyDescent="0.35">
      <c r="B482" s="410" t="s">
        <v>1085</v>
      </c>
      <c r="C482" s="411" t="s">
        <v>1086</v>
      </c>
      <c r="D482" s="412">
        <v>8168.49</v>
      </c>
      <c r="E482" s="412">
        <v>0</v>
      </c>
      <c r="F482" s="412">
        <v>0</v>
      </c>
      <c r="G482" s="412">
        <v>8168.49</v>
      </c>
      <c r="H482" s="413"/>
    </row>
    <row r="483" spans="2:8" ht="27.75" x14ac:dyDescent="0.35">
      <c r="B483" s="410" t="s">
        <v>1087</v>
      </c>
      <c r="C483" s="411" t="s">
        <v>1088</v>
      </c>
      <c r="D483" s="412">
        <v>0</v>
      </c>
      <c r="E483" s="412">
        <v>12000</v>
      </c>
      <c r="F483" s="412">
        <v>0</v>
      </c>
      <c r="G483" s="412">
        <v>12000</v>
      </c>
      <c r="H483" s="413"/>
    </row>
    <row r="484" spans="2:8" ht="27.75" x14ac:dyDescent="0.35">
      <c r="B484" s="410" t="s">
        <v>1089</v>
      </c>
      <c r="C484" s="411" t="s">
        <v>901</v>
      </c>
      <c r="D484" s="412"/>
      <c r="E484" s="412">
        <v>12000</v>
      </c>
      <c r="F484" s="412">
        <v>0</v>
      </c>
      <c r="G484" s="412"/>
      <c r="H484" s="413"/>
    </row>
    <row r="485" spans="2:8" x14ac:dyDescent="0.35">
      <c r="B485" s="410" t="s">
        <v>1090</v>
      </c>
      <c r="C485" s="411" t="s">
        <v>1091</v>
      </c>
      <c r="D485" s="412">
        <v>60681</v>
      </c>
      <c r="E485" s="412">
        <v>408812.64</v>
      </c>
      <c r="F485" s="412">
        <v>0</v>
      </c>
      <c r="G485" s="412">
        <v>469493.64</v>
      </c>
      <c r="H485" s="413"/>
    </row>
    <row r="486" spans="2:8" x14ac:dyDescent="0.35">
      <c r="B486" s="410" t="s">
        <v>1092</v>
      </c>
      <c r="C486" s="411" t="s">
        <v>1091</v>
      </c>
      <c r="D486" s="412">
        <v>60681</v>
      </c>
      <c r="E486" s="412">
        <v>408812.64</v>
      </c>
      <c r="F486" s="412">
        <v>0</v>
      </c>
      <c r="G486" s="412">
        <v>469493.64</v>
      </c>
      <c r="H486" s="413"/>
    </row>
    <row r="487" spans="2:8" ht="27.75" x14ac:dyDescent="0.35">
      <c r="B487" s="410" t="s">
        <v>1093</v>
      </c>
      <c r="C487" s="411" t="s">
        <v>1094</v>
      </c>
      <c r="D487" s="412">
        <v>24150</v>
      </c>
      <c r="E487" s="412">
        <v>0</v>
      </c>
      <c r="F487" s="412">
        <v>0</v>
      </c>
      <c r="G487" s="412">
        <v>24150</v>
      </c>
      <c r="H487" s="413"/>
    </row>
    <row r="488" spans="2:8" ht="27.75" x14ac:dyDescent="0.35">
      <c r="B488" s="410" t="s">
        <v>1095</v>
      </c>
      <c r="C488" s="411" t="s">
        <v>1096</v>
      </c>
      <c r="D488" s="412">
        <v>14375</v>
      </c>
      <c r="E488" s="412">
        <v>0</v>
      </c>
      <c r="F488" s="412">
        <v>0</v>
      </c>
      <c r="G488" s="412">
        <v>14375</v>
      </c>
      <c r="H488" s="413"/>
    </row>
    <row r="489" spans="2:8" ht="27.75" x14ac:dyDescent="0.35">
      <c r="B489" s="410" t="s">
        <v>1097</v>
      </c>
      <c r="C489" s="411" t="s">
        <v>1098</v>
      </c>
      <c r="D489" s="412">
        <v>11600</v>
      </c>
      <c r="E489" s="412">
        <v>0</v>
      </c>
      <c r="F489" s="412">
        <v>0</v>
      </c>
      <c r="G489" s="412">
        <v>11600</v>
      </c>
      <c r="H489" s="413"/>
    </row>
    <row r="490" spans="2:8" ht="27.75" x14ac:dyDescent="0.35">
      <c r="B490" s="410" t="s">
        <v>1099</v>
      </c>
      <c r="C490" s="411" t="s">
        <v>1100</v>
      </c>
      <c r="D490" s="412">
        <v>4060</v>
      </c>
      <c r="E490" s="412">
        <v>0</v>
      </c>
      <c r="F490" s="412">
        <v>0</v>
      </c>
      <c r="G490" s="412">
        <v>4060</v>
      </c>
      <c r="H490" s="413"/>
    </row>
    <row r="491" spans="2:8" ht="27.75" x14ac:dyDescent="0.35">
      <c r="B491" s="410" t="s">
        <v>1101</v>
      </c>
      <c r="C491" s="411" t="s">
        <v>1102</v>
      </c>
      <c r="D491" s="412">
        <v>2204</v>
      </c>
      <c r="E491" s="412">
        <v>0</v>
      </c>
      <c r="F491" s="412">
        <v>0</v>
      </c>
      <c r="G491" s="412">
        <v>2204</v>
      </c>
      <c r="H491" s="413"/>
    </row>
    <row r="492" spans="2:8" ht="27.75" x14ac:dyDescent="0.35">
      <c r="B492" s="410" t="s">
        <v>1103</v>
      </c>
      <c r="C492" s="411" t="s">
        <v>1104</v>
      </c>
      <c r="D492" s="412">
        <v>1508</v>
      </c>
      <c r="E492" s="412">
        <v>0</v>
      </c>
      <c r="F492" s="412">
        <v>0</v>
      </c>
      <c r="G492" s="412">
        <v>1508</v>
      </c>
      <c r="H492" s="413"/>
    </row>
    <row r="493" spans="2:8" ht="27.75" x14ac:dyDescent="0.35">
      <c r="B493" s="410" t="s">
        <v>1105</v>
      </c>
      <c r="C493" s="411" t="s">
        <v>1106</v>
      </c>
      <c r="D493" s="412">
        <v>928</v>
      </c>
      <c r="E493" s="412">
        <v>0</v>
      </c>
      <c r="F493" s="412">
        <v>0</v>
      </c>
      <c r="G493" s="412">
        <v>928</v>
      </c>
      <c r="H493" s="413"/>
    </row>
    <row r="494" spans="2:8" x14ac:dyDescent="0.35">
      <c r="B494" s="410" t="s">
        <v>1107</v>
      </c>
      <c r="C494" s="411" t="s">
        <v>1108</v>
      </c>
      <c r="D494" s="412">
        <v>928</v>
      </c>
      <c r="E494" s="412">
        <v>0</v>
      </c>
      <c r="F494" s="412">
        <v>0</v>
      </c>
      <c r="G494" s="412">
        <v>928</v>
      </c>
      <c r="H494" s="413"/>
    </row>
    <row r="495" spans="2:8" x14ac:dyDescent="0.35">
      <c r="B495" s="410" t="s">
        <v>1109</v>
      </c>
      <c r="C495" s="411" t="s">
        <v>1110</v>
      </c>
      <c r="D495" s="412">
        <v>928</v>
      </c>
      <c r="E495" s="412">
        <v>0</v>
      </c>
      <c r="F495" s="412">
        <v>0</v>
      </c>
      <c r="G495" s="412">
        <v>928</v>
      </c>
      <c r="H495" s="413"/>
    </row>
    <row r="496" spans="2:8" ht="40.5" x14ac:dyDescent="0.35">
      <c r="B496" s="410" t="s">
        <v>1111</v>
      </c>
      <c r="C496" s="411" t="s">
        <v>1112</v>
      </c>
      <c r="D496" s="412">
        <v>0</v>
      </c>
      <c r="E496" s="412">
        <v>13920</v>
      </c>
      <c r="F496" s="412">
        <v>0</v>
      </c>
      <c r="G496" s="412">
        <v>13920</v>
      </c>
      <c r="H496" s="413"/>
    </row>
    <row r="497" spans="2:8" ht="40.5" x14ac:dyDescent="0.35">
      <c r="B497" s="410" t="s">
        <v>1113</v>
      </c>
      <c r="C497" s="411" t="s">
        <v>492</v>
      </c>
      <c r="D497" s="412"/>
      <c r="E497" s="412">
        <v>13920</v>
      </c>
      <c r="F497" s="412">
        <v>0</v>
      </c>
      <c r="G497" s="412"/>
      <c r="H497" s="413"/>
    </row>
    <row r="498" spans="2:8" ht="27.75" x14ac:dyDescent="0.35">
      <c r="B498" s="410" t="s">
        <v>1114</v>
      </c>
      <c r="C498" s="411" t="s">
        <v>1115</v>
      </c>
      <c r="D498" s="412">
        <v>0</v>
      </c>
      <c r="E498" s="412">
        <v>25520</v>
      </c>
      <c r="F498" s="412">
        <v>0</v>
      </c>
      <c r="G498" s="412">
        <v>25520</v>
      </c>
      <c r="H498" s="413"/>
    </row>
    <row r="499" spans="2:8" ht="40.5" x14ac:dyDescent="0.35">
      <c r="B499" s="410" t="s">
        <v>1116</v>
      </c>
      <c r="C499" s="411" t="s">
        <v>492</v>
      </c>
      <c r="D499" s="412"/>
      <c r="E499" s="412">
        <v>25520</v>
      </c>
      <c r="F499" s="412">
        <v>0</v>
      </c>
      <c r="G499" s="412"/>
      <c r="H499" s="413"/>
    </row>
    <row r="500" spans="2:8" ht="27.75" x14ac:dyDescent="0.35">
      <c r="B500" s="410" t="s">
        <v>1117</v>
      </c>
      <c r="C500" s="411" t="s">
        <v>1118</v>
      </c>
      <c r="D500" s="412">
        <v>0</v>
      </c>
      <c r="E500" s="412">
        <v>24360</v>
      </c>
      <c r="F500" s="412">
        <v>0</v>
      </c>
      <c r="G500" s="412">
        <v>24360</v>
      </c>
      <c r="H500" s="413"/>
    </row>
    <row r="501" spans="2:8" ht="40.5" x14ac:dyDescent="0.35">
      <c r="B501" s="410" t="s">
        <v>1119</v>
      </c>
      <c r="C501" s="411" t="s">
        <v>492</v>
      </c>
      <c r="D501" s="412"/>
      <c r="E501" s="412">
        <v>24360</v>
      </c>
      <c r="F501" s="412">
        <v>0</v>
      </c>
      <c r="G501" s="412"/>
      <c r="H501" s="413"/>
    </row>
    <row r="502" spans="2:8" ht="40.5" x14ac:dyDescent="0.35">
      <c r="B502" s="410" t="s">
        <v>1120</v>
      </c>
      <c r="C502" s="411" t="s">
        <v>1121</v>
      </c>
      <c r="D502" s="412">
        <v>0</v>
      </c>
      <c r="E502" s="412">
        <v>10440</v>
      </c>
      <c r="F502" s="412">
        <v>0</v>
      </c>
      <c r="G502" s="412">
        <v>10440</v>
      </c>
      <c r="H502" s="413"/>
    </row>
    <row r="503" spans="2:8" ht="40.5" x14ac:dyDescent="0.35">
      <c r="B503" s="410" t="s">
        <v>1122</v>
      </c>
      <c r="C503" s="411" t="s">
        <v>492</v>
      </c>
      <c r="D503" s="412"/>
      <c r="E503" s="412">
        <v>10440</v>
      </c>
      <c r="F503" s="412">
        <v>0</v>
      </c>
      <c r="G503" s="412"/>
      <c r="H503" s="413"/>
    </row>
    <row r="504" spans="2:8" ht="40.5" x14ac:dyDescent="0.35">
      <c r="B504" s="410" t="s">
        <v>1123</v>
      </c>
      <c r="C504" s="411" t="s">
        <v>1124</v>
      </c>
      <c r="D504" s="412">
        <v>0</v>
      </c>
      <c r="E504" s="412">
        <v>21460</v>
      </c>
      <c r="F504" s="412">
        <v>0</v>
      </c>
      <c r="G504" s="412">
        <v>21460</v>
      </c>
      <c r="H504" s="413"/>
    </row>
    <row r="505" spans="2:8" ht="40.5" x14ac:dyDescent="0.35">
      <c r="B505" s="410" t="s">
        <v>1125</v>
      </c>
      <c r="C505" s="411" t="s">
        <v>492</v>
      </c>
      <c r="D505" s="412"/>
      <c r="E505" s="412">
        <v>21460</v>
      </c>
      <c r="F505" s="412">
        <v>0</v>
      </c>
      <c r="G505" s="412"/>
      <c r="H505" s="413"/>
    </row>
    <row r="506" spans="2:8" ht="27.75" x14ac:dyDescent="0.35">
      <c r="B506" s="410" t="s">
        <v>1126</v>
      </c>
      <c r="C506" s="411" t="s">
        <v>1127</v>
      </c>
      <c r="D506" s="412">
        <v>0</v>
      </c>
      <c r="E506" s="412">
        <v>16820</v>
      </c>
      <c r="F506" s="412">
        <v>0</v>
      </c>
      <c r="G506" s="412">
        <v>16820</v>
      </c>
      <c r="H506" s="413"/>
    </row>
    <row r="507" spans="2:8" ht="40.5" x14ac:dyDescent="0.35">
      <c r="B507" s="410" t="s">
        <v>1128</v>
      </c>
      <c r="C507" s="411" t="s">
        <v>492</v>
      </c>
      <c r="D507" s="412"/>
      <c r="E507" s="412">
        <v>16820</v>
      </c>
      <c r="F507" s="412">
        <v>0</v>
      </c>
      <c r="G507" s="412"/>
      <c r="H507" s="413"/>
    </row>
    <row r="508" spans="2:8" ht="66" x14ac:dyDescent="0.35">
      <c r="B508" s="410" t="s">
        <v>1129</v>
      </c>
      <c r="C508" s="411" t="s">
        <v>1130</v>
      </c>
      <c r="D508" s="412">
        <v>0</v>
      </c>
      <c r="E508" s="412">
        <v>29000</v>
      </c>
      <c r="F508" s="412">
        <v>0</v>
      </c>
      <c r="G508" s="412">
        <v>29000</v>
      </c>
      <c r="H508" s="413"/>
    </row>
    <row r="509" spans="2:8" ht="40.5" x14ac:dyDescent="0.35">
      <c r="B509" s="410" t="s">
        <v>1131</v>
      </c>
      <c r="C509" s="411" t="s">
        <v>492</v>
      </c>
      <c r="D509" s="412"/>
      <c r="E509" s="412">
        <v>29000</v>
      </c>
      <c r="F509" s="412">
        <v>0</v>
      </c>
      <c r="G509" s="412"/>
      <c r="H509" s="413"/>
    </row>
    <row r="510" spans="2:8" ht="40.5" x14ac:dyDescent="0.35">
      <c r="B510" s="410" t="s">
        <v>1132</v>
      </c>
      <c r="C510" s="411" t="s">
        <v>1133</v>
      </c>
      <c r="D510" s="412">
        <v>0</v>
      </c>
      <c r="E510" s="412">
        <v>20880</v>
      </c>
      <c r="F510" s="412">
        <v>0</v>
      </c>
      <c r="G510" s="412">
        <v>20880</v>
      </c>
      <c r="H510" s="413"/>
    </row>
    <row r="511" spans="2:8" ht="40.5" x14ac:dyDescent="0.35">
      <c r="B511" s="410" t="s">
        <v>1134</v>
      </c>
      <c r="C511" s="411" t="s">
        <v>492</v>
      </c>
      <c r="D511" s="412"/>
      <c r="E511" s="412">
        <v>20880</v>
      </c>
      <c r="F511" s="412">
        <v>0</v>
      </c>
      <c r="G511" s="412"/>
      <c r="H511" s="413"/>
    </row>
    <row r="512" spans="2:8" ht="27.75" x14ac:dyDescent="0.35">
      <c r="B512" s="410" t="s">
        <v>1135</v>
      </c>
      <c r="C512" s="411" t="s">
        <v>1136</v>
      </c>
      <c r="D512" s="412">
        <v>0</v>
      </c>
      <c r="E512" s="412">
        <v>26680</v>
      </c>
      <c r="F512" s="412">
        <v>0</v>
      </c>
      <c r="G512" s="412">
        <v>26680</v>
      </c>
      <c r="H512" s="413"/>
    </row>
    <row r="513" spans="2:8" ht="40.5" x14ac:dyDescent="0.35">
      <c r="B513" s="410" t="s">
        <v>1137</v>
      </c>
      <c r="C513" s="411" t="s">
        <v>492</v>
      </c>
      <c r="D513" s="412"/>
      <c r="E513" s="412">
        <v>26680</v>
      </c>
      <c r="F513" s="412">
        <v>0</v>
      </c>
      <c r="G513" s="412"/>
      <c r="H513" s="413"/>
    </row>
    <row r="514" spans="2:8" ht="27.75" x14ac:dyDescent="0.35">
      <c r="B514" s="410" t="s">
        <v>1138</v>
      </c>
      <c r="C514" s="411" t="s">
        <v>1139</v>
      </c>
      <c r="D514" s="412">
        <v>0</v>
      </c>
      <c r="E514" s="412">
        <v>22040</v>
      </c>
      <c r="F514" s="412">
        <v>0</v>
      </c>
      <c r="G514" s="412">
        <v>22040</v>
      </c>
      <c r="H514" s="413"/>
    </row>
    <row r="515" spans="2:8" ht="40.5" x14ac:dyDescent="0.35">
      <c r="B515" s="410" t="s">
        <v>1140</v>
      </c>
      <c r="C515" s="411" t="s">
        <v>492</v>
      </c>
      <c r="D515" s="412"/>
      <c r="E515" s="412">
        <v>22040</v>
      </c>
      <c r="F515" s="412">
        <v>0</v>
      </c>
      <c r="G515" s="412"/>
      <c r="H515" s="413"/>
    </row>
    <row r="516" spans="2:8" ht="27.75" x14ac:dyDescent="0.35">
      <c r="B516" s="410" t="s">
        <v>1141</v>
      </c>
      <c r="C516" s="411" t="s">
        <v>1142</v>
      </c>
      <c r="D516" s="412">
        <v>0</v>
      </c>
      <c r="E516" s="412">
        <v>29000</v>
      </c>
      <c r="F516" s="412">
        <v>0</v>
      </c>
      <c r="G516" s="412">
        <v>29000</v>
      </c>
      <c r="H516" s="413"/>
    </row>
    <row r="517" spans="2:8" ht="27.75" x14ac:dyDescent="0.35">
      <c r="B517" s="410" t="s">
        <v>1143</v>
      </c>
      <c r="C517" s="411" t="s">
        <v>471</v>
      </c>
      <c r="D517" s="412"/>
      <c r="E517" s="412">
        <v>29000</v>
      </c>
      <c r="F517" s="412">
        <v>0</v>
      </c>
      <c r="G517" s="412"/>
      <c r="H517" s="413"/>
    </row>
    <row r="518" spans="2:8" x14ac:dyDescent="0.35">
      <c r="B518" s="410" t="s">
        <v>1144</v>
      </c>
      <c r="C518" s="411" t="s">
        <v>1145</v>
      </c>
      <c r="D518" s="412">
        <v>0</v>
      </c>
      <c r="E518" s="412">
        <v>8352</v>
      </c>
      <c r="F518" s="412">
        <v>0</v>
      </c>
      <c r="G518" s="412">
        <v>8352</v>
      </c>
      <c r="H518" s="413"/>
    </row>
    <row r="519" spans="2:8" ht="27.75" x14ac:dyDescent="0.35">
      <c r="B519" s="410" t="s">
        <v>1146</v>
      </c>
      <c r="C519" s="411" t="s">
        <v>471</v>
      </c>
      <c r="D519" s="412"/>
      <c r="E519" s="412">
        <v>8352</v>
      </c>
      <c r="F519" s="412">
        <v>0</v>
      </c>
      <c r="G519" s="412"/>
      <c r="H519" s="413"/>
    </row>
    <row r="520" spans="2:8" ht="27.75" x14ac:dyDescent="0.35">
      <c r="B520" s="410" t="s">
        <v>1147</v>
      </c>
      <c r="C520" s="411" t="s">
        <v>1148</v>
      </c>
      <c r="D520" s="412">
        <v>0</v>
      </c>
      <c r="E520" s="412">
        <v>19554.12</v>
      </c>
      <c r="F520" s="412">
        <v>0</v>
      </c>
      <c r="G520" s="412">
        <v>19554.12</v>
      </c>
      <c r="H520" s="413"/>
    </row>
    <row r="521" spans="2:8" ht="27.75" x14ac:dyDescent="0.35">
      <c r="B521" s="410" t="s">
        <v>1149</v>
      </c>
      <c r="C521" s="411" t="s">
        <v>471</v>
      </c>
      <c r="D521" s="412"/>
      <c r="E521" s="412">
        <v>19554.12</v>
      </c>
      <c r="F521" s="412">
        <v>0</v>
      </c>
      <c r="G521" s="412"/>
      <c r="H521" s="413"/>
    </row>
    <row r="522" spans="2:8" ht="27.75" x14ac:dyDescent="0.35">
      <c r="B522" s="410" t="s">
        <v>1150</v>
      </c>
      <c r="C522" s="411" t="s">
        <v>1151</v>
      </c>
      <c r="D522" s="412">
        <v>0</v>
      </c>
      <c r="E522" s="412">
        <v>15723.8</v>
      </c>
      <c r="F522" s="412">
        <v>0</v>
      </c>
      <c r="G522" s="412">
        <v>15723.8</v>
      </c>
      <c r="H522" s="413"/>
    </row>
    <row r="523" spans="2:8" ht="40.5" x14ac:dyDescent="0.35">
      <c r="B523" s="410" t="s">
        <v>1152</v>
      </c>
      <c r="C523" s="411" t="s">
        <v>1153</v>
      </c>
      <c r="D523" s="412"/>
      <c r="E523" s="412">
        <v>15723.8</v>
      </c>
      <c r="F523" s="412">
        <v>0</v>
      </c>
      <c r="G523" s="412"/>
      <c r="H523" s="413"/>
    </row>
    <row r="524" spans="2:8" ht="27.75" x14ac:dyDescent="0.35">
      <c r="B524" s="410" t="s">
        <v>1154</v>
      </c>
      <c r="C524" s="411" t="s">
        <v>1155</v>
      </c>
      <c r="D524" s="412">
        <v>0</v>
      </c>
      <c r="E524" s="412">
        <v>15723.8</v>
      </c>
      <c r="F524" s="412">
        <v>0</v>
      </c>
      <c r="G524" s="412">
        <v>15723.8</v>
      </c>
      <c r="H524" s="413"/>
    </row>
    <row r="525" spans="2:8" ht="40.5" x14ac:dyDescent="0.35">
      <c r="B525" s="410" t="s">
        <v>1156</v>
      </c>
      <c r="C525" s="411" t="s">
        <v>1153</v>
      </c>
      <c r="D525" s="412"/>
      <c r="E525" s="412">
        <v>15723.8</v>
      </c>
      <c r="F525" s="412">
        <v>0</v>
      </c>
      <c r="G525" s="412"/>
      <c r="H525" s="413"/>
    </row>
    <row r="526" spans="2:8" ht="27.75" x14ac:dyDescent="0.35">
      <c r="B526" s="410" t="s">
        <v>1157</v>
      </c>
      <c r="C526" s="411" t="s">
        <v>1158</v>
      </c>
      <c r="D526" s="412">
        <v>0</v>
      </c>
      <c r="E526" s="412">
        <v>13856.08</v>
      </c>
      <c r="F526" s="412">
        <v>0</v>
      </c>
      <c r="G526" s="412">
        <v>13856.08</v>
      </c>
      <c r="H526" s="413"/>
    </row>
    <row r="527" spans="2:8" ht="40.5" x14ac:dyDescent="0.35">
      <c r="B527" s="410" t="s">
        <v>1159</v>
      </c>
      <c r="C527" s="411" t="s">
        <v>1153</v>
      </c>
      <c r="D527" s="412"/>
      <c r="E527" s="412">
        <v>13856.08</v>
      </c>
      <c r="F527" s="412">
        <v>0</v>
      </c>
      <c r="G527" s="412"/>
      <c r="H527" s="413"/>
    </row>
    <row r="528" spans="2:8" ht="27.75" x14ac:dyDescent="0.35">
      <c r="B528" s="410" t="s">
        <v>1160</v>
      </c>
      <c r="C528" s="411" t="s">
        <v>1161</v>
      </c>
      <c r="D528" s="412">
        <v>0</v>
      </c>
      <c r="E528" s="412">
        <v>13856.08</v>
      </c>
      <c r="F528" s="412">
        <v>0</v>
      </c>
      <c r="G528" s="412">
        <v>13856.08</v>
      </c>
      <c r="H528" s="413"/>
    </row>
    <row r="529" spans="2:8" ht="40.5" x14ac:dyDescent="0.35">
      <c r="B529" s="410" t="s">
        <v>1162</v>
      </c>
      <c r="C529" s="411" t="s">
        <v>1153</v>
      </c>
      <c r="D529" s="412"/>
      <c r="E529" s="412">
        <v>13856.08</v>
      </c>
      <c r="F529" s="412">
        <v>0</v>
      </c>
      <c r="G529" s="412"/>
      <c r="H529" s="413"/>
    </row>
    <row r="530" spans="2:8" ht="27.75" x14ac:dyDescent="0.35">
      <c r="B530" s="410" t="s">
        <v>1163</v>
      </c>
      <c r="C530" s="411" t="s">
        <v>1164</v>
      </c>
      <c r="D530" s="412">
        <v>0</v>
      </c>
      <c r="E530" s="412">
        <v>13856.08</v>
      </c>
      <c r="F530" s="412">
        <v>0</v>
      </c>
      <c r="G530" s="412">
        <v>13856.08</v>
      </c>
      <c r="H530" s="413"/>
    </row>
    <row r="531" spans="2:8" ht="40.5" x14ac:dyDescent="0.35">
      <c r="B531" s="410" t="s">
        <v>1165</v>
      </c>
      <c r="C531" s="411" t="s">
        <v>1153</v>
      </c>
      <c r="D531" s="412"/>
      <c r="E531" s="412">
        <v>13856.08</v>
      </c>
      <c r="F531" s="412">
        <v>0</v>
      </c>
      <c r="G531" s="412"/>
      <c r="H531" s="413"/>
    </row>
    <row r="532" spans="2:8" x14ac:dyDescent="0.35">
      <c r="B532" s="410" t="s">
        <v>1166</v>
      </c>
      <c r="C532" s="411" t="s">
        <v>1167</v>
      </c>
      <c r="D532" s="412">
        <v>0</v>
      </c>
      <c r="E532" s="412">
        <v>15236.6</v>
      </c>
      <c r="F532" s="412">
        <v>0</v>
      </c>
      <c r="G532" s="412">
        <v>15236.6</v>
      </c>
      <c r="H532" s="413"/>
    </row>
    <row r="533" spans="2:8" ht="40.5" x14ac:dyDescent="0.35">
      <c r="B533" s="410" t="s">
        <v>1168</v>
      </c>
      <c r="C533" s="411" t="s">
        <v>1153</v>
      </c>
      <c r="D533" s="412"/>
      <c r="E533" s="412">
        <v>15236.6</v>
      </c>
      <c r="F533" s="412">
        <v>0</v>
      </c>
      <c r="G533" s="412"/>
      <c r="H533" s="413"/>
    </row>
    <row r="534" spans="2:8" ht="27.75" x14ac:dyDescent="0.35">
      <c r="B534" s="410" t="s">
        <v>1169</v>
      </c>
      <c r="C534" s="411" t="s">
        <v>1170</v>
      </c>
      <c r="D534" s="412">
        <v>0</v>
      </c>
      <c r="E534" s="412">
        <v>19962.439999999999</v>
      </c>
      <c r="F534" s="412">
        <v>0</v>
      </c>
      <c r="G534" s="412">
        <v>19962.439999999999</v>
      </c>
      <c r="H534" s="413"/>
    </row>
    <row r="535" spans="2:8" ht="40.5" x14ac:dyDescent="0.35">
      <c r="B535" s="410" t="s">
        <v>1171</v>
      </c>
      <c r="C535" s="411" t="s">
        <v>1153</v>
      </c>
      <c r="D535" s="412"/>
      <c r="E535" s="412">
        <v>19962.439999999999</v>
      </c>
      <c r="F535" s="412">
        <v>0</v>
      </c>
      <c r="G535" s="412"/>
      <c r="H535" s="413"/>
    </row>
    <row r="536" spans="2:8" x14ac:dyDescent="0.35">
      <c r="B536" s="410" t="s">
        <v>1172</v>
      </c>
      <c r="C536" s="411" t="s">
        <v>1173</v>
      </c>
      <c r="D536" s="412">
        <v>0</v>
      </c>
      <c r="E536" s="412">
        <v>12947.92</v>
      </c>
      <c r="F536" s="412">
        <v>0</v>
      </c>
      <c r="G536" s="412">
        <v>12947.92</v>
      </c>
      <c r="H536" s="413"/>
    </row>
    <row r="537" spans="2:8" ht="40.5" x14ac:dyDescent="0.35">
      <c r="B537" s="410" t="s">
        <v>1174</v>
      </c>
      <c r="C537" s="411" t="s">
        <v>1153</v>
      </c>
      <c r="D537" s="412"/>
      <c r="E537" s="412">
        <v>12947.92</v>
      </c>
      <c r="F537" s="412">
        <v>0</v>
      </c>
      <c r="G537" s="412"/>
      <c r="H537" s="413"/>
    </row>
    <row r="538" spans="2:8" x14ac:dyDescent="0.35">
      <c r="B538" s="410" t="s">
        <v>1175</v>
      </c>
      <c r="C538" s="411" t="s">
        <v>1176</v>
      </c>
      <c r="D538" s="412">
        <v>0</v>
      </c>
      <c r="E538" s="412">
        <v>7051.64</v>
      </c>
      <c r="F538" s="412">
        <v>0</v>
      </c>
      <c r="G538" s="412">
        <v>7051.64</v>
      </c>
      <c r="H538" s="413"/>
    </row>
    <row r="539" spans="2:8" ht="40.5" x14ac:dyDescent="0.35">
      <c r="B539" s="410" t="s">
        <v>1177</v>
      </c>
      <c r="C539" s="411" t="s">
        <v>1153</v>
      </c>
      <c r="D539" s="412"/>
      <c r="E539" s="412">
        <v>7051.64</v>
      </c>
      <c r="F539" s="412">
        <v>0</v>
      </c>
      <c r="G539" s="412"/>
      <c r="H539" s="413"/>
    </row>
    <row r="540" spans="2:8" ht="27.75" x14ac:dyDescent="0.35">
      <c r="B540" s="410" t="s">
        <v>1178</v>
      </c>
      <c r="C540" s="411" t="s">
        <v>1179</v>
      </c>
      <c r="D540" s="412">
        <v>0</v>
      </c>
      <c r="E540" s="412">
        <v>12572.08</v>
      </c>
      <c r="F540" s="412">
        <v>0</v>
      </c>
      <c r="G540" s="412">
        <v>12572.08</v>
      </c>
      <c r="H540" s="413"/>
    </row>
    <row r="541" spans="2:8" ht="40.5" x14ac:dyDescent="0.35">
      <c r="B541" s="410" t="s">
        <v>1180</v>
      </c>
      <c r="C541" s="411" t="s">
        <v>1153</v>
      </c>
      <c r="D541" s="412"/>
      <c r="E541" s="412">
        <v>12572.08</v>
      </c>
      <c r="F541" s="412">
        <v>0</v>
      </c>
      <c r="G541" s="412"/>
      <c r="H541" s="413"/>
    </row>
    <row r="542" spans="2:8" ht="27.75" x14ac:dyDescent="0.35">
      <c r="B542" s="410">
        <v>1243</v>
      </c>
      <c r="C542" s="411" t="s">
        <v>112</v>
      </c>
      <c r="D542" s="412">
        <v>47134</v>
      </c>
      <c r="E542" s="412">
        <v>1030759.02</v>
      </c>
      <c r="F542" s="412">
        <v>0</v>
      </c>
      <c r="G542" s="412">
        <v>1077893.02</v>
      </c>
      <c r="H542" s="413"/>
    </row>
    <row r="543" spans="2:8" ht="27.75" x14ac:dyDescent="0.35">
      <c r="B543" s="410" t="s">
        <v>1181</v>
      </c>
      <c r="C543" s="411" t="s">
        <v>1182</v>
      </c>
      <c r="D543" s="412">
        <v>47134</v>
      </c>
      <c r="E543" s="412">
        <v>1030759.02</v>
      </c>
      <c r="F543" s="412">
        <v>0</v>
      </c>
      <c r="G543" s="412">
        <v>1077893.02</v>
      </c>
      <c r="H543" s="413"/>
    </row>
    <row r="544" spans="2:8" x14ac:dyDescent="0.35">
      <c r="B544" s="410" t="s">
        <v>1183</v>
      </c>
      <c r="C544" s="411" t="s">
        <v>1184</v>
      </c>
      <c r="D544" s="412">
        <v>47134</v>
      </c>
      <c r="E544" s="412">
        <v>1030759.02</v>
      </c>
      <c r="F544" s="412">
        <v>0</v>
      </c>
      <c r="G544" s="412">
        <v>1077893.02</v>
      </c>
      <c r="H544" s="413"/>
    </row>
    <row r="545" spans="2:8" x14ac:dyDescent="0.35">
      <c r="B545" s="410" t="s">
        <v>1185</v>
      </c>
      <c r="C545" s="411" t="s">
        <v>1186</v>
      </c>
      <c r="D545" s="412">
        <v>13700</v>
      </c>
      <c r="E545" s="412">
        <v>0</v>
      </c>
      <c r="F545" s="412">
        <v>0</v>
      </c>
      <c r="G545" s="412">
        <v>13700</v>
      </c>
      <c r="H545" s="413"/>
    </row>
    <row r="546" spans="2:8" x14ac:dyDescent="0.35">
      <c r="B546" s="410" t="s">
        <v>1187</v>
      </c>
      <c r="C546" s="411" t="s">
        <v>1188</v>
      </c>
      <c r="D546" s="412">
        <v>2250</v>
      </c>
      <c r="E546" s="412">
        <v>0</v>
      </c>
      <c r="F546" s="412">
        <v>0</v>
      </c>
      <c r="G546" s="412">
        <v>2250</v>
      </c>
      <c r="H546" s="413"/>
    </row>
    <row r="547" spans="2:8" x14ac:dyDescent="0.35">
      <c r="B547" s="410" t="s">
        <v>1189</v>
      </c>
      <c r="C547" s="411" t="s">
        <v>1190</v>
      </c>
      <c r="D547" s="412">
        <v>2300</v>
      </c>
      <c r="E547" s="412">
        <v>0</v>
      </c>
      <c r="F547" s="412">
        <v>0</v>
      </c>
      <c r="G547" s="412">
        <v>2300</v>
      </c>
      <c r="H547" s="413"/>
    </row>
    <row r="548" spans="2:8" x14ac:dyDescent="0.35">
      <c r="B548" s="410" t="s">
        <v>1191</v>
      </c>
      <c r="C548" s="411" t="s">
        <v>1192</v>
      </c>
      <c r="D548" s="412">
        <v>2300</v>
      </c>
      <c r="E548" s="412">
        <v>0</v>
      </c>
      <c r="F548" s="412">
        <v>0</v>
      </c>
      <c r="G548" s="412">
        <v>2300</v>
      </c>
      <c r="H548" s="413"/>
    </row>
    <row r="549" spans="2:8" x14ac:dyDescent="0.35">
      <c r="B549" s="410" t="s">
        <v>1193</v>
      </c>
      <c r="C549" s="411" t="s">
        <v>1194</v>
      </c>
      <c r="D549" s="412">
        <v>3500</v>
      </c>
      <c r="E549" s="412">
        <v>0</v>
      </c>
      <c r="F549" s="412">
        <v>0</v>
      </c>
      <c r="G549" s="412">
        <v>3500</v>
      </c>
      <c r="H549" s="413"/>
    </row>
    <row r="550" spans="2:8" x14ac:dyDescent="0.35">
      <c r="B550" s="410" t="s">
        <v>1195</v>
      </c>
      <c r="C550" s="411" t="s">
        <v>1196</v>
      </c>
      <c r="D550" s="412">
        <v>19720</v>
      </c>
      <c r="E550" s="412">
        <v>0</v>
      </c>
      <c r="F550" s="412">
        <v>0</v>
      </c>
      <c r="G550" s="412">
        <v>19720</v>
      </c>
      <c r="H550" s="413"/>
    </row>
    <row r="551" spans="2:8" x14ac:dyDescent="0.35">
      <c r="B551" s="410" t="s">
        <v>1197</v>
      </c>
      <c r="C551" s="411" t="s">
        <v>1198</v>
      </c>
      <c r="D551" s="412">
        <v>3364</v>
      </c>
      <c r="E551" s="412">
        <v>0</v>
      </c>
      <c r="F551" s="412">
        <v>0</v>
      </c>
      <c r="G551" s="412">
        <v>3364</v>
      </c>
      <c r="H551" s="413"/>
    </row>
    <row r="552" spans="2:8" x14ac:dyDescent="0.35">
      <c r="B552" s="410" t="s">
        <v>1199</v>
      </c>
      <c r="C552" s="411" t="s">
        <v>1200</v>
      </c>
      <c r="D552" s="412">
        <v>0</v>
      </c>
      <c r="E552" s="412">
        <v>16362</v>
      </c>
      <c r="F552" s="412">
        <v>0</v>
      </c>
      <c r="G552" s="412">
        <v>16362</v>
      </c>
      <c r="H552" s="413"/>
    </row>
    <row r="553" spans="2:8" ht="40.5" x14ac:dyDescent="0.35">
      <c r="B553" s="410" t="s">
        <v>1201</v>
      </c>
      <c r="C553" s="411" t="s">
        <v>1202</v>
      </c>
      <c r="D553" s="412"/>
      <c r="E553" s="412">
        <v>16362</v>
      </c>
      <c r="F553" s="412">
        <v>0</v>
      </c>
      <c r="G553" s="412"/>
      <c r="H553" s="413"/>
    </row>
    <row r="554" spans="2:8" ht="27.75" x14ac:dyDescent="0.35">
      <c r="B554" s="410" t="s">
        <v>1203</v>
      </c>
      <c r="C554" s="411" t="s">
        <v>1204</v>
      </c>
      <c r="D554" s="412">
        <v>0</v>
      </c>
      <c r="E554" s="412">
        <v>18025.099999999999</v>
      </c>
      <c r="F554" s="412">
        <v>0</v>
      </c>
      <c r="G554" s="412">
        <v>18025.099999999999</v>
      </c>
      <c r="H554" s="413"/>
    </row>
    <row r="555" spans="2:8" ht="40.5" x14ac:dyDescent="0.35">
      <c r="B555" s="410" t="s">
        <v>1205</v>
      </c>
      <c r="C555" s="411" t="s">
        <v>1202</v>
      </c>
      <c r="D555" s="412"/>
      <c r="E555" s="412">
        <v>18025.099999999999</v>
      </c>
      <c r="F555" s="412">
        <v>0</v>
      </c>
      <c r="G555" s="412"/>
      <c r="H555" s="413"/>
    </row>
    <row r="556" spans="2:8" ht="27.75" x14ac:dyDescent="0.35">
      <c r="B556" s="410" t="s">
        <v>1206</v>
      </c>
      <c r="C556" s="411" t="s">
        <v>1207</v>
      </c>
      <c r="D556" s="412">
        <v>0</v>
      </c>
      <c r="E556" s="412">
        <v>7394.5</v>
      </c>
      <c r="F556" s="412">
        <v>0</v>
      </c>
      <c r="G556" s="412">
        <v>7394.5</v>
      </c>
      <c r="H556" s="413"/>
    </row>
    <row r="557" spans="2:8" ht="40.5" x14ac:dyDescent="0.35">
      <c r="B557" s="410" t="s">
        <v>1208</v>
      </c>
      <c r="C557" s="411" t="s">
        <v>1202</v>
      </c>
      <c r="D557" s="412"/>
      <c r="E557" s="412">
        <v>7394.5</v>
      </c>
      <c r="F557" s="412">
        <v>0</v>
      </c>
      <c r="G557" s="412"/>
      <c r="H557" s="413"/>
    </row>
    <row r="558" spans="2:8" ht="27.75" x14ac:dyDescent="0.35">
      <c r="B558" s="410" t="s">
        <v>1209</v>
      </c>
      <c r="C558" s="411" t="s">
        <v>1210</v>
      </c>
      <c r="D558" s="412">
        <v>0</v>
      </c>
      <c r="E558" s="412">
        <v>7394.5</v>
      </c>
      <c r="F558" s="412">
        <v>0</v>
      </c>
      <c r="G558" s="412">
        <v>7394.5</v>
      </c>
      <c r="H558" s="413"/>
    </row>
    <row r="559" spans="2:8" ht="40.5" x14ac:dyDescent="0.35">
      <c r="B559" s="410" t="s">
        <v>1211</v>
      </c>
      <c r="C559" s="411" t="s">
        <v>1202</v>
      </c>
      <c r="D559" s="412"/>
      <c r="E559" s="412">
        <v>7394.5</v>
      </c>
      <c r="F559" s="412">
        <v>0</v>
      </c>
      <c r="G559" s="412"/>
      <c r="H559" s="413"/>
    </row>
    <row r="560" spans="2:8" ht="40.5" x14ac:dyDescent="0.35">
      <c r="B560" s="410" t="s">
        <v>1212</v>
      </c>
      <c r="C560" s="411" t="s">
        <v>1213</v>
      </c>
      <c r="D560" s="412">
        <v>0</v>
      </c>
      <c r="E560" s="412">
        <v>15689</v>
      </c>
      <c r="F560" s="412">
        <v>0</v>
      </c>
      <c r="G560" s="412">
        <v>15689</v>
      </c>
      <c r="H560" s="413"/>
    </row>
    <row r="561" spans="2:8" ht="40.5" x14ac:dyDescent="0.35">
      <c r="B561" s="410" t="s">
        <v>1214</v>
      </c>
      <c r="C561" s="411" t="s">
        <v>1202</v>
      </c>
      <c r="D561" s="412"/>
      <c r="E561" s="412">
        <v>15689</v>
      </c>
      <c r="F561" s="412">
        <v>0</v>
      </c>
      <c r="G561" s="412"/>
      <c r="H561" s="413"/>
    </row>
    <row r="562" spans="2:8" ht="27.75" x14ac:dyDescent="0.35">
      <c r="B562" s="410" t="s">
        <v>1215</v>
      </c>
      <c r="C562" s="411" t="s">
        <v>1216</v>
      </c>
      <c r="D562" s="412">
        <v>0</v>
      </c>
      <c r="E562" s="412">
        <v>6823.25</v>
      </c>
      <c r="F562" s="412">
        <v>0</v>
      </c>
      <c r="G562" s="412">
        <v>6823.25</v>
      </c>
      <c r="H562" s="413"/>
    </row>
    <row r="563" spans="2:8" ht="40.5" x14ac:dyDescent="0.35">
      <c r="B563" s="410" t="s">
        <v>1217</v>
      </c>
      <c r="C563" s="411" t="s">
        <v>1202</v>
      </c>
      <c r="D563" s="412"/>
      <c r="E563" s="412">
        <v>6823.25</v>
      </c>
      <c r="F563" s="412">
        <v>0</v>
      </c>
      <c r="G563" s="412"/>
      <c r="H563" s="413"/>
    </row>
    <row r="564" spans="2:8" ht="27.75" x14ac:dyDescent="0.35">
      <c r="B564" s="410" t="s">
        <v>1218</v>
      </c>
      <c r="C564" s="411" t="s">
        <v>1219</v>
      </c>
      <c r="D564" s="412">
        <v>0</v>
      </c>
      <c r="E564" s="412">
        <v>6823.25</v>
      </c>
      <c r="F564" s="412">
        <v>0</v>
      </c>
      <c r="G564" s="412">
        <v>6823.25</v>
      </c>
      <c r="H564" s="413"/>
    </row>
    <row r="565" spans="2:8" ht="40.5" x14ac:dyDescent="0.35">
      <c r="B565" s="410" t="s">
        <v>1220</v>
      </c>
      <c r="C565" s="411" t="s">
        <v>1202</v>
      </c>
      <c r="D565" s="412"/>
      <c r="E565" s="412">
        <v>6823.25</v>
      </c>
      <c r="F565" s="412">
        <v>0</v>
      </c>
      <c r="G565" s="412"/>
      <c r="H565" s="413"/>
    </row>
    <row r="566" spans="2:8" ht="27.75" x14ac:dyDescent="0.35">
      <c r="B566" s="410" t="s">
        <v>1221</v>
      </c>
      <c r="C566" s="411" t="s">
        <v>1222</v>
      </c>
      <c r="D566" s="412">
        <v>0</v>
      </c>
      <c r="E566" s="412">
        <v>6823.25</v>
      </c>
      <c r="F566" s="412">
        <v>0</v>
      </c>
      <c r="G566" s="412">
        <v>6823.25</v>
      </c>
      <c r="H566" s="413"/>
    </row>
    <row r="567" spans="2:8" ht="40.5" x14ac:dyDescent="0.35">
      <c r="B567" s="410" t="s">
        <v>1223</v>
      </c>
      <c r="C567" s="411" t="s">
        <v>1202</v>
      </c>
      <c r="D567" s="412"/>
      <c r="E567" s="412">
        <v>6823.25</v>
      </c>
      <c r="F567" s="412">
        <v>0</v>
      </c>
      <c r="G567" s="412"/>
      <c r="H567" s="413"/>
    </row>
    <row r="568" spans="2:8" x14ac:dyDescent="0.35">
      <c r="B568" s="410" t="s">
        <v>1224</v>
      </c>
      <c r="C568" s="411" t="s">
        <v>1225</v>
      </c>
      <c r="D568" s="412">
        <v>0</v>
      </c>
      <c r="E568" s="412">
        <v>35903.300000000003</v>
      </c>
      <c r="F568" s="412">
        <v>0</v>
      </c>
      <c r="G568" s="412">
        <v>35903.300000000003</v>
      </c>
      <c r="H568" s="413"/>
    </row>
    <row r="569" spans="2:8" ht="40.5" x14ac:dyDescent="0.35">
      <c r="B569" s="410" t="s">
        <v>1226</v>
      </c>
      <c r="C569" s="411" t="s">
        <v>1202</v>
      </c>
      <c r="D569" s="412"/>
      <c r="E569" s="412">
        <v>35903.300000000003</v>
      </c>
      <c r="F569" s="412">
        <v>0</v>
      </c>
      <c r="G569" s="412"/>
      <c r="H569" s="413"/>
    </row>
    <row r="570" spans="2:8" x14ac:dyDescent="0.35">
      <c r="B570" s="410" t="s">
        <v>1227</v>
      </c>
      <c r="C570" s="411" t="s">
        <v>1228</v>
      </c>
      <c r="D570" s="412">
        <v>0</v>
      </c>
      <c r="E570" s="412">
        <v>39247.199999999997</v>
      </c>
      <c r="F570" s="412">
        <v>0</v>
      </c>
      <c r="G570" s="412">
        <v>39247.199999999997</v>
      </c>
      <c r="H570" s="413"/>
    </row>
    <row r="571" spans="2:8" ht="40.5" x14ac:dyDescent="0.35">
      <c r="B571" s="410" t="s">
        <v>1229</v>
      </c>
      <c r="C571" s="411" t="s">
        <v>1202</v>
      </c>
      <c r="D571" s="412"/>
      <c r="E571" s="412">
        <v>39247.199999999997</v>
      </c>
      <c r="F571" s="412">
        <v>0</v>
      </c>
      <c r="G571" s="412"/>
      <c r="H571" s="413"/>
    </row>
    <row r="572" spans="2:8" x14ac:dyDescent="0.35">
      <c r="B572" s="410" t="s">
        <v>1230</v>
      </c>
      <c r="C572" s="411" t="s">
        <v>1231</v>
      </c>
      <c r="D572" s="412">
        <v>0</v>
      </c>
      <c r="E572" s="412">
        <v>39247.199999999997</v>
      </c>
      <c r="F572" s="412">
        <v>0</v>
      </c>
      <c r="G572" s="412">
        <v>39247.199999999997</v>
      </c>
      <c r="H572" s="413"/>
    </row>
    <row r="573" spans="2:8" ht="40.5" x14ac:dyDescent="0.35">
      <c r="B573" s="410" t="s">
        <v>1232</v>
      </c>
      <c r="C573" s="411" t="s">
        <v>1202</v>
      </c>
      <c r="D573" s="412"/>
      <c r="E573" s="412">
        <v>39247.199999999997</v>
      </c>
      <c r="F573" s="412">
        <v>0</v>
      </c>
      <c r="G573" s="412"/>
      <c r="H573" s="413"/>
    </row>
    <row r="574" spans="2:8" ht="27.75" x14ac:dyDescent="0.35">
      <c r="B574" s="410" t="s">
        <v>1233</v>
      </c>
      <c r="C574" s="411" t="s">
        <v>1234</v>
      </c>
      <c r="D574" s="412">
        <v>0</v>
      </c>
      <c r="E574" s="412">
        <v>37585.19</v>
      </c>
      <c r="F574" s="412">
        <v>0</v>
      </c>
      <c r="G574" s="412">
        <v>37585.19</v>
      </c>
      <c r="H574" s="413"/>
    </row>
    <row r="575" spans="2:8" ht="40.5" x14ac:dyDescent="0.35">
      <c r="B575" s="410" t="s">
        <v>1235</v>
      </c>
      <c r="C575" s="411" t="s">
        <v>1202</v>
      </c>
      <c r="D575" s="412"/>
      <c r="E575" s="412">
        <v>37585.19</v>
      </c>
      <c r="F575" s="412">
        <v>0</v>
      </c>
      <c r="G575" s="412"/>
      <c r="H575" s="413"/>
    </row>
    <row r="576" spans="2:8" ht="27.75" x14ac:dyDescent="0.35">
      <c r="B576" s="410" t="s">
        <v>1236</v>
      </c>
      <c r="C576" s="411" t="s">
        <v>1237</v>
      </c>
      <c r="D576" s="412">
        <v>0</v>
      </c>
      <c r="E576" s="412">
        <v>37585.19</v>
      </c>
      <c r="F576" s="412">
        <v>0</v>
      </c>
      <c r="G576" s="412">
        <v>37585.19</v>
      </c>
      <c r="H576" s="413"/>
    </row>
    <row r="577" spans="2:8" ht="40.5" x14ac:dyDescent="0.35">
      <c r="B577" s="410" t="s">
        <v>1238</v>
      </c>
      <c r="C577" s="411" t="s">
        <v>1202</v>
      </c>
      <c r="D577" s="412"/>
      <c r="E577" s="412">
        <v>37585.19</v>
      </c>
      <c r="F577" s="412">
        <v>0</v>
      </c>
      <c r="G577" s="412"/>
      <c r="H577" s="413"/>
    </row>
    <row r="578" spans="2:8" ht="27.75" x14ac:dyDescent="0.35">
      <c r="B578" s="410" t="s">
        <v>1239</v>
      </c>
      <c r="C578" s="411" t="s">
        <v>1240</v>
      </c>
      <c r="D578" s="412">
        <v>0</v>
      </c>
      <c r="E578" s="412">
        <v>37585.19</v>
      </c>
      <c r="F578" s="412">
        <v>0</v>
      </c>
      <c r="G578" s="412">
        <v>37585.19</v>
      </c>
      <c r="H578" s="413"/>
    </row>
    <row r="579" spans="2:8" ht="40.5" x14ac:dyDescent="0.35">
      <c r="B579" s="410" t="s">
        <v>1241</v>
      </c>
      <c r="C579" s="411" t="s">
        <v>1202</v>
      </c>
      <c r="D579" s="412"/>
      <c r="E579" s="412">
        <v>37585.19</v>
      </c>
      <c r="F579" s="412">
        <v>0</v>
      </c>
      <c r="G579" s="412"/>
      <c r="H579" s="413"/>
    </row>
    <row r="580" spans="2:8" x14ac:dyDescent="0.35">
      <c r="B580" s="410" t="s">
        <v>1242</v>
      </c>
      <c r="C580" s="411" t="s">
        <v>1243</v>
      </c>
      <c r="D580" s="412">
        <v>0</v>
      </c>
      <c r="E580" s="412">
        <v>79891.5</v>
      </c>
      <c r="F580" s="412">
        <v>0</v>
      </c>
      <c r="G580" s="412">
        <v>79891.5</v>
      </c>
      <c r="H580" s="413"/>
    </row>
    <row r="581" spans="2:8" ht="40.5" x14ac:dyDescent="0.35">
      <c r="B581" s="410" t="s">
        <v>1244</v>
      </c>
      <c r="C581" s="411" t="s">
        <v>1202</v>
      </c>
      <c r="D581" s="412"/>
      <c r="E581" s="412">
        <v>79891.5</v>
      </c>
      <c r="F581" s="412">
        <v>0</v>
      </c>
      <c r="G581" s="412"/>
      <c r="H581" s="413"/>
    </row>
    <row r="582" spans="2:8" x14ac:dyDescent="0.35">
      <c r="B582" s="410" t="s">
        <v>1245</v>
      </c>
      <c r="C582" s="411" t="s">
        <v>1246</v>
      </c>
      <c r="D582" s="412">
        <v>0</v>
      </c>
      <c r="E582" s="412">
        <v>7723</v>
      </c>
      <c r="F582" s="412">
        <v>0</v>
      </c>
      <c r="G582" s="412">
        <v>7723</v>
      </c>
      <c r="H582" s="413"/>
    </row>
    <row r="583" spans="2:8" ht="40.5" x14ac:dyDescent="0.35">
      <c r="B583" s="410" t="s">
        <v>1247</v>
      </c>
      <c r="C583" s="411" t="s">
        <v>1202</v>
      </c>
      <c r="D583" s="412"/>
      <c r="E583" s="412">
        <v>7723</v>
      </c>
      <c r="F583" s="412">
        <v>0</v>
      </c>
      <c r="G583" s="412"/>
      <c r="H583" s="413"/>
    </row>
    <row r="584" spans="2:8" x14ac:dyDescent="0.35">
      <c r="B584" s="410" t="s">
        <v>1248</v>
      </c>
      <c r="C584" s="411" t="s">
        <v>1249</v>
      </c>
      <c r="D584" s="412">
        <v>0</v>
      </c>
      <c r="E584" s="412">
        <v>71558</v>
      </c>
      <c r="F584" s="412">
        <v>0</v>
      </c>
      <c r="G584" s="412">
        <v>71558</v>
      </c>
      <c r="H584" s="413"/>
    </row>
    <row r="585" spans="2:8" ht="40.5" x14ac:dyDescent="0.35">
      <c r="B585" s="410" t="s">
        <v>1250</v>
      </c>
      <c r="C585" s="411" t="s">
        <v>1202</v>
      </c>
      <c r="D585" s="412"/>
      <c r="E585" s="412">
        <v>71558</v>
      </c>
      <c r="F585" s="412">
        <v>0</v>
      </c>
      <c r="G585" s="412"/>
      <c r="H585" s="413"/>
    </row>
    <row r="586" spans="2:8" ht="27.75" x14ac:dyDescent="0.35">
      <c r="B586" s="410" t="s">
        <v>1251</v>
      </c>
      <c r="C586" s="411" t="s">
        <v>1252</v>
      </c>
      <c r="D586" s="412">
        <v>0</v>
      </c>
      <c r="E586" s="412">
        <v>9696.2000000000007</v>
      </c>
      <c r="F586" s="412">
        <v>0</v>
      </c>
      <c r="G586" s="412">
        <v>9696.2000000000007</v>
      </c>
      <c r="H586" s="413"/>
    </row>
    <row r="587" spans="2:8" ht="40.5" x14ac:dyDescent="0.35">
      <c r="B587" s="410" t="s">
        <v>1253</v>
      </c>
      <c r="C587" s="411" t="s">
        <v>1202</v>
      </c>
      <c r="D587" s="412"/>
      <c r="E587" s="412">
        <v>9696.2000000000007</v>
      </c>
      <c r="F587" s="412">
        <v>0</v>
      </c>
      <c r="G587" s="412"/>
      <c r="H587" s="413"/>
    </row>
    <row r="588" spans="2:8" ht="27.75" x14ac:dyDescent="0.35">
      <c r="B588" s="410" t="s">
        <v>1254</v>
      </c>
      <c r="C588" s="411" t="s">
        <v>1255</v>
      </c>
      <c r="D588" s="412">
        <v>0</v>
      </c>
      <c r="E588" s="412">
        <v>9696.2000000000007</v>
      </c>
      <c r="F588" s="412">
        <v>0</v>
      </c>
      <c r="G588" s="412">
        <v>9696.2000000000007</v>
      </c>
      <c r="H588" s="413"/>
    </row>
    <row r="589" spans="2:8" ht="40.5" x14ac:dyDescent="0.35">
      <c r="B589" s="410" t="s">
        <v>1256</v>
      </c>
      <c r="C589" s="411" t="s">
        <v>1202</v>
      </c>
      <c r="D589" s="412"/>
      <c r="E589" s="412">
        <v>9696.2000000000007</v>
      </c>
      <c r="F589" s="412">
        <v>0</v>
      </c>
      <c r="G589" s="412"/>
      <c r="H589" s="413"/>
    </row>
    <row r="590" spans="2:8" x14ac:dyDescent="0.35">
      <c r="B590" s="410" t="s">
        <v>1257</v>
      </c>
      <c r="C590" s="411" t="s">
        <v>1258</v>
      </c>
      <c r="D590" s="412">
        <v>0</v>
      </c>
      <c r="E590" s="412">
        <v>274633</v>
      </c>
      <c r="F590" s="412">
        <v>0</v>
      </c>
      <c r="G590" s="412">
        <v>274633</v>
      </c>
      <c r="H590" s="413"/>
    </row>
    <row r="591" spans="2:8" ht="40.5" x14ac:dyDescent="0.35">
      <c r="B591" s="410" t="s">
        <v>1259</v>
      </c>
      <c r="C591" s="411" t="s">
        <v>1202</v>
      </c>
      <c r="D591" s="412"/>
      <c r="E591" s="412">
        <v>274633</v>
      </c>
      <c r="F591" s="412">
        <v>0</v>
      </c>
      <c r="G591" s="412"/>
      <c r="H591" s="413"/>
    </row>
    <row r="592" spans="2:8" x14ac:dyDescent="0.35">
      <c r="B592" s="410" t="s">
        <v>1260</v>
      </c>
      <c r="C592" s="411" t="s">
        <v>1261</v>
      </c>
      <c r="D592" s="412">
        <v>0</v>
      </c>
      <c r="E592" s="412">
        <v>93378</v>
      </c>
      <c r="F592" s="412">
        <v>0</v>
      </c>
      <c r="G592" s="412">
        <v>93378</v>
      </c>
      <c r="H592" s="413"/>
    </row>
    <row r="593" spans="2:8" ht="40.5" x14ac:dyDescent="0.35">
      <c r="B593" s="410" t="s">
        <v>1262</v>
      </c>
      <c r="C593" s="411" t="s">
        <v>1202</v>
      </c>
      <c r="D593" s="412"/>
      <c r="E593" s="412">
        <v>93378</v>
      </c>
      <c r="F593" s="412">
        <v>0</v>
      </c>
      <c r="G593" s="412"/>
      <c r="H593" s="413"/>
    </row>
    <row r="594" spans="2:8" x14ac:dyDescent="0.35">
      <c r="B594" s="410" t="s">
        <v>1263</v>
      </c>
      <c r="C594" s="411" t="s">
        <v>1264</v>
      </c>
      <c r="D594" s="412">
        <v>0</v>
      </c>
      <c r="E594" s="412">
        <v>83285</v>
      </c>
      <c r="F594" s="412">
        <v>0</v>
      </c>
      <c r="G594" s="412">
        <v>83285</v>
      </c>
      <c r="H594" s="413"/>
    </row>
    <row r="595" spans="2:8" ht="40.5" x14ac:dyDescent="0.35">
      <c r="B595" s="410" t="s">
        <v>1265</v>
      </c>
      <c r="C595" s="411" t="s">
        <v>1202</v>
      </c>
      <c r="D595" s="412"/>
      <c r="E595" s="412">
        <v>83285</v>
      </c>
      <c r="F595" s="412">
        <v>0</v>
      </c>
      <c r="G595" s="412"/>
      <c r="H595" s="413"/>
    </row>
    <row r="596" spans="2:8" ht="27.75" x14ac:dyDescent="0.35">
      <c r="B596" s="410" t="s">
        <v>1266</v>
      </c>
      <c r="C596" s="411" t="s">
        <v>1267</v>
      </c>
      <c r="D596" s="412">
        <v>0</v>
      </c>
      <c r="E596" s="412">
        <v>7500</v>
      </c>
      <c r="F596" s="412">
        <v>0</v>
      </c>
      <c r="G596" s="412">
        <v>7500</v>
      </c>
      <c r="H596" s="413"/>
    </row>
    <row r="597" spans="2:8" ht="40.5" x14ac:dyDescent="0.35">
      <c r="B597" s="410" t="s">
        <v>1268</v>
      </c>
      <c r="C597" s="411" t="s">
        <v>593</v>
      </c>
      <c r="D597" s="412"/>
      <c r="E597" s="412">
        <v>7500</v>
      </c>
      <c r="F597" s="412">
        <v>0</v>
      </c>
      <c r="G597" s="412"/>
      <c r="H597" s="413"/>
    </row>
    <row r="598" spans="2:8" ht="27.75" x14ac:dyDescent="0.35">
      <c r="B598" s="410" t="s">
        <v>1269</v>
      </c>
      <c r="C598" s="411" t="s">
        <v>1270</v>
      </c>
      <c r="D598" s="412">
        <v>0</v>
      </c>
      <c r="E598" s="412">
        <v>15080</v>
      </c>
      <c r="F598" s="412">
        <v>0</v>
      </c>
      <c r="G598" s="412">
        <v>15080</v>
      </c>
      <c r="H598" s="413"/>
    </row>
    <row r="599" spans="2:8" ht="40.5" x14ac:dyDescent="0.35">
      <c r="B599" s="410" t="s">
        <v>1271</v>
      </c>
      <c r="C599" s="411" t="s">
        <v>1272</v>
      </c>
      <c r="D599" s="412"/>
      <c r="E599" s="412">
        <v>15080</v>
      </c>
      <c r="F599" s="412">
        <v>0</v>
      </c>
      <c r="G599" s="412"/>
      <c r="H599" s="413"/>
    </row>
    <row r="600" spans="2:8" ht="27.75" x14ac:dyDescent="0.35">
      <c r="B600" s="410" t="s">
        <v>1273</v>
      </c>
      <c r="C600" s="411" t="s">
        <v>1274</v>
      </c>
      <c r="D600" s="412">
        <v>0</v>
      </c>
      <c r="E600" s="412">
        <v>15080</v>
      </c>
      <c r="F600" s="412">
        <v>0</v>
      </c>
      <c r="G600" s="412">
        <v>15080</v>
      </c>
      <c r="H600" s="413"/>
    </row>
    <row r="601" spans="2:8" ht="40.5" x14ac:dyDescent="0.35">
      <c r="B601" s="410" t="s">
        <v>1275</v>
      </c>
      <c r="C601" s="411" t="s">
        <v>1272</v>
      </c>
      <c r="D601" s="412"/>
      <c r="E601" s="412">
        <v>15080</v>
      </c>
      <c r="F601" s="412">
        <v>0</v>
      </c>
      <c r="G601" s="412"/>
      <c r="H601" s="413"/>
    </row>
    <row r="602" spans="2:8" ht="27.75" x14ac:dyDescent="0.35">
      <c r="B602" s="410" t="s">
        <v>1276</v>
      </c>
      <c r="C602" s="411" t="s">
        <v>1277</v>
      </c>
      <c r="D602" s="412">
        <v>0</v>
      </c>
      <c r="E602" s="412">
        <v>15080</v>
      </c>
      <c r="F602" s="412">
        <v>0</v>
      </c>
      <c r="G602" s="412">
        <v>15080</v>
      </c>
      <c r="H602" s="413"/>
    </row>
    <row r="603" spans="2:8" ht="40.5" x14ac:dyDescent="0.35">
      <c r="B603" s="410" t="s">
        <v>1278</v>
      </c>
      <c r="C603" s="411" t="s">
        <v>1272</v>
      </c>
      <c r="D603" s="412"/>
      <c r="E603" s="412">
        <v>15080</v>
      </c>
      <c r="F603" s="412">
        <v>0</v>
      </c>
      <c r="G603" s="412"/>
      <c r="H603" s="413"/>
    </row>
    <row r="604" spans="2:8" ht="27.75" x14ac:dyDescent="0.35">
      <c r="B604" s="410" t="s">
        <v>1279</v>
      </c>
      <c r="C604" s="411" t="s">
        <v>1280</v>
      </c>
      <c r="D604" s="412">
        <v>0</v>
      </c>
      <c r="E604" s="412">
        <v>11890</v>
      </c>
      <c r="F604" s="412">
        <v>0</v>
      </c>
      <c r="G604" s="412">
        <v>11890</v>
      </c>
      <c r="H604" s="413"/>
    </row>
    <row r="605" spans="2:8" ht="40.5" x14ac:dyDescent="0.35">
      <c r="B605" s="410" t="s">
        <v>1281</v>
      </c>
      <c r="C605" s="411" t="s">
        <v>1272</v>
      </c>
      <c r="D605" s="412"/>
      <c r="E605" s="412">
        <v>11890</v>
      </c>
      <c r="F605" s="412">
        <v>0</v>
      </c>
      <c r="G605" s="412"/>
      <c r="H605" s="413"/>
    </row>
    <row r="606" spans="2:8" ht="27.75" x14ac:dyDescent="0.35">
      <c r="B606" s="410" t="s">
        <v>1282</v>
      </c>
      <c r="C606" s="411" t="s">
        <v>1283</v>
      </c>
      <c r="D606" s="412">
        <v>0</v>
      </c>
      <c r="E606" s="412">
        <v>11890</v>
      </c>
      <c r="F606" s="412">
        <v>0</v>
      </c>
      <c r="G606" s="412">
        <v>11890</v>
      </c>
      <c r="H606" s="413"/>
    </row>
    <row r="607" spans="2:8" ht="40.5" x14ac:dyDescent="0.35">
      <c r="B607" s="410" t="s">
        <v>1284</v>
      </c>
      <c r="C607" s="411" t="s">
        <v>1272</v>
      </c>
      <c r="D607" s="412"/>
      <c r="E607" s="412">
        <v>11890</v>
      </c>
      <c r="F607" s="412">
        <v>0</v>
      </c>
      <c r="G607" s="412"/>
      <c r="H607" s="413"/>
    </row>
    <row r="608" spans="2:8" ht="27.75" x14ac:dyDescent="0.35">
      <c r="B608" s="410" t="s">
        <v>1285</v>
      </c>
      <c r="C608" s="411" t="s">
        <v>1286</v>
      </c>
      <c r="D608" s="412">
        <v>0</v>
      </c>
      <c r="E608" s="412">
        <v>11890</v>
      </c>
      <c r="F608" s="412">
        <v>0</v>
      </c>
      <c r="G608" s="412">
        <v>11890</v>
      </c>
      <c r="H608" s="413"/>
    </row>
    <row r="609" spans="2:8" ht="40.5" x14ac:dyDescent="0.35">
      <c r="B609" s="410" t="s">
        <v>1287</v>
      </c>
      <c r="C609" s="411" t="s">
        <v>1272</v>
      </c>
      <c r="D609" s="412"/>
      <c r="E609" s="412">
        <v>11890</v>
      </c>
      <c r="F609" s="412">
        <v>0</v>
      </c>
      <c r="G609" s="412"/>
      <c r="H609" s="413"/>
    </row>
    <row r="610" spans="2:8" x14ac:dyDescent="0.35">
      <c r="B610" s="410">
        <v>1244</v>
      </c>
      <c r="C610" s="411" t="s">
        <v>1288</v>
      </c>
      <c r="D610" s="412">
        <v>425594</v>
      </c>
      <c r="E610" s="412">
        <v>0</v>
      </c>
      <c r="F610" s="412">
        <v>0</v>
      </c>
      <c r="G610" s="412">
        <v>425594</v>
      </c>
      <c r="H610" s="413"/>
    </row>
    <row r="611" spans="2:8" x14ac:dyDescent="0.35">
      <c r="B611" s="410" t="s">
        <v>1289</v>
      </c>
      <c r="C611" s="411" t="s">
        <v>1290</v>
      </c>
      <c r="D611" s="412">
        <v>425594</v>
      </c>
      <c r="E611" s="412">
        <v>0</v>
      </c>
      <c r="F611" s="412">
        <v>0</v>
      </c>
      <c r="G611" s="412">
        <v>425594</v>
      </c>
      <c r="H611" s="413"/>
    </row>
    <row r="612" spans="2:8" x14ac:dyDescent="0.35">
      <c r="B612" s="410" t="s">
        <v>1291</v>
      </c>
      <c r="C612" s="411" t="s">
        <v>1290</v>
      </c>
      <c r="D612" s="412">
        <v>425594</v>
      </c>
      <c r="E612" s="412">
        <v>0</v>
      </c>
      <c r="F612" s="412">
        <v>0</v>
      </c>
      <c r="G612" s="412">
        <v>425594</v>
      </c>
      <c r="H612" s="413"/>
    </row>
    <row r="613" spans="2:8" ht="27.75" x14ac:dyDescent="0.35">
      <c r="B613" s="410" t="s">
        <v>1292</v>
      </c>
      <c r="C613" s="411" t="s">
        <v>1293</v>
      </c>
      <c r="D613" s="412">
        <v>199802</v>
      </c>
      <c r="E613" s="412">
        <v>0</v>
      </c>
      <c r="F613" s="412">
        <v>0</v>
      </c>
      <c r="G613" s="412">
        <v>199802</v>
      </c>
      <c r="H613" s="413"/>
    </row>
    <row r="614" spans="2:8" ht="27.75" x14ac:dyDescent="0.35">
      <c r="B614" s="410" t="s">
        <v>1294</v>
      </c>
      <c r="C614" s="411" t="s">
        <v>1295</v>
      </c>
      <c r="D614" s="412">
        <v>225792</v>
      </c>
      <c r="E614" s="412">
        <v>0</v>
      </c>
      <c r="F614" s="412">
        <v>0</v>
      </c>
      <c r="G614" s="412">
        <v>225792</v>
      </c>
      <c r="H614" s="413"/>
    </row>
    <row r="615" spans="2:8" ht="27.75" x14ac:dyDescent="0.35">
      <c r="B615" s="410">
        <v>1260</v>
      </c>
      <c r="C615" s="411" t="s">
        <v>1296</v>
      </c>
      <c r="D615" s="412">
        <v>55410.32</v>
      </c>
      <c r="E615" s="412">
        <v>0</v>
      </c>
      <c r="F615" s="412">
        <v>200257.21</v>
      </c>
      <c r="G615" s="412">
        <v>255667.53</v>
      </c>
      <c r="H615" s="413"/>
    </row>
    <row r="616" spans="2:8" ht="27.75" x14ac:dyDescent="0.35">
      <c r="B616" s="410">
        <v>1263</v>
      </c>
      <c r="C616" s="411" t="s">
        <v>113</v>
      </c>
      <c r="D616" s="412">
        <v>55410.32</v>
      </c>
      <c r="E616" s="412">
        <v>0</v>
      </c>
      <c r="F616" s="412">
        <v>200257.21</v>
      </c>
      <c r="G616" s="412">
        <v>255667.53</v>
      </c>
      <c r="H616" s="413"/>
    </row>
    <row r="617" spans="2:8" ht="27.75" x14ac:dyDescent="0.35">
      <c r="B617" s="410" t="s">
        <v>1297</v>
      </c>
      <c r="C617" s="411" t="s">
        <v>1298</v>
      </c>
      <c r="D617" s="412">
        <v>55410.32</v>
      </c>
      <c r="E617" s="412">
        <v>0</v>
      </c>
      <c r="F617" s="412">
        <v>48014.6</v>
      </c>
      <c r="G617" s="412">
        <v>103424.92</v>
      </c>
      <c r="H617" s="413"/>
    </row>
    <row r="618" spans="2:8" x14ac:dyDescent="0.35">
      <c r="B618" s="410" t="s">
        <v>1299</v>
      </c>
      <c r="C618" s="411" t="s">
        <v>1091</v>
      </c>
      <c r="D618" s="412">
        <v>751.74</v>
      </c>
      <c r="E618" s="412">
        <v>0</v>
      </c>
      <c r="F618" s="412">
        <v>5838.02</v>
      </c>
      <c r="G618" s="412">
        <v>6589.76</v>
      </c>
      <c r="H618" s="413"/>
    </row>
    <row r="619" spans="2:8" ht="27.75" x14ac:dyDescent="0.35">
      <c r="B619" s="410" t="s">
        <v>1300</v>
      </c>
      <c r="C619" s="411" t="s">
        <v>1301</v>
      </c>
      <c r="D619" s="412"/>
      <c r="E619" s="412">
        <v>0</v>
      </c>
      <c r="F619" s="412">
        <v>125.14</v>
      </c>
      <c r="G619" s="412"/>
      <c r="H619" s="413"/>
    </row>
    <row r="620" spans="2:8" ht="27.75" x14ac:dyDescent="0.35">
      <c r="B620" s="410" t="s">
        <v>1302</v>
      </c>
      <c r="C620" s="411" t="s">
        <v>1303</v>
      </c>
      <c r="D620" s="412"/>
      <c r="E620" s="412">
        <v>0</v>
      </c>
      <c r="F620" s="412">
        <v>125.32</v>
      </c>
      <c r="G620" s="412"/>
      <c r="H620" s="413"/>
    </row>
    <row r="621" spans="2:8" ht="27.75" x14ac:dyDescent="0.35">
      <c r="B621" s="410" t="s">
        <v>1304</v>
      </c>
      <c r="C621" s="411" t="s">
        <v>1305</v>
      </c>
      <c r="D621" s="412"/>
      <c r="E621" s="412">
        <v>0</v>
      </c>
      <c r="F621" s="412">
        <v>683.12</v>
      </c>
      <c r="G621" s="412"/>
      <c r="H621" s="413"/>
    </row>
    <row r="622" spans="2:8" ht="27.75" x14ac:dyDescent="0.35">
      <c r="B622" s="410" t="s">
        <v>1306</v>
      </c>
      <c r="C622" s="411" t="s">
        <v>1307</v>
      </c>
      <c r="D622" s="412"/>
      <c r="E622" s="412">
        <v>0</v>
      </c>
      <c r="F622" s="412">
        <v>683.12</v>
      </c>
      <c r="G622" s="412"/>
      <c r="H622" s="413"/>
    </row>
    <row r="623" spans="2:8" ht="27.75" x14ac:dyDescent="0.35">
      <c r="B623" s="410" t="s">
        <v>1308</v>
      </c>
      <c r="C623" s="411" t="s">
        <v>1309</v>
      </c>
      <c r="D623" s="412"/>
      <c r="E623" s="412">
        <v>0</v>
      </c>
      <c r="F623" s="412">
        <v>125.32</v>
      </c>
      <c r="G623" s="412"/>
      <c r="H623" s="413"/>
    </row>
    <row r="624" spans="2:8" ht="27.75" x14ac:dyDescent="0.35">
      <c r="B624" s="410" t="s">
        <v>1310</v>
      </c>
      <c r="C624" s="411" t="s">
        <v>1311</v>
      </c>
      <c r="D624" s="412"/>
      <c r="E624" s="412">
        <v>0</v>
      </c>
      <c r="F624" s="412">
        <v>125.32</v>
      </c>
      <c r="G624" s="412"/>
      <c r="H624" s="413"/>
    </row>
    <row r="625" spans="2:8" ht="27.75" x14ac:dyDescent="0.35">
      <c r="B625" s="410" t="s">
        <v>1312</v>
      </c>
      <c r="C625" s="411" t="s">
        <v>1313</v>
      </c>
      <c r="D625" s="412"/>
      <c r="E625" s="412">
        <v>0</v>
      </c>
      <c r="F625" s="412">
        <v>2236.52</v>
      </c>
      <c r="G625" s="412"/>
      <c r="H625" s="413"/>
    </row>
    <row r="626" spans="2:8" ht="27.75" x14ac:dyDescent="0.35">
      <c r="B626" s="410" t="s">
        <v>1314</v>
      </c>
      <c r="C626" s="411" t="s">
        <v>1315</v>
      </c>
      <c r="D626" s="412"/>
      <c r="E626" s="412">
        <v>0</v>
      </c>
      <c r="F626" s="412">
        <v>683.12</v>
      </c>
      <c r="G626" s="412"/>
      <c r="H626" s="413"/>
    </row>
    <row r="627" spans="2:8" ht="27.75" x14ac:dyDescent="0.35">
      <c r="B627" s="410" t="s">
        <v>1316</v>
      </c>
      <c r="C627" s="411" t="s">
        <v>1317</v>
      </c>
      <c r="D627" s="412"/>
      <c r="E627" s="412">
        <v>0</v>
      </c>
      <c r="F627" s="412">
        <v>1051.04</v>
      </c>
      <c r="G627" s="412"/>
      <c r="H627" s="413"/>
    </row>
    <row r="628" spans="2:8" ht="27.75" x14ac:dyDescent="0.35">
      <c r="B628" s="410" t="s">
        <v>1318</v>
      </c>
      <c r="C628" s="411" t="s">
        <v>1319</v>
      </c>
      <c r="D628" s="412">
        <v>7537.18</v>
      </c>
      <c r="E628" s="412">
        <v>0</v>
      </c>
      <c r="F628" s="412">
        <v>2910.15</v>
      </c>
      <c r="G628" s="412">
        <v>10447.33</v>
      </c>
      <c r="H628" s="413"/>
    </row>
    <row r="629" spans="2:8" ht="27.75" x14ac:dyDescent="0.35">
      <c r="B629" s="410" t="s">
        <v>1320</v>
      </c>
      <c r="C629" s="411" t="s">
        <v>1301</v>
      </c>
      <c r="D629" s="412"/>
      <c r="E629" s="412">
        <v>0</v>
      </c>
      <c r="F629" s="412">
        <v>1361.19</v>
      </c>
      <c r="G629" s="412"/>
      <c r="H629" s="413"/>
    </row>
    <row r="630" spans="2:8" ht="27.75" x14ac:dyDescent="0.35">
      <c r="B630" s="410" t="s">
        <v>1321</v>
      </c>
      <c r="C630" s="411" t="s">
        <v>1303</v>
      </c>
      <c r="D630" s="412"/>
      <c r="E630" s="412">
        <v>0</v>
      </c>
      <c r="F630" s="412">
        <v>774.18</v>
      </c>
      <c r="G630" s="412"/>
      <c r="H630" s="413"/>
    </row>
    <row r="631" spans="2:8" ht="27.75" x14ac:dyDescent="0.35">
      <c r="B631" s="410" t="s">
        <v>1322</v>
      </c>
      <c r="C631" s="411" t="s">
        <v>1309</v>
      </c>
      <c r="D631" s="412"/>
      <c r="E631" s="412">
        <v>0</v>
      </c>
      <c r="F631" s="412">
        <v>774.78</v>
      </c>
      <c r="G631" s="412"/>
      <c r="H631" s="413"/>
    </row>
    <row r="632" spans="2:8" ht="40.5" x14ac:dyDescent="0.35">
      <c r="B632" s="410" t="s">
        <v>1323</v>
      </c>
      <c r="C632" s="411" t="s">
        <v>1324</v>
      </c>
      <c r="D632" s="412">
        <v>2014.2</v>
      </c>
      <c r="E632" s="412">
        <v>0</v>
      </c>
      <c r="F632" s="412">
        <v>16713.060000000001</v>
      </c>
      <c r="G632" s="412">
        <v>18727.259999999998</v>
      </c>
      <c r="H632" s="413"/>
    </row>
    <row r="633" spans="2:8" ht="27.75" x14ac:dyDescent="0.35">
      <c r="B633" s="410" t="s">
        <v>1325</v>
      </c>
      <c r="C633" s="411" t="s">
        <v>1301</v>
      </c>
      <c r="D633" s="412"/>
      <c r="E633" s="412">
        <v>0</v>
      </c>
      <c r="F633" s="412">
        <v>335.7</v>
      </c>
      <c r="G633" s="412"/>
      <c r="H633" s="413"/>
    </row>
    <row r="634" spans="2:8" ht="27.75" x14ac:dyDescent="0.35">
      <c r="B634" s="410" t="s">
        <v>1326</v>
      </c>
      <c r="C634" s="411" t="s">
        <v>1303</v>
      </c>
      <c r="D634" s="412"/>
      <c r="E634" s="412">
        <v>0</v>
      </c>
      <c r="F634" s="412">
        <v>16041.66</v>
      </c>
      <c r="G634" s="412"/>
      <c r="H634" s="413"/>
    </row>
    <row r="635" spans="2:8" ht="27.75" x14ac:dyDescent="0.35">
      <c r="B635" s="410" t="s">
        <v>1327</v>
      </c>
      <c r="C635" s="411" t="s">
        <v>1309</v>
      </c>
      <c r="D635" s="412"/>
      <c r="E635" s="412">
        <v>0</v>
      </c>
      <c r="F635" s="412">
        <v>335.7</v>
      </c>
      <c r="G635" s="412"/>
      <c r="H635" s="413"/>
    </row>
    <row r="636" spans="2:8" ht="27.75" x14ac:dyDescent="0.35">
      <c r="B636" s="410" t="s">
        <v>1328</v>
      </c>
      <c r="C636" s="411" t="s">
        <v>1329</v>
      </c>
      <c r="D636" s="412">
        <v>45107.199999999997</v>
      </c>
      <c r="E636" s="412">
        <v>0</v>
      </c>
      <c r="F636" s="412">
        <v>22553.37</v>
      </c>
      <c r="G636" s="412">
        <v>67660.570000000007</v>
      </c>
      <c r="H636" s="413"/>
    </row>
    <row r="637" spans="2:8" ht="27.75" x14ac:dyDescent="0.35">
      <c r="B637" s="410" t="s">
        <v>1330</v>
      </c>
      <c r="C637" s="411" t="s">
        <v>1301</v>
      </c>
      <c r="D637" s="412"/>
      <c r="E637" s="412">
        <v>0</v>
      </c>
      <c r="F637" s="412">
        <v>7517.61</v>
      </c>
      <c r="G637" s="412"/>
      <c r="H637" s="413"/>
    </row>
    <row r="638" spans="2:8" ht="27.75" x14ac:dyDescent="0.35">
      <c r="B638" s="410" t="s">
        <v>1331</v>
      </c>
      <c r="C638" s="411" t="s">
        <v>1303</v>
      </c>
      <c r="D638" s="412"/>
      <c r="E638" s="412">
        <v>0</v>
      </c>
      <c r="F638" s="412">
        <v>7517.88</v>
      </c>
      <c r="G638" s="412"/>
      <c r="H638" s="413"/>
    </row>
    <row r="639" spans="2:8" ht="27.75" x14ac:dyDescent="0.35">
      <c r="B639" s="410" t="s">
        <v>1332</v>
      </c>
      <c r="C639" s="411" t="s">
        <v>1309</v>
      </c>
      <c r="D639" s="412"/>
      <c r="E639" s="412">
        <v>0</v>
      </c>
      <c r="F639" s="412">
        <v>7517.88</v>
      </c>
      <c r="G639" s="412"/>
      <c r="H639" s="413"/>
    </row>
    <row r="640" spans="2:8" ht="27.75" x14ac:dyDescent="0.35">
      <c r="B640" s="410" t="s">
        <v>1333</v>
      </c>
      <c r="C640" s="411" t="s">
        <v>1334</v>
      </c>
      <c r="D640" s="412">
        <v>0</v>
      </c>
      <c r="E640" s="412">
        <v>0</v>
      </c>
      <c r="F640" s="412">
        <v>4416.84</v>
      </c>
      <c r="G640" s="412">
        <v>4416.84</v>
      </c>
      <c r="H640" s="413"/>
    </row>
    <row r="641" spans="2:8" ht="27.75" x14ac:dyDescent="0.35">
      <c r="B641" s="410" t="s">
        <v>1335</v>
      </c>
      <c r="C641" s="411" t="s">
        <v>1336</v>
      </c>
      <c r="D641" s="412">
        <v>0</v>
      </c>
      <c r="E641" s="412">
        <v>0</v>
      </c>
      <c r="F641" s="412">
        <v>4416.84</v>
      </c>
      <c r="G641" s="412">
        <v>4416.84</v>
      </c>
      <c r="H641" s="413"/>
    </row>
    <row r="642" spans="2:8" ht="27.75" x14ac:dyDescent="0.35">
      <c r="B642" s="410" t="s">
        <v>1337</v>
      </c>
      <c r="C642" s="411" t="s">
        <v>1305</v>
      </c>
      <c r="D642" s="412"/>
      <c r="E642" s="412">
        <v>0</v>
      </c>
      <c r="F642" s="412">
        <v>774.48</v>
      </c>
      <c r="G642" s="412"/>
      <c r="H642" s="413"/>
    </row>
    <row r="643" spans="2:8" ht="27.75" x14ac:dyDescent="0.35">
      <c r="B643" s="410" t="s">
        <v>1338</v>
      </c>
      <c r="C643" s="411" t="s">
        <v>1307</v>
      </c>
      <c r="D643" s="412"/>
      <c r="E643" s="412">
        <v>0</v>
      </c>
      <c r="F643" s="412">
        <v>774.48</v>
      </c>
      <c r="G643" s="412"/>
      <c r="H643" s="413"/>
    </row>
    <row r="644" spans="2:8" ht="27.75" x14ac:dyDescent="0.35">
      <c r="B644" s="410" t="s">
        <v>1339</v>
      </c>
      <c r="C644" s="411" t="s">
        <v>1311</v>
      </c>
      <c r="D644" s="412"/>
      <c r="E644" s="412">
        <v>0</v>
      </c>
      <c r="F644" s="412">
        <v>774.48</v>
      </c>
      <c r="G644" s="412"/>
      <c r="H644" s="413"/>
    </row>
    <row r="645" spans="2:8" ht="27.75" x14ac:dyDescent="0.35">
      <c r="B645" s="410" t="s">
        <v>1340</v>
      </c>
      <c r="C645" s="411" t="s">
        <v>1313</v>
      </c>
      <c r="D645" s="412"/>
      <c r="E645" s="412">
        <v>0</v>
      </c>
      <c r="F645" s="412">
        <v>574.48</v>
      </c>
      <c r="G645" s="412"/>
      <c r="H645" s="413"/>
    </row>
    <row r="646" spans="2:8" ht="27.75" x14ac:dyDescent="0.35">
      <c r="B646" s="410" t="s">
        <v>1341</v>
      </c>
      <c r="C646" s="411" t="s">
        <v>1315</v>
      </c>
      <c r="D646" s="412"/>
      <c r="E646" s="412">
        <v>0</v>
      </c>
      <c r="F646" s="412">
        <v>774.48</v>
      </c>
      <c r="G646" s="412"/>
      <c r="H646" s="413"/>
    </row>
    <row r="647" spans="2:8" ht="27.75" x14ac:dyDescent="0.35">
      <c r="B647" s="410" t="s">
        <v>1342</v>
      </c>
      <c r="C647" s="411" t="s">
        <v>1317</v>
      </c>
      <c r="D647" s="412"/>
      <c r="E647" s="412">
        <v>0</v>
      </c>
      <c r="F647" s="412">
        <v>744.44</v>
      </c>
      <c r="G647" s="412"/>
      <c r="H647" s="413"/>
    </row>
    <row r="648" spans="2:8" ht="40.5" x14ac:dyDescent="0.35">
      <c r="B648" s="410" t="s">
        <v>1343</v>
      </c>
      <c r="C648" s="411" t="s">
        <v>1344</v>
      </c>
      <c r="D648" s="412">
        <v>0</v>
      </c>
      <c r="E648" s="412">
        <v>0</v>
      </c>
      <c r="F648" s="412">
        <v>51250.83</v>
      </c>
      <c r="G648" s="412">
        <v>51250.83</v>
      </c>
      <c r="H648" s="413"/>
    </row>
    <row r="649" spans="2:8" ht="40.5" x14ac:dyDescent="0.35">
      <c r="B649" s="410" t="s">
        <v>1345</v>
      </c>
      <c r="C649" s="411" t="s">
        <v>1346</v>
      </c>
      <c r="D649" s="412">
        <v>0</v>
      </c>
      <c r="E649" s="412">
        <v>0</v>
      </c>
      <c r="F649" s="412">
        <v>51250.83</v>
      </c>
      <c r="G649" s="412">
        <v>51250.83</v>
      </c>
      <c r="H649" s="413"/>
    </row>
    <row r="650" spans="2:8" ht="27.75" x14ac:dyDescent="0.35">
      <c r="B650" s="410" t="s">
        <v>1347</v>
      </c>
      <c r="C650" s="411" t="s">
        <v>1305</v>
      </c>
      <c r="D650" s="412"/>
      <c r="E650" s="412">
        <v>0</v>
      </c>
      <c r="F650" s="412">
        <v>8251.18</v>
      </c>
      <c r="G650" s="412"/>
      <c r="H650" s="413"/>
    </row>
    <row r="651" spans="2:8" ht="27.75" x14ac:dyDescent="0.35">
      <c r="B651" s="410" t="s">
        <v>1348</v>
      </c>
      <c r="C651" s="411" t="s">
        <v>1307</v>
      </c>
      <c r="D651" s="412"/>
      <c r="E651" s="412">
        <v>0</v>
      </c>
      <c r="F651" s="412">
        <v>8251.18</v>
      </c>
      <c r="G651" s="412"/>
      <c r="H651" s="413"/>
    </row>
    <row r="652" spans="2:8" ht="27.75" x14ac:dyDescent="0.35">
      <c r="B652" s="410" t="s">
        <v>1349</v>
      </c>
      <c r="C652" s="411" t="s">
        <v>1311</v>
      </c>
      <c r="D652" s="412"/>
      <c r="E652" s="412">
        <v>0</v>
      </c>
      <c r="F652" s="412">
        <v>8188.68</v>
      </c>
      <c r="G652" s="412"/>
      <c r="H652" s="413"/>
    </row>
    <row r="653" spans="2:8" ht="27.75" x14ac:dyDescent="0.35">
      <c r="B653" s="410" t="s">
        <v>1350</v>
      </c>
      <c r="C653" s="411" t="s">
        <v>1313</v>
      </c>
      <c r="D653" s="412"/>
      <c r="E653" s="412">
        <v>0</v>
      </c>
      <c r="F653" s="412">
        <v>8313.68</v>
      </c>
      <c r="G653" s="412"/>
      <c r="H653" s="413"/>
    </row>
    <row r="654" spans="2:8" ht="27.75" x14ac:dyDescent="0.35">
      <c r="B654" s="410" t="s">
        <v>1351</v>
      </c>
      <c r="C654" s="411" t="s">
        <v>1315</v>
      </c>
      <c r="D654" s="412"/>
      <c r="E654" s="412">
        <v>0</v>
      </c>
      <c r="F654" s="412">
        <v>8251.18</v>
      </c>
      <c r="G654" s="412"/>
      <c r="H654" s="413"/>
    </row>
    <row r="655" spans="2:8" ht="27.75" x14ac:dyDescent="0.35">
      <c r="B655" s="410" t="s">
        <v>1352</v>
      </c>
      <c r="C655" s="411" t="s">
        <v>1317</v>
      </c>
      <c r="D655" s="412"/>
      <c r="E655" s="412">
        <v>0</v>
      </c>
      <c r="F655" s="412">
        <v>9994.93</v>
      </c>
      <c r="G655" s="412"/>
      <c r="H655" s="413"/>
    </row>
    <row r="656" spans="2:8" ht="27.75" x14ac:dyDescent="0.35">
      <c r="B656" s="410" t="s">
        <v>1353</v>
      </c>
      <c r="C656" s="411" t="s">
        <v>1329</v>
      </c>
      <c r="D656" s="412">
        <v>0</v>
      </c>
      <c r="E656" s="412">
        <v>0</v>
      </c>
      <c r="F656" s="412">
        <v>96574.94</v>
      </c>
      <c r="G656" s="412">
        <v>96574.94</v>
      </c>
      <c r="H656" s="413"/>
    </row>
    <row r="657" spans="2:8" ht="27.75" x14ac:dyDescent="0.35">
      <c r="B657" s="410" t="s">
        <v>1354</v>
      </c>
      <c r="C657" s="411" t="s">
        <v>1355</v>
      </c>
      <c r="D657" s="412">
        <v>0</v>
      </c>
      <c r="E657" s="412">
        <v>0</v>
      </c>
      <c r="F657" s="412">
        <v>96574.94</v>
      </c>
      <c r="G657" s="412">
        <v>96574.94</v>
      </c>
      <c r="H657" s="413"/>
    </row>
    <row r="658" spans="2:8" ht="27.75" x14ac:dyDescent="0.35">
      <c r="B658" s="410" t="s">
        <v>1356</v>
      </c>
      <c r="C658" s="411" t="s">
        <v>1305</v>
      </c>
      <c r="D658" s="412"/>
      <c r="E658" s="412">
        <v>0</v>
      </c>
      <c r="F658" s="412">
        <v>8153.29</v>
      </c>
      <c r="G658" s="412"/>
      <c r="H658" s="413"/>
    </row>
    <row r="659" spans="2:8" ht="27.75" x14ac:dyDescent="0.35">
      <c r="B659" s="410" t="s">
        <v>1357</v>
      </c>
      <c r="C659" s="411" t="s">
        <v>1307</v>
      </c>
      <c r="D659" s="412"/>
      <c r="E659" s="412">
        <v>0</v>
      </c>
      <c r="F659" s="412">
        <v>8153.29</v>
      </c>
      <c r="G659" s="412"/>
      <c r="H659" s="413"/>
    </row>
    <row r="660" spans="2:8" ht="27.75" x14ac:dyDescent="0.35">
      <c r="B660" s="410" t="s">
        <v>1358</v>
      </c>
      <c r="C660" s="411" t="s">
        <v>1311</v>
      </c>
      <c r="D660" s="412"/>
      <c r="E660" s="412">
        <v>0</v>
      </c>
      <c r="F660" s="412">
        <v>7517.88</v>
      </c>
      <c r="G660" s="412"/>
      <c r="H660" s="413"/>
    </row>
    <row r="661" spans="2:8" ht="27.75" x14ac:dyDescent="0.35">
      <c r="B661" s="410" t="s">
        <v>1359</v>
      </c>
      <c r="C661" s="411" t="s">
        <v>1313</v>
      </c>
      <c r="D661" s="412"/>
      <c r="E661" s="412">
        <v>0</v>
      </c>
      <c r="F661" s="412">
        <v>56443.9</v>
      </c>
      <c r="G661" s="412"/>
      <c r="H661" s="413"/>
    </row>
    <row r="662" spans="2:8" ht="27.75" x14ac:dyDescent="0.35">
      <c r="B662" s="410" t="s">
        <v>1360</v>
      </c>
      <c r="C662" s="411" t="s">
        <v>1315</v>
      </c>
      <c r="D662" s="412"/>
      <c r="E662" s="412">
        <v>0</v>
      </c>
      <c r="F662" s="412">
        <v>8153.29</v>
      </c>
      <c r="G662" s="412"/>
      <c r="H662" s="413"/>
    </row>
    <row r="663" spans="2:8" ht="27.75" x14ac:dyDescent="0.35">
      <c r="B663" s="410" t="s">
        <v>1361</v>
      </c>
      <c r="C663" s="411" t="s">
        <v>1317</v>
      </c>
      <c r="D663" s="412"/>
      <c r="E663" s="412">
        <v>0</v>
      </c>
      <c r="F663" s="412">
        <v>8153.29</v>
      </c>
      <c r="G663" s="412"/>
      <c r="H663" s="413"/>
    </row>
    <row r="664" spans="2:8" x14ac:dyDescent="0.35">
      <c r="B664" s="410">
        <v>2000</v>
      </c>
      <c r="C664" s="411" t="s">
        <v>108</v>
      </c>
      <c r="D664" s="412">
        <v>2662971.59</v>
      </c>
      <c r="E664" s="412">
        <v>273773.09000000003</v>
      </c>
      <c r="F664" s="412">
        <v>476979.97</v>
      </c>
      <c r="G664" s="412">
        <v>2866178.47</v>
      </c>
      <c r="H664" s="413"/>
    </row>
    <row r="665" spans="2:8" x14ac:dyDescent="0.35">
      <c r="B665" s="410">
        <v>2100</v>
      </c>
      <c r="C665" s="411" t="s">
        <v>1362</v>
      </c>
      <c r="D665" s="412">
        <v>2662971.59</v>
      </c>
      <c r="E665" s="412">
        <v>273773.09000000003</v>
      </c>
      <c r="F665" s="412">
        <v>476979.97</v>
      </c>
      <c r="G665" s="412">
        <v>2866178.47</v>
      </c>
      <c r="H665" s="413"/>
    </row>
    <row r="666" spans="2:8" x14ac:dyDescent="0.35">
      <c r="B666" s="410">
        <v>2110</v>
      </c>
      <c r="C666" s="411" t="s">
        <v>1363</v>
      </c>
      <c r="D666" s="412">
        <v>2662971.59</v>
      </c>
      <c r="E666" s="412">
        <v>273773.09000000003</v>
      </c>
      <c r="F666" s="412">
        <v>476979.97</v>
      </c>
      <c r="G666" s="412">
        <v>2866178.47</v>
      </c>
      <c r="H666" s="413"/>
    </row>
    <row r="667" spans="2:8" x14ac:dyDescent="0.35">
      <c r="B667" s="410">
        <v>2112</v>
      </c>
      <c r="C667" s="411" t="s">
        <v>1364</v>
      </c>
      <c r="D667" s="412">
        <v>-0.2</v>
      </c>
      <c r="E667" s="412">
        <v>84378.99</v>
      </c>
      <c r="F667" s="412">
        <v>84378.99</v>
      </c>
      <c r="G667" s="412">
        <v>-0.2</v>
      </c>
      <c r="H667" s="413"/>
    </row>
    <row r="668" spans="2:8" x14ac:dyDescent="0.35">
      <c r="B668" s="410" t="s">
        <v>1365</v>
      </c>
      <c r="C668" s="411" t="s">
        <v>1366</v>
      </c>
      <c r="D668" s="412">
        <v>-0.2</v>
      </c>
      <c r="E668" s="412">
        <v>84378.99</v>
      </c>
      <c r="F668" s="412">
        <v>84378.99</v>
      </c>
      <c r="G668" s="412">
        <v>-0.2</v>
      </c>
      <c r="H668" s="413"/>
    </row>
    <row r="669" spans="2:8" x14ac:dyDescent="0.35">
      <c r="B669" s="410" t="s">
        <v>1367</v>
      </c>
      <c r="C669" s="411" t="s">
        <v>1368</v>
      </c>
      <c r="D669" s="412">
        <v>-0.2</v>
      </c>
      <c r="E669" s="412">
        <v>84378.99</v>
      </c>
      <c r="F669" s="412">
        <v>84378.99</v>
      </c>
      <c r="G669" s="412">
        <v>-0.2</v>
      </c>
      <c r="H669" s="413"/>
    </row>
    <row r="670" spans="2:8" x14ac:dyDescent="0.35">
      <c r="B670" s="410" t="s">
        <v>1369</v>
      </c>
      <c r="C670" s="411" t="s">
        <v>984</v>
      </c>
      <c r="D670" s="412">
        <v>-0.2</v>
      </c>
      <c r="E670" s="412">
        <v>0</v>
      </c>
      <c r="F670" s="412">
        <v>0</v>
      </c>
      <c r="G670" s="412">
        <v>-0.2</v>
      </c>
      <c r="H670" s="413"/>
    </row>
    <row r="671" spans="2:8" ht="27.75" x14ac:dyDescent="0.35">
      <c r="B671" s="410" t="s">
        <v>1370</v>
      </c>
      <c r="C671" s="411" t="s">
        <v>1371</v>
      </c>
      <c r="D671" s="412">
        <v>0</v>
      </c>
      <c r="E671" s="412">
        <v>80283</v>
      </c>
      <c r="F671" s="412">
        <v>80283</v>
      </c>
      <c r="G671" s="412">
        <v>0</v>
      </c>
      <c r="H671" s="413"/>
    </row>
    <row r="672" spans="2:8" ht="40.5" x14ac:dyDescent="0.35">
      <c r="B672" s="410" t="s">
        <v>1372</v>
      </c>
      <c r="C672" s="411" t="s">
        <v>492</v>
      </c>
      <c r="D672" s="412"/>
      <c r="E672" s="412">
        <v>0</v>
      </c>
      <c r="F672" s="412">
        <v>80283</v>
      </c>
      <c r="G672" s="412"/>
      <c r="H672" s="413"/>
    </row>
    <row r="673" spans="2:8" ht="40.5" x14ac:dyDescent="0.35">
      <c r="B673" s="410" t="s">
        <v>1373</v>
      </c>
      <c r="C673" s="411" t="s">
        <v>595</v>
      </c>
      <c r="D673" s="412"/>
      <c r="E673" s="412">
        <v>80283</v>
      </c>
      <c r="F673" s="412">
        <v>0</v>
      </c>
      <c r="G673" s="412"/>
      <c r="H673" s="413"/>
    </row>
    <row r="674" spans="2:8" x14ac:dyDescent="0.35">
      <c r="B674" s="410" t="s">
        <v>1374</v>
      </c>
      <c r="C674" s="411" t="s">
        <v>1375</v>
      </c>
      <c r="D674" s="412">
        <v>0</v>
      </c>
      <c r="E674" s="412">
        <v>4095.99</v>
      </c>
      <c r="F674" s="412">
        <v>4095.99</v>
      </c>
      <c r="G674" s="412">
        <v>0</v>
      </c>
      <c r="H674" s="413"/>
    </row>
    <row r="675" spans="2:8" ht="27.75" x14ac:dyDescent="0.35">
      <c r="B675" s="410" t="s">
        <v>1376</v>
      </c>
      <c r="C675" s="411" t="s">
        <v>395</v>
      </c>
      <c r="D675" s="412"/>
      <c r="E675" s="412">
        <v>4095.99</v>
      </c>
      <c r="F675" s="412">
        <v>0</v>
      </c>
      <c r="G675" s="412"/>
      <c r="H675" s="413"/>
    </row>
    <row r="676" spans="2:8" ht="27.75" x14ac:dyDescent="0.35">
      <c r="B676" s="410" t="s">
        <v>1377</v>
      </c>
      <c r="C676" s="411" t="s">
        <v>619</v>
      </c>
      <c r="D676" s="412"/>
      <c r="E676" s="412">
        <v>0</v>
      </c>
      <c r="F676" s="412">
        <v>4095.99</v>
      </c>
      <c r="G676" s="412"/>
      <c r="H676" s="413"/>
    </row>
    <row r="677" spans="2:8" ht="27.75" x14ac:dyDescent="0.35">
      <c r="B677" s="410">
        <v>2117</v>
      </c>
      <c r="C677" s="411" t="s">
        <v>1378</v>
      </c>
      <c r="D677" s="412">
        <v>2662971.79</v>
      </c>
      <c r="E677" s="412">
        <v>189394.1</v>
      </c>
      <c r="F677" s="412">
        <v>392600.98</v>
      </c>
      <c r="G677" s="412">
        <v>2866178.67</v>
      </c>
      <c r="H677" s="413"/>
    </row>
    <row r="678" spans="2:8" ht="27.75" x14ac:dyDescent="0.35">
      <c r="B678" s="410" t="s">
        <v>1379</v>
      </c>
      <c r="C678" s="411" t="s">
        <v>1380</v>
      </c>
      <c r="D678" s="412">
        <v>2662971.79</v>
      </c>
      <c r="E678" s="412">
        <v>189394.1</v>
      </c>
      <c r="F678" s="412">
        <v>392600.98</v>
      </c>
      <c r="G678" s="412">
        <v>2866178.67</v>
      </c>
      <c r="H678" s="413"/>
    </row>
    <row r="679" spans="2:8" ht="27.75" x14ac:dyDescent="0.35">
      <c r="B679" s="410" t="s">
        <v>1381</v>
      </c>
      <c r="C679" s="411" t="s">
        <v>1382</v>
      </c>
      <c r="D679" s="412">
        <v>2662971.79</v>
      </c>
      <c r="E679" s="412">
        <v>189394.1</v>
      </c>
      <c r="F679" s="412">
        <v>392600.98</v>
      </c>
      <c r="G679" s="412">
        <v>2866178.67</v>
      </c>
      <c r="H679" s="413"/>
    </row>
    <row r="680" spans="2:8" x14ac:dyDescent="0.35">
      <c r="B680" s="410" t="s">
        <v>1383</v>
      </c>
      <c r="C680" s="411" t="s">
        <v>1384</v>
      </c>
      <c r="D680" s="412">
        <v>0.34</v>
      </c>
      <c r="E680" s="412">
        <v>0</v>
      </c>
      <c r="F680" s="412">
        <v>0</v>
      </c>
      <c r="G680" s="412">
        <v>0.34</v>
      </c>
      <c r="H680" s="413"/>
    </row>
    <row r="681" spans="2:8" x14ac:dyDescent="0.35">
      <c r="B681" s="410" t="s">
        <v>1385</v>
      </c>
      <c r="C681" s="411" t="s">
        <v>1386</v>
      </c>
      <c r="D681" s="412">
        <v>0.34</v>
      </c>
      <c r="E681" s="412">
        <v>0</v>
      </c>
      <c r="F681" s="412">
        <v>0</v>
      </c>
      <c r="G681" s="412">
        <v>0.34</v>
      </c>
      <c r="H681" s="413"/>
    </row>
    <row r="682" spans="2:8" x14ac:dyDescent="0.35">
      <c r="B682" s="410" t="s">
        <v>1387</v>
      </c>
      <c r="C682" s="411" t="s">
        <v>1388</v>
      </c>
      <c r="D682" s="412">
        <v>-45590.15</v>
      </c>
      <c r="E682" s="412">
        <v>119200.1</v>
      </c>
      <c r="F682" s="412">
        <v>97511.67</v>
      </c>
      <c r="G682" s="412">
        <v>-67278.58</v>
      </c>
      <c r="H682" s="413"/>
    </row>
    <row r="683" spans="2:8" ht="27.75" x14ac:dyDescent="0.35">
      <c r="B683" s="410" t="s">
        <v>1389</v>
      </c>
      <c r="C683" s="411" t="s">
        <v>1390</v>
      </c>
      <c r="D683" s="412">
        <v>-17739.150000000001</v>
      </c>
      <c r="E683" s="412">
        <v>41611.75</v>
      </c>
      <c r="F683" s="412">
        <v>50916.78</v>
      </c>
      <c r="G683" s="412">
        <v>-8434.1200000000008</v>
      </c>
      <c r="H683" s="413"/>
    </row>
    <row r="684" spans="2:8" ht="40.5" x14ac:dyDescent="0.35">
      <c r="B684" s="410" t="s">
        <v>1391</v>
      </c>
      <c r="C684" s="411" t="s">
        <v>393</v>
      </c>
      <c r="D684" s="412"/>
      <c r="E684" s="412">
        <v>4752.5200000000004</v>
      </c>
      <c r="F684" s="412">
        <v>0</v>
      </c>
      <c r="G684" s="412"/>
      <c r="H684" s="413"/>
    </row>
    <row r="685" spans="2:8" ht="40.5" x14ac:dyDescent="0.35">
      <c r="B685" s="410" t="s">
        <v>1392</v>
      </c>
      <c r="C685" s="411" t="s">
        <v>417</v>
      </c>
      <c r="D685" s="412"/>
      <c r="E685" s="412">
        <v>2129.54</v>
      </c>
      <c r="F685" s="412">
        <v>0</v>
      </c>
      <c r="G685" s="412"/>
      <c r="H685" s="413"/>
    </row>
    <row r="686" spans="2:8" ht="27.75" x14ac:dyDescent="0.35">
      <c r="B686" s="410" t="s">
        <v>1393</v>
      </c>
      <c r="C686" s="411" t="s">
        <v>434</v>
      </c>
      <c r="D686" s="412"/>
      <c r="E686" s="412">
        <v>4259.08</v>
      </c>
      <c r="F686" s="412">
        <v>0</v>
      </c>
      <c r="G686" s="412"/>
      <c r="H686" s="413"/>
    </row>
    <row r="687" spans="2:8" ht="53.25" x14ac:dyDescent="0.35">
      <c r="B687" s="410" t="s">
        <v>1394</v>
      </c>
      <c r="C687" s="411" t="s">
        <v>436</v>
      </c>
      <c r="D687" s="412"/>
      <c r="E687" s="412">
        <v>5268.22</v>
      </c>
      <c r="F687" s="412">
        <v>0</v>
      </c>
      <c r="G687" s="412"/>
      <c r="H687" s="413"/>
    </row>
    <row r="688" spans="2:8" ht="40.5" x14ac:dyDescent="0.35">
      <c r="B688" s="410" t="s">
        <v>1395</v>
      </c>
      <c r="C688" s="411" t="s">
        <v>577</v>
      </c>
      <c r="D688" s="412"/>
      <c r="E688" s="412">
        <v>4332.6099999999997</v>
      </c>
      <c r="F688" s="412">
        <v>0</v>
      </c>
      <c r="G688" s="412"/>
      <c r="H688" s="413"/>
    </row>
    <row r="689" spans="2:8" ht="27.75" x14ac:dyDescent="0.35">
      <c r="B689" s="410" t="s">
        <v>1396</v>
      </c>
      <c r="C689" s="411" t="s">
        <v>589</v>
      </c>
      <c r="D689" s="412"/>
      <c r="E689" s="412">
        <v>4436.4399999999996</v>
      </c>
      <c r="F689" s="412">
        <v>0</v>
      </c>
      <c r="G689" s="412"/>
      <c r="H689" s="413"/>
    </row>
    <row r="690" spans="2:8" ht="40.5" x14ac:dyDescent="0.35">
      <c r="B690" s="410" t="s">
        <v>1397</v>
      </c>
      <c r="C690" s="411" t="s">
        <v>617</v>
      </c>
      <c r="D690" s="412"/>
      <c r="E690" s="412">
        <v>0</v>
      </c>
      <c r="F690" s="412">
        <v>1701.9</v>
      </c>
      <c r="G690" s="412"/>
      <c r="H690" s="413"/>
    </row>
    <row r="691" spans="2:8" ht="40.5" x14ac:dyDescent="0.35">
      <c r="B691" s="410" t="s">
        <v>1398</v>
      </c>
      <c r="C691" s="411" t="s">
        <v>627</v>
      </c>
      <c r="D691" s="412"/>
      <c r="E691" s="412">
        <v>0</v>
      </c>
      <c r="F691" s="412">
        <v>2019.1</v>
      </c>
      <c r="G691" s="412"/>
      <c r="H691" s="413"/>
    </row>
    <row r="692" spans="2:8" ht="40.5" x14ac:dyDescent="0.35">
      <c r="B692" s="410" t="s">
        <v>1399</v>
      </c>
      <c r="C692" s="411" t="s">
        <v>637</v>
      </c>
      <c r="D692" s="412"/>
      <c r="E692" s="412">
        <v>0</v>
      </c>
      <c r="F692" s="412">
        <v>675.34</v>
      </c>
      <c r="G692" s="412"/>
      <c r="H692" s="413"/>
    </row>
    <row r="693" spans="2:8" ht="40.5" x14ac:dyDescent="0.35">
      <c r="B693" s="410" t="s">
        <v>1400</v>
      </c>
      <c r="C693" s="411" t="s">
        <v>641</v>
      </c>
      <c r="D693" s="412"/>
      <c r="E693" s="412">
        <v>0</v>
      </c>
      <c r="F693" s="412">
        <v>2019.1</v>
      </c>
      <c r="G693" s="412"/>
      <c r="H693" s="413"/>
    </row>
    <row r="694" spans="2:8" ht="27.75" x14ac:dyDescent="0.35">
      <c r="B694" s="410" t="s">
        <v>1401</v>
      </c>
      <c r="C694" s="411" t="s">
        <v>663</v>
      </c>
      <c r="D694" s="412"/>
      <c r="E694" s="412">
        <v>0</v>
      </c>
      <c r="F694" s="412">
        <v>1750.7</v>
      </c>
      <c r="G694" s="412"/>
      <c r="H694" s="413"/>
    </row>
    <row r="695" spans="2:8" ht="27.75" x14ac:dyDescent="0.35">
      <c r="B695" s="410" t="s">
        <v>1402</v>
      </c>
      <c r="C695" s="411" t="s">
        <v>666</v>
      </c>
      <c r="D695" s="412"/>
      <c r="E695" s="412">
        <v>0</v>
      </c>
      <c r="F695" s="412">
        <v>1750.7</v>
      </c>
      <c r="G695" s="412"/>
      <c r="H695" s="413"/>
    </row>
    <row r="696" spans="2:8" ht="40.5" x14ac:dyDescent="0.35">
      <c r="B696" s="410" t="s">
        <v>1403</v>
      </c>
      <c r="C696" s="411" t="s">
        <v>668</v>
      </c>
      <c r="D696" s="412"/>
      <c r="E696" s="412">
        <v>0</v>
      </c>
      <c r="F696" s="412">
        <v>1884.9</v>
      </c>
      <c r="G696" s="412"/>
      <c r="H696" s="413"/>
    </row>
    <row r="697" spans="2:8" ht="40.5" x14ac:dyDescent="0.35">
      <c r="B697" s="410" t="s">
        <v>1404</v>
      </c>
      <c r="C697" s="411" t="s">
        <v>675</v>
      </c>
      <c r="D697" s="412"/>
      <c r="E697" s="412">
        <v>0</v>
      </c>
      <c r="F697" s="412">
        <v>2037.4</v>
      </c>
      <c r="G697" s="412"/>
      <c r="H697" s="413"/>
    </row>
    <row r="698" spans="2:8" ht="40.5" x14ac:dyDescent="0.35">
      <c r="B698" s="410" t="s">
        <v>1405</v>
      </c>
      <c r="C698" s="411" t="s">
        <v>677</v>
      </c>
      <c r="D698" s="412"/>
      <c r="E698" s="412">
        <v>0</v>
      </c>
      <c r="F698" s="412">
        <v>2037.4</v>
      </c>
      <c r="G698" s="412"/>
      <c r="H698" s="413"/>
    </row>
    <row r="699" spans="2:8" ht="40.5" x14ac:dyDescent="0.35">
      <c r="B699" s="410" t="s">
        <v>1406</v>
      </c>
      <c r="C699" s="411" t="s">
        <v>694</v>
      </c>
      <c r="D699" s="412"/>
      <c r="E699" s="412">
        <v>0</v>
      </c>
      <c r="F699" s="412">
        <v>2037.4</v>
      </c>
      <c r="G699" s="412"/>
      <c r="H699" s="413"/>
    </row>
    <row r="700" spans="2:8" ht="27.75" x14ac:dyDescent="0.35">
      <c r="B700" s="410" t="s">
        <v>1407</v>
      </c>
      <c r="C700" s="411" t="s">
        <v>288</v>
      </c>
      <c r="D700" s="412"/>
      <c r="E700" s="412">
        <v>2129.54</v>
      </c>
      <c r="F700" s="412">
        <v>0</v>
      </c>
      <c r="G700" s="412"/>
      <c r="H700" s="413"/>
    </row>
    <row r="701" spans="2:8" ht="27.75" x14ac:dyDescent="0.35">
      <c r="B701" s="410" t="s">
        <v>1408</v>
      </c>
      <c r="C701" s="411" t="s">
        <v>764</v>
      </c>
      <c r="D701" s="412"/>
      <c r="E701" s="412">
        <v>0</v>
      </c>
      <c r="F701" s="412">
        <v>1750.7</v>
      </c>
      <c r="G701" s="412"/>
      <c r="H701" s="413"/>
    </row>
    <row r="702" spans="2:8" ht="27.75" x14ac:dyDescent="0.35">
      <c r="B702" s="410" t="s">
        <v>1409</v>
      </c>
      <c r="C702" s="411" t="s">
        <v>768</v>
      </c>
      <c r="D702" s="412"/>
      <c r="E702" s="412">
        <v>0</v>
      </c>
      <c r="F702" s="412">
        <v>1750.7</v>
      </c>
      <c r="G702" s="412"/>
      <c r="H702" s="413"/>
    </row>
    <row r="703" spans="2:8" ht="27.75" x14ac:dyDescent="0.35">
      <c r="B703" s="410" t="s">
        <v>1410</v>
      </c>
      <c r="C703" s="411" t="s">
        <v>782</v>
      </c>
      <c r="D703" s="412"/>
      <c r="E703" s="412">
        <v>0</v>
      </c>
      <c r="F703" s="412">
        <v>675.34</v>
      </c>
      <c r="G703" s="412"/>
      <c r="H703" s="413"/>
    </row>
    <row r="704" spans="2:8" ht="40.5" x14ac:dyDescent="0.35">
      <c r="B704" s="410" t="s">
        <v>1411</v>
      </c>
      <c r="C704" s="411" t="s">
        <v>813</v>
      </c>
      <c r="D704" s="412"/>
      <c r="E704" s="412">
        <v>0</v>
      </c>
      <c r="F704" s="412">
        <v>1614.38</v>
      </c>
      <c r="G704" s="412"/>
      <c r="H704" s="413"/>
    </row>
    <row r="705" spans="2:8" ht="40.5" x14ac:dyDescent="0.35">
      <c r="B705" s="410" t="s">
        <v>1412</v>
      </c>
      <c r="C705" s="411" t="s">
        <v>824</v>
      </c>
      <c r="D705" s="412"/>
      <c r="E705" s="412">
        <v>0</v>
      </c>
      <c r="F705" s="412">
        <v>1750.7</v>
      </c>
      <c r="G705" s="412"/>
      <c r="H705" s="413"/>
    </row>
    <row r="706" spans="2:8" ht="40.5" x14ac:dyDescent="0.35">
      <c r="B706" s="410" t="s">
        <v>1413</v>
      </c>
      <c r="C706" s="411" t="s">
        <v>831</v>
      </c>
      <c r="D706" s="412"/>
      <c r="E706" s="412">
        <v>0</v>
      </c>
      <c r="F706" s="412">
        <v>2037.4</v>
      </c>
      <c r="G706" s="412"/>
      <c r="H706" s="413"/>
    </row>
    <row r="707" spans="2:8" ht="40.5" x14ac:dyDescent="0.35">
      <c r="B707" s="410" t="s">
        <v>1414</v>
      </c>
      <c r="C707" s="411" t="s">
        <v>845</v>
      </c>
      <c r="D707" s="412"/>
      <c r="E707" s="412">
        <v>0</v>
      </c>
      <c r="F707" s="412">
        <v>2037.4</v>
      </c>
      <c r="G707" s="412"/>
      <c r="H707" s="413"/>
    </row>
    <row r="708" spans="2:8" ht="40.5" x14ac:dyDescent="0.35">
      <c r="B708" s="410" t="s">
        <v>1415</v>
      </c>
      <c r="C708" s="411" t="s">
        <v>855</v>
      </c>
      <c r="D708" s="412"/>
      <c r="E708" s="412">
        <v>0</v>
      </c>
      <c r="F708" s="412">
        <v>674.33</v>
      </c>
      <c r="G708" s="412"/>
      <c r="H708" s="413"/>
    </row>
    <row r="709" spans="2:8" ht="40.5" x14ac:dyDescent="0.35">
      <c r="B709" s="410" t="s">
        <v>1416</v>
      </c>
      <c r="C709" s="411" t="s">
        <v>857</v>
      </c>
      <c r="D709" s="412"/>
      <c r="E709" s="412">
        <v>0</v>
      </c>
      <c r="F709" s="412">
        <v>2019.1</v>
      </c>
      <c r="G709" s="412"/>
      <c r="H709" s="413"/>
    </row>
    <row r="710" spans="2:8" ht="40.5" x14ac:dyDescent="0.35">
      <c r="B710" s="410" t="s">
        <v>1417</v>
      </c>
      <c r="C710" s="411" t="s">
        <v>859</v>
      </c>
      <c r="D710" s="412"/>
      <c r="E710" s="412">
        <v>0</v>
      </c>
      <c r="F710" s="412">
        <v>674.33</v>
      </c>
      <c r="G710" s="412"/>
      <c r="H710" s="413"/>
    </row>
    <row r="711" spans="2:8" ht="27.75" x14ac:dyDescent="0.35">
      <c r="B711" s="410" t="s">
        <v>1418</v>
      </c>
      <c r="C711" s="411" t="s">
        <v>300</v>
      </c>
      <c r="D711" s="412"/>
      <c r="E711" s="412">
        <v>6555</v>
      </c>
      <c r="F711" s="412">
        <v>0</v>
      </c>
      <c r="G711" s="412"/>
      <c r="H711" s="413"/>
    </row>
    <row r="712" spans="2:8" ht="27.75" x14ac:dyDescent="0.35">
      <c r="B712" s="410" t="s">
        <v>1419</v>
      </c>
      <c r="C712" s="411" t="s">
        <v>865</v>
      </c>
      <c r="D712" s="412"/>
      <c r="E712" s="412">
        <v>0</v>
      </c>
      <c r="F712" s="412">
        <v>675.34</v>
      </c>
      <c r="G712" s="412"/>
      <c r="H712" s="413"/>
    </row>
    <row r="713" spans="2:8" ht="40.5" x14ac:dyDescent="0.35">
      <c r="B713" s="410" t="s">
        <v>1420</v>
      </c>
      <c r="C713" s="411" t="s">
        <v>867</v>
      </c>
      <c r="D713" s="412"/>
      <c r="E713" s="412">
        <v>0</v>
      </c>
      <c r="F713" s="412">
        <v>2019.1</v>
      </c>
      <c r="G713" s="412"/>
      <c r="H713" s="413"/>
    </row>
    <row r="714" spans="2:8" ht="40.5" x14ac:dyDescent="0.35">
      <c r="B714" s="410" t="s">
        <v>1421</v>
      </c>
      <c r="C714" s="411" t="s">
        <v>869</v>
      </c>
      <c r="D714" s="412"/>
      <c r="E714" s="412">
        <v>0</v>
      </c>
      <c r="F714" s="412">
        <v>2019.1</v>
      </c>
      <c r="G714" s="412"/>
      <c r="H714" s="413"/>
    </row>
    <row r="715" spans="2:8" ht="53.25" x14ac:dyDescent="0.35">
      <c r="B715" s="410" t="s">
        <v>1422</v>
      </c>
      <c r="C715" s="411" t="s">
        <v>873</v>
      </c>
      <c r="D715" s="412"/>
      <c r="E715" s="412">
        <v>0</v>
      </c>
      <c r="F715" s="412">
        <v>675.34</v>
      </c>
      <c r="G715" s="412"/>
      <c r="H715" s="413"/>
    </row>
    <row r="716" spans="2:8" ht="40.5" x14ac:dyDescent="0.35">
      <c r="B716" s="410" t="s">
        <v>1423</v>
      </c>
      <c r="C716" s="411" t="s">
        <v>877</v>
      </c>
      <c r="D716" s="412"/>
      <c r="E716" s="412">
        <v>0</v>
      </c>
      <c r="F716" s="412">
        <v>2019.1</v>
      </c>
      <c r="G716" s="412"/>
      <c r="H716" s="413"/>
    </row>
    <row r="717" spans="2:8" ht="27.75" x14ac:dyDescent="0.35">
      <c r="B717" s="410" t="s">
        <v>1424</v>
      </c>
      <c r="C717" s="411" t="s">
        <v>879</v>
      </c>
      <c r="D717" s="412"/>
      <c r="E717" s="412">
        <v>0</v>
      </c>
      <c r="F717" s="412">
        <v>1750.7</v>
      </c>
      <c r="G717" s="412"/>
      <c r="H717" s="413"/>
    </row>
    <row r="718" spans="2:8" ht="27.75" x14ac:dyDescent="0.35">
      <c r="B718" s="410" t="s">
        <v>1425</v>
      </c>
      <c r="C718" s="411" t="s">
        <v>891</v>
      </c>
      <c r="D718" s="412"/>
      <c r="E718" s="412">
        <v>0</v>
      </c>
      <c r="F718" s="412">
        <v>1750.7</v>
      </c>
      <c r="G718" s="412"/>
      <c r="H718" s="413"/>
    </row>
    <row r="719" spans="2:8" ht="40.5" x14ac:dyDescent="0.35">
      <c r="B719" s="410" t="s">
        <v>1426</v>
      </c>
      <c r="C719" s="411" t="s">
        <v>893</v>
      </c>
      <c r="D719" s="412"/>
      <c r="E719" s="412">
        <v>0</v>
      </c>
      <c r="F719" s="412">
        <v>1701.9</v>
      </c>
      <c r="G719" s="412"/>
      <c r="H719" s="413"/>
    </row>
    <row r="720" spans="2:8" ht="40.5" x14ac:dyDescent="0.35">
      <c r="B720" s="410" t="s">
        <v>1427</v>
      </c>
      <c r="C720" s="411" t="s">
        <v>897</v>
      </c>
      <c r="D720" s="412"/>
      <c r="E720" s="412">
        <v>0</v>
      </c>
      <c r="F720" s="412">
        <v>2037.4</v>
      </c>
      <c r="G720" s="412"/>
      <c r="H720" s="413"/>
    </row>
    <row r="721" spans="2:8" ht="27.75" x14ac:dyDescent="0.35">
      <c r="B721" s="410" t="s">
        <v>1428</v>
      </c>
      <c r="C721" s="411" t="s">
        <v>308</v>
      </c>
      <c r="D721" s="412"/>
      <c r="E721" s="412">
        <v>3123.97</v>
      </c>
      <c r="F721" s="412">
        <v>0</v>
      </c>
      <c r="G721" s="412"/>
      <c r="H721" s="413"/>
    </row>
    <row r="722" spans="2:8" ht="40.5" x14ac:dyDescent="0.35">
      <c r="B722" s="410" t="s">
        <v>1429</v>
      </c>
      <c r="C722" s="411" t="s">
        <v>913</v>
      </c>
      <c r="D722" s="412"/>
      <c r="E722" s="412">
        <v>0</v>
      </c>
      <c r="F722" s="412">
        <v>675.34</v>
      </c>
      <c r="G722" s="412"/>
      <c r="H722" s="413"/>
    </row>
    <row r="723" spans="2:8" ht="53.25" x14ac:dyDescent="0.35">
      <c r="B723" s="410" t="s">
        <v>1430</v>
      </c>
      <c r="C723" s="411" t="s">
        <v>915</v>
      </c>
      <c r="D723" s="412"/>
      <c r="E723" s="412">
        <v>0</v>
      </c>
      <c r="F723" s="412">
        <v>2019.1</v>
      </c>
      <c r="G723" s="412"/>
      <c r="H723" s="413"/>
    </row>
    <row r="724" spans="2:8" ht="27.75" x14ac:dyDescent="0.35">
      <c r="B724" s="410" t="s">
        <v>1431</v>
      </c>
      <c r="C724" s="411" t="s">
        <v>917</v>
      </c>
      <c r="D724" s="412"/>
      <c r="E724" s="412">
        <v>0</v>
      </c>
      <c r="F724" s="412">
        <v>675.34</v>
      </c>
      <c r="G724" s="412"/>
      <c r="H724" s="413"/>
    </row>
    <row r="725" spans="2:8" ht="27.75" x14ac:dyDescent="0.35">
      <c r="B725" s="410" t="s">
        <v>1432</v>
      </c>
      <c r="C725" s="411" t="s">
        <v>282</v>
      </c>
      <c r="D725" s="412"/>
      <c r="E725" s="412">
        <v>4624.83</v>
      </c>
      <c r="F725" s="412">
        <v>0</v>
      </c>
      <c r="G725" s="412"/>
      <c r="H725" s="413"/>
    </row>
    <row r="726" spans="2:8" ht="40.5" x14ac:dyDescent="0.35">
      <c r="B726" s="410" t="s">
        <v>1433</v>
      </c>
      <c r="C726" s="411" t="s">
        <v>1434</v>
      </c>
      <c r="D726" s="412">
        <v>-15096.25</v>
      </c>
      <c r="E726" s="412">
        <v>58645</v>
      </c>
      <c r="F726" s="412">
        <v>38605.06</v>
      </c>
      <c r="G726" s="412">
        <v>-35136.19</v>
      </c>
      <c r="H726" s="413"/>
    </row>
    <row r="727" spans="2:8" ht="40.5" x14ac:dyDescent="0.35">
      <c r="B727" s="410" t="s">
        <v>1435</v>
      </c>
      <c r="C727" s="411" t="s">
        <v>393</v>
      </c>
      <c r="D727" s="412"/>
      <c r="E727" s="412">
        <v>6405.01</v>
      </c>
      <c r="F727" s="412">
        <v>0</v>
      </c>
      <c r="G727" s="412"/>
      <c r="H727" s="413"/>
    </row>
    <row r="728" spans="2:8" ht="40.5" x14ac:dyDescent="0.35">
      <c r="B728" s="410" t="s">
        <v>1436</v>
      </c>
      <c r="C728" s="411" t="s">
        <v>417</v>
      </c>
      <c r="D728" s="412"/>
      <c r="E728" s="412">
        <v>1198.19</v>
      </c>
      <c r="F728" s="412">
        <v>0</v>
      </c>
      <c r="G728" s="412"/>
      <c r="H728" s="413"/>
    </row>
    <row r="729" spans="2:8" ht="27.75" x14ac:dyDescent="0.35">
      <c r="B729" s="410" t="s">
        <v>1437</v>
      </c>
      <c r="C729" s="411" t="s">
        <v>434</v>
      </c>
      <c r="D729" s="412"/>
      <c r="E729" s="412">
        <v>5740</v>
      </c>
      <c r="F729" s="412">
        <v>0</v>
      </c>
      <c r="G729" s="412"/>
      <c r="H729" s="413"/>
    </row>
    <row r="730" spans="2:8" ht="53.25" x14ac:dyDescent="0.35">
      <c r="B730" s="410" t="s">
        <v>1438</v>
      </c>
      <c r="C730" s="411" t="s">
        <v>436</v>
      </c>
      <c r="D730" s="412"/>
      <c r="E730" s="412">
        <v>7100.02</v>
      </c>
      <c r="F730" s="412">
        <v>0</v>
      </c>
      <c r="G730" s="412"/>
      <c r="H730" s="413"/>
    </row>
    <row r="731" spans="2:8" ht="40.5" x14ac:dyDescent="0.35">
      <c r="B731" s="410" t="s">
        <v>1439</v>
      </c>
      <c r="C731" s="411" t="s">
        <v>577</v>
      </c>
      <c r="D731" s="412"/>
      <c r="E731" s="412">
        <v>5642.58</v>
      </c>
      <c r="F731" s="412">
        <v>0</v>
      </c>
      <c r="G731" s="412"/>
      <c r="H731" s="413"/>
    </row>
    <row r="732" spans="2:8" ht="27.75" x14ac:dyDescent="0.35">
      <c r="B732" s="410" t="s">
        <v>1440</v>
      </c>
      <c r="C732" s="411" t="s">
        <v>589</v>
      </c>
      <c r="D732" s="412"/>
      <c r="E732" s="412">
        <v>5931.84</v>
      </c>
      <c r="F732" s="412">
        <v>0</v>
      </c>
      <c r="G732" s="412"/>
      <c r="H732" s="413"/>
    </row>
    <row r="733" spans="2:8" ht="40.5" x14ac:dyDescent="0.35">
      <c r="B733" s="410" t="s">
        <v>1441</v>
      </c>
      <c r="C733" s="411" t="s">
        <v>617</v>
      </c>
      <c r="D733" s="412"/>
      <c r="E733" s="412">
        <v>0</v>
      </c>
      <c r="F733" s="412">
        <v>1290.3800000000001</v>
      </c>
      <c r="G733" s="412"/>
      <c r="H733" s="413"/>
    </row>
    <row r="734" spans="2:8" ht="40.5" x14ac:dyDescent="0.35">
      <c r="B734" s="410" t="s">
        <v>1442</v>
      </c>
      <c r="C734" s="411" t="s">
        <v>627</v>
      </c>
      <c r="D734" s="412"/>
      <c r="E734" s="412">
        <v>0</v>
      </c>
      <c r="F734" s="412">
        <v>1530.88</v>
      </c>
      <c r="G734" s="412"/>
      <c r="H734" s="413"/>
    </row>
    <row r="735" spans="2:8" ht="40.5" x14ac:dyDescent="0.35">
      <c r="B735" s="410" t="s">
        <v>1443</v>
      </c>
      <c r="C735" s="411" t="s">
        <v>637</v>
      </c>
      <c r="D735" s="412"/>
      <c r="E735" s="412">
        <v>0</v>
      </c>
      <c r="F735" s="412">
        <v>512.04</v>
      </c>
      <c r="G735" s="412"/>
      <c r="H735" s="413"/>
    </row>
    <row r="736" spans="2:8" ht="40.5" x14ac:dyDescent="0.35">
      <c r="B736" s="410" t="s">
        <v>1444</v>
      </c>
      <c r="C736" s="411" t="s">
        <v>641</v>
      </c>
      <c r="D736" s="412"/>
      <c r="E736" s="412">
        <v>0</v>
      </c>
      <c r="F736" s="412">
        <v>1530.88</v>
      </c>
      <c r="G736" s="412"/>
      <c r="H736" s="413"/>
    </row>
    <row r="737" spans="2:8" ht="27.75" x14ac:dyDescent="0.35">
      <c r="B737" s="410" t="s">
        <v>1445</v>
      </c>
      <c r="C737" s="411" t="s">
        <v>663</v>
      </c>
      <c r="D737" s="412"/>
      <c r="E737" s="412">
        <v>0</v>
      </c>
      <c r="F737" s="412">
        <v>1327.38</v>
      </c>
      <c r="G737" s="412"/>
      <c r="H737" s="413"/>
    </row>
    <row r="738" spans="2:8" ht="27.75" x14ac:dyDescent="0.35">
      <c r="B738" s="410" t="s">
        <v>1446</v>
      </c>
      <c r="C738" s="411" t="s">
        <v>666</v>
      </c>
      <c r="D738" s="412"/>
      <c r="E738" s="412">
        <v>0</v>
      </c>
      <c r="F738" s="412">
        <v>1327.38</v>
      </c>
      <c r="G738" s="412"/>
      <c r="H738" s="413"/>
    </row>
    <row r="739" spans="2:8" ht="40.5" x14ac:dyDescent="0.35">
      <c r="B739" s="410" t="s">
        <v>1447</v>
      </c>
      <c r="C739" s="411" t="s">
        <v>668</v>
      </c>
      <c r="D739" s="412"/>
      <c r="E739" s="412">
        <v>0</v>
      </c>
      <c r="F739" s="412">
        <v>1429.13</v>
      </c>
      <c r="G739" s="412"/>
      <c r="H739" s="413"/>
    </row>
    <row r="740" spans="2:8" ht="40.5" x14ac:dyDescent="0.35">
      <c r="B740" s="410" t="s">
        <v>1448</v>
      </c>
      <c r="C740" s="411" t="s">
        <v>675</v>
      </c>
      <c r="D740" s="412"/>
      <c r="E740" s="412">
        <v>0</v>
      </c>
      <c r="F740" s="412">
        <v>1544.76</v>
      </c>
      <c r="G740" s="412"/>
      <c r="H740" s="413"/>
    </row>
    <row r="741" spans="2:8" ht="40.5" x14ac:dyDescent="0.35">
      <c r="B741" s="410" t="s">
        <v>1449</v>
      </c>
      <c r="C741" s="411" t="s">
        <v>677</v>
      </c>
      <c r="D741" s="412"/>
      <c r="E741" s="412">
        <v>0</v>
      </c>
      <c r="F741" s="412">
        <v>1544.76</v>
      </c>
      <c r="G741" s="412"/>
      <c r="H741" s="413"/>
    </row>
    <row r="742" spans="2:8" ht="40.5" x14ac:dyDescent="0.35">
      <c r="B742" s="410" t="s">
        <v>1450</v>
      </c>
      <c r="C742" s="411" t="s">
        <v>694</v>
      </c>
      <c r="D742" s="412"/>
      <c r="E742" s="412">
        <v>0</v>
      </c>
      <c r="F742" s="412">
        <v>1544.76</v>
      </c>
      <c r="G742" s="412"/>
      <c r="H742" s="413"/>
    </row>
    <row r="743" spans="2:8" ht="27.75" x14ac:dyDescent="0.35">
      <c r="B743" s="410" t="s">
        <v>1451</v>
      </c>
      <c r="C743" s="411" t="s">
        <v>288</v>
      </c>
      <c r="D743" s="412"/>
      <c r="E743" s="412">
        <v>4541.8100000000004</v>
      </c>
      <c r="F743" s="412">
        <v>0</v>
      </c>
      <c r="G743" s="412"/>
      <c r="H743" s="413"/>
    </row>
    <row r="744" spans="2:8" ht="27.75" x14ac:dyDescent="0.35">
      <c r="B744" s="410" t="s">
        <v>1452</v>
      </c>
      <c r="C744" s="411" t="s">
        <v>764</v>
      </c>
      <c r="D744" s="412"/>
      <c r="E744" s="412">
        <v>0</v>
      </c>
      <c r="F744" s="412">
        <v>1327.38</v>
      </c>
      <c r="G744" s="412"/>
      <c r="H744" s="413"/>
    </row>
    <row r="745" spans="2:8" ht="27.75" x14ac:dyDescent="0.35">
      <c r="B745" s="410" t="s">
        <v>1453</v>
      </c>
      <c r="C745" s="411" t="s">
        <v>768</v>
      </c>
      <c r="D745" s="412"/>
      <c r="E745" s="412">
        <v>0</v>
      </c>
      <c r="F745" s="412">
        <v>1327.38</v>
      </c>
      <c r="G745" s="412"/>
      <c r="H745" s="413"/>
    </row>
    <row r="746" spans="2:8" ht="27.75" x14ac:dyDescent="0.35">
      <c r="B746" s="410" t="s">
        <v>1454</v>
      </c>
      <c r="C746" s="411" t="s">
        <v>782</v>
      </c>
      <c r="D746" s="412"/>
      <c r="E746" s="412">
        <v>0</v>
      </c>
      <c r="F746" s="412">
        <v>512.04</v>
      </c>
      <c r="G746" s="412"/>
      <c r="H746" s="413"/>
    </row>
    <row r="747" spans="2:8" ht="40.5" x14ac:dyDescent="0.35">
      <c r="B747" s="410" t="s">
        <v>1455</v>
      </c>
      <c r="C747" s="411" t="s">
        <v>813</v>
      </c>
      <c r="D747" s="412"/>
      <c r="E747" s="412">
        <v>0</v>
      </c>
      <c r="F747" s="412">
        <v>1224.01</v>
      </c>
      <c r="G747" s="412"/>
      <c r="H747" s="413"/>
    </row>
    <row r="748" spans="2:8" ht="40.5" x14ac:dyDescent="0.35">
      <c r="B748" s="410" t="s">
        <v>1456</v>
      </c>
      <c r="C748" s="411" t="s">
        <v>824</v>
      </c>
      <c r="D748" s="412"/>
      <c r="E748" s="412">
        <v>0</v>
      </c>
      <c r="F748" s="412">
        <v>1327.38</v>
      </c>
      <c r="G748" s="412"/>
      <c r="H748" s="413"/>
    </row>
    <row r="749" spans="2:8" ht="40.5" x14ac:dyDescent="0.35">
      <c r="B749" s="410" t="s">
        <v>1457</v>
      </c>
      <c r="C749" s="411" t="s">
        <v>831</v>
      </c>
      <c r="D749" s="412"/>
      <c r="E749" s="412">
        <v>0</v>
      </c>
      <c r="F749" s="412">
        <v>1544.76</v>
      </c>
      <c r="G749" s="412"/>
      <c r="H749" s="413"/>
    </row>
    <row r="750" spans="2:8" ht="40.5" x14ac:dyDescent="0.35">
      <c r="B750" s="410" t="s">
        <v>1458</v>
      </c>
      <c r="C750" s="411" t="s">
        <v>845</v>
      </c>
      <c r="D750" s="412"/>
      <c r="E750" s="412">
        <v>0</v>
      </c>
      <c r="F750" s="412">
        <v>1544.76</v>
      </c>
      <c r="G750" s="412"/>
      <c r="H750" s="413"/>
    </row>
    <row r="751" spans="2:8" ht="40.5" x14ac:dyDescent="0.35">
      <c r="B751" s="410" t="s">
        <v>1459</v>
      </c>
      <c r="C751" s="411" t="s">
        <v>855</v>
      </c>
      <c r="D751" s="412"/>
      <c r="E751" s="412">
        <v>0</v>
      </c>
      <c r="F751" s="412">
        <v>511.27</v>
      </c>
      <c r="G751" s="412"/>
      <c r="H751" s="413"/>
    </row>
    <row r="752" spans="2:8" ht="40.5" x14ac:dyDescent="0.35">
      <c r="B752" s="410" t="s">
        <v>1460</v>
      </c>
      <c r="C752" s="411" t="s">
        <v>857</v>
      </c>
      <c r="D752" s="412"/>
      <c r="E752" s="412">
        <v>0</v>
      </c>
      <c r="F752" s="412">
        <v>1530.88</v>
      </c>
      <c r="G752" s="412"/>
      <c r="H752" s="413"/>
    </row>
    <row r="753" spans="2:8" ht="40.5" x14ac:dyDescent="0.35">
      <c r="B753" s="410" t="s">
        <v>1461</v>
      </c>
      <c r="C753" s="411" t="s">
        <v>859</v>
      </c>
      <c r="D753" s="412"/>
      <c r="E753" s="412">
        <v>0</v>
      </c>
      <c r="F753" s="412">
        <v>511.27</v>
      </c>
      <c r="G753" s="412"/>
      <c r="H753" s="413"/>
    </row>
    <row r="754" spans="2:8" ht="27.75" x14ac:dyDescent="0.35">
      <c r="B754" s="410" t="s">
        <v>1462</v>
      </c>
      <c r="C754" s="411" t="s">
        <v>300</v>
      </c>
      <c r="D754" s="412"/>
      <c r="E754" s="412">
        <v>8834.2199999999993</v>
      </c>
      <c r="F754" s="412">
        <v>0</v>
      </c>
      <c r="G754" s="412"/>
      <c r="H754" s="413"/>
    </row>
    <row r="755" spans="2:8" ht="27.75" x14ac:dyDescent="0.35">
      <c r="B755" s="410" t="s">
        <v>1463</v>
      </c>
      <c r="C755" s="411" t="s">
        <v>865</v>
      </c>
      <c r="D755" s="412"/>
      <c r="E755" s="412">
        <v>0</v>
      </c>
      <c r="F755" s="412">
        <v>512.04</v>
      </c>
      <c r="G755" s="412"/>
      <c r="H755" s="413"/>
    </row>
    <row r="756" spans="2:8" ht="40.5" x14ac:dyDescent="0.35">
      <c r="B756" s="410" t="s">
        <v>1464</v>
      </c>
      <c r="C756" s="411" t="s">
        <v>867</v>
      </c>
      <c r="D756" s="412"/>
      <c r="E756" s="412">
        <v>0</v>
      </c>
      <c r="F756" s="412">
        <v>1530.88</v>
      </c>
      <c r="G756" s="412"/>
      <c r="H756" s="413"/>
    </row>
    <row r="757" spans="2:8" ht="40.5" x14ac:dyDescent="0.35">
      <c r="B757" s="410" t="s">
        <v>1465</v>
      </c>
      <c r="C757" s="411" t="s">
        <v>869</v>
      </c>
      <c r="D757" s="412"/>
      <c r="E757" s="412">
        <v>0</v>
      </c>
      <c r="F757" s="412">
        <v>1530.88</v>
      </c>
      <c r="G757" s="412"/>
      <c r="H757" s="413"/>
    </row>
    <row r="758" spans="2:8" ht="53.25" x14ac:dyDescent="0.35">
      <c r="B758" s="410" t="s">
        <v>1466</v>
      </c>
      <c r="C758" s="411" t="s">
        <v>873</v>
      </c>
      <c r="D758" s="412"/>
      <c r="E758" s="412">
        <v>0</v>
      </c>
      <c r="F758" s="412">
        <v>512.04</v>
      </c>
      <c r="G758" s="412"/>
      <c r="H758" s="413"/>
    </row>
    <row r="759" spans="2:8" ht="40.5" x14ac:dyDescent="0.35">
      <c r="B759" s="410" t="s">
        <v>1467</v>
      </c>
      <c r="C759" s="411" t="s">
        <v>877</v>
      </c>
      <c r="D759" s="412"/>
      <c r="E759" s="412">
        <v>0</v>
      </c>
      <c r="F759" s="412">
        <v>1530.88</v>
      </c>
      <c r="G759" s="412"/>
      <c r="H759" s="413"/>
    </row>
    <row r="760" spans="2:8" ht="27.75" x14ac:dyDescent="0.35">
      <c r="B760" s="410" t="s">
        <v>1468</v>
      </c>
      <c r="C760" s="411" t="s">
        <v>879</v>
      </c>
      <c r="D760" s="412"/>
      <c r="E760" s="412">
        <v>0</v>
      </c>
      <c r="F760" s="412">
        <v>1327.38</v>
      </c>
      <c r="G760" s="412"/>
      <c r="H760" s="413"/>
    </row>
    <row r="761" spans="2:8" ht="27.75" x14ac:dyDescent="0.35">
      <c r="B761" s="410" t="s">
        <v>1469</v>
      </c>
      <c r="C761" s="411" t="s">
        <v>891</v>
      </c>
      <c r="D761" s="412"/>
      <c r="E761" s="412">
        <v>0</v>
      </c>
      <c r="F761" s="412">
        <v>1327.38</v>
      </c>
      <c r="G761" s="412"/>
      <c r="H761" s="413"/>
    </row>
    <row r="762" spans="2:8" ht="40.5" x14ac:dyDescent="0.35">
      <c r="B762" s="410" t="s">
        <v>1470</v>
      </c>
      <c r="C762" s="411" t="s">
        <v>893</v>
      </c>
      <c r="D762" s="412"/>
      <c r="E762" s="412">
        <v>0</v>
      </c>
      <c r="F762" s="412">
        <v>1290.3800000000001</v>
      </c>
      <c r="G762" s="412"/>
      <c r="H762" s="413"/>
    </row>
    <row r="763" spans="2:8" ht="40.5" x14ac:dyDescent="0.35">
      <c r="B763" s="410" t="s">
        <v>1471</v>
      </c>
      <c r="C763" s="411" t="s">
        <v>897</v>
      </c>
      <c r="D763" s="412"/>
      <c r="E763" s="412">
        <v>0</v>
      </c>
      <c r="F763" s="412">
        <v>1544.76</v>
      </c>
      <c r="G763" s="412"/>
      <c r="H763" s="413"/>
    </row>
    <row r="764" spans="2:8" ht="27.75" x14ac:dyDescent="0.35">
      <c r="B764" s="410" t="s">
        <v>1472</v>
      </c>
      <c r="C764" s="411" t="s">
        <v>308</v>
      </c>
      <c r="D764" s="412"/>
      <c r="E764" s="412">
        <v>4417.1099999999997</v>
      </c>
      <c r="F764" s="412">
        <v>0</v>
      </c>
      <c r="G764" s="412"/>
      <c r="H764" s="413"/>
    </row>
    <row r="765" spans="2:8" ht="40.5" x14ac:dyDescent="0.35">
      <c r="B765" s="410" t="s">
        <v>1473</v>
      </c>
      <c r="C765" s="411" t="s">
        <v>913</v>
      </c>
      <c r="D765" s="412"/>
      <c r="E765" s="412">
        <v>0</v>
      </c>
      <c r="F765" s="412">
        <v>512.04</v>
      </c>
      <c r="G765" s="412"/>
      <c r="H765" s="413"/>
    </row>
    <row r="766" spans="2:8" ht="53.25" x14ac:dyDescent="0.35">
      <c r="B766" s="410" t="s">
        <v>1474</v>
      </c>
      <c r="C766" s="411" t="s">
        <v>915</v>
      </c>
      <c r="D766" s="412"/>
      <c r="E766" s="412">
        <v>0</v>
      </c>
      <c r="F766" s="412">
        <v>1530.88</v>
      </c>
      <c r="G766" s="412"/>
      <c r="H766" s="413"/>
    </row>
    <row r="767" spans="2:8" ht="27.75" x14ac:dyDescent="0.35">
      <c r="B767" s="410" t="s">
        <v>1475</v>
      </c>
      <c r="C767" s="411" t="s">
        <v>917</v>
      </c>
      <c r="D767" s="412"/>
      <c r="E767" s="412">
        <v>0</v>
      </c>
      <c r="F767" s="412">
        <v>512.04</v>
      </c>
      <c r="G767" s="412"/>
      <c r="H767" s="413"/>
    </row>
    <row r="768" spans="2:8" ht="27.75" x14ac:dyDescent="0.35">
      <c r="B768" s="410" t="s">
        <v>1476</v>
      </c>
      <c r="C768" s="411" t="s">
        <v>282</v>
      </c>
      <c r="D768" s="412"/>
      <c r="E768" s="412">
        <v>8834.2199999999993</v>
      </c>
      <c r="F768" s="412">
        <v>0</v>
      </c>
      <c r="G768" s="412"/>
      <c r="H768" s="413"/>
    </row>
    <row r="769" spans="2:8" ht="27.75" x14ac:dyDescent="0.35">
      <c r="B769" s="410" t="s">
        <v>1477</v>
      </c>
      <c r="C769" s="411" t="s">
        <v>1478</v>
      </c>
      <c r="D769" s="412">
        <v>1766.81</v>
      </c>
      <c r="E769" s="412">
        <v>7371.37</v>
      </c>
      <c r="F769" s="412">
        <v>7989.83</v>
      </c>
      <c r="G769" s="412">
        <v>2385.27</v>
      </c>
      <c r="H769" s="413"/>
    </row>
    <row r="770" spans="2:8" ht="40.5" x14ac:dyDescent="0.35">
      <c r="B770" s="410" t="s">
        <v>1479</v>
      </c>
      <c r="C770" s="411" t="s">
        <v>393</v>
      </c>
      <c r="D770" s="412"/>
      <c r="E770" s="412">
        <v>777.93</v>
      </c>
      <c r="F770" s="412">
        <v>0</v>
      </c>
      <c r="G770" s="412"/>
      <c r="H770" s="413"/>
    </row>
    <row r="771" spans="2:8" ht="27.75" x14ac:dyDescent="0.35">
      <c r="B771" s="410" t="s">
        <v>1480</v>
      </c>
      <c r="C771" s="411" t="s">
        <v>434</v>
      </c>
      <c r="D771" s="412"/>
      <c r="E771" s="412">
        <v>654.9</v>
      </c>
      <c r="F771" s="412">
        <v>0</v>
      </c>
      <c r="G771" s="412"/>
      <c r="H771" s="413"/>
    </row>
    <row r="772" spans="2:8" ht="53.25" x14ac:dyDescent="0.35">
      <c r="B772" s="410" t="s">
        <v>1481</v>
      </c>
      <c r="C772" s="411" t="s">
        <v>436</v>
      </c>
      <c r="D772" s="412"/>
      <c r="E772" s="412">
        <v>906.5</v>
      </c>
      <c r="F772" s="412">
        <v>0</v>
      </c>
      <c r="G772" s="412"/>
      <c r="H772" s="413"/>
    </row>
    <row r="773" spans="2:8" ht="40.5" x14ac:dyDescent="0.35">
      <c r="B773" s="410" t="s">
        <v>1482</v>
      </c>
      <c r="C773" s="411" t="s">
        <v>577</v>
      </c>
      <c r="D773" s="412"/>
      <c r="E773" s="412">
        <v>627.59</v>
      </c>
      <c r="F773" s="412">
        <v>0</v>
      </c>
      <c r="G773" s="412"/>
      <c r="H773" s="413"/>
    </row>
    <row r="774" spans="2:8" ht="27.75" x14ac:dyDescent="0.35">
      <c r="B774" s="410" t="s">
        <v>1483</v>
      </c>
      <c r="C774" s="411" t="s">
        <v>589</v>
      </c>
      <c r="D774" s="412"/>
      <c r="E774" s="412">
        <v>681.2</v>
      </c>
      <c r="F774" s="412">
        <v>0</v>
      </c>
      <c r="G774" s="412"/>
      <c r="H774" s="413"/>
    </row>
    <row r="775" spans="2:8" ht="40.5" x14ac:dyDescent="0.35">
      <c r="B775" s="410" t="s">
        <v>1484</v>
      </c>
      <c r="C775" s="411" t="s">
        <v>617</v>
      </c>
      <c r="D775" s="412"/>
      <c r="E775" s="412">
        <v>0</v>
      </c>
      <c r="F775" s="412">
        <v>236.6</v>
      </c>
      <c r="G775" s="412"/>
      <c r="H775" s="413"/>
    </row>
    <row r="776" spans="2:8" ht="40.5" x14ac:dyDescent="0.35">
      <c r="B776" s="410" t="s">
        <v>1485</v>
      </c>
      <c r="C776" s="411" t="s">
        <v>627</v>
      </c>
      <c r="D776" s="412"/>
      <c r="E776" s="412">
        <v>0</v>
      </c>
      <c r="F776" s="412">
        <v>309.39999999999998</v>
      </c>
      <c r="G776" s="412"/>
      <c r="H776" s="413"/>
    </row>
    <row r="777" spans="2:8" ht="40.5" x14ac:dyDescent="0.35">
      <c r="B777" s="410" t="s">
        <v>1486</v>
      </c>
      <c r="C777" s="411" t="s">
        <v>637</v>
      </c>
      <c r="D777" s="412"/>
      <c r="E777" s="412">
        <v>0</v>
      </c>
      <c r="F777" s="412">
        <v>155</v>
      </c>
      <c r="G777" s="412"/>
      <c r="H777" s="413"/>
    </row>
    <row r="778" spans="2:8" ht="40.5" x14ac:dyDescent="0.35">
      <c r="B778" s="410" t="s">
        <v>1487</v>
      </c>
      <c r="C778" s="411" t="s">
        <v>641</v>
      </c>
      <c r="D778" s="412"/>
      <c r="E778" s="412">
        <v>0</v>
      </c>
      <c r="F778" s="412">
        <v>309.39999999999998</v>
      </c>
      <c r="G778" s="412"/>
      <c r="H778" s="413"/>
    </row>
    <row r="779" spans="2:8" ht="27.75" x14ac:dyDescent="0.35">
      <c r="B779" s="410" t="s">
        <v>1488</v>
      </c>
      <c r="C779" s="411" t="s">
        <v>663</v>
      </c>
      <c r="D779" s="412"/>
      <c r="E779" s="412">
        <v>0</v>
      </c>
      <c r="F779" s="412">
        <v>247.8</v>
      </c>
      <c r="G779" s="412"/>
      <c r="H779" s="413"/>
    </row>
    <row r="780" spans="2:8" ht="27.75" x14ac:dyDescent="0.35">
      <c r="B780" s="410" t="s">
        <v>1489</v>
      </c>
      <c r="C780" s="411" t="s">
        <v>666</v>
      </c>
      <c r="D780" s="412"/>
      <c r="E780" s="412">
        <v>0</v>
      </c>
      <c r="F780" s="412">
        <v>247.8</v>
      </c>
      <c r="G780" s="412"/>
      <c r="H780" s="413"/>
    </row>
    <row r="781" spans="2:8" ht="40.5" x14ac:dyDescent="0.35">
      <c r="B781" s="410" t="s">
        <v>1490</v>
      </c>
      <c r="C781" s="411" t="s">
        <v>668</v>
      </c>
      <c r="D781" s="412"/>
      <c r="E781" s="412">
        <v>0</v>
      </c>
      <c r="F781" s="412">
        <v>278.60000000000002</v>
      </c>
      <c r="G781" s="412"/>
      <c r="H781" s="413"/>
    </row>
    <row r="782" spans="2:8" ht="40.5" x14ac:dyDescent="0.35">
      <c r="B782" s="410" t="s">
        <v>1491</v>
      </c>
      <c r="C782" s="411" t="s">
        <v>675</v>
      </c>
      <c r="D782" s="412"/>
      <c r="E782" s="412">
        <v>0</v>
      </c>
      <c r="F782" s="412">
        <v>313.60000000000002</v>
      </c>
      <c r="G782" s="412"/>
      <c r="H782" s="413"/>
    </row>
    <row r="783" spans="2:8" ht="40.5" x14ac:dyDescent="0.35">
      <c r="B783" s="410" t="s">
        <v>1492</v>
      </c>
      <c r="C783" s="411" t="s">
        <v>677</v>
      </c>
      <c r="D783" s="412"/>
      <c r="E783" s="412">
        <v>0</v>
      </c>
      <c r="F783" s="412">
        <v>313.60000000000002</v>
      </c>
      <c r="G783" s="412"/>
      <c r="H783" s="413"/>
    </row>
    <row r="784" spans="2:8" ht="40.5" x14ac:dyDescent="0.35">
      <c r="B784" s="410" t="s">
        <v>1493</v>
      </c>
      <c r="C784" s="411" t="s">
        <v>694</v>
      </c>
      <c r="D784" s="412"/>
      <c r="E784" s="412">
        <v>0</v>
      </c>
      <c r="F784" s="412">
        <v>313.60000000000002</v>
      </c>
      <c r="G784" s="412"/>
      <c r="H784" s="413"/>
    </row>
    <row r="785" spans="2:8" ht="27.75" x14ac:dyDescent="0.35">
      <c r="B785" s="410" t="s">
        <v>1494</v>
      </c>
      <c r="C785" s="411" t="s">
        <v>288</v>
      </c>
      <c r="D785" s="412"/>
      <c r="E785" s="412">
        <v>654.9</v>
      </c>
      <c r="F785" s="412">
        <v>0</v>
      </c>
      <c r="G785" s="412"/>
      <c r="H785" s="413"/>
    </row>
    <row r="786" spans="2:8" ht="27.75" x14ac:dyDescent="0.35">
      <c r="B786" s="410" t="s">
        <v>1495</v>
      </c>
      <c r="C786" s="411" t="s">
        <v>764</v>
      </c>
      <c r="D786" s="412"/>
      <c r="E786" s="412">
        <v>0</v>
      </c>
      <c r="F786" s="412">
        <v>247.8</v>
      </c>
      <c r="G786" s="412"/>
      <c r="H786" s="413"/>
    </row>
    <row r="787" spans="2:8" ht="27.75" x14ac:dyDescent="0.35">
      <c r="B787" s="410" t="s">
        <v>1496</v>
      </c>
      <c r="C787" s="411" t="s">
        <v>768</v>
      </c>
      <c r="D787" s="412"/>
      <c r="E787" s="412">
        <v>0</v>
      </c>
      <c r="F787" s="412">
        <v>247.8</v>
      </c>
      <c r="G787" s="412"/>
      <c r="H787" s="413"/>
    </row>
    <row r="788" spans="2:8" ht="27.75" x14ac:dyDescent="0.35">
      <c r="B788" s="410" t="s">
        <v>1497</v>
      </c>
      <c r="C788" s="411" t="s">
        <v>782</v>
      </c>
      <c r="D788" s="412"/>
      <c r="E788" s="412">
        <v>0</v>
      </c>
      <c r="F788" s="412">
        <v>155</v>
      </c>
      <c r="G788" s="412"/>
      <c r="H788" s="413"/>
    </row>
    <row r="789" spans="2:8" ht="40.5" x14ac:dyDescent="0.35">
      <c r="B789" s="410" t="s">
        <v>1498</v>
      </c>
      <c r="C789" s="411" t="s">
        <v>813</v>
      </c>
      <c r="D789" s="412"/>
      <c r="E789" s="412">
        <v>0</v>
      </c>
      <c r="F789" s="412">
        <v>216.51</v>
      </c>
      <c r="G789" s="412"/>
      <c r="H789" s="413"/>
    </row>
    <row r="790" spans="2:8" ht="40.5" x14ac:dyDescent="0.35">
      <c r="B790" s="410" t="s">
        <v>1499</v>
      </c>
      <c r="C790" s="411" t="s">
        <v>824</v>
      </c>
      <c r="D790" s="412"/>
      <c r="E790" s="412">
        <v>0</v>
      </c>
      <c r="F790" s="412">
        <v>247.8</v>
      </c>
      <c r="G790" s="412"/>
      <c r="H790" s="413"/>
    </row>
    <row r="791" spans="2:8" ht="40.5" x14ac:dyDescent="0.35">
      <c r="B791" s="410" t="s">
        <v>1500</v>
      </c>
      <c r="C791" s="411" t="s">
        <v>831</v>
      </c>
      <c r="D791" s="412"/>
      <c r="E791" s="412">
        <v>0</v>
      </c>
      <c r="F791" s="412">
        <v>313.60000000000002</v>
      </c>
      <c r="G791" s="412"/>
      <c r="H791" s="413"/>
    </row>
    <row r="792" spans="2:8" ht="40.5" x14ac:dyDescent="0.35">
      <c r="B792" s="410" t="s">
        <v>1501</v>
      </c>
      <c r="C792" s="411" t="s">
        <v>845</v>
      </c>
      <c r="D792" s="412"/>
      <c r="E792" s="412">
        <v>0</v>
      </c>
      <c r="F792" s="412">
        <v>313.60000000000002</v>
      </c>
      <c r="G792" s="412"/>
      <c r="H792" s="413"/>
    </row>
    <row r="793" spans="2:8" ht="40.5" x14ac:dyDescent="0.35">
      <c r="B793" s="410" t="s">
        <v>1502</v>
      </c>
      <c r="C793" s="411" t="s">
        <v>855</v>
      </c>
      <c r="D793" s="412"/>
      <c r="E793" s="412">
        <v>0</v>
      </c>
      <c r="F793" s="412">
        <v>154.76</v>
      </c>
      <c r="G793" s="412"/>
      <c r="H793" s="413"/>
    </row>
    <row r="794" spans="2:8" ht="40.5" x14ac:dyDescent="0.35">
      <c r="B794" s="410" t="s">
        <v>1503</v>
      </c>
      <c r="C794" s="411" t="s">
        <v>857</v>
      </c>
      <c r="D794" s="412"/>
      <c r="E794" s="412">
        <v>0</v>
      </c>
      <c r="F794" s="412">
        <v>309.39999999999998</v>
      </c>
      <c r="G794" s="412"/>
      <c r="H794" s="413"/>
    </row>
    <row r="795" spans="2:8" ht="40.5" x14ac:dyDescent="0.35">
      <c r="B795" s="410" t="s">
        <v>1504</v>
      </c>
      <c r="C795" s="411" t="s">
        <v>859</v>
      </c>
      <c r="D795" s="412"/>
      <c r="E795" s="412">
        <v>0</v>
      </c>
      <c r="F795" s="412">
        <v>154.76</v>
      </c>
      <c r="G795" s="412"/>
      <c r="H795" s="413"/>
    </row>
    <row r="796" spans="2:8" ht="27.75" x14ac:dyDescent="0.35">
      <c r="B796" s="410" t="s">
        <v>1505</v>
      </c>
      <c r="C796" s="411" t="s">
        <v>300</v>
      </c>
      <c r="D796" s="412"/>
      <c r="E796" s="412">
        <v>1227.3399999999999</v>
      </c>
      <c r="F796" s="412">
        <v>0</v>
      </c>
      <c r="G796" s="412"/>
      <c r="H796" s="413"/>
    </row>
    <row r="797" spans="2:8" ht="27.75" x14ac:dyDescent="0.35">
      <c r="B797" s="410" t="s">
        <v>1506</v>
      </c>
      <c r="C797" s="411" t="s">
        <v>865</v>
      </c>
      <c r="D797" s="412"/>
      <c r="E797" s="412">
        <v>0</v>
      </c>
      <c r="F797" s="412">
        <v>155</v>
      </c>
      <c r="G797" s="412"/>
      <c r="H797" s="413"/>
    </row>
    <row r="798" spans="2:8" ht="40.5" x14ac:dyDescent="0.35">
      <c r="B798" s="410" t="s">
        <v>1507</v>
      </c>
      <c r="C798" s="411" t="s">
        <v>867</v>
      </c>
      <c r="D798" s="412"/>
      <c r="E798" s="412">
        <v>0</v>
      </c>
      <c r="F798" s="412">
        <v>309.39999999999998</v>
      </c>
      <c r="G798" s="412"/>
      <c r="H798" s="413"/>
    </row>
    <row r="799" spans="2:8" ht="40.5" x14ac:dyDescent="0.35">
      <c r="B799" s="410" t="s">
        <v>1508</v>
      </c>
      <c r="C799" s="411" t="s">
        <v>869</v>
      </c>
      <c r="D799" s="412"/>
      <c r="E799" s="412">
        <v>0</v>
      </c>
      <c r="F799" s="412">
        <v>309.39999999999998</v>
      </c>
      <c r="G799" s="412"/>
      <c r="H799" s="413"/>
    </row>
    <row r="800" spans="2:8" ht="53.25" x14ac:dyDescent="0.35">
      <c r="B800" s="410" t="s">
        <v>1509</v>
      </c>
      <c r="C800" s="411" t="s">
        <v>873</v>
      </c>
      <c r="D800" s="412"/>
      <c r="E800" s="412">
        <v>0</v>
      </c>
      <c r="F800" s="412">
        <v>155</v>
      </c>
      <c r="G800" s="412"/>
      <c r="H800" s="413"/>
    </row>
    <row r="801" spans="2:8" ht="40.5" x14ac:dyDescent="0.35">
      <c r="B801" s="410" t="s">
        <v>1510</v>
      </c>
      <c r="C801" s="411" t="s">
        <v>877</v>
      </c>
      <c r="D801" s="412"/>
      <c r="E801" s="412">
        <v>0</v>
      </c>
      <c r="F801" s="412">
        <v>309.39999999999998</v>
      </c>
      <c r="G801" s="412"/>
      <c r="H801" s="413"/>
    </row>
    <row r="802" spans="2:8" ht="27.75" x14ac:dyDescent="0.35">
      <c r="B802" s="410" t="s">
        <v>1511</v>
      </c>
      <c r="C802" s="411" t="s">
        <v>879</v>
      </c>
      <c r="D802" s="412"/>
      <c r="E802" s="412">
        <v>0</v>
      </c>
      <c r="F802" s="412">
        <v>247.8</v>
      </c>
      <c r="G802" s="412"/>
      <c r="H802" s="413"/>
    </row>
    <row r="803" spans="2:8" ht="27.75" x14ac:dyDescent="0.35">
      <c r="B803" s="410" t="s">
        <v>1512</v>
      </c>
      <c r="C803" s="411" t="s">
        <v>891</v>
      </c>
      <c r="D803" s="412"/>
      <c r="E803" s="412">
        <v>0</v>
      </c>
      <c r="F803" s="412">
        <v>247.8</v>
      </c>
      <c r="G803" s="412"/>
      <c r="H803" s="413"/>
    </row>
    <row r="804" spans="2:8" ht="40.5" x14ac:dyDescent="0.35">
      <c r="B804" s="410" t="s">
        <v>1513</v>
      </c>
      <c r="C804" s="411" t="s">
        <v>893</v>
      </c>
      <c r="D804" s="412"/>
      <c r="E804" s="412">
        <v>0</v>
      </c>
      <c r="F804" s="412">
        <v>236.6</v>
      </c>
      <c r="G804" s="412"/>
      <c r="H804" s="413"/>
    </row>
    <row r="805" spans="2:8" ht="40.5" x14ac:dyDescent="0.35">
      <c r="B805" s="410" t="s">
        <v>1514</v>
      </c>
      <c r="C805" s="411" t="s">
        <v>897</v>
      </c>
      <c r="D805" s="412"/>
      <c r="E805" s="412">
        <v>0</v>
      </c>
      <c r="F805" s="412">
        <v>313.60000000000002</v>
      </c>
      <c r="G805" s="412"/>
      <c r="H805" s="413"/>
    </row>
    <row r="806" spans="2:8" ht="27.75" x14ac:dyDescent="0.35">
      <c r="B806" s="410" t="s">
        <v>1515</v>
      </c>
      <c r="C806" s="411" t="s">
        <v>308</v>
      </c>
      <c r="D806" s="412"/>
      <c r="E806" s="412">
        <v>613.66999999999996</v>
      </c>
      <c r="F806" s="412">
        <v>0</v>
      </c>
      <c r="G806" s="412"/>
      <c r="H806" s="413"/>
    </row>
    <row r="807" spans="2:8" ht="40.5" x14ac:dyDescent="0.35">
      <c r="B807" s="410" t="s">
        <v>1516</v>
      </c>
      <c r="C807" s="411" t="s">
        <v>913</v>
      </c>
      <c r="D807" s="412"/>
      <c r="E807" s="412">
        <v>0</v>
      </c>
      <c r="F807" s="412">
        <v>155</v>
      </c>
      <c r="G807" s="412"/>
      <c r="H807" s="413"/>
    </row>
    <row r="808" spans="2:8" ht="53.25" x14ac:dyDescent="0.35">
      <c r="B808" s="410" t="s">
        <v>1517</v>
      </c>
      <c r="C808" s="411" t="s">
        <v>915</v>
      </c>
      <c r="D808" s="412"/>
      <c r="E808" s="412">
        <v>0</v>
      </c>
      <c r="F808" s="412">
        <v>309.39999999999998</v>
      </c>
      <c r="G808" s="412"/>
      <c r="H808" s="413"/>
    </row>
    <row r="809" spans="2:8" ht="27.75" x14ac:dyDescent="0.35">
      <c r="B809" s="410" t="s">
        <v>1518</v>
      </c>
      <c r="C809" s="411" t="s">
        <v>917</v>
      </c>
      <c r="D809" s="412"/>
      <c r="E809" s="412">
        <v>0</v>
      </c>
      <c r="F809" s="412">
        <v>155</v>
      </c>
      <c r="G809" s="412"/>
      <c r="H809" s="413"/>
    </row>
    <row r="810" spans="2:8" ht="27.75" x14ac:dyDescent="0.35">
      <c r="B810" s="410" t="s">
        <v>1519</v>
      </c>
      <c r="C810" s="411" t="s">
        <v>282</v>
      </c>
      <c r="D810" s="412"/>
      <c r="E810" s="412">
        <v>1227.3399999999999</v>
      </c>
      <c r="F810" s="412">
        <v>0</v>
      </c>
      <c r="G810" s="412"/>
      <c r="H810" s="413"/>
    </row>
    <row r="811" spans="2:8" ht="27.75" x14ac:dyDescent="0.35">
      <c r="B811" s="410" t="s">
        <v>1520</v>
      </c>
      <c r="C811" s="411" t="s">
        <v>1521</v>
      </c>
      <c r="D811" s="412">
        <v>-5580.67</v>
      </c>
      <c r="E811" s="412">
        <v>4353.1899999999996</v>
      </c>
      <c r="F811" s="412">
        <v>0</v>
      </c>
      <c r="G811" s="412">
        <v>-9933.86</v>
      </c>
      <c r="H811" s="413"/>
    </row>
    <row r="812" spans="2:8" ht="40.5" x14ac:dyDescent="0.35">
      <c r="B812" s="410" t="s">
        <v>1522</v>
      </c>
      <c r="C812" s="411" t="s">
        <v>393</v>
      </c>
      <c r="D812" s="412"/>
      <c r="E812" s="412">
        <v>560.45000000000005</v>
      </c>
      <c r="F812" s="412">
        <v>0</v>
      </c>
      <c r="G812" s="412"/>
      <c r="H812" s="413"/>
    </row>
    <row r="813" spans="2:8" ht="40.5" x14ac:dyDescent="0.35">
      <c r="B813" s="410" t="s">
        <v>1523</v>
      </c>
      <c r="C813" s="411" t="s">
        <v>417</v>
      </c>
      <c r="D813" s="412"/>
      <c r="E813" s="412">
        <v>251.13</v>
      </c>
      <c r="F813" s="412">
        <v>0</v>
      </c>
      <c r="G813" s="412"/>
      <c r="H813" s="413"/>
    </row>
    <row r="814" spans="2:8" ht="27.75" x14ac:dyDescent="0.35">
      <c r="B814" s="410" t="s">
        <v>1524</v>
      </c>
      <c r="C814" s="411" t="s">
        <v>434</v>
      </c>
      <c r="D814" s="412"/>
      <c r="E814" s="412">
        <v>502.26</v>
      </c>
      <c r="F814" s="412">
        <v>0</v>
      </c>
      <c r="G814" s="412"/>
      <c r="H814" s="413"/>
    </row>
    <row r="815" spans="2:8" ht="53.25" x14ac:dyDescent="0.35">
      <c r="B815" s="410" t="s">
        <v>1525</v>
      </c>
      <c r="C815" s="411" t="s">
        <v>436</v>
      </c>
      <c r="D815" s="412"/>
      <c r="E815" s="412">
        <v>621.27</v>
      </c>
      <c r="F815" s="412">
        <v>0</v>
      </c>
      <c r="G815" s="412"/>
      <c r="H815" s="413"/>
    </row>
    <row r="816" spans="2:8" ht="40.5" x14ac:dyDescent="0.35">
      <c r="B816" s="410" t="s">
        <v>1526</v>
      </c>
      <c r="C816" s="411" t="s">
        <v>577</v>
      </c>
      <c r="D816" s="412"/>
      <c r="E816" s="412">
        <v>493.73</v>
      </c>
      <c r="F816" s="412">
        <v>0</v>
      </c>
      <c r="G816" s="412"/>
      <c r="H816" s="413"/>
    </row>
    <row r="817" spans="2:8" ht="27.75" x14ac:dyDescent="0.35">
      <c r="B817" s="410" t="s">
        <v>1527</v>
      </c>
      <c r="C817" s="411" t="s">
        <v>589</v>
      </c>
      <c r="D817" s="412"/>
      <c r="E817" s="412">
        <v>513.72</v>
      </c>
      <c r="F817" s="412">
        <v>0</v>
      </c>
      <c r="G817" s="412"/>
      <c r="H817" s="413"/>
    </row>
    <row r="818" spans="2:8" ht="27.75" x14ac:dyDescent="0.35">
      <c r="B818" s="410" t="s">
        <v>1528</v>
      </c>
      <c r="C818" s="411" t="s">
        <v>288</v>
      </c>
      <c r="D818" s="412"/>
      <c r="E818" s="412">
        <v>251.13</v>
      </c>
      <c r="F818" s="412">
        <v>0</v>
      </c>
      <c r="G818" s="412"/>
      <c r="H818" s="413"/>
    </row>
    <row r="819" spans="2:8" ht="27.75" x14ac:dyDescent="0.35">
      <c r="B819" s="410" t="s">
        <v>1529</v>
      </c>
      <c r="C819" s="411" t="s">
        <v>300</v>
      </c>
      <c r="D819" s="412"/>
      <c r="E819" s="412">
        <v>773</v>
      </c>
      <c r="F819" s="412">
        <v>0</v>
      </c>
      <c r="G819" s="412"/>
      <c r="H819" s="413"/>
    </row>
    <row r="820" spans="2:8" ht="27.75" x14ac:dyDescent="0.35">
      <c r="B820" s="410" t="s">
        <v>1530</v>
      </c>
      <c r="C820" s="411" t="s">
        <v>282</v>
      </c>
      <c r="D820" s="412"/>
      <c r="E820" s="412">
        <v>386.5</v>
      </c>
      <c r="F820" s="412">
        <v>0</v>
      </c>
      <c r="G820" s="412"/>
      <c r="H820" s="413"/>
    </row>
    <row r="821" spans="2:8" x14ac:dyDescent="0.35">
      <c r="B821" s="410" t="s">
        <v>1531</v>
      </c>
      <c r="C821" s="411" t="s">
        <v>1532</v>
      </c>
      <c r="D821" s="412">
        <v>-8940.89</v>
      </c>
      <c r="E821" s="412">
        <v>7218.79</v>
      </c>
      <c r="F821" s="412">
        <v>0</v>
      </c>
      <c r="G821" s="412">
        <v>-16159.68</v>
      </c>
      <c r="H821" s="413"/>
    </row>
    <row r="822" spans="2:8" ht="40.5" x14ac:dyDescent="0.35">
      <c r="B822" s="410" t="s">
        <v>1533</v>
      </c>
      <c r="C822" s="411" t="s">
        <v>393</v>
      </c>
      <c r="D822" s="412"/>
      <c r="E822" s="412">
        <v>929.36</v>
      </c>
      <c r="F822" s="412">
        <v>0</v>
      </c>
      <c r="G822" s="412"/>
      <c r="H822" s="413"/>
    </row>
    <row r="823" spans="2:8" ht="40.5" x14ac:dyDescent="0.35">
      <c r="B823" s="410" t="s">
        <v>1534</v>
      </c>
      <c r="C823" s="411" t="s">
        <v>417</v>
      </c>
      <c r="D823" s="412"/>
      <c r="E823" s="412">
        <v>416.44</v>
      </c>
      <c r="F823" s="412">
        <v>0</v>
      </c>
      <c r="G823" s="412"/>
      <c r="H823" s="413"/>
    </row>
    <row r="824" spans="2:8" ht="27.75" x14ac:dyDescent="0.35">
      <c r="B824" s="410" t="s">
        <v>1535</v>
      </c>
      <c r="C824" s="411" t="s">
        <v>434</v>
      </c>
      <c r="D824" s="412"/>
      <c r="E824" s="412">
        <v>832.88</v>
      </c>
      <c r="F824" s="412">
        <v>0</v>
      </c>
      <c r="G824" s="412"/>
      <c r="H824" s="413"/>
    </row>
    <row r="825" spans="2:8" ht="53.25" x14ac:dyDescent="0.35">
      <c r="B825" s="410" t="s">
        <v>1536</v>
      </c>
      <c r="C825" s="411" t="s">
        <v>436</v>
      </c>
      <c r="D825" s="412"/>
      <c r="E825" s="412">
        <v>1030.21</v>
      </c>
      <c r="F825" s="412">
        <v>0</v>
      </c>
      <c r="G825" s="412"/>
      <c r="H825" s="413"/>
    </row>
    <row r="826" spans="2:8" ht="40.5" x14ac:dyDescent="0.35">
      <c r="B826" s="410" t="s">
        <v>1537</v>
      </c>
      <c r="C826" s="411" t="s">
        <v>577</v>
      </c>
      <c r="D826" s="412"/>
      <c r="E826" s="412">
        <v>818.76</v>
      </c>
      <c r="F826" s="412">
        <v>0</v>
      </c>
      <c r="G826" s="412"/>
      <c r="H826" s="413"/>
    </row>
    <row r="827" spans="2:8" ht="27.75" x14ac:dyDescent="0.35">
      <c r="B827" s="410" t="s">
        <v>1538</v>
      </c>
      <c r="C827" s="411" t="s">
        <v>589</v>
      </c>
      <c r="D827" s="412"/>
      <c r="E827" s="412">
        <v>851.94</v>
      </c>
      <c r="F827" s="412">
        <v>0</v>
      </c>
      <c r="G827" s="412"/>
      <c r="H827" s="413"/>
    </row>
    <row r="828" spans="2:8" ht="27.75" x14ac:dyDescent="0.35">
      <c r="B828" s="410" t="s">
        <v>1539</v>
      </c>
      <c r="C828" s="411" t="s">
        <v>288</v>
      </c>
      <c r="D828" s="412"/>
      <c r="E828" s="412">
        <v>416.44</v>
      </c>
      <c r="F828" s="412">
        <v>0</v>
      </c>
      <c r="G828" s="412"/>
      <c r="H828" s="413"/>
    </row>
    <row r="829" spans="2:8" ht="27.75" x14ac:dyDescent="0.35">
      <c r="B829" s="410" t="s">
        <v>1540</v>
      </c>
      <c r="C829" s="411" t="s">
        <v>300</v>
      </c>
      <c r="D829" s="412"/>
      <c r="E829" s="412">
        <v>1281.8399999999999</v>
      </c>
      <c r="F829" s="412">
        <v>0</v>
      </c>
      <c r="G829" s="412"/>
      <c r="H829" s="413"/>
    </row>
    <row r="830" spans="2:8" ht="27.75" x14ac:dyDescent="0.35">
      <c r="B830" s="410" t="s">
        <v>1541</v>
      </c>
      <c r="C830" s="411" t="s">
        <v>282</v>
      </c>
      <c r="D830" s="412"/>
      <c r="E830" s="412">
        <v>640.91999999999996</v>
      </c>
      <c r="F830" s="412">
        <v>0</v>
      </c>
      <c r="G830" s="412"/>
      <c r="H830" s="413"/>
    </row>
    <row r="831" spans="2:8" x14ac:dyDescent="0.35">
      <c r="B831" s="410" t="s">
        <v>1542</v>
      </c>
      <c r="C831" s="411" t="s">
        <v>1543</v>
      </c>
      <c r="D831" s="412">
        <v>2708082.08</v>
      </c>
      <c r="E831" s="412">
        <v>70194</v>
      </c>
      <c r="F831" s="412">
        <v>285489.31</v>
      </c>
      <c r="G831" s="412">
        <v>2923377.39</v>
      </c>
      <c r="H831" s="413"/>
    </row>
    <row r="832" spans="2:8" x14ac:dyDescent="0.35">
      <c r="B832" s="410" t="s">
        <v>1544</v>
      </c>
      <c r="C832" s="411" t="s">
        <v>1545</v>
      </c>
      <c r="D832" s="412">
        <v>2692090.29</v>
      </c>
      <c r="E832" s="412">
        <v>70194</v>
      </c>
      <c r="F832" s="412">
        <v>285489.31</v>
      </c>
      <c r="G832" s="412">
        <v>2907385.6</v>
      </c>
      <c r="H832" s="413"/>
    </row>
    <row r="833" spans="2:8" x14ac:dyDescent="0.35">
      <c r="B833" s="410" t="s">
        <v>1546</v>
      </c>
      <c r="C833" s="411" t="s">
        <v>324</v>
      </c>
      <c r="D833" s="412"/>
      <c r="E833" s="412">
        <v>35901</v>
      </c>
      <c r="F833" s="412">
        <v>0</v>
      </c>
      <c r="G833" s="412"/>
      <c r="H833" s="413"/>
    </row>
    <row r="834" spans="2:8" x14ac:dyDescent="0.35">
      <c r="B834" s="410" t="s">
        <v>1547</v>
      </c>
      <c r="C834" s="411" t="s">
        <v>326</v>
      </c>
      <c r="D834" s="412"/>
      <c r="E834" s="412">
        <v>34293</v>
      </c>
      <c r="F834" s="412">
        <v>0</v>
      </c>
      <c r="G834" s="412"/>
      <c r="H834" s="413"/>
    </row>
    <row r="835" spans="2:8" ht="40.5" x14ac:dyDescent="0.35">
      <c r="B835" s="410" t="s">
        <v>1548</v>
      </c>
      <c r="C835" s="411" t="s">
        <v>591</v>
      </c>
      <c r="D835" s="412"/>
      <c r="E835" s="412">
        <v>0</v>
      </c>
      <c r="F835" s="412">
        <v>273.23</v>
      </c>
      <c r="G835" s="412"/>
      <c r="H835" s="413"/>
    </row>
    <row r="836" spans="2:8" ht="40.5" x14ac:dyDescent="0.35">
      <c r="B836" s="410" t="s">
        <v>1549</v>
      </c>
      <c r="C836" s="411" t="s">
        <v>617</v>
      </c>
      <c r="D836" s="412"/>
      <c r="E836" s="412">
        <v>0</v>
      </c>
      <c r="F836" s="412">
        <v>9640.91</v>
      </c>
      <c r="G836" s="412"/>
      <c r="H836" s="413"/>
    </row>
    <row r="837" spans="2:8" ht="40.5" x14ac:dyDescent="0.35">
      <c r="B837" s="410" t="s">
        <v>1550</v>
      </c>
      <c r="C837" s="411" t="s">
        <v>627</v>
      </c>
      <c r="D837" s="412"/>
      <c r="E837" s="412">
        <v>0</v>
      </c>
      <c r="F837" s="412">
        <v>11371.57</v>
      </c>
      <c r="G837" s="412"/>
      <c r="H837" s="413"/>
    </row>
    <row r="838" spans="2:8" ht="40.5" x14ac:dyDescent="0.35">
      <c r="B838" s="410" t="s">
        <v>1551</v>
      </c>
      <c r="C838" s="411" t="s">
        <v>637</v>
      </c>
      <c r="D838" s="412"/>
      <c r="E838" s="412">
        <v>0</v>
      </c>
      <c r="F838" s="412">
        <v>1653.75</v>
      </c>
      <c r="G838" s="412"/>
      <c r="H838" s="413"/>
    </row>
    <row r="839" spans="2:8" ht="40.5" x14ac:dyDescent="0.35">
      <c r="B839" s="410" t="s">
        <v>1552</v>
      </c>
      <c r="C839" s="411" t="s">
        <v>639</v>
      </c>
      <c r="D839" s="412"/>
      <c r="E839" s="412">
        <v>0</v>
      </c>
      <c r="F839" s="412">
        <v>275.64</v>
      </c>
      <c r="G839" s="412"/>
      <c r="H839" s="413"/>
    </row>
    <row r="840" spans="2:8" ht="40.5" x14ac:dyDescent="0.35">
      <c r="B840" s="410" t="s">
        <v>1553</v>
      </c>
      <c r="C840" s="411" t="s">
        <v>641</v>
      </c>
      <c r="D840" s="412"/>
      <c r="E840" s="412">
        <v>0</v>
      </c>
      <c r="F840" s="412">
        <v>11116.76</v>
      </c>
      <c r="G840" s="412"/>
      <c r="H840" s="413"/>
    </row>
    <row r="841" spans="2:8" ht="27.75" x14ac:dyDescent="0.35">
      <c r="B841" s="410" t="s">
        <v>1554</v>
      </c>
      <c r="C841" s="411" t="s">
        <v>663</v>
      </c>
      <c r="D841" s="412"/>
      <c r="E841" s="412">
        <v>0</v>
      </c>
      <c r="F841" s="412">
        <v>10282.09</v>
      </c>
      <c r="G841" s="412"/>
      <c r="H841" s="413"/>
    </row>
    <row r="842" spans="2:8" ht="27.75" x14ac:dyDescent="0.35">
      <c r="B842" s="410" t="s">
        <v>1555</v>
      </c>
      <c r="C842" s="411" t="s">
        <v>666</v>
      </c>
      <c r="D842" s="412"/>
      <c r="E842" s="412">
        <v>0</v>
      </c>
      <c r="F842" s="412">
        <v>10282.09</v>
      </c>
      <c r="G842" s="412"/>
      <c r="H842" s="413"/>
    </row>
    <row r="843" spans="2:8" ht="40.5" x14ac:dyDescent="0.35">
      <c r="B843" s="410" t="s">
        <v>1556</v>
      </c>
      <c r="C843" s="411" t="s">
        <v>668</v>
      </c>
      <c r="D843" s="412"/>
      <c r="E843" s="412">
        <v>0</v>
      </c>
      <c r="F843" s="412">
        <v>10979.05</v>
      </c>
      <c r="G843" s="412"/>
      <c r="H843" s="413"/>
    </row>
    <row r="844" spans="2:8" ht="27.75" x14ac:dyDescent="0.35">
      <c r="B844" s="410" t="s">
        <v>1557</v>
      </c>
      <c r="C844" s="411" t="s">
        <v>672</v>
      </c>
      <c r="D844" s="412"/>
      <c r="E844" s="412">
        <v>0</v>
      </c>
      <c r="F844" s="412">
        <v>273.23</v>
      </c>
      <c r="G844" s="412"/>
      <c r="H844" s="413"/>
    </row>
    <row r="845" spans="2:8" ht="40.5" x14ac:dyDescent="0.35">
      <c r="B845" s="410" t="s">
        <v>1558</v>
      </c>
      <c r="C845" s="411" t="s">
        <v>675</v>
      </c>
      <c r="D845" s="412"/>
      <c r="E845" s="412">
        <v>0</v>
      </c>
      <c r="F845" s="412">
        <v>10285.08</v>
      </c>
      <c r="G845" s="412"/>
      <c r="H845" s="413"/>
    </row>
    <row r="846" spans="2:8" ht="40.5" x14ac:dyDescent="0.35">
      <c r="B846" s="410" t="s">
        <v>1559</v>
      </c>
      <c r="C846" s="411" t="s">
        <v>677</v>
      </c>
      <c r="D846" s="412"/>
      <c r="E846" s="412">
        <v>0</v>
      </c>
      <c r="F846" s="412">
        <v>10557.48</v>
      </c>
      <c r="G846" s="412"/>
      <c r="H846" s="413"/>
    </row>
    <row r="847" spans="2:8" ht="40.5" x14ac:dyDescent="0.35">
      <c r="B847" s="410" t="s">
        <v>1560</v>
      </c>
      <c r="C847" s="411" t="s">
        <v>679</v>
      </c>
      <c r="D847" s="412"/>
      <c r="E847" s="412">
        <v>0</v>
      </c>
      <c r="F847" s="412">
        <v>275.64</v>
      </c>
      <c r="G847" s="412"/>
      <c r="H847" s="413"/>
    </row>
    <row r="848" spans="2:8" ht="40.5" x14ac:dyDescent="0.35">
      <c r="B848" s="410" t="s">
        <v>1561</v>
      </c>
      <c r="C848" s="411" t="s">
        <v>694</v>
      </c>
      <c r="D848" s="412"/>
      <c r="E848" s="412">
        <v>0</v>
      </c>
      <c r="F848" s="412">
        <v>10684.08</v>
      </c>
      <c r="G848" s="412"/>
      <c r="H848" s="413"/>
    </row>
    <row r="849" spans="2:8" ht="27.75" x14ac:dyDescent="0.35">
      <c r="B849" s="410" t="s">
        <v>1562</v>
      </c>
      <c r="C849" s="411" t="s">
        <v>736</v>
      </c>
      <c r="D849" s="412"/>
      <c r="E849" s="412">
        <v>0</v>
      </c>
      <c r="F849" s="412">
        <v>126.6</v>
      </c>
      <c r="G849" s="412"/>
      <c r="H849" s="413"/>
    </row>
    <row r="850" spans="2:8" ht="40.5" x14ac:dyDescent="0.35">
      <c r="B850" s="410" t="s">
        <v>1563</v>
      </c>
      <c r="C850" s="411" t="s">
        <v>750</v>
      </c>
      <c r="D850" s="412"/>
      <c r="E850" s="412">
        <v>0</v>
      </c>
      <c r="F850" s="412">
        <v>145.80000000000001</v>
      </c>
      <c r="G850" s="412"/>
      <c r="H850" s="413"/>
    </row>
    <row r="851" spans="2:8" ht="27.75" x14ac:dyDescent="0.35">
      <c r="B851" s="410" t="s">
        <v>1564</v>
      </c>
      <c r="C851" s="411" t="s">
        <v>764</v>
      </c>
      <c r="D851" s="412"/>
      <c r="E851" s="412">
        <v>0</v>
      </c>
      <c r="F851" s="412">
        <v>10156.77</v>
      </c>
      <c r="G851" s="412"/>
      <c r="H851" s="413"/>
    </row>
    <row r="852" spans="2:8" ht="27.75" x14ac:dyDescent="0.35">
      <c r="B852" s="410" t="s">
        <v>1565</v>
      </c>
      <c r="C852" s="411" t="s">
        <v>766</v>
      </c>
      <c r="D852" s="412"/>
      <c r="E852" s="412">
        <v>0</v>
      </c>
      <c r="F852" s="412">
        <v>635.11</v>
      </c>
      <c r="G852" s="412"/>
      <c r="H852" s="413"/>
    </row>
    <row r="853" spans="2:8" ht="27.75" x14ac:dyDescent="0.35">
      <c r="B853" s="410" t="s">
        <v>1566</v>
      </c>
      <c r="C853" s="411" t="s">
        <v>768</v>
      </c>
      <c r="D853" s="412"/>
      <c r="E853" s="412">
        <v>0</v>
      </c>
      <c r="F853" s="412">
        <v>10532.29</v>
      </c>
      <c r="G853" s="412"/>
      <c r="H853" s="413"/>
    </row>
    <row r="854" spans="2:8" ht="27.75" x14ac:dyDescent="0.35">
      <c r="B854" s="410" t="s">
        <v>1567</v>
      </c>
      <c r="C854" s="411" t="s">
        <v>770</v>
      </c>
      <c r="D854" s="412"/>
      <c r="E854" s="412">
        <v>0</v>
      </c>
      <c r="F854" s="412">
        <v>635.11</v>
      </c>
      <c r="G854" s="412"/>
      <c r="H854" s="413"/>
    </row>
    <row r="855" spans="2:8" ht="27.75" x14ac:dyDescent="0.35">
      <c r="B855" s="410" t="s">
        <v>1568</v>
      </c>
      <c r="C855" s="411" t="s">
        <v>782</v>
      </c>
      <c r="D855" s="412"/>
      <c r="E855" s="412">
        <v>0</v>
      </c>
      <c r="F855" s="412">
        <v>275.64</v>
      </c>
      <c r="G855" s="412"/>
      <c r="H855" s="413"/>
    </row>
    <row r="856" spans="2:8" ht="27.75" x14ac:dyDescent="0.35">
      <c r="B856" s="410" t="s">
        <v>1569</v>
      </c>
      <c r="C856" s="411" t="s">
        <v>782</v>
      </c>
      <c r="D856" s="412"/>
      <c r="E856" s="412">
        <v>0</v>
      </c>
      <c r="F856" s="412">
        <v>1653.75</v>
      </c>
      <c r="G856" s="412"/>
      <c r="H856" s="413"/>
    </row>
    <row r="857" spans="2:8" ht="40.5" x14ac:dyDescent="0.35">
      <c r="B857" s="410" t="s">
        <v>1570</v>
      </c>
      <c r="C857" s="411" t="s">
        <v>813</v>
      </c>
      <c r="D857" s="412"/>
      <c r="E857" s="412">
        <v>0</v>
      </c>
      <c r="F857" s="412">
        <v>10075.629999999999</v>
      </c>
      <c r="G857" s="412"/>
      <c r="H857" s="413"/>
    </row>
    <row r="858" spans="2:8" ht="40.5" x14ac:dyDescent="0.35">
      <c r="B858" s="410" t="s">
        <v>1571</v>
      </c>
      <c r="C858" s="411" t="s">
        <v>824</v>
      </c>
      <c r="D858" s="412"/>
      <c r="E858" s="412">
        <v>0</v>
      </c>
      <c r="F858" s="412">
        <v>10435.709999999999</v>
      </c>
      <c r="G858" s="412"/>
      <c r="H858" s="413"/>
    </row>
    <row r="859" spans="2:8" ht="27.75" x14ac:dyDescent="0.35">
      <c r="B859" s="410" t="s">
        <v>1572</v>
      </c>
      <c r="C859" s="411" t="s">
        <v>826</v>
      </c>
      <c r="D859" s="412"/>
      <c r="E859" s="412">
        <v>0</v>
      </c>
      <c r="F859" s="412">
        <v>273.23</v>
      </c>
      <c r="G859" s="412"/>
      <c r="H859" s="413"/>
    </row>
    <row r="860" spans="2:8" ht="40.5" x14ac:dyDescent="0.35">
      <c r="B860" s="410" t="s">
        <v>1573</v>
      </c>
      <c r="C860" s="411" t="s">
        <v>824</v>
      </c>
      <c r="D860" s="412"/>
      <c r="E860" s="412">
        <v>0</v>
      </c>
      <c r="F860" s="412">
        <v>273.23</v>
      </c>
      <c r="G860" s="412"/>
      <c r="H860" s="413"/>
    </row>
    <row r="861" spans="2:8" ht="40.5" x14ac:dyDescent="0.35">
      <c r="B861" s="410" t="s">
        <v>1574</v>
      </c>
      <c r="C861" s="411" t="s">
        <v>831</v>
      </c>
      <c r="D861" s="412"/>
      <c r="E861" s="412">
        <v>0</v>
      </c>
      <c r="F861" s="412">
        <v>10584.98</v>
      </c>
      <c r="G861" s="412"/>
      <c r="H861" s="413"/>
    </row>
    <row r="862" spans="2:8" ht="40.5" x14ac:dyDescent="0.35">
      <c r="B862" s="410" t="s">
        <v>1575</v>
      </c>
      <c r="C862" s="411" t="s">
        <v>833</v>
      </c>
      <c r="D862" s="412"/>
      <c r="E862" s="412">
        <v>0</v>
      </c>
      <c r="F862" s="412">
        <v>273.23</v>
      </c>
      <c r="G862" s="412"/>
      <c r="H862" s="413"/>
    </row>
    <row r="863" spans="2:8" ht="40.5" x14ac:dyDescent="0.35">
      <c r="B863" s="410" t="s">
        <v>1576</v>
      </c>
      <c r="C863" s="411" t="s">
        <v>835</v>
      </c>
      <c r="D863" s="412"/>
      <c r="E863" s="412">
        <v>0</v>
      </c>
      <c r="F863" s="412">
        <v>145.80000000000001</v>
      </c>
      <c r="G863" s="412"/>
      <c r="H863" s="413"/>
    </row>
    <row r="864" spans="2:8" ht="40.5" x14ac:dyDescent="0.35">
      <c r="B864" s="410" t="s">
        <v>1577</v>
      </c>
      <c r="C864" s="411" t="s">
        <v>843</v>
      </c>
      <c r="D864" s="412"/>
      <c r="E864" s="412">
        <v>0</v>
      </c>
      <c r="F864" s="412">
        <v>273.23</v>
      </c>
      <c r="G864" s="412"/>
      <c r="H864" s="413"/>
    </row>
    <row r="865" spans="2:8" ht="40.5" x14ac:dyDescent="0.35">
      <c r="B865" s="410" t="s">
        <v>1578</v>
      </c>
      <c r="C865" s="411" t="s">
        <v>845</v>
      </c>
      <c r="D865" s="412"/>
      <c r="E865" s="412">
        <v>0</v>
      </c>
      <c r="F865" s="412">
        <v>10557.48</v>
      </c>
      <c r="G865" s="412"/>
      <c r="H865" s="413"/>
    </row>
    <row r="866" spans="2:8" ht="53.25" x14ac:dyDescent="0.35">
      <c r="B866" s="410" t="s">
        <v>1579</v>
      </c>
      <c r="C866" s="411" t="s">
        <v>847</v>
      </c>
      <c r="D866" s="412"/>
      <c r="E866" s="412">
        <v>0</v>
      </c>
      <c r="F866" s="412">
        <v>126.6</v>
      </c>
      <c r="G866" s="412"/>
      <c r="H866" s="413"/>
    </row>
    <row r="867" spans="2:8" ht="53.25" x14ac:dyDescent="0.35">
      <c r="B867" s="410" t="s">
        <v>1580</v>
      </c>
      <c r="C867" s="411" t="s">
        <v>849</v>
      </c>
      <c r="D867" s="412"/>
      <c r="E867" s="412">
        <v>0</v>
      </c>
      <c r="F867" s="412">
        <v>275.64</v>
      </c>
      <c r="G867" s="412"/>
      <c r="H867" s="413"/>
    </row>
    <row r="868" spans="2:8" ht="40.5" x14ac:dyDescent="0.35">
      <c r="B868" s="410" t="s">
        <v>1581</v>
      </c>
      <c r="C868" s="411" t="s">
        <v>855</v>
      </c>
      <c r="D868" s="412"/>
      <c r="E868" s="412">
        <v>0</v>
      </c>
      <c r="F868" s="412">
        <v>1925.86</v>
      </c>
      <c r="G868" s="412"/>
      <c r="H868" s="413"/>
    </row>
    <row r="869" spans="2:8" ht="40.5" x14ac:dyDescent="0.35">
      <c r="B869" s="410" t="s">
        <v>1582</v>
      </c>
      <c r="C869" s="411" t="s">
        <v>857</v>
      </c>
      <c r="D869" s="412"/>
      <c r="E869" s="412">
        <v>0</v>
      </c>
      <c r="F869" s="412">
        <v>7409.57</v>
      </c>
      <c r="G869" s="412"/>
      <c r="H869" s="413"/>
    </row>
    <row r="870" spans="2:8" ht="40.5" x14ac:dyDescent="0.35">
      <c r="B870" s="410" t="s">
        <v>1583</v>
      </c>
      <c r="C870" s="411" t="s">
        <v>859</v>
      </c>
      <c r="D870" s="412"/>
      <c r="E870" s="412">
        <v>0</v>
      </c>
      <c r="F870" s="412">
        <v>2310.5</v>
      </c>
      <c r="G870" s="412"/>
      <c r="H870" s="413"/>
    </row>
    <row r="871" spans="2:8" ht="27.75" x14ac:dyDescent="0.35">
      <c r="B871" s="410" t="s">
        <v>1584</v>
      </c>
      <c r="C871" s="411" t="s">
        <v>863</v>
      </c>
      <c r="D871" s="412"/>
      <c r="E871" s="412">
        <v>0</v>
      </c>
      <c r="F871" s="412">
        <v>275.64</v>
      </c>
      <c r="G871" s="412"/>
      <c r="H871" s="413"/>
    </row>
    <row r="872" spans="2:8" ht="27.75" x14ac:dyDescent="0.35">
      <c r="B872" s="410" t="s">
        <v>1585</v>
      </c>
      <c r="C872" s="411" t="s">
        <v>865</v>
      </c>
      <c r="D872" s="412"/>
      <c r="E872" s="412">
        <v>0</v>
      </c>
      <c r="F872" s="412">
        <v>1653.75</v>
      </c>
      <c r="G872" s="412"/>
      <c r="H872" s="413"/>
    </row>
    <row r="873" spans="2:8" ht="40.5" x14ac:dyDescent="0.35">
      <c r="B873" s="410" t="s">
        <v>1586</v>
      </c>
      <c r="C873" s="411" t="s">
        <v>867</v>
      </c>
      <c r="D873" s="412"/>
      <c r="E873" s="412">
        <v>0</v>
      </c>
      <c r="F873" s="412">
        <v>11428.29</v>
      </c>
      <c r="G873" s="412"/>
      <c r="H873" s="413"/>
    </row>
    <row r="874" spans="2:8" ht="40.5" x14ac:dyDescent="0.35">
      <c r="B874" s="410" t="s">
        <v>1587</v>
      </c>
      <c r="C874" s="411" t="s">
        <v>869</v>
      </c>
      <c r="D874" s="412"/>
      <c r="E874" s="412">
        <v>0</v>
      </c>
      <c r="F874" s="412">
        <v>11428.29</v>
      </c>
      <c r="G874" s="412"/>
      <c r="H874" s="413"/>
    </row>
    <row r="875" spans="2:8" ht="53.25" x14ac:dyDescent="0.35">
      <c r="B875" s="410" t="s">
        <v>1588</v>
      </c>
      <c r="C875" s="411" t="s">
        <v>871</v>
      </c>
      <c r="D875" s="412"/>
      <c r="E875" s="412">
        <v>0</v>
      </c>
      <c r="F875" s="412">
        <v>275.64</v>
      </c>
      <c r="G875" s="412"/>
      <c r="H875" s="413"/>
    </row>
    <row r="876" spans="2:8" ht="53.25" x14ac:dyDescent="0.35">
      <c r="B876" s="410" t="s">
        <v>1589</v>
      </c>
      <c r="C876" s="411" t="s">
        <v>873</v>
      </c>
      <c r="D876" s="412"/>
      <c r="E876" s="412">
        <v>0</v>
      </c>
      <c r="F876" s="412">
        <v>1653.75</v>
      </c>
      <c r="G876" s="412"/>
      <c r="H876" s="413"/>
    </row>
    <row r="877" spans="2:8" ht="40.5" x14ac:dyDescent="0.35">
      <c r="B877" s="410" t="s">
        <v>1590</v>
      </c>
      <c r="C877" s="411" t="s">
        <v>877</v>
      </c>
      <c r="D877" s="412"/>
      <c r="E877" s="412">
        <v>0</v>
      </c>
      <c r="F877" s="412">
        <v>11116.76</v>
      </c>
      <c r="G877" s="412"/>
      <c r="H877" s="413"/>
    </row>
    <row r="878" spans="2:8" ht="27.75" x14ac:dyDescent="0.35">
      <c r="B878" s="410" t="s">
        <v>1591</v>
      </c>
      <c r="C878" s="411" t="s">
        <v>879</v>
      </c>
      <c r="D878" s="412"/>
      <c r="E878" s="412">
        <v>0</v>
      </c>
      <c r="F878" s="412">
        <v>10547.93</v>
      </c>
      <c r="G878" s="412"/>
      <c r="H878" s="413"/>
    </row>
    <row r="879" spans="2:8" ht="27.75" x14ac:dyDescent="0.35">
      <c r="B879" s="410" t="s">
        <v>1592</v>
      </c>
      <c r="C879" s="411" t="s">
        <v>881</v>
      </c>
      <c r="D879" s="412"/>
      <c r="E879" s="412">
        <v>0</v>
      </c>
      <c r="F879" s="412">
        <v>635.11</v>
      </c>
      <c r="G879" s="412"/>
      <c r="H879" s="413"/>
    </row>
    <row r="880" spans="2:8" ht="27.75" x14ac:dyDescent="0.35">
      <c r="B880" s="410" t="s">
        <v>1593</v>
      </c>
      <c r="C880" s="411" t="s">
        <v>883</v>
      </c>
      <c r="D880" s="412"/>
      <c r="E880" s="412">
        <v>0</v>
      </c>
      <c r="F880" s="412">
        <v>635.11</v>
      </c>
      <c r="G880" s="412"/>
      <c r="H880" s="413"/>
    </row>
    <row r="881" spans="2:8" ht="27.75" x14ac:dyDescent="0.35">
      <c r="B881" s="410" t="s">
        <v>1594</v>
      </c>
      <c r="C881" s="411" t="s">
        <v>891</v>
      </c>
      <c r="D881" s="412"/>
      <c r="E881" s="412">
        <v>0</v>
      </c>
      <c r="F881" s="412">
        <v>10282.09</v>
      </c>
      <c r="G881" s="412"/>
      <c r="H881" s="413"/>
    </row>
    <row r="882" spans="2:8" ht="40.5" x14ac:dyDescent="0.35">
      <c r="B882" s="410" t="s">
        <v>1595</v>
      </c>
      <c r="C882" s="411" t="s">
        <v>893</v>
      </c>
      <c r="D882" s="412"/>
      <c r="E882" s="412">
        <v>0</v>
      </c>
      <c r="F882" s="412">
        <v>9640.91</v>
      </c>
      <c r="G882" s="412"/>
      <c r="H882" s="413"/>
    </row>
    <row r="883" spans="2:8" ht="40.5" x14ac:dyDescent="0.35">
      <c r="B883" s="410" t="s">
        <v>1596</v>
      </c>
      <c r="C883" s="411" t="s">
        <v>895</v>
      </c>
      <c r="D883" s="412"/>
      <c r="E883" s="412">
        <v>0</v>
      </c>
      <c r="F883" s="412">
        <v>273.23</v>
      </c>
      <c r="G883" s="412"/>
      <c r="H883" s="413"/>
    </row>
    <row r="884" spans="2:8" ht="40.5" x14ac:dyDescent="0.35">
      <c r="B884" s="410" t="s">
        <v>1597</v>
      </c>
      <c r="C884" s="411" t="s">
        <v>897</v>
      </c>
      <c r="D884" s="412"/>
      <c r="E884" s="412">
        <v>0</v>
      </c>
      <c r="F884" s="412">
        <v>10684.08</v>
      </c>
      <c r="G884" s="412"/>
      <c r="H884" s="413"/>
    </row>
    <row r="885" spans="2:8" ht="40.5" x14ac:dyDescent="0.35">
      <c r="B885" s="410" t="s">
        <v>1598</v>
      </c>
      <c r="C885" s="411" t="s">
        <v>899</v>
      </c>
      <c r="D885" s="412"/>
      <c r="E885" s="412">
        <v>0</v>
      </c>
      <c r="F885" s="412">
        <v>275.64</v>
      </c>
      <c r="G885" s="412"/>
      <c r="H885" s="413"/>
    </row>
    <row r="886" spans="2:8" ht="27.75" x14ac:dyDescent="0.35">
      <c r="B886" s="410" t="s">
        <v>1599</v>
      </c>
      <c r="C886" s="411" t="s">
        <v>911</v>
      </c>
      <c r="D886" s="412"/>
      <c r="E886" s="412">
        <v>0</v>
      </c>
      <c r="F886" s="412">
        <v>275.64</v>
      </c>
      <c r="G886" s="412"/>
      <c r="H886" s="413"/>
    </row>
    <row r="887" spans="2:8" ht="40.5" x14ac:dyDescent="0.35">
      <c r="B887" s="410" t="s">
        <v>1600</v>
      </c>
      <c r="C887" s="411" t="s">
        <v>913</v>
      </c>
      <c r="D887" s="412"/>
      <c r="E887" s="412">
        <v>0</v>
      </c>
      <c r="F887" s="412">
        <v>1653.75</v>
      </c>
      <c r="G887" s="412"/>
      <c r="H887" s="413"/>
    </row>
    <row r="888" spans="2:8" ht="53.25" x14ac:dyDescent="0.35">
      <c r="B888" s="410" t="s">
        <v>1601</v>
      </c>
      <c r="C888" s="411" t="s">
        <v>915</v>
      </c>
      <c r="D888" s="412"/>
      <c r="E888" s="412">
        <v>0</v>
      </c>
      <c r="F888" s="412">
        <v>11426.13</v>
      </c>
      <c r="G888" s="412"/>
      <c r="H888" s="413"/>
    </row>
    <row r="889" spans="2:8" ht="27.75" x14ac:dyDescent="0.35">
      <c r="B889" s="410" t="s">
        <v>1602</v>
      </c>
      <c r="C889" s="411" t="s">
        <v>917</v>
      </c>
      <c r="D889" s="412"/>
      <c r="E889" s="412">
        <v>0</v>
      </c>
      <c r="F889" s="412">
        <v>1653.75</v>
      </c>
      <c r="G889" s="412"/>
      <c r="H889" s="413"/>
    </row>
    <row r="890" spans="2:8" ht="53.25" x14ac:dyDescent="0.35">
      <c r="B890" s="410" t="s">
        <v>1603</v>
      </c>
      <c r="C890" s="411" t="s">
        <v>919</v>
      </c>
      <c r="D890" s="412"/>
      <c r="E890" s="412">
        <v>0</v>
      </c>
      <c r="F890" s="412">
        <v>275.64</v>
      </c>
      <c r="G890" s="412"/>
      <c r="H890" s="413"/>
    </row>
    <row r="891" spans="2:8" ht="27.75" x14ac:dyDescent="0.35">
      <c r="B891" s="410" t="s">
        <v>1604</v>
      </c>
      <c r="C891" s="411" t="s">
        <v>921</v>
      </c>
      <c r="D891" s="412"/>
      <c r="E891" s="412">
        <v>0</v>
      </c>
      <c r="F891" s="412">
        <v>12225.87</v>
      </c>
      <c r="G891" s="412"/>
      <c r="H891" s="413"/>
    </row>
    <row r="892" spans="2:8" x14ac:dyDescent="0.35">
      <c r="B892" s="410" t="s">
        <v>1605</v>
      </c>
      <c r="C892" s="411" t="s">
        <v>925</v>
      </c>
      <c r="D892" s="412"/>
      <c r="E892" s="412">
        <v>0</v>
      </c>
      <c r="F892" s="412">
        <v>93.03</v>
      </c>
      <c r="G892" s="412"/>
      <c r="H892" s="413"/>
    </row>
    <row r="893" spans="2:8" x14ac:dyDescent="0.35">
      <c r="B893" s="410" t="s">
        <v>1606</v>
      </c>
      <c r="C893" s="411" t="s">
        <v>927</v>
      </c>
      <c r="D893" s="412"/>
      <c r="E893" s="412">
        <v>0</v>
      </c>
      <c r="F893" s="412">
        <v>26.92</v>
      </c>
      <c r="G893" s="412"/>
      <c r="H893" s="413"/>
    </row>
    <row r="894" spans="2:8" x14ac:dyDescent="0.35">
      <c r="B894" s="410" t="s">
        <v>1607</v>
      </c>
      <c r="C894" s="411" t="s">
        <v>1608</v>
      </c>
      <c r="D894" s="412">
        <v>15991.79</v>
      </c>
      <c r="E894" s="412">
        <v>0</v>
      </c>
      <c r="F894" s="412">
        <v>0</v>
      </c>
      <c r="G894" s="412">
        <v>15991.79</v>
      </c>
      <c r="H894" s="413"/>
    </row>
    <row r="895" spans="2:8" x14ac:dyDescent="0.35">
      <c r="B895" s="410" t="s">
        <v>1609</v>
      </c>
      <c r="C895" s="411" t="s">
        <v>1610</v>
      </c>
      <c r="D895" s="412">
        <v>479.52</v>
      </c>
      <c r="E895" s="412">
        <v>0</v>
      </c>
      <c r="F895" s="412">
        <v>0</v>
      </c>
      <c r="G895" s="412">
        <v>479.52</v>
      </c>
      <c r="H895" s="413"/>
    </row>
    <row r="896" spans="2:8" x14ac:dyDescent="0.35">
      <c r="B896" s="410" t="s">
        <v>1611</v>
      </c>
      <c r="C896" s="411" t="s">
        <v>1610</v>
      </c>
      <c r="D896" s="412">
        <v>229.76</v>
      </c>
      <c r="E896" s="412">
        <v>0</v>
      </c>
      <c r="F896" s="412">
        <v>0</v>
      </c>
      <c r="G896" s="412">
        <v>229.76</v>
      </c>
      <c r="H896" s="413"/>
    </row>
    <row r="897" spans="2:8" x14ac:dyDescent="0.35">
      <c r="B897" s="410" t="s">
        <v>1612</v>
      </c>
      <c r="C897" s="411" t="s">
        <v>1613</v>
      </c>
      <c r="D897" s="412">
        <v>229.76</v>
      </c>
      <c r="E897" s="412">
        <v>0</v>
      </c>
      <c r="F897" s="412">
        <v>0</v>
      </c>
      <c r="G897" s="412">
        <v>229.76</v>
      </c>
      <c r="H897" s="413"/>
    </row>
    <row r="898" spans="2:8" x14ac:dyDescent="0.35">
      <c r="B898" s="410" t="s">
        <v>1614</v>
      </c>
      <c r="C898" s="411" t="s">
        <v>1615</v>
      </c>
      <c r="D898" s="412">
        <v>20</v>
      </c>
      <c r="E898" s="412">
        <v>0</v>
      </c>
      <c r="F898" s="412">
        <v>0</v>
      </c>
      <c r="G898" s="412">
        <v>20</v>
      </c>
      <c r="H898" s="413"/>
    </row>
    <row r="899" spans="2:8" x14ac:dyDescent="0.35">
      <c r="B899" s="410" t="s">
        <v>1616</v>
      </c>
      <c r="C899" s="411" t="s">
        <v>1617</v>
      </c>
      <c r="D899" s="412">
        <v>0</v>
      </c>
      <c r="E899" s="412">
        <v>0</v>
      </c>
      <c r="F899" s="412">
        <v>9600</v>
      </c>
      <c r="G899" s="412">
        <v>9600</v>
      </c>
      <c r="H899" s="413"/>
    </row>
    <row r="900" spans="2:8" x14ac:dyDescent="0.35">
      <c r="B900" s="410" t="s">
        <v>1618</v>
      </c>
      <c r="C900" s="411" t="s">
        <v>1617</v>
      </c>
      <c r="D900" s="412">
        <v>0</v>
      </c>
      <c r="E900" s="412">
        <v>0</v>
      </c>
      <c r="F900" s="412">
        <v>9600</v>
      </c>
      <c r="G900" s="412">
        <v>9600</v>
      </c>
      <c r="H900" s="413"/>
    </row>
    <row r="901" spans="2:8" ht="40.5" x14ac:dyDescent="0.35">
      <c r="B901" s="410" t="s">
        <v>1619</v>
      </c>
      <c r="C901" s="411" t="s">
        <v>637</v>
      </c>
      <c r="D901" s="412"/>
      <c r="E901" s="412">
        <v>0</v>
      </c>
      <c r="F901" s="412">
        <v>1600</v>
      </c>
      <c r="G901" s="412"/>
      <c r="H901" s="413"/>
    </row>
    <row r="902" spans="2:8" ht="27.75" x14ac:dyDescent="0.35">
      <c r="B902" s="410" t="s">
        <v>1620</v>
      </c>
      <c r="C902" s="411" t="s">
        <v>782</v>
      </c>
      <c r="D902" s="412"/>
      <c r="E902" s="412">
        <v>0</v>
      </c>
      <c r="F902" s="412">
        <v>1600</v>
      </c>
      <c r="G902" s="412"/>
      <c r="H902" s="413"/>
    </row>
    <row r="903" spans="2:8" ht="27.75" x14ac:dyDescent="0.35">
      <c r="B903" s="410" t="s">
        <v>1621</v>
      </c>
      <c r="C903" s="411" t="s">
        <v>865</v>
      </c>
      <c r="D903" s="412"/>
      <c r="E903" s="412">
        <v>0</v>
      </c>
      <c r="F903" s="412">
        <v>1600</v>
      </c>
      <c r="G903" s="412"/>
      <c r="H903" s="413"/>
    </row>
    <row r="904" spans="2:8" ht="53.25" x14ac:dyDescent="0.35">
      <c r="B904" s="410" t="s">
        <v>1622</v>
      </c>
      <c r="C904" s="411" t="s">
        <v>873</v>
      </c>
      <c r="D904" s="412"/>
      <c r="E904" s="412">
        <v>0</v>
      </c>
      <c r="F904" s="412">
        <v>1600</v>
      </c>
      <c r="G904" s="412"/>
      <c r="H904" s="413"/>
    </row>
    <row r="905" spans="2:8" ht="40.5" x14ac:dyDescent="0.35">
      <c r="B905" s="410" t="s">
        <v>1623</v>
      </c>
      <c r="C905" s="411" t="s">
        <v>913</v>
      </c>
      <c r="D905" s="412"/>
      <c r="E905" s="412">
        <v>0</v>
      </c>
      <c r="F905" s="412">
        <v>1600</v>
      </c>
      <c r="G905" s="412"/>
      <c r="H905" s="413"/>
    </row>
    <row r="906" spans="2:8" ht="27.75" x14ac:dyDescent="0.35">
      <c r="B906" s="410" t="s">
        <v>1624</v>
      </c>
      <c r="C906" s="411" t="s">
        <v>917</v>
      </c>
      <c r="D906" s="412"/>
      <c r="E906" s="412">
        <v>0</v>
      </c>
      <c r="F906" s="412">
        <v>1600</v>
      </c>
      <c r="G906" s="412"/>
      <c r="H906" s="413"/>
    </row>
    <row r="907" spans="2:8" x14ac:dyDescent="0.35">
      <c r="B907" s="410">
        <v>3000</v>
      </c>
      <c r="C907" s="411" t="s">
        <v>1625</v>
      </c>
      <c r="D907" s="412">
        <v>-1863057.99</v>
      </c>
      <c r="E907" s="412">
        <v>0</v>
      </c>
      <c r="F907" s="412">
        <v>10000</v>
      </c>
      <c r="G907" s="412">
        <v>-1853057.99</v>
      </c>
      <c r="H907" s="413"/>
    </row>
    <row r="908" spans="2:8" x14ac:dyDescent="0.35">
      <c r="B908" s="410">
        <v>3100</v>
      </c>
      <c r="C908" s="411" t="s">
        <v>1626</v>
      </c>
      <c r="D908" s="412">
        <v>181267.3</v>
      </c>
      <c r="E908" s="412">
        <v>0</v>
      </c>
      <c r="F908" s="412">
        <v>0</v>
      </c>
      <c r="G908" s="412">
        <v>181267.3</v>
      </c>
      <c r="H908" s="413"/>
    </row>
    <row r="909" spans="2:8" x14ac:dyDescent="0.35">
      <c r="B909" s="410">
        <v>3110</v>
      </c>
      <c r="C909" s="411" t="s">
        <v>34</v>
      </c>
      <c r="D909" s="412">
        <v>181267.3</v>
      </c>
      <c r="E909" s="412">
        <v>0</v>
      </c>
      <c r="F909" s="412">
        <v>0</v>
      </c>
      <c r="G909" s="412">
        <v>181267.3</v>
      </c>
      <c r="H909" s="413"/>
    </row>
    <row r="910" spans="2:8" x14ac:dyDescent="0.35">
      <c r="B910" s="410">
        <v>3111</v>
      </c>
      <c r="C910" s="411" t="s">
        <v>34</v>
      </c>
      <c r="D910" s="412">
        <v>181267.3</v>
      </c>
      <c r="E910" s="412">
        <v>0</v>
      </c>
      <c r="F910" s="412">
        <v>0</v>
      </c>
      <c r="G910" s="412">
        <v>181267.3</v>
      </c>
      <c r="H910" s="413"/>
    </row>
    <row r="911" spans="2:8" x14ac:dyDescent="0.35">
      <c r="B911" s="410" t="s">
        <v>1627</v>
      </c>
      <c r="C911" s="411" t="s">
        <v>1628</v>
      </c>
      <c r="D911" s="412">
        <v>181267.3</v>
      </c>
      <c r="E911" s="412">
        <v>0</v>
      </c>
      <c r="F911" s="412">
        <v>0</v>
      </c>
      <c r="G911" s="412">
        <v>181267.3</v>
      </c>
      <c r="H911" s="413"/>
    </row>
    <row r="912" spans="2:8" x14ac:dyDescent="0.35">
      <c r="B912" s="410" t="s">
        <v>1629</v>
      </c>
      <c r="C912" s="411" t="s">
        <v>1630</v>
      </c>
      <c r="D912" s="412">
        <v>181267.3</v>
      </c>
      <c r="E912" s="412">
        <v>0</v>
      </c>
      <c r="F912" s="412">
        <v>0</v>
      </c>
      <c r="G912" s="412">
        <v>181267.3</v>
      </c>
      <c r="H912" s="413"/>
    </row>
    <row r="913" spans="2:8" x14ac:dyDescent="0.35">
      <c r="B913" s="410" t="s">
        <v>1631</v>
      </c>
      <c r="C913" s="411" t="s">
        <v>1628</v>
      </c>
      <c r="D913" s="412">
        <v>181267.3</v>
      </c>
      <c r="E913" s="412">
        <v>0</v>
      </c>
      <c r="F913" s="412">
        <v>0</v>
      </c>
      <c r="G913" s="412">
        <v>181267.3</v>
      </c>
      <c r="H913" s="413"/>
    </row>
    <row r="914" spans="2:8" x14ac:dyDescent="0.35">
      <c r="B914" s="410">
        <v>3200</v>
      </c>
      <c r="C914" s="411" t="s">
        <v>1632</v>
      </c>
      <c r="D914" s="412">
        <v>-2044325.29</v>
      </c>
      <c r="E914" s="412">
        <v>0</v>
      </c>
      <c r="F914" s="412">
        <v>10000</v>
      </c>
      <c r="G914" s="412">
        <v>-2034325.29</v>
      </c>
      <c r="H914" s="413"/>
    </row>
    <row r="915" spans="2:8" x14ac:dyDescent="0.35">
      <c r="B915" s="410">
        <v>3220</v>
      </c>
      <c r="C915" s="411" t="s">
        <v>114</v>
      </c>
      <c r="D915" s="412">
        <v>-2044325.29</v>
      </c>
      <c r="E915" s="412">
        <v>0</v>
      </c>
      <c r="F915" s="412">
        <v>10000</v>
      </c>
      <c r="G915" s="412">
        <v>-2034325.29</v>
      </c>
      <c r="H915" s="413"/>
    </row>
    <row r="916" spans="2:8" x14ac:dyDescent="0.35">
      <c r="B916" s="410">
        <v>3221</v>
      </c>
      <c r="C916" s="411" t="s">
        <v>114</v>
      </c>
      <c r="D916" s="412">
        <v>-2044325.29</v>
      </c>
      <c r="E916" s="412">
        <v>0</v>
      </c>
      <c r="F916" s="412">
        <v>10000</v>
      </c>
      <c r="G916" s="412">
        <v>-2034325.29</v>
      </c>
      <c r="H916" s="413"/>
    </row>
    <row r="917" spans="2:8" x14ac:dyDescent="0.35">
      <c r="B917" s="410" t="s">
        <v>1633</v>
      </c>
      <c r="C917" s="411" t="s">
        <v>114</v>
      </c>
      <c r="D917" s="412">
        <v>-2044325.29</v>
      </c>
      <c r="E917" s="412">
        <v>0</v>
      </c>
      <c r="F917" s="412">
        <v>10000</v>
      </c>
      <c r="G917" s="412">
        <v>-2034325.29</v>
      </c>
      <c r="H917" s="413"/>
    </row>
    <row r="918" spans="2:8" ht="27.75" x14ac:dyDescent="0.35">
      <c r="B918" s="410" t="s">
        <v>1634</v>
      </c>
      <c r="C918" s="411" t="s">
        <v>1635</v>
      </c>
      <c r="D918" s="412">
        <v>-2044325.29</v>
      </c>
      <c r="E918" s="412">
        <v>0</v>
      </c>
      <c r="F918" s="412">
        <v>10000</v>
      </c>
      <c r="G918" s="412">
        <v>-2034325.29</v>
      </c>
      <c r="H918" s="413"/>
    </row>
    <row r="919" spans="2:8" ht="27.75" x14ac:dyDescent="0.35">
      <c r="B919" s="410" t="s">
        <v>1636</v>
      </c>
      <c r="C919" s="411" t="s">
        <v>986</v>
      </c>
      <c r="D919" s="412"/>
      <c r="E919" s="412">
        <v>0</v>
      </c>
      <c r="F919" s="412">
        <v>10000</v>
      </c>
      <c r="G919" s="412"/>
      <c r="H919" s="413"/>
    </row>
    <row r="920" spans="2:8" x14ac:dyDescent="0.35">
      <c r="B920" s="410">
        <v>4000</v>
      </c>
      <c r="C920" s="411" t="s">
        <v>115</v>
      </c>
      <c r="D920" s="412">
        <v>0</v>
      </c>
      <c r="E920" s="412">
        <v>0</v>
      </c>
      <c r="F920" s="412">
        <v>5898876.7300000004</v>
      </c>
      <c r="G920" s="412">
        <v>5898876.7300000004</v>
      </c>
      <c r="H920" s="413"/>
    </row>
    <row r="921" spans="2:8" x14ac:dyDescent="0.35">
      <c r="B921" s="410">
        <v>4100</v>
      </c>
      <c r="C921" s="411" t="s">
        <v>1637</v>
      </c>
      <c r="D921" s="412">
        <v>0</v>
      </c>
      <c r="E921" s="412">
        <v>0</v>
      </c>
      <c r="F921" s="412">
        <v>1432358.04</v>
      </c>
      <c r="G921" s="412">
        <v>1432358.04</v>
      </c>
      <c r="H921" s="413"/>
    </row>
    <row r="922" spans="2:8" x14ac:dyDescent="0.35">
      <c r="B922" s="410">
        <v>4160</v>
      </c>
      <c r="C922" s="411" t="s">
        <v>116</v>
      </c>
      <c r="D922" s="412">
        <v>0</v>
      </c>
      <c r="E922" s="412">
        <v>0</v>
      </c>
      <c r="F922" s="412">
        <v>1199019.54</v>
      </c>
      <c r="G922" s="412">
        <v>1199019.54</v>
      </c>
      <c r="H922" s="413"/>
    </row>
    <row r="923" spans="2:8" x14ac:dyDescent="0.35">
      <c r="B923" s="410">
        <v>4169</v>
      </c>
      <c r="C923" s="411" t="s">
        <v>121</v>
      </c>
      <c r="D923" s="412">
        <v>0</v>
      </c>
      <c r="E923" s="412">
        <v>0</v>
      </c>
      <c r="F923" s="412">
        <v>1199019.54</v>
      </c>
      <c r="G923" s="412">
        <v>1199019.54</v>
      </c>
      <c r="H923" s="413"/>
    </row>
    <row r="924" spans="2:8" x14ac:dyDescent="0.35">
      <c r="B924" s="410" t="s">
        <v>1638</v>
      </c>
      <c r="C924" s="411" t="s">
        <v>121</v>
      </c>
      <c r="D924" s="412">
        <v>0</v>
      </c>
      <c r="E924" s="412">
        <v>0</v>
      </c>
      <c r="F924" s="412">
        <v>1199019.54</v>
      </c>
      <c r="G924" s="412">
        <v>1199019.54</v>
      </c>
      <c r="H924" s="413"/>
    </row>
    <row r="925" spans="2:8" x14ac:dyDescent="0.35">
      <c r="B925" s="410" t="s">
        <v>1639</v>
      </c>
      <c r="C925" s="411" t="s">
        <v>121</v>
      </c>
      <c r="D925" s="412">
        <v>0</v>
      </c>
      <c r="E925" s="412">
        <v>0</v>
      </c>
      <c r="F925" s="412">
        <v>1199019.54</v>
      </c>
      <c r="G925" s="412">
        <v>1199019.54</v>
      </c>
      <c r="H925" s="413"/>
    </row>
    <row r="926" spans="2:8" ht="27.75" x14ac:dyDescent="0.35">
      <c r="B926" s="410" t="s">
        <v>1640</v>
      </c>
      <c r="C926" s="411" t="s">
        <v>122</v>
      </c>
      <c r="D926" s="412">
        <v>0</v>
      </c>
      <c r="E926" s="412">
        <v>0</v>
      </c>
      <c r="F926" s="412">
        <v>1199019.54</v>
      </c>
      <c r="G926" s="412">
        <v>1199019.54</v>
      </c>
      <c r="H926" s="413"/>
    </row>
    <row r="927" spans="2:8" ht="40.5" x14ac:dyDescent="0.35">
      <c r="B927" s="410" t="s">
        <v>1641</v>
      </c>
      <c r="C927" s="411" t="s">
        <v>1272</v>
      </c>
      <c r="D927" s="412"/>
      <c r="E927" s="412">
        <v>0</v>
      </c>
      <c r="F927" s="412">
        <v>115884</v>
      </c>
      <c r="G927" s="412"/>
      <c r="H927" s="413"/>
    </row>
    <row r="928" spans="2:8" ht="40.5" x14ac:dyDescent="0.35">
      <c r="B928" s="410" t="s">
        <v>1642</v>
      </c>
      <c r="C928" s="411" t="s">
        <v>1202</v>
      </c>
      <c r="D928" s="412"/>
      <c r="E928" s="412">
        <v>0</v>
      </c>
      <c r="F928" s="412">
        <v>942349.02</v>
      </c>
      <c r="G928" s="412"/>
      <c r="H928" s="413"/>
    </row>
    <row r="929" spans="2:8" ht="40.5" x14ac:dyDescent="0.35">
      <c r="B929" s="410" t="s">
        <v>1643</v>
      </c>
      <c r="C929" s="411" t="s">
        <v>1153</v>
      </c>
      <c r="D929" s="412"/>
      <c r="E929" s="412">
        <v>0</v>
      </c>
      <c r="F929" s="412">
        <v>140786.51999999999</v>
      </c>
      <c r="G929" s="412"/>
      <c r="H929" s="413"/>
    </row>
    <row r="930" spans="2:8" ht="27.75" x14ac:dyDescent="0.35">
      <c r="B930" s="410">
        <v>4170</v>
      </c>
      <c r="C930" s="411" t="s">
        <v>1644</v>
      </c>
      <c r="D930" s="412">
        <v>0</v>
      </c>
      <c r="E930" s="412">
        <v>0</v>
      </c>
      <c r="F930" s="412">
        <v>233338.5</v>
      </c>
      <c r="G930" s="412">
        <v>233338.5</v>
      </c>
      <c r="H930" s="413"/>
    </row>
    <row r="931" spans="2:8" ht="53.25" x14ac:dyDescent="0.35">
      <c r="B931" s="410">
        <v>4173</v>
      </c>
      <c r="C931" s="411" t="s">
        <v>1645</v>
      </c>
      <c r="D931" s="412">
        <v>0</v>
      </c>
      <c r="E931" s="412">
        <v>0</v>
      </c>
      <c r="F931" s="412">
        <v>233338.5</v>
      </c>
      <c r="G931" s="412">
        <v>233338.5</v>
      </c>
      <c r="H931" s="413"/>
    </row>
    <row r="932" spans="2:8" ht="53.25" x14ac:dyDescent="0.35">
      <c r="B932" s="410" t="s">
        <v>1646</v>
      </c>
      <c r="C932" s="411" t="s">
        <v>1645</v>
      </c>
      <c r="D932" s="412">
        <v>0</v>
      </c>
      <c r="E932" s="412">
        <v>0</v>
      </c>
      <c r="F932" s="412">
        <v>233338.5</v>
      </c>
      <c r="G932" s="412">
        <v>233338.5</v>
      </c>
      <c r="H932" s="413"/>
    </row>
    <row r="933" spans="2:8" ht="53.25" x14ac:dyDescent="0.35">
      <c r="B933" s="410" t="s">
        <v>1647</v>
      </c>
      <c r="C933" s="411" t="s">
        <v>1645</v>
      </c>
      <c r="D933" s="412">
        <v>0</v>
      </c>
      <c r="E933" s="412">
        <v>0</v>
      </c>
      <c r="F933" s="412">
        <v>233338.5</v>
      </c>
      <c r="G933" s="412">
        <v>233338.5</v>
      </c>
      <c r="H933" s="413"/>
    </row>
    <row r="934" spans="2:8" x14ac:dyDescent="0.35">
      <c r="B934" s="410" t="s">
        <v>1648</v>
      </c>
      <c r="C934" s="411" t="s">
        <v>1649</v>
      </c>
      <c r="D934" s="412">
        <v>0</v>
      </c>
      <c r="E934" s="412">
        <v>0</v>
      </c>
      <c r="F934" s="412">
        <v>11353</v>
      </c>
      <c r="G934" s="412">
        <v>11353</v>
      </c>
      <c r="H934" s="413"/>
    </row>
    <row r="935" spans="2:8" ht="66" x14ac:dyDescent="0.35">
      <c r="B935" s="410" t="s">
        <v>1650</v>
      </c>
      <c r="C935" s="411" t="s">
        <v>535</v>
      </c>
      <c r="D935" s="412"/>
      <c r="E935" s="412">
        <v>0</v>
      </c>
      <c r="F935" s="412">
        <v>350</v>
      </c>
      <c r="G935" s="412"/>
      <c r="H935" s="413"/>
    </row>
    <row r="936" spans="2:8" ht="53.25" x14ac:dyDescent="0.35">
      <c r="B936" s="410" t="s">
        <v>1651</v>
      </c>
      <c r="C936" s="411" t="s">
        <v>537</v>
      </c>
      <c r="D936" s="412"/>
      <c r="E936" s="412">
        <v>0</v>
      </c>
      <c r="F936" s="412">
        <v>300</v>
      </c>
      <c r="G936" s="412"/>
      <c r="H936" s="413"/>
    </row>
    <row r="937" spans="2:8" ht="53.25" x14ac:dyDescent="0.35">
      <c r="B937" s="410" t="s">
        <v>1652</v>
      </c>
      <c r="C937" s="411" t="s">
        <v>539</v>
      </c>
      <c r="D937" s="412"/>
      <c r="E937" s="412">
        <v>0</v>
      </c>
      <c r="F937" s="412">
        <v>1340</v>
      </c>
      <c r="G937" s="412"/>
      <c r="H937" s="413"/>
    </row>
    <row r="938" spans="2:8" ht="53.25" x14ac:dyDescent="0.35">
      <c r="B938" s="410" t="s">
        <v>1653</v>
      </c>
      <c r="C938" s="411" t="s">
        <v>655</v>
      </c>
      <c r="D938" s="412"/>
      <c r="E938" s="412">
        <v>0</v>
      </c>
      <c r="F938" s="412">
        <v>210</v>
      </c>
      <c r="G938" s="412"/>
      <c r="H938" s="413"/>
    </row>
    <row r="939" spans="2:8" ht="53.25" x14ac:dyDescent="0.35">
      <c r="B939" s="410" t="s">
        <v>1654</v>
      </c>
      <c r="C939" s="411" t="s">
        <v>657</v>
      </c>
      <c r="D939" s="412"/>
      <c r="E939" s="412">
        <v>0</v>
      </c>
      <c r="F939" s="412">
        <v>230</v>
      </c>
      <c r="G939" s="412"/>
      <c r="H939" s="413"/>
    </row>
    <row r="940" spans="2:8" ht="53.25" x14ac:dyDescent="0.35">
      <c r="B940" s="410" t="s">
        <v>1655</v>
      </c>
      <c r="C940" s="411" t="s">
        <v>698</v>
      </c>
      <c r="D940" s="412"/>
      <c r="E940" s="412">
        <v>0</v>
      </c>
      <c r="F940" s="412">
        <v>290</v>
      </c>
      <c r="G940" s="412"/>
      <c r="H940" s="413"/>
    </row>
    <row r="941" spans="2:8" ht="53.25" x14ac:dyDescent="0.35">
      <c r="B941" s="410" t="s">
        <v>1656</v>
      </c>
      <c r="C941" s="411" t="s">
        <v>700</v>
      </c>
      <c r="D941" s="412"/>
      <c r="E941" s="412">
        <v>0</v>
      </c>
      <c r="F941" s="412">
        <v>270</v>
      </c>
      <c r="G941" s="412"/>
      <c r="H941" s="413"/>
    </row>
    <row r="942" spans="2:8" ht="53.25" x14ac:dyDescent="0.35">
      <c r="B942" s="410" t="s">
        <v>1657</v>
      </c>
      <c r="C942" s="411" t="s">
        <v>837</v>
      </c>
      <c r="D942" s="412"/>
      <c r="E942" s="412">
        <v>0</v>
      </c>
      <c r="F942" s="412">
        <v>1000</v>
      </c>
      <c r="G942" s="412"/>
      <c r="H942" s="413"/>
    </row>
    <row r="943" spans="2:8" ht="53.25" x14ac:dyDescent="0.35">
      <c r="B943" s="410" t="s">
        <v>1658</v>
      </c>
      <c r="C943" s="411" t="s">
        <v>839</v>
      </c>
      <c r="D943" s="412"/>
      <c r="E943" s="412">
        <v>0</v>
      </c>
      <c r="F943" s="412">
        <v>1160</v>
      </c>
      <c r="G943" s="412"/>
      <c r="H943" s="413"/>
    </row>
    <row r="944" spans="2:8" ht="53.25" x14ac:dyDescent="0.35">
      <c r="B944" s="410" t="s">
        <v>1659</v>
      </c>
      <c r="C944" s="411" t="s">
        <v>841</v>
      </c>
      <c r="D944" s="412"/>
      <c r="E944" s="412">
        <v>0</v>
      </c>
      <c r="F944" s="412">
        <v>1870</v>
      </c>
      <c r="G944" s="412"/>
      <c r="H944" s="413"/>
    </row>
    <row r="945" spans="2:8" ht="53.25" x14ac:dyDescent="0.35">
      <c r="B945" s="410" t="s">
        <v>1660</v>
      </c>
      <c r="C945" s="411" t="s">
        <v>907</v>
      </c>
      <c r="D945" s="412"/>
      <c r="E945" s="412">
        <v>0</v>
      </c>
      <c r="F945" s="412">
        <v>1330</v>
      </c>
      <c r="G945" s="412"/>
      <c r="H945" s="413"/>
    </row>
    <row r="946" spans="2:8" ht="53.25" x14ac:dyDescent="0.35">
      <c r="B946" s="410" t="s">
        <v>1661</v>
      </c>
      <c r="C946" s="411" t="s">
        <v>909</v>
      </c>
      <c r="D946" s="412"/>
      <c r="E946" s="412">
        <v>0</v>
      </c>
      <c r="F946" s="412">
        <v>140</v>
      </c>
      <c r="G946" s="412"/>
      <c r="H946" s="413"/>
    </row>
    <row r="947" spans="2:8" ht="53.25" x14ac:dyDescent="0.35">
      <c r="B947" s="410" t="s">
        <v>1662</v>
      </c>
      <c r="C947" s="411" t="s">
        <v>933</v>
      </c>
      <c r="D947" s="412"/>
      <c r="E947" s="412">
        <v>0</v>
      </c>
      <c r="F947" s="412">
        <v>2863</v>
      </c>
      <c r="G947" s="412"/>
      <c r="H947" s="413"/>
    </row>
    <row r="948" spans="2:8" x14ac:dyDescent="0.35">
      <c r="B948" s="410" t="s">
        <v>1663</v>
      </c>
      <c r="C948" s="411" t="s">
        <v>123</v>
      </c>
      <c r="D948" s="412">
        <v>0</v>
      </c>
      <c r="E948" s="412">
        <v>0</v>
      </c>
      <c r="F948" s="412">
        <v>221985.5</v>
      </c>
      <c r="G948" s="412">
        <v>221985.5</v>
      </c>
      <c r="H948" s="413"/>
    </row>
    <row r="949" spans="2:8" ht="53.25" x14ac:dyDescent="0.35">
      <c r="B949" s="410" t="s">
        <v>1664</v>
      </c>
      <c r="C949" s="411" t="s">
        <v>423</v>
      </c>
      <c r="D949" s="412"/>
      <c r="E949" s="412">
        <v>0</v>
      </c>
      <c r="F949" s="412">
        <v>18738</v>
      </c>
      <c r="G949" s="412"/>
      <c r="H949" s="413"/>
    </row>
    <row r="950" spans="2:8" ht="53.25" x14ac:dyDescent="0.35">
      <c r="B950" s="410" t="s">
        <v>1665</v>
      </c>
      <c r="C950" s="411" t="s">
        <v>425</v>
      </c>
      <c r="D950" s="412"/>
      <c r="E950" s="412">
        <v>0</v>
      </c>
      <c r="F950" s="412">
        <v>13533</v>
      </c>
      <c r="G950" s="412"/>
      <c r="H950" s="413"/>
    </row>
    <row r="951" spans="2:8" ht="53.25" x14ac:dyDescent="0.35">
      <c r="B951" s="410" t="s">
        <v>1666</v>
      </c>
      <c r="C951" s="411" t="s">
        <v>509</v>
      </c>
      <c r="D951" s="412"/>
      <c r="E951" s="412">
        <v>0</v>
      </c>
      <c r="F951" s="412">
        <v>1874</v>
      </c>
      <c r="G951" s="412"/>
      <c r="H951" s="413"/>
    </row>
    <row r="952" spans="2:8" ht="53.25" x14ac:dyDescent="0.35">
      <c r="B952" s="410" t="s">
        <v>1667</v>
      </c>
      <c r="C952" s="411" t="s">
        <v>511</v>
      </c>
      <c r="D952" s="412"/>
      <c r="E952" s="412">
        <v>0</v>
      </c>
      <c r="F952" s="412">
        <v>15477</v>
      </c>
      <c r="G952" s="412"/>
      <c r="H952" s="413"/>
    </row>
    <row r="953" spans="2:8" ht="53.25" x14ac:dyDescent="0.35">
      <c r="B953" s="410" t="s">
        <v>1668</v>
      </c>
      <c r="C953" s="411" t="s">
        <v>513</v>
      </c>
      <c r="D953" s="412"/>
      <c r="E953" s="412">
        <v>0</v>
      </c>
      <c r="F953" s="412">
        <v>21004.5</v>
      </c>
      <c r="G953" s="412"/>
      <c r="H953" s="413"/>
    </row>
    <row r="954" spans="2:8" ht="53.25" x14ac:dyDescent="0.35">
      <c r="B954" s="410" t="s">
        <v>1669</v>
      </c>
      <c r="C954" s="411" t="s">
        <v>515</v>
      </c>
      <c r="D954" s="412"/>
      <c r="E954" s="412">
        <v>0</v>
      </c>
      <c r="F954" s="412">
        <v>5444.5</v>
      </c>
      <c r="G954" s="412"/>
      <c r="H954" s="413"/>
    </row>
    <row r="955" spans="2:8" ht="40.5" x14ac:dyDescent="0.35">
      <c r="B955" s="410" t="s">
        <v>1670</v>
      </c>
      <c r="C955" s="411" t="s">
        <v>531</v>
      </c>
      <c r="D955" s="412"/>
      <c r="E955" s="412">
        <v>0</v>
      </c>
      <c r="F955" s="412">
        <v>9950</v>
      </c>
      <c r="G955" s="412"/>
      <c r="H955" s="413"/>
    </row>
    <row r="956" spans="2:8" ht="53.25" x14ac:dyDescent="0.35">
      <c r="B956" s="410" t="s">
        <v>1671</v>
      </c>
      <c r="C956" s="411" t="s">
        <v>581</v>
      </c>
      <c r="D956" s="412"/>
      <c r="E956" s="412">
        <v>0</v>
      </c>
      <c r="F956" s="412">
        <v>18738</v>
      </c>
      <c r="G956" s="412"/>
      <c r="H956" s="413"/>
    </row>
    <row r="957" spans="2:8" ht="66" x14ac:dyDescent="0.35">
      <c r="B957" s="410" t="s">
        <v>1672</v>
      </c>
      <c r="C957" s="411" t="s">
        <v>643</v>
      </c>
      <c r="D957" s="412"/>
      <c r="E957" s="412">
        <v>0</v>
      </c>
      <c r="F957" s="412">
        <v>6715.5</v>
      </c>
      <c r="G957" s="412"/>
      <c r="H957" s="413"/>
    </row>
    <row r="958" spans="2:8" ht="53.25" x14ac:dyDescent="0.35">
      <c r="B958" s="410" t="s">
        <v>1673</v>
      </c>
      <c r="C958" s="411" t="s">
        <v>645</v>
      </c>
      <c r="D958" s="412"/>
      <c r="E958" s="412">
        <v>0</v>
      </c>
      <c r="F958" s="412">
        <v>7738.5</v>
      </c>
      <c r="G958" s="412"/>
      <c r="H958" s="413"/>
    </row>
    <row r="959" spans="2:8" ht="53.25" x14ac:dyDescent="0.35">
      <c r="B959" s="410" t="s">
        <v>1674</v>
      </c>
      <c r="C959" s="411" t="s">
        <v>647</v>
      </c>
      <c r="D959" s="412"/>
      <c r="E959" s="412">
        <v>0</v>
      </c>
      <c r="F959" s="412">
        <v>2211</v>
      </c>
      <c r="G959" s="412"/>
      <c r="H959" s="413"/>
    </row>
    <row r="960" spans="2:8" ht="66" x14ac:dyDescent="0.35">
      <c r="B960" s="410" t="s">
        <v>1675</v>
      </c>
      <c r="C960" s="411" t="s">
        <v>649</v>
      </c>
      <c r="D960" s="412"/>
      <c r="E960" s="412">
        <v>0</v>
      </c>
      <c r="F960" s="412">
        <v>18572</v>
      </c>
      <c r="G960" s="412"/>
      <c r="H960" s="413"/>
    </row>
    <row r="961" spans="2:8" ht="66" x14ac:dyDescent="0.35">
      <c r="B961" s="410" t="s">
        <v>1676</v>
      </c>
      <c r="C961" s="411" t="s">
        <v>649</v>
      </c>
      <c r="D961" s="412"/>
      <c r="E961" s="412">
        <v>0</v>
      </c>
      <c r="F961" s="412">
        <v>4643.5</v>
      </c>
      <c r="G961" s="412"/>
      <c r="H961" s="413"/>
    </row>
    <row r="962" spans="2:8" ht="66" x14ac:dyDescent="0.35">
      <c r="B962" s="410" t="s">
        <v>1677</v>
      </c>
      <c r="C962" s="411" t="s">
        <v>651</v>
      </c>
      <c r="D962" s="412"/>
      <c r="E962" s="412">
        <v>0</v>
      </c>
      <c r="F962" s="412">
        <v>13044.5</v>
      </c>
      <c r="G962" s="412"/>
      <c r="H962" s="413"/>
    </row>
    <row r="963" spans="2:8" ht="66" x14ac:dyDescent="0.35">
      <c r="B963" s="410" t="s">
        <v>1678</v>
      </c>
      <c r="C963" s="411" t="s">
        <v>651</v>
      </c>
      <c r="D963" s="412"/>
      <c r="E963" s="412">
        <v>0</v>
      </c>
      <c r="F963" s="412">
        <v>9065.5</v>
      </c>
      <c r="G963" s="412"/>
      <c r="H963" s="413"/>
    </row>
    <row r="964" spans="2:8" ht="53.25" x14ac:dyDescent="0.35">
      <c r="B964" s="410" t="s">
        <v>1679</v>
      </c>
      <c r="C964" s="411" t="s">
        <v>653</v>
      </c>
      <c r="D964" s="412"/>
      <c r="E964" s="412">
        <v>0</v>
      </c>
      <c r="F964" s="412">
        <v>896</v>
      </c>
      <c r="G964" s="412"/>
      <c r="H964" s="413"/>
    </row>
    <row r="965" spans="2:8" ht="66" x14ac:dyDescent="0.35">
      <c r="B965" s="410" t="s">
        <v>1680</v>
      </c>
      <c r="C965" s="411" t="s">
        <v>683</v>
      </c>
      <c r="D965" s="412"/>
      <c r="E965" s="412">
        <v>0</v>
      </c>
      <c r="F965" s="412">
        <v>16864</v>
      </c>
      <c r="G965" s="412"/>
      <c r="H965" s="413"/>
    </row>
    <row r="966" spans="2:8" ht="53.25" x14ac:dyDescent="0.35">
      <c r="B966" s="410" t="s">
        <v>1681</v>
      </c>
      <c r="C966" s="411" t="s">
        <v>732</v>
      </c>
      <c r="D966" s="412"/>
      <c r="E966" s="412">
        <v>0</v>
      </c>
      <c r="F966" s="412">
        <v>19850.5</v>
      </c>
      <c r="G966" s="412"/>
      <c r="H966" s="413"/>
    </row>
    <row r="967" spans="2:8" ht="53.25" x14ac:dyDescent="0.35">
      <c r="B967" s="410" t="s">
        <v>1682</v>
      </c>
      <c r="C967" s="411" t="s">
        <v>772</v>
      </c>
      <c r="D967" s="412"/>
      <c r="E967" s="412">
        <v>0</v>
      </c>
      <c r="F967" s="412">
        <v>2010.5</v>
      </c>
      <c r="G967" s="412"/>
      <c r="H967" s="413"/>
    </row>
    <row r="968" spans="2:8" ht="53.25" x14ac:dyDescent="0.35">
      <c r="B968" s="410" t="s">
        <v>1683</v>
      </c>
      <c r="C968" s="411" t="s">
        <v>774</v>
      </c>
      <c r="D968" s="412"/>
      <c r="E968" s="412">
        <v>0</v>
      </c>
      <c r="F968" s="412">
        <v>15615</v>
      </c>
      <c r="G968" s="412"/>
      <c r="H968" s="413"/>
    </row>
    <row r="969" spans="2:8" ht="91.5" x14ac:dyDescent="0.35">
      <c r="B969" s="410">
        <v>4200</v>
      </c>
      <c r="C969" s="411" t="s">
        <v>1684</v>
      </c>
      <c r="D969" s="412">
        <v>0</v>
      </c>
      <c r="E969" s="412">
        <v>0</v>
      </c>
      <c r="F969" s="412">
        <v>4466518.5999999996</v>
      </c>
      <c r="G969" s="412">
        <v>4466518.5999999996</v>
      </c>
      <c r="H969" s="413"/>
    </row>
    <row r="970" spans="2:8" ht="27.75" x14ac:dyDescent="0.35">
      <c r="B970" s="410">
        <v>4220</v>
      </c>
      <c r="C970" s="411" t="s">
        <v>181</v>
      </c>
      <c r="D970" s="412">
        <v>0</v>
      </c>
      <c r="E970" s="412">
        <v>0</v>
      </c>
      <c r="F970" s="412">
        <v>4466518.5999999996</v>
      </c>
      <c r="G970" s="412">
        <v>4466518.5999999996</v>
      </c>
      <c r="H970" s="413"/>
    </row>
    <row r="971" spans="2:8" x14ac:dyDescent="0.35">
      <c r="B971" s="410">
        <v>4223</v>
      </c>
      <c r="C971" s="411" t="s">
        <v>33</v>
      </c>
      <c r="D971" s="412">
        <v>0</v>
      </c>
      <c r="E971" s="412">
        <v>0</v>
      </c>
      <c r="F971" s="412">
        <v>4466518.5999999996</v>
      </c>
      <c r="G971" s="412">
        <v>4466518.5999999996</v>
      </c>
      <c r="H971" s="413"/>
    </row>
    <row r="972" spans="2:8" x14ac:dyDescent="0.35">
      <c r="B972" s="410" t="s">
        <v>1685</v>
      </c>
      <c r="C972" s="411" t="s">
        <v>33</v>
      </c>
      <c r="D972" s="412">
        <v>0</v>
      </c>
      <c r="E972" s="412">
        <v>0</v>
      </c>
      <c r="F972" s="412">
        <v>4466518.5999999996</v>
      </c>
      <c r="G972" s="412">
        <v>4466518.5999999996</v>
      </c>
      <c r="H972" s="413"/>
    </row>
    <row r="973" spans="2:8" x14ac:dyDescent="0.35">
      <c r="B973" s="410" t="s">
        <v>1686</v>
      </c>
      <c r="C973" s="411" t="s">
        <v>33</v>
      </c>
      <c r="D973" s="412">
        <v>0</v>
      </c>
      <c r="E973" s="412">
        <v>0</v>
      </c>
      <c r="F973" s="412">
        <v>4466518.5999999996</v>
      </c>
      <c r="G973" s="412">
        <v>4466518.5999999996</v>
      </c>
      <c r="H973" s="413"/>
    </row>
    <row r="974" spans="2:8" x14ac:dyDescent="0.35">
      <c r="B974" s="410" t="s">
        <v>1687</v>
      </c>
      <c r="C974" s="411" t="s">
        <v>1688</v>
      </c>
      <c r="D974" s="412">
        <v>0</v>
      </c>
      <c r="E974" s="412">
        <v>0</v>
      </c>
      <c r="F974" s="412">
        <v>4466518.5999999996</v>
      </c>
      <c r="G974" s="412">
        <v>4466518.5999999996</v>
      </c>
      <c r="H974" s="413"/>
    </row>
    <row r="975" spans="2:8" ht="27.75" x14ac:dyDescent="0.35">
      <c r="B975" s="410" t="s">
        <v>1689</v>
      </c>
      <c r="C975" s="411" t="s">
        <v>320</v>
      </c>
      <c r="D975" s="412"/>
      <c r="E975" s="412">
        <v>0</v>
      </c>
      <c r="F975" s="412">
        <v>378628</v>
      </c>
      <c r="G975" s="412"/>
      <c r="H975" s="413"/>
    </row>
    <row r="976" spans="2:8" ht="40.5" x14ac:dyDescent="0.35">
      <c r="B976" s="410" t="s">
        <v>1690</v>
      </c>
      <c r="C976" s="411" t="s">
        <v>328</v>
      </c>
      <c r="D976" s="412"/>
      <c r="E976" s="412">
        <v>0</v>
      </c>
      <c r="F976" s="412">
        <v>467958.47</v>
      </c>
      <c r="G976" s="412"/>
      <c r="H976" s="413"/>
    </row>
    <row r="977" spans="2:8" ht="27.75" x14ac:dyDescent="0.35">
      <c r="B977" s="410" t="s">
        <v>1691</v>
      </c>
      <c r="C977" s="411" t="s">
        <v>336</v>
      </c>
      <c r="D977" s="412"/>
      <c r="E977" s="412">
        <v>0</v>
      </c>
      <c r="F977" s="412">
        <v>300000</v>
      </c>
      <c r="G977" s="412"/>
      <c r="H977" s="413"/>
    </row>
    <row r="978" spans="2:8" ht="40.5" x14ac:dyDescent="0.35">
      <c r="B978" s="410" t="s">
        <v>1692</v>
      </c>
      <c r="C978" s="411" t="s">
        <v>358</v>
      </c>
      <c r="D978" s="412"/>
      <c r="E978" s="412">
        <v>0</v>
      </c>
      <c r="F978" s="412">
        <v>374542</v>
      </c>
      <c r="G978" s="412"/>
      <c r="H978" s="413"/>
    </row>
    <row r="979" spans="2:8" ht="27.75" x14ac:dyDescent="0.35">
      <c r="B979" s="410" t="s">
        <v>1693</v>
      </c>
      <c r="C979" s="411" t="s">
        <v>625</v>
      </c>
      <c r="D979" s="412"/>
      <c r="E979" s="412">
        <v>0</v>
      </c>
      <c r="F979" s="412">
        <v>30000</v>
      </c>
      <c r="G979" s="412"/>
      <c r="H979" s="413"/>
    </row>
    <row r="980" spans="2:8" ht="40.5" x14ac:dyDescent="0.35">
      <c r="B980" s="410" t="s">
        <v>1694</v>
      </c>
      <c r="C980" s="411" t="s">
        <v>659</v>
      </c>
      <c r="D980" s="412"/>
      <c r="E980" s="412">
        <v>0</v>
      </c>
      <c r="F980" s="412">
        <v>260296.3</v>
      </c>
      <c r="G980" s="412"/>
      <c r="H980" s="413"/>
    </row>
    <row r="981" spans="2:8" ht="40.5" x14ac:dyDescent="0.35">
      <c r="B981" s="410" t="s">
        <v>1695</v>
      </c>
      <c r="C981" s="411" t="s">
        <v>286</v>
      </c>
      <c r="D981" s="412"/>
      <c r="E981" s="412">
        <v>0</v>
      </c>
      <c r="F981" s="412">
        <v>14645.58</v>
      </c>
      <c r="G981" s="412"/>
      <c r="H981" s="413"/>
    </row>
    <row r="982" spans="2:8" ht="27.75" x14ac:dyDescent="0.35">
      <c r="B982" s="410" t="s">
        <v>1696</v>
      </c>
      <c r="C982" s="411" t="s">
        <v>776</v>
      </c>
      <c r="D982" s="412"/>
      <c r="E982" s="412">
        <v>0</v>
      </c>
      <c r="F982" s="412">
        <v>317878.25</v>
      </c>
      <c r="G982" s="412"/>
      <c r="H982" s="413"/>
    </row>
    <row r="983" spans="2:8" ht="40.5" x14ac:dyDescent="0.35">
      <c r="B983" s="410" t="s">
        <v>1697</v>
      </c>
      <c r="C983" s="411" t="s">
        <v>778</v>
      </c>
      <c r="D983" s="412"/>
      <c r="E983" s="412">
        <v>0</v>
      </c>
      <c r="F983" s="412">
        <v>415326</v>
      </c>
      <c r="G983" s="412"/>
      <c r="H983" s="413"/>
    </row>
    <row r="984" spans="2:8" ht="53.25" x14ac:dyDescent="0.35">
      <c r="B984" s="410" t="s">
        <v>1698</v>
      </c>
      <c r="C984" s="411" t="s">
        <v>290</v>
      </c>
      <c r="D984" s="412"/>
      <c r="E984" s="412">
        <v>0</v>
      </c>
      <c r="F984" s="412">
        <v>13356.51</v>
      </c>
      <c r="G984" s="412"/>
      <c r="H984" s="413"/>
    </row>
    <row r="985" spans="2:8" ht="40.5" x14ac:dyDescent="0.35">
      <c r="B985" s="410" t="s">
        <v>1699</v>
      </c>
      <c r="C985" s="411" t="s">
        <v>829</v>
      </c>
      <c r="D985" s="412"/>
      <c r="E985" s="412">
        <v>0</v>
      </c>
      <c r="F985" s="412">
        <v>375151</v>
      </c>
      <c r="G985" s="412"/>
      <c r="H985" s="413"/>
    </row>
    <row r="986" spans="2:8" ht="27.75" x14ac:dyDescent="0.35">
      <c r="B986" s="410" t="s">
        <v>1700</v>
      </c>
      <c r="C986" s="411" t="s">
        <v>851</v>
      </c>
      <c r="D986" s="412"/>
      <c r="E986" s="412">
        <v>0</v>
      </c>
      <c r="F986" s="412">
        <v>270000</v>
      </c>
      <c r="G986" s="412"/>
      <c r="H986" s="413"/>
    </row>
    <row r="987" spans="2:8" ht="53.25" x14ac:dyDescent="0.35">
      <c r="B987" s="410" t="s">
        <v>1701</v>
      </c>
      <c r="C987" s="411" t="s">
        <v>294</v>
      </c>
      <c r="D987" s="412"/>
      <c r="E987" s="412">
        <v>0</v>
      </c>
      <c r="F987" s="412">
        <v>21810.68</v>
      </c>
      <c r="G987" s="412"/>
      <c r="H987" s="413"/>
    </row>
    <row r="988" spans="2:8" ht="27.75" x14ac:dyDescent="0.35">
      <c r="B988" s="410" t="s">
        <v>1702</v>
      </c>
      <c r="C988" s="411" t="s">
        <v>853</v>
      </c>
      <c r="D988" s="412"/>
      <c r="E988" s="412">
        <v>0</v>
      </c>
      <c r="F988" s="412">
        <v>300000</v>
      </c>
      <c r="G988" s="412"/>
      <c r="H988" s="413"/>
    </row>
    <row r="989" spans="2:8" ht="40.5" x14ac:dyDescent="0.35">
      <c r="B989" s="410" t="s">
        <v>1703</v>
      </c>
      <c r="C989" s="411" t="s">
        <v>861</v>
      </c>
      <c r="D989" s="412"/>
      <c r="E989" s="412">
        <v>0</v>
      </c>
      <c r="F989" s="412">
        <v>406155</v>
      </c>
      <c r="G989" s="412"/>
      <c r="H989" s="413"/>
    </row>
    <row r="990" spans="2:8" ht="40.5" x14ac:dyDescent="0.35">
      <c r="B990" s="410" t="s">
        <v>1704</v>
      </c>
      <c r="C990" s="411" t="s">
        <v>298</v>
      </c>
      <c r="D990" s="412"/>
      <c r="E990" s="412">
        <v>0</v>
      </c>
      <c r="F990" s="412">
        <v>21709.5</v>
      </c>
      <c r="G990" s="412"/>
      <c r="H990" s="413"/>
    </row>
    <row r="991" spans="2:8" ht="40.5" x14ac:dyDescent="0.35">
      <c r="B991" s="410" t="s">
        <v>1705</v>
      </c>
      <c r="C991" s="411" t="s">
        <v>875</v>
      </c>
      <c r="D991" s="412"/>
      <c r="E991" s="412">
        <v>0</v>
      </c>
      <c r="F991" s="412">
        <v>335933.17</v>
      </c>
      <c r="G991" s="412"/>
      <c r="H991" s="413"/>
    </row>
    <row r="992" spans="2:8" ht="40.5" x14ac:dyDescent="0.35">
      <c r="B992" s="410" t="s">
        <v>1706</v>
      </c>
      <c r="C992" s="411" t="s">
        <v>302</v>
      </c>
      <c r="D992" s="412"/>
      <c r="E992" s="412">
        <v>0</v>
      </c>
      <c r="F992" s="412">
        <v>29074.92</v>
      </c>
      <c r="G992" s="412"/>
      <c r="H992" s="413"/>
    </row>
    <row r="993" spans="2:8" ht="53.25" x14ac:dyDescent="0.35">
      <c r="B993" s="410" t="s">
        <v>1707</v>
      </c>
      <c r="C993" s="411" t="s">
        <v>306</v>
      </c>
      <c r="D993" s="412"/>
      <c r="E993" s="412">
        <v>0</v>
      </c>
      <c r="F993" s="412">
        <v>21810.68</v>
      </c>
      <c r="G993" s="412"/>
      <c r="H993" s="413"/>
    </row>
    <row r="994" spans="2:8" ht="40.5" x14ac:dyDescent="0.35">
      <c r="B994" s="410" t="s">
        <v>1708</v>
      </c>
      <c r="C994" s="411" t="s">
        <v>935</v>
      </c>
      <c r="D994" s="412"/>
      <c r="E994" s="412">
        <v>0</v>
      </c>
      <c r="F994" s="412">
        <v>86125.21</v>
      </c>
      <c r="G994" s="412"/>
      <c r="H994" s="413"/>
    </row>
    <row r="995" spans="2:8" ht="53.25" x14ac:dyDescent="0.35">
      <c r="B995" s="410" t="s">
        <v>1709</v>
      </c>
      <c r="C995" s="411" t="s">
        <v>310</v>
      </c>
      <c r="D995" s="412"/>
      <c r="E995" s="412">
        <v>0</v>
      </c>
      <c r="F995" s="412">
        <v>26117.33</v>
      </c>
      <c r="G995" s="412"/>
      <c r="H995" s="413"/>
    </row>
    <row r="996" spans="2:8" x14ac:dyDescent="0.35">
      <c r="B996" s="410">
        <v>4300</v>
      </c>
      <c r="C996" s="411" t="s">
        <v>1710</v>
      </c>
      <c r="D996" s="412">
        <v>0</v>
      </c>
      <c r="E996" s="412">
        <v>0</v>
      </c>
      <c r="F996" s="412">
        <v>0.09</v>
      </c>
      <c r="G996" s="412">
        <v>0.09</v>
      </c>
      <c r="H996" s="413"/>
    </row>
    <row r="997" spans="2:8" x14ac:dyDescent="0.35">
      <c r="B997" s="410">
        <v>4310</v>
      </c>
      <c r="C997" s="411" t="s">
        <v>117</v>
      </c>
      <c r="D997" s="412">
        <v>0</v>
      </c>
      <c r="E997" s="412">
        <v>0</v>
      </c>
      <c r="F997" s="412">
        <v>0.09</v>
      </c>
      <c r="G997" s="412">
        <v>0.09</v>
      </c>
      <c r="H997" s="413"/>
    </row>
    <row r="998" spans="2:8" ht="27.75" x14ac:dyDescent="0.35">
      <c r="B998" s="410">
        <v>4311</v>
      </c>
      <c r="C998" s="411" t="s">
        <v>1711</v>
      </c>
      <c r="D998" s="412">
        <v>0</v>
      </c>
      <c r="E998" s="412">
        <v>0</v>
      </c>
      <c r="F998" s="412">
        <v>0.09</v>
      </c>
      <c r="G998" s="412">
        <v>0.09</v>
      </c>
      <c r="H998" s="413"/>
    </row>
    <row r="999" spans="2:8" ht="27.75" x14ac:dyDescent="0.35">
      <c r="B999" s="410" t="s">
        <v>1712</v>
      </c>
      <c r="C999" s="411" t="s">
        <v>1711</v>
      </c>
      <c r="D999" s="412">
        <v>0</v>
      </c>
      <c r="E999" s="412">
        <v>0</v>
      </c>
      <c r="F999" s="412">
        <v>0.09</v>
      </c>
      <c r="G999" s="412">
        <v>0.09</v>
      </c>
      <c r="H999" s="413"/>
    </row>
    <row r="1000" spans="2:8" ht="27.75" x14ac:dyDescent="0.35">
      <c r="B1000" s="410" t="s">
        <v>1713</v>
      </c>
      <c r="C1000" s="411" t="s">
        <v>1714</v>
      </c>
      <c r="D1000" s="412">
        <v>0</v>
      </c>
      <c r="E1000" s="412">
        <v>0</v>
      </c>
      <c r="F1000" s="412">
        <v>0.09</v>
      </c>
      <c r="G1000" s="412">
        <v>0.09</v>
      </c>
      <c r="H1000" s="413"/>
    </row>
    <row r="1001" spans="2:8" ht="27.75" x14ac:dyDescent="0.35">
      <c r="B1001" s="410" t="s">
        <v>1715</v>
      </c>
      <c r="C1001" s="411" t="s">
        <v>1714</v>
      </c>
      <c r="D1001" s="412">
        <v>0</v>
      </c>
      <c r="E1001" s="412">
        <v>0</v>
      </c>
      <c r="F1001" s="412">
        <v>0.09</v>
      </c>
      <c r="G1001" s="412">
        <v>0.09</v>
      </c>
      <c r="H1001" s="413"/>
    </row>
    <row r="1002" spans="2:8" x14ac:dyDescent="0.35">
      <c r="B1002" s="410" t="s">
        <v>1716</v>
      </c>
      <c r="C1002" s="411" t="s">
        <v>404</v>
      </c>
      <c r="D1002" s="412"/>
      <c r="E1002" s="412">
        <v>0</v>
      </c>
      <c r="F1002" s="412">
        <v>0.09</v>
      </c>
      <c r="G1002" s="412"/>
      <c r="H1002" s="413"/>
    </row>
    <row r="1003" spans="2:8" x14ac:dyDescent="0.35">
      <c r="B1003" s="410">
        <v>5000</v>
      </c>
      <c r="C1003" s="411" t="s">
        <v>1717</v>
      </c>
      <c r="D1003" s="412">
        <v>0</v>
      </c>
      <c r="E1003" s="412">
        <v>4842322.76</v>
      </c>
      <c r="F1003" s="412">
        <v>0</v>
      </c>
      <c r="G1003" s="412">
        <v>4842322.76</v>
      </c>
      <c r="H1003" s="413"/>
    </row>
    <row r="1004" spans="2:8" x14ac:dyDescent="0.35">
      <c r="B1004" s="410">
        <v>5100</v>
      </c>
      <c r="C1004" s="411" t="s">
        <v>118</v>
      </c>
      <c r="D1004" s="412">
        <v>0</v>
      </c>
      <c r="E1004" s="412">
        <v>4370260.87</v>
      </c>
      <c r="F1004" s="412">
        <v>0</v>
      </c>
      <c r="G1004" s="412">
        <v>4370260.87</v>
      </c>
      <c r="H1004" s="413"/>
    </row>
    <row r="1005" spans="2:8" x14ac:dyDescent="0.35">
      <c r="B1005" s="410" t="s">
        <v>1718</v>
      </c>
      <c r="C1005" s="411" t="s">
        <v>1719</v>
      </c>
      <c r="D1005" s="412">
        <v>0</v>
      </c>
      <c r="E1005" s="412">
        <v>2793360.65</v>
      </c>
      <c r="F1005" s="412">
        <v>0</v>
      </c>
      <c r="G1005" s="412">
        <v>2793360.65</v>
      </c>
      <c r="H1005" s="413"/>
    </row>
    <row r="1006" spans="2:8" ht="27.75" x14ac:dyDescent="0.35">
      <c r="B1006" s="410" t="s">
        <v>1720</v>
      </c>
      <c r="C1006" s="411" t="s">
        <v>1721</v>
      </c>
      <c r="D1006" s="412">
        <v>0</v>
      </c>
      <c r="E1006" s="412">
        <v>1401155.18</v>
      </c>
      <c r="F1006" s="412">
        <v>0</v>
      </c>
      <c r="G1006" s="412">
        <v>1401155.18</v>
      </c>
      <c r="H1006" s="413"/>
    </row>
    <row r="1007" spans="2:8" x14ac:dyDescent="0.35">
      <c r="B1007" s="410" t="s">
        <v>1722</v>
      </c>
      <c r="C1007" s="411" t="s">
        <v>1723</v>
      </c>
      <c r="D1007" s="412">
        <v>0</v>
      </c>
      <c r="E1007" s="412">
        <v>1401155.18</v>
      </c>
      <c r="F1007" s="412">
        <v>0</v>
      </c>
      <c r="G1007" s="412">
        <v>1401155.18</v>
      </c>
      <c r="H1007" s="413"/>
    </row>
    <row r="1008" spans="2:8" x14ac:dyDescent="0.35">
      <c r="B1008" s="410" t="s">
        <v>1724</v>
      </c>
      <c r="C1008" s="411" t="s">
        <v>1725</v>
      </c>
      <c r="D1008" s="412">
        <v>0</v>
      </c>
      <c r="E1008" s="412">
        <v>1401155.18</v>
      </c>
      <c r="F1008" s="412">
        <v>0</v>
      </c>
      <c r="G1008" s="412">
        <v>1401155.18</v>
      </c>
      <c r="H1008" s="413"/>
    </row>
    <row r="1009" spans="2:8" ht="40.5" x14ac:dyDescent="0.35">
      <c r="B1009" s="410" t="s">
        <v>1726</v>
      </c>
      <c r="C1009" s="411" t="s">
        <v>591</v>
      </c>
      <c r="D1009" s="412"/>
      <c r="E1009" s="412">
        <v>2200</v>
      </c>
      <c r="F1009" s="412">
        <v>0</v>
      </c>
      <c r="G1009" s="412"/>
      <c r="H1009" s="413"/>
    </row>
    <row r="1010" spans="2:8" ht="40.5" x14ac:dyDescent="0.35">
      <c r="B1010" s="410" t="s">
        <v>1727</v>
      </c>
      <c r="C1010" s="411" t="s">
        <v>617</v>
      </c>
      <c r="D1010" s="412"/>
      <c r="E1010" s="412">
        <v>2200</v>
      </c>
      <c r="F1010" s="412">
        <v>0</v>
      </c>
      <c r="G1010" s="412"/>
      <c r="H1010" s="413"/>
    </row>
    <row r="1011" spans="2:8" ht="40.5" x14ac:dyDescent="0.35">
      <c r="B1011" s="410" t="s">
        <v>1728</v>
      </c>
      <c r="C1011" s="411" t="s">
        <v>617</v>
      </c>
      <c r="D1011" s="412"/>
      <c r="E1011" s="412">
        <v>2500</v>
      </c>
      <c r="F1011" s="412">
        <v>0</v>
      </c>
      <c r="G1011" s="412"/>
      <c r="H1011" s="413"/>
    </row>
    <row r="1012" spans="2:8" ht="40.5" x14ac:dyDescent="0.35">
      <c r="B1012" s="410" t="s">
        <v>1729</v>
      </c>
      <c r="C1012" s="411" t="s">
        <v>617</v>
      </c>
      <c r="D1012" s="412"/>
      <c r="E1012" s="412">
        <v>2200</v>
      </c>
      <c r="F1012" s="412">
        <v>0</v>
      </c>
      <c r="G1012" s="412"/>
      <c r="H1012" s="413"/>
    </row>
    <row r="1013" spans="2:8" ht="40.5" x14ac:dyDescent="0.35">
      <c r="B1013" s="410" t="s">
        <v>1730</v>
      </c>
      <c r="C1013" s="411" t="s">
        <v>617</v>
      </c>
      <c r="D1013" s="412"/>
      <c r="E1013" s="412">
        <v>2200</v>
      </c>
      <c r="F1013" s="412">
        <v>0</v>
      </c>
      <c r="G1013" s="412"/>
      <c r="H1013" s="413"/>
    </row>
    <row r="1014" spans="2:8" ht="40.5" x14ac:dyDescent="0.35">
      <c r="B1014" s="410" t="s">
        <v>1731</v>
      </c>
      <c r="C1014" s="411" t="s">
        <v>617</v>
      </c>
      <c r="D1014" s="412"/>
      <c r="E1014" s="412">
        <v>2200</v>
      </c>
      <c r="F1014" s="412">
        <v>0</v>
      </c>
      <c r="G1014" s="412"/>
      <c r="H1014" s="413"/>
    </row>
    <row r="1015" spans="2:8" ht="40.5" x14ac:dyDescent="0.35">
      <c r="B1015" s="410" t="s">
        <v>1732</v>
      </c>
      <c r="C1015" s="411" t="s">
        <v>617</v>
      </c>
      <c r="D1015" s="412"/>
      <c r="E1015" s="412">
        <v>3000</v>
      </c>
      <c r="F1015" s="412">
        <v>0</v>
      </c>
      <c r="G1015" s="412"/>
      <c r="H1015" s="413"/>
    </row>
    <row r="1016" spans="2:8" ht="40.5" x14ac:dyDescent="0.35">
      <c r="B1016" s="410" t="s">
        <v>1733</v>
      </c>
      <c r="C1016" s="411" t="s">
        <v>617</v>
      </c>
      <c r="D1016" s="412"/>
      <c r="E1016" s="412">
        <v>2200</v>
      </c>
      <c r="F1016" s="412">
        <v>0</v>
      </c>
      <c r="G1016" s="412"/>
      <c r="H1016" s="413"/>
    </row>
    <row r="1017" spans="2:8" ht="40.5" x14ac:dyDescent="0.35">
      <c r="B1017" s="410" t="s">
        <v>1734</v>
      </c>
      <c r="C1017" s="411" t="s">
        <v>617</v>
      </c>
      <c r="D1017" s="412"/>
      <c r="E1017" s="412">
        <v>2500</v>
      </c>
      <c r="F1017" s="412">
        <v>0</v>
      </c>
      <c r="G1017" s="412"/>
      <c r="H1017" s="413"/>
    </row>
    <row r="1018" spans="2:8" ht="40.5" x14ac:dyDescent="0.35">
      <c r="B1018" s="410" t="s">
        <v>1735</v>
      </c>
      <c r="C1018" s="411" t="s">
        <v>617</v>
      </c>
      <c r="D1018" s="412"/>
      <c r="E1018" s="412">
        <v>3000</v>
      </c>
      <c r="F1018" s="412">
        <v>0</v>
      </c>
      <c r="G1018" s="412"/>
      <c r="H1018" s="413"/>
    </row>
    <row r="1019" spans="2:8" ht="40.5" x14ac:dyDescent="0.35">
      <c r="B1019" s="410" t="s">
        <v>1736</v>
      </c>
      <c r="C1019" s="411" t="s">
        <v>617</v>
      </c>
      <c r="D1019" s="412"/>
      <c r="E1019" s="412">
        <v>2200</v>
      </c>
      <c r="F1019" s="412">
        <v>0</v>
      </c>
      <c r="G1019" s="412"/>
      <c r="H1019" s="413"/>
    </row>
    <row r="1020" spans="2:8" ht="40.5" x14ac:dyDescent="0.35">
      <c r="B1020" s="410" t="s">
        <v>1737</v>
      </c>
      <c r="C1020" s="411" t="s">
        <v>617</v>
      </c>
      <c r="D1020" s="412"/>
      <c r="E1020" s="412">
        <v>7000</v>
      </c>
      <c r="F1020" s="412">
        <v>0</v>
      </c>
      <c r="G1020" s="412"/>
      <c r="H1020" s="413"/>
    </row>
    <row r="1021" spans="2:8" ht="40.5" x14ac:dyDescent="0.35">
      <c r="B1021" s="410" t="s">
        <v>1738</v>
      </c>
      <c r="C1021" s="411" t="s">
        <v>617</v>
      </c>
      <c r="D1021" s="412"/>
      <c r="E1021" s="412">
        <v>2200</v>
      </c>
      <c r="F1021" s="412">
        <v>0</v>
      </c>
      <c r="G1021" s="412"/>
      <c r="H1021" s="413"/>
    </row>
    <row r="1022" spans="2:8" ht="40.5" x14ac:dyDescent="0.35">
      <c r="B1022" s="410" t="s">
        <v>1739</v>
      </c>
      <c r="C1022" s="411" t="s">
        <v>617</v>
      </c>
      <c r="D1022" s="412"/>
      <c r="E1022" s="412">
        <v>2500</v>
      </c>
      <c r="F1022" s="412">
        <v>0</v>
      </c>
      <c r="G1022" s="412"/>
      <c r="H1022" s="413"/>
    </row>
    <row r="1023" spans="2:8" ht="40.5" x14ac:dyDescent="0.35">
      <c r="B1023" s="410" t="s">
        <v>1740</v>
      </c>
      <c r="C1023" s="411" t="s">
        <v>617</v>
      </c>
      <c r="D1023" s="412"/>
      <c r="E1023" s="412">
        <v>11000</v>
      </c>
      <c r="F1023" s="412">
        <v>0</v>
      </c>
      <c r="G1023" s="412"/>
      <c r="H1023" s="413"/>
    </row>
    <row r="1024" spans="2:8" ht="40.5" x14ac:dyDescent="0.35">
      <c r="B1024" s="410" t="s">
        <v>1741</v>
      </c>
      <c r="C1024" s="411" t="s">
        <v>617</v>
      </c>
      <c r="D1024" s="412"/>
      <c r="E1024" s="412">
        <v>2200</v>
      </c>
      <c r="F1024" s="412">
        <v>0</v>
      </c>
      <c r="G1024" s="412"/>
      <c r="H1024" s="413"/>
    </row>
    <row r="1025" spans="2:8" ht="40.5" x14ac:dyDescent="0.35">
      <c r="B1025" s="410" t="s">
        <v>1742</v>
      </c>
      <c r="C1025" s="411" t="s">
        <v>627</v>
      </c>
      <c r="D1025" s="412"/>
      <c r="E1025" s="412">
        <v>2500</v>
      </c>
      <c r="F1025" s="412">
        <v>0</v>
      </c>
      <c r="G1025" s="412"/>
      <c r="H1025" s="413"/>
    </row>
    <row r="1026" spans="2:8" ht="40.5" x14ac:dyDescent="0.35">
      <c r="B1026" s="410" t="s">
        <v>1743</v>
      </c>
      <c r="C1026" s="411" t="s">
        <v>627</v>
      </c>
      <c r="D1026" s="412"/>
      <c r="E1026" s="412">
        <v>3000</v>
      </c>
      <c r="F1026" s="412">
        <v>0</v>
      </c>
      <c r="G1026" s="412"/>
      <c r="H1026" s="413"/>
    </row>
    <row r="1027" spans="2:8" ht="40.5" x14ac:dyDescent="0.35">
      <c r="B1027" s="410" t="s">
        <v>1744</v>
      </c>
      <c r="C1027" s="411" t="s">
        <v>627</v>
      </c>
      <c r="D1027" s="412"/>
      <c r="E1027" s="412">
        <v>2200</v>
      </c>
      <c r="F1027" s="412">
        <v>0</v>
      </c>
      <c r="G1027" s="412"/>
      <c r="H1027" s="413"/>
    </row>
    <row r="1028" spans="2:8" ht="40.5" x14ac:dyDescent="0.35">
      <c r="B1028" s="410" t="s">
        <v>1745</v>
      </c>
      <c r="C1028" s="411" t="s">
        <v>627</v>
      </c>
      <c r="D1028" s="412"/>
      <c r="E1028" s="412">
        <v>2200</v>
      </c>
      <c r="F1028" s="412">
        <v>0</v>
      </c>
      <c r="G1028" s="412"/>
      <c r="H1028" s="413"/>
    </row>
    <row r="1029" spans="2:8" ht="40.5" x14ac:dyDescent="0.35">
      <c r="B1029" s="410" t="s">
        <v>1746</v>
      </c>
      <c r="C1029" s="411" t="s">
        <v>627</v>
      </c>
      <c r="D1029" s="412"/>
      <c r="E1029" s="412">
        <v>2200</v>
      </c>
      <c r="F1029" s="412">
        <v>0</v>
      </c>
      <c r="G1029" s="412"/>
      <c r="H1029" s="413"/>
    </row>
    <row r="1030" spans="2:8" ht="40.5" x14ac:dyDescent="0.35">
      <c r="B1030" s="410" t="s">
        <v>1747</v>
      </c>
      <c r="C1030" s="411" t="s">
        <v>627</v>
      </c>
      <c r="D1030" s="412"/>
      <c r="E1030" s="412">
        <v>3000</v>
      </c>
      <c r="F1030" s="412">
        <v>0</v>
      </c>
      <c r="G1030" s="412"/>
      <c r="H1030" s="413"/>
    </row>
    <row r="1031" spans="2:8" ht="40.5" x14ac:dyDescent="0.35">
      <c r="B1031" s="410" t="s">
        <v>1748</v>
      </c>
      <c r="C1031" s="411" t="s">
        <v>627</v>
      </c>
      <c r="D1031" s="412"/>
      <c r="E1031" s="412">
        <v>2200</v>
      </c>
      <c r="F1031" s="412">
        <v>0</v>
      </c>
      <c r="G1031" s="412"/>
      <c r="H1031" s="413"/>
    </row>
    <row r="1032" spans="2:8" ht="40.5" x14ac:dyDescent="0.35">
      <c r="B1032" s="410" t="s">
        <v>1749</v>
      </c>
      <c r="C1032" s="411" t="s">
        <v>627</v>
      </c>
      <c r="D1032" s="412"/>
      <c r="E1032" s="412">
        <v>2200</v>
      </c>
      <c r="F1032" s="412">
        <v>0</v>
      </c>
      <c r="G1032" s="412"/>
      <c r="H1032" s="413"/>
    </row>
    <row r="1033" spans="2:8" ht="40.5" x14ac:dyDescent="0.35">
      <c r="B1033" s="410" t="s">
        <v>1750</v>
      </c>
      <c r="C1033" s="411" t="s">
        <v>627</v>
      </c>
      <c r="D1033" s="412"/>
      <c r="E1033" s="412">
        <v>3000</v>
      </c>
      <c r="F1033" s="412">
        <v>0</v>
      </c>
      <c r="G1033" s="412"/>
      <c r="H1033" s="413"/>
    </row>
    <row r="1034" spans="2:8" ht="40.5" x14ac:dyDescent="0.35">
      <c r="B1034" s="410" t="s">
        <v>1751</v>
      </c>
      <c r="C1034" s="411" t="s">
        <v>627</v>
      </c>
      <c r="D1034" s="412"/>
      <c r="E1034" s="412">
        <v>2200</v>
      </c>
      <c r="F1034" s="412">
        <v>0</v>
      </c>
      <c r="G1034" s="412"/>
      <c r="H1034" s="413"/>
    </row>
    <row r="1035" spans="2:8" ht="40.5" x14ac:dyDescent="0.35">
      <c r="B1035" s="410" t="s">
        <v>1752</v>
      </c>
      <c r="C1035" s="411" t="s">
        <v>627</v>
      </c>
      <c r="D1035" s="412"/>
      <c r="E1035" s="412">
        <v>3000</v>
      </c>
      <c r="F1035" s="412">
        <v>0</v>
      </c>
      <c r="G1035" s="412"/>
      <c r="H1035" s="413"/>
    </row>
    <row r="1036" spans="2:8" ht="40.5" x14ac:dyDescent="0.35">
      <c r="B1036" s="410" t="s">
        <v>1753</v>
      </c>
      <c r="C1036" s="411" t="s">
        <v>627</v>
      </c>
      <c r="D1036" s="412"/>
      <c r="E1036" s="412">
        <v>2500</v>
      </c>
      <c r="F1036" s="412">
        <v>0</v>
      </c>
      <c r="G1036" s="412"/>
      <c r="H1036" s="413"/>
    </row>
    <row r="1037" spans="2:8" ht="40.5" x14ac:dyDescent="0.35">
      <c r="B1037" s="410" t="s">
        <v>1754</v>
      </c>
      <c r="C1037" s="411" t="s">
        <v>627</v>
      </c>
      <c r="D1037" s="412"/>
      <c r="E1037" s="412">
        <v>7000</v>
      </c>
      <c r="F1037" s="412">
        <v>0</v>
      </c>
      <c r="G1037" s="412"/>
      <c r="H1037" s="413"/>
    </row>
    <row r="1038" spans="2:8" ht="40.5" x14ac:dyDescent="0.35">
      <c r="B1038" s="410" t="s">
        <v>1755</v>
      </c>
      <c r="C1038" s="411" t="s">
        <v>627</v>
      </c>
      <c r="D1038" s="412"/>
      <c r="E1038" s="412">
        <v>2500</v>
      </c>
      <c r="F1038" s="412">
        <v>0</v>
      </c>
      <c r="G1038" s="412"/>
      <c r="H1038" s="413"/>
    </row>
    <row r="1039" spans="2:8" ht="40.5" x14ac:dyDescent="0.35">
      <c r="B1039" s="410" t="s">
        <v>1756</v>
      </c>
      <c r="C1039" s="411" t="s">
        <v>627</v>
      </c>
      <c r="D1039" s="412"/>
      <c r="E1039" s="412">
        <v>2500</v>
      </c>
      <c r="F1039" s="412">
        <v>0</v>
      </c>
      <c r="G1039" s="412"/>
      <c r="H1039" s="413"/>
    </row>
    <row r="1040" spans="2:8" ht="40.5" x14ac:dyDescent="0.35">
      <c r="B1040" s="410" t="s">
        <v>1757</v>
      </c>
      <c r="C1040" s="411" t="s">
        <v>627</v>
      </c>
      <c r="D1040" s="412"/>
      <c r="E1040" s="412">
        <v>2200</v>
      </c>
      <c r="F1040" s="412">
        <v>0</v>
      </c>
      <c r="G1040" s="412"/>
      <c r="H1040" s="413"/>
    </row>
    <row r="1041" spans="2:8" ht="40.5" x14ac:dyDescent="0.35">
      <c r="B1041" s="410" t="s">
        <v>1758</v>
      </c>
      <c r="C1041" s="411" t="s">
        <v>627</v>
      </c>
      <c r="D1041" s="412"/>
      <c r="E1041" s="412">
        <v>11000</v>
      </c>
      <c r="F1041" s="412">
        <v>0</v>
      </c>
      <c r="G1041" s="412"/>
      <c r="H1041" s="413"/>
    </row>
    <row r="1042" spans="2:8" ht="40.5" x14ac:dyDescent="0.35">
      <c r="B1042" s="410" t="s">
        <v>1759</v>
      </c>
      <c r="C1042" s="411" t="s">
        <v>627</v>
      </c>
      <c r="D1042" s="412"/>
      <c r="E1042" s="412">
        <v>2200</v>
      </c>
      <c r="F1042" s="412">
        <v>0</v>
      </c>
      <c r="G1042" s="412"/>
      <c r="H1042" s="413"/>
    </row>
    <row r="1043" spans="2:8" ht="40.5" x14ac:dyDescent="0.35">
      <c r="B1043" s="410" t="s">
        <v>1760</v>
      </c>
      <c r="C1043" s="411" t="s">
        <v>637</v>
      </c>
      <c r="D1043" s="412"/>
      <c r="E1043" s="412">
        <v>3787.02</v>
      </c>
      <c r="F1043" s="412">
        <v>0</v>
      </c>
      <c r="G1043" s="412"/>
      <c r="H1043" s="413"/>
    </row>
    <row r="1044" spans="2:8" ht="40.5" x14ac:dyDescent="0.35">
      <c r="B1044" s="410" t="s">
        <v>1761</v>
      </c>
      <c r="C1044" s="411" t="s">
        <v>639</v>
      </c>
      <c r="D1044" s="412"/>
      <c r="E1044" s="412">
        <v>2200</v>
      </c>
      <c r="F1044" s="412">
        <v>0</v>
      </c>
      <c r="G1044" s="412"/>
      <c r="H1044" s="413"/>
    </row>
    <row r="1045" spans="2:8" ht="40.5" x14ac:dyDescent="0.35">
      <c r="B1045" s="410" t="s">
        <v>1762</v>
      </c>
      <c r="C1045" s="411" t="s">
        <v>641</v>
      </c>
      <c r="D1045" s="412"/>
      <c r="E1045" s="412">
        <v>2500</v>
      </c>
      <c r="F1045" s="412">
        <v>0</v>
      </c>
      <c r="G1045" s="412"/>
      <c r="H1045" s="413"/>
    </row>
    <row r="1046" spans="2:8" ht="40.5" x14ac:dyDescent="0.35">
      <c r="B1046" s="410" t="s">
        <v>1763</v>
      </c>
      <c r="C1046" s="411" t="s">
        <v>641</v>
      </c>
      <c r="D1046" s="412"/>
      <c r="E1046" s="412">
        <v>3000</v>
      </c>
      <c r="F1046" s="412">
        <v>0</v>
      </c>
      <c r="G1046" s="412"/>
      <c r="H1046" s="413"/>
    </row>
    <row r="1047" spans="2:8" ht="40.5" x14ac:dyDescent="0.35">
      <c r="B1047" s="410" t="s">
        <v>1764</v>
      </c>
      <c r="C1047" s="411" t="s">
        <v>641</v>
      </c>
      <c r="D1047" s="412"/>
      <c r="E1047" s="412">
        <v>2200</v>
      </c>
      <c r="F1047" s="412">
        <v>0</v>
      </c>
      <c r="G1047" s="412"/>
      <c r="H1047" s="413"/>
    </row>
    <row r="1048" spans="2:8" ht="40.5" x14ac:dyDescent="0.35">
      <c r="B1048" s="410" t="s">
        <v>1765</v>
      </c>
      <c r="C1048" s="411" t="s">
        <v>641</v>
      </c>
      <c r="D1048" s="412"/>
      <c r="E1048" s="412">
        <v>2200</v>
      </c>
      <c r="F1048" s="412">
        <v>0</v>
      </c>
      <c r="G1048" s="412"/>
      <c r="H1048" s="413"/>
    </row>
    <row r="1049" spans="2:8" ht="40.5" x14ac:dyDescent="0.35">
      <c r="B1049" s="410" t="s">
        <v>1766</v>
      </c>
      <c r="C1049" s="411" t="s">
        <v>641</v>
      </c>
      <c r="D1049" s="412"/>
      <c r="E1049" s="412">
        <v>2200</v>
      </c>
      <c r="F1049" s="412">
        <v>0</v>
      </c>
      <c r="G1049" s="412"/>
      <c r="H1049" s="413"/>
    </row>
    <row r="1050" spans="2:8" ht="40.5" x14ac:dyDescent="0.35">
      <c r="B1050" s="410" t="s">
        <v>1767</v>
      </c>
      <c r="C1050" s="411" t="s">
        <v>641</v>
      </c>
      <c r="D1050" s="412"/>
      <c r="E1050" s="412">
        <v>3000</v>
      </c>
      <c r="F1050" s="412">
        <v>0</v>
      </c>
      <c r="G1050" s="412"/>
      <c r="H1050" s="413"/>
    </row>
    <row r="1051" spans="2:8" ht="40.5" x14ac:dyDescent="0.35">
      <c r="B1051" s="410" t="s">
        <v>1768</v>
      </c>
      <c r="C1051" s="411" t="s">
        <v>641</v>
      </c>
      <c r="D1051" s="412"/>
      <c r="E1051" s="412">
        <v>2200</v>
      </c>
      <c r="F1051" s="412">
        <v>0</v>
      </c>
      <c r="G1051" s="412"/>
      <c r="H1051" s="413"/>
    </row>
    <row r="1052" spans="2:8" ht="40.5" x14ac:dyDescent="0.35">
      <c r="B1052" s="410" t="s">
        <v>1769</v>
      </c>
      <c r="C1052" s="411" t="s">
        <v>641</v>
      </c>
      <c r="D1052" s="412"/>
      <c r="E1052" s="412">
        <v>2200</v>
      </c>
      <c r="F1052" s="412">
        <v>0</v>
      </c>
      <c r="G1052" s="412"/>
      <c r="H1052" s="413"/>
    </row>
    <row r="1053" spans="2:8" ht="40.5" x14ac:dyDescent="0.35">
      <c r="B1053" s="410" t="s">
        <v>1770</v>
      </c>
      <c r="C1053" s="411" t="s">
        <v>641</v>
      </c>
      <c r="D1053" s="412"/>
      <c r="E1053" s="412">
        <v>3000</v>
      </c>
      <c r="F1053" s="412">
        <v>0</v>
      </c>
      <c r="G1053" s="412"/>
      <c r="H1053" s="413"/>
    </row>
    <row r="1054" spans="2:8" ht="40.5" x14ac:dyDescent="0.35">
      <c r="B1054" s="410" t="s">
        <v>1771</v>
      </c>
      <c r="C1054" s="411" t="s">
        <v>641</v>
      </c>
      <c r="D1054" s="412"/>
      <c r="E1054" s="412">
        <v>2200</v>
      </c>
      <c r="F1054" s="412">
        <v>0</v>
      </c>
      <c r="G1054" s="412"/>
      <c r="H1054" s="413"/>
    </row>
    <row r="1055" spans="2:8" ht="40.5" x14ac:dyDescent="0.35">
      <c r="B1055" s="410" t="s">
        <v>1772</v>
      </c>
      <c r="C1055" s="411" t="s">
        <v>641</v>
      </c>
      <c r="D1055" s="412"/>
      <c r="E1055" s="412">
        <v>3000</v>
      </c>
      <c r="F1055" s="412">
        <v>0</v>
      </c>
      <c r="G1055" s="412"/>
      <c r="H1055" s="413"/>
    </row>
    <row r="1056" spans="2:8" ht="40.5" x14ac:dyDescent="0.35">
      <c r="B1056" s="410" t="s">
        <v>1773</v>
      </c>
      <c r="C1056" s="411" t="s">
        <v>641</v>
      </c>
      <c r="D1056" s="412"/>
      <c r="E1056" s="412">
        <v>2500</v>
      </c>
      <c r="F1056" s="412">
        <v>0</v>
      </c>
      <c r="G1056" s="412"/>
      <c r="H1056" s="413"/>
    </row>
    <row r="1057" spans="2:8" ht="40.5" x14ac:dyDescent="0.35">
      <c r="B1057" s="410" t="s">
        <v>1774</v>
      </c>
      <c r="C1057" s="411" t="s">
        <v>641</v>
      </c>
      <c r="D1057" s="412"/>
      <c r="E1057" s="412">
        <v>7000</v>
      </c>
      <c r="F1057" s="412">
        <v>0</v>
      </c>
      <c r="G1057" s="412"/>
      <c r="H1057" s="413"/>
    </row>
    <row r="1058" spans="2:8" ht="40.5" x14ac:dyDescent="0.35">
      <c r="B1058" s="410" t="s">
        <v>1775</v>
      </c>
      <c r="C1058" s="411" t="s">
        <v>641</v>
      </c>
      <c r="D1058" s="412"/>
      <c r="E1058" s="412">
        <v>2500</v>
      </c>
      <c r="F1058" s="412">
        <v>0</v>
      </c>
      <c r="G1058" s="412"/>
      <c r="H1058" s="413"/>
    </row>
    <row r="1059" spans="2:8" ht="40.5" x14ac:dyDescent="0.35">
      <c r="B1059" s="410" t="s">
        <v>1776</v>
      </c>
      <c r="C1059" s="411" t="s">
        <v>641</v>
      </c>
      <c r="D1059" s="412"/>
      <c r="E1059" s="412">
        <v>2500</v>
      </c>
      <c r="F1059" s="412">
        <v>0</v>
      </c>
      <c r="G1059" s="412"/>
      <c r="H1059" s="413"/>
    </row>
    <row r="1060" spans="2:8" ht="40.5" x14ac:dyDescent="0.35">
      <c r="B1060" s="410" t="s">
        <v>1777</v>
      </c>
      <c r="C1060" s="411" t="s">
        <v>641</v>
      </c>
      <c r="D1060" s="412"/>
      <c r="E1060" s="412">
        <v>2200</v>
      </c>
      <c r="F1060" s="412">
        <v>0</v>
      </c>
      <c r="G1060" s="412"/>
      <c r="H1060" s="413"/>
    </row>
    <row r="1061" spans="2:8" ht="40.5" x14ac:dyDescent="0.35">
      <c r="B1061" s="410" t="s">
        <v>1778</v>
      </c>
      <c r="C1061" s="411" t="s">
        <v>641</v>
      </c>
      <c r="D1061" s="412"/>
      <c r="E1061" s="412">
        <v>11000</v>
      </c>
      <c r="F1061" s="412">
        <v>0</v>
      </c>
      <c r="G1061" s="412"/>
      <c r="H1061" s="413"/>
    </row>
    <row r="1062" spans="2:8" ht="40.5" x14ac:dyDescent="0.35">
      <c r="B1062" s="410" t="s">
        <v>1779</v>
      </c>
      <c r="C1062" s="411" t="s">
        <v>641</v>
      </c>
      <c r="D1062" s="412"/>
      <c r="E1062" s="412">
        <v>2200</v>
      </c>
      <c r="F1062" s="412">
        <v>0</v>
      </c>
      <c r="G1062" s="412"/>
      <c r="H1062" s="413"/>
    </row>
    <row r="1063" spans="2:8" ht="27.75" x14ac:dyDescent="0.35">
      <c r="B1063" s="410" t="s">
        <v>1780</v>
      </c>
      <c r="C1063" s="411" t="s">
        <v>663</v>
      </c>
      <c r="D1063" s="412"/>
      <c r="E1063" s="412">
        <v>2200</v>
      </c>
      <c r="F1063" s="412">
        <v>0</v>
      </c>
      <c r="G1063" s="412"/>
      <c r="H1063" s="413"/>
    </row>
    <row r="1064" spans="2:8" ht="27.75" x14ac:dyDescent="0.35">
      <c r="B1064" s="410" t="s">
        <v>1781</v>
      </c>
      <c r="C1064" s="411" t="s">
        <v>663</v>
      </c>
      <c r="D1064" s="412"/>
      <c r="E1064" s="412">
        <v>2500</v>
      </c>
      <c r="F1064" s="412">
        <v>0</v>
      </c>
      <c r="G1064" s="412"/>
      <c r="H1064" s="413"/>
    </row>
    <row r="1065" spans="2:8" ht="27.75" x14ac:dyDescent="0.35">
      <c r="B1065" s="410" t="s">
        <v>1782</v>
      </c>
      <c r="C1065" s="411" t="s">
        <v>663</v>
      </c>
      <c r="D1065" s="412"/>
      <c r="E1065" s="412">
        <v>3000</v>
      </c>
      <c r="F1065" s="412">
        <v>0</v>
      </c>
      <c r="G1065" s="412"/>
      <c r="H1065" s="413"/>
    </row>
    <row r="1066" spans="2:8" ht="27.75" x14ac:dyDescent="0.35">
      <c r="B1066" s="410" t="s">
        <v>1783</v>
      </c>
      <c r="C1066" s="411" t="s">
        <v>663</v>
      </c>
      <c r="D1066" s="412"/>
      <c r="E1066" s="412">
        <v>2200</v>
      </c>
      <c r="F1066" s="412">
        <v>0</v>
      </c>
      <c r="G1066" s="412"/>
      <c r="H1066" s="413"/>
    </row>
    <row r="1067" spans="2:8" ht="27.75" x14ac:dyDescent="0.35">
      <c r="B1067" s="410" t="s">
        <v>1784</v>
      </c>
      <c r="C1067" s="411" t="s">
        <v>663</v>
      </c>
      <c r="D1067" s="412"/>
      <c r="E1067" s="412">
        <v>2200</v>
      </c>
      <c r="F1067" s="412">
        <v>0</v>
      </c>
      <c r="G1067" s="412"/>
      <c r="H1067" s="413"/>
    </row>
    <row r="1068" spans="2:8" ht="27.75" x14ac:dyDescent="0.35">
      <c r="B1068" s="410" t="s">
        <v>1785</v>
      </c>
      <c r="C1068" s="411" t="s">
        <v>663</v>
      </c>
      <c r="D1068" s="412"/>
      <c r="E1068" s="412">
        <v>3000</v>
      </c>
      <c r="F1068" s="412">
        <v>0</v>
      </c>
      <c r="G1068" s="412"/>
      <c r="H1068" s="413"/>
    </row>
    <row r="1069" spans="2:8" ht="27.75" x14ac:dyDescent="0.35">
      <c r="B1069" s="410" t="s">
        <v>1786</v>
      </c>
      <c r="C1069" s="411" t="s">
        <v>663</v>
      </c>
      <c r="D1069" s="412"/>
      <c r="E1069" s="412">
        <v>2200</v>
      </c>
      <c r="F1069" s="412">
        <v>0</v>
      </c>
      <c r="G1069" s="412"/>
      <c r="H1069" s="413"/>
    </row>
    <row r="1070" spans="2:8" ht="27.75" x14ac:dyDescent="0.35">
      <c r="B1070" s="410" t="s">
        <v>1787</v>
      </c>
      <c r="C1070" s="411" t="s">
        <v>663</v>
      </c>
      <c r="D1070" s="412"/>
      <c r="E1070" s="412">
        <v>3000</v>
      </c>
      <c r="F1070" s="412">
        <v>0</v>
      </c>
      <c r="G1070" s="412"/>
      <c r="H1070" s="413"/>
    </row>
    <row r="1071" spans="2:8" ht="27.75" x14ac:dyDescent="0.35">
      <c r="B1071" s="410" t="s">
        <v>1788</v>
      </c>
      <c r="C1071" s="411" t="s">
        <v>663</v>
      </c>
      <c r="D1071" s="412"/>
      <c r="E1071" s="412">
        <v>2500</v>
      </c>
      <c r="F1071" s="412">
        <v>0</v>
      </c>
      <c r="G1071" s="412"/>
      <c r="H1071" s="413"/>
    </row>
    <row r="1072" spans="2:8" ht="27.75" x14ac:dyDescent="0.35">
      <c r="B1072" s="410" t="s">
        <v>1789</v>
      </c>
      <c r="C1072" s="411" t="s">
        <v>663</v>
      </c>
      <c r="D1072" s="412"/>
      <c r="E1072" s="412">
        <v>3000</v>
      </c>
      <c r="F1072" s="412">
        <v>0</v>
      </c>
      <c r="G1072" s="412"/>
      <c r="H1072" s="413"/>
    </row>
    <row r="1073" spans="2:8" ht="27.75" x14ac:dyDescent="0.35">
      <c r="B1073" s="410" t="s">
        <v>1790</v>
      </c>
      <c r="C1073" s="411" t="s">
        <v>663</v>
      </c>
      <c r="D1073" s="412"/>
      <c r="E1073" s="412">
        <v>2200</v>
      </c>
      <c r="F1073" s="412">
        <v>0</v>
      </c>
      <c r="G1073" s="412"/>
      <c r="H1073" s="413"/>
    </row>
    <row r="1074" spans="2:8" ht="27.75" x14ac:dyDescent="0.35">
      <c r="B1074" s="410" t="s">
        <v>1791</v>
      </c>
      <c r="C1074" s="411" t="s">
        <v>663</v>
      </c>
      <c r="D1074" s="412"/>
      <c r="E1074" s="412">
        <v>7000</v>
      </c>
      <c r="F1074" s="412">
        <v>0</v>
      </c>
      <c r="G1074" s="412"/>
      <c r="H1074" s="413"/>
    </row>
    <row r="1075" spans="2:8" ht="27.75" x14ac:dyDescent="0.35">
      <c r="B1075" s="410" t="s">
        <v>1792</v>
      </c>
      <c r="C1075" s="411" t="s">
        <v>663</v>
      </c>
      <c r="D1075" s="412"/>
      <c r="E1075" s="412">
        <v>2200</v>
      </c>
      <c r="F1075" s="412">
        <v>0</v>
      </c>
      <c r="G1075" s="412"/>
      <c r="H1075" s="413"/>
    </row>
    <row r="1076" spans="2:8" ht="27.75" x14ac:dyDescent="0.35">
      <c r="B1076" s="410" t="s">
        <v>1793</v>
      </c>
      <c r="C1076" s="411" t="s">
        <v>663</v>
      </c>
      <c r="D1076" s="412"/>
      <c r="E1076" s="412">
        <v>2500</v>
      </c>
      <c r="F1076" s="412">
        <v>0</v>
      </c>
      <c r="G1076" s="412"/>
      <c r="H1076" s="413"/>
    </row>
    <row r="1077" spans="2:8" ht="27.75" x14ac:dyDescent="0.35">
      <c r="B1077" s="410" t="s">
        <v>1794</v>
      </c>
      <c r="C1077" s="411" t="s">
        <v>663</v>
      </c>
      <c r="D1077" s="412"/>
      <c r="E1077" s="412">
        <v>2200</v>
      </c>
      <c r="F1077" s="412">
        <v>0</v>
      </c>
      <c r="G1077" s="412"/>
      <c r="H1077" s="413"/>
    </row>
    <row r="1078" spans="2:8" ht="27.75" x14ac:dyDescent="0.35">
      <c r="B1078" s="410" t="s">
        <v>1795</v>
      </c>
      <c r="C1078" s="411" t="s">
        <v>663</v>
      </c>
      <c r="D1078" s="412"/>
      <c r="E1078" s="412">
        <v>11000</v>
      </c>
      <c r="F1078" s="412">
        <v>0</v>
      </c>
      <c r="G1078" s="412"/>
      <c r="H1078" s="413"/>
    </row>
    <row r="1079" spans="2:8" ht="27.75" x14ac:dyDescent="0.35">
      <c r="B1079" s="410" t="s">
        <v>1796</v>
      </c>
      <c r="C1079" s="411" t="s">
        <v>666</v>
      </c>
      <c r="D1079" s="412"/>
      <c r="E1079" s="412">
        <v>2200</v>
      </c>
      <c r="F1079" s="412">
        <v>0</v>
      </c>
      <c r="G1079" s="412"/>
      <c r="H1079" s="413"/>
    </row>
    <row r="1080" spans="2:8" ht="27.75" x14ac:dyDescent="0.35">
      <c r="B1080" s="410" t="s">
        <v>1797</v>
      </c>
      <c r="C1080" s="411" t="s">
        <v>666</v>
      </c>
      <c r="D1080" s="412"/>
      <c r="E1080" s="412">
        <v>2500</v>
      </c>
      <c r="F1080" s="412">
        <v>0</v>
      </c>
      <c r="G1080" s="412"/>
      <c r="H1080" s="413"/>
    </row>
    <row r="1081" spans="2:8" ht="27.75" x14ac:dyDescent="0.35">
      <c r="B1081" s="410" t="s">
        <v>1798</v>
      </c>
      <c r="C1081" s="411" t="s">
        <v>666</v>
      </c>
      <c r="D1081" s="412"/>
      <c r="E1081" s="412">
        <v>3000</v>
      </c>
      <c r="F1081" s="412">
        <v>0</v>
      </c>
      <c r="G1081" s="412"/>
      <c r="H1081" s="413"/>
    </row>
    <row r="1082" spans="2:8" ht="27.75" x14ac:dyDescent="0.35">
      <c r="B1082" s="410" t="s">
        <v>1799</v>
      </c>
      <c r="C1082" s="411" t="s">
        <v>666</v>
      </c>
      <c r="D1082" s="412"/>
      <c r="E1082" s="412">
        <v>2200</v>
      </c>
      <c r="F1082" s="412">
        <v>0</v>
      </c>
      <c r="G1082" s="412"/>
      <c r="H1082" s="413"/>
    </row>
    <row r="1083" spans="2:8" ht="27.75" x14ac:dyDescent="0.35">
      <c r="B1083" s="410" t="s">
        <v>1800</v>
      </c>
      <c r="C1083" s="411" t="s">
        <v>666</v>
      </c>
      <c r="D1083" s="412"/>
      <c r="E1083" s="412">
        <v>2200</v>
      </c>
      <c r="F1083" s="412">
        <v>0</v>
      </c>
      <c r="G1083" s="412"/>
      <c r="H1083" s="413"/>
    </row>
    <row r="1084" spans="2:8" ht="27.75" x14ac:dyDescent="0.35">
      <c r="B1084" s="410" t="s">
        <v>1801</v>
      </c>
      <c r="C1084" s="411" t="s">
        <v>666</v>
      </c>
      <c r="D1084" s="412"/>
      <c r="E1084" s="412">
        <v>3000</v>
      </c>
      <c r="F1084" s="412">
        <v>0</v>
      </c>
      <c r="G1084" s="412"/>
      <c r="H1084" s="413"/>
    </row>
    <row r="1085" spans="2:8" ht="27.75" x14ac:dyDescent="0.35">
      <c r="B1085" s="410" t="s">
        <v>1802</v>
      </c>
      <c r="C1085" s="411" t="s">
        <v>666</v>
      </c>
      <c r="D1085" s="412"/>
      <c r="E1085" s="412">
        <v>2200</v>
      </c>
      <c r="F1085" s="412">
        <v>0</v>
      </c>
      <c r="G1085" s="412"/>
      <c r="H1085" s="413"/>
    </row>
    <row r="1086" spans="2:8" ht="27.75" x14ac:dyDescent="0.35">
      <c r="B1086" s="410" t="s">
        <v>1803</v>
      </c>
      <c r="C1086" s="411" t="s">
        <v>666</v>
      </c>
      <c r="D1086" s="412"/>
      <c r="E1086" s="412">
        <v>3000</v>
      </c>
      <c r="F1086" s="412">
        <v>0</v>
      </c>
      <c r="G1086" s="412"/>
      <c r="H1086" s="413"/>
    </row>
    <row r="1087" spans="2:8" ht="27.75" x14ac:dyDescent="0.35">
      <c r="B1087" s="410" t="s">
        <v>1804</v>
      </c>
      <c r="C1087" s="411" t="s">
        <v>666</v>
      </c>
      <c r="D1087" s="412"/>
      <c r="E1087" s="412">
        <v>2500</v>
      </c>
      <c r="F1087" s="412">
        <v>0</v>
      </c>
      <c r="G1087" s="412"/>
      <c r="H1087" s="413"/>
    </row>
    <row r="1088" spans="2:8" ht="27.75" x14ac:dyDescent="0.35">
      <c r="B1088" s="410" t="s">
        <v>1805</v>
      </c>
      <c r="C1088" s="411" t="s">
        <v>666</v>
      </c>
      <c r="D1088" s="412"/>
      <c r="E1088" s="412">
        <v>3000</v>
      </c>
      <c r="F1088" s="412">
        <v>0</v>
      </c>
      <c r="G1088" s="412"/>
      <c r="H1088" s="413"/>
    </row>
    <row r="1089" spans="2:8" ht="27.75" x14ac:dyDescent="0.35">
      <c r="B1089" s="410" t="s">
        <v>1806</v>
      </c>
      <c r="C1089" s="411" t="s">
        <v>666</v>
      </c>
      <c r="D1089" s="412"/>
      <c r="E1089" s="412">
        <v>2200</v>
      </c>
      <c r="F1089" s="412">
        <v>0</v>
      </c>
      <c r="G1089" s="412"/>
      <c r="H1089" s="413"/>
    </row>
    <row r="1090" spans="2:8" ht="27.75" x14ac:dyDescent="0.35">
      <c r="B1090" s="410" t="s">
        <v>1807</v>
      </c>
      <c r="C1090" s="411" t="s">
        <v>666</v>
      </c>
      <c r="D1090" s="412"/>
      <c r="E1090" s="412">
        <v>7000</v>
      </c>
      <c r="F1090" s="412">
        <v>0</v>
      </c>
      <c r="G1090" s="412"/>
      <c r="H1090" s="413"/>
    </row>
    <row r="1091" spans="2:8" ht="27.75" x14ac:dyDescent="0.35">
      <c r="B1091" s="410" t="s">
        <v>1808</v>
      </c>
      <c r="C1091" s="411" t="s">
        <v>666</v>
      </c>
      <c r="D1091" s="412"/>
      <c r="E1091" s="412">
        <v>2200</v>
      </c>
      <c r="F1091" s="412">
        <v>0</v>
      </c>
      <c r="G1091" s="412"/>
      <c r="H1091" s="413"/>
    </row>
    <row r="1092" spans="2:8" ht="27.75" x14ac:dyDescent="0.35">
      <c r="B1092" s="410" t="s">
        <v>1809</v>
      </c>
      <c r="C1092" s="411" t="s">
        <v>666</v>
      </c>
      <c r="D1092" s="412"/>
      <c r="E1092" s="412">
        <v>2500</v>
      </c>
      <c r="F1092" s="412">
        <v>0</v>
      </c>
      <c r="G1092" s="412"/>
      <c r="H1092" s="413"/>
    </row>
    <row r="1093" spans="2:8" ht="27.75" x14ac:dyDescent="0.35">
      <c r="B1093" s="410" t="s">
        <v>1810</v>
      </c>
      <c r="C1093" s="411" t="s">
        <v>666</v>
      </c>
      <c r="D1093" s="412"/>
      <c r="E1093" s="412">
        <v>2200</v>
      </c>
      <c r="F1093" s="412">
        <v>0</v>
      </c>
      <c r="G1093" s="412"/>
      <c r="H1093" s="413"/>
    </row>
    <row r="1094" spans="2:8" ht="27.75" x14ac:dyDescent="0.35">
      <c r="B1094" s="410" t="s">
        <v>1811</v>
      </c>
      <c r="C1094" s="411" t="s">
        <v>666</v>
      </c>
      <c r="D1094" s="412"/>
      <c r="E1094" s="412">
        <v>11000</v>
      </c>
      <c r="F1094" s="412">
        <v>0</v>
      </c>
      <c r="G1094" s="412"/>
      <c r="H1094" s="413"/>
    </row>
    <row r="1095" spans="2:8" ht="40.5" x14ac:dyDescent="0.35">
      <c r="B1095" s="410" t="s">
        <v>1812</v>
      </c>
      <c r="C1095" s="411" t="s">
        <v>668</v>
      </c>
      <c r="D1095" s="412"/>
      <c r="E1095" s="412">
        <v>2200</v>
      </c>
      <c r="F1095" s="412">
        <v>0</v>
      </c>
      <c r="G1095" s="412"/>
      <c r="H1095" s="413"/>
    </row>
    <row r="1096" spans="2:8" ht="40.5" x14ac:dyDescent="0.35">
      <c r="B1096" s="410" t="s">
        <v>1813</v>
      </c>
      <c r="C1096" s="411" t="s">
        <v>668</v>
      </c>
      <c r="D1096" s="412"/>
      <c r="E1096" s="412">
        <v>2500</v>
      </c>
      <c r="F1096" s="412">
        <v>0</v>
      </c>
      <c r="G1096" s="412"/>
      <c r="H1096" s="413"/>
    </row>
    <row r="1097" spans="2:8" ht="40.5" x14ac:dyDescent="0.35">
      <c r="B1097" s="410" t="s">
        <v>1814</v>
      </c>
      <c r="C1097" s="411" t="s">
        <v>668</v>
      </c>
      <c r="D1097" s="412"/>
      <c r="E1097" s="412">
        <v>3000</v>
      </c>
      <c r="F1097" s="412">
        <v>0</v>
      </c>
      <c r="G1097" s="412"/>
      <c r="H1097" s="413"/>
    </row>
    <row r="1098" spans="2:8" ht="40.5" x14ac:dyDescent="0.35">
      <c r="B1098" s="410" t="s">
        <v>1815</v>
      </c>
      <c r="C1098" s="411" t="s">
        <v>668</v>
      </c>
      <c r="D1098" s="412"/>
      <c r="E1098" s="412">
        <v>2200</v>
      </c>
      <c r="F1098" s="412">
        <v>0</v>
      </c>
      <c r="G1098" s="412"/>
      <c r="H1098" s="413"/>
    </row>
    <row r="1099" spans="2:8" ht="40.5" x14ac:dyDescent="0.35">
      <c r="B1099" s="410" t="s">
        <v>1816</v>
      </c>
      <c r="C1099" s="411" t="s">
        <v>668</v>
      </c>
      <c r="D1099" s="412"/>
      <c r="E1099" s="412">
        <v>2200</v>
      </c>
      <c r="F1099" s="412">
        <v>0</v>
      </c>
      <c r="G1099" s="412"/>
      <c r="H1099" s="413"/>
    </row>
    <row r="1100" spans="2:8" ht="40.5" x14ac:dyDescent="0.35">
      <c r="B1100" s="410" t="s">
        <v>1817</v>
      </c>
      <c r="C1100" s="411" t="s">
        <v>668</v>
      </c>
      <c r="D1100" s="412"/>
      <c r="E1100" s="412">
        <v>3000</v>
      </c>
      <c r="F1100" s="412">
        <v>0</v>
      </c>
      <c r="G1100" s="412"/>
      <c r="H1100" s="413"/>
    </row>
    <row r="1101" spans="2:8" ht="40.5" x14ac:dyDescent="0.35">
      <c r="B1101" s="410" t="s">
        <v>1818</v>
      </c>
      <c r="C1101" s="411" t="s">
        <v>668</v>
      </c>
      <c r="D1101" s="412"/>
      <c r="E1101" s="412">
        <v>2200</v>
      </c>
      <c r="F1101" s="412">
        <v>0</v>
      </c>
      <c r="G1101" s="412"/>
      <c r="H1101" s="413"/>
    </row>
    <row r="1102" spans="2:8" ht="40.5" x14ac:dyDescent="0.35">
      <c r="B1102" s="410" t="s">
        <v>1819</v>
      </c>
      <c r="C1102" s="411" t="s">
        <v>668</v>
      </c>
      <c r="D1102" s="412"/>
      <c r="E1102" s="412">
        <v>3000</v>
      </c>
      <c r="F1102" s="412">
        <v>0</v>
      </c>
      <c r="G1102" s="412"/>
      <c r="H1102" s="413"/>
    </row>
    <row r="1103" spans="2:8" ht="40.5" x14ac:dyDescent="0.35">
      <c r="B1103" s="410" t="s">
        <v>1820</v>
      </c>
      <c r="C1103" s="411" t="s">
        <v>668</v>
      </c>
      <c r="D1103" s="412"/>
      <c r="E1103" s="412">
        <v>2500</v>
      </c>
      <c r="F1103" s="412">
        <v>0</v>
      </c>
      <c r="G1103" s="412"/>
      <c r="H1103" s="413"/>
    </row>
    <row r="1104" spans="2:8" ht="40.5" x14ac:dyDescent="0.35">
      <c r="B1104" s="410" t="s">
        <v>1821</v>
      </c>
      <c r="C1104" s="411" t="s">
        <v>668</v>
      </c>
      <c r="D1104" s="412"/>
      <c r="E1104" s="412">
        <v>3000</v>
      </c>
      <c r="F1104" s="412">
        <v>0</v>
      </c>
      <c r="G1104" s="412"/>
      <c r="H1104" s="413"/>
    </row>
    <row r="1105" spans="2:8" ht="40.5" x14ac:dyDescent="0.35">
      <c r="B1105" s="410" t="s">
        <v>1822</v>
      </c>
      <c r="C1105" s="411" t="s">
        <v>668</v>
      </c>
      <c r="D1105" s="412"/>
      <c r="E1105" s="412">
        <v>2200</v>
      </c>
      <c r="F1105" s="412">
        <v>0</v>
      </c>
      <c r="G1105" s="412"/>
      <c r="H1105" s="413"/>
    </row>
    <row r="1106" spans="2:8" ht="40.5" x14ac:dyDescent="0.35">
      <c r="B1106" s="410" t="s">
        <v>1823</v>
      </c>
      <c r="C1106" s="411" t="s">
        <v>668</v>
      </c>
      <c r="D1106" s="412"/>
      <c r="E1106" s="412">
        <v>7000</v>
      </c>
      <c r="F1106" s="412">
        <v>0</v>
      </c>
      <c r="G1106" s="412"/>
      <c r="H1106" s="413"/>
    </row>
    <row r="1107" spans="2:8" ht="40.5" x14ac:dyDescent="0.35">
      <c r="B1107" s="410" t="s">
        <v>1824</v>
      </c>
      <c r="C1107" s="411" t="s">
        <v>668</v>
      </c>
      <c r="D1107" s="412"/>
      <c r="E1107" s="412">
        <v>2200</v>
      </c>
      <c r="F1107" s="412">
        <v>0</v>
      </c>
      <c r="G1107" s="412"/>
      <c r="H1107" s="413"/>
    </row>
    <row r="1108" spans="2:8" ht="40.5" x14ac:dyDescent="0.35">
      <c r="B1108" s="410" t="s">
        <v>1825</v>
      </c>
      <c r="C1108" s="411" t="s">
        <v>668</v>
      </c>
      <c r="D1108" s="412"/>
      <c r="E1108" s="412">
        <v>2500</v>
      </c>
      <c r="F1108" s="412">
        <v>0</v>
      </c>
      <c r="G1108" s="412"/>
      <c r="H1108" s="413"/>
    </row>
    <row r="1109" spans="2:8" ht="40.5" x14ac:dyDescent="0.35">
      <c r="B1109" s="410" t="s">
        <v>1826</v>
      </c>
      <c r="C1109" s="411" t="s">
        <v>668</v>
      </c>
      <c r="D1109" s="412"/>
      <c r="E1109" s="412">
        <v>2200</v>
      </c>
      <c r="F1109" s="412">
        <v>0</v>
      </c>
      <c r="G1109" s="412"/>
      <c r="H1109" s="413"/>
    </row>
    <row r="1110" spans="2:8" ht="40.5" x14ac:dyDescent="0.35">
      <c r="B1110" s="410" t="s">
        <v>1827</v>
      </c>
      <c r="C1110" s="411" t="s">
        <v>668</v>
      </c>
      <c r="D1110" s="412"/>
      <c r="E1110" s="412">
        <v>11000</v>
      </c>
      <c r="F1110" s="412">
        <v>0</v>
      </c>
      <c r="G1110" s="412"/>
      <c r="H1110" s="413"/>
    </row>
    <row r="1111" spans="2:8" ht="40.5" x14ac:dyDescent="0.35">
      <c r="B1111" s="410" t="s">
        <v>1828</v>
      </c>
      <c r="C1111" s="411" t="s">
        <v>668</v>
      </c>
      <c r="D1111" s="412"/>
      <c r="E1111" s="412">
        <v>2200</v>
      </c>
      <c r="F1111" s="412">
        <v>0</v>
      </c>
      <c r="G1111" s="412"/>
      <c r="H1111" s="413"/>
    </row>
    <row r="1112" spans="2:8" ht="27.75" x14ac:dyDescent="0.35">
      <c r="B1112" s="410" t="s">
        <v>1829</v>
      </c>
      <c r="C1112" s="411" t="s">
        <v>672</v>
      </c>
      <c r="D1112" s="412"/>
      <c r="E1112" s="412">
        <v>2200</v>
      </c>
      <c r="F1112" s="412">
        <v>0</v>
      </c>
      <c r="G1112" s="412"/>
      <c r="H1112" s="413"/>
    </row>
    <row r="1113" spans="2:8" ht="27.75" x14ac:dyDescent="0.35">
      <c r="B1113" s="410" t="s">
        <v>1830</v>
      </c>
      <c r="C1113" s="411" t="s">
        <v>672</v>
      </c>
      <c r="D1113" s="412"/>
      <c r="E1113" s="412">
        <v>2200</v>
      </c>
      <c r="F1113" s="412">
        <v>0</v>
      </c>
      <c r="G1113" s="412"/>
      <c r="H1113" s="413"/>
    </row>
    <row r="1114" spans="2:8" ht="40.5" x14ac:dyDescent="0.35">
      <c r="B1114" s="410" t="s">
        <v>1831</v>
      </c>
      <c r="C1114" s="411" t="s">
        <v>675</v>
      </c>
      <c r="D1114" s="412"/>
      <c r="E1114" s="412">
        <v>2500</v>
      </c>
      <c r="F1114" s="412">
        <v>0</v>
      </c>
      <c r="G1114" s="412"/>
      <c r="H1114" s="413"/>
    </row>
    <row r="1115" spans="2:8" ht="40.5" x14ac:dyDescent="0.35">
      <c r="B1115" s="410" t="s">
        <v>1832</v>
      </c>
      <c r="C1115" s="411" t="s">
        <v>675</v>
      </c>
      <c r="D1115" s="412"/>
      <c r="E1115" s="412">
        <v>3000</v>
      </c>
      <c r="F1115" s="412">
        <v>0</v>
      </c>
      <c r="G1115" s="412"/>
      <c r="H1115" s="413"/>
    </row>
    <row r="1116" spans="2:8" ht="40.5" x14ac:dyDescent="0.35">
      <c r="B1116" s="410" t="s">
        <v>1833</v>
      </c>
      <c r="C1116" s="411" t="s">
        <v>675</v>
      </c>
      <c r="D1116" s="412"/>
      <c r="E1116" s="412">
        <v>2200</v>
      </c>
      <c r="F1116" s="412">
        <v>0</v>
      </c>
      <c r="G1116" s="412"/>
      <c r="H1116" s="413"/>
    </row>
    <row r="1117" spans="2:8" ht="40.5" x14ac:dyDescent="0.35">
      <c r="B1117" s="410" t="s">
        <v>1834</v>
      </c>
      <c r="C1117" s="411" t="s">
        <v>675</v>
      </c>
      <c r="D1117" s="412"/>
      <c r="E1117" s="412">
        <v>2200</v>
      </c>
      <c r="F1117" s="412">
        <v>0</v>
      </c>
      <c r="G1117" s="412"/>
      <c r="H1117" s="413"/>
    </row>
    <row r="1118" spans="2:8" ht="40.5" x14ac:dyDescent="0.35">
      <c r="B1118" s="410" t="s">
        <v>1835</v>
      </c>
      <c r="C1118" s="411" t="s">
        <v>675</v>
      </c>
      <c r="D1118" s="412"/>
      <c r="E1118" s="412">
        <v>2200</v>
      </c>
      <c r="F1118" s="412">
        <v>0</v>
      </c>
      <c r="G1118" s="412"/>
      <c r="H1118" s="413"/>
    </row>
    <row r="1119" spans="2:8" ht="40.5" x14ac:dyDescent="0.35">
      <c r="B1119" s="410" t="s">
        <v>1836</v>
      </c>
      <c r="C1119" s="411" t="s">
        <v>675</v>
      </c>
      <c r="D1119" s="412"/>
      <c r="E1119" s="412">
        <v>3000</v>
      </c>
      <c r="F1119" s="412">
        <v>0</v>
      </c>
      <c r="G1119" s="412"/>
      <c r="H1119" s="413"/>
    </row>
    <row r="1120" spans="2:8" ht="40.5" x14ac:dyDescent="0.35">
      <c r="B1120" s="410" t="s">
        <v>1837</v>
      </c>
      <c r="C1120" s="411" t="s">
        <v>675</v>
      </c>
      <c r="D1120" s="412"/>
      <c r="E1120" s="412">
        <v>3000</v>
      </c>
      <c r="F1120" s="412">
        <v>0</v>
      </c>
      <c r="G1120" s="412"/>
      <c r="H1120" s="413"/>
    </row>
    <row r="1121" spans="2:8" ht="40.5" x14ac:dyDescent="0.35">
      <c r="B1121" s="410" t="s">
        <v>1838</v>
      </c>
      <c r="C1121" s="411" t="s">
        <v>675</v>
      </c>
      <c r="D1121" s="412"/>
      <c r="E1121" s="412">
        <v>2500</v>
      </c>
      <c r="F1121" s="412">
        <v>0</v>
      </c>
      <c r="G1121" s="412"/>
      <c r="H1121" s="413"/>
    </row>
    <row r="1122" spans="2:8" ht="40.5" x14ac:dyDescent="0.35">
      <c r="B1122" s="410" t="s">
        <v>1839</v>
      </c>
      <c r="C1122" s="411" t="s">
        <v>675</v>
      </c>
      <c r="D1122" s="412"/>
      <c r="E1122" s="412">
        <v>3000</v>
      </c>
      <c r="F1122" s="412">
        <v>0</v>
      </c>
      <c r="G1122" s="412"/>
      <c r="H1122" s="413"/>
    </row>
    <row r="1123" spans="2:8" ht="40.5" x14ac:dyDescent="0.35">
      <c r="B1123" s="410" t="s">
        <v>1840</v>
      </c>
      <c r="C1123" s="411" t="s">
        <v>675</v>
      </c>
      <c r="D1123" s="412"/>
      <c r="E1123" s="412">
        <v>7000</v>
      </c>
      <c r="F1123" s="412">
        <v>0</v>
      </c>
      <c r="G1123" s="412"/>
      <c r="H1123" s="413"/>
    </row>
    <row r="1124" spans="2:8" ht="40.5" x14ac:dyDescent="0.35">
      <c r="B1124" s="410" t="s">
        <v>1841</v>
      </c>
      <c r="C1124" s="411" t="s">
        <v>675</v>
      </c>
      <c r="D1124" s="412"/>
      <c r="E1124" s="412">
        <v>2500</v>
      </c>
      <c r="F1124" s="412">
        <v>0</v>
      </c>
      <c r="G1124" s="412"/>
      <c r="H1124" s="413"/>
    </row>
    <row r="1125" spans="2:8" ht="40.5" x14ac:dyDescent="0.35">
      <c r="B1125" s="410" t="s">
        <v>1842</v>
      </c>
      <c r="C1125" s="411" t="s">
        <v>675</v>
      </c>
      <c r="D1125" s="412"/>
      <c r="E1125" s="412">
        <v>2200</v>
      </c>
      <c r="F1125" s="412">
        <v>0</v>
      </c>
      <c r="G1125" s="412"/>
      <c r="H1125" s="413"/>
    </row>
    <row r="1126" spans="2:8" ht="40.5" x14ac:dyDescent="0.35">
      <c r="B1126" s="410" t="s">
        <v>1843</v>
      </c>
      <c r="C1126" s="411" t="s">
        <v>675</v>
      </c>
      <c r="D1126" s="412"/>
      <c r="E1126" s="412">
        <v>11000</v>
      </c>
      <c r="F1126" s="412">
        <v>0</v>
      </c>
      <c r="G1126" s="412"/>
      <c r="H1126" s="413"/>
    </row>
    <row r="1127" spans="2:8" ht="40.5" x14ac:dyDescent="0.35">
      <c r="B1127" s="410" t="s">
        <v>1844</v>
      </c>
      <c r="C1127" s="411" t="s">
        <v>675</v>
      </c>
      <c r="D1127" s="412"/>
      <c r="E1127" s="412">
        <v>2200</v>
      </c>
      <c r="F1127" s="412">
        <v>0</v>
      </c>
      <c r="G1127" s="412"/>
      <c r="H1127" s="413"/>
    </row>
    <row r="1128" spans="2:8" ht="40.5" x14ac:dyDescent="0.35">
      <c r="B1128" s="410" t="s">
        <v>1845</v>
      </c>
      <c r="C1128" s="411" t="s">
        <v>677</v>
      </c>
      <c r="D1128" s="412"/>
      <c r="E1128" s="412">
        <v>2500</v>
      </c>
      <c r="F1128" s="412">
        <v>0</v>
      </c>
      <c r="G1128" s="412"/>
      <c r="H1128" s="413"/>
    </row>
    <row r="1129" spans="2:8" ht="40.5" x14ac:dyDescent="0.35">
      <c r="B1129" s="410" t="s">
        <v>1846</v>
      </c>
      <c r="C1129" s="411" t="s">
        <v>677</v>
      </c>
      <c r="D1129" s="412"/>
      <c r="E1129" s="412">
        <v>3000</v>
      </c>
      <c r="F1129" s="412">
        <v>0</v>
      </c>
      <c r="G1129" s="412"/>
      <c r="H1129" s="413"/>
    </row>
    <row r="1130" spans="2:8" ht="40.5" x14ac:dyDescent="0.35">
      <c r="B1130" s="410" t="s">
        <v>1847</v>
      </c>
      <c r="C1130" s="411" t="s">
        <v>677</v>
      </c>
      <c r="D1130" s="412"/>
      <c r="E1130" s="412">
        <v>2200</v>
      </c>
      <c r="F1130" s="412">
        <v>0</v>
      </c>
      <c r="G1130" s="412"/>
      <c r="H1130" s="413"/>
    </row>
    <row r="1131" spans="2:8" ht="40.5" x14ac:dyDescent="0.35">
      <c r="B1131" s="410" t="s">
        <v>1848</v>
      </c>
      <c r="C1131" s="411" t="s">
        <v>677</v>
      </c>
      <c r="D1131" s="412"/>
      <c r="E1131" s="412">
        <v>2200</v>
      </c>
      <c r="F1131" s="412">
        <v>0</v>
      </c>
      <c r="G1131" s="412"/>
      <c r="H1131" s="413"/>
    </row>
    <row r="1132" spans="2:8" ht="40.5" x14ac:dyDescent="0.35">
      <c r="B1132" s="410" t="s">
        <v>1849</v>
      </c>
      <c r="C1132" s="411" t="s">
        <v>677</v>
      </c>
      <c r="D1132" s="412"/>
      <c r="E1132" s="412">
        <v>2200</v>
      </c>
      <c r="F1132" s="412">
        <v>0</v>
      </c>
      <c r="G1132" s="412"/>
      <c r="H1132" s="413"/>
    </row>
    <row r="1133" spans="2:8" ht="40.5" x14ac:dyDescent="0.35">
      <c r="B1133" s="410" t="s">
        <v>1850</v>
      </c>
      <c r="C1133" s="411" t="s">
        <v>677</v>
      </c>
      <c r="D1133" s="412"/>
      <c r="E1133" s="412">
        <v>3000</v>
      </c>
      <c r="F1133" s="412">
        <v>0</v>
      </c>
      <c r="G1133" s="412"/>
      <c r="H1133" s="413"/>
    </row>
    <row r="1134" spans="2:8" ht="40.5" x14ac:dyDescent="0.35">
      <c r="B1134" s="410" t="s">
        <v>1851</v>
      </c>
      <c r="C1134" s="411" t="s">
        <v>677</v>
      </c>
      <c r="D1134" s="412"/>
      <c r="E1134" s="412">
        <v>3000</v>
      </c>
      <c r="F1134" s="412">
        <v>0</v>
      </c>
      <c r="G1134" s="412"/>
      <c r="H1134" s="413"/>
    </row>
    <row r="1135" spans="2:8" ht="40.5" x14ac:dyDescent="0.35">
      <c r="B1135" s="410" t="s">
        <v>1852</v>
      </c>
      <c r="C1135" s="411" t="s">
        <v>677</v>
      </c>
      <c r="D1135" s="412"/>
      <c r="E1135" s="412">
        <v>3000</v>
      </c>
      <c r="F1135" s="412">
        <v>0</v>
      </c>
      <c r="G1135" s="412"/>
      <c r="H1135" s="413"/>
    </row>
    <row r="1136" spans="2:8" ht="40.5" x14ac:dyDescent="0.35">
      <c r="B1136" s="410" t="s">
        <v>1853</v>
      </c>
      <c r="C1136" s="411" t="s">
        <v>677</v>
      </c>
      <c r="D1136" s="412"/>
      <c r="E1136" s="412">
        <v>2500</v>
      </c>
      <c r="F1136" s="412">
        <v>0</v>
      </c>
      <c r="G1136" s="412"/>
      <c r="H1136" s="413"/>
    </row>
    <row r="1137" spans="2:8" ht="40.5" x14ac:dyDescent="0.35">
      <c r="B1137" s="410" t="s">
        <v>1854</v>
      </c>
      <c r="C1137" s="411" t="s">
        <v>677</v>
      </c>
      <c r="D1137" s="412"/>
      <c r="E1137" s="412">
        <v>7000</v>
      </c>
      <c r="F1137" s="412">
        <v>0</v>
      </c>
      <c r="G1137" s="412"/>
      <c r="H1137" s="413"/>
    </row>
    <row r="1138" spans="2:8" ht="40.5" x14ac:dyDescent="0.35">
      <c r="B1138" s="410" t="s">
        <v>1855</v>
      </c>
      <c r="C1138" s="411" t="s">
        <v>677</v>
      </c>
      <c r="D1138" s="412"/>
      <c r="E1138" s="412">
        <v>2500</v>
      </c>
      <c r="F1138" s="412">
        <v>0</v>
      </c>
      <c r="G1138" s="412"/>
      <c r="H1138" s="413"/>
    </row>
    <row r="1139" spans="2:8" ht="40.5" x14ac:dyDescent="0.35">
      <c r="B1139" s="410" t="s">
        <v>1856</v>
      </c>
      <c r="C1139" s="411" t="s">
        <v>677</v>
      </c>
      <c r="D1139" s="412"/>
      <c r="E1139" s="412">
        <v>2500</v>
      </c>
      <c r="F1139" s="412">
        <v>0</v>
      </c>
      <c r="G1139" s="412"/>
      <c r="H1139" s="413"/>
    </row>
    <row r="1140" spans="2:8" ht="40.5" x14ac:dyDescent="0.35">
      <c r="B1140" s="410" t="s">
        <v>1857</v>
      </c>
      <c r="C1140" s="411" t="s">
        <v>677</v>
      </c>
      <c r="D1140" s="412"/>
      <c r="E1140" s="412">
        <v>2200</v>
      </c>
      <c r="F1140" s="412">
        <v>0</v>
      </c>
      <c r="G1140" s="412"/>
      <c r="H1140" s="413"/>
    </row>
    <row r="1141" spans="2:8" ht="40.5" x14ac:dyDescent="0.35">
      <c r="B1141" s="410" t="s">
        <v>1858</v>
      </c>
      <c r="C1141" s="411" t="s">
        <v>677</v>
      </c>
      <c r="D1141" s="412"/>
      <c r="E1141" s="412">
        <v>11000</v>
      </c>
      <c r="F1141" s="412">
        <v>0</v>
      </c>
      <c r="G1141" s="412"/>
      <c r="H1141" s="413"/>
    </row>
    <row r="1142" spans="2:8" ht="40.5" x14ac:dyDescent="0.35">
      <c r="B1142" s="410" t="s">
        <v>1859</v>
      </c>
      <c r="C1142" s="411" t="s">
        <v>677</v>
      </c>
      <c r="D1142" s="412"/>
      <c r="E1142" s="412">
        <v>2200</v>
      </c>
      <c r="F1142" s="412">
        <v>0</v>
      </c>
      <c r="G1142" s="412"/>
      <c r="H1142" s="413"/>
    </row>
    <row r="1143" spans="2:8" ht="40.5" x14ac:dyDescent="0.35">
      <c r="B1143" s="410" t="s">
        <v>1860</v>
      </c>
      <c r="C1143" s="411" t="s">
        <v>679</v>
      </c>
      <c r="D1143" s="412"/>
      <c r="E1143" s="412">
        <v>2200</v>
      </c>
      <c r="F1143" s="412">
        <v>0</v>
      </c>
      <c r="G1143" s="412"/>
      <c r="H1143" s="413"/>
    </row>
    <row r="1144" spans="2:8" ht="27.75" x14ac:dyDescent="0.35">
      <c r="B1144" s="410" t="s">
        <v>1861</v>
      </c>
      <c r="C1144" s="411" t="s">
        <v>688</v>
      </c>
      <c r="D1144" s="412"/>
      <c r="E1144" s="412">
        <v>2200</v>
      </c>
      <c r="F1144" s="412">
        <v>0</v>
      </c>
      <c r="G1144" s="412"/>
      <c r="H1144" s="413"/>
    </row>
    <row r="1145" spans="2:8" ht="40.5" x14ac:dyDescent="0.35">
      <c r="B1145" s="410" t="s">
        <v>1862</v>
      </c>
      <c r="C1145" s="411" t="s">
        <v>694</v>
      </c>
      <c r="D1145" s="412"/>
      <c r="E1145" s="412">
        <v>2500</v>
      </c>
      <c r="F1145" s="412">
        <v>0</v>
      </c>
      <c r="G1145" s="412"/>
      <c r="H1145" s="413"/>
    </row>
    <row r="1146" spans="2:8" ht="40.5" x14ac:dyDescent="0.35">
      <c r="B1146" s="410" t="s">
        <v>1863</v>
      </c>
      <c r="C1146" s="411" t="s">
        <v>694</v>
      </c>
      <c r="D1146" s="412"/>
      <c r="E1146" s="412">
        <v>3000</v>
      </c>
      <c r="F1146" s="412">
        <v>0</v>
      </c>
      <c r="G1146" s="412"/>
      <c r="H1146" s="413"/>
    </row>
    <row r="1147" spans="2:8" ht="40.5" x14ac:dyDescent="0.35">
      <c r="B1147" s="410" t="s">
        <v>1864</v>
      </c>
      <c r="C1147" s="411" t="s">
        <v>694</v>
      </c>
      <c r="D1147" s="412"/>
      <c r="E1147" s="412">
        <v>2200</v>
      </c>
      <c r="F1147" s="412">
        <v>0</v>
      </c>
      <c r="G1147" s="412"/>
      <c r="H1147" s="413"/>
    </row>
    <row r="1148" spans="2:8" ht="40.5" x14ac:dyDescent="0.35">
      <c r="B1148" s="410" t="s">
        <v>1865</v>
      </c>
      <c r="C1148" s="411" t="s">
        <v>694</v>
      </c>
      <c r="D1148" s="412"/>
      <c r="E1148" s="412">
        <v>2200</v>
      </c>
      <c r="F1148" s="412">
        <v>0</v>
      </c>
      <c r="G1148" s="412"/>
      <c r="H1148" s="413"/>
    </row>
    <row r="1149" spans="2:8" ht="40.5" x14ac:dyDescent="0.35">
      <c r="B1149" s="410" t="s">
        <v>1866</v>
      </c>
      <c r="C1149" s="411" t="s">
        <v>694</v>
      </c>
      <c r="D1149" s="412"/>
      <c r="E1149" s="412">
        <v>2200</v>
      </c>
      <c r="F1149" s="412">
        <v>0</v>
      </c>
      <c r="G1149" s="412"/>
      <c r="H1149" s="413"/>
    </row>
    <row r="1150" spans="2:8" ht="40.5" x14ac:dyDescent="0.35">
      <c r="B1150" s="410" t="s">
        <v>1867</v>
      </c>
      <c r="C1150" s="411" t="s">
        <v>694</v>
      </c>
      <c r="D1150" s="412"/>
      <c r="E1150" s="412">
        <v>3000</v>
      </c>
      <c r="F1150" s="412">
        <v>0</v>
      </c>
      <c r="G1150" s="412"/>
      <c r="H1150" s="413"/>
    </row>
    <row r="1151" spans="2:8" ht="40.5" x14ac:dyDescent="0.35">
      <c r="B1151" s="410" t="s">
        <v>1868</v>
      </c>
      <c r="C1151" s="411" t="s">
        <v>694</v>
      </c>
      <c r="D1151" s="412"/>
      <c r="E1151" s="412">
        <v>2200</v>
      </c>
      <c r="F1151" s="412">
        <v>0</v>
      </c>
      <c r="G1151" s="412"/>
      <c r="H1151" s="413"/>
    </row>
    <row r="1152" spans="2:8" ht="40.5" x14ac:dyDescent="0.35">
      <c r="B1152" s="410" t="s">
        <v>1869</v>
      </c>
      <c r="C1152" s="411" t="s">
        <v>694</v>
      </c>
      <c r="D1152" s="412"/>
      <c r="E1152" s="412">
        <v>3000</v>
      </c>
      <c r="F1152" s="412">
        <v>0</v>
      </c>
      <c r="G1152" s="412"/>
      <c r="H1152" s="413"/>
    </row>
    <row r="1153" spans="2:8" ht="40.5" x14ac:dyDescent="0.35">
      <c r="B1153" s="410" t="s">
        <v>1870</v>
      </c>
      <c r="C1153" s="411" t="s">
        <v>694</v>
      </c>
      <c r="D1153" s="412"/>
      <c r="E1153" s="412">
        <v>2500</v>
      </c>
      <c r="F1153" s="412">
        <v>0</v>
      </c>
      <c r="G1153" s="412"/>
      <c r="H1153" s="413"/>
    </row>
    <row r="1154" spans="2:8" ht="40.5" x14ac:dyDescent="0.35">
      <c r="B1154" s="410" t="s">
        <v>1871</v>
      </c>
      <c r="C1154" s="411" t="s">
        <v>694</v>
      </c>
      <c r="D1154" s="412"/>
      <c r="E1154" s="412">
        <v>3000</v>
      </c>
      <c r="F1154" s="412">
        <v>0</v>
      </c>
      <c r="G1154" s="412"/>
      <c r="H1154" s="413"/>
    </row>
    <row r="1155" spans="2:8" ht="40.5" x14ac:dyDescent="0.35">
      <c r="B1155" s="410" t="s">
        <v>1872</v>
      </c>
      <c r="C1155" s="411" t="s">
        <v>694</v>
      </c>
      <c r="D1155" s="412"/>
      <c r="E1155" s="412">
        <v>7000</v>
      </c>
      <c r="F1155" s="412">
        <v>0</v>
      </c>
      <c r="G1155" s="412"/>
      <c r="H1155" s="413"/>
    </row>
    <row r="1156" spans="2:8" ht="40.5" x14ac:dyDescent="0.35">
      <c r="B1156" s="410" t="s">
        <v>1873</v>
      </c>
      <c r="C1156" s="411" t="s">
        <v>694</v>
      </c>
      <c r="D1156" s="412"/>
      <c r="E1156" s="412">
        <v>2500</v>
      </c>
      <c r="F1156" s="412">
        <v>0</v>
      </c>
      <c r="G1156" s="412"/>
      <c r="H1156" s="413"/>
    </row>
    <row r="1157" spans="2:8" ht="40.5" x14ac:dyDescent="0.35">
      <c r="B1157" s="410" t="s">
        <v>1874</v>
      </c>
      <c r="C1157" s="411" t="s">
        <v>694</v>
      </c>
      <c r="D1157" s="412"/>
      <c r="E1157" s="412">
        <v>2500</v>
      </c>
      <c r="F1157" s="412">
        <v>0</v>
      </c>
      <c r="G1157" s="412"/>
      <c r="H1157" s="413"/>
    </row>
    <row r="1158" spans="2:8" ht="40.5" x14ac:dyDescent="0.35">
      <c r="B1158" s="410" t="s">
        <v>1875</v>
      </c>
      <c r="C1158" s="411" t="s">
        <v>694</v>
      </c>
      <c r="D1158" s="412"/>
      <c r="E1158" s="412">
        <v>2200</v>
      </c>
      <c r="F1158" s="412">
        <v>0</v>
      </c>
      <c r="G1158" s="412"/>
      <c r="H1158" s="413"/>
    </row>
    <row r="1159" spans="2:8" ht="40.5" x14ac:dyDescent="0.35">
      <c r="B1159" s="410" t="s">
        <v>1876</v>
      </c>
      <c r="C1159" s="411" t="s">
        <v>694</v>
      </c>
      <c r="D1159" s="412"/>
      <c r="E1159" s="412">
        <v>11000</v>
      </c>
      <c r="F1159" s="412">
        <v>0</v>
      </c>
      <c r="G1159" s="412"/>
      <c r="H1159" s="413"/>
    </row>
    <row r="1160" spans="2:8" ht="40.5" x14ac:dyDescent="0.35">
      <c r="B1160" s="410" t="s">
        <v>1877</v>
      </c>
      <c r="C1160" s="411" t="s">
        <v>694</v>
      </c>
      <c r="D1160" s="412"/>
      <c r="E1160" s="412">
        <v>2200</v>
      </c>
      <c r="F1160" s="412">
        <v>0</v>
      </c>
      <c r="G1160" s="412"/>
      <c r="H1160" s="413"/>
    </row>
    <row r="1161" spans="2:8" ht="27.75" x14ac:dyDescent="0.35">
      <c r="B1161" s="410" t="s">
        <v>1878</v>
      </c>
      <c r="C1161" s="411" t="s">
        <v>736</v>
      </c>
      <c r="D1161" s="412"/>
      <c r="E1161" s="412">
        <v>2200</v>
      </c>
      <c r="F1161" s="412">
        <v>0</v>
      </c>
      <c r="G1161" s="412"/>
      <c r="H1161" s="413"/>
    </row>
    <row r="1162" spans="2:8" ht="40.5" x14ac:dyDescent="0.35">
      <c r="B1162" s="410" t="s">
        <v>1879</v>
      </c>
      <c r="C1162" s="411" t="s">
        <v>750</v>
      </c>
      <c r="D1162" s="412"/>
      <c r="E1162" s="412">
        <v>2500</v>
      </c>
      <c r="F1162" s="412">
        <v>0</v>
      </c>
      <c r="G1162" s="412"/>
      <c r="H1162" s="413"/>
    </row>
    <row r="1163" spans="2:8" ht="27.75" x14ac:dyDescent="0.35">
      <c r="B1163" s="410" t="s">
        <v>1880</v>
      </c>
      <c r="C1163" s="411" t="s">
        <v>764</v>
      </c>
      <c r="D1163" s="412"/>
      <c r="E1163" s="412">
        <v>2200</v>
      </c>
      <c r="F1163" s="412">
        <v>0</v>
      </c>
      <c r="G1163" s="412"/>
      <c r="H1163" s="413"/>
    </row>
    <row r="1164" spans="2:8" ht="27.75" x14ac:dyDescent="0.35">
      <c r="B1164" s="410" t="s">
        <v>1881</v>
      </c>
      <c r="C1164" s="411" t="s">
        <v>764</v>
      </c>
      <c r="D1164" s="412"/>
      <c r="E1164" s="412">
        <v>2500</v>
      </c>
      <c r="F1164" s="412">
        <v>0</v>
      </c>
      <c r="G1164" s="412"/>
      <c r="H1164" s="413"/>
    </row>
    <row r="1165" spans="2:8" ht="27.75" x14ac:dyDescent="0.35">
      <c r="B1165" s="410" t="s">
        <v>1882</v>
      </c>
      <c r="C1165" s="411" t="s">
        <v>764</v>
      </c>
      <c r="D1165" s="412"/>
      <c r="E1165" s="412">
        <v>3000</v>
      </c>
      <c r="F1165" s="412">
        <v>0</v>
      </c>
      <c r="G1165" s="412"/>
      <c r="H1165" s="413"/>
    </row>
    <row r="1166" spans="2:8" ht="27.75" x14ac:dyDescent="0.35">
      <c r="B1166" s="410" t="s">
        <v>1883</v>
      </c>
      <c r="C1166" s="411" t="s">
        <v>764</v>
      </c>
      <c r="D1166" s="412"/>
      <c r="E1166" s="412">
        <v>2200</v>
      </c>
      <c r="F1166" s="412">
        <v>0</v>
      </c>
      <c r="G1166" s="412"/>
      <c r="H1166" s="413"/>
    </row>
    <row r="1167" spans="2:8" ht="27.75" x14ac:dyDescent="0.35">
      <c r="B1167" s="410" t="s">
        <v>1884</v>
      </c>
      <c r="C1167" s="411" t="s">
        <v>764</v>
      </c>
      <c r="D1167" s="412"/>
      <c r="E1167" s="412">
        <v>2200</v>
      </c>
      <c r="F1167" s="412">
        <v>0</v>
      </c>
      <c r="G1167" s="412"/>
      <c r="H1167" s="413"/>
    </row>
    <row r="1168" spans="2:8" ht="27.75" x14ac:dyDescent="0.35">
      <c r="B1168" s="410" t="s">
        <v>1885</v>
      </c>
      <c r="C1168" s="411" t="s">
        <v>764</v>
      </c>
      <c r="D1168" s="412"/>
      <c r="E1168" s="412">
        <v>3000</v>
      </c>
      <c r="F1168" s="412">
        <v>0</v>
      </c>
      <c r="G1168" s="412"/>
      <c r="H1168" s="413"/>
    </row>
    <row r="1169" spans="2:8" ht="27.75" x14ac:dyDescent="0.35">
      <c r="B1169" s="410" t="s">
        <v>1886</v>
      </c>
      <c r="C1169" s="411" t="s">
        <v>764</v>
      </c>
      <c r="D1169" s="412"/>
      <c r="E1169" s="412">
        <v>2200</v>
      </c>
      <c r="F1169" s="412">
        <v>0</v>
      </c>
      <c r="G1169" s="412"/>
      <c r="H1169" s="413"/>
    </row>
    <row r="1170" spans="2:8" ht="27.75" x14ac:dyDescent="0.35">
      <c r="B1170" s="410" t="s">
        <v>1887</v>
      </c>
      <c r="C1170" s="411" t="s">
        <v>764</v>
      </c>
      <c r="D1170" s="412"/>
      <c r="E1170" s="412">
        <v>3000</v>
      </c>
      <c r="F1170" s="412">
        <v>0</v>
      </c>
      <c r="G1170" s="412"/>
      <c r="H1170" s="413"/>
    </row>
    <row r="1171" spans="2:8" ht="27.75" x14ac:dyDescent="0.35">
      <c r="B1171" s="410" t="s">
        <v>1888</v>
      </c>
      <c r="C1171" s="411" t="s">
        <v>764</v>
      </c>
      <c r="D1171" s="412"/>
      <c r="E1171" s="412">
        <v>2500</v>
      </c>
      <c r="F1171" s="412">
        <v>0</v>
      </c>
      <c r="G1171" s="412"/>
      <c r="H1171" s="413"/>
    </row>
    <row r="1172" spans="2:8" ht="27.75" x14ac:dyDescent="0.35">
      <c r="B1172" s="410" t="s">
        <v>1889</v>
      </c>
      <c r="C1172" s="411" t="s">
        <v>764</v>
      </c>
      <c r="D1172" s="412"/>
      <c r="E1172" s="412">
        <v>3000</v>
      </c>
      <c r="F1172" s="412">
        <v>0</v>
      </c>
      <c r="G1172" s="412"/>
      <c r="H1172" s="413"/>
    </row>
    <row r="1173" spans="2:8" ht="27.75" x14ac:dyDescent="0.35">
      <c r="B1173" s="410" t="s">
        <v>1890</v>
      </c>
      <c r="C1173" s="411" t="s">
        <v>764</v>
      </c>
      <c r="D1173" s="412"/>
      <c r="E1173" s="412">
        <v>2200</v>
      </c>
      <c r="F1173" s="412">
        <v>0</v>
      </c>
      <c r="G1173" s="412"/>
      <c r="H1173" s="413"/>
    </row>
    <row r="1174" spans="2:8" ht="27.75" x14ac:dyDescent="0.35">
      <c r="B1174" s="410" t="s">
        <v>1891</v>
      </c>
      <c r="C1174" s="411" t="s">
        <v>764</v>
      </c>
      <c r="D1174" s="412"/>
      <c r="E1174" s="412">
        <v>7000</v>
      </c>
      <c r="F1174" s="412">
        <v>0</v>
      </c>
      <c r="G1174" s="412"/>
      <c r="H1174" s="413"/>
    </row>
    <row r="1175" spans="2:8" ht="27.75" x14ac:dyDescent="0.35">
      <c r="B1175" s="410" t="s">
        <v>1892</v>
      </c>
      <c r="C1175" s="411" t="s">
        <v>764</v>
      </c>
      <c r="D1175" s="412"/>
      <c r="E1175" s="412">
        <v>2200</v>
      </c>
      <c r="F1175" s="412">
        <v>0</v>
      </c>
      <c r="G1175" s="412"/>
      <c r="H1175" s="413"/>
    </row>
    <row r="1176" spans="2:8" ht="27.75" x14ac:dyDescent="0.35">
      <c r="B1176" s="410" t="s">
        <v>1893</v>
      </c>
      <c r="C1176" s="411" t="s">
        <v>764</v>
      </c>
      <c r="D1176" s="412"/>
      <c r="E1176" s="412">
        <v>2500</v>
      </c>
      <c r="F1176" s="412">
        <v>0</v>
      </c>
      <c r="G1176" s="412"/>
      <c r="H1176" s="413"/>
    </row>
    <row r="1177" spans="2:8" ht="27.75" x14ac:dyDescent="0.35">
      <c r="B1177" s="410" t="s">
        <v>1894</v>
      </c>
      <c r="C1177" s="411" t="s">
        <v>764</v>
      </c>
      <c r="D1177" s="412"/>
      <c r="E1177" s="412">
        <v>2200</v>
      </c>
      <c r="F1177" s="412">
        <v>0</v>
      </c>
      <c r="G1177" s="412"/>
      <c r="H1177" s="413"/>
    </row>
    <row r="1178" spans="2:8" ht="27.75" x14ac:dyDescent="0.35">
      <c r="B1178" s="410" t="s">
        <v>1895</v>
      </c>
      <c r="C1178" s="411" t="s">
        <v>764</v>
      </c>
      <c r="D1178" s="412"/>
      <c r="E1178" s="412">
        <v>11000</v>
      </c>
      <c r="F1178" s="412">
        <v>0</v>
      </c>
      <c r="G1178" s="412"/>
      <c r="H1178" s="413"/>
    </row>
    <row r="1179" spans="2:8" ht="27.75" x14ac:dyDescent="0.35">
      <c r="B1179" s="410" t="s">
        <v>1896</v>
      </c>
      <c r="C1179" s="411" t="s">
        <v>766</v>
      </c>
      <c r="D1179" s="412"/>
      <c r="E1179" s="412">
        <v>2500</v>
      </c>
      <c r="F1179" s="412">
        <v>0</v>
      </c>
      <c r="G1179" s="412"/>
      <c r="H1179" s="413"/>
    </row>
    <row r="1180" spans="2:8" ht="27.75" x14ac:dyDescent="0.35">
      <c r="B1180" s="410" t="s">
        <v>1897</v>
      </c>
      <c r="C1180" s="411" t="s">
        <v>766</v>
      </c>
      <c r="D1180" s="412"/>
      <c r="E1180" s="412">
        <v>2200</v>
      </c>
      <c r="F1180" s="412">
        <v>0</v>
      </c>
      <c r="G1180" s="412"/>
      <c r="H1180" s="413"/>
    </row>
    <row r="1181" spans="2:8" ht="27.75" x14ac:dyDescent="0.35">
      <c r="B1181" s="410" t="s">
        <v>1898</v>
      </c>
      <c r="C1181" s="411" t="s">
        <v>768</v>
      </c>
      <c r="D1181" s="412"/>
      <c r="E1181" s="412">
        <v>2200</v>
      </c>
      <c r="F1181" s="412">
        <v>0</v>
      </c>
      <c r="G1181" s="412"/>
      <c r="H1181" s="413"/>
    </row>
    <row r="1182" spans="2:8" ht="27.75" x14ac:dyDescent="0.35">
      <c r="B1182" s="410" t="s">
        <v>1899</v>
      </c>
      <c r="C1182" s="411" t="s">
        <v>768</v>
      </c>
      <c r="D1182" s="412"/>
      <c r="E1182" s="412">
        <v>2500</v>
      </c>
      <c r="F1182" s="412">
        <v>0</v>
      </c>
      <c r="G1182" s="412"/>
      <c r="H1182" s="413"/>
    </row>
    <row r="1183" spans="2:8" ht="27.75" x14ac:dyDescent="0.35">
      <c r="B1183" s="410" t="s">
        <v>1900</v>
      </c>
      <c r="C1183" s="411" t="s">
        <v>768</v>
      </c>
      <c r="D1183" s="412"/>
      <c r="E1183" s="412">
        <v>3000</v>
      </c>
      <c r="F1183" s="412">
        <v>0</v>
      </c>
      <c r="G1183" s="412"/>
      <c r="H1183" s="413"/>
    </row>
    <row r="1184" spans="2:8" ht="27.75" x14ac:dyDescent="0.35">
      <c r="B1184" s="410" t="s">
        <v>1901</v>
      </c>
      <c r="C1184" s="411" t="s">
        <v>768</v>
      </c>
      <c r="D1184" s="412"/>
      <c r="E1184" s="412">
        <v>2200</v>
      </c>
      <c r="F1184" s="412">
        <v>0</v>
      </c>
      <c r="G1184" s="412"/>
      <c r="H1184" s="413"/>
    </row>
    <row r="1185" spans="2:8" ht="27.75" x14ac:dyDescent="0.35">
      <c r="B1185" s="410" t="s">
        <v>1902</v>
      </c>
      <c r="C1185" s="411" t="s">
        <v>768</v>
      </c>
      <c r="D1185" s="412"/>
      <c r="E1185" s="412">
        <v>2200</v>
      </c>
      <c r="F1185" s="412">
        <v>0</v>
      </c>
      <c r="G1185" s="412"/>
      <c r="H1185" s="413"/>
    </row>
    <row r="1186" spans="2:8" ht="27.75" x14ac:dyDescent="0.35">
      <c r="B1186" s="410" t="s">
        <v>1903</v>
      </c>
      <c r="C1186" s="411" t="s">
        <v>768</v>
      </c>
      <c r="D1186" s="412"/>
      <c r="E1186" s="412">
        <v>3000</v>
      </c>
      <c r="F1186" s="412">
        <v>0</v>
      </c>
      <c r="G1186" s="412"/>
      <c r="H1186" s="413"/>
    </row>
    <row r="1187" spans="2:8" ht="27.75" x14ac:dyDescent="0.35">
      <c r="B1187" s="410" t="s">
        <v>1904</v>
      </c>
      <c r="C1187" s="411" t="s">
        <v>768</v>
      </c>
      <c r="D1187" s="412"/>
      <c r="E1187" s="412">
        <v>2200</v>
      </c>
      <c r="F1187" s="412">
        <v>0</v>
      </c>
      <c r="G1187" s="412"/>
      <c r="H1187" s="413"/>
    </row>
    <row r="1188" spans="2:8" ht="27.75" x14ac:dyDescent="0.35">
      <c r="B1188" s="410" t="s">
        <v>1905</v>
      </c>
      <c r="C1188" s="411" t="s">
        <v>768</v>
      </c>
      <c r="D1188" s="412"/>
      <c r="E1188" s="412">
        <v>3000</v>
      </c>
      <c r="F1188" s="412">
        <v>0</v>
      </c>
      <c r="G1188" s="412"/>
      <c r="H1188" s="413"/>
    </row>
    <row r="1189" spans="2:8" ht="27.75" x14ac:dyDescent="0.35">
      <c r="B1189" s="410" t="s">
        <v>1906</v>
      </c>
      <c r="C1189" s="411" t="s">
        <v>768</v>
      </c>
      <c r="D1189" s="412"/>
      <c r="E1189" s="412">
        <v>2500</v>
      </c>
      <c r="F1189" s="412">
        <v>0</v>
      </c>
      <c r="G1189" s="412"/>
      <c r="H1189" s="413"/>
    </row>
    <row r="1190" spans="2:8" ht="27.75" x14ac:dyDescent="0.35">
      <c r="B1190" s="410" t="s">
        <v>1907</v>
      </c>
      <c r="C1190" s="411" t="s">
        <v>768</v>
      </c>
      <c r="D1190" s="412"/>
      <c r="E1190" s="412">
        <v>3000</v>
      </c>
      <c r="F1190" s="412">
        <v>0</v>
      </c>
      <c r="G1190" s="412"/>
      <c r="H1190" s="413"/>
    </row>
    <row r="1191" spans="2:8" ht="27.75" x14ac:dyDescent="0.35">
      <c r="B1191" s="410" t="s">
        <v>1908</v>
      </c>
      <c r="C1191" s="411" t="s">
        <v>768</v>
      </c>
      <c r="D1191" s="412"/>
      <c r="E1191" s="412">
        <v>2200</v>
      </c>
      <c r="F1191" s="412">
        <v>0</v>
      </c>
      <c r="G1191" s="412"/>
      <c r="H1191" s="413"/>
    </row>
    <row r="1192" spans="2:8" ht="27.75" x14ac:dyDescent="0.35">
      <c r="B1192" s="410" t="s">
        <v>1909</v>
      </c>
      <c r="C1192" s="411" t="s">
        <v>768</v>
      </c>
      <c r="D1192" s="412"/>
      <c r="E1192" s="412">
        <v>7000</v>
      </c>
      <c r="F1192" s="412">
        <v>0</v>
      </c>
      <c r="G1192" s="412"/>
      <c r="H1192" s="413"/>
    </row>
    <row r="1193" spans="2:8" ht="27.75" x14ac:dyDescent="0.35">
      <c r="B1193" s="410" t="s">
        <v>1910</v>
      </c>
      <c r="C1193" s="411" t="s">
        <v>768</v>
      </c>
      <c r="D1193" s="412"/>
      <c r="E1193" s="412">
        <v>2200</v>
      </c>
      <c r="F1193" s="412">
        <v>0</v>
      </c>
      <c r="G1193" s="412"/>
      <c r="H1193" s="413"/>
    </row>
    <row r="1194" spans="2:8" ht="27.75" x14ac:dyDescent="0.35">
      <c r="B1194" s="410" t="s">
        <v>1911</v>
      </c>
      <c r="C1194" s="411" t="s">
        <v>768</v>
      </c>
      <c r="D1194" s="412"/>
      <c r="E1194" s="412">
        <v>2500</v>
      </c>
      <c r="F1194" s="412">
        <v>0</v>
      </c>
      <c r="G1194" s="412"/>
      <c r="H1194" s="413"/>
    </row>
    <row r="1195" spans="2:8" ht="27.75" x14ac:dyDescent="0.35">
      <c r="B1195" s="410" t="s">
        <v>1912</v>
      </c>
      <c r="C1195" s="411" t="s">
        <v>768</v>
      </c>
      <c r="D1195" s="412"/>
      <c r="E1195" s="412">
        <v>2200</v>
      </c>
      <c r="F1195" s="412">
        <v>0</v>
      </c>
      <c r="G1195" s="412"/>
      <c r="H1195" s="413"/>
    </row>
    <row r="1196" spans="2:8" ht="27.75" x14ac:dyDescent="0.35">
      <c r="B1196" s="410" t="s">
        <v>1913</v>
      </c>
      <c r="C1196" s="411" t="s">
        <v>768</v>
      </c>
      <c r="D1196" s="412"/>
      <c r="E1196" s="412">
        <v>11000</v>
      </c>
      <c r="F1196" s="412">
        <v>0</v>
      </c>
      <c r="G1196" s="412"/>
      <c r="H1196" s="413"/>
    </row>
    <row r="1197" spans="2:8" ht="27.75" x14ac:dyDescent="0.35">
      <c r="B1197" s="410" t="s">
        <v>1914</v>
      </c>
      <c r="C1197" s="411" t="s">
        <v>770</v>
      </c>
      <c r="D1197" s="412"/>
      <c r="E1197" s="412">
        <v>2200</v>
      </c>
      <c r="F1197" s="412">
        <v>0</v>
      </c>
      <c r="G1197" s="412"/>
      <c r="H1197" s="413"/>
    </row>
    <row r="1198" spans="2:8" ht="27.75" x14ac:dyDescent="0.35">
      <c r="B1198" s="410" t="s">
        <v>1915</v>
      </c>
      <c r="C1198" s="411" t="s">
        <v>770</v>
      </c>
      <c r="D1198" s="412"/>
      <c r="E1198" s="412">
        <v>2500</v>
      </c>
      <c r="F1198" s="412">
        <v>0</v>
      </c>
      <c r="G1198" s="412"/>
      <c r="H1198" s="413"/>
    </row>
    <row r="1199" spans="2:8" ht="27.75" x14ac:dyDescent="0.35">
      <c r="B1199" s="410" t="s">
        <v>1916</v>
      </c>
      <c r="C1199" s="411" t="s">
        <v>782</v>
      </c>
      <c r="D1199" s="412"/>
      <c r="E1199" s="412">
        <v>2200</v>
      </c>
      <c r="F1199" s="412">
        <v>0</v>
      </c>
      <c r="G1199" s="412"/>
      <c r="H1199" s="413"/>
    </row>
    <row r="1200" spans="2:8" ht="27.75" x14ac:dyDescent="0.35">
      <c r="B1200" s="410" t="s">
        <v>1917</v>
      </c>
      <c r="C1200" s="411" t="s">
        <v>782</v>
      </c>
      <c r="D1200" s="412"/>
      <c r="E1200" s="412">
        <v>3787.02</v>
      </c>
      <c r="F1200" s="412">
        <v>0</v>
      </c>
      <c r="G1200" s="412"/>
      <c r="H1200" s="413"/>
    </row>
    <row r="1201" spans="2:8" ht="40.5" x14ac:dyDescent="0.35">
      <c r="B1201" s="410" t="s">
        <v>1918</v>
      </c>
      <c r="C1201" s="411" t="s">
        <v>813</v>
      </c>
      <c r="D1201" s="412"/>
      <c r="E1201" s="412">
        <v>2200</v>
      </c>
      <c r="F1201" s="412">
        <v>0</v>
      </c>
      <c r="G1201" s="412"/>
      <c r="H1201" s="413"/>
    </row>
    <row r="1202" spans="2:8" ht="40.5" x14ac:dyDescent="0.35">
      <c r="B1202" s="410" t="s">
        <v>1919</v>
      </c>
      <c r="C1202" s="411" t="s">
        <v>813</v>
      </c>
      <c r="D1202" s="412"/>
      <c r="E1202" s="412">
        <v>2500</v>
      </c>
      <c r="F1202" s="412">
        <v>0</v>
      </c>
      <c r="G1202" s="412"/>
      <c r="H1202" s="413"/>
    </row>
    <row r="1203" spans="2:8" ht="40.5" x14ac:dyDescent="0.35">
      <c r="B1203" s="410" t="s">
        <v>1920</v>
      </c>
      <c r="C1203" s="411" t="s">
        <v>813</v>
      </c>
      <c r="D1203" s="412"/>
      <c r="E1203" s="412">
        <v>3000</v>
      </c>
      <c r="F1203" s="412">
        <v>0</v>
      </c>
      <c r="G1203" s="412"/>
      <c r="H1203" s="413"/>
    </row>
    <row r="1204" spans="2:8" ht="40.5" x14ac:dyDescent="0.35">
      <c r="B1204" s="410" t="s">
        <v>1921</v>
      </c>
      <c r="C1204" s="411" t="s">
        <v>813</v>
      </c>
      <c r="D1204" s="412"/>
      <c r="E1204" s="412">
        <v>2200</v>
      </c>
      <c r="F1204" s="412">
        <v>0</v>
      </c>
      <c r="G1204" s="412"/>
      <c r="H1204" s="413"/>
    </row>
    <row r="1205" spans="2:8" ht="40.5" x14ac:dyDescent="0.35">
      <c r="B1205" s="410" t="s">
        <v>1922</v>
      </c>
      <c r="C1205" s="411" t="s">
        <v>813</v>
      </c>
      <c r="D1205" s="412"/>
      <c r="E1205" s="412">
        <v>2200</v>
      </c>
      <c r="F1205" s="412">
        <v>0</v>
      </c>
      <c r="G1205" s="412"/>
      <c r="H1205" s="413"/>
    </row>
    <row r="1206" spans="2:8" ht="40.5" x14ac:dyDescent="0.35">
      <c r="B1206" s="410" t="s">
        <v>1923</v>
      </c>
      <c r="C1206" s="411" t="s">
        <v>813</v>
      </c>
      <c r="D1206" s="412"/>
      <c r="E1206" s="412">
        <v>3000</v>
      </c>
      <c r="F1206" s="412">
        <v>0</v>
      </c>
      <c r="G1206" s="412"/>
      <c r="H1206" s="413"/>
    </row>
    <row r="1207" spans="2:8" ht="40.5" x14ac:dyDescent="0.35">
      <c r="B1207" s="410" t="s">
        <v>1924</v>
      </c>
      <c r="C1207" s="411" t="s">
        <v>813</v>
      </c>
      <c r="D1207" s="412"/>
      <c r="E1207" s="412">
        <v>2156</v>
      </c>
      <c r="F1207" s="412">
        <v>0</v>
      </c>
      <c r="G1207" s="412"/>
      <c r="H1207" s="413"/>
    </row>
    <row r="1208" spans="2:8" ht="40.5" x14ac:dyDescent="0.35">
      <c r="B1208" s="410" t="s">
        <v>1925</v>
      </c>
      <c r="C1208" s="411" t="s">
        <v>813</v>
      </c>
      <c r="D1208" s="412"/>
      <c r="E1208" s="412">
        <v>2155.02</v>
      </c>
      <c r="F1208" s="412">
        <v>0</v>
      </c>
      <c r="G1208" s="412"/>
      <c r="H1208" s="413"/>
    </row>
    <row r="1209" spans="2:8" ht="40.5" x14ac:dyDescent="0.35">
      <c r="B1209" s="410" t="s">
        <v>1926</v>
      </c>
      <c r="C1209" s="411" t="s">
        <v>813</v>
      </c>
      <c r="D1209" s="412"/>
      <c r="E1209" s="412">
        <v>2155.02</v>
      </c>
      <c r="F1209" s="412">
        <v>0</v>
      </c>
      <c r="G1209" s="412"/>
      <c r="H1209" s="413"/>
    </row>
    <row r="1210" spans="2:8" ht="40.5" x14ac:dyDescent="0.35">
      <c r="B1210" s="410" t="s">
        <v>1927</v>
      </c>
      <c r="C1210" s="411" t="s">
        <v>813</v>
      </c>
      <c r="D1210" s="412"/>
      <c r="E1210" s="412">
        <v>3000</v>
      </c>
      <c r="F1210" s="412">
        <v>0</v>
      </c>
      <c r="G1210" s="412"/>
      <c r="H1210" s="413"/>
    </row>
    <row r="1211" spans="2:8" ht="40.5" x14ac:dyDescent="0.35">
      <c r="B1211" s="410" t="s">
        <v>1928</v>
      </c>
      <c r="C1211" s="411" t="s">
        <v>813</v>
      </c>
      <c r="D1211" s="412"/>
      <c r="E1211" s="412">
        <v>2200</v>
      </c>
      <c r="F1211" s="412">
        <v>0</v>
      </c>
      <c r="G1211" s="412"/>
      <c r="H1211" s="413"/>
    </row>
    <row r="1212" spans="2:8" ht="40.5" x14ac:dyDescent="0.35">
      <c r="B1212" s="410" t="s">
        <v>1929</v>
      </c>
      <c r="C1212" s="411" t="s">
        <v>813</v>
      </c>
      <c r="D1212" s="412"/>
      <c r="E1212" s="412">
        <v>6000</v>
      </c>
      <c r="F1212" s="412">
        <v>0</v>
      </c>
      <c r="G1212" s="412"/>
      <c r="H1212" s="413"/>
    </row>
    <row r="1213" spans="2:8" ht="40.5" x14ac:dyDescent="0.35">
      <c r="B1213" s="410" t="s">
        <v>1930</v>
      </c>
      <c r="C1213" s="411" t="s">
        <v>813</v>
      </c>
      <c r="D1213" s="412"/>
      <c r="E1213" s="412">
        <v>2155.02</v>
      </c>
      <c r="F1213" s="412">
        <v>0</v>
      </c>
      <c r="G1213" s="412"/>
      <c r="H1213" s="413"/>
    </row>
    <row r="1214" spans="2:8" ht="40.5" x14ac:dyDescent="0.35">
      <c r="B1214" s="410" t="s">
        <v>1931</v>
      </c>
      <c r="C1214" s="411" t="s">
        <v>813</v>
      </c>
      <c r="D1214" s="412"/>
      <c r="E1214" s="412">
        <v>2500</v>
      </c>
      <c r="F1214" s="412">
        <v>0</v>
      </c>
      <c r="G1214" s="412"/>
      <c r="H1214" s="413"/>
    </row>
    <row r="1215" spans="2:8" ht="40.5" x14ac:dyDescent="0.35">
      <c r="B1215" s="410" t="s">
        <v>1932</v>
      </c>
      <c r="C1215" s="411" t="s">
        <v>813</v>
      </c>
      <c r="D1215" s="412"/>
      <c r="E1215" s="412">
        <v>2200</v>
      </c>
      <c r="F1215" s="412">
        <v>0</v>
      </c>
      <c r="G1215" s="412"/>
      <c r="H1215" s="413"/>
    </row>
    <row r="1216" spans="2:8" ht="40.5" x14ac:dyDescent="0.35">
      <c r="B1216" s="410" t="s">
        <v>1933</v>
      </c>
      <c r="C1216" s="411" t="s">
        <v>813</v>
      </c>
      <c r="D1216" s="412"/>
      <c r="E1216" s="412">
        <v>11000</v>
      </c>
      <c r="F1216" s="412">
        <v>0</v>
      </c>
      <c r="G1216" s="412"/>
      <c r="H1216" s="413"/>
    </row>
    <row r="1217" spans="2:8" ht="27.75" x14ac:dyDescent="0.35">
      <c r="B1217" s="410" t="s">
        <v>1934</v>
      </c>
      <c r="C1217" s="411" t="s">
        <v>663</v>
      </c>
      <c r="D1217" s="412"/>
      <c r="E1217" s="412">
        <v>2200</v>
      </c>
      <c r="F1217" s="412">
        <v>0</v>
      </c>
      <c r="G1217" s="412"/>
      <c r="H1217" s="413"/>
    </row>
    <row r="1218" spans="2:8" ht="27.75" x14ac:dyDescent="0.35">
      <c r="B1218" s="410" t="s">
        <v>1935</v>
      </c>
      <c r="C1218" s="411" t="s">
        <v>816</v>
      </c>
      <c r="D1218" s="412"/>
      <c r="E1218" s="412">
        <v>2200</v>
      </c>
      <c r="F1218" s="412">
        <v>0</v>
      </c>
      <c r="G1218" s="412"/>
      <c r="H1218" s="413"/>
    </row>
    <row r="1219" spans="2:8" ht="40.5" x14ac:dyDescent="0.35">
      <c r="B1219" s="410" t="s">
        <v>1936</v>
      </c>
      <c r="C1219" s="411" t="s">
        <v>824</v>
      </c>
      <c r="D1219" s="412"/>
      <c r="E1219" s="412">
        <v>2200</v>
      </c>
      <c r="F1219" s="412">
        <v>0</v>
      </c>
      <c r="G1219" s="412"/>
      <c r="H1219" s="413"/>
    </row>
    <row r="1220" spans="2:8" ht="40.5" x14ac:dyDescent="0.35">
      <c r="B1220" s="410" t="s">
        <v>1937</v>
      </c>
      <c r="C1220" s="411" t="s">
        <v>824</v>
      </c>
      <c r="D1220" s="412"/>
      <c r="E1220" s="412">
        <v>2500</v>
      </c>
      <c r="F1220" s="412">
        <v>0</v>
      </c>
      <c r="G1220" s="412"/>
      <c r="H1220" s="413"/>
    </row>
    <row r="1221" spans="2:8" ht="40.5" x14ac:dyDescent="0.35">
      <c r="B1221" s="410" t="s">
        <v>1938</v>
      </c>
      <c r="C1221" s="411" t="s">
        <v>824</v>
      </c>
      <c r="D1221" s="412"/>
      <c r="E1221" s="412">
        <v>3000</v>
      </c>
      <c r="F1221" s="412">
        <v>0</v>
      </c>
      <c r="G1221" s="412"/>
      <c r="H1221" s="413"/>
    </row>
    <row r="1222" spans="2:8" ht="40.5" x14ac:dyDescent="0.35">
      <c r="B1222" s="410" t="s">
        <v>1939</v>
      </c>
      <c r="C1222" s="411" t="s">
        <v>824</v>
      </c>
      <c r="D1222" s="412"/>
      <c r="E1222" s="412">
        <v>2200</v>
      </c>
      <c r="F1222" s="412">
        <v>0</v>
      </c>
      <c r="G1222" s="412"/>
      <c r="H1222" s="413"/>
    </row>
    <row r="1223" spans="2:8" ht="40.5" x14ac:dyDescent="0.35">
      <c r="B1223" s="410" t="s">
        <v>1940</v>
      </c>
      <c r="C1223" s="411" t="s">
        <v>824</v>
      </c>
      <c r="D1223" s="412"/>
      <c r="E1223" s="412">
        <v>2200</v>
      </c>
      <c r="F1223" s="412">
        <v>0</v>
      </c>
      <c r="G1223" s="412"/>
      <c r="H1223" s="413"/>
    </row>
    <row r="1224" spans="2:8" ht="40.5" x14ac:dyDescent="0.35">
      <c r="B1224" s="410" t="s">
        <v>1941</v>
      </c>
      <c r="C1224" s="411" t="s">
        <v>824</v>
      </c>
      <c r="D1224" s="412"/>
      <c r="E1224" s="412">
        <v>2200</v>
      </c>
      <c r="F1224" s="412">
        <v>0</v>
      </c>
      <c r="G1224" s="412"/>
      <c r="H1224" s="413"/>
    </row>
    <row r="1225" spans="2:8" ht="40.5" x14ac:dyDescent="0.35">
      <c r="B1225" s="410" t="s">
        <v>1942</v>
      </c>
      <c r="C1225" s="411" t="s">
        <v>824</v>
      </c>
      <c r="D1225" s="412"/>
      <c r="E1225" s="412">
        <v>3000</v>
      </c>
      <c r="F1225" s="412">
        <v>0</v>
      </c>
      <c r="G1225" s="412"/>
      <c r="H1225" s="413"/>
    </row>
    <row r="1226" spans="2:8" ht="40.5" x14ac:dyDescent="0.35">
      <c r="B1226" s="410" t="s">
        <v>1943</v>
      </c>
      <c r="C1226" s="411" t="s">
        <v>824</v>
      </c>
      <c r="D1226" s="412"/>
      <c r="E1226" s="412">
        <v>2200</v>
      </c>
      <c r="F1226" s="412">
        <v>0</v>
      </c>
      <c r="G1226" s="412"/>
      <c r="H1226" s="413"/>
    </row>
    <row r="1227" spans="2:8" ht="40.5" x14ac:dyDescent="0.35">
      <c r="B1227" s="410" t="s">
        <v>1944</v>
      </c>
      <c r="C1227" s="411" t="s">
        <v>824</v>
      </c>
      <c r="D1227" s="412"/>
      <c r="E1227" s="412">
        <v>3000</v>
      </c>
      <c r="F1227" s="412">
        <v>0</v>
      </c>
      <c r="G1227" s="412"/>
      <c r="H1227" s="413"/>
    </row>
    <row r="1228" spans="2:8" ht="40.5" x14ac:dyDescent="0.35">
      <c r="B1228" s="410" t="s">
        <v>1945</v>
      </c>
      <c r="C1228" s="411" t="s">
        <v>824</v>
      </c>
      <c r="D1228" s="412"/>
      <c r="E1228" s="412">
        <v>2500</v>
      </c>
      <c r="F1228" s="412">
        <v>0</v>
      </c>
      <c r="G1228" s="412"/>
      <c r="H1228" s="413"/>
    </row>
    <row r="1229" spans="2:8" ht="40.5" x14ac:dyDescent="0.35">
      <c r="B1229" s="410" t="s">
        <v>1946</v>
      </c>
      <c r="C1229" s="411" t="s">
        <v>824</v>
      </c>
      <c r="D1229" s="412"/>
      <c r="E1229" s="412">
        <v>3000</v>
      </c>
      <c r="F1229" s="412">
        <v>0</v>
      </c>
      <c r="G1229" s="412"/>
      <c r="H1229" s="413"/>
    </row>
    <row r="1230" spans="2:8" ht="40.5" x14ac:dyDescent="0.35">
      <c r="B1230" s="410" t="s">
        <v>1947</v>
      </c>
      <c r="C1230" s="411" t="s">
        <v>824</v>
      </c>
      <c r="D1230" s="412"/>
      <c r="E1230" s="412">
        <v>2200</v>
      </c>
      <c r="F1230" s="412">
        <v>0</v>
      </c>
      <c r="G1230" s="412"/>
      <c r="H1230" s="413"/>
    </row>
    <row r="1231" spans="2:8" ht="40.5" x14ac:dyDescent="0.35">
      <c r="B1231" s="410" t="s">
        <v>1948</v>
      </c>
      <c r="C1231" s="411" t="s">
        <v>824</v>
      </c>
      <c r="D1231" s="412"/>
      <c r="E1231" s="412">
        <v>7000</v>
      </c>
      <c r="F1231" s="412">
        <v>0</v>
      </c>
      <c r="G1231" s="412"/>
      <c r="H1231" s="413"/>
    </row>
    <row r="1232" spans="2:8" ht="40.5" x14ac:dyDescent="0.35">
      <c r="B1232" s="410" t="s">
        <v>1949</v>
      </c>
      <c r="C1232" s="411" t="s">
        <v>824</v>
      </c>
      <c r="D1232" s="412"/>
      <c r="E1232" s="412">
        <v>2200</v>
      </c>
      <c r="F1232" s="412">
        <v>0</v>
      </c>
      <c r="G1232" s="412"/>
      <c r="H1232" s="413"/>
    </row>
    <row r="1233" spans="2:8" ht="40.5" x14ac:dyDescent="0.35">
      <c r="B1233" s="410" t="s">
        <v>1950</v>
      </c>
      <c r="C1233" s="411" t="s">
        <v>824</v>
      </c>
      <c r="D1233" s="412"/>
      <c r="E1233" s="412">
        <v>2500</v>
      </c>
      <c r="F1233" s="412">
        <v>0</v>
      </c>
      <c r="G1233" s="412"/>
      <c r="H1233" s="413"/>
    </row>
    <row r="1234" spans="2:8" ht="40.5" x14ac:dyDescent="0.35">
      <c r="B1234" s="410" t="s">
        <v>1951</v>
      </c>
      <c r="C1234" s="411" t="s">
        <v>824</v>
      </c>
      <c r="D1234" s="412"/>
      <c r="E1234" s="412">
        <v>2200</v>
      </c>
      <c r="F1234" s="412">
        <v>0</v>
      </c>
      <c r="G1234" s="412"/>
      <c r="H1234" s="413"/>
    </row>
    <row r="1235" spans="2:8" ht="40.5" x14ac:dyDescent="0.35">
      <c r="B1235" s="410" t="s">
        <v>1952</v>
      </c>
      <c r="C1235" s="411" t="s">
        <v>824</v>
      </c>
      <c r="D1235" s="412"/>
      <c r="E1235" s="412">
        <v>11000</v>
      </c>
      <c r="F1235" s="412">
        <v>0</v>
      </c>
      <c r="G1235" s="412"/>
      <c r="H1235" s="413"/>
    </row>
    <row r="1236" spans="2:8" ht="40.5" x14ac:dyDescent="0.35">
      <c r="B1236" s="410" t="s">
        <v>1953</v>
      </c>
      <c r="C1236" s="411" t="s">
        <v>824</v>
      </c>
      <c r="D1236" s="412"/>
      <c r="E1236" s="412">
        <v>2200</v>
      </c>
      <c r="F1236" s="412">
        <v>0</v>
      </c>
      <c r="G1236" s="412"/>
      <c r="H1236" s="413"/>
    </row>
    <row r="1237" spans="2:8" ht="27.75" x14ac:dyDescent="0.35">
      <c r="B1237" s="410" t="s">
        <v>1954</v>
      </c>
      <c r="C1237" s="411" t="s">
        <v>826</v>
      </c>
      <c r="D1237" s="412"/>
      <c r="E1237" s="412">
        <v>2200</v>
      </c>
      <c r="F1237" s="412">
        <v>0</v>
      </c>
      <c r="G1237" s="412"/>
      <c r="H1237" s="413"/>
    </row>
    <row r="1238" spans="2:8" ht="40.5" x14ac:dyDescent="0.35">
      <c r="B1238" s="410" t="s">
        <v>1955</v>
      </c>
      <c r="C1238" s="411" t="s">
        <v>824</v>
      </c>
      <c r="D1238" s="412"/>
      <c r="E1238" s="412">
        <v>2200</v>
      </c>
      <c r="F1238" s="412">
        <v>0</v>
      </c>
      <c r="G1238" s="412"/>
      <c r="H1238" s="413"/>
    </row>
    <row r="1239" spans="2:8" ht="40.5" x14ac:dyDescent="0.35">
      <c r="B1239" s="410" t="s">
        <v>1956</v>
      </c>
      <c r="C1239" s="411" t="s">
        <v>831</v>
      </c>
      <c r="D1239" s="412"/>
      <c r="E1239" s="412">
        <v>2500</v>
      </c>
      <c r="F1239" s="412">
        <v>0</v>
      </c>
      <c r="G1239" s="412"/>
      <c r="H1239" s="413"/>
    </row>
    <row r="1240" spans="2:8" ht="40.5" x14ac:dyDescent="0.35">
      <c r="B1240" s="410" t="s">
        <v>1957</v>
      </c>
      <c r="C1240" s="411" t="s">
        <v>831</v>
      </c>
      <c r="D1240" s="412"/>
      <c r="E1240" s="412">
        <v>3000</v>
      </c>
      <c r="F1240" s="412">
        <v>0</v>
      </c>
      <c r="G1240" s="412"/>
      <c r="H1240" s="413"/>
    </row>
    <row r="1241" spans="2:8" ht="40.5" x14ac:dyDescent="0.35">
      <c r="B1241" s="410" t="s">
        <v>1958</v>
      </c>
      <c r="C1241" s="411" t="s">
        <v>831</v>
      </c>
      <c r="D1241" s="412"/>
      <c r="E1241" s="412">
        <v>2200</v>
      </c>
      <c r="F1241" s="412">
        <v>0</v>
      </c>
      <c r="G1241" s="412"/>
      <c r="H1241" s="413"/>
    </row>
    <row r="1242" spans="2:8" ht="40.5" x14ac:dyDescent="0.35">
      <c r="B1242" s="410" t="s">
        <v>1959</v>
      </c>
      <c r="C1242" s="411" t="s">
        <v>831</v>
      </c>
      <c r="D1242" s="412"/>
      <c r="E1242" s="412">
        <v>2200</v>
      </c>
      <c r="F1242" s="412">
        <v>0</v>
      </c>
      <c r="G1242" s="412"/>
      <c r="H1242" s="413"/>
    </row>
    <row r="1243" spans="2:8" ht="40.5" x14ac:dyDescent="0.35">
      <c r="B1243" s="410" t="s">
        <v>1960</v>
      </c>
      <c r="C1243" s="411" t="s">
        <v>831</v>
      </c>
      <c r="D1243" s="412"/>
      <c r="E1243" s="412">
        <v>2200</v>
      </c>
      <c r="F1243" s="412">
        <v>0</v>
      </c>
      <c r="G1243" s="412"/>
      <c r="H1243" s="413"/>
    </row>
    <row r="1244" spans="2:8" ht="40.5" x14ac:dyDescent="0.35">
      <c r="B1244" s="410" t="s">
        <v>1961</v>
      </c>
      <c r="C1244" s="411" t="s">
        <v>831</v>
      </c>
      <c r="D1244" s="412"/>
      <c r="E1244" s="412">
        <v>3000</v>
      </c>
      <c r="F1244" s="412">
        <v>0</v>
      </c>
      <c r="G1244" s="412"/>
      <c r="H1244" s="413"/>
    </row>
    <row r="1245" spans="2:8" ht="40.5" x14ac:dyDescent="0.35">
      <c r="B1245" s="410" t="s">
        <v>1962</v>
      </c>
      <c r="C1245" s="411" t="s">
        <v>831</v>
      </c>
      <c r="D1245" s="412"/>
      <c r="E1245" s="412">
        <v>2200</v>
      </c>
      <c r="F1245" s="412">
        <v>0</v>
      </c>
      <c r="G1245" s="412"/>
      <c r="H1245" s="413"/>
    </row>
    <row r="1246" spans="2:8" ht="40.5" x14ac:dyDescent="0.35">
      <c r="B1246" s="410" t="s">
        <v>1963</v>
      </c>
      <c r="C1246" s="411" t="s">
        <v>831</v>
      </c>
      <c r="D1246" s="412"/>
      <c r="E1246" s="412">
        <v>3000</v>
      </c>
      <c r="F1246" s="412">
        <v>0</v>
      </c>
      <c r="G1246" s="412"/>
      <c r="H1246" s="413"/>
    </row>
    <row r="1247" spans="2:8" ht="40.5" x14ac:dyDescent="0.35">
      <c r="B1247" s="410" t="s">
        <v>1964</v>
      </c>
      <c r="C1247" s="411" t="s">
        <v>831</v>
      </c>
      <c r="D1247" s="412"/>
      <c r="E1247" s="412">
        <v>2500</v>
      </c>
      <c r="F1247" s="412">
        <v>0</v>
      </c>
      <c r="G1247" s="412"/>
      <c r="H1247" s="413"/>
    </row>
    <row r="1248" spans="2:8" ht="40.5" x14ac:dyDescent="0.35">
      <c r="B1248" s="410" t="s">
        <v>1965</v>
      </c>
      <c r="C1248" s="411" t="s">
        <v>831</v>
      </c>
      <c r="D1248" s="412"/>
      <c r="E1248" s="412">
        <v>3000</v>
      </c>
      <c r="F1248" s="412">
        <v>0</v>
      </c>
      <c r="G1248" s="412"/>
      <c r="H1248" s="413"/>
    </row>
    <row r="1249" spans="2:8" ht="40.5" x14ac:dyDescent="0.35">
      <c r="B1249" s="410" t="s">
        <v>1966</v>
      </c>
      <c r="C1249" s="411" t="s">
        <v>831</v>
      </c>
      <c r="D1249" s="412"/>
      <c r="E1249" s="412">
        <v>7000</v>
      </c>
      <c r="F1249" s="412">
        <v>0</v>
      </c>
      <c r="G1249" s="412"/>
      <c r="H1249" s="413"/>
    </row>
    <row r="1250" spans="2:8" ht="40.5" x14ac:dyDescent="0.35">
      <c r="B1250" s="410" t="s">
        <v>1967</v>
      </c>
      <c r="C1250" s="411" t="s">
        <v>831</v>
      </c>
      <c r="D1250" s="412"/>
      <c r="E1250" s="412">
        <v>2500</v>
      </c>
      <c r="F1250" s="412">
        <v>0</v>
      </c>
      <c r="G1250" s="412"/>
      <c r="H1250" s="413"/>
    </row>
    <row r="1251" spans="2:8" ht="40.5" x14ac:dyDescent="0.35">
      <c r="B1251" s="410" t="s">
        <v>1968</v>
      </c>
      <c r="C1251" s="411" t="s">
        <v>831</v>
      </c>
      <c r="D1251" s="412"/>
      <c r="E1251" s="412">
        <v>2200</v>
      </c>
      <c r="F1251" s="412">
        <v>0</v>
      </c>
      <c r="G1251" s="412"/>
      <c r="H1251" s="413"/>
    </row>
    <row r="1252" spans="2:8" ht="40.5" x14ac:dyDescent="0.35">
      <c r="B1252" s="410" t="s">
        <v>1969</v>
      </c>
      <c r="C1252" s="411" t="s">
        <v>831</v>
      </c>
      <c r="D1252" s="412"/>
      <c r="E1252" s="412">
        <v>11000</v>
      </c>
      <c r="F1252" s="412">
        <v>0</v>
      </c>
      <c r="G1252" s="412"/>
      <c r="H1252" s="413"/>
    </row>
    <row r="1253" spans="2:8" ht="40.5" x14ac:dyDescent="0.35">
      <c r="B1253" s="410" t="s">
        <v>1970</v>
      </c>
      <c r="C1253" s="411" t="s">
        <v>831</v>
      </c>
      <c r="D1253" s="412"/>
      <c r="E1253" s="412">
        <v>2200</v>
      </c>
      <c r="F1253" s="412">
        <v>0</v>
      </c>
      <c r="G1253" s="412"/>
      <c r="H1253" s="413"/>
    </row>
    <row r="1254" spans="2:8" ht="40.5" x14ac:dyDescent="0.35">
      <c r="B1254" s="410" t="s">
        <v>1971</v>
      </c>
      <c r="C1254" s="411" t="s">
        <v>833</v>
      </c>
      <c r="D1254" s="412"/>
      <c r="E1254" s="412">
        <v>2200</v>
      </c>
      <c r="F1254" s="412">
        <v>0</v>
      </c>
      <c r="G1254" s="412"/>
      <c r="H1254" s="413"/>
    </row>
    <row r="1255" spans="2:8" ht="40.5" x14ac:dyDescent="0.35">
      <c r="B1255" s="410" t="s">
        <v>1972</v>
      </c>
      <c r="C1255" s="411" t="s">
        <v>835</v>
      </c>
      <c r="D1255" s="412"/>
      <c r="E1255" s="412">
        <v>2500</v>
      </c>
      <c r="F1255" s="412">
        <v>0</v>
      </c>
      <c r="G1255" s="412"/>
      <c r="H1255" s="413"/>
    </row>
    <row r="1256" spans="2:8" ht="40.5" x14ac:dyDescent="0.35">
      <c r="B1256" s="410" t="s">
        <v>1973</v>
      </c>
      <c r="C1256" s="411" t="s">
        <v>843</v>
      </c>
      <c r="D1256" s="412"/>
      <c r="E1256" s="412">
        <v>2200</v>
      </c>
      <c r="F1256" s="412">
        <v>0</v>
      </c>
      <c r="G1256" s="412"/>
      <c r="H1256" s="413"/>
    </row>
    <row r="1257" spans="2:8" ht="40.5" x14ac:dyDescent="0.35">
      <c r="B1257" s="410" t="s">
        <v>1974</v>
      </c>
      <c r="C1257" s="411" t="s">
        <v>845</v>
      </c>
      <c r="D1257" s="412"/>
      <c r="E1257" s="412">
        <v>2500</v>
      </c>
      <c r="F1257" s="412">
        <v>0</v>
      </c>
      <c r="G1257" s="412"/>
      <c r="H1257" s="413"/>
    </row>
    <row r="1258" spans="2:8" ht="40.5" x14ac:dyDescent="0.35">
      <c r="B1258" s="410" t="s">
        <v>1975</v>
      </c>
      <c r="C1258" s="411" t="s">
        <v>845</v>
      </c>
      <c r="D1258" s="412"/>
      <c r="E1258" s="412">
        <v>3000</v>
      </c>
      <c r="F1258" s="412">
        <v>0</v>
      </c>
      <c r="G1258" s="412"/>
      <c r="H1258" s="413"/>
    </row>
    <row r="1259" spans="2:8" ht="40.5" x14ac:dyDescent="0.35">
      <c r="B1259" s="410" t="s">
        <v>1976</v>
      </c>
      <c r="C1259" s="411" t="s">
        <v>845</v>
      </c>
      <c r="D1259" s="412"/>
      <c r="E1259" s="412">
        <v>2200</v>
      </c>
      <c r="F1259" s="412">
        <v>0</v>
      </c>
      <c r="G1259" s="412"/>
      <c r="H1259" s="413"/>
    </row>
    <row r="1260" spans="2:8" ht="40.5" x14ac:dyDescent="0.35">
      <c r="B1260" s="410" t="s">
        <v>1977</v>
      </c>
      <c r="C1260" s="411" t="s">
        <v>845</v>
      </c>
      <c r="D1260" s="412"/>
      <c r="E1260" s="412">
        <v>2200</v>
      </c>
      <c r="F1260" s="412">
        <v>0</v>
      </c>
      <c r="G1260" s="412"/>
      <c r="H1260" s="413"/>
    </row>
    <row r="1261" spans="2:8" ht="40.5" x14ac:dyDescent="0.35">
      <c r="B1261" s="410" t="s">
        <v>1978</v>
      </c>
      <c r="C1261" s="411" t="s">
        <v>845</v>
      </c>
      <c r="D1261" s="412"/>
      <c r="E1261" s="412">
        <v>2200</v>
      </c>
      <c r="F1261" s="412">
        <v>0</v>
      </c>
      <c r="G1261" s="412"/>
      <c r="H1261" s="413"/>
    </row>
    <row r="1262" spans="2:8" ht="40.5" x14ac:dyDescent="0.35">
      <c r="B1262" s="410" t="s">
        <v>1979</v>
      </c>
      <c r="C1262" s="411" t="s">
        <v>845</v>
      </c>
      <c r="D1262" s="412"/>
      <c r="E1262" s="412">
        <v>3000</v>
      </c>
      <c r="F1262" s="412">
        <v>0</v>
      </c>
      <c r="G1262" s="412"/>
      <c r="H1262" s="413"/>
    </row>
    <row r="1263" spans="2:8" ht="40.5" x14ac:dyDescent="0.35">
      <c r="B1263" s="410" t="s">
        <v>1980</v>
      </c>
      <c r="C1263" s="411" t="s">
        <v>845</v>
      </c>
      <c r="D1263" s="412"/>
      <c r="E1263" s="412">
        <v>3000</v>
      </c>
      <c r="F1263" s="412">
        <v>0</v>
      </c>
      <c r="G1263" s="412"/>
      <c r="H1263" s="413"/>
    </row>
    <row r="1264" spans="2:8" ht="40.5" x14ac:dyDescent="0.35">
      <c r="B1264" s="410" t="s">
        <v>1981</v>
      </c>
      <c r="C1264" s="411" t="s">
        <v>845</v>
      </c>
      <c r="D1264" s="412"/>
      <c r="E1264" s="412">
        <v>2500</v>
      </c>
      <c r="F1264" s="412">
        <v>0</v>
      </c>
      <c r="G1264" s="412"/>
      <c r="H1264" s="413"/>
    </row>
    <row r="1265" spans="2:8" ht="40.5" x14ac:dyDescent="0.35">
      <c r="B1265" s="410" t="s">
        <v>1982</v>
      </c>
      <c r="C1265" s="411" t="s">
        <v>845</v>
      </c>
      <c r="D1265" s="412"/>
      <c r="E1265" s="412">
        <v>3000</v>
      </c>
      <c r="F1265" s="412">
        <v>0</v>
      </c>
      <c r="G1265" s="412"/>
      <c r="H1265" s="413"/>
    </row>
    <row r="1266" spans="2:8" ht="40.5" x14ac:dyDescent="0.35">
      <c r="B1266" s="410" t="s">
        <v>1983</v>
      </c>
      <c r="C1266" s="411" t="s">
        <v>845</v>
      </c>
      <c r="D1266" s="412"/>
      <c r="E1266" s="412">
        <v>7000</v>
      </c>
      <c r="F1266" s="412">
        <v>0</v>
      </c>
      <c r="G1266" s="412"/>
      <c r="H1266" s="413"/>
    </row>
    <row r="1267" spans="2:8" ht="40.5" x14ac:dyDescent="0.35">
      <c r="B1267" s="410" t="s">
        <v>1984</v>
      </c>
      <c r="C1267" s="411" t="s">
        <v>845</v>
      </c>
      <c r="D1267" s="412"/>
      <c r="E1267" s="412">
        <v>2500</v>
      </c>
      <c r="F1267" s="412">
        <v>0</v>
      </c>
      <c r="G1267" s="412"/>
      <c r="H1267" s="413"/>
    </row>
    <row r="1268" spans="2:8" ht="40.5" x14ac:dyDescent="0.35">
      <c r="B1268" s="410" t="s">
        <v>1985</v>
      </c>
      <c r="C1268" s="411" t="s">
        <v>845</v>
      </c>
      <c r="D1268" s="412"/>
      <c r="E1268" s="412">
        <v>2500</v>
      </c>
      <c r="F1268" s="412">
        <v>0</v>
      </c>
      <c r="G1268" s="412"/>
      <c r="H1268" s="413"/>
    </row>
    <row r="1269" spans="2:8" ht="40.5" x14ac:dyDescent="0.35">
      <c r="B1269" s="410" t="s">
        <v>1986</v>
      </c>
      <c r="C1269" s="411" t="s">
        <v>845</v>
      </c>
      <c r="D1269" s="412"/>
      <c r="E1269" s="412">
        <v>2200</v>
      </c>
      <c r="F1269" s="412">
        <v>0</v>
      </c>
      <c r="G1269" s="412"/>
      <c r="H1269" s="413"/>
    </row>
    <row r="1270" spans="2:8" ht="40.5" x14ac:dyDescent="0.35">
      <c r="B1270" s="410" t="s">
        <v>1987</v>
      </c>
      <c r="C1270" s="411" t="s">
        <v>845</v>
      </c>
      <c r="D1270" s="412"/>
      <c r="E1270" s="412">
        <v>11000</v>
      </c>
      <c r="F1270" s="412">
        <v>0</v>
      </c>
      <c r="G1270" s="412"/>
      <c r="H1270" s="413"/>
    </row>
    <row r="1271" spans="2:8" ht="40.5" x14ac:dyDescent="0.35">
      <c r="B1271" s="410" t="s">
        <v>1988</v>
      </c>
      <c r="C1271" s="411" t="s">
        <v>845</v>
      </c>
      <c r="D1271" s="412"/>
      <c r="E1271" s="412">
        <v>2200</v>
      </c>
      <c r="F1271" s="412">
        <v>0</v>
      </c>
      <c r="G1271" s="412"/>
      <c r="H1271" s="413"/>
    </row>
    <row r="1272" spans="2:8" ht="53.25" x14ac:dyDescent="0.35">
      <c r="B1272" s="410" t="s">
        <v>1989</v>
      </c>
      <c r="C1272" s="411" t="s">
        <v>847</v>
      </c>
      <c r="D1272" s="412"/>
      <c r="E1272" s="412">
        <v>2200</v>
      </c>
      <c r="F1272" s="412">
        <v>0</v>
      </c>
      <c r="G1272" s="412"/>
      <c r="H1272" s="413"/>
    </row>
    <row r="1273" spans="2:8" ht="53.25" x14ac:dyDescent="0.35">
      <c r="B1273" s="410" t="s">
        <v>1990</v>
      </c>
      <c r="C1273" s="411" t="s">
        <v>849</v>
      </c>
      <c r="D1273" s="412"/>
      <c r="E1273" s="412">
        <v>2200</v>
      </c>
      <c r="F1273" s="412">
        <v>0</v>
      </c>
      <c r="G1273" s="412"/>
      <c r="H1273" s="413"/>
    </row>
    <row r="1274" spans="2:8" ht="40.5" x14ac:dyDescent="0.35">
      <c r="B1274" s="410" t="s">
        <v>1991</v>
      </c>
      <c r="C1274" s="411" t="s">
        <v>855</v>
      </c>
      <c r="D1274" s="412"/>
      <c r="E1274" s="412">
        <v>2200</v>
      </c>
      <c r="F1274" s="412">
        <v>0</v>
      </c>
      <c r="G1274" s="412"/>
      <c r="H1274" s="413"/>
    </row>
    <row r="1275" spans="2:8" ht="40.5" x14ac:dyDescent="0.35">
      <c r="B1275" s="410" t="s">
        <v>1992</v>
      </c>
      <c r="C1275" s="411" t="s">
        <v>855</v>
      </c>
      <c r="D1275" s="412"/>
      <c r="E1275" s="412">
        <v>6000</v>
      </c>
      <c r="F1275" s="412">
        <v>0</v>
      </c>
      <c r="G1275" s="412"/>
      <c r="H1275" s="413"/>
    </row>
    <row r="1276" spans="2:8" ht="40.5" x14ac:dyDescent="0.35">
      <c r="B1276" s="410" t="s">
        <v>1993</v>
      </c>
      <c r="C1276" s="411" t="s">
        <v>857</v>
      </c>
      <c r="D1276" s="412"/>
      <c r="E1276" s="412">
        <v>2500</v>
      </c>
      <c r="F1276" s="412">
        <v>0</v>
      </c>
      <c r="G1276" s="412"/>
      <c r="H1276" s="413"/>
    </row>
    <row r="1277" spans="2:8" ht="40.5" x14ac:dyDescent="0.35">
      <c r="B1277" s="410" t="s">
        <v>1994</v>
      </c>
      <c r="C1277" s="411" t="s">
        <v>857</v>
      </c>
      <c r="D1277" s="412"/>
      <c r="E1277" s="412">
        <v>3000</v>
      </c>
      <c r="F1277" s="412">
        <v>0</v>
      </c>
      <c r="G1277" s="412"/>
      <c r="H1277" s="413"/>
    </row>
    <row r="1278" spans="2:8" ht="40.5" x14ac:dyDescent="0.35">
      <c r="B1278" s="410" t="s">
        <v>1995</v>
      </c>
      <c r="C1278" s="411" t="s">
        <v>857</v>
      </c>
      <c r="D1278" s="412"/>
      <c r="E1278" s="412">
        <v>2200</v>
      </c>
      <c r="F1278" s="412">
        <v>0</v>
      </c>
      <c r="G1278" s="412"/>
      <c r="H1278" s="413"/>
    </row>
    <row r="1279" spans="2:8" ht="40.5" x14ac:dyDescent="0.35">
      <c r="B1279" s="410" t="s">
        <v>1996</v>
      </c>
      <c r="C1279" s="411" t="s">
        <v>857</v>
      </c>
      <c r="D1279" s="412"/>
      <c r="E1279" s="412">
        <v>2200</v>
      </c>
      <c r="F1279" s="412">
        <v>0</v>
      </c>
      <c r="G1279" s="412"/>
      <c r="H1279" s="413"/>
    </row>
    <row r="1280" spans="2:8" ht="40.5" x14ac:dyDescent="0.35">
      <c r="B1280" s="410" t="s">
        <v>1997</v>
      </c>
      <c r="C1280" s="411" t="s">
        <v>857</v>
      </c>
      <c r="D1280" s="412"/>
      <c r="E1280" s="412">
        <v>2200</v>
      </c>
      <c r="F1280" s="412">
        <v>0</v>
      </c>
      <c r="G1280" s="412"/>
      <c r="H1280" s="413"/>
    </row>
    <row r="1281" spans="2:8" ht="40.5" x14ac:dyDescent="0.35">
      <c r="B1281" s="410" t="s">
        <v>1998</v>
      </c>
      <c r="C1281" s="411" t="s">
        <v>857</v>
      </c>
      <c r="D1281" s="412"/>
      <c r="E1281" s="412">
        <v>3000</v>
      </c>
      <c r="F1281" s="412">
        <v>0</v>
      </c>
      <c r="G1281" s="412"/>
      <c r="H1281" s="413"/>
    </row>
    <row r="1282" spans="2:8" ht="40.5" x14ac:dyDescent="0.35">
      <c r="B1282" s="410" t="s">
        <v>1999</v>
      </c>
      <c r="C1282" s="411" t="s">
        <v>857</v>
      </c>
      <c r="D1282" s="412"/>
      <c r="E1282" s="412">
        <v>2200</v>
      </c>
      <c r="F1282" s="412">
        <v>0</v>
      </c>
      <c r="G1282" s="412"/>
      <c r="H1282" s="413"/>
    </row>
    <row r="1283" spans="2:8" ht="40.5" x14ac:dyDescent="0.35">
      <c r="B1283" s="410" t="s">
        <v>2000</v>
      </c>
      <c r="C1283" s="411" t="s">
        <v>857</v>
      </c>
      <c r="D1283" s="412"/>
      <c r="E1283" s="412">
        <v>3000</v>
      </c>
      <c r="F1283" s="412">
        <v>0</v>
      </c>
      <c r="G1283" s="412"/>
      <c r="H1283" s="413"/>
    </row>
    <row r="1284" spans="2:8" ht="40.5" x14ac:dyDescent="0.35">
      <c r="B1284" s="410" t="s">
        <v>2001</v>
      </c>
      <c r="C1284" s="411" t="s">
        <v>857</v>
      </c>
      <c r="D1284" s="412"/>
      <c r="E1284" s="412">
        <v>2200</v>
      </c>
      <c r="F1284" s="412">
        <v>0</v>
      </c>
      <c r="G1284" s="412"/>
      <c r="H1284" s="413"/>
    </row>
    <row r="1285" spans="2:8" ht="40.5" x14ac:dyDescent="0.35">
      <c r="B1285" s="410" t="s">
        <v>2002</v>
      </c>
      <c r="C1285" s="411" t="s">
        <v>857</v>
      </c>
      <c r="D1285" s="412"/>
      <c r="E1285" s="412">
        <v>3000</v>
      </c>
      <c r="F1285" s="412">
        <v>0</v>
      </c>
      <c r="G1285" s="412"/>
      <c r="H1285" s="413"/>
    </row>
    <row r="1286" spans="2:8" ht="40.5" x14ac:dyDescent="0.35">
      <c r="B1286" s="410" t="s">
        <v>2003</v>
      </c>
      <c r="C1286" s="411" t="s">
        <v>857</v>
      </c>
      <c r="D1286" s="412"/>
      <c r="E1286" s="412">
        <v>7000</v>
      </c>
      <c r="F1286" s="412">
        <v>0</v>
      </c>
      <c r="G1286" s="412"/>
      <c r="H1286" s="413"/>
    </row>
    <row r="1287" spans="2:8" ht="40.5" x14ac:dyDescent="0.35">
      <c r="B1287" s="410" t="s">
        <v>2004</v>
      </c>
      <c r="C1287" s="411" t="s">
        <v>857</v>
      </c>
      <c r="D1287" s="412"/>
      <c r="E1287" s="412">
        <v>2500</v>
      </c>
      <c r="F1287" s="412">
        <v>0</v>
      </c>
      <c r="G1287" s="412"/>
      <c r="H1287" s="413"/>
    </row>
    <row r="1288" spans="2:8" ht="40.5" x14ac:dyDescent="0.35">
      <c r="B1288" s="410" t="s">
        <v>2005</v>
      </c>
      <c r="C1288" s="411" t="s">
        <v>857</v>
      </c>
      <c r="D1288" s="412"/>
      <c r="E1288" s="412">
        <v>2500</v>
      </c>
      <c r="F1288" s="412">
        <v>0</v>
      </c>
      <c r="G1288" s="412"/>
      <c r="H1288" s="413"/>
    </row>
    <row r="1289" spans="2:8" ht="40.5" x14ac:dyDescent="0.35">
      <c r="B1289" s="410" t="s">
        <v>2006</v>
      </c>
      <c r="C1289" s="411" t="s">
        <v>857</v>
      </c>
      <c r="D1289" s="412"/>
      <c r="E1289" s="412">
        <v>2200</v>
      </c>
      <c r="F1289" s="412">
        <v>0</v>
      </c>
      <c r="G1289" s="412"/>
      <c r="H1289" s="413"/>
    </row>
    <row r="1290" spans="2:8" ht="40.5" x14ac:dyDescent="0.35">
      <c r="B1290" s="410" t="s">
        <v>2007</v>
      </c>
      <c r="C1290" s="411" t="s">
        <v>857</v>
      </c>
      <c r="D1290" s="412"/>
      <c r="E1290" s="412">
        <v>11000</v>
      </c>
      <c r="F1290" s="412">
        <v>0</v>
      </c>
      <c r="G1290" s="412"/>
      <c r="H1290" s="413"/>
    </row>
    <row r="1291" spans="2:8" ht="40.5" x14ac:dyDescent="0.35">
      <c r="B1291" s="410" t="s">
        <v>2008</v>
      </c>
      <c r="C1291" s="411" t="s">
        <v>857</v>
      </c>
      <c r="D1291" s="412"/>
      <c r="E1291" s="412">
        <v>2200</v>
      </c>
      <c r="F1291" s="412">
        <v>0</v>
      </c>
      <c r="G1291" s="412"/>
      <c r="H1291" s="413"/>
    </row>
    <row r="1292" spans="2:8" ht="40.5" x14ac:dyDescent="0.35">
      <c r="B1292" s="410" t="s">
        <v>2009</v>
      </c>
      <c r="C1292" s="411" t="s">
        <v>859</v>
      </c>
      <c r="D1292" s="412"/>
      <c r="E1292" s="412">
        <v>2200</v>
      </c>
      <c r="F1292" s="412">
        <v>0</v>
      </c>
      <c r="G1292" s="412"/>
      <c r="H1292" s="413"/>
    </row>
    <row r="1293" spans="2:8" ht="40.5" x14ac:dyDescent="0.35">
      <c r="B1293" s="410" t="s">
        <v>2010</v>
      </c>
      <c r="C1293" s="411" t="s">
        <v>859</v>
      </c>
      <c r="D1293" s="412"/>
      <c r="E1293" s="412">
        <v>2200</v>
      </c>
      <c r="F1293" s="412">
        <v>0</v>
      </c>
      <c r="G1293" s="412"/>
      <c r="H1293" s="413"/>
    </row>
    <row r="1294" spans="2:8" ht="40.5" x14ac:dyDescent="0.35">
      <c r="B1294" s="410" t="s">
        <v>2011</v>
      </c>
      <c r="C1294" s="411" t="s">
        <v>859</v>
      </c>
      <c r="D1294" s="412"/>
      <c r="E1294" s="412">
        <v>6000</v>
      </c>
      <c r="F1294" s="412">
        <v>0</v>
      </c>
      <c r="G1294" s="412"/>
      <c r="H1294" s="413"/>
    </row>
    <row r="1295" spans="2:8" ht="40.5" x14ac:dyDescent="0.35">
      <c r="B1295" s="410" t="s">
        <v>2012</v>
      </c>
      <c r="C1295" s="411" t="s">
        <v>859</v>
      </c>
      <c r="D1295" s="412"/>
      <c r="E1295" s="412">
        <v>3000</v>
      </c>
      <c r="F1295" s="412">
        <v>0</v>
      </c>
      <c r="G1295" s="412"/>
      <c r="H1295" s="413"/>
    </row>
    <row r="1296" spans="2:8" ht="27.75" x14ac:dyDescent="0.35">
      <c r="B1296" s="410" t="s">
        <v>2013</v>
      </c>
      <c r="C1296" s="411" t="s">
        <v>863</v>
      </c>
      <c r="D1296" s="412"/>
      <c r="E1296" s="412">
        <v>2200</v>
      </c>
      <c r="F1296" s="412">
        <v>0</v>
      </c>
      <c r="G1296" s="412"/>
      <c r="H1296" s="413"/>
    </row>
    <row r="1297" spans="2:8" ht="27.75" x14ac:dyDescent="0.35">
      <c r="B1297" s="410" t="s">
        <v>2014</v>
      </c>
      <c r="C1297" s="411" t="s">
        <v>865</v>
      </c>
      <c r="D1297" s="412"/>
      <c r="E1297" s="412">
        <v>3787.02</v>
      </c>
      <c r="F1297" s="412">
        <v>0</v>
      </c>
      <c r="G1297" s="412"/>
      <c r="H1297" s="413"/>
    </row>
    <row r="1298" spans="2:8" ht="40.5" x14ac:dyDescent="0.35">
      <c r="B1298" s="410" t="s">
        <v>2015</v>
      </c>
      <c r="C1298" s="411" t="s">
        <v>867</v>
      </c>
      <c r="D1298" s="412"/>
      <c r="E1298" s="412">
        <v>2500</v>
      </c>
      <c r="F1298" s="412">
        <v>0</v>
      </c>
      <c r="G1298" s="412"/>
      <c r="H1298" s="413"/>
    </row>
    <row r="1299" spans="2:8" ht="40.5" x14ac:dyDescent="0.35">
      <c r="B1299" s="410" t="s">
        <v>2016</v>
      </c>
      <c r="C1299" s="411" t="s">
        <v>867</v>
      </c>
      <c r="D1299" s="412"/>
      <c r="E1299" s="412">
        <v>3000</v>
      </c>
      <c r="F1299" s="412">
        <v>0</v>
      </c>
      <c r="G1299" s="412"/>
      <c r="H1299" s="413"/>
    </row>
    <row r="1300" spans="2:8" ht="40.5" x14ac:dyDescent="0.35">
      <c r="B1300" s="410" t="s">
        <v>2017</v>
      </c>
      <c r="C1300" s="411" t="s">
        <v>867</v>
      </c>
      <c r="D1300" s="412"/>
      <c r="E1300" s="412">
        <v>2200</v>
      </c>
      <c r="F1300" s="412">
        <v>0</v>
      </c>
      <c r="G1300" s="412"/>
      <c r="H1300" s="413"/>
    </row>
    <row r="1301" spans="2:8" ht="40.5" x14ac:dyDescent="0.35">
      <c r="B1301" s="410" t="s">
        <v>2018</v>
      </c>
      <c r="C1301" s="411" t="s">
        <v>867</v>
      </c>
      <c r="D1301" s="412"/>
      <c r="E1301" s="412">
        <v>2200</v>
      </c>
      <c r="F1301" s="412">
        <v>0</v>
      </c>
      <c r="G1301" s="412"/>
      <c r="H1301" s="413"/>
    </row>
    <row r="1302" spans="2:8" ht="40.5" x14ac:dyDescent="0.35">
      <c r="B1302" s="410" t="s">
        <v>2019</v>
      </c>
      <c r="C1302" s="411" t="s">
        <v>867</v>
      </c>
      <c r="D1302" s="412"/>
      <c r="E1302" s="412">
        <v>2200</v>
      </c>
      <c r="F1302" s="412">
        <v>0</v>
      </c>
      <c r="G1302" s="412"/>
      <c r="H1302" s="413"/>
    </row>
    <row r="1303" spans="2:8" ht="40.5" x14ac:dyDescent="0.35">
      <c r="B1303" s="410" t="s">
        <v>2020</v>
      </c>
      <c r="C1303" s="411" t="s">
        <v>867</v>
      </c>
      <c r="D1303" s="412"/>
      <c r="E1303" s="412">
        <v>3000</v>
      </c>
      <c r="F1303" s="412">
        <v>0</v>
      </c>
      <c r="G1303" s="412"/>
      <c r="H1303" s="413"/>
    </row>
    <row r="1304" spans="2:8" ht="40.5" x14ac:dyDescent="0.35">
      <c r="B1304" s="410" t="s">
        <v>2021</v>
      </c>
      <c r="C1304" s="411" t="s">
        <v>867</v>
      </c>
      <c r="D1304" s="412"/>
      <c r="E1304" s="412">
        <v>2200</v>
      </c>
      <c r="F1304" s="412">
        <v>0</v>
      </c>
      <c r="G1304" s="412"/>
      <c r="H1304" s="413"/>
    </row>
    <row r="1305" spans="2:8" ht="40.5" x14ac:dyDescent="0.35">
      <c r="B1305" s="410" t="s">
        <v>2022</v>
      </c>
      <c r="C1305" s="411" t="s">
        <v>867</v>
      </c>
      <c r="D1305" s="412"/>
      <c r="E1305" s="412">
        <v>2200</v>
      </c>
      <c r="F1305" s="412">
        <v>0</v>
      </c>
      <c r="G1305" s="412"/>
      <c r="H1305" s="413"/>
    </row>
    <row r="1306" spans="2:8" ht="40.5" x14ac:dyDescent="0.35">
      <c r="B1306" s="410" t="s">
        <v>2023</v>
      </c>
      <c r="C1306" s="411" t="s">
        <v>867</v>
      </c>
      <c r="D1306" s="412"/>
      <c r="E1306" s="412">
        <v>3000</v>
      </c>
      <c r="F1306" s="412">
        <v>0</v>
      </c>
      <c r="G1306" s="412"/>
      <c r="H1306" s="413"/>
    </row>
    <row r="1307" spans="2:8" ht="40.5" x14ac:dyDescent="0.35">
      <c r="B1307" s="410" t="s">
        <v>2024</v>
      </c>
      <c r="C1307" s="411" t="s">
        <v>867</v>
      </c>
      <c r="D1307" s="412"/>
      <c r="E1307" s="412">
        <v>2200</v>
      </c>
      <c r="F1307" s="412">
        <v>0</v>
      </c>
      <c r="G1307" s="412"/>
      <c r="H1307" s="413"/>
    </row>
    <row r="1308" spans="2:8" ht="40.5" x14ac:dyDescent="0.35">
      <c r="B1308" s="410" t="s">
        <v>2025</v>
      </c>
      <c r="C1308" s="411" t="s">
        <v>867</v>
      </c>
      <c r="D1308" s="412"/>
      <c r="E1308" s="412">
        <v>3000</v>
      </c>
      <c r="F1308" s="412">
        <v>0</v>
      </c>
      <c r="G1308" s="412"/>
      <c r="H1308" s="413"/>
    </row>
    <row r="1309" spans="2:8" ht="40.5" x14ac:dyDescent="0.35">
      <c r="B1309" s="410" t="s">
        <v>2026</v>
      </c>
      <c r="C1309" s="411" t="s">
        <v>867</v>
      </c>
      <c r="D1309" s="412"/>
      <c r="E1309" s="412">
        <v>2500</v>
      </c>
      <c r="F1309" s="412">
        <v>0</v>
      </c>
      <c r="G1309" s="412"/>
      <c r="H1309" s="413"/>
    </row>
    <row r="1310" spans="2:8" ht="40.5" x14ac:dyDescent="0.35">
      <c r="B1310" s="410" t="s">
        <v>2027</v>
      </c>
      <c r="C1310" s="411" t="s">
        <v>867</v>
      </c>
      <c r="D1310" s="412"/>
      <c r="E1310" s="412">
        <v>7000</v>
      </c>
      <c r="F1310" s="412">
        <v>0</v>
      </c>
      <c r="G1310" s="412"/>
      <c r="H1310" s="413"/>
    </row>
    <row r="1311" spans="2:8" ht="40.5" x14ac:dyDescent="0.35">
      <c r="B1311" s="410" t="s">
        <v>2028</v>
      </c>
      <c r="C1311" s="411" t="s">
        <v>867</v>
      </c>
      <c r="D1311" s="412"/>
      <c r="E1311" s="412">
        <v>2500</v>
      </c>
      <c r="F1311" s="412">
        <v>0</v>
      </c>
      <c r="G1311" s="412"/>
      <c r="H1311" s="413"/>
    </row>
    <row r="1312" spans="2:8" ht="40.5" x14ac:dyDescent="0.35">
      <c r="B1312" s="410" t="s">
        <v>2029</v>
      </c>
      <c r="C1312" s="411" t="s">
        <v>867</v>
      </c>
      <c r="D1312" s="412"/>
      <c r="E1312" s="412">
        <v>2500</v>
      </c>
      <c r="F1312" s="412">
        <v>0</v>
      </c>
      <c r="G1312" s="412"/>
      <c r="H1312" s="413"/>
    </row>
    <row r="1313" spans="2:8" ht="40.5" x14ac:dyDescent="0.35">
      <c r="B1313" s="410" t="s">
        <v>2030</v>
      </c>
      <c r="C1313" s="411" t="s">
        <v>867</v>
      </c>
      <c r="D1313" s="412"/>
      <c r="E1313" s="412">
        <v>2200</v>
      </c>
      <c r="F1313" s="412">
        <v>0</v>
      </c>
      <c r="G1313" s="412"/>
      <c r="H1313" s="413"/>
    </row>
    <row r="1314" spans="2:8" ht="40.5" x14ac:dyDescent="0.35">
      <c r="B1314" s="410" t="s">
        <v>2031</v>
      </c>
      <c r="C1314" s="411" t="s">
        <v>867</v>
      </c>
      <c r="D1314" s="412"/>
      <c r="E1314" s="412">
        <v>11000</v>
      </c>
      <c r="F1314" s="412">
        <v>0</v>
      </c>
      <c r="G1314" s="412"/>
      <c r="H1314" s="413"/>
    </row>
    <row r="1315" spans="2:8" ht="40.5" x14ac:dyDescent="0.35">
      <c r="B1315" s="410" t="s">
        <v>2032</v>
      </c>
      <c r="C1315" s="411" t="s">
        <v>867</v>
      </c>
      <c r="D1315" s="412"/>
      <c r="E1315" s="412">
        <v>2200</v>
      </c>
      <c r="F1315" s="412">
        <v>0</v>
      </c>
      <c r="G1315" s="412"/>
      <c r="H1315" s="413"/>
    </row>
    <row r="1316" spans="2:8" ht="40.5" x14ac:dyDescent="0.35">
      <c r="B1316" s="410" t="s">
        <v>2033</v>
      </c>
      <c r="C1316" s="411" t="s">
        <v>869</v>
      </c>
      <c r="D1316" s="412"/>
      <c r="E1316" s="412">
        <v>2500</v>
      </c>
      <c r="F1316" s="412">
        <v>0</v>
      </c>
      <c r="G1316" s="412"/>
      <c r="H1316" s="413"/>
    </row>
    <row r="1317" spans="2:8" ht="40.5" x14ac:dyDescent="0.35">
      <c r="B1317" s="410" t="s">
        <v>2034</v>
      </c>
      <c r="C1317" s="411" t="s">
        <v>869</v>
      </c>
      <c r="D1317" s="412"/>
      <c r="E1317" s="412">
        <v>3000</v>
      </c>
      <c r="F1317" s="412">
        <v>0</v>
      </c>
      <c r="G1317" s="412"/>
      <c r="H1317" s="413"/>
    </row>
    <row r="1318" spans="2:8" ht="40.5" x14ac:dyDescent="0.35">
      <c r="B1318" s="410" t="s">
        <v>2035</v>
      </c>
      <c r="C1318" s="411" t="s">
        <v>869</v>
      </c>
      <c r="D1318" s="412"/>
      <c r="E1318" s="412">
        <v>2200</v>
      </c>
      <c r="F1318" s="412">
        <v>0</v>
      </c>
      <c r="G1318" s="412"/>
      <c r="H1318" s="413"/>
    </row>
    <row r="1319" spans="2:8" ht="40.5" x14ac:dyDescent="0.35">
      <c r="B1319" s="410" t="s">
        <v>2036</v>
      </c>
      <c r="C1319" s="411" t="s">
        <v>869</v>
      </c>
      <c r="D1319" s="412"/>
      <c r="E1319" s="412">
        <v>2200</v>
      </c>
      <c r="F1319" s="412">
        <v>0</v>
      </c>
      <c r="G1319" s="412"/>
      <c r="H1319" s="413"/>
    </row>
    <row r="1320" spans="2:8" ht="40.5" x14ac:dyDescent="0.35">
      <c r="B1320" s="410" t="s">
        <v>2037</v>
      </c>
      <c r="C1320" s="411" t="s">
        <v>869</v>
      </c>
      <c r="D1320" s="412"/>
      <c r="E1320" s="412">
        <v>2200</v>
      </c>
      <c r="F1320" s="412">
        <v>0</v>
      </c>
      <c r="G1320" s="412"/>
      <c r="H1320" s="413"/>
    </row>
    <row r="1321" spans="2:8" ht="40.5" x14ac:dyDescent="0.35">
      <c r="B1321" s="410" t="s">
        <v>2038</v>
      </c>
      <c r="C1321" s="411" t="s">
        <v>869</v>
      </c>
      <c r="D1321" s="412"/>
      <c r="E1321" s="412">
        <v>3000</v>
      </c>
      <c r="F1321" s="412">
        <v>0</v>
      </c>
      <c r="G1321" s="412"/>
      <c r="H1321" s="413"/>
    </row>
    <row r="1322" spans="2:8" ht="40.5" x14ac:dyDescent="0.35">
      <c r="B1322" s="410" t="s">
        <v>2039</v>
      </c>
      <c r="C1322" s="411" t="s">
        <v>869</v>
      </c>
      <c r="D1322" s="412"/>
      <c r="E1322" s="412">
        <v>2200</v>
      </c>
      <c r="F1322" s="412">
        <v>0</v>
      </c>
      <c r="G1322" s="412"/>
      <c r="H1322" s="413"/>
    </row>
    <row r="1323" spans="2:8" ht="40.5" x14ac:dyDescent="0.35">
      <c r="B1323" s="410" t="s">
        <v>2040</v>
      </c>
      <c r="C1323" s="411" t="s">
        <v>869</v>
      </c>
      <c r="D1323" s="412"/>
      <c r="E1323" s="412">
        <v>2200</v>
      </c>
      <c r="F1323" s="412">
        <v>0</v>
      </c>
      <c r="G1323" s="412"/>
      <c r="H1323" s="413"/>
    </row>
    <row r="1324" spans="2:8" ht="40.5" x14ac:dyDescent="0.35">
      <c r="B1324" s="410" t="s">
        <v>2041</v>
      </c>
      <c r="C1324" s="411" t="s">
        <v>869</v>
      </c>
      <c r="D1324" s="412"/>
      <c r="E1324" s="412">
        <v>3000</v>
      </c>
      <c r="F1324" s="412">
        <v>0</v>
      </c>
      <c r="G1324" s="412"/>
      <c r="H1324" s="413"/>
    </row>
    <row r="1325" spans="2:8" ht="40.5" x14ac:dyDescent="0.35">
      <c r="B1325" s="410" t="s">
        <v>2042</v>
      </c>
      <c r="C1325" s="411" t="s">
        <v>869</v>
      </c>
      <c r="D1325" s="412"/>
      <c r="E1325" s="412">
        <v>2200</v>
      </c>
      <c r="F1325" s="412">
        <v>0</v>
      </c>
      <c r="G1325" s="412"/>
      <c r="H1325" s="413"/>
    </row>
    <row r="1326" spans="2:8" ht="40.5" x14ac:dyDescent="0.35">
      <c r="B1326" s="410" t="s">
        <v>2043</v>
      </c>
      <c r="C1326" s="411" t="s">
        <v>869</v>
      </c>
      <c r="D1326" s="412"/>
      <c r="E1326" s="412">
        <v>3000</v>
      </c>
      <c r="F1326" s="412">
        <v>0</v>
      </c>
      <c r="G1326" s="412"/>
      <c r="H1326" s="413"/>
    </row>
    <row r="1327" spans="2:8" ht="40.5" x14ac:dyDescent="0.35">
      <c r="B1327" s="410" t="s">
        <v>2044</v>
      </c>
      <c r="C1327" s="411" t="s">
        <v>869</v>
      </c>
      <c r="D1327" s="412"/>
      <c r="E1327" s="412">
        <v>2500</v>
      </c>
      <c r="F1327" s="412">
        <v>0</v>
      </c>
      <c r="G1327" s="412"/>
      <c r="H1327" s="413"/>
    </row>
    <row r="1328" spans="2:8" ht="40.5" x14ac:dyDescent="0.35">
      <c r="B1328" s="410" t="s">
        <v>2045</v>
      </c>
      <c r="C1328" s="411" t="s">
        <v>869</v>
      </c>
      <c r="D1328" s="412"/>
      <c r="E1328" s="412">
        <v>7000</v>
      </c>
      <c r="F1328" s="412">
        <v>0</v>
      </c>
      <c r="G1328" s="412"/>
      <c r="H1328" s="413"/>
    </row>
    <row r="1329" spans="2:8" ht="40.5" x14ac:dyDescent="0.35">
      <c r="B1329" s="410" t="s">
        <v>2046</v>
      </c>
      <c r="C1329" s="411" t="s">
        <v>869</v>
      </c>
      <c r="D1329" s="412"/>
      <c r="E1329" s="412">
        <v>2500</v>
      </c>
      <c r="F1329" s="412">
        <v>0</v>
      </c>
      <c r="G1329" s="412"/>
      <c r="H1329" s="413"/>
    </row>
    <row r="1330" spans="2:8" ht="40.5" x14ac:dyDescent="0.35">
      <c r="B1330" s="410" t="s">
        <v>2047</v>
      </c>
      <c r="C1330" s="411" t="s">
        <v>869</v>
      </c>
      <c r="D1330" s="412"/>
      <c r="E1330" s="412">
        <v>2500</v>
      </c>
      <c r="F1330" s="412">
        <v>0</v>
      </c>
      <c r="G1330" s="412"/>
      <c r="H1330" s="413"/>
    </row>
    <row r="1331" spans="2:8" ht="40.5" x14ac:dyDescent="0.35">
      <c r="B1331" s="410" t="s">
        <v>2048</v>
      </c>
      <c r="C1331" s="411" t="s">
        <v>869</v>
      </c>
      <c r="D1331" s="412"/>
      <c r="E1331" s="412">
        <v>2200</v>
      </c>
      <c r="F1331" s="412">
        <v>0</v>
      </c>
      <c r="G1331" s="412"/>
      <c r="H1331" s="413"/>
    </row>
    <row r="1332" spans="2:8" ht="40.5" x14ac:dyDescent="0.35">
      <c r="B1332" s="410" t="s">
        <v>2049</v>
      </c>
      <c r="C1332" s="411" t="s">
        <v>869</v>
      </c>
      <c r="D1332" s="412"/>
      <c r="E1332" s="412">
        <v>11000</v>
      </c>
      <c r="F1332" s="412">
        <v>0</v>
      </c>
      <c r="G1332" s="412"/>
      <c r="H1332" s="413"/>
    </row>
    <row r="1333" spans="2:8" ht="40.5" x14ac:dyDescent="0.35">
      <c r="B1333" s="410" t="s">
        <v>2050</v>
      </c>
      <c r="C1333" s="411" t="s">
        <v>869</v>
      </c>
      <c r="D1333" s="412"/>
      <c r="E1333" s="412">
        <v>2200</v>
      </c>
      <c r="F1333" s="412">
        <v>0</v>
      </c>
      <c r="G1333" s="412"/>
      <c r="H1333" s="413"/>
    </row>
    <row r="1334" spans="2:8" ht="53.25" x14ac:dyDescent="0.35">
      <c r="B1334" s="410" t="s">
        <v>2051</v>
      </c>
      <c r="C1334" s="411" t="s">
        <v>871</v>
      </c>
      <c r="D1334" s="412"/>
      <c r="E1334" s="412">
        <v>2200</v>
      </c>
      <c r="F1334" s="412">
        <v>0</v>
      </c>
      <c r="G1334" s="412"/>
      <c r="H1334" s="413"/>
    </row>
    <row r="1335" spans="2:8" ht="53.25" x14ac:dyDescent="0.35">
      <c r="B1335" s="410" t="s">
        <v>2052</v>
      </c>
      <c r="C1335" s="411" t="s">
        <v>873</v>
      </c>
      <c r="D1335" s="412"/>
      <c r="E1335" s="412">
        <v>3787.02</v>
      </c>
      <c r="F1335" s="412">
        <v>0</v>
      </c>
      <c r="G1335" s="412"/>
      <c r="H1335" s="413"/>
    </row>
    <row r="1336" spans="2:8" ht="40.5" x14ac:dyDescent="0.35">
      <c r="B1336" s="410" t="s">
        <v>2053</v>
      </c>
      <c r="C1336" s="411" t="s">
        <v>877</v>
      </c>
      <c r="D1336" s="412"/>
      <c r="E1336" s="412">
        <v>2500</v>
      </c>
      <c r="F1336" s="412">
        <v>0</v>
      </c>
      <c r="G1336" s="412"/>
      <c r="H1336" s="413"/>
    </row>
    <row r="1337" spans="2:8" ht="40.5" x14ac:dyDescent="0.35">
      <c r="B1337" s="410" t="s">
        <v>2054</v>
      </c>
      <c r="C1337" s="411" t="s">
        <v>877</v>
      </c>
      <c r="D1337" s="412"/>
      <c r="E1337" s="412">
        <v>3000</v>
      </c>
      <c r="F1337" s="412">
        <v>0</v>
      </c>
      <c r="G1337" s="412"/>
      <c r="H1337" s="413"/>
    </row>
    <row r="1338" spans="2:8" ht="40.5" x14ac:dyDescent="0.35">
      <c r="B1338" s="410" t="s">
        <v>2055</v>
      </c>
      <c r="C1338" s="411" t="s">
        <v>877</v>
      </c>
      <c r="D1338" s="412"/>
      <c r="E1338" s="412">
        <v>2200</v>
      </c>
      <c r="F1338" s="412">
        <v>0</v>
      </c>
      <c r="G1338" s="412"/>
      <c r="H1338" s="413"/>
    </row>
    <row r="1339" spans="2:8" ht="40.5" x14ac:dyDescent="0.35">
      <c r="B1339" s="410" t="s">
        <v>2056</v>
      </c>
      <c r="C1339" s="411" t="s">
        <v>877</v>
      </c>
      <c r="D1339" s="412"/>
      <c r="E1339" s="412">
        <v>2200</v>
      </c>
      <c r="F1339" s="412">
        <v>0</v>
      </c>
      <c r="G1339" s="412"/>
      <c r="H1339" s="413"/>
    </row>
    <row r="1340" spans="2:8" ht="40.5" x14ac:dyDescent="0.35">
      <c r="B1340" s="410" t="s">
        <v>2057</v>
      </c>
      <c r="C1340" s="411" t="s">
        <v>877</v>
      </c>
      <c r="D1340" s="412"/>
      <c r="E1340" s="412">
        <v>2200</v>
      </c>
      <c r="F1340" s="412">
        <v>0</v>
      </c>
      <c r="G1340" s="412"/>
      <c r="H1340" s="413"/>
    </row>
    <row r="1341" spans="2:8" ht="40.5" x14ac:dyDescent="0.35">
      <c r="B1341" s="410" t="s">
        <v>2058</v>
      </c>
      <c r="C1341" s="411" t="s">
        <v>877</v>
      </c>
      <c r="D1341" s="412"/>
      <c r="E1341" s="412">
        <v>3000</v>
      </c>
      <c r="F1341" s="412">
        <v>0</v>
      </c>
      <c r="G1341" s="412"/>
      <c r="H1341" s="413"/>
    </row>
    <row r="1342" spans="2:8" ht="40.5" x14ac:dyDescent="0.35">
      <c r="B1342" s="410" t="s">
        <v>2059</v>
      </c>
      <c r="C1342" s="411" t="s">
        <v>877</v>
      </c>
      <c r="D1342" s="412"/>
      <c r="E1342" s="412">
        <v>2200</v>
      </c>
      <c r="F1342" s="412">
        <v>0</v>
      </c>
      <c r="G1342" s="412"/>
      <c r="H1342" s="413"/>
    </row>
    <row r="1343" spans="2:8" ht="40.5" x14ac:dyDescent="0.35">
      <c r="B1343" s="410" t="s">
        <v>2060</v>
      </c>
      <c r="C1343" s="411" t="s">
        <v>877</v>
      </c>
      <c r="D1343" s="412"/>
      <c r="E1343" s="412">
        <v>2200</v>
      </c>
      <c r="F1343" s="412">
        <v>0</v>
      </c>
      <c r="G1343" s="412"/>
      <c r="H1343" s="413"/>
    </row>
    <row r="1344" spans="2:8" ht="40.5" x14ac:dyDescent="0.35">
      <c r="B1344" s="410" t="s">
        <v>2061</v>
      </c>
      <c r="C1344" s="411" t="s">
        <v>877</v>
      </c>
      <c r="D1344" s="412"/>
      <c r="E1344" s="412">
        <v>3000</v>
      </c>
      <c r="F1344" s="412">
        <v>0</v>
      </c>
      <c r="G1344" s="412"/>
      <c r="H1344" s="413"/>
    </row>
    <row r="1345" spans="2:8" ht="40.5" x14ac:dyDescent="0.35">
      <c r="B1345" s="410" t="s">
        <v>2062</v>
      </c>
      <c r="C1345" s="411" t="s">
        <v>877</v>
      </c>
      <c r="D1345" s="412"/>
      <c r="E1345" s="412">
        <v>2200</v>
      </c>
      <c r="F1345" s="412">
        <v>0</v>
      </c>
      <c r="G1345" s="412"/>
      <c r="H1345" s="413"/>
    </row>
    <row r="1346" spans="2:8" ht="40.5" x14ac:dyDescent="0.35">
      <c r="B1346" s="410" t="s">
        <v>2063</v>
      </c>
      <c r="C1346" s="411" t="s">
        <v>877</v>
      </c>
      <c r="D1346" s="412"/>
      <c r="E1346" s="412">
        <v>3000</v>
      </c>
      <c r="F1346" s="412">
        <v>0</v>
      </c>
      <c r="G1346" s="412"/>
      <c r="H1346" s="413"/>
    </row>
    <row r="1347" spans="2:8" ht="40.5" x14ac:dyDescent="0.35">
      <c r="B1347" s="410" t="s">
        <v>2064</v>
      </c>
      <c r="C1347" s="411" t="s">
        <v>877</v>
      </c>
      <c r="D1347" s="412"/>
      <c r="E1347" s="412">
        <v>2500</v>
      </c>
      <c r="F1347" s="412">
        <v>0</v>
      </c>
      <c r="G1347" s="412"/>
      <c r="H1347" s="413"/>
    </row>
    <row r="1348" spans="2:8" ht="40.5" x14ac:dyDescent="0.35">
      <c r="B1348" s="410" t="s">
        <v>2065</v>
      </c>
      <c r="C1348" s="411" t="s">
        <v>877</v>
      </c>
      <c r="D1348" s="412"/>
      <c r="E1348" s="412">
        <v>7000</v>
      </c>
      <c r="F1348" s="412">
        <v>0</v>
      </c>
      <c r="G1348" s="412"/>
      <c r="H1348" s="413"/>
    </row>
    <row r="1349" spans="2:8" ht="40.5" x14ac:dyDescent="0.35">
      <c r="B1349" s="410" t="s">
        <v>2066</v>
      </c>
      <c r="C1349" s="411" t="s">
        <v>877</v>
      </c>
      <c r="D1349" s="412"/>
      <c r="E1349" s="412">
        <v>2500</v>
      </c>
      <c r="F1349" s="412">
        <v>0</v>
      </c>
      <c r="G1349" s="412"/>
      <c r="H1349" s="413"/>
    </row>
    <row r="1350" spans="2:8" ht="40.5" x14ac:dyDescent="0.35">
      <c r="B1350" s="410" t="s">
        <v>2067</v>
      </c>
      <c r="C1350" s="411" t="s">
        <v>877</v>
      </c>
      <c r="D1350" s="412"/>
      <c r="E1350" s="412">
        <v>2500</v>
      </c>
      <c r="F1350" s="412">
        <v>0</v>
      </c>
      <c r="G1350" s="412"/>
      <c r="H1350" s="413"/>
    </row>
    <row r="1351" spans="2:8" ht="40.5" x14ac:dyDescent="0.35">
      <c r="B1351" s="410" t="s">
        <v>2068</v>
      </c>
      <c r="C1351" s="411" t="s">
        <v>877</v>
      </c>
      <c r="D1351" s="412"/>
      <c r="E1351" s="412">
        <v>2200</v>
      </c>
      <c r="F1351" s="412">
        <v>0</v>
      </c>
      <c r="G1351" s="412"/>
      <c r="H1351" s="413"/>
    </row>
    <row r="1352" spans="2:8" ht="40.5" x14ac:dyDescent="0.35">
      <c r="B1352" s="410" t="s">
        <v>2069</v>
      </c>
      <c r="C1352" s="411" t="s">
        <v>877</v>
      </c>
      <c r="D1352" s="412"/>
      <c r="E1352" s="412">
        <v>11000</v>
      </c>
      <c r="F1352" s="412">
        <v>0</v>
      </c>
      <c r="G1352" s="412"/>
      <c r="H1352" s="413"/>
    </row>
    <row r="1353" spans="2:8" ht="40.5" x14ac:dyDescent="0.35">
      <c r="B1353" s="410" t="s">
        <v>2070</v>
      </c>
      <c r="C1353" s="411" t="s">
        <v>877</v>
      </c>
      <c r="D1353" s="412"/>
      <c r="E1353" s="412">
        <v>2200</v>
      </c>
      <c r="F1353" s="412">
        <v>0</v>
      </c>
      <c r="G1353" s="412"/>
      <c r="H1353" s="413"/>
    </row>
    <row r="1354" spans="2:8" ht="27.75" x14ac:dyDescent="0.35">
      <c r="B1354" s="410" t="s">
        <v>2071</v>
      </c>
      <c r="C1354" s="411" t="s">
        <v>879</v>
      </c>
      <c r="D1354" s="412"/>
      <c r="E1354" s="412">
        <v>2156</v>
      </c>
      <c r="F1354" s="412">
        <v>0</v>
      </c>
      <c r="G1354" s="412"/>
      <c r="H1354" s="413"/>
    </row>
    <row r="1355" spans="2:8" ht="27.75" x14ac:dyDescent="0.35">
      <c r="B1355" s="410" t="s">
        <v>2072</v>
      </c>
      <c r="C1355" s="411" t="s">
        <v>879</v>
      </c>
      <c r="D1355" s="412"/>
      <c r="E1355" s="412">
        <v>2500</v>
      </c>
      <c r="F1355" s="412">
        <v>0</v>
      </c>
      <c r="G1355" s="412"/>
      <c r="H1355" s="413"/>
    </row>
    <row r="1356" spans="2:8" ht="27.75" x14ac:dyDescent="0.35">
      <c r="B1356" s="410" t="s">
        <v>2073</v>
      </c>
      <c r="C1356" s="411" t="s">
        <v>879</v>
      </c>
      <c r="D1356" s="412"/>
      <c r="E1356" s="412">
        <v>3000</v>
      </c>
      <c r="F1356" s="412">
        <v>0</v>
      </c>
      <c r="G1356" s="412"/>
      <c r="H1356" s="413"/>
    </row>
    <row r="1357" spans="2:8" ht="27.75" x14ac:dyDescent="0.35">
      <c r="B1357" s="410" t="s">
        <v>2074</v>
      </c>
      <c r="C1357" s="411" t="s">
        <v>879</v>
      </c>
      <c r="D1357" s="412"/>
      <c r="E1357" s="412">
        <v>2200</v>
      </c>
      <c r="F1357" s="412">
        <v>0</v>
      </c>
      <c r="G1357" s="412"/>
      <c r="H1357" s="413"/>
    </row>
    <row r="1358" spans="2:8" ht="27.75" x14ac:dyDescent="0.35">
      <c r="B1358" s="410" t="s">
        <v>2075</v>
      </c>
      <c r="C1358" s="411" t="s">
        <v>879</v>
      </c>
      <c r="D1358" s="412"/>
      <c r="E1358" s="412">
        <v>2200</v>
      </c>
      <c r="F1358" s="412">
        <v>0</v>
      </c>
      <c r="G1358" s="412"/>
      <c r="H1358" s="413"/>
    </row>
    <row r="1359" spans="2:8" ht="27.75" x14ac:dyDescent="0.35">
      <c r="B1359" s="410" t="s">
        <v>2076</v>
      </c>
      <c r="C1359" s="411" t="s">
        <v>879</v>
      </c>
      <c r="D1359" s="412"/>
      <c r="E1359" s="412">
        <v>3000</v>
      </c>
      <c r="F1359" s="412">
        <v>0</v>
      </c>
      <c r="G1359" s="412"/>
      <c r="H1359" s="413"/>
    </row>
    <row r="1360" spans="2:8" ht="27.75" x14ac:dyDescent="0.35">
      <c r="B1360" s="410" t="s">
        <v>2077</v>
      </c>
      <c r="C1360" s="411" t="s">
        <v>879</v>
      </c>
      <c r="D1360" s="412"/>
      <c r="E1360" s="412">
        <v>2156</v>
      </c>
      <c r="F1360" s="412">
        <v>0</v>
      </c>
      <c r="G1360" s="412"/>
      <c r="H1360" s="413"/>
    </row>
    <row r="1361" spans="2:8" ht="27.75" x14ac:dyDescent="0.35">
      <c r="B1361" s="410" t="s">
        <v>2078</v>
      </c>
      <c r="C1361" s="411" t="s">
        <v>879</v>
      </c>
      <c r="D1361" s="412"/>
      <c r="E1361" s="412">
        <v>3000</v>
      </c>
      <c r="F1361" s="412">
        <v>0</v>
      </c>
      <c r="G1361" s="412"/>
      <c r="H1361" s="413"/>
    </row>
    <row r="1362" spans="2:8" ht="27.75" x14ac:dyDescent="0.35">
      <c r="B1362" s="410" t="s">
        <v>2079</v>
      </c>
      <c r="C1362" s="411" t="s">
        <v>879</v>
      </c>
      <c r="D1362" s="412"/>
      <c r="E1362" s="412">
        <v>2500</v>
      </c>
      <c r="F1362" s="412">
        <v>0</v>
      </c>
      <c r="G1362" s="412"/>
      <c r="H1362" s="413"/>
    </row>
    <row r="1363" spans="2:8" ht="27.75" x14ac:dyDescent="0.35">
      <c r="B1363" s="410" t="s">
        <v>2080</v>
      </c>
      <c r="C1363" s="411" t="s">
        <v>879</v>
      </c>
      <c r="D1363" s="412"/>
      <c r="E1363" s="412">
        <v>3000</v>
      </c>
      <c r="F1363" s="412">
        <v>0</v>
      </c>
      <c r="G1363" s="412"/>
      <c r="H1363" s="413"/>
    </row>
    <row r="1364" spans="2:8" ht="27.75" x14ac:dyDescent="0.35">
      <c r="B1364" s="410" t="s">
        <v>2081</v>
      </c>
      <c r="C1364" s="411" t="s">
        <v>879</v>
      </c>
      <c r="D1364" s="412"/>
      <c r="E1364" s="412">
        <v>2200</v>
      </c>
      <c r="F1364" s="412">
        <v>0</v>
      </c>
      <c r="G1364" s="412"/>
      <c r="H1364" s="413"/>
    </row>
    <row r="1365" spans="2:8" ht="27.75" x14ac:dyDescent="0.35">
      <c r="B1365" s="410" t="s">
        <v>2082</v>
      </c>
      <c r="C1365" s="411" t="s">
        <v>879</v>
      </c>
      <c r="D1365" s="412"/>
      <c r="E1365" s="412">
        <v>7000</v>
      </c>
      <c r="F1365" s="412">
        <v>0</v>
      </c>
      <c r="G1365" s="412"/>
      <c r="H1365" s="413"/>
    </row>
    <row r="1366" spans="2:8" ht="27.75" x14ac:dyDescent="0.35">
      <c r="B1366" s="410" t="s">
        <v>2083</v>
      </c>
      <c r="C1366" s="411" t="s">
        <v>879</v>
      </c>
      <c r="D1366" s="412"/>
      <c r="E1366" s="412">
        <v>2200</v>
      </c>
      <c r="F1366" s="412">
        <v>0</v>
      </c>
      <c r="G1366" s="412"/>
      <c r="H1366" s="413"/>
    </row>
    <row r="1367" spans="2:8" ht="27.75" x14ac:dyDescent="0.35">
      <c r="B1367" s="410" t="s">
        <v>2084</v>
      </c>
      <c r="C1367" s="411" t="s">
        <v>879</v>
      </c>
      <c r="D1367" s="412"/>
      <c r="E1367" s="412">
        <v>2500</v>
      </c>
      <c r="F1367" s="412">
        <v>0</v>
      </c>
      <c r="G1367" s="412"/>
      <c r="H1367" s="413"/>
    </row>
    <row r="1368" spans="2:8" ht="27.75" x14ac:dyDescent="0.35">
      <c r="B1368" s="410" t="s">
        <v>2085</v>
      </c>
      <c r="C1368" s="411" t="s">
        <v>879</v>
      </c>
      <c r="D1368" s="412"/>
      <c r="E1368" s="412">
        <v>2200</v>
      </c>
      <c r="F1368" s="412">
        <v>0</v>
      </c>
      <c r="G1368" s="412"/>
      <c r="H1368" s="413"/>
    </row>
    <row r="1369" spans="2:8" ht="27.75" x14ac:dyDescent="0.35">
      <c r="B1369" s="410" t="s">
        <v>2086</v>
      </c>
      <c r="C1369" s="411" t="s">
        <v>879</v>
      </c>
      <c r="D1369" s="412"/>
      <c r="E1369" s="412">
        <v>11000</v>
      </c>
      <c r="F1369" s="412">
        <v>0</v>
      </c>
      <c r="G1369" s="412"/>
      <c r="H1369" s="413"/>
    </row>
    <row r="1370" spans="2:8" ht="27.75" x14ac:dyDescent="0.35">
      <c r="B1370" s="410" t="s">
        <v>2087</v>
      </c>
      <c r="C1370" s="411" t="s">
        <v>881</v>
      </c>
      <c r="D1370" s="412"/>
      <c r="E1370" s="412">
        <v>2200</v>
      </c>
      <c r="F1370" s="412">
        <v>0</v>
      </c>
      <c r="G1370" s="412"/>
      <c r="H1370" s="413"/>
    </row>
    <row r="1371" spans="2:8" ht="27.75" x14ac:dyDescent="0.35">
      <c r="B1371" s="410" t="s">
        <v>2088</v>
      </c>
      <c r="C1371" s="411" t="s">
        <v>881</v>
      </c>
      <c r="D1371" s="412"/>
      <c r="E1371" s="412">
        <v>2500</v>
      </c>
      <c r="F1371" s="412">
        <v>0</v>
      </c>
      <c r="G1371" s="412"/>
      <c r="H1371" s="413"/>
    </row>
    <row r="1372" spans="2:8" ht="27.75" x14ac:dyDescent="0.35">
      <c r="B1372" s="410" t="s">
        <v>2089</v>
      </c>
      <c r="C1372" s="411" t="s">
        <v>883</v>
      </c>
      <c r="D1372" s="412"/>
      <c r="E1372" s="412">
        <v>2200</v>
      </c>
      <c r="F1372" s="412">
        <v>0</v>
      </c>
      <c r="G1372" s="412"/>
      <c r="H1372" s="413"/>
    </row>
    <row r="1373" spans="2:8" ht="27.75" x14ac:dyDescent="0.35">
      <c r="B1373" s="410" t="s">
        <v>2090</v>
      </c>
      <c r="C1373" s="411" t="s">
        <v>883</v>
      </c>
      <c r="D1373" s="412"/>
      <c r="E1373" s="412">
        <v>2500</v>
      </c>
      <c r="F1373" s="412">
        <v>0</v>
      </c>
      <c r="G1373" s="412"/>
      <c r="H1373" s="413"/>
    </row>
    <row r="1374" spans="2:8" ht="27.75" x14ac:dyDescent="0.35">
      <c r="B1374" s="410" t="s">
        <v>2091</v>
      </c>
      <c r="C1374" s="411" t="s">
        <v>891</v>
      </c>
      <c r="D1374" s="412"/>
      <c r="E1374" s="412">
        <v>2200</v>
      </c>
      <c r="F1374" s="412">
        <v>0</v>
      </c>
      <c r="G1374" s="412"/>
      <c r="H1374" s="413"/>
    </row>
    <row r="1375" spans="2:8" ht="27.75" x14ac:dyDescent="0.35">
      <c r="B1375" s="410" t="s">
        <v>2092</v>
      </c>
      <c r="C1375" s="411" t="s">
        <v>891</v>
      </c>
      <c r="D1375" s="412"/>
      <c r="E1375" s="412">
        <v>2500</v>
      </c>
      <c r="F1375" s="412">
        <v>0</v>
      </c>
      <c r="G1375" s="412"/>
      <c r="H1375" s="413"/>
    </row>
    <row r="1376" spans="2:8" ht="27.75" x14ac:dyDescent="0.35">
      <c r="B1376" s="410" t="s">
        <v>2093</v>
      </c>
      <c r="C1376" s="411" t="s">
        <v>891</v>
      </c>
      <c r="D1376" s="412"/>
      <c r="E1376" s="412">
        <v>3000</v>
      </c>
      <c r="F1376" s="412">
        <v>0</v>
      </c>
      <c r="G1376" s="412"/>
      <c r="H1376" s="413"/>
    </row>
    <row r="1377" spans="2:8" ht="27.75" x14ac:dyDescent="0.35">
      <c r="B1377" s="410" t="s">
        <v>2094</v>
      </c>
      <c r="C1377" s="411" t="s">
        <v>891</v>
      </c>
      <c r="D1377" s="412"/>
      <c r="E1377" s="412">
        <v>2200</v>
      </c>
      <c r="F1377" s="412">
        <v>0</v>
      </c>
      <c r="G1377" s="412"/>
      <c r="H1377" s="413"/>
    </row>
    <row r="1378" spans="2:8" ht="27.75" x14ac:dyDescent="0.35">
      <c r="B1378" s="410" t="s">
        <v>2095</v>
      </c>
      <c r="C1378" s="411" t="s">
        <v>891</v>
      </c>
      <c r="D1378" s="412"/>
      <c r="E1378" s="412">
        <v>2200</v>
      </c>
      <c r="F1378" s="412">
        <v>0</v>
      </c>
      <c r="G1378" s="412"/>
      <c r="H1378" s="413"/>
    </row>
    <row r="1379" spans="2:8" ht="27.75" x14ac:dyDescent="0.35">
      <c r="B1379" s="410" t="s">
        <v>2096</v>
      </c>
      <c r="C1379" s="411" t="s">
        <v>891</v>
      </c>
      <c r="D1379" s="412"/>
      <c r="E1379" s="412">
        <v>3000</v>
      </c>
      <c r="F1379" s="412">
        <v>0</v>
      </c>
      <c r="G1379" s="412"/>
      <c r="H1379" s="413"/>
    </row>
    <row r="1380" spans="2:8" ht="27.75" x14ac:dyDescent="0.35">
      <c r="B1380" s="410" t="s">
        <v>2097</v>
      </c>
      <c r="C1380" s="411" t="s">
        <v>891</v>
      </c>
      <c r="D1380" s="412"/>
      <c r="E1380" s="412">
        <v>2200</v>
      </c>
      <c r="F1380" s="412">
        <v>0</v>
      </c>
      <c r="G1380" s="412"/>
      <c r="H1380" s="413"/>
    </row>
    <row r="1381" spans="2:8" ht="27.75" x14ac:dyDescent="0.35">
      <c r="B1381" s="410" t="s">
        <v>2098</v>
      </c>
      <c r="C1381" s="411" t="s">
        <v>891</v>
      </c>
      <c r="D1381" s="412"/>
      <c r="E1381" s="412">
        <v>3000</v>
      </c>
      <c r="F1381" s="412">
        <v>0</v>
      </c>
      <c r="G1381" s="412"/>
      <c r="H1381" s="413"/>
    </row>
    <row r="1382" spans="2:8" ht="27.75" x14ac:dyDescent="0.35">
      <c r="B1382" s="410" t="s">
        <v>2099</v>
      </c>
      <c r="C1382" s="411" t="s">
        <v>891</v>
      </c>
      <c r="D1382" s="412"/>
      <c r="E1382" s="412">
        <v>2500</v>
      </c>
      <c r="F1382" s="412">
        <v>0</v>
      </c>
      <c r="G1382" s="412"/>
      <c r="H1382" s="413"/>
    </row>
    <row r="1383" spans="2:8" ht="27.75" x14ac:dyDescent="0.35">
      <c r="B1383" s="410" t="s">
        <v>2100</v>
      </c>
      <c r="C1383" s="411" t="s">
        <v>891</v>
      </c>
      <c r="D1383" s="412"/>
      <c r="E1383" s="412">
        <v>3000</v>
      </c>
      <c r="F1383" s="412">
        <v>0</v>
      </c>
      <c r="G1383" s="412"/>
      <c r="H1383" s="413"/>
    </row>
    <row r="1384" spans="2:8" ht="27.75" x14ac:dyDescent="0.35">
      <c r="B1384" s="410" t="s">
        <v>2101</v>
      </c>
      <c r="C1384" s="411" t="s">
        <v>891</v>
      </c>
      <c r="D1384" s="412"/>
      <c r="E1384" s="412">
        <v>2200</v>
      </c>
      <c r="F1384" s="412">
        <v>0</v>
      </c>
      <c r="G1384" s="412"/>
      <c r="H1384" s="413"/>
    </row>
    <row r="1385" spans="2:8" ht="27.75" x14ac:dyDescent="0.35">
      <c r="B1385" s="410" t="s">
        <v>2102</v>
      </c>
      <c r="C1385" s="411" t="s">
        <v>891</v>
      </c>
      <c r="D1385" s="412"/>
      <c r="E1385" s="412">
        <v>7000</v>
      </c>
      <c r="F1385" s="412">
        <v>0</v>
      </c>
      <c r="G1385" s="412"/>
      <c r="H1385" s="413"/>
    </row>
    <row r="1386" spans="2:8" ht="27.75" x14ac:dyDescent="0.35">
      <c r="B1386" s="410" t="s">
        <v>2103</v>
      </c>
      <c r="C1386" s="411" t="s">
        <v>891</v>
      </c>
      <c r="D1386" s="412"/>
      <c r="E1386" s="412">
        <v>2200</v>
      </c>
      <c r="F1386" s="412">
        <v>0</v>
      </c>
      <c r="G1386" s="412"/>
      <c r="H1386" s="413"/>
    </row>
    <row r="1387" spans="2:8" ht="27.75" x14ac:dyDescent="0.35">
      <c r="B1387" s="410" t="s">
        <v>2104</v>
      </c>
      <c r="C1387" s="411" t="s">
        <v>891</v>
      </c>
      <c r="D1387" s="412"/>
      <c r="E1387" s="412">
        <v>2500</v>
      </c>
      <c r="F1387" s="412">
        <v>0</v>
      </c>
      <c r="G1387" s="412"/>
      <c r="H1387" s="413"/>
    </row>
    <row r="1388" spans="2:8" ht="27.75" x14ac:dyDescent="0.35">
      <c r="B1388" s="410" t="s">
        <v>2105</v>
      </c>
      <c r="C1388" s="411" t="s">
        <v>891</v>
      </c>
      <c r="D1388" s="412"/>
      <c r="E1388" s="412">
        <v>2200</v>
      </c>
      <c r="F1388" s="412">
        <v>0</v>
      </c>
      <c r="G1388" s="412"/>
      <c r="H1388" s="413"/>
    </row>
    <row r="1389" spans="2:8" ht="27.75" x14ac:dyDescent="0.35">
      <c r="B1389" s="410" t="s">
        <v>2106</v>
      </c>
      <c r="C1389" s="411" t="s">
        <v>891</v>
      </c>
      <c r="D1389" s="412"/>
      <c r="E1389" s="412">
        <v>11000</v>
      </c>
      <c r="F1389" s="412">
        <v>0</v>
      </c>
      <c r="G1389" s="412"/>
      <c r="H1389" s="413"/>
    </row>
    <row r="1390" spans="2:8" ht="40.5" x14ac:dyDescent="0.35">
      <c r="B1390" s="410" t="s">
        <v>2107</v>
      </c>
      <c r="C1390" s="411" t="s">
        <v>893</v>
      </c>
      <c r="D1390" s="412"/>
      <c r="E1390" s="412">
        <v>2200</v>
      </c>
      <c r="F1390" s="412">
        <v>0</v>
      </c>
      <c r="G1390" s="412"/>
      <c r="H1390" s="413"/>
    </row>
    <row r="1391" spans="2:8" ht="40.5" x14ac:dyDescent="0.35">
      <c r="B1391" s="410" t="s">
        <v>2108</v>
      </c>
      <c r="C1391" s="411" t="s">
        <v>893</v>
      </c>
      <c r="D1391" s="412"/>
      <c r="E1391" s="412">
        <v>2500</v>
      </c>
      <c r="F1391" s="412">
        <v>0</v>
      </c>
      <c r="G1391" s="412"/>
      <c r="H1391" s="413"/>
    </row>
    <row r="1392" spans="2:8" ht="40.5" x14ac:dyDescent="0.35">
      <c r="B1392" s="410" t="s">
        <v>2109</v>
      </c>
      <c r="C1392" s="411" t="s">
        <v>893</v>
      </c>
      <c r="D1392" s="412"/>
      <c r="E1392" s="412">
        <v>2200</v>
      </c>
      <c r="F1392" s="412">
        <v>0</v>
      </c>
      <c r="G1392" s="412"/>
      <c r="H1392" s="413"/>
    </row>
    <row r="1393" spans="2:8" ht="40.5" x14ac:dyDescent="0.35">
      <c r="B1393" s="410" t="s">
        <v>2110</v>
      </c>
      <c r="C1393" s="411" t="s">
        <v>893</v>
      </c>
      <c r="D1393" s="412"/>
      <c r="E1393" s="412">
        <v>2200</v>
      </c>
      <c r="F1393" s="412">
        <v>0</v>
      </c>
      <c r="G1393" s="412"/>
      <c r="H1393" s="413"/>
    </row>
    <row r="1394" spans="2:8" ht="40.5" x14ac:dyDescent="0.35">
      <c r="B1394" s="410" t="s">
        <v>2111</v>
      </c>
      <c r="C1394" s="411" t="s">
        <v>893</v>
      </c>
      <c r="D1394" s="412"/>
      <c r="E1394" s="412">
        <v>2200</v>
      </c>
      <c r="F1394" s="412">
        <v>0</v>
      </c>
      <c r="G1394" s="412"/>
      <c r="H1394" s="413"/>
    </row>
    <row r="1395" spans="2:8" ht="40.5" x14ac:dyDescent="0.35">
      <c r="B1395" s="410" t="s">
        <v>2112</v>
      </c>
      <c r="C1395" s="411" t="s">
        <v>893</v>
      </c>
      <c r="D1395" s="412"/>
      <c r="E1395" s="412">
        <v>3000</v>
      </c>
      <c r="F1395" s="412">
        <v>0</v>
      </c>
      <c r="G1395" s="412"/>
      <c r="H1395" s="413"/>
    </row>
    <row r="1396" spans="2:8" ht="40.5" x14ac:dyDescent="0.35">
      <c r="B1396" s="410" t="s">
        <v>2113</v>
      </c>
      <c r="C1396" s="411" t="s">
        <v>893</v>
      </c>
      <c r="D1396" s="412"/>
      <c r="E1396" s="412">
        <v>2200</v>
      </c>
      <c r="F1396" s="412">
        <v>0</v>
      </c>
      <c r="G1396" s="412"/>
      <c r="H1396" s="413"/>
    </row>
    <row r="1397" spans="2:8" ht="40.5" x14ac:dyDescent="0.35">
      <c r="B1397" s="410" t="s">
        <v>2114</v>
      </c>
      <c r="C1397" s="411" t="s">
        <v>893</v>
      </c>
      <c r="D1397" s="412"/>
      <c r="E1397" s="412">
        <v>2500</v>
      </c>
      <c r="F1397" s="412">
        <v>0</v>
      </c>
      <c r="G1397" s="412"/>
      <c r="H1397" s="413"/>
    </row>
    <row r="1398" spans="2:8" ht="40.5" x14ac:dyDescent="0.35">
      <c r="B1398" s="410" t="s">
        <v>2115</v>
      </c>
      <c r="C1398" s="411" t="s">
        <v>893</v>
      </c>
      <c r="D1398" s="412"/>
      <c r="E1398" s="412">
        <v>3000</v>
      </c>
      <c r="F1398" s="412">
        <v>0</v>
      </c>
      <c r="G1398" s="412"/>
      <c r="H1398" s="413"/>
    </row>
    <row r="1399" spans="2:8" ht="40.5" x14ac:dyDescent="0.35">
      <c r="B1399" s="410" t="s">
        <v>2116</v>
      </c>
      <c r="C1399" s="411" t="s">
        <v>893</v>
      </c>
      <c r="D1399" s="412"/>
      <c r="E1399" s="412">
        <v>2200</v>
      </c>
      <c r="F1399" s="412">
        <v>0</v>
      </c>
      <c r="G1399" s="412"/>
      <c r="H1399" s="413"/>
    </row>
    <row r="1400" spans="2:8" ht="40.5" x14ac:dyDescent="0.35">
      <c r="B1400" s="410" t="s">
        <v>2117</v>
      </c>
      <c r="C1400" s="411" t="s">
        <v>893</v>
      </c>
      <c r="D1400" s="412"/>
      <c r="E1400" s="412">
        <v>7000</v>
      </c>
      <c r="F1400" s="412">
        <v>0</v>
      </c>
      <c r="G1400" s="412"/>
      <c r="H1400" s="413"/>
    </row>
    <row r="1401" spans="2:8" ht="40.5" x14ac:dyDescent="0.35">
      <c r="B1401" s="410" t="s">
        <v>2118</v>
      </c>
      <c r="C1401" s="411" t="s">
        <v>893</v>
      </c>
      <c r="D1401" s="412"/>
      <c r="E1401" s="412">
        <v>2200</v>
      </c>
      <c r="F1401" s="412">
        <v>0</v>
      </c>
      <c r="G1401" s="412"/>
      <c r="H1401" s="413"/>
    </row>
    <row r="1402" spans="2:8" ht="40.5" x14ac:dyDescent="0.35">
      <c r="B1402" s="410" t="s">
        <v>2119</v>
      </c>
      <c r="C1402" s="411" t="s">
        <v>893</v>
      </c>
      <c r="D1402" s="412"/>
      <c r="E1402" s="412">
        <v>2500</v>
      </c>
      <c r="F1402" s="412">
        <v>0</v>
      </c>
      <c r="G1402" s="412"/>
      <c r="H1402" s="413"/>
    </row>
    <row r="1403" spans="2:8" ht="40.5" x14ac:dyDescent="0.35">
      <c r="B1403" s="410" t="s">
        <v>2120</v>
      </c>
      <c r="C1403" s="411" t="s">
        <v>893</v>
      </c>
      <c r="D1403" s="412"/>
      <c r="E1403" s="412">
        <v>11000</v>
      </c>
      <c r="F1403" s="412">
        <v>0</v>
      </c>
      <c r="G1403" s="412"/>
      <c r="H1403" s="413"/>
    </row>
    <row r="1404" spans="2:8" ht="40.5" x14ac:dyDescent="0.35">
      <c r="B1404" s="410" t="s">
        <v>2121</v>
      </c>
      <c r="C1404" s="411" t="s">
        <v>893</v>
      </c>
      <c r="D1404" s="412"/>
      <c r="E1404" s="412">
        <v>2200</v>
      </c>
      <c r="F1404" s="412">
        <v>0</v>
      </c>
      <c r="G1404" s="412"/>
      <c r="H1404" s="413"/>
    </row>
    <row r="1405" spans="2:8" ht="40.5" x14ac:dyDescent="0.35">
      <c r="B1405" s="410" t="s">
        <v>2122</v>
      </c>
      <c r="C1405" s="411" t="s">
        <v>895</v>
      </c>
      <c r="D1405" s="412"/>
      <c r="E1405" s="412">
        <v>2200</v>
      </c>
      <c r="F1405" s="412">
        <v>0</v>
      </c>
      <c r="G1405" s="412"/>
      <c r="H1405" s="413"/>
    </row>
    <row r="1406" spans="2:8" ht="40.5" x14ac:dyDescent="0.35">
      <c r="B1406" s="410" t="s">
        <v>2123</v>
      </c>
      <c r="C1406" s="411" t="s">
        <v>897</v>
      </c>
      <c r="D1406" s="412"/>
      <c r="E1406" s="412">
        <v>2500</v>
      </c>
      <c r="F1406" s="412">
        <v>0</v>
      </c>
      <c r="G1406" s="412"/>
      <c r="H1406" s="413"/>
    </row>
    <row r="1407" spans="2:8" ht="40.5" x14ac:dyDescent="0.35">
      <c r="B1407" s="410" t="s">
        <v>2124</v>
      </c>
      <c r="C1407" s="411" t="s">
        <v>897</v>
      </c>
      <c r="D1407" s="412"/>
      <c r="E1407" s="412">
        <v>3000</v>
      </c>
      <c r="F1407" s="412">
        <v>0</v>
      </c>
      <c r="G1407" s="412"/>
      <c r="H1407" s="413"/>
    </row>
    <row r="1408" spans="2:8" ht="40.5" x14ac:dyDescent="0.35">
      <c r="B1408" s="410" t="s">
        <v>2125</v>
      </c>
      <c r="C1408" s="411" t="s">
        <v>897</v>
      </c>
      <c r="D1408" s="412"/>
      <c r="E1408" s="412">
        <v>2200</v>
      </c>
      <c r="F1408" s="412">
        <v>0</v>
      </c>
      <c r="G1408" s="412"/>
      <c r="H1408" s="413"/>
    </row>
    <row r="1409" spans="2:8" ht="40.5" x14ac:dyDescent="0.35">
      <c r="B1409" s="410" t="s">
        <v>2126</v>
      </c>
      <c r="C1409" s="411" t="s">
        <v>897</v>
      </c>
      <c r="D1409" s="412"/>
      <c r="E1409" s="412">
        <v>2200</v>
      </c>
      <c r="F1409" s="412">
        <v>0</v>
      </c>
      <c r="G1409" s="412"/>
      <c r="H1409" s="413"/>
    </row>
    <row r="1410" spans="2:8" ht="40.5" x14ac:dyDescent="0.35">
      <c r="B1410" s="410" t="s">
        <v>2127</v>
      </c>
      <c r="C1410" s="411" t="s">
        <v>897</v>
      </c>
      <c r="D1410" s="412"/>
      <c r="E1410" s="412">
        <v>2200</v>
      </c>
      <c r="F1410" s="412">
        <v>0</v>
      </c>
      <c r="G1410" s="412"/>
      <c r="H1410" s="413"/>
    </row>
    <row r="1411" spans="2:8" ht="40.5" x14ac:dyDescent="0.35">
      <c r="B1411" s="410" t="s">
        <v>2128</v>
      </c>
      <c r="C1411" s="411" t="s">
        <v>897</v>
      </c>
      <c r="D1411" s="412"/>
      <c r="E1411" s="412">
        <v>3000</v>
      </c>
      <c r="F1411" s="412">
        <v>0</v>
      </c>
      <c r="G1411" s="412"/>
      <c r="H1411" s="413"/>
    </row>
    <row r="1412" spans="2:8" ht="40.5" x14ac:dyDescent="0.35">
      <c r="B1412" s="410" t="s">
        <v>2129</v>
      </c>
      <c r="C1412" s="411" t="s">
        <v>897</v>
      </c>
      <c r="D1412" s="412"/>
      <c r="E1412" s="412">
        <v>2200</v>
      </c>
      <c r="F1412" s="412">
        <v>0</v>
      </c>
      <c r="G1412" s="412"/>
      <c r="H1412" s="413"/>
    </row>
    <row r="1413" spans="2:8" ht="40.5" x14ac:dyDescent="0.35">
      <c r="B1413" s="410" t="s">
        <v>2130</v>
      </c>
      <c r="C1413" s="411" t="s">
        <v>897</v>
      </c>
      <c r="D1413" s="412"/>
      <c r="E1413" s="412">
        <v>3000</v>
      </c>
      <c r="F1413" s="412">
        <v>0</v>
      </c>
      <c r="G1413" s="412"/>
      <c r="H1413" s="413"/>
    </row>
    <row r="1414" spans="2:8" ht="40.5" x14ac:dyDescent="0.35">
      <c r="B1414" s="410" t="s">
        <v>2131</v>
      </c>
      <c r="C1414" s="411" t="s">
        <v>897</v>
      </c>
      <c r="D1414" s="412"/>
      <c r="E1414" s="412">
        <v>2500</v>
      </c>
      <c r="F1414" s="412">
        <v>0</v>
      </c>
      <c r="G1414" s="412"/>
      <c r="H1414" s="413"/>
    </row>
    <row r="1415" spans="2:8" ht="40.5" x14ac:dyDescent="0.35">
      <c r="B1415" s="410" t="s">
        <v>2132</v>
      </c>
      <c r="C1415" s="411" t="s">
        <v>897</v>
      </c>
      <c r="D1415" s="412"/>
      <c r="E1415" s="412">
        <v>3000</v>
      </c>
      <c r="F1415" s="412">
        <v>0</v>
      </c>
      <c r="G1415" s="412"/>
      <c r="H1415" s="413"/>
    </row>
    <row r="1416" spans="2:8" ht="40.5" x14ac:dyDescent="0.35">
      <c r="B1416" s="410" t="s">
        <v>2133</v>
      </c>
      <c r="C1416" s="411" t="s">
        <v>897</v>
      </c>
      <c r="D1416" s="412"/>
      <c r="E1416" s="412">
        <v>7000</v>
      </c>
      <c r="F1416" s="412">
        <v>0</v>
      </c>
      <c r="G1416" s="412"/>
      <c r="H1416" s="413"/>
    </row>
    <row r="1417" spans="2:8" ht="40.5" x14ac:dyDescent="0.35">
      <c r="B1417" s="410" t="s">
        <v>2134</v>
      </c>
      <c r="C1417" s="411" t="s">
        <v>897</v>
      </c>
      <c r="D1417" s="412"/>
      <c r="E1417" s="412">
        <v>2500</v>
      </c>
      <c r="F1417" s="412">
        <v>0</v>
      </c>
      <c r="G1417" s="412"/>
      <c r="H1417" s="413"/>
    </row>
    <row r="1418" spans="2:8" ht="40.5" x14ac:dyDescent="0.35">
      <c r="B1418" s="410" t="s">
        <v>2135</v>
      </c>
      <c r="C1418" s="411" t="s">
        <v>897</v>
      </c>
      <c r="D1418" s="412"/>
      <c r="E1418" s="412">
        <v>2500</v>
      </c>
      <c r="F1418" s="412">
        <v>0</v>
      </c>
      <c r="G1418" s="412"/>
      <c r="H1418" s="413"/>
    </row>
    <row r="1419" spans="2:8" ht="40.5" x14ac:dyDescent="0.35">
      <c r="B1419" s="410" t="s">
        <v>2136</v>
      </c>
      <c r="C1419" s="411" t="s">
        <v>897</v>
      </c>
      <c r="D1419" s="412"/>
      <c r="E1419" s="412">
        <v>2200</v>
      </c>
      <c r="F1419" s="412">
        <v>0</v>
      </c>
      <c r="G1419" s="412"/>
      <c r="H1419" s="413"/>
    </row>
    <row r="1420" spans="2:8" ht="40.5" x14ac:dyDescent="0.35">
      <c r="B1420" s="410" t="s">
        <v>2137</v>
      </c>
      <c r="C1420" s="411" t="s">
        <v>897</v>
      </c>
      <c r="D1420" s="412"/>
      <c r="E1420" s="412">
        <v>11000</v>
      </c>
      <c r="F1420" s="412">
        <v>0</v>
      </c>
      <c r="G1420" s="412"/>
      <c r="H1420" s="413"/>
    </row>
    <row r="1421" spans="2:8" ht="40.5" x14ac:dyDescent="0.35">
      <c r="B1421" s="410" t="s">
        <v>2138</v>
      </c>
      <c r="C1421" s="411" t="s">
        <v>897</v>
      </c>
      <c r="D1421" s="412"/>
      <c r="E1421" s="412">
        <v>2200</v>
      </c>
      <c r="F1421" s="412">
        <v>0</v>
      </c>
      <c r="G1421" s="412"/>
      <c r="H1421" s="413"/>
    </row>
    <row r="1422" spans="2:8" ht="40.5" x14ac:dyDescent="0.35">
      <c r="B1422" s="410" t="s">
        <v>2139</v>
      </c>
      <c r="C1422" s="411" t="s">
        <v>899</v>
      </c>
      <c r="D1422" s="412"/>
      <c r="E1422" s="412">
        <v>2200</v>
      </c>
      <c r="F1422" s="412">
        <v>0</v>
      </c>
      <c r="G1422" s="412"/>
      <c r="H1422" s="413"/>
    </row>
    <row r="1423" spans="2:8" ht="27.75" x14ac:dyDescent="0.35">
      <c r="B1423" s="410" t="s">
        <v>2140</v>
      </c>
      <c r="C1423" s="411" t="s">
        <v>911</v>
      </c>
      <c r="D1423" s="412"/>
      <c r="E1423" s="412">
        <v>2200</v>
      </c>
      <c r="F1423" s="412">
        <v>0</v>
      </c>
      <c r="G1423" s="412"/>
      <c r="H1423" s="413"/>
    </row>
    <row r="1424" spans="2:8" ht="40.5" x14ac:dyDescent="0.35">
      <c r="B1424" s="410" t="s">
        <v>2141</v>
      </c>
      <c r="C1424" s="411" t="s">
        <v>913</v>
      </c>
      <c r="D1424" s="412"/>
      <c r="E1424" s="412">
        <v>3787.02</v>
      </c>
      <c r="F1424" s="412">
        <v>0</v>
      </c>
      <c r="G1424" s="412"/>
      <c r="H1424" s="413"/>
    </row>
    <row r="1425" spans="2:8" ht="53.25" x14ac:dyDescent="0.35">
      <c r="B1425" s="410" t="s">
        <v>2142</v>
      </c>
      <c r="C1425" s="411" t="s">
        <v>915</v>
      </c>
      <c r="D1425" s="412"/>
      <c r="E1425" s="412">
        <v>2500</v>
      </c>
      <c r="F1425" s="412">
        <v>0</v>
      </c>
      <c r="G1425" s="412"/>
      <c r="H1425" s="413"/>
    </row>
    <row r="1426" spans="2:8" ht="53.25" x14ac:dyDescent="0.35">
      <c r="B1426" s="410" t="s">
        <v>2143</v>
      </c>
      <c r="C1426" s="411" t="s">
        <v>915</v>
      </c>
      <c r="D1426" s="412"/>
      <c r="E1426" s="412">
        <v>3000</v>
      </c>
      <c r="F1426" s="412">
        <v>0</v>
      </c>
      <c r="G1426" s="412"/>
      <c r="H1426" s="413"/>
    </row>
    <row r="1427" spans="2:8" ht="53.25" x14ac:dyDescent="0.35">
      <c r="B1427" s="410" t="s">
        <v>2144</v>
      </c>
      <c r="C1427" s="411" t="s">
        <v>915</v>
      </c>
      <c r="D1427" s="412"/>
      <c r="E1427" s="412">
        <v>2200</v>
      </c>
      <c r="F1427" s="412">
        <v>0</v>
      </c>
      <c r="G1427" s="412"/>
      <c r="H1427" s="413"/>
    </row>
    <row r="1428" spans="2:8" ht="53.25" x14ac:dyDescent="0.35">
      <c r="B1428" s="410" t="s">
        <v>2145</v>
      </c>
      <c r="C1428" s="411" t="s">
        <v>915</v>
      </c>
      <c r="D1428" s="412"/>
      <c r="E1428" s="412">
        <v>2200</v>
      </c>
      <c r="F1428" s="412">
        <v>0</v>
      </c>
      <c r="G1428" s="412"/>
      <c r="H1428" s="413"/>
    </row>
    <row r="1429" spans="2:8" ht="53.25" x14ac:dyDescent="0.35">
      <c r="B1429" s="410" t="s">
        <v>2146</v>
      </c>
      <c r="C1429" s="411" t="s">
        <v>915</v>
      </c>
      <c r="D1429" s="412"/>
      <c r="E1429" s="412">
        <v>3000</v>
      </c>
      <c r="F1429" s="412">
        <v>0</v>
      </c>
      <c r="G1429" s="412"/>
      <c r="H1429" s="413"/>
    </row>
    <row r="1430" spans="2:8" ht="53.25" x14ac:dyDescent="0.35">
      <c r="B1430" s="410" t="s">
        <v>2147</v>
      </c>
      <c r="C1430" s="411" t="s">
        <v>915</v>
      </c>
      <c r="D1430" s="412"/>
      <c r="E1430" s="412">
        <v>2200</v>
      </c>
      <c r="F1430" s="412">
        <v>0</v>
      </c>
      <c r="G1430" s="412"/>
      <c r="H1430" s="413"/>
    </row>
    <row r="1431" spans="2:8" ht="53.25" x14ac:dyDescent="0.35">
      <c r="B1431" s="410" t="s">
        <v>2148</v>
      </c>
      <c r="C1431" s="411" t="s">
        <v>915</v>
      </c>
      <c r="D1431" s="412"/>
      <c r="E1431" s="412">
        <v>2200</v>
      </c>
      <c r="F1431" s="412">
        <v>0</v>
      </c>
      <c r="G1431" s="412"/>
      <c r="H1431" s="413"/>
    </row>
    <row r="1432" spans="2:8" ht="53.25" x14ac:dyDescent="0.35">
      <c r="B1432" s="410" t="s">
        <v>2149</v>
      </c>
      <c r="C1432" s="411" t="s">
        <v>915</v>
      </c>
      <c r="D1432" s="412"/>
      <c r="E1432" s="412">
        <v>3000</v>
      </c>
      <c r="F1432" s="412">
        <v>0</v>
      </c>
      <c r="G1432" s="412"/>
      <c r="H1432" s="413"/>
    </row>
    <row r="1433" spans="2:8" ht="53.25" x14ac:dyDescent="0.35">
      <c r="B1433" s="410" t="s">
        <v>2150</v>
      </c>
      <c r="C1433" s="411" t="s">
        <v>915</v>
      </c>
      <c r="D1433" s="412"/>
      <c r="E1433" s="412">
        <v>2200</v>
      </c>
      <c r="F1433" s="412">
        <v>0</v>
      </c>
      <c r="G1433" s="412"/>
      <c r="H1433" s="413"/>
    </row>
    <row r="1434" spans="2:8" ht="53.25" x14ac:dyDescent="0.35">
      <c r="B1434" s="410" t="s">
        <v>2151</v>
      </c>
      <c r="C1434" s="411" t="s">
        <v>915</v>
      </c>
      <c r="D1434" s="412"/>
      <c r="E1434" s="412">
        <v>3000</v>
      </c>
      <c r="F1434" s="412">
        <v>0</v>
      </c>
      <c r="G1434" s="412"/>
      <c r="H1434" s="413"/>
    </row>
    <row r="1435" spans="2:8" ht="53.25" x14ac:dyDescent="0.35">
      <c r="B1435" s="410" t="s">
        <v>2152</v>
      </c>
      <c r="C1435" s="411" t="s">
        <v>915</v>
      </c>
      <c r="D1435" s="412"/>
      <c r="E1435" s="412">
        <v>2500</v>
      </c>
      <c r="F1435" s="412">
        <v>0</v>
      </c>
      <c r="G1435" s="412"/>
      <c r="H1435" s="413"/>
    </row>
    <row r="1436" spans="2:8" ht="53.25" x14ac:dyDescent="0.35">
      <c r="B1436" s="410" t="s">
        <v>2153</v>
      </c>
      <c r="C1436" s="411" t="s">
        <v>915</v>
      </c>
      <c r="D1436" s="412"/>
      <c r="E1436" s="412">
        <v>7000</v>
      </c>
      <c r="F1436" s="412">
        <v>0</v>
      </c>
      <c r="G1436" s="412"/>
      <c r="H1436" s="413"/>
    </row>
    <row r="1437" spans="2:8" ht="53.25" x14ac:dyDescent="0.35">
      <c r="B1437" s="410" t="s">
        <v>2154</v>
      </c>
      <c r="C1437" s="411" t="s">
        <v>915</v>
      </c>
      <c r="D1437" s="412"/>
      <c r="E1437" s="412">
        <v>2500</v>
      </c>
      <c r="F1437" s="412">
        <v>0</v>
      </c>
      <c r="G1437" s="412"/>
      <c r="H1437" s="413"/>
    </row>
    <row r="1438" spans="2:8" ht="53.25" x14ac:dyDescent="0.35">
      <c r="B1438" s="410" t="s">
        <v>2155</v>
      </c>
      <c r="C1438" s="411" t="s">
        <v>915</v>
      </c>
      <c r="D1438" s="412"/>
      <c r="E1438" s="412">
        <v>2500</v>
      </c>
      <c r="F1438" s="412">
        <v>0</v>
      </c>
      <c r="G1438" s="412"/>
      <c r="H1438" s="413"/>
    </row>
    <row r="1439" spans="2:8" ht="53.25" x14ac:dyDescent="0.35">
      <c r="B1439" s="410" t="s">
        <v>2156</v>
      </c>
      <c r="C1439" s="411" t="s">
        <v>915</v>
      </c>
      <c r="D1439" s="412"/>
      <c r="E1439" s="412">
        <v>2200</v>
      </c>
      <c r="F1439" s="412">
        <v>0</v>
      </c>
      <c r="G1439" s="412"/>
      <c r="H1439" s="413"/>
    </row>
    <row r="1440" spans="2:8" ht="53.25" x14ac:dyDescent="0.35">
      <c r="B1440" s="410" t="s">
        <v>2157</v>
      </c>
      <c r="C1440" s="411" t="s">
        <v>915</v>
      </c>
      <c r="D1440" s="412"/>
      <c r="E1440" s="412">
        <v>11000</v>
      </c>
      <c r="F1440" s="412">
        <v>0</v>
      </c>
      <c r="G1440" s="412"/>
      <c r="H1440" s="413"/>
    </row>
    <row r="1441" spans="2:8" ht="53.25" x14ac:dyDescent="0.35">
      <c r="B1441" s="410" t="s">
        <v>2158</v>
      </c>
      <c r="C1441" s="411" t="s">
        <v>915</v>
      </c>
      <c r="D1441" s="412"/>
      <c r="E1441" s="412">
        <v>2200</v>
      </c>
      <c r="F1441" s="412">
        <v>0</v>
      </c>
      <c r="G1441" s="412"/>
      <c r="H1441" s="413"/>
    </row>
    <row r="1442" spans="2:8" ht="53.25" x14ac:dyDescent="0.35">
      <c r="B1442" s="410" t="s">
        <v>2159</v>
      </c>
      <c r="C1442" s="411" t="s">
        <v>915</v>
      </c>
      <c r="D1442" s="412"/>
      <c r="E1442" s="412">
        <v>2200</v>
      </c>
      <c r="F1442" s="412">
        <v>0</v>
      </c>
      <c r="G1442" s="412"/>
      <c r="H1442" s="413"/>
    </row>
    <row r="1443" spans="2:8" ht="27.75" x14ac:dyDescent="0.35">
      <c r="B1443" s="410" t="s">
        <v>2160</v>
      </c>
      <c r="C1443" s="411" t="s">
        <v>917</v>
      </c>
      <c r="D1443" s="412"/>
      <c r="E1443" s="412">
        <v>3787.02</v>
      </c>
      <c r="F1443" s="412">
        <v>0</v>
      </c>
      <c r="G1443" s="412"/>
      <c r="H1443" s="413"/>
    </row>
    <row r="1444" spans="2:8" ht="53.25" x14ac:dyDescent="0.35">
      <c r="B1444" s="410" t="s">
        <v>2161</v>
      </c>
      <c r="C1444" s="411" t="s">
        <v>919</v>
      </c>
      <c r="D1444" s="412"/>
      <c r="E1444" s="412">
        <v>2200</v>
      </c>
      <c r="F1444" s="412">
        <v>0</v>
      </c>
      <c r="G1444" s="412"/>
      <c r="H1444" s="413"/>
    </row>
    <row r="1445" spans="2:8" ht="27.75" x14ac:dyDescent="0.35">
      <c r="B1445" s="410" t="s">
        <v>2162</v>
      </c>
      <c r="C1445" s="411" t="s">
        <v>2163</v>
      </c>
      <c r="D1445" s="412">
        <v>0</v>
      </c>
      <c r="E1445" s="412">
        <v>26400</v>
      </c>
      <c r="F1445" s="412">
        <v>0</v>
      </c>
      <c r="G1445" s="412">
        <v>26400</v>
      </c>
      <c r="H1445" s="413"/>
    </row>
    <row r="1446" spans="2:8" x14ac:dyDescent="0.35">
      <c r="B1446" s="410" t="s">
        <v>2164</v>
      </c>
      <c r="C1446" s="411" t="s">
        <v>2165</v>
      </c>
      <c r="D1446" s="412">
        <v>0</v>
      </c>
      <c r="E1446" s="412">
        <v>26400</v>
      </c>
      <c r="F1446" s="412">
        <v>0</v>
      </c>
      <c r="G1446" s="412">
        <v>26400</v>
      </c>
      <c r="H1446" s="413"/>
    </row>
    <row r="1447" spans="2:8" x14ac:dyDescent="0.35">
      <c r="B1447" s="410" t="s">
        <v>2166</v>
      </c>
      <c r="C1447" s="411" t="s">
        <v>2167</v>
      </c>
      <c r="D1447" s="412">
        <v>0</v>
      </c>
      <c r="E1447" s="412">
        <v>26400</v>
      </c>
      <c r="F1447" s="412">
        <v>0</v>
      </c>
      <c r="G1447" s="412">
        <v>26400</v>
      </c>
      <c r="H1447" s="413"/>
    </row>
    <row r="1448" spans="2:8" ht="40.5" x14ac:dyDescent="0.35">
      <c r="B1448" s="410" t="s">
        <v>2168</v>
      </c>
      <c r="C1448" s="411" t="s">
        <v>617</v>
      </c>
      <c r="D1448" s="412"/>
      <c r="E1448" s="412">
        <v>2200</v>
      </c>
      <c r="F1448" s="412">
        <v>0</v>
      </c>
      <c r="G1448" s="412"/>
      <c r="H1448" s="413"/>
    </row>
    <row r="1449" spans="2:8" ht="27.75" x14ac:dyDescent="0.35">
      <c r="B1449" s="410" t="s">
        <v>2169</v>
      </c>
      <c r="C1449" s="411" t="s">
        <v>663</v>
      </c>
      <c r="D1449" s="412"/>
      <c r="E1449" s="412">
        <v>2200</v>
      </c>
      <c r="F1449" s="412">
        <v>0</v>
      </c>
      <c r="G1449" s="412"/>
      <c r="H1449" s="413"/>
    </row>
    <row r="1450" spans="2:8" ht="27.75" x14ac:dyDescent="0.35">
      <c r="B1450" s="410" t="s">
        <v>2170</v>
      </c>
      <c r="C1450" s="411" t="s">
        <v>666</v>
      </c>
      <c r="D1450" s="412"/>
      <c r="E1450" s="412">
        <v>2200</v>
      </c>
      <c r="F1450" s="412">
        <v>0</v>
      </c>
      <c r="G1450" s="412"/>
      <c r="H1450" s="413"/>
    </row>
    <row r="1451" spans="2:8" ht="40.5" x14ac:dyDescent="0.35">
      <c r="B1451" s="410" t="s">
        <v>2171</v>
      </c>
      <c r="C1451" s="411" t="s">
        <v>668</v>
      </c>
      <c r="D1451" s="412"/>
      <c r="E1451" s="412">
        <v>2200</v>
      </c>
      <c r="F1451" s="412">
        <v>0</v>
      </c>
      <c r="G1451" s="412"/>
      <c r="H1451" s="413"/>
    </row>
    <row r="1452" spans="2:8" ht="27.75" x14ac:dyDescent="0.35">
      <c r="B1452" s="410" t="s">
        <v>2172</v>
      </c>
      <c r="C1452" s="411" t="s">
        <v>764</v>
      </c>
      <c r="D1452" s="412"/>
      <c r="E1452" s="412">
        <v>2200</v>
      </c>
      <c r="F1452" s="412">
        <v>0</v>
      </c>
      <c r="G1452" s="412"/>
      <c r="H1452" s="413"/>
    </row>
    <row r="1453" spans="2:8" ht="27.75" x14ac:dyDescent="0.35">
      <c r="B1453" s="410" t="s">
        <v>2173</v>
      </c>
      <c r="C1453" s="411" t="s">
        <v>768</v>
      </c>
      <c r="D1453" s="412"/>
      <c r="E1453" s="412">
        <v>2200</v>
      </c>
      <c r="F1453" s="412">
        <v>0</v>
      </c>
      <c r="G1453" s="412"/>
      <c r="H1453" s="413"/>
    </row>
    <row r="1454" spans="2:8" ht="40.5" x14ac:dyDescent="0.35">
      <c r="B1454" s="410" t="s">
        <v>2174</v>
      </c>
      <c r="C1454" s="411" t="s">
        <v>813</v>
      </c>
      <c r="D1454" s="412"/>
      <c r="E1454" s="412">
        <v>2200</v>
      </c>
      <c r="F1454" s="412">
        <v>0</v>
      </c>
      <c r="G1454" s="412"/>
      <c r="H1454" s="413"/>
    </row>
    <row r="1455" spans="2:8" ht="40.5" x14ac:dyDescent="0.35">
      <c r="B1455" s="410" t="s">
        <v>2175</v>
      </c>
      <c r="C1455" s="411" t="s">
        <v>824</v>
      </c>
      <c r="D1455" s="412"/>
      <c r="E1455" s="412">
        <v>2200</v>
      </c>
      <c r="F1455" s="412">
        <v>0</v>
      </c>
      <c r="G1455" s="412"/>
      <c r="H1455" s="413"/>
    </row>
    <row r="1456" spans="2:8" ht="40.5" x14ac:dyDescent="0.35">
      <c r="B1456" s="410" t="s">
        <v>2176</v>
      </c>
      <c r="C1456" s="411" t="s">
        <v>831</v>
      </c>
      <c r="D1456" s="412"/>
      <c r="E1456" s="412">
        <v>2200</v>
      </c>
      <c r="F1456" s="412">
        <v>0</v>
      </c>
      <c r="G1456" s="412"/>
      <c r="H1456" s="413"/>
    </row>
    <row r="1457" spans="2:8" ht="27.75" x14ac:dyDescent="0.35">
      <c r="B1457" s="410" t="s">
        <v>2177</v>
      </c>
      <c r="C1457" s="411" t="s">
        <v>879</v>
      </c>
      <c r="D1457" s="412"/>
      <c r="E1457" s="412">
        <v>2200</v>
      </c>
      <c r="F1457" s="412">
        <v>0</v>
      </c>
      <c r="G1457" s="412"/>
      <c r="H1457" s="413"/>
    </row>
    <row r="1458" spans="2:8" ht="27.75" x14ac:dyDescent="0.35">
      <c r="B1458" s="410" t="s">
        <v>2178</v>
      </c>
      <c r="C1458" s="411" t="s">
        <v>891</v>
      </c>
      <c r="D1458" s="412"/>
      <c r="E1458" s="412">
        <v>2200</v>
      </c>
      <c r="F1458" s="412">
        <v>0</v>
      </c>
      <c r="G1458" s="412"/>
      <c r="H1458" s="413"/>
    </row>
    <row r="1459" spans="2:8" ht="40.5" x14ac:dyDescent="0.35">
      <c r="B1459" s="410" t="s">
        <v>2179</v>
      </c>
      <c r="C1459" s="411" t="s">
        <v>893</v>
      </c>
      <c r="D1459" s="412"/>
      <c r="E1459" s="412">
        <v>2200</v>
      </c>
      <c r="F1459" s="412">
        <v>0</v>
      </c>
      <c r="G1459" s="412"/>
      <c r="H1459" s="413"/>
    </row>
    <row r="1460" spans="2:8" ht="27.75" x14ac:dyDescent="0.35">
      <c r="B1460" s="410" t="s">
        <v>2180</v>
      </c>
      <c r="C1460" s="411" t="s">
        <v>2181</v>
      </c>
      <c r="D1460" s="412">
        <v>0</v>
      </c>
      <c r="E1460" s="412">
        <v>1195053.23</v>
      </c>
      <c r="F1460" s="412">
        <v>0</v>
      </c>
      <c r="G1460" s="412">
        <v>1195053.23</v>
      </c>
      <c r="H1460" s="413"/>
    </row>
    <row r="1461" spans="2:8" ht="27.75" x14ac:dyDescent="0.35">
      <c r="B1461" s="410" t="s">
        <v>2182</v>
      </c>
      <c r="C1461" s="411" t="s">
        <v>2183</v>
      </c>
      <c r="D1461" s="412">
        <v>0</v>
      </c>
      <c r="E1461" s="412">
        <v>188154.27</v>
      </c>
      <c r="F1461" s="412">
        <v>0</v>
      </c>
      <c r="G1461" s="412">
        <v>188154.27</v>
      </c>
      <c r="H1461" s="413"/>
    </row>
    <row r="1462" spans="2:8" x14ac:dyDescent="0.35">
      <c r="B1462" s="410" t="s">
        <v>2184</v>
      </c>
      <c r="C1462" s="411" t="s">
        <v>2185</v>
      </c>
      <c r="D1462" s="412">
        <v>0</v>
      </c>
      <c r="E1462" s="412">
        <v>25667</v>
      </c>
      <c r="F1462" s="412">
        <v>0</v>
      </c>
      <c r="G1462" s="412">
        <v>25667</v>
      </c>
      <c r="H1462" s="413"/>
    </row>
    <row r="1463" spans="2:8" ht="27.75" x14ac:dyDescent="0.35">
      <c r="B1463" s="410" t="s">
        <v>2186</v>
      </c>
      <c r="C1463" s="411" t="s">
        <v>929</v>
      </c>
      <c r="D1463" s="412"/>
      <c r="E1463" s="412">
        <v>933</v>
      </c>
      <c r="F1463" s="412">
        <v>0</v>
      </c>
      <c r="G1463" s="412"/>
      <c r="H1463" s="413"/>
    </row>
    <row r="1464" spans="2:8" ht="27.75" x14ac:dyDescent="0.35">
      <c r="B1464" s="410" t="s">
        <v>2187</v>
      </c>
      <c r="C1464" s="411" t="s">
        <v>929</v>
      </c>
      <c r="D1464" s="412"/>
      <c r="E1464" s="412">
        <v>1727</v>
      </c>
      <c r="F1464" s="412">
        <v>0</v>
      </c>
      <c r="G1464" s="412"/>
      <c r="H1464" s="413"/>
    </row>
    <row r="1465" spans="2:8" ht="27.75" x14ac:dyDescent="0.35">
      <c r="B1465" s="410" t="s">
        <v>2188</v>
      </c>
      <c r="C1465" s="411" t="s">
        <v>929</v>
      </c>
      <c r="D1465" s="412"/>
      <c r="E1465" s="412">
        <v>1434</v>
      </c>
      <c r="F1465" s="412">
        <v>0</v>
      </c>
      <c r="G1465" s="412"/>
      <c r="H1465" s="413"/>
    </row>
    <row r="1466" spans="2:8" ht="27.75" x14ac:dyDescent="0.35">
      <c r="B1466" s="410" t="s">
        <v>2189</v>
      </c>
      <c r="C1466" s="411" t="s">
        <v>929</v>
      </c>
      <c r="D1466" s="412"/>
      <c r="E1466" s="412">
        <v>1200</v>
      </c>
      <c r="F1466" s="412">
        <v>0</v>
      </c>
      <c r="G1466" s="412"/>
      <c r="H1466" s="413"/>
    </row>
    <row r="1467" spans="2:8" ht="27.75" x14ac:dyDescent="0.35">
      <c r="B1467" s="410" t="s">
        <v>2190</v>
      </c>
      <c r="C1467" s="411" t="s">
        <v>929</v>
      </c>
      <c r="D1467" s="412"/>
      <c r="E1467" s="412">
        <v>600</v>
      </c>
      <c r="F1467" s="412">
        <v>0</v>
      </c>
      <c r="G1467" s="412"/>
      <c r="H1467" s="413"/>
    </row>
    <row r="1468" spans="2:8" ht="27.75" x14ac:dyDescent="0.35">
      <c r="B1468" s="410" t="s">
        <v>2191</v>
      </c>
      <c r="C1468" s="411" t="s">
        <v>929</v>
      </c>
      <c r="D1468" s="412"/>
      <c r="E1468" s="412">
        <v>854</v>
      </c>
      <c r="F1468" s="412">
        <v>0</v>
      </c>
      <c r="G1468" s="412"/>
      <c r="H1468" s="413"/>
    </row>
    <row r="1469" spans="2:8" ht="27.75" x14ac:dyDescent="0.35">
      <c r="B1469" s="410" t="s">
        <v>2192</v>
      </c>
      <c r="C1469" s="411" t="s">
        <v>929</v>
      </c>
      <c r="D1469" s="412"/>
      <c r="E1469" s="412">
        <v>1067</v>
      </c>
      <c r="F1469" s="412">
        <v>0</v>
      </c>
      <c r="G1469" s="412"/>
      <c r="H1469" s="413"/>
    </row>
    <row r="1470" spans="2:8" ht="27.75" x14ac:dyDescent="0.35">
      <c r="B1470" s="410" t="s">
        <v>2193</v>
      </c>
      <c r="C1470" s="411" t="s">
        <v>929</v>
      </c>
      <c r="D1470" s="412"/>
      <c r="E1470" s="412">
        <v>1600</v>
      </c>
      <c r="F1470" s="412">
        <v>0</v>
      </c>
      <c r="G1470" s="412"/>
      <c r="H1470" s="413"/>
    </row>
    <row r="1471" spans="2:8" ht="27.75" x14ac:dyDescent="0.35">
      <c r="B1471" s="410" t="s">
        <v>2194</v>
      </c>
      <c r="C1471" s="411" t="s">
        <v>929</v>
      </c>
      <c r="D1471" s="412"/>
      <c r="E1471" s="412">
        <v>750</v>
      </c>
      <c r="F1471" s="412">
        <v>0</v>
      </c>
      <c r="G1471" s="412"/>
      <c r="H1471" s="413"/>
    </row>
    <row r="1472" spans="2:8" ht="27.75" x14ac:dyDescent="0.35">
      <c r="B1472" s="410" t="s">
        <v>2195</v>
      </c>
      <c r="C1472" s="411" t="s">
        <v>929</v>
      </c>
      <c r="D1472" s="412"/>
      <c r="E1472" s="412">
        <v>600</v>
      </c>
      <c r="F1472" s="412">
        <v>0</v>
      </c>
      <c r="G1472" s="412"/>
      <c r="H1472" s="413"/>
    </row>
    <row r="1473" spans="2:8" ht="27.75" x14ac:dyDescent="0.35">
      <c r="B1473" s="410" t="s">
        <v>2196</v>
      </c>
      <c r="C1473" s="411" t="s">
        <v>929</v>
      </c>
      <c r="D1473" s="412"/>
      <c r="E1473" s="412">
        <v>1200</v>
      </c>
      <c r="F1473" s="412">
        <v>0</v>
      </c>
      <c r="G1473" s="412"/>
      <c r="H1473" s="413"/>
    </row>
    <row r="1474" spans="2:8" ht="27.75" x14ac:dyDescent="0.35">
      <c r="B1474" s="410" t="s">
        <v>2197</v>
      </c>
      <c r="C1474" s="411" t="s">
        <v>929</v>
      </c>
      <c r="D1474" s="412"/>
      <c r="E1474" s="412">
        <v>854</v>
      </c>
      <c r="F1474" s="412">
        <v>0</v>
      </c>
      <c r="G1474" s="412"/>
      <c r="H1474" s="413"/>
    </row>
    <row r="1475" spans="2:8" ht="27.75" x14ac:dyDescent="0.35">
      <c r="B1475" s="410" t="s">
        <v>2198</v>
      </c>
      <c r="C1475" s="411" t="s">
        <v>929</v>
      </c>
      <c r="D1475" s="412"/>
      <c r="E1475" s="412">
        <v>1200</v>
      </c>
      <c r="F1475" s="412">
        <v>0</v>
      </c>
      <c r="G1475" s="412"/>
      <c r="H1475" s="413"/>
    </row>
    <row r="1476" spans="2:8" ht="27.75" x14ac:dyDescent="0.35">
      <c r="B1476" s="410" t="s">
        <v>2199</v>
      </c>
      <c r="C1476" s="411" t="s">
        <v>929</v>
      </c>
      <c r="D1476" s="412"/>
      <c r="E1476" s="412">
        <v>1000</v>
      </c>
      <c r="F1476" s="412">
        <v>0</v>
      </c>
      <c r="G1476" s="412"/>
      <c r="H1476" s="413"/>
    </row>
    <row r="1477" spans="2:8" ht="27.75" x14ac:dyDescent="0.35">
      <c r="B1477" s="410" t="s">
        <v>2200</v>
      </c>
      <c r="C1477" s="411" t="s">
        <v>929</v>
      </c>
      <c r="D1477" s="412"/>
      <c r="E1477" s="412">
        <v>3387</v>
      </c>
      <c r="F1477" s="412">
        <v>0</v>
      </c>
      <c r="G1477" s="412"/>
      <c r="H1477" s="413"/>
    </row>
    <row r="1478" spans="2:8" ht="27.75" x14ac:dyDescent="0.35">
      <c r="B1478" s="410" t="s">
        <v>2201</v>
      </c>
      <c r="C1478" s="411" t="s">
        <v>929</v>
      </c>
      <c r="D1478" s="412"/>
      <c r="E1478" s="412">
        <v>670</v>
      </c>
      <c r="F1478" s="412">
        <v>0</v>
      </c>
      <c r="G1478" s="412"/>
      <c r="H1478" s="413"/>
    </row>
    <row r="1479" spans="2:8" ht="27.75" x14ac:dyDescent="0.35">
      <c r="B1479" s="410" t="s">
        <v>2202</v>
      </c>
      <c r="C1479" s="411" t="s">
        <v>929</v>
      </c>
      <c r="D1479" s="412"/>
      <c r="E1479" s="412">
        <v>670</v>
      </c>
      <c r="F1479" s="412">
        <v>0</v>
      </c>
      <c r="G1479" s="412"/>
      <c r="H1479" s="413"/>
    </row>
    <row r="1480" spans="2:8" ht="27.75" x14ac:dyDescent="0.35">
      <c r="B1480" s="410" t="s">
        <v>2203</v>
      </c>
      <c r="C1480" s="411" t="s">
        <v>929</v>
      </c>
      <c r="D1480" s="412"/>
      <c r="E1480" s="412">
        <v>1200</v>
      </c>
      <c r="F1480" s="412">
        <v>0</v>
      </c>
      <c r="G1480" s="412"/>
      <c r="H1480" s="413"/>
    </row>
    <row r="1481" spans="2:8" ht="27.75" x14ac:dyDescent="0.35">
      <c r="B1481" s="410" t="s">
        <v>2204</v>
      </c>
      <c r="C1481" s="411" t="s">
        <v>929</v>
      </c>
      <c r="D1481" s="412"/>
      <c r="E1481" s="412">
        <v>3867</v>
      </c>
      <c r="F1481" s="412">
        <v>0</v>
      </c>
      <c r="G1481" s="412"/>
      <c r="H1481" s="413"/>
    </row>
    <row r="1482" spans="2:8" ht="27.75" x14ac:dyDescent="0.35">
      <c r="B1482" s="410" t="s">
        <v>2205</v>
      </c>
      <c r="C1482" s="411" t="s">
        <v>929</v>
      </c>
      <c r="D1482" s="412"/>
      <c r="E1482" s="412">
        <v>854</v>
      </c>
      <c r="F1482" s="412">
        <v>0</v>
      </c>
      <c r="G1482" s="412"/>
      <c r="H1482" s="413"/>
    </row>
    <row r="1483" spans="2:8" x14ac:dyDescent="0.35">
      <c r="B1483" s="410" t="s">
        <v>2206</v>
      </c>
      <c r="C1483" s="411" t="s">
        <v>124</v>
      </c>
      <c r="D1483" s="412">
        <v>0</v>
      </c>
      <c r="E1483" s="412">
        <v>162487.26999999999</v>
      </c>
      <c r="F1483" s="412">
        <v>0</v>
      </c>
      <c r="G1483" s="412">
        <v>162487.26999999999</v>
      </c>
      <c r="H1483" s="413"/>
    </row>
    <row r="1484" spans="2:8" ht="27.75" x14ac:dyDescent="0.35">
      <c r="B1484" s="410" t="s">
        <v>2207</v>
      </c>
      <c r="C1484" s="411" t="s">
        <v>921</v>
      </c>
      <c r="D1484" s="412"/>
      <c r="E1484" s="412">
        <v>6960.8</v>
      </c>
      <c r="F1484" s="412">
        <v>0</v>
      </c>
      <c r="G1484" s="412"/>
      <c r="H1484" s="413"/>
    </row>
    <row r="1485" spans="2:8" ht="27.75" x14ac:dyDescent="0.35">
      <c r="B1485" s="410" t="s">
        <v>2208</v>
      </c>
      <c r="C1485" s="411" t="s">
        <v>921</v>
      </c>
      <c r="D1485" s="412"/>
      <c r="E1485" s="412">
        <v>8466.0400000000009</v>
      </c>
      <c r="F1485" s="412">
        <v>0</v>
      </c>
      <c r="G1485" s="412"/>
      <c r="H1485" s="413"/>
    </row>
    <row r="1486" spans="2:8" ht="27.75" x14ac:dyDescent="0.35">
      <c r="B1486" s="410" t="s">
        <v>2209</v>
      </c>
      <c r="C1486" s="411" t="s">
        <v>921</v>
      </c>
      <c r="D1486" s="412"/>
      <c r="E1486" s="412">
        <v>6073.76</v>
      </c>
      <c r="F1486" s="412">
        <v>0</v>
      </c>
      <c r="G1486" s="412"/>
      <c r="H1486" s="413"/>
    </row>
    <row r="1487" spans="2:8" ht="27.75" x14ac:dyDescent="0.35">
      <c r="B1487" s="410" t="s">
        <v>2210</v>
      </c>
      <c r="C1487" s="411" t="s">
        <v>921</v>
      </c>
      <c r="D1487" s="412"/>
      <c r="E1487" s="412">
        <v>6073.76</v>
      </c>
      <c r="F1487" s="412">
        <v>0</v>
      </c>
      <c r="G1487" s="412"/>
      <c r="H1487" s="413"/>
    </row>
    <row r="1488" spans="2:8" ht="27.75" x14ac:dyDescent="0.35">
      <c r="B1488" s="410" t="s">
        <v>2211</v>
      </c>
      <c r="C1488" s="411" t="s">
        <v>921</v>
      </c>
      <c r="D1488" s="412"/>
      <c r="E1488" s="412">
        <v>6073.76</v>
      </c>
      <c r="F1488" s="412">
        <v>0</v>
      </c>
      <c r="G1488" s="412"/>
      <c r="H1488" s="413"/>
    </row>
    <row r="1489" spans="2:8" ht="27.75" x14ac:dyDescent="0.35">
      <c r="B1489" s="410" t="s">
        <v>2212</v>
      </c>
      <c r="C1489" s="411" t="s">
        <v>921</v>
      </c>
      <c r="D1489" s="412"/>
      <c r="E1489" s="412">
        <v>8466.0400000000009</v>
      </c>
      <c r="F1489" s="412">
        <v>0</v>
      </c>
      <c r="G1489" s="412"/>
      <c r="H1489" s="413"/>
    </row>
    <row r="1490" spans="2:8" ht="27.75" x14ac:dyDescent="0.35">
      <c r="B1490" s="410" t="s">
        <v>2213</v>
      </c>
      <c r="C1490" s="411" t="s">
        <v>921</v>
      </c>
      <c r="D1490" s="412"/>
      <c r="E1490" s="412">
        <v>6073.76</v>
      </c>
      <c r="F1490" s="412">
        <v>0</v>
      </c>
      <c r="G1490" s="412"/>
      <c r="H1490" s="413"/>
    </row>
    <row r="1491" spans="2:8" ht="27.75" x14ac:dyDescent="0.35">
      <c r="B1491" s="410" t="s">
        <v>2214</v>
      </c>
      <c r="C1491" s="411" t="s">
        <v>921</v>
      </c>
      <c r="D1491" s="412"/>
      <c r="E1491" s="412">
        <v>2704.45</v>
      </c>
      <c r="F1491" s="412">
        <v>0</v>
      </c>
      <c r="G1491" s="412"/>
      <c r="H1491" s="413"/>
    </row>
    <row r="1492" spans="2:8" ht="27.75" x14ac:dyDescent="0.35">
      <c r="B1492" s="410" t="s">
        <v>2215</v>
      </c>
      <c r="C1492" s="411" t="s">
        <v>921</v>
      </c>
      <c r="D1492" s="412"/>
      <c r="E1492" s="412">
        <v>8466.0400000000009</v>
      </c>
      <c r="F1492" s="412">
        <v>0</v>
      </c>
      <c r="G1492" s="412"/>
      <c r="H1492" s="413"/>
    </row>
    <row r="1493" spans="2:8" ht="27.75" x14ac:dyDescent="0.35">
      <c r="B1493" s="410" t="s">
        <v>2216</v>
      </c>
      <c r="C1493" s="411" t="s">
        <v>921</v>
      </c>
      <c r="D1493" s="412"/>
      <c r="E1493" s="412">
        <v>6073.76</v>
      </c>
      <c r="F1493" s="412">
        <v>0</v>
      </c>
      <c r="G1493" s="412"/>
      <c r="H1493" s="413"/>
    </row>
    <row r="1494" spans="2:8" ht="27.75" x14ac:dyDescent="0.35">
      <c r="B1494" s="410" t="s">
        <v>2217</v>
      </c>
      <c r="C1494" s="411" t="s">
        <v>921</v>
      </c>
      <c r="D1494" s="412"/>
      <c r="E1494" s="412">
        <v>8466.0400000000009</v>
      </c>
      <c r="F1494" s="412">
        <v>0</v>
      </c>
      <c r="G1494" s="412"/>
      <c r="H1494" s="413"/>
    </row>
    <row r="1495" spans="2:8" ht="27.75" x14ac:dyDescent="0.35">
      <c r="B1495" s="410" t="s">
        <v>2218</v>
      </c>
      <c r="C1495" s="411" t="s">
        <v>921</v>
      </c>
      <c r="D1495" s="412"/>
      <c r="E1495" s="412">
        <v>4539.8500000000004</v>
      </c>
      <c r="F1495" s="412">
        <v>0</v>
      </c>
      <c r="G1495" s="412"/>
      <c r="H1495" s="413"/>
    </row>
    <row r="1496" spans="2:8" ht="27.75" x14ac:dyDescent="0.35">
      <c r="B1496" s="410" t="s">
        <v>2219</v>
      </c>
      <c r="C1496" s="411" t="s">
        <v>921</v>
      </c>
      <c r="D1496" s="412"/>
      <c r="E1496" s="412">
        <v>21417.9</v>
      </c>
      <c r="F1496" s="412">
        <v>0</v>
      </c>
      <c r="G1496" s="412"/>
      <c r="H1496" s="413"/>
    </row>
    <row r="1497" spans="2:8" ht="27.75" x14ac:dyDescent="0.35">
      <c r="B1497" s="410" t="s">
        <v>2220</v>
      </c>
      <c r="C1497" s="411" t="s">
        <v>921</v>
      </c>
      <c r="D1497" s="412"/>
      <c r="E1497" s="412">
        <v>2778.01</v>
      </c>
      <c r="F1497" s="412">
        <v>0</v>
      </c>
      <c r="G1497" s="412"/>
      <c r="H1497" s="413"/>
    </row>
    <row r="1498" spans="2:8" ht="27.75" x14ac:dyDescent="0.35">
      <c r="B1498" s="410" t="s">
        <v>2221</v>
      </c>
      <c r="C1498" s="411" t="s">
        <v>921</v>
      </c>
      <c r="D1498" s="412"/>
      <c r="E1498" s="412">
        <v>6960.8</v>
      </c>
      <c r="F1498" s="412">
        <v>0</v>
      </c>
      <c r="G1498" s="412"/>
      <c r="H1498" s="413"/>
    </row>
    <row r="1499" spans="2:8" ht="27.75" x14ac:dyDescent="0.35">
      <c r="B1499" s="410" t="s">
        <v>2222</v>
      </c>
      <c r="C1499" s="411" t="s">
        <v>921</v>
      </c>
      <c r="D1499" s="412"/>
      <c r="E1499" s="412">
        <v>6073.76</v>
      </c>
      <c r="F1499" s="412">
        <v>0</v>
      </c>
      <c r="G1499" s="412"/>
      <c r="H1499" s="413"/>
    </row>
    <row r="1500" spans="2:8" ht="27.75" x14ac:dyDescent="0.35">
      <c r="B1500" s="410" t="s">
        <v>2223</v>
      </c>
      <c r="C1500" s="411" t="s">
        <v>921</v>
      </c>
      <c r="D1500" s="412"/>
      <c r="E1500" s="412">
        <v>34957.99</v>
      </c>
      <c r="F1500" s="412">
        <v>0</v>
      </c>
      <c r="G1500" s="412"/>
      <c r="H1500" s="413"/>
    </row>
    <row r="1501" spans="2:8" ht="27.75" x14ac:dyDescent="0.35">
      <c r="B1501" s="410" t="s">
        <v>2224</v>
      </c>
      <c r="C1501" s="411" t="s">
        <v>921</v>
      </c>
      <c r="D1501" s="412"/>
      <c r="E1501" s="412">
        <v>3973.8</v>
      </c>
      <c r="F1501" s="412">
        <v>0</v>
      </c>
      <c r="G1501" s="412"/>
      <c r="H1501" s="413"/>
    </row>
    <row r="1502" spans="2:8" x14ac:dyDescent="0.35">
      <c r="B1502" s="410" t="s">
        <v>2225</v>
      </c>
      <c r="C1502" s="411" t="s">
        <v>925</v>
      </c>
      <c r="D1502" s="412"/>
      <c r="E1502" s="412">
        <v>4493.03</v>
      </c>
      <c r="F1502" s="412">
        <v>0</v>
      </c>
      <c r="G1502" s="412"/>
      <c r="H1502" s="413"/>
    </row>
    <row r="1503" spans="2:8" x14ac:dyDescent="0.35">
      <c r="B1503" s="410" t="s">
        <v>2226</v>
      </c>
      <c r="C1503" s="411" t="s">
        <v>927</v>
      </c>
      <c r="D1503" s="412"/>
      <c r="E1503" s="412">
        <v>3393.92</v>
      </c>
      <c r="F1503" s="412">
        <v>0</v>
      </c>
      <c r="G1503" s="412"/>
      <c r="H1503" s="413"/>
    </row>
    <row r="1504" spans="2:8" x14ac:dyDescent="0.35">
      <c r="B1504" s="410" t="s">
        <v>2227</v>
      </c>
      <c r="C1504" s="411" t="s">
        <v>125</v>
      </c>
      <c r="D1504" s="412">
        <v>0</v>
      </c>
      <c r="E1504" s="412">
        <v>1006898.96</v>
      </c>
      <c r="F1504" s="412">
        <v>0</v>
      </c>
      <c r="G1504" s="412">
        <v>1006898.96</v>
      </c>
      <c r="H1504" s="413"/>
    </row>
    <row r="1505" spans="2:8" x14ac:dyDescent="0.35">
      <c r="B1505" s="410" t="s">
        <v>2228</v>
      </c>
      <c r="C1505" s="411" t="s">
        <v>126</v>
      </c>
      <c r="D1505" s="412">
        <v>0</v>
      </c>
      <c r="E1505" s="412">
        <v>1006898.96</v>
      </c>
      <c r="F1505" s="412">
        <v>0</v>
      </c>
      <c r="G1505" s="412">
        <v>1006898.96</v>
      </c>
      <c r="H1505" s="413"/>
    </row>
    <row r="1506" spans="2:8" ht="40.5" x14ac:dyDescent="0.35">
      <c r="B1506" s="410" t="s">
        <v>2229</v>
      </c>
      <c r="C1506" s="411" t="s">
        <v>591</v>
      </c>
      <c r="D1506" s="412"/>
      <c r="E1506" s="412">
        <v>1573.23</v>
      </c>
      <c r="F1506" s="412">
        <v>0</v>
      </c>
      <c r="G1506" s="412"/>
      <c r="H1506" s="413"/>
    </row>
    <row r="1507" spans="2:8" ht="40.5" x14ac:dyDescent="0.35">
      <c r="B1507" s="410" t="s">
        <v>2230</v>
      </c>
      <c r="C1507" s="411" t="s">
        <v>617</v>
      </c>
      <c r="D1507" s="412"/>
      <c r="E1507" s="412">
        <v>2173.31</v>
      </c>
      <c r="F1507" s="412">
        <v>0</v>
      </c>
      <c r="G1507" s="412"/>
      <c r="H1507" s="413"/>
    </row>
    <row r="1508" spans="2:8" ht="40.5" x14ac:dyDescent="0.35">
      <c r="B1508" s="410" t="s">
        <v>2231</v>
      </c>
      <c r="C1508" s="411" t="s">
        <v>617</v>
      </c>
      <c r="D1508" s="412"/>
      <c r="E1508" s="412">
        <v>1098.6500000000001</v>
      </c>
      <c r="F1508" s="412">
        <v>0</v>
      </c>
      <c r="G1508" s="412"/>
      <c r="H1508" s="413"/>
    </row>
    <row r="1509" spans="2:8" ht="40.5" x14ac:dyDescent="0.35">
      <c r="B1509" s="410" t="s">
        <v>2232</v>
      </c>
      <c r="C1509" s="411" t="s">
        <v>617</v>
      </c>
      <c r="D1509" s="412"/>
      <c r="E1509" s="412">
        <v>2136.6799999999998</v>
      </c>
      <c r="F1509" s="412">
        <v>0</v>
      </c>
      <c r="G1509" s="412"/>
      <c r="H1509" s="413"/>
    </row>
    <row r="1510" spans="2:8" ht="40.5" x14ac:dyDescent="0.35">
      <c r="B1510" s="410" t="s">
        <v>2233</v>
      </c>
      <c r="C1510" s="411" t="s">
        <v>617</v>
      </c>
      <c r="D1510" s="412"/>
      <c r="E1510" s="412">
        <v>4188.09</v>
      </c>
      <c r="F1510" s="412">
        <v>0</v>
      </c>
      <c r="G1510" s="412"/>
      <c r="H1510" s="413"/>
    </row>
    <row r="1511" spans="2:8" ht="40.5" x14ac:dyDescent="0.35">
      <c r="B1511" s="410" t="s">
        <v>2234</v>
      </c>
      <c r="C1511" s="411" t="s">
        <v>617</v>
      </c>
      <c r="D1511" s="412"/>
      <c r="E1511" s="412">
        <v>634.95000000000005</v>
      </c>
      <c r="F1511" s="412">
        <v>0</v>
      </c>
      <c r="G1511" s="412"/>
      <c r="H1511" s="413"/>
    </row>
    <row r="1512" spans="2:8" ht="40.5" x14ac:dyDescent="0.35">
      <c r="B1512" s="410" t="s">
        <v>2235</v>
      </c>
      <c r="C1512" s="411" t="s">
        <v>617</v>
      </c>
      <c r="D1512" s="412"/>
      <c r="E1512" s="412">
        <v>1279.1600000000001</v>
      </c>
      <c r="F1512" s="412">
        <v>0</v>
      </c>
      <c r="G1512" s="412"/>
      <c r="H1512" s="413"/>
    </row>
    <row r="1513" spans="2:8" ht="40.5" x14ac:dyDescent="0.35">
      <c r="B1513" s="410" t="s">
        <v>2236</v>
      </c>
      <c r="C1513" s="411" t="s">
        <v>617</v>
      </c>
      <c r="D1513" s="412"/>
      <c r="E1513" s="412">
        <v>1859.47</v>
      </c>
      <c r="F1513" s="412">
        <v>0</v>
      </c>
      <c r="G1513" s="412"/>
      <c r="H1513" s="413"/>
    </row>
    <row r="1514" spans="2:8" ht="40.5" x14ac:dyDescent="0.35">
      <c r="B1514" s="410" t="s">
        <v>2237</v>
      </c>
      <c r="C1514" s="411" t="s">
        <v>617</v>
      </c>
      <c r="D1514" s="412"/>
      <c r="E1514" s="412">
        <v>1098.6500000000001</v>
      </c>
      <c r="F1514" s="412">
        <v>0</v>
      </c>
      <c r="G1514" s="412"/>
      <c r="H1514" s="413"/>
    </row>
    <row r="1515" spans="2:8" ht="40.5" x14ac:dyDescent="0.35">
      <c r="B1515" s="410" t="s">
        <v>2238</v>
      </c>
      <c r="C1515" s="411" t="s">
        <v>617</v>
      </c>
      <c r="D1515" s="412"/>
      <c r="E1515" s="412">
        <v>8084.94</v>
      </c>
      <c r="F1515" s="412">
        <v>0</v>
      </c>
      <c r="G1515" s="412"/>
      <c r="H1515" s="413"/>
    </row>
    <row r="1516" spans="2:8" ht="40.5" x14ac:dyDescent="0.35">
      <c r="B1516" s="410" t="s">
        <v>2239</v>
      </c>
      <c r="C1516" s="411" t="s">
        <v>617</v>
      </c>
      <c r="D1516" s="412"/>
      <c r="E1516" s="412">
        <v>1397.96</v>
      </c>
      <c r="F1516" s="412">
        <v>0</v>
      </c>
      <c r="G1516" s="412"/>
      <c r="H1516" s="413"/>
    </row>
    <row r="1517" spans="2:8" ht="40.5" x14ac:dyDescent="0.35">
      <c r="B1517" s="410" t="s">
        <v>2240</v>
      </c>
      <c r="C1517" s="411" t="s">
        <v>617</v>
      </c>
      <c r="D1517" s="412"/>
      <c r="E1517" s="412">
        <v>8195.82</v>
      </c>
      <c r="F1517" s="412">
        <v>0</v>
      </c>
      <c r="G1517" s="412"/>
      <c r="H1517" s="413"/>
    </row>
    <row r="1518" spans="2:8" ht="40.5" x14ac:dyDescent="0.35">
      <c r="B1518" s="410" t="s">
        <v>2241</v>
      </c>
      <c r="C1518" s="411" t="s">
        <v>617</v>
      </c>
      <c r="D1518" s="412"/>
      <c r="E1518" s="412">
        <v>1397.96</v>
      </c>
      <c r="F1518" s="412">
        <v>0</v>
      </c>
      <c r="G1518" s="412"/>
      <c r="H1518" s="413"/>
    </row>
    <row r="1519" spans="2:8" ht="40.5" x14ac:dyDescent="0.35">
      <c r="B1519" s="410" t="s">
        <v>2242</v>
      </c>
      <c r="C1519" s="411" t="s">
        <v>627</v>
      </c>
      <c r="D1519" s="412"/>
      <c r="E1519" s="412">
        <v>2529.86</v>
      </c>
      <c r="F1519" s="412">
        <v>0</v>
      </c>
      <c r="G1519" s="412"/>
      <c r="H1519" s="413"/>
    </row>
    <row r="1520" spans="2:8" ht="40.5" x14ac:dyDescent="0.35">
      <c r="B1520" s="410" t="s">
        <v>2243</v>
      </c>
      <c r="C1520" s="411" t="s">
        <v>627</v>
      </c>
      <c r="D1520" s="412"/>
      <c r="E1520" s="412">
        <v>1907.08</v>
      </c>
      <c r="F1520" s="412">
        <v>0</v>
      </c>
      <c r="G1520" s="412"/>
      <c r="H1520" s="413"/>
    </row>
    <row r="1521" spans="2:8" ht="40.5" x14ac:dyDescent="0.35">
      <c r="B1521" s="410" t="s">
        <v>2244</v>
      </c>
      <c r="C1521" s="411" t="s">
        <v>627</v>
      </c>
      <c r="D1521" s="412"/>
      <c r="E1521" s="412">
        <v>836.55</v>
      </c>
      <c r="F1521" s="412">
        <v>0</v>
      </c>
      <c r="G1521" s="412"/>
      <c r="H1521" s="413"/>
    </row>
    <row r="1522" spans="2:8" ht="40.5" x14ac:dyDescent="0.35">
      <c r="B1522" s="410" t="s">
        <v>2245</v>
      </c>
      <c r="C1522" s="411" t="s">
        <v>627</v>
      </c>
      <c r="D1522" s="412"/>
      <c r="E1522" s="412">
        <v>2436</v>
      </c>
      <c r="F1522" s="412">
        <v>0</v>
      </c>
      <c r="G1522" s="412"/>
      <c r="H1522" s="413"/>
    </row>
    <row r="1523" spans="2:8" ht="40.5" x14ac:dyDescent="0.35">
      <c r="B1523" s="410" t="s">
        <v>2246</v>
      </c>
      <c r="C1523" s="411" t="s">
        <v>627</v>
      </c>
      <c r="D1523" s="412"/>
      <c r="E1523" s="412">
        <v>4188.09</v>
      </c>
      <c r="F1523" s="412">
        <v>0</v>
      </c>
      <c r="G1523" s="412"/>
      <c r="H1523" s="413"/>
    </row>
    <row r="1524" spans="2:8" ht="40.5" x14ac:dyDescent="0.35">
      <c r="B1524" s="410" t="s">
        <v>2247</v>
      </c>
      <c r="C1524" s="411" t="s">
        <v>627</v>
      </c>
      <c r="D1524" s="412"/>
      <c r="E1524" s="412">
        <v>627.09</v>
      </c>
      <c r="F1524" s="412">
        <v>0</v>
      </c>
      <c r="G1524" s="412"/>
      <c r="H1524" s="413"/>
    </row>
    <row r="1525" spans="2:8" ht="40.5" x14ac:dyDescent="0.35">
      <c r="B1525" s="410" t="s">
        <v>2248</v>
      </c>
      <c r="C1525" s="411" t="s">
        <v>627</v>
      </c>
      <c r="D1525" s="412"/>
      <c r="E1525" s="412">
        <v>2340.12</v>
      </c>
      <c r="F1525" s="412">
        <v>0</v>
      </c>
      <c r="G1525" s="412"/>
      <c r="H1525" s="413"/>
    </row>
    <row r="1526" spans="2:8" ht="40.5" x14ac:dyDescent="0.35">
      <c r="B1526" s="410" t="s">
        <v>2249</v>
      </c>
      <c r="C1526" s="411" t="s">
        <v>627</v>
      </c>
      <c r="D1526" s="412"/>
      <c r="E1526" s="412">
        <v>1417.82</v>
      </c>
      <c r="F1526" s="412">
        <v>0</v>
      </c>
      <c r="G1526" s="412"/>
      <c r="H1526" s="413"/>
    </row>
    <row r="1527" spans="2:8" ht="40.5" x14ac:dyDescent="0.35">
      <c r="B1527" s="410" t="s">
        <v>2250</v>
      </c>
      <c r="C1527" s="411" t="s">
        <v>627</v>
      </c>
      <c r="D1527" s="412"/>
      <c r="E1527" s="412">
        <v>1907.08</v>
      </c>
      <c r="F1527" s="412">
        <v>0</v>
      </c>
      <c r="G1527" s="412"/>
      <c r="H1527" s="413"/>
    </row>
    <row r="1528" spans="2:8" ht="40.5" x14ac:dyDescent="0.35">
      <c r="B1528" s="410" t="s">
        <v>2251</v>
      </c>
      <c r="C1528" s="411" t="s">
        <v>627</v>
      </c>
      <c r="D1528" s="412"/>
      <c r="E1528" s="412">
        <v>1275.6400000000001</v>
      </c>
      <c r="F1528" s="412">
        <v>0</v>
      </c>
      <c r="G1528" s="412"/>
      <c r="H1528" s="413"/>
    </row>
    <row r="1529" spans="2:8" ht="40.5" x14ac:dyDescent="0.35">
      <c r="B1529" s="410" t="s">
        <v>2252</v>
      </c>
      <c r="C1529" s="411" t="s">
        <v>627</v>
      </c>
      <c r="D1529" s="412"/>
      <c r="E1529" s="412">
        <v>9409.4699999999993</v>
      </c>
      <c r="F1529" s="412">
        <v>0</v>
      </c>
      <c r="G1529" s="412"/>
      <c r="H1529" s="413"/>
    </row>
    <row r="1530" spans="2:8" ht="40.5" x14ac:dyDescent="0.35">
      <c r="B1530" s="410" t="s">
        <v>2253</v>
      </c>
      <c r="C1530" s="411" t="s">
        <v>627</v>
      </c>
      <c r="D1530" s="412"/>
      <c r="E1530" s="412">
        <v>2707.08</v>
      </c>
      <c r="F1530" s="412">
        <v>0</v>
      </c>
      <c r="G1530" s="412"/>
      <c r="H1530" s="413"/>
    </row>
    <row r="1531" spans="2:8" ht="40.5" x14ac:dyDescent="0.35">
      <c r="B1531" s="410" t="s">
        <v>2254</v>
      </c>
      <c r="C1531" s="411" t="s">
        <v>627</v>
      </c>
      <c r="D1531" s="412"/>
      <c r="E1531" s="412">
        <v>8195.82</v>
      </c>
      <c r="F1531" s="412">
        <v>0</v>
      </c>
      <c r="G1531" s="412"/>
      <c r="H1531" s="413"/>
    </row>
    <row r="1532" spans="2:8" ht="40.5" x14ac:dyDescent="0.35">
      <c r="B1532" s="410" t="s">
        <v>2255</v>
      </c>
      <c r="C1532" s="411" t="s">
        <v>627</v>
      </c>
      <c r="D1532" s="412"/>
      <c r="E1532" s="412">
        <v>1158.5899999999999</v>
      </c>
      <c r="F1532" s="412">
        <v>0</v>
      </c>
      <c r="G1532" s="412"/>
      <c r="H1532" s="413"/>
    </row>
    <row r="1533" spans="2:8" ht="40.5" x14ac:dyDescent="0.35">
      <c r="B1533" s="410" t="s">
        <v>2256</v>
      </c>
      <c r="C1533" s="411" t="s">
        <v>637</v>
      </c>
      <c r="D1533" s="412"/>
      <c r="E1533" s="412">
        <v>7284.11</v>
      </c>
      <c r="F1533" s="412">
        <v>0</v>
      </c>
      <c r="G1533" s="412"/>
      <c r="H1533" s="413"/>
    </row>
    <row r="1534" spans="2:8" ht="40.5" x14ac:dyDescent="0.35">
      <c r="B1534" s="410" t="s">
        <v>2257</v>
      </c>
      <c r="C1534" s="411" t="s">
        <v>639</v>
      </c>
      <c r="D1534" s="412"/>
      <c r="E1534" s="412">
        <v>1575.64</v>
      </c>
      <c r="F1534" s="412">
        <v>0</v>
      </c>
      <c r="G1534" s="412"/>
      <c r="H1534" s="413"/>
    </row>
    <row r="1535" spans="2:8" ht="40.5" x14ac:dyDescent="0.35">
      <c r="B1535" s="410" t="s">
        <v>2258</v>
      </c>
      <c r="C1535" s="411" t="s">
        <v>641</v>
      </c>
      <c r="D1535" s="412"/>
      <c r="E1535" s="412">
        <v>2529.86</v>
      </c>
      <c r="F1535" s="412">
        <v>0</v>
      </c>
      <c r="G1535" s="412"/>
      <c r="H1535" s="413"/>
    </row>
    <row r="1536" spans="2:8" ht="40.5" x14ac:dyDescent="0.35">
      <c r="B1536" s="410" t="s">
        <v>2259</v>
      </c>
      <c r="C1536" s="411" t="s">
        <v>641</v>
      </c>
      <c r="D1536" s="412"/>
      <c r="E1536" s="412">
        <v>1907.08</v>
      </c>
      <c r="F1536" s="412">
        <v>0</v>
      </c>
      <c r="G1536" s="412"/>
      <c r="H1536" s="413"/>
    </row>
    <row r="1537" spans="2:8" ht="40.5" x14ac:dyDescent="0.35">
      <c r="B1537" s="410" t="s">
        <v>2260</v>
      </c>
      <c r="C1537" s="411" t="s">
        <v>641</v>
      </c>
      <c r="D1537" s="412"/>
      <c r="E1537" s="412">
        <v>1098.6500000000001</v>
      </c>
      <c r="F1537" s="412">
        <v>0</v>
      </c>
      <c r="G1537" s="412"/>
      <c r="H1537" s="413"/>
    </row>
    <row r="1538" spans="2:8" ht="40.5" x14ac:dyDescent="0.35">
      <c r="B1538" s="410" t="s">
        <v>2261</v>
      </c>
      <c r="C1538" s="411" t="s">
        <v>641</v>
      </c>
      <c r="D1538" s="412"/>
      <c r="E1538" s="412">
        <v>2436</v>
      </c>
      <c r="F1538" s="412">
        <v>0</v>
      </c>
      <c r="G1538" s="412"/>
      <c r="H1538" s="413"/>
    </row>
    <row r="1539" spans="2:8" ht="40.5" x14ac:dyDescent="0.35">
      <c r="B1539" s="410" t="s">
        <v>2262</v>
      </c>
      <c r="C1539" s="411" t="s">
        <v>641</v>
      </c>
      <c r="D1539" s="412"/>
      <c r="E1539" s="412">
        <v>4188.09</v>
      </c>
      <c r="F1539" s="412">
        <v>0</v>
      </c>
      <c r="G1539" s="412"/>
      <c r="H1539" s="413"/>
    </row>
    <row r="1540" spans="2:8" ht="40.5" x14ac:dyDescent="0.35">
      <c r="B1540" s="410" t="s">
        <v>2263</v>
      </c>
      <c r="C1540" s="411" t="s">
        <v>641</v>
      </c>
      <c r="D1540" s="412"/>
      <c r="E1540" s="412">
        <v>627.09</v>
      </c>
      <c r="F1540" s="412">
        <v>0</v>
      </c>
      <c r="G1540" s="412"/>
      <c r="H1540" s="413"/>
    </row>
    <row r="1541" spans="2:8" ht="40.5" x14ac:dyDescent="0.35">
      <c r="B1541" s="410" t="s">
        <v>2264</v>
      </c>
      <c r="C1541" s="411" t="s">
        <v>641</v>
      </c>
      <c r="D1541" s="412"/>
      <c r="E1541" s="412">
        <v>2340.12</v>
      </c>
      <c r="F1541" s="412">
        <v>0</v>
      </c>
      <c r="G1541" s="412"/>
      <c r="H1541" s="413"/>
    </row>
    <row r="1542" spans="2:8" ht="40.5" x14ac:dyDescent="0.35">
      <c r="B1542" s="410" t="s">
        <v>2265</v>
      </c>
      <c r="C1542" s="411" t="s">
        <v>641</v>
      </c>
      <c r="D1542" s="412"/>
      <c r="E1542" s="412">
        <v>1417.82</v>
      </c>
      <c r="F1542" s="412">
        <v>0</v>
      </c>
      <c r="G1542" s="412"/>
      <c r="H1542" s="413"/>
    </row>
    <row r="1543" spans="2:8" ht="40.5" x14ac:dyDescent="0.35">
      <c r="B1543" s="410" t="s">
        <v>2266</v>
      </c>
      <c r="C1543" s="411" t="s">
        <v>641</v>
      </c>
      <c r="D1543" s="412"/>
      <c r="E1543" s="412">
        <v>1907.08</v>
      </c>
      <c r="F1543" s="412">
        <v>0</v>
      </c>
      <c r="G1543" s="412"/>
      <c r="H1543" s="413"/>
    </row>
    <row r="1544" spans="2:8" ht="40.5" x14ac:dyDescent="0.35">
      <c r="B1544" s="410" t="s">
        <v>2267</v>
      </c>
      <c r="C1544" s="411" t="s">
        <v>641</v>
      </c>
      <c r="D1544" s="412"/>
      <c r="E1544" s="412">
        <v>1275.6400000000001</v>
      </c>
      <c r="F1544" s="412">
        <v>0</v>
      </c>
      <c r="G1544" s="412"/>
      <c r="H1544" s="413"/>
    </row>
    <row r="1545" spans="2:8" ht="40.5" x14ac:dyDescent="0.35">
      <c r="B1545" s="410" t="s">
        <v>2268</v>
      </c>
      <c r="C1545" s="411" t="s">
        <v>641</v>
      </c>
      <c r="D1545" s="412"/>
      <c r="E1545" s="412">
        <v>8084.94</v>
      </c>
      <c r="F1545" s="412">
        <v>0</v>
      </c>
      <c r="G1545" s="412"/>
      <c r="H1545" s="413"/>
    </row>
    <row r="1546" spans="2:8" ht="40.5" x14ac:dyDescent="0.35">
      <c r="B1546" s="410" t="s">
        <v>2269</v>
      </c>
      <c r="C1546" s="411" t="s">
        <v>641</v>
      </c>
      <c r="D1546" s="412"/>
      <c r="E1546" s="412">
        <v>2707.08</v>
      </c>
      <c r="F1546" s="412">
        <v>0</v>
      </c>
      <c r="G1546" s="412"/>
      <c r="H1546" s="413"/>
    </row>
    <row r="1547" spans="2:8" ht="40.5" x14ac:dyDescent="0.35">
      <c r="B1547" s="410" t="s">
        <v>2270</v>
      </c>
      <c r="C1547" s="411" t="s">
        <v>641</v>
      </c>
      <c r="D1547" s="412"/>
      <c r="E1547" s="412">
        <v>8195.82</v>
      </c>
      <c r="F1547" s="412">
        <v>0</v>
      </c>
      <c r="G1547" s="412"/>
      <c r="H1547" s="413"/>
    </row>
    <row r="1548" spans="2:8" ht="40.5" x14ac:dyDescent="0.35">
      <c r="B1548" s="410" t="s">
        <v>2271</v>
      </c>
      <c r="C1548" s="411" t="s">
        <v>641</v>
      </c>
      <c r="D1548" s="412"/>
      <c r="E1548" s="412">
        <v>1417.82</v>
      </c>
      <c r="F1548" s="412">
        <v>0</v>
      </c>
      <c r="G1548" s="412"/>
      <c r="H1548" s="413"/>
    </row>
    <row r="1549" spans="2:8" ht="27.75" x14ac:dyDescent="0.35">
      <c r="B1549" s="410" t="s">
        <v>2272</v>
      </c>
      <c r="C1549" s="411" t="s">
        <v>663</v>
      </c>
      <c r="D1549" s="412"/>
      <c r="E1549" s="412">
        <v>2173.31</v>
      </c>
      <c r="F1549" s="412">
        <v>0</v>
      </c>
      <c r="G1549" s="412"/>
      <c r="H1549" s="413"/>
    </row>
    <row r="1550" spans="2:8" ht="27.75" x14ac:dyDescent="0.35">
      <c r="B1550" s="410" t="s">
        <v>2273</v>
      </c>
      <c r="C1550" s="411" t="s">
        <v>663</v>
      </c>
      <c r="D1550" s="412"/>
      <c r="E1550" s="412">
        <v>1859.47</v>
      </c>
      <c r="F1550" s="412">
        <v>0</v>
      </c>
      <c r="G1550" s="412"/>
      <c r="H1550" s="413"/>
    </row>
    <row r="1551" spans="2:8" ht="27.75" x14ac:dyDescent="0.35">
      <c r="B1551" s="410" t="s">
        <v>2274</v>
      </c>
      <c r="C1551" s="411" t="s">
        <v>663</v>
      </c>
      <c r="D1551" s="412"/>
      <c r="E1551" s="412">
        <v>1098.6500000000001</v>
      </c>
      <c r="F1551" s="412">
        <v>0</v>
      </c>
      <c r="G1551" s="412"/>
      <c r="H1551" s="413"/>
    </row>
    <row r="1552" spans="2:8" ht="27.75" x14ac:dyDescent="0.35">
      <c r="B1552" s="410" t="s">
        <v>2275</v>
      </c>
      <c r="C1552" s="411" t="s">
        <v>663</v>
      </c>
      <c r="D1552" s="412"/>
      <c r="E1552" s="412">
        <v>2136.6799999999998</v>
      </c>
      <c r="F1552" s="412">
        <v>0</v>
      </c>
      <c r="G1552" s="412"/>
      <c r="H1552" s="413"/>
    </row>
    <row r="1553" spans="2:8" ht="27.75" x14ac:dyDescent="0.35">
      <c r="B1553" s="410" t="s">
        <v>2276</v>
      </c>
      <c r="C1553" s="411" t="s">
        <v>663</v>
      </c>
      <c r="D1553" s="412"/>
      <c r="E1553" s="412">
        <v>4188.09</v>
      </c>
      <c r="F1553" s="412">
        <v>0</v>
      </c>
      <c r="G1553" s="412"/>
      <c r="H1553" s="413"/>
    </row>
    <row r="1554" spans="2:8" ht="27.75" x14ac:dyDescent="0.35">
      <c r="B1554" s="410" t="s">
        <v>2277</v>
      </c>
      <c r="C1554" s="411" t="s">
        <v>663</v>
      </c>
      <c r="D1554" s="412"/>
      <c r="E1554" s="412">
        <v>634.95000000000005</v>
      </c>
      <c r="F1554" s="412">
        <v>0</v>
      </c>
      <c r="G1554" s="412"/>
      <c r="H1554" s="413"/>
    </row>
    <row r="1555" spans="2:8" ht="27.75" x14ac:dyDescent="0.35">
      <c r="B1555" s="410" t="s">
        <v>2278</v>
      </c>
      <c r="C1555" s="411" t="s">
        <v>663</v>
      </c>
      <c r="D1555" s="412"/>
      <c r="E1555" s="412">
        <v>2292.5</v>
      </c>
      <c r="F1555" s="412">
        <v>0</v>
      </c>
      <c r="G1555" s="412"/>
      <c r="H1555" s="413"/>
    </row>
    <row r="1556" spans="2:8" ht="27.75" x14ac:dyDescent="0.35">
      <c r="B1556" s="410" t="s">
        <v>2279</v>
      </c>
      <c r="C1556" s="411" t="s">
        <v>663</v>
      </c>
      <c r="D1556" s="412"/>
      <c r="E1556" s="412">
        <v>1279.1600000000001</v>
      </c>
      <c r="F1556" s="412">
        <v>0</v>
      </c>
      <c r="G1556" s="412"/>
      <c r="H1556" s="413"/>
    </row>
    <row r="1557" spans="2:8" ht="27.75" x14ac:dyDescent="0.35">
      <c r="B1557" s="410" t="s">
        <v>2280</v>
      </c>
      <c r="C1557" s="411" t="s">
        <v>663</v>
      </c>
      <c r="D1557" s="412"/>
      <c r="E1557" s="412">
        <v>1859.47</v>
      </c>
      <c r="F1557" s="412">
        <v>0</v>
      </c>
      <c r="G1557" s="412"/>
      <c r="H1557" s="413"/>
    </row>
    <row r="1558" spans="2:8" ht="27.75" x14ac:dyDescent="0.35">
      <c r="B1558" s="410" t="s">
        <v>2281</v>
      </c>
      <c r="C1558" s="411" t="s">
        <v>663</v>
      </c>
      <c r="D1558" s="412"/>
      <c r="E1558" s="412">
        <v>1098.6500000000001</v>
      </c>
      <c r="F1558" s="412">
        <v>0</v>
      </c>
      <c r="G1558" s="412"/>
      <c r="H1558" s="413"/>
    </row>
    <row r="1559" spans="2:8" ht="27.75" x14ac:dyDescent="0.35">
      <c r="B1559" s="410" t="s">
        <v>2282</v>
      </c>
      <c r="C1559" s="411" t="s">
        <v>663</v>
      </c>
      <c r="D1559" s="412"/>
      <c r="E1559" s="412">
        <v>8084.94</v>
      </c>
      <c r="F1559" s="412">
        <v>0</v>
      </c>
      <c r="G1559" s="412"/>
      <c r="H1559" s="413"/>
    </row>
    <row r="1560" spans="2:8" ht="27.75" x14ac:dyDescent="0.35">
      <c r="B1560" s="410" t="s">
        <v>2283</v>
      </c>
      <c r="C1560" s="411" t="s">
        <v>663</v>
      </c>
      <c r="D1560" s="412"/>
      <c r="E1560" s="412">
        <v>1397.96</v>
      </c>
      <c r="F1560" s="412">
        <v>0</v>
      </c>
      <c r="G1560" s="412"/>
      <c r="H1560" s="413"/>
    </row>
    <row r="1561" spans="2:8" ht="27.75" x14ac:dyDescent="0.35">
      <c r="B1561" s="410" t="s">
        <v>2284</v>
      </c>
      <c r="C1561" s="411" t="s">
        <v>663</v>
      </c>
      <c r="D1561" s="412"/>
      <c r="E1561" s="412">
        <v>2659.47</v>
      </c>
      <c r="F1561" s="412">
        <v>0</v>
      </c>
      <c r="G1561" s="412"/>
      <c r="H1561" s="413"/>
    </row>
    <row r="1562" spans="2:8" ht="27.75" x14ac:dyDescent="0.35">
      <c r="B1562" s="410" t="s">
        <v>2285</v>
      </c>
      <c r="C1562" s="411" t="s">
        <v>663</v>
      </c>
      <c r="D1562" s="412"/>
      <c r="E1562" s="412">
        <v>8195.82</v>
      </c>
      <c r="F1562" s="412">
        <v>0</v>
      </c>
      <c r="G1562" s="412"/>
      <c r="H1562" s="413"/>
    </row>
    <row r="1563" spans="2:8" ht="27.75" x14ac:dyDescent="0.35">
      <c r="B1563" s="410" t="s">
        <v>2286</v>
      </c>
      <c r="C1563" s="411" t="s">
        <v>666</v>
      </c>
      <c r="D1563" s="412"/>
      <c r="E1563" s="412">
        <v>2173.31</v>
      </c>
      <c r="F1563" s="412">
        <v>0</v>
      </c>
      <c r="G1563" s="412"/>
      <c r="H1563" s="413"/>
    </row>
    <row r="1564" spans="2:8" ht="27.75" x14ac:dyDescent="0.35">
      <c r="B1564" s="410" t="s">
        <v>2287</v>
      </c>
      <c r="C1564" s="411" t="s">
        <v>666</v>
      </c>
      <c r="D1564" s="412"/>
      <c r="E1564" s="412">
        <v>1859.47</v>
      </c>
      <c r="F1564" s="412">
        <v>0</v>
      </c>
      <c r="G1564" s="412"/>
      <c r="H1564" s="413"/>
    </row>
    <row r="1565" spans="2:8" ht="27.75" x14ac:dyDescent="0.35">
      <c r="B1565" s="410" t="s">
        <v>2288</v>
      </c>
      <c r="C1565" s="411" t="s">
        <v>666</v>
      </c>
      <c r="D1565" s="412"/>
      <c r="E1565" s="412">
        <v>1098.6500000000001</v>
      </c>
      <c r="F1565" s="412">
        <v>0</v>
      </c>
      <c r="G1565" s="412"/>
      <c r="H1565" s="413"/>
    </row>
    <row r="1566" spans="2:8" ht="27.75" x14ac:dyDescent="0.35">
      <c r="B1566" s="410" t="s">
        <v>2289</v>
      </c>
      <c r="C1566" s="411" t="s">
        <v>666</v>
      </c>
      <c r="D1566" s="412"/>
      <c r="E1566" s="412">
        <v>2136.6799999999998</v>
      </c>
      <c r="F1566" s="412">
        <v>0</v>
      </c>
      <c r="G1566" s="412"/>
      <c r="H1566" s="413"/>
    </row>
    <row r="1567" spans="2:8" ht="27.75" x14ac:dyDescent="0.35">
      <c r="B1567" s="410" t="s">
        <v>2290</v>
      </c>
      <c r="C1567" s="411" t="s">
        <v>666</v>
      </c>
      <c r="D1567" s="412"/>
      <c r="E1567" s="412">
        <v>4188.09</v>
      </c>
      <c r="F1567" s="412">
        <v>0</v>
      </c>
      <c r="G1567" s="412"/>
      <c r="H1567" s="413"/>
    </row>
    <row r="1568" spans="2:8" ht="27.75" x14ac:dyDescent="0.35">
      <c r="B1568" s="410" t="s">
        <v>2291</v>
      </c>
      <c r="C1568" s="411" t="s">
        <v>666</v>
      </c>
      <c r="D1568" s="412"/>
      <c r="E1568" s="412">
        <v>634.95000000000005</v>
      </c>
      <c r="F1568" s="412">
        <v>0</v>
      </c>
      <c r="G1568" s="412"/>
      <c r="H1568" s="413"/>
    </row>
    <row r="1569" spans="2:8" ht="27.75" x14ac:dyDescent="0.35">
      <c r="B1569" s="410" t="s">
        <v>2292</v>
      </c>
      <c r="C1569" s="411" t="s">
        <v>666</v>
      </c>
      <c r="D1569" s="412"/>
      <c r="E1569" s="412">
        <v>2292.5</v>
      </c>
      <c r="F1569" s="412">
        <v>0</v>
      </c>
      <c r="G1569" s="412"/>
      <c r="H1569" s="413"/>
    </row>
    <row r="1570" spans="2:8" ht="27.75" x14ac:dyDescent="0.35">
      <c r="B1570" s="410" t="s">
        <v>2293</v>
      </c>
      <c r="C1570" s="411" t="s">
        <v>666</v>
      </c>
      <c r="D1570" s="412"/>
      <c r="E1570" s="412">
        <v>1279.1600000000001</v>
      </c>
      <c r="F1570" s="412">
        <v>0</v>
      </c>
      <c r="G1570" s="412"/>
      <c r="H1570" s="413"/>
    </row>
    <row r="1571" spans="2:8" ht="27.75" x14ac:dyDescent="0.35">
      <c r="B1571" s="410" t="s">
        <v>2294</v>
      </c>
      <c r="C1571" s="411" t="s">
        <v>666</v>
      </c>
      <c r="D1571" s="412"/>
      <c r="E1571" s="412">
        <v>1859.47</v>
      </c>
      <c r="F1571" s="412">
        <v>0</v>
      </c>
      <c r="G1571" s="412"/>
      <c r="H1571" s="413"/>
    </row>
    <row r="1572" spans="2:8" ht="27.75" x14ac:dyDescent="0.35">
      <c r="B1572" s="410" t="s">
        <v>2295</v>
      </c>
      <c r="C1572" s="411" t="s">
        <v>666</v>
      </c>
      <c r="D1572" s="412"/>
      <c r="E1572" s="412">
        <v>1098.6500000000001</v>
      </c>
      <c r="F1572" s="412">
        <v>0</v>
      </c>
      <c r="G1572" s="412"/>
      <c r="H1572" s="413"/>
    </row>
    <row r="1573" spans="2:8" ht="27.75" x14ac:dyDescent="0.35">
      <c r="B1573" s="410" t="s">
        <v>2296</v>
      </c>
      <c r="C1573" s="411" t="s">
        <v>666</v>
      </c>
      <c r="D1573" s="412"/>
      <c r="E1573" s="412">
        <v>8084.94</v>
      </c>
      <c r="F1573" s="412">
        <v>0</v>
      </c>
      <c r="G1573" s="412"/>
      <c r="H1573" s="413"/>
    </row>
    <row r="1574" spans="2:8" ht="27.75" x14ac:dyDescent="0.35">
      <c r="B1574" s="410" t="s">
        <v>2297</v>
      </c>
      <c r="C1574" s="411" t="s">
        <v>666</v>
      </c>
      <c r="D1574" s="412"/>
      <c r="E1574" s="412">
        <v>1397.96</v>
      </c>
      <c r="F1574" s="412">
        <v>0</v>
      </c>
      <c r="G1574" s="412"/>
      <c r="H1574" s="413"/>
    </row>
    <row r="1575" spans="2:8" ht="27.75" x14ac:dyDescent="0.35">
      <c r="B1575" s="410" t="s">
        <v>2298</v>
      </c>
      <c r="C1575" s="411" t="s">
        <v>666</v>
      </c>
      <c r="D1575" s="412"/>
      <c r="E1575" s="412">
        <v>2659.47</v>
      </c>
      <c r="F1575" s="412">
        <v>0</v>
      </c>
      <c r="G1575" s="412"/>
      <c r="H1575" s="413"/>
    </row>
    <row r="1576" spans="2:8" ht="27.75" x14ac:dyDescent="0.35">
      <c r="B1576" s="410" t="s">
        <v>2299</v>
      </c>
      <c r="C1576" s="411" t="s">
        <v>666</v>
      </c>
      <c r="D1576" s="412"/>
      <c r="E1576" s="412">
        <v>8195.82</v>
      </c>
      <c r="F1576" s="412">
        <v>0</v>
      </c>
      <c r="G1576" s="412"/>
      <c r="H1576" s="413"/>
    </row>
    <row r="1577" spans="2:8" ht="40.5" x14ac:dyDescent="0.35">
      <c r="B1577" s="410" t="s">
        <v>2300</v>
      </c>
      <c r="C1577" s="411" t="s">
        <v>668</v>
      </c>
      <c r="D1577" s="412"/>
      <c r="E1577" s="412">
        <v>2173.31</v>
      </c>
      <c r="F1577" s="412">
        <v>0</v>
      </c>
      <c r="G1577" s="412"/>
      <c r="H1577" s="413"/>
    </row>
    <row r="1578" spans="2:8" ht="40.5" x14ac:dyDescent="0.35">
      <c r="B1578" s="410" t="s">
        <v>2301</v>
      </c>
      <c r="C1578" s="411" t="s">
        <v>668</v>
      </c>
      <c r="D1578" s="412"/>
      <c r="E1578" s="412">
        <v>1907.08</v>
      </c>
      <c r="F1578" s="412">
        <v>0</v>
      </c>
      <c r="G1578" s="412"/>
      <c r="H1578" s="413"/>
    </row>
    <row r="1579" spans="2:8" ht="40.5" x14ac:dyDescent="0.35">
      <c r="B1579" s="410" t="s">
        <v>2302</v>
      </c>
      <c r="C1579" s="411" t="s">
        <v>668</v>
      </c>
      <c r="D1579" s="412"/>
      <c r="E1579" s="412">
        <v>1098.6500000000001</v>
      </c>
      <c r="F1579" s="412">
        <v>0</v>
      </c>
      <c r="G1579" s="412"/>
      <c r="H1579" s="413"/>
    </row>
    <row r="1580" spans="2:8" ht="40.5" x14ac:dyDescent="0.35">
      <c r="B1580" s="410" t="s">
        <v>2303</v>
      </c>
      <c r="C1580" s="411" t="s">
        <v>668</v>
      </c>
      <c r="D1580" s="412"/>
      <c r="E1580" s="412">
        <v>2136.6799999999998</v>
      </c>
      <c r="F1580" s="412">
        <v>0</v>
      </c>
      <c r="G1580" s="412"/>
      <c r="H1580" s="413"/>
    </row>
    <row r="1581" spans="2:8" ht="40.5" x14ac:dyDescent="0.35">
      <c r="B1581" s="410" t="s">
        <v>2304</v>
      </c>
      <c r="C1581" s="411" t="s">
        <v>668</v>
      </c>
      <c r="D1581" s="412"/>
      <c r="E1581" s="412">
        <v>4188.09</v>
      </c>
      <c r="F1581" s="412">
        <v>0</v>
      </c>
      <c r="G1581" s="412"/>
      <c r="H1581" s="413"/>
    </row>
    <row r="1582" spans="2:8" ht="40.5" x14ac:dyDescent="0.35">
      <c r="B1582" s="410" t="s">
        <v>2305</v>
      </c>
      <c r="C1582" s="411" t="s">
        <v>668</v>
      </c>
      <c r="D1582" s="412"/>
      <c r="E1582" s="412">
        <v>634.95000000000005</v>
      </c>
      <c r="F1582" s="412">
        <v>0</v>
      </c>
      <c r="G1582" s="412"/>
      <c r="H1582" s="413"/>
    </row>
    <row r="1583" spans="2:8" ht="40.5" x14ac:dyDescent="0.35">
      <c r="B1583" s="410" t="s">
        <v>2306</v>
      </c>
      <c r="C1583" s="411" t="s">
        <v>668</v>
      </c>
      <c r="D1583" s="412"/>
      <c r="E1583" s="412">
        <v>2340.12</v>
      </c>
      <c r="F1583" s="412">
        <v>0</v>
      </c>
      <c r="G1583" s="412"/>
      <c r="H1583" s="413"/>
    </row>
    <row r="1584" spans="2:8" ht="40.5" x14ac:dyDescent="0.35">
      <c r="B1584" s="410" t="s">
        <v>2307</v>
      </c>
      <c r="C1584" s="411" t="s">
        <v>668</v>
      </c>
      <c r="D1584" s="412"/>
      <c r="E1584" s="412">
        <v>1279.1600000000001</v>
      </c>
      <c r="F1584" s="412">
        <v>0</v>
      </c>
      <c r="G1584" s="412"/>
      <c r="H1584" s="413"/>
    </row>
    <row r="1585" spans="2:8" ht="40.5" x14ac:dyDescent="0.35">
      <c r="B1585" s="410" t="s">
        <v>2308</v>
      </c>
      <c r="C1585" s="411" t="s">
        <v>668</v>
      </c>
      <c r="D1585" s="412"/>
      <c r="E1585" s="412">
        <v>1907.08</v>
      </c>
      <c r="F1585" s="412">
        <v>0</v>
      </c>
      <c r="G1585" s="412"/>
      <c r="H1585" s="413"/>
    </row>
    <row r="1586" spans="2:8" ht="40.5" x14ac:dyDescent="0.35">
      <c r="B1586" s="410" t="s">
        <v>2309</v>
      </c>
      <c r="C1586" s="411" t="s">
        <v>668</v>
      </c>
      <c r="D1586" s="412"/>
      <c r="E1586" s="412">
        <v>1098.6500000000001</v>
      </c>
      <c r="F1586" s="412">
        <v>0</v>
      </c>
      <c r="G1586" s="412"/>
      <c r="H1586" s="413"/>
    </row>
    <row r="1587" spans="2:8" ht="40.5" x14ac:dyDescent="0.35">
      <c r="B1587" s="410" t="s">
        <v>2310</v>
      </c>
      <c r="C1587" s="411" t="s">
        <v>668</v>
      </c>
      <c r="D1587" s="412"/>
      <c r="E1587" s="412">
        <v>8084.94</v>
      </c>
      <c r="F1587" s="412">
        <v>0</v>
      </c>
      <c r="G1587" s="412"/>
      <c r="H1587" s="413"/>
    </row>
    <row r="1588" spans="2:8" ht="40.5" x14ac:dyDescent="0.35">
      <c r="B1588" s="410" t="s">
        <v>2311</v>
      </c>
      <c r="C1588" s="411" t="s">
        <v>668</v>
      </c>
      <c r="D1588" s="412"/>
      <c r="E1588" s="412">
        <v>1397.96</v>
      </c>
      <c r="F1588" s="412">
        <v>0</v>
      </c>
      <c r="G1588" s="412"/>
      <c r="H1588" s="413"/>
    </row>
    <row r="1589" spans="2:8" ht="40.5" x14ac:dyDescent="0.35">
      <c r="B1589" s="410" t="s">
        <v>2312</v>
      </c>
      <c r="C1589" s="411" t="s">
        <v>668</v>
      </c>
      <c r="D1589" s="412"/>
      <c r="E1589" s="412">
        <v>2707.08</v>
      </c>
      <c r="F1589" s="412">
        <v>0</v>
      </c>
      <c r="G1589" s="412"/>
      <c r="H1589" s="413"/>
    </row>
    <row r="1590" spans="2:8" ht="40.5" x14ac:dyDescent="0.35">
      <c r="B1590" s="410" t="s">
        <v>2313</v>
      </c>
      <c r="C1590" s="411" t="s">
        <v>668</v>
      </c>
      <c r="D1590" s="412"/>
      <c r="E1590" s="412">
        <v>8195.82</v>
      </c>
      <c r="F1590" s="412">
        <v>0</v>
      </c>
      <c r="G1590" s="412"/>
      <c r="H1590" s="413"/>
    </row>
    <row r="1591" spans="2:8" ht="40.5" x14ac:dyDescent="0.35">
      <c r="B1591" s="410" t="s">
        <v>2314</v>
      </c>
      <c r="C1591" s="411" t="s">
        <v>668</v>
      </c>
      <c r="D1591" s="412"/>
      <c r="E1591" s="412">
        <v>1397.96</v>
      </c>
      <c r="F1591" s="412">
        <v>0</v>
      </c>
      <c r="G1591" s="412"/>
      <c r="H1591" s="413"/>
    </row>
    <row r="1592" spans="2:8" ht="27.75" x14ac:dyDescent="0.35">
      <c r="B1592" s="410" t="s">
        <v>2315</v>
      </c>
      <c r="C1592" s="411" t="s">
        <v>672</v>
      </c>
      <c r="D1592" s="412"/>
      <c r="E1592" s="412">
        <v>1573.23</v>
      </c>
      <c r="F1592" s="412">
        <v>0</v>
      </c>
      <c r="G1592" s="412"/>
      <c r="H1592" s="413"/>
    </row>
    <row r="1593" spans="2:8" ht="40.5" x14ac:dyDescent="0.35">
      <c r="B1593" s="410" t="s">
        <v>2316</v>
      </c>
      <c r="C1593" s="411" t="s">
        <v>675</v>
      </c>
      <c r="D1593" s="412"/>
      <c r="E1593" s="412">
        <v>2529.86</v>
      </c>
      <c r="F1593" s="412">
        <v>0</v>
      </c>
      <c r="G1593" s="412"/>
      <c r="H1593" s="413"/>
    </row>
    <row r="1594" spans="2:8" ht="40.5" x14ac:dyDescent="0.35">
      <c r="B1594" s="410" t="s">
        <v>2317</v>
      </c>
      <c r="C1594" s="411" t="s">
        <v>675</v>
      </c>
      <c r="D1594" s="412"/>
      <c r="E1594" s="412">
        <v>1907.08</v>
      </c>
      <c r="F1594" s="412">
        <v>0</v>
      </c>
      <c r="G1594" s="412"/>
      <c r="H1594" s="413"/>
    </row>
    <row r="1595" spans="2:8" ht="40.5" x14ac:dyDescent="0.35">
      <c r="B1595" s="410" t="s">
        <v>2318</v>
      </c>
      <c r="C1595" s="411" t="s">
        <v>675</v>
      </c>
      <c r="D1595" s="412"/>
      <c r="E1595" s="412">
        <v>1098.6500000000001</v>
      </c>
      <c r="F1595" s="412">
        <v>0</v>
      </c>
      <c r="G1595" s="412"/>
      <c r="H1595" s="413"/>
    </row>
    <row r="1596" spans="2:8" ht="40.5" x14ac:dyDescent="0.35">
      <c r="B1596" s="410" t="s">
        <v>2319</v>
      </c>
      <c r="C1596" s="411" t="s">
        <v>675</v>
      </c>
      <c r="D1596" s="412"/>
      <c r="E1596" s="412">
        <v>2436</v>
      </c>
      <c r="F1596" s="412">
        <v>0</v>
      </c>
      <c r="G1596" s="412"/>
      <c r="H1596" s="413"/>
    </row>
    <row r="1597" spans="2:8" ht="40.5" x14ac:dyDescent="0.35">
      <c r="B1597" s="410" t="s">
        <v>2320</v>
      </c>
      <c r="C1597" s="411" t="s">
        <v>675</v>
      </c>
      <c r="D1597" s="412"/>
      <c r="E1597" s="412">
        <v>4188.09</v>
      </c>
      <c r="F1597" s="412">
        <v>0</v>
      </c>
      <c r="G1597" s="412"/>
      <c r="H1597" s="413"/>
    </row>
    <row r="1598" spans="2:8" ht="40.5" x14ac:dyDescent="0.35">
      <c r="B1598" s="410" t="s">
        <v>2321</v>
      </c>
      <c r="C1598" s="411" t="s">
        <v>675</v>
      </c>
      <c r="D1598" s="412"/>
      <c r="E1598" s="412">
        <v>2340.12</v>
      </c>
      <c r="F1598" s="412">
        <v>0</v>
      </c>
      <c r="G1598" s="412"/>
      <c r="H1598" s="413"/>
    </row>
    <row r="1599" spans="2:8" ht="40.5" x14ac:dyDescent="0.35">
      <c r="B1599" s="410" t="s">
        <v>2322</v>
      </c>
      <c r="C1599" s="411" t="s">
        <v>675</v>
      </c>
      <c r="D1599" s="412"/>
      <c r="E1599" s="412">
        <v>1279.1600000000001</v>
      </c>
      <c r="F1599" s="412">
        <v>0</v>
      </c>
      <c r="G1599" s="412"/>
      <c r="H1599" s="413"/>
    </row>
    <row r="1600" spans="2:8" ht="40.5" x14ac:dyDescent="0.35">
      <c r="B1600" s="410" t="s">
        <v>2323</v>
      </c>
      <c r="C1600" s="411" t="s">
        <v>675</v>
      </c>
      <c r="D1600" s="412"/>
      <c r="E1600" s="412">
        <v>1907.08</v>
      </c>
      <c r="F1600" s="412">
        <v>0</v>
      </c>
      <c r="G1600" s="412"/>
      <c r="H1600" s="413"/>
    </row>
    <row r="1601" spans="2:8" ht="40.5" x14ac:dyDescent="0.35">
      <c r="B1601" s="410" t="s">
        <v>2324</v>
      </c>
      <c r="C1601" s="411" t="s">
        <v>675</v>
      </c>
      <c r="D1601" s="412"/>
      <c r="E1601" s="412">
        <v>8084.94</v>
      </c>
      <c r="F1601" s="412">
        <v>0</v>
      </c>
      <c r="G1601" s="412"/>
      <c r="H1601" s="413"/>
    </row>
    <row r="1602" spans="2:8" ht="40.5" x14ac:dyDescent="0.35">
      <c r="B1602" s="410" t="s">
        <v>2325</v>
      </c>
      <c r="C1602" s="411" t="s">
        <v>675</v>
      </c>
      <c r="D1602" s="412"/>
      <c r="E1602" s="412">
        <v>2707.08</v>
      </c>
      <c r="F1602" s="412">
        <v>0</v>
      </c>
      <c r="G1602" s="412"/>
      <c r="H1602" s="413"/>
    </row>
    <row r="1603" spans="2:8" ht="40.5" x14ac:dyDescent="0.35">
      <c r="B1603" s="410" t="s">
        <v>2326</v>
      </c>
      <c r="C1603" s="411" t="s">
        <v>675</v>
      </c>
      <c r="D1603" s="412"/>
      <c r="E1603" s="412">
        <v>8195.82</v>
      </c>
      <c r="F1603" s="412">
        <v>0</v>
      </c>
      <c r="G1603" s="412"/>
      <c r="H1603" s="413"/>
    </row>
    <row r="1604" spans="2:8" ht="40.5" x14ac:dyDescent="0.35">
      <c r="B1604" s="410" t="s">
        <v>2327</v>
      </c>
      <c r="C1604" s="411" t="s">
        <v>675</v>
      </c>
      <c r="D1604" s="412"/>
      <c r="E1604" s="412">
        <v>1397.96</v>
      </c>
      <c r="F1604" s="412">
        <v>0</v>
      </c>
      <c r="G1604" s="412"/>
      <c r="H1604" s="413"/>
    </row>
    <row r="1605" spans="2:8" ht="40.5" x14ac:dyDescent="0.35">
      <c r="B1605" s="410" t="s">
        <v>2328</v>
      </c>
      <c r="C1605" s="411" t="s">
        <v>677</v>
      </c>
      <c r="D1605" s="412"/>
      <c r="E1605" s="412">
        <v>2529.86</v>
      </c>
      <c r="F1605" s="412">
        <v>0</v>
      </c>
      <c r="G1605" s="412"/>
      <c r="H1605" s="413"/>
    </row>
    <row r="1606" spans="2:8" ht="40.5" x14ac:dyDescent="0.35">
      <c r="B1606" s="410" t="s">
        <v>2329</v>
      </c>
      <c r="C1606" s="411" t="s">
        <v>677</v>
      </c>
      <c r="D1606" s="412"/>
      <c r="E1606" s="412">
        <v>1907.08</v>
      </c>
      <c r="F1606" s="412">
        <v>0</v>
      </c>
      <c r="G1606" s="412"/>
      <c r="H1606" s="413"/>
    </row>
    <row r="1607" spans="2:8" ht="40.5" x14ac:dyDescent="0.35">
      <c r="B1607" s="410" t="s">
        <v>2330</v>
      </c>
      <c r="C1607" s="411" t="s">
        <v>677</v>
      </c>
      <c r="D1607" s="412"/>
      <c r="E1607" s="412">
        <v>1098.6500000000001</v>
      </c>
      <c r="F1607" s="412">
        <v>0</v>
      </c>
      <c r="G1607" s="412"/>
      <c r="H1607" s="413"/>
    </row>
    <row r="1608" spans="2:8" ht="40.5" x14ac:dyDescent="0.35">
      <c r="B1608" s="410" t="s">
        <v>2331</v>
      </c>
      <c r="C1608" s="411" t="s">
        <v>677</v>
      </c>
      <c r="D1608" s="412"/>
      <c r="E1608" s="412">
        <v>2436</v>
      </c>
      <c r="F1608" s="412">
        <v>0</v>
      </c>
      <c r="G1608" s="412"/>
      <c r="H1608" s="413"/>
    </row>
    <row r="1609" spans="2:8" ht="40.5" x14ac:dyDescent="0.35">
      <c r="B1609" s="410" t="s">
        <v>2332</v>
      </c>
      <c r="C1609" s="411" t="s">
        <v>677</v>
      </c>
      <c r="D1609" s="412"/>
      <c r="E1609" s="412">
        <v>4188.09</v>
      </c>
      <c r="F1609" s="412">
        <v>0</v>
      </c>
      <c r="G1609" s="412"/>
      <c r="H1609" s="413"/>
    </row>
    <row r="1610" spans="2:8" ht="40.5" x14ac:dyDescent="0.35">
      <c r="B1610" s="410" t="s">
        <v>2333</v>
      </c>
      <c r="C1610" s="411" t="s">
        <v>677</v>
      </c>
      <c r="D1610" s="412"/>
      <c r="E1610" s="412">
        <v>2340.12</v>
      </c>
      <c r="F1610" s="412">
        <v>0</v>
      </c>
      <c r="G1610" s="412"/>
      <c r="H1610" s="413"/>
    </row>
    <row r="1611" spans="2:8" ht="40.5" x14ac:dyDescent="0.35">
      <c r="B1611" s="410" t="s">
        <v>2334</v>
      </c>
      <c r="C1611" s="411" t="s">
        <v>677</v>
      </c>
      <c r="D1611" s="412"/>
      <c r="E1611" s="412">
        <v>1907.08</v>
      </c>
      <c r="F1611" s="412">
        <v>0</v>
      </c>
      <c r="G1611" s="412"/>
      <c r="H1611" s="413"/>
    </row>
    <row r="1612" spans="2:8" ht="40.5" x14ac:dyDescent="0.35">
      <c r="B1612" s="410" t="s">
        <v>2335</v>
      </c>
      <c r="C1612" s="411" t="s">
        <v>677</v>
      </c>
      <c r="D1612" s="412"/>
      <c r="E1612" s="412">
        <v>1279.1600000000001</v>
      </c>
      <c r="F1612" s="412">
        <v>0</v>
      </c>
      <c r="G1612" s="412"/>
      <c r="H1612" s="413"/>
    </row>
    <row r="1613" spans="2:8" ht="40.5" x14ac:dyDescent="0.35">
      <c r="B1613" s="410" t="s">
        <v>2336</v>
      </c>
      <c r="C1613" s="411" t="s">
        <v>677</v>
      </c>
      <c r="D1613" s="412"/>
      <c r="E1613" s="412">
        <v>8084.94</v>
      </c>
      <c r="F1613" s="412">
        <v>0</v>
      </c>
      <c r="G1613" s="412"/>
      <c r="H1613" s="413"/>
    </row>
    <row r="1614" spans="2:8" ht="40.5" x14ac:dyDescent="0.35">
      <c r="B1614" s="410" t="s">
        <v>2337</v>
      </c>
      <c r="C1614" s="411" t="s">
        <v>677</v>
      </c>
      <c r="D1614" s="412"/>
      <c r="E1614" s="412">
        <v>2707.08</v>
      </c>
      <c r="F1614" s="412">
        <v>0</v>
      </c>
      <c r="G1614" s="412"/>
      <c r="H1614" s="413"/>
    </row>
    <row r="1615" spans="2:8" ht="40.5" x14ac:dyDescent="0.35">
      <c r="B1615" s="410" t="s">
        <v>2338</v>
      </c>
      <c r="C1615" s="411" t="s">
        <v>677</v>
      </c>
      <c r="D1615" s="412"/>
      <c r="E1615" s="412">
        <v>8195.82</v>
      </c>
      <c r="F1615" s="412">
        <v>0</v>
      </c>
      <c r="G1615" s="412"/>
      <c r="H1615" s="413"/>
    </row>
    <row r="1616" spans="2:8" ht="40.5" x14ac:dyDescent="0.35">
      <c r="B1616" s="410" t="s">
        <v>2339</v>
      </c>
      <c r="C1616" s="411" t="s">
        <v>677</v>
      </c>
      <c r="D1616" s="412"/>
      <c r="E1616" s="412">
        <v>1397.96</v>
      </c>
      <c r="F1616" s="412">
        <v>0</v>
      </c>
      <c r="G1616" s="412"/>
      <c r="H1616" s="413"/>
    </row>
    <row r="1617" spans="2:8" ht="40.5" x14ac:dyDescent="0.35">
      <c r="B1617" s="410" t="s">
        <v>2340</v>
      </c>
      <c r="C1617" s="411" t="s">
        <v>679</v>
      </c>
      <c r="D1617" s="412"/>
      <c r="E1617" s="412">
        <v>1575.64</v>
      </c>
      <c r="F1617" s="412">
        <v>0</v>
      </c>
      <c r="G1617" s="412"/>
      <c r="H1617" s="413"/>
    </row>
    <row r="1618" spans="2:8" ht="40.5" x14ac:dyDescent="0.35">
      <c r="B1618" s="410" t="s">
        <v>2341</v>
      </c>
      <c r="C1618" s="411" t="s">
        <v>694</v>
      </c>
      <c r="D1618" s="412"/>
      <c r="E1618" s="412">
        <v>2529.86</v>
      </c>
      <c r="F1618" s="412">
        <v>0</v>
      </c>
      <c r="G1618" s="412"/>
      <c r="H1618" s="413"/>
    </row>
    <row r="1619" spans="2:8" ht="40.5" x14ac:dyDescent="0.35">
      <c r="B1619" s="410" t="s">
        <v>2342</v>
      </c>
      <c r="C1619" s="411" t="s">
        <v>694</v>
      </c>
      <c r="D1619" s="412"/>
      <c r="E1619" s="412">
        <v>1907.08</v>
      </c>
      <c r="F1619" s="412">
        <v>0</v>
      </c>
      <c r="G1619" s="412"/>
      <c r="H1619" s="413"/>
    </row>
    <row r="1620" spans="2:8" ht="40.5" x14ac:dyDescent="0.35">
      <c r="B1620" s="410" t="s">
        <v>2343</v>
      </c>
      <c r="C1620" s="411" t="s">
        <v>694</v>
      </c>
      <c r="D1620" s="412"/>
      <c r="E1620" s="412">
        <v>1098.6500000000001</v>
      </c>
      <c r="F1620" s="412">
        <v>0</v>
      </c>
      <c r="G1620" s="412"/>
      <c r="H1620" s="413"/>
    </row>
    <row r="1621" spans="2:8" ht="40.5" x14ac:dyDescent="0.35">
      <c r="B1621" s="410" t="s">
        <v>2344</v>
      </c>
      <c r="C1621" s="411" t="s">
        <v>694</v>
      </c>
      <c r="D1621" s="412"/>
      <c r="E1621" s="412">
        <v>2436</v>
      </c>
      <c r="F1621" s="412">
        <v>0</v>
      </c>
      <c r="G1621" s="412"/>
      <c r="H1621" s="413"/>
    </row>
    <row r="1622" spans="2:8" ht="40.5" x14ac:dyDescent="0.35">
      <c r="B1622" s="410" t="s">
        <v>2345</v>
      </c>
      <c r="C1622" s="411" t="s">
        <v>694</v>
      </c>
      <c r="D1622" s="412"/>
      <c r="E1622" s="412">
        <v>4188.09</v>
      </c>
      <c r="F1622" s="412">
        <v>0</v>
      </c>
      <c r="G1622" s="412"/>
      <c r="H1622" s="413"/>
    </row>
    <row r="1623" spans="2:8" ht="40.5" x14ac:dyDescent="0.35">
      <c r="B1623" s="410" t="s">
        <v>2346</v>
      </c>
      <c r="C1623" s="411" t="s">
        <v>694</v>
      </c>
      <c r="D1623" s="412"/>
      <c r="E1623" s="412">
        <v>2340.12</v>
      </c>
      <c r="F1623" s="412">
        <v>0</v>
      </c>
      <c r="G1623" s="412"/>
      <c r="H1623" s="413"/>
    </row>
    <row r="1624" spans="2:8" ht="40.5" x14ac:dyDescent="0.35">
      <c r="B1624" s="410" t="s">
        <v>2347</v>
      </c>
      <c r="C1624" s="411" t="s">
        <v>694</v>
      </c>
      <c r="D1624" s="412"/>
      <c r="E1624" s="412">
        <v>1279.1600000000001</v>
      </c>
      <c r="F1624" s="412">
        <v>0</v>
      </c>
      <c r="G1624" s="412"/>
      <c r="H1624" s="413"/>
    </row>
    <row r="1625" spans="2:8" ht="40.5" x14ac:dyDescent="0.35">
      <c r="B1625" s="410" t="s">
        <v>2348</v>
      </c>
      <c r="C1625" s="411" t="s">
        <v>694</v>
      </c>
      <c r="D1625" s="412"/>
      <c r="E1625" s="412">
        <v>1907.08</v>
      </c>
      <c r="F1625" s="412">
        <v>0</v>
      </c>
      <c r="G1625" s="412"/>
      <c r="H1625" s="413"/>
    </row>
    <row r="1626" spans="2:8" ht="40.5" x14ac:dyDescent="0.35">
      <c r="B1626" s="410" t="s">
        <v>2349</v>
      </c>
      <c r="C1626" s="411" t="s">
        <v>694</v>
      </c>
      <c r="D1626" s="412"/>
      <c r="E1626" s="412">
        <v>8084.94</v>
      </c>
      <c r="F1626" s="412">
        <v>0</v>
      </c>
      <c r="G1626" s="412"/>
      <c r="H1626" s="413"/>
    </row>
    <row r="1627" spans="2:8" ht="40.5" x14ac:dyDescent="0.35">
      <c r="B1627" s="410" t="s">
        <v>2350</v>
      </c>
      <c r="C1627" s="411" t="s">
        <v>694</v>
      </c>
      <c r="D1627" s="412"/>
      <c r="E1627" s="412">
        <v>2707.08</v>
      </c>
      <c r="F1627" s="412">
        <v>0</v>
      </c>
      <c r="G1627" s="412"/>
      <c r="H1627" s="413"/>
    </row>
    <row r="1628" spans="2:8" ht="40.5" x14ac:dyDescent="0.35">
      <c r="B1628" s="410" t="s">
        <v>2351</v>
      </c>
      <c r="C1628" s="411" t="s">
        <v>694</v>
      </c>
      <c r="D1628" s="412"/>
      <c r="E1628" s="412">
        <v>8195.82</v>
      </c>
      <c r="F1628" s="412">
        <v>0</v>
      </c>
      <c r="G1628" s="412"/>
      <c r="H1628" s="413"/>
    </row>
    <row r="1629" spans="2:8" ht="40.5" x14ac:dyDescent="0.35">
      <c r="B1629" s="410" t="s">
        <v>2352</v>
      </c>
      <c r="C1629" s="411" t="s">
        <v>694</v>
      </c>
      <c r="D1629" s="412"/>
      <c r="E1629" s="412">
        <v>1397.96</v>
      </c>
      <c r="F1629" s="412">
        <v>0</v>
      </c>
      <c r="G1629" s="412"/>
      <c r="H1629" s="413"/>
    </row>
    <row r="1630" spans="2:8" ht="27.75" x14ac:dyDescent="0.35">
      <c r="B1630" s="410" t="s">
        <v>2353</v>
      </c>
      <c r="C1630" s="411" t="s">
        <v>764</v>
      </c>
      <c r="D1630" s="412"/>
      <c r="E1630" s="412">
        <v>2173.31</v>
      </c>
      <c r="F1630" s="412">
        <v>0</v>
      </c>
      <c r="G1630" s="412"/>
      <c r="H1630" s="413"/>
    </row>
    <row r="1631" spans="2:8" ht="27.75" x14ac:dyDescent="0.35">
      <c r="B1631" s="410" t="s">
        <v>2354</v>
      </c>
      <c r="C1631" s="411" t="s">
        <v>764</v>
      </c>
      <c r="D1631" s="412"/>
      <c r="E1631" s="412">
        <v>1859.47</v>
      </c>
      <c r="F1631" s="412">
        <v>0</v>
      </c>
      <c r="G1631" s="412"/>
      <c r="H1631" s="413"/>
    </row>
    <row r="1632" spans="2:8" ht="27.75" x14ac:dyDescent="0.35">
      <c r="B1632" s="410" t="s">
        <v>2355</v>
      </c>
      <c r="C1632" s="411" t="s">
        <v>764</v>
      </c>
      <c r="D1632" s="412"/>
      <c r="E1632" s="412">
        <v>1365.37</v>
      </c>
      <c r="F1632" s="412">
        <v>0</v>
      </c>
      <c r="G1632" s="412"/>
      <c r="H1632" s="413"/>
    </row>
    <row r="1633" spans="2:8" ht="27.75" x14ac:dyDescent="0.35">
      <c r="B1633" s="410" t="s">
        <v>2356</v>
      </c>
      <c r="C1633" s="411" t="s">
        <v>764</v>
      </c>
      <c r="D1633" s="412"/>
      <c r="E1633" s="412">
        <v>2136.6799999999998</v>
      </c>
      <c r="F1633" s="412">
        <v>0</v>
      </c>
      <c r="G1633" s="412"/>
      <c r="H1633" s="413"/>
    </row>
    <row r="1634" spans="2:8" ht="27.75" x14ac:dyDescent="0.35">
      <c r="B1634" s="410" t="s">
        <v>2357</v>
      </c>
      <c r="C1634" s="411" t="s">
        <v>764</v>
      </c>
      <c r="D1634" s="412"/>
      <c r="E1634" s="412">
        <v>4188.09</v>
      </c>
      <c r="F1634" s="412">
        <v>0</v>
      </c>
      <c r="G1634" s="412"/>
      <c r="H1634" s="413"/>
    </row>
    <row r="1635" spans="2:8" ht="27.75" x14ac:dyDescent="0.35">
      <c r="B1635" s="410" t="s">
        <v>2358</v>
      </c>
      <c r="C1635" s="411" t="s">
        <v>764</v>
      </c>
      <c r="D1635" s="412"/>
      <c r="E1635" s="412">
        <v>1300.3399999999999</v>
      </c>
      <c r="F1635" s="412">
        <v>0</v>
      </c>
      <c r="G1635" s="412"/>
      <c r="H1635" s="413"/>
    </row>
    <row r="1636" spans="2:8" ht="27.75" x14ac:dyDescent="0.35">
      <c r="B1636" s="410" t="s">
        <v>2359</v>
      </c>
      <c r="C1636" s="411" t="s">
        <v>764</v>
      </c>
      <c r="D1636" s="412"/>
      <c r="E1636" s="412">
        <v>2292.5</v>
      </c>
      <c r="F1636" s="412">
        <v>0</v>
      </c>
      <c r="G1636" s="412"/>
      <c r="H1636" s="413"/>
    </row>
    <row r="1637" spans="2:8" ht="27.75" x14ac:dyDescent="0.35">
      <c r="B1637" s="410" t="s">
        <v>2360</v>
      </c>
      <c r="C1637" s="411" t="s">
        <v>764</v>
      </c>
      <c r="D1637" s="412"/>
      <c r="E1637" s="412">
        <v>1279.1600000000001</v>
      </c>
      <c r="F1637" s="412">
        <v>0</v>
      </c>
      <c r="G1637" s="412"/>
      <c r="H1637" s="413"/>
    </row>
    <row r="1638" spans="2:8" ht="27.75" x14ac:dyDescent="0.35">
      <c r="B1638" s="410" t="s">
        <v>2361</v>
      </c>
      <c r="C1638" s="411" t="s">
        <v>764</v>
      </c>
      <c r="D1638" s="412"/>
      <c r="E1638" s="412">
        <v>1859.47</v>
      </c>
      <c r="F1638" s="412">
        <v>0</v>
      </c>
      <c r="G1638" s="412"/>
      <c r="H1638" s="413"/>
    </row>
    <row r="1639" spans="2:8" ht="27.75" x14ac:dyDescent="0.35">
      <c r="B1639" s="410" t="s">
        <v>2362</v>
      </c>
      <c r="C1639" s="411" t="s">
        <v>764</v>
      </c>
      <c r="D1639" s="412"/>
      <c r="E1639" s="412">
        <v>1365.37</v>
      </c>
      <c r="F1639" s="412">
        <v>0</v>
      </c>
      <c r="G1639" s="412"/>
      <c r="H1639" s="413"/>
    </row>
    <row r="1640" spans="2:8" ht="27.75" x14ac:dyDescent="0.35">
      <c r="B1640" s="410" t="s">
        <v>2363</v>
      </c>
      <c r="C1640" s="411" t="s">
        <v>764</v>
      </c>
      <c r="D1640" s="412"/>
      <c r="E1640" s="412">
        <v>8084.94</v>
      </c>
      <c r="F1640" s="412">
        <v>0</v>
      </c>
      <c r="G1640" s="412"/>
      <c r="H1640" s="413"/>
    </row>
    <row r="1641" spans="2:8" ht="27.75" x14ac:dyDescent="0.35">
      <c r="B1641" s="410" t="s">
        <v>2364</v>
      </c>
      <c r="C1641" s="411" t="s">
        <v>764</v>
      </c>
      <c r="D1641" s="412"/>
      <c r="E1641" s="412">
        <v>1397.96</v>
      </c>
      <c r="F1641" s="412">
        <v>0</v>
      </c>
      <c r="G1641" s="412"/>
      <c r="H1641" s="413"/>
    </row>
    <row r="1642" spans="2:8" ht="27.75" x14ac:dyDescent="0.35">
      <c r="B1642" s="410" t="s">
        <v>2365</v>
      </c>
      <c r="C1642" s="411" t="s">
        <v>764</v>
      </c>
      <c r="D1642" s="412"/>
      <c r="E1642" s="412">
        <v>2659.47</v>
      </c>
      <c r="F1642" s="412">
        <v>0</v>
      </c>
      <c r="G1642" s="412"/>
      <c r="H1642" s="413"/>
    </row>
    <row r="1643" spans="2:8" ht="27.75" x14ac:dyDescent="0.35">
      <c r="B1643" s="410" t="s">
        <v>2366</v>
      </c>
      <c r="C1643" s="411" t="s">
        <v>764</v>
      </c>
      <c r="D1643" s="412"/>
      <c r="E1643" s="412">
        <v>8195.82</v>
      </c>
      <c r="F1643" s="412">
        <v>0</v>
      </c>
      <c r="G1643" s="412"/>
      <c r="H1643" s="413"/>
    </row>
    <row r="1644" spans="2:8" ht="27.75" x14ac:dyDescent="0.35">
      <c r="B1644" s="410" t="s">
        <v>2367</v>
      </c>
      <c r="C1644" s="411" t="s">
        <v>766</v>
      </c>
      <c r="D1644" s="412"/>
      <c r="E1644" s="412">
        <v>2359.4699999999998</v>
      </c>
      <c r="F1644" s="412">
        <v>0</v>
      </c>
      <c r="G1644" s="412"/>
      <c r="H1644" s="413"/>
    </row>
    <row r="1645" spans="2:8" ht="27.75" x14ac:dyDescent="0.35">
      <c r="B1645" s="410" t="s">
        <v>2368</v>
      </c>
      <c r="C1645" s="411" t="s">
        <v>766</v>
      </c>
      <c r="D1645" s="412"/>
      <c r="E1645" s="412">
        <v>1575.64</v>
      </c>
      <c r="F1645" s="412">
        <v>0</v>
      </c>
      <c r="G1645" s="412"/>
      <c r="H1645" s="413"/>
    </row>
    <row r="1646" spans="2:8" ht="27.75" x14ac:dyDescent="0.35">
      <c r="B1646" s="410" t="s">
        <v>2369</v>
      </c>
      <c r="C1646" s="411" t="s">
        <v>768</v>
      </c>
      <c r="D1646" s="412"/>
      <c r="E1646" s="412">
        <v>2173.31</v>
      </c>
      <c r="F1646" s="412">
        <v>0</v>
      </c>
      <c r="G1646" s="412"/>
      <c r="H1646" s="413"/>
    </row>
    <row r="1647" spans="2:8" ht="27.75" x14ac:dyDescent="0.35">
      <c r="B1647" s="410" t="s">
        <v>2370</v>
      </c>
      <c r="C1647" s="411" t="s">
        <v>768</v>
      </c>
      <c r="D1647" s="412"/>
      <c r="E1647" s="412">
        <v>1859.47</v>
      </c>
      <c r="F1647" s="412">
        <v>0</v>
      </c>
      <c r="G1647" s="412"/>
      <c r="H1647" s="413"/>
    </row>
    <row r="1648" spans="2:8" ht="27.75" x14ac:dyDescent="0.35">
      <c r="B1648" s="410" t="s">
        <v>2371</v>
      </c>
      <c r="C1648" s="411" t="s">
        <v>768</v>
      </c>
      <c r="D1648" s="412"/>
      <c r="E1648" s="412">
        <v>1098.6500000000001</v>
      </c>
      <c r="F1648" s="412">
        <v>0</v>
      </c>
      <c r="G1648" s="412"/>
      <c r="H1648" s="413"/>
    </row>
    <row r="1649" spans="2:8" ht="27.75" x14ac:dyDescent="0.35">
      <c r="B1649" s="410" t="s">
        <v>2372</v>
      </c>
      <c r="C1649" s="411" t="s">
        <v>768</v>
      </c>
      <c r="D1649" s="412"/>
      <c r="E1649" s="412">
        <v>2136.6799999999998</v>
      </c>
      <c r="F1649" s="412">
        <v>0</v>
      </c>
      <c r="G1649" s="412"/>
      <c r="H1649" s="413"/>
    </row>
    <row r="1650" spans="2:8" ht="27.75" x14ac:dyDescent="0.35">
      <c r="B1650" s="410" t="s">
        <v>2373</v>
      </c>
      <c r="C1650" s="411" t="s">
        <v>768</v>
      </c>
      <c r="D1650" s="412"/>
      <c r="E1650" s="412">
        <v>4188.09</v>
      </c>
      <c r="F1650" s="412">
        <v>0</v>
      </c>
      <c r="G1650" s="412"/>
      <c r="H1650" s="413"/>
    </row>
    <row r="1651" spans="2:8" ht="27.75" x14ac:dyDescent="0.35">
      <c r="B1651" s="410" t="s">
        <v>2374</v>
      </c>
      <c r="C1651" s="411" t="s">
        <v>768</v>
      </c>
      <c r="D1651" s="412"/>
      <c r="E1651" s="412">
        <v>634.95000000000005</v>
      </c>
      <c r="F1651" s="412">
        <v>0</v>
      </c>
      <c r="G1651" s="412"/>
      <c r="H1651" s="413"/>
    </row>
    <row r="1652" spans="2:8" ht="27.75" x14ac:dyDescent="0.35">
      <c r="B1652" s="410" t="s">
        <v>2375</v>
      </c>
      <c r="C1652" s="411" t="s">
        <v>768</v>
      </c>
      <c r="D1652" s="412"/>
      <c r="E1652" s="412">
        <v>2292.5</v>
      </c>
      <c r="F1652" s="412">
        <v>0</v>
      </c>
      <c r="G1652" s="412"/>
      <c r="H1652" s="413"/>
    </row>
    <row r="1653" spans="2:8" ht="27.75" x14ac:dyDescent="0.35">
      <c r="B1653" s="410" t="s">
        <v>2376</v>
      </c>
      <c r="C1653" s="411" t="s">
        <v>768</v>
      </c>
      <c r="D1653" s="412"/>
      <c r="E1653" s="412">
        <v>1279.1600000000001</v>
      </c>
      <c r="F1653" s="412">
        <v>0</v>
      </c>
      <c r="G1653" s="412"/>
      <c r="H1653" s="413"/>
    </row>
    <row r="1654" spans="2:8" ht="27.75" x14ac:dyDescent="0.35">
      <c r="B1654" s="410" t="s">
        <v>2377</v>
      </c>
      <c r="C1654" s="411" t="s">
        <v>768</v>
      </c>
      <c r="D1654" s="412"/>
      <c r="E1654" s="412">
        <v>1859.47</v>
      </c>
      <c r="F1654" s="412">
        <v>0</v>
      </c>
      <c r="G1654" s="412"/>
      <c r="H1654" s="413"/>
    </row>
    <row r="1655" spans="2:8" ht="27.75" x14ac:dyDescent="0.35">
      <c r="B1655" s="410" t="s">
        <v>2378</v>
      </c>
      <c r="C1655" s="411" t="s">
        <v>768</v>
      </c>
      <c r="D1655" s="412"/>
      <c r="E1655" s="412">
        <v>1098.6500000000001</v>
      </c>
      <c r="F1655" s="412">
        <v>0</v>
      </c>
      <c r="G1655" s="412"/>
      <c r="H1655" s="413"/>
    </row>
    <row r="1656" spans="2:8" ht="27.75" x14ac:dyDescent="0.35">
      <c r="B1656" s="410" t="s">
        <v>2379</v>
      </c>
      <c r="C1656" s="411" t="s">
        <v>768</v>
      </c>
      <c r="D1656" s="412"/>
      <c r="E1656" s="412">
        <v>8084.94</v>
      </c>
      <c r="F1656" s="412">
        <v>0</v>
      </c>
      <c r="G1656" s="412"/>
      <c r="H1656" s="413"/>
    </row>
    <row r="1657" spans="2:8" ht="27.75" x14ac:dyDescent="0.35">
      <c r="B1657" s="410" t="s">
        <v>2380</v>
      </c>
      <c r="C1657" s="411" t="s">
        <v>768</v>
      </c>
      <c r="D1657" s="412"/>
      <c r="E1657" s="412">
        <v>1397.96</v>
      </c>
      <c r="F1657" s="412">
        <v>0</v>
      </c>
      <c r="G1657" s="412"/>
      <c r="H1657" s="413"/>
    </row>
    <row r="1658" spans="2:8" ht="27.75" x14ac:dyDescent="0.35">
      <c r="B1658" s="410" t="s">
        <v>2381</v>
      </c>
      <c r="C1658" s="411" t="s">
        <v>768</v>
      </c>
      <c r="D1658" s="412"/>
      <c r="E1658" s="412">
        <v>2659.47</v>
      </c>
      <c r="F1658" s="412">
        <v>0</v>
      </c>
      <c r="G1658" s="412"/>
      <c r="H1658" s="413"/>
    </row>
    <row r="1659" spans="2:8" ht="27.75" x14ac:dyDescent="0.35">
      <c r="B1659" s="410" t="s">
        <v>2382</v>
      </c>
      <c r="C1659" s="411" t="s">
        <v>768</v>
      </c>
      <c r="D1659" s="412"/>
      <c r="E1659" s="412">
        <v>8195.82</v>
      </c>
      <c r="F1659" s="412">
        <v>0</v>
      </c>
      <c r="G1659" s="412"/>
      <c r="H1659" s="413"/>
    </row>
    <row r="1660" spans="2:8" ht="27.75" x14ac:dyDescent="0.35">
      <c r="B1660" s="410" t="s">
        <v>2383</v>
      </c>
      <c r="C1660" s="411" t="s">
        <v>770</v>
      </c>
      <c r="D1660" s="412"/>
      <c r="E1660" s="412">
        <v>1575.64</v>
      </c>
      <c r="F1660" s="412">
        <v>0</v>
      </c>
      <c r="G1660" s="412"/>
      <c r="H1660" s="413"/>
    </row>
    <row r="1661" spans="2:8" ht="27.75" x14ac:dyDescent="0.35">
      <c r="B1661" s="410" t="s">
        <v>2384</v>
      </c>
      <c r="C1661" s="411" t="s">
        <v>770</v>
      </c>
      <c r="D1661" s="412"/>
      <c r="E1661" s="412">
        <v>2359.4699999999998</v>
      </c>
      <c r="F1661" s="412">
        <v>0</v>
      </c>
      <c r="G1661" s="412"/>
      <c r="H1661" s="413"/>
    </row>
    <row r="1662" spans="2:8" ht="27.75" x14ac:dyDescent="0.35">
      <c r="B1662" s="410" t="s">
        <v>2385</v>
      </c>
      <c r="C1662" s="411" t="s">
        <v>782</v>
      </c>
      <c r="D1662" s="412"/>
      <c r="E1662" s="412">
        <v>1575.64</v>
      </c>
      <c r="F1662" s="412">
        <v>0</v>
      </c>
      <c r="G1662" s="412"/>
      <c r="H1662" s="413"/>
    </row>
    <row r="1663" spans="2:8" ht="27.75" x14ac:dyDescent="0.35">
      <c r="B1663" s="410" t="s">
        <v>2386</v>
      </c>
      <c r="C1663" s="411" t="s">
        <v>782</v>
      </c>
      <c r="D1663" s="412"/>
      <c r="E1663" s="412">
        <v>7284.11</v>
      </c>
      <c r="F1663" s="412">
        <v>0</v>
      </c>
      <c r="G1663" s="412"/>
      <c r="H1663" s="413"/>
    </row>
    <row r="1664" spans="2:8" ht="40.5" x14ac:dyDescent="0.35">
      <c r="B1664" s="410" t="s">
        <v>2387</v>
      </c>
      <c r="C1664" s="411" t="s">
        <v>813</v>
      </c>
      <c r="D1664" s="412"/>
      <c r="E1664" s="412">
        <v>2173.31</v>
      </c>
      <c r="F1664" s="412">
        <v>0</v>
      </c>
      <c r="G1664" s="412"/>
      <c r="H1664" s="413"/>
    </row>
    <row r="1665" spans="2:8" ht="40.5" x14ac:dyDescent="0.35">
      <c r="B1665" s="410" t="s">
        <v>2388</v>
      </c>
      <c r="C1665" s="411" t="s">
        <v>813</v>
      </c>
      <c r="D1665" s="412"/>
      <c r="E1665" s="412">
        <v>1859.47</v>
      </c>
      <c r="F1665" s="412">
        <v>0</v>
      </c>
      <c r="G1665" s="412"/>
      <c r="H1665" s="413"/>
    </row>
    <row r="1666" spans="2:8" ht="40.5" x14ac:dyDescent="0.35">
      <c r="B1666" s="410" t="s">
        <v>2389</v>
      </c>
      <c r="C1666" s="411" t="s">
        <v>813</v>
      </c>
      <c r="D1666" s="412"/>
      <c r="E1666" s="412">
        <v>1098.6500000000001</v>
      </c>
      <c r="F1666" s="412">
        <v>0</v>
      </c>
      <c r="G1666" s="412"/>
      <c r="H1666" s="413"/>
    </row>
    <row r="1667" spans="2:8" ht="40.5" x14ac:dyDescent="0.35">
      <c r="B1667" s="410" t="s">
        <v>2390</v>
      </c>
      <c r="C1667" s="411" t="s">
        <v>813</v>
      </c>
      <c r="D1667" s="412"/>
      <c r="E1667" s="412">
        <v>2136.6799999999998</v>
      </c>
      <c r="F1667" s="412">
        <v>0</v>
      </c>
      <c r="G1667" s="412"/>
      <c r="H1667" s="413"/>
    </row>
    <row r="1668" spans="2:8" ht="40.5" x14ac:dyDescent="0.35">
      <c r="B1668" s="410" t="s">
        <v>2391</v>
      </c>
      <c r="C1668" s="411" t="s">
        <v>813</v>
      </c>
      <c r="D1668" s="412"/>
      <c r="E1668" s="412">
        <v>4188.09</v>
      </c>
      <c r="F1668" s="412">
        <v>0</v>
      </c>
      <c r="G1668" s="412"/>
      <c r="H1668" s="413"/>
    </row>
    <row r="1669" spans="2:8" ht="40.5" x14ac:dyDescent="0.35">
      <c r="B1669" s="410" t="s">
        <v>2392</v>
      </c>
      <c r="C1669" s="411" t="s">
        <v>813</v>
      </c>
      <c r="D1669" s="412"/>
      <c r="E1669" s="412">
        <v>3015.52</v>
      </c>
      <c r="F1669" s="412">
        <v>0</v>
      </c>
      <c r="G1669" s="412"/>
      <c r="H1669" s="413"/>
    </row>
    <row r="1670" spans="2:8" ht="40.5" x14ac:dyDescent="0.35">
      <c r="B1670" s="410" t="s">
        <v>2393</v>
      </c>
      <c r="C1670" s="411" t="s">
        <v>813</v>
      </c>
      <c r="D1670" s="412"/>
      <c r="E1670" s="412">
        <v>1577.2</v>
      </c>
      <c r="F1670" s="412">
        <v>0</v>
      </c>
      <c r="G1670" s="412"/>
      <c r="H1670" s="413"/>
    </row>
    <row r="1671" spans="2:8" ht="40.5" x14ac:dyDescent="0.35">
      <c r="B1671" s="410" t="s">
        <v>2394</v>
      </c>
      <c r="C1671" s="411" t="s">
        <v>813</v>
      </c>
      <c r="D1671" s="412"/>
      <c r="E1671" s="412">
        <v>1859.47</v>
      </c>
      <c r="F1671" s="412">
        <v>0</v>
      </c>
      <c r="G1671" s="412"/>
      <c r="H1671" s="413"/>
    </row>
    <row r="1672" spans="2:8" ht="40.5" x14ac:dyDescent="0.35">
      <c r="B1672" s="410" t="s">
        <v>2395</v>
      </c>
      <c r="C1672" s="411" t="s">
        <v>813</v>
      </c>
      <c r="D1672" s="412"/>
      <c r="E1672" s="412">
        <v>1098.6500000000001</v>
      </c>
      <c r="F1672" s="412">
        <v>0</v>
      </c>
      <c r="G1672" s="412"/>
      <c r="H1672" s="413"/>
    </row>
    <row r="1673" spans="2:8" ht="40.5" x14ac:dyDescent="0.35">
      <c r="B1673" s="410" t="s">
        <v>2396</v>
      </c>
      <c r="C1673" s="411" t="s">
        <v>813</v>
      </c>
      <c r="D1673" s="412"/>
      <c r="E1673" s="412">
        <v>8885</v>
      </c>
      <c r="F1673" s="412">
        <v>0</v>
      </c>
      <c r="G1673" s="412"/>
      <c r="H1673" s="413"/>
    </row>
    <row r="1674" spans="2:8" ht="40.5" x14ac:dyDescent="0.35">
      <c r="B1674" s="410" t="s">
        <v>2397</v>
      </c>
      <c r="C1674" s="411" t="s">
        <v>813</v>
      </c>
      <c r="D1674" s="412"/>
      <c r="E1674" s="412">
        <v>1577.2</v>
      </c>
      <c r="F1674" s="412">
        <v>0</v>
      </c>
      <c r="G1674" s="412"/>
      <c r="H1674" s="413"/>
    </row>
    <row r="1675" spans="2:8" ht="40.5" x14ac:dyDescent="0.35">
      <c r="B1675" s="410" t="s">
        <v>2398</v>
      </c>
      <c r="C1675" s="411" t="s">
        <v>813</v>
      </c>
      <c r="D1675" s="412"/>
      <c r="E1675" s="412">
        <v>500</v>
      </c>
      <c r="F1675" s="412">
        <v>0</v>
      </c>
      <c r="G1675" s="412"/>
      <c r="H1675" s="413"/>
    </row>
    <row r="1676" spans="2:8" ht="40.5" x14ac:dyDescent="0.35">
      <c r="B1676" s="410" t="s">
        <v>2399</v>
      </c>
      <c r="C1676" s="411" t="s">
        <v>813</v>
      </c>
      <c r="D1676" s="412"/>
      <c r="E1676" s="412">
        <v>2659.47</v>
      </c>
      <c r="F1676" s="412">
        <v>0</v>
      </c>
      <c r="G1676" s="412"/>
      <c r="H1676" s="413"/>
    </row>
    <row r="1677" spans="2:8" ht="40.5" x14ac:dyDescent="0.35">
      <c r="B1677" s="410" t="s">
        <v>2400</v>
      </c>
      <c r="C1677" s="411" t="s">
        <v>813</v>
      </c>
      <c r="D1677" s="412"/>
      <c r="E1677" s="412">
        <v>8195.82</v>
      </c>
      <c r="F1677" s="412">
        <v>0</v>
      </c>
      <c r="G1677" s="412"/>
      <c r="H1677" s="413"/>
    </row>
    <row r="1678" spans="2:8" ht="40.5" x14ac:dyDescent="0.35">
      <c r="B1678" s="410" t="s">
        <v>2401</v>
      </c>
      <c r="C1678" s="411" t="s">
        <v>824</v>
      </c>
      <c r="D1678" s="412"/>
      <c r="E1678" s="412">
        <v>2173.31</v>
      </c>
      <c r="F1678" s="412">
        <v>0</v>
      </c>
      <c r="G1678" s="412"/>
      <c r="H1678" s="413"/>
    </row>
    <row r="1679" spans="2:8" ht="40.5" x14ac:dyDescent="0.35">
      <c r="B1679" s="410" t="s">
        <v>2402</v>
      </c>
      <c r="C1679" s="411" t="s">
        <v>824</v>
      </c>
      <c r="D1679" s="412"/>
      <c r="E1679" s="412">
        <v>887.85</v>
      </c>
      <c r="F1679" s="412">
        <v>0</v>
      </c>
      <c r="G1679" s="412"/>
      <c r="H1679" s="413"/>
    </row>
    <row r="1680" spans="2:8" ht="40.5" x14ac:dyDescent="0.35">
      <c r="B1680" s="410" t="s">
        <v>2403</v>
      </c>
      <c r="C1680" s="411" t="s">
        <v>824</v>
      </c>
      <c r="D1680" s="412"/>
      <c r="E1680" s="412">
        <v>1098.6500000000001</v>
      </c>
      <c r="F1680" s="412">
        <v>0</v>
      </c>
      <c r="G1680" s="412"/>
      <c r="H1680" s="413"/>
    </row>
    <row r="1681" spans="2:8" ht="40.5" x14ac:dyDescent="0.35">
      <c r="B1681" s="410" t="s">
        <v>2404</v>
      </c>
      <c r="C1681" s="411" t="s">
        <v>824</v>
      </c>
      <c r="D1681" s="412"/>
      <c r="E1681" s="412">
        <v>2136.6799999999998</v>
      </c>
      <c r="F1681" s="412">
        <v>0</v>
      </c>
      <c r="G1681" s="412"/>
      <c r="H1681" s="413"/>
    </row>
    <row r="1682" spans="2:8" ht="40.5" x14ac:dyDescent="0.35">
      <c r="B1682" s="410" t="s">
        <v>2405</v>
      </c>
      <c r="C1682" s="411" t="s">
        <v>824</v>
      </c>
      <c r="D1682" s="412"/>
      <c r="E1682" s="412">
        <v>4188.09</v>
      </c>
      <c r="F1682" s="412">
        <v>0</v>
      </c>
      <c r="G1682" s="412"/>
      <c r="H1682" s="413"/>
    </row>
    <row r="1683" spans="2:8" ht="40.5" x14ac:dyDescent="0.35">
      <c r="B1683" s="410" t="s">
        <v>2406</v>
      </c>
      <c r="C1683" s="411" t="s">
        <v>824</v>
      </c>
      <c r="D1683" s="412"/>
      <c r="E1683" s="412">
        <v>634.95000000000005</v>
      </c>
      <c r="F1683" s="412">
        <v>0</v>
      </c>
      <c r="G1683" s="412"/>
      <c r="H1683" s="413"/>
    </row>
    <row r="1684" spans="2:8" ht="40.5" x14ac:dyDescent="0.35">
      <c r="B1684" s="410" t="s">
        <v>2407</v>
      </c>
      <c r="C1684" s="411" t="s">
        <v>824</v>
      </c>
      <c r="D1684" s="412"/>
      <c r="E1684" s="412">
        <v>1296.01</v>
      </c>
      <c r="F1684" s="412">
        <v>0</v>
      </c>
      <c r="G1684" s="412"/>
      <c r="H1684" s="413"/>
    </row>
    <row r="1685" spans="2:8" ht="40.5" x14ac:dyDescent="0.35">
      <c r="B1685" s="410" t="s">
        <v>2408</v>
      </c>
      <c r="C1685" s="411" t="s">
        <v>824</v>
      </c>
      <c r="D1685" s="412"/>
      <c r="E1685" s="412">
        <v>1279.1600000000001</v>
      </c>
      <c r="F1685" s="412">
        <v>0</v>
      </c>
      <c r="G1685" s="412"/>
      <c r="H1685" s="413"/>
    </row>
    <row r="1686" spans="2:8" ht="40.5" x14ac:dyDescent="0.35">
      <c r="B1686" s="410" t="s">
        <v>2409</v>
      </c>
      <c r="C1686" s="411" t="s">
        <v>824</v>
      </c>
      <c r="D1686" s="412"/>
      <c r="E1686" s="412">
        <v>1859.47</v>
      </c>
      <c r="F1686" s="412">
        <v>0</v>
      </c>
      <c r="G1686" s="412"/>
      <c r="H1686" s="413"/>
    </row>
    <row r="1687" spans="2:8" ht="40.5" x14ac:dyDescent="0.35">
      <c r="B1687" s="410" t="s">
        <v>2410</v>
      </c>
      <c r="C1687" s="411" t="s">
        <v>824</v>
      </c>
      <c r="D1687" s="412"/>
      <c r="E1687" s="412">
        <v>1098.6500000000001</v>
      </c>
      <c r="F1687" s="412">
        <v>0</v>
      </c>
      <c r="G1687" s="412"/>
      <c r="H1687" s="413"/>
    </row>
    <row r="1688" spans="2:8" ht="40.5" x14ac:dyDescent="0.35">
      <c r="B1688" s="410" t="s">
        <v>2411</v>
      </c>
      <c r="C1688" s="411" t="s">
        <v>824</v>
      </c>
      <c r="D1688" s="412"/>
      <c r="E1688" s="412">
        <v>8084.94</v>
      </c>
      <c r="F1688" s="412">
        <v>0</v>
      </c>
      <c r="G1688" s="412"/>
      <c r="H1688" s="413"/>
    </row>
    <row r="1689" spans="2:8" ht="40.5" x14ac:dyDescent="0.35">
      <c r="B1689" s="410" t="s">
        <v>2412</v>
      </c>
      <c r="C1689" s="411" t="s">
        <v>824</v>
      </c>
      <c r="D1689" s="412"/>
      <c r="E1689" s="412">
        <v>657.12</v>
      </c>
      <c r="F1689" s="412">
        <v>0</v>
      </c>
      <c r="G1689" s="412"/>
      <c r="H1689" s="413"/>
    </row>
    <row r="1690" spans="2:8" ht="40.5" x14ac:dyDescent="0.35">
      <c r="B1690" s="410" t="s">
        <v>2413</v>
      </c>
      <c r="C1690" s="411" t="s">
        <v>824</v>
      </c>
      <c r="D1690" s="412"/>
      <c r="E1690" s="412">
        <v>1687.85</v>
      </c>
      <c r="F1690" s="412">
        <v>0</v>
      </c>
      <c r="G1690" s="412"/>
      <c r="H1690" s="413"/>
    </row>
    <row r="1691" spans="2:8" ht="40.5" x14ac:dyDescent="0.35">
      <c r="B1691" s="410" t="s">
        <v>2414</v>
      </c>
      <c r="C1691" s="411" t="s">
        <v>824</v>
      </c>
      <c r="D1691" s="412"/>
      <c r="E1691" s="412">
        <v>8195.82</v>
      </c>
      <c r="F1691" s="412">
        <v>0</v>
      </c>
      <c r="G1691" s="412"/>
      <c r="H1691" s="413"/>
    </row>
    <row r="1692" spans="2:8" ht="40.5" x14ac:dyDescent="0.35">
      <c r="B1692" s="410" t="s">
        <v>2415</v>
      </c>
      <c r="C1692" s="411" t="s">
        <v>824</v>
      </c>
      <c r="D1692" s="412"/>
      <c r="E1692" s="412">
        <v>1098.6500000000001</v>
      </c>
      <c r="F1692" s="412">
        <v>0</v>
      </c>
      <c r="G1692" s="412"/>
      <c r="H1692" s="413"/>
    </row>
    <row r="1693" spans="2:8" ht="27.75" x14ac:dyDescent="0.35">
      <c r="B1693" s="410" t="s">
        <v>2416</v>
      </c>
      <c r="C1693" s="411" t="s">
        <v>826</v>
      </c>
      <c r="D1693" s="412"/>
      <c r="E1693" s="412">
        <v>1573.23</v>
      </c>
      <c r="F1693" s="412">
        <v>0</v>
      </c>
      <c r="G1693" s="412"/>
      <c r="H1693" s="413"/>
    </row>
    <row r="1694" spans="2:8" ht="40.5" x14ac:dyDescent="0.35">
      <c r="B1694" s="410" t="s">
        <v>2417</v>
      </c>
      <c r="C1694" s="411" t="s">
        <v>824</v>
      </c>
      <c r="D1694" s="412"/>
      <c r="E1694" s="412">
        <v>1573.23</v>
      </c>
      <c r="F1694" s="412">
        <v>0</v>
      </c>
      <c r="G1694" s="412"/>
      <c r="H1694" s="413"/>
    </row>
    <row r="1695" spans="2:8" ht="40.5" x14ac:dyDescent="0.35">
      <c r="B1695" s="410" t="s">
        <v>2418</v>
      </c>
      <c r="C1695" s="411" t="s">
        <v>831</v>
      </c>
      <c r="D1695" s="412"/>
      <c r="E1695" s="412">
        <v>2529.86</v>
      </c>
      <c r="F1695" s="412">
        <v>0</v>
      </c>
      <c r="G1695" s="412"/>
      <c r="H1695" s="413"/>
    </row>
    <row r="1696" spans="2:8" ht="40.5" x14ac:dyDescent="0.35">
      <c r="B1696" s="410" t="s">
        <v>2419</v>
      </c>
      <c r="C1696" s="411" t="s">
        <v>831</v>
      </c>
      <c r="D1696" s="412"/>
      <c r="E1696" s="412">
        <v>1907.08</v>
      </c>
      <c r="F1696" s="412">
        <v>0</v>
      </c>
      <c r="G1696" s="412"/>
      <c r="H1696" s="413"/>
    </row>
    <row r="1697" spans="2:8" ht="40.5" x14ac:dyDescent="0.35">
      <c r="B1697" s="410" t="s">
        <v>2420</v>
      </c>
      <c r="C1697" s="411" t="s">
        <v>831</v>
      </c>
      <c r="D1697" s="412"/>
      <c r="E1697" s="412">
        <v>1098.6500000000001</v>
      </c>
      <c r="F1697" s="412">
        <v>0</v>
      </c>
      <c r="G1697" s="412"/>
      <c r="H1697" s="413"/>
    </row>
    <row r="1698" spans="2:8" ht="40.5" x14ac:dyDescent="0.35">
      <c r="B1698" s="410" t="s">
        <v>2421</v>
      </c>
      <c r="C1698" s="411" t="s">
        <v>831</v>
      </c>
      <c r="D1698" s="412"/>
      <c r="E1698" s="412">
        <v>2436</v>
      </c>
      <c r="F1698" s="412">
        <v>0</v>
      </c>
      <c r="G1698" s="412"/>
      <c r="H1698" s="413"/>
    </row>
    <row r="1699" spans="2:8" ht="40.5" x14ac:dyDescent="0.35">
      <c r="B1699" s="410" t="s">
        <v>2422</v>
      </c>
      <c r="C1699" s="411" t="s">
        <v>831</v>
      </c>
      <c r="D1699" s="412"/>
      <c r="E1699" s="412">
        <v>4188.09</v>
      </c>
      <c r="F1699" s="412">
        <v>0</v>
      </c>
      <c r="G1699" s="412"/>
      <c r="H1699" s="413"/>
    </row>
    <row r="1700" spans="2:8" ht="40.5" x14ac:dyDescent="0.35">
      <c r="B1700" s="410" t="s">
        <v>2423</v>
      </c>
      <c r="C1700" s="411" t="s">
        <v>831</v>
      </c>
      <c r="D1700" s="412"/>
      <c r="E1700" s="412">
        <v>634.95000000000005</v>
      </c>
      <c r="F1700" s="412">
        <v>0</v>
      </c>
      <c r="G1700" s="412"/>
      <c r="H1700" s="413"/>
    </row>
    <row r="1701" spans="2:8" ht="40.5" x14ac:dyDescent="0.35">
      <c r="B1701" s="410" t="s">
        <v>2424</v>
      </c>
      <c r="C1701" s="411" t="s">
        <v>831</v>
      </c>
      <c r="D1701" s="412"/>
      <c r="E1701" s="412">
        <v>2340.12</v>
      </c>
      <c r="F1701" s="412">
        <v>0</v>
      </c>
      <c r="G1701" s="412"/>
      <c r="H1701" s="413"/>
    </row>
    <row r="1702" spans="2:8" ht="40.5" x14ac:dyDescent="0.35">
      <c r="B1702" s="410" t="s">
        <v>2425</v>
      </c>
      <c r="C1702" s="411" t="s">
        <v>831</v>
      </c>
      <c r="D1702" s="412"/>
      <c r="E1702" s="412">
        <v>1279.1600000000001</v>
      </c>
      <c r="F1702" s="412">
        <v>0</v>
      </c>
      <c r="G1702" s="412"/>
      <c r="H1702" s="413"/>
    </row>
    <row r="1703" spans="2:8" ht="40.5" x14ac:dyDescent="0.35">
      <c r="B1703" s="410" t="s">
        <v>2426</v>
      </c>
      <c r="C1703" s="411" t="s">
        <v>831</v>
      </c>
      <c r="D1703" s="412"/>
      <c r="E1703" s="412">
        <v>1907.08</v>
      </c>
      <c r="F1703" s="412">
        <v>0</v>
      </c>
      <c r="G1703" s="412"/>
      <c r="H1703" s="413"/>
    </row>
    <row r="1704" spans="2:8" ht="40.5" x14ac:dyDescent="0.35">
      <c r="B1704" s="410" t="s">
        <v>2427</v>
      </c>
      <c r="C1704" s="411" t="s">
        <v>831</v>
      </c>
      <c r="D1704" s="412"/>
      <c r="E1704" s="412">
        <v>8084.94</v>
      </c>
      <c r="F1704" s="412">
        <v>0</v>
      </c>
      <c r="G1704" s="412"/>
      <c r="H1704" s="413"/>
    </row>
    <row r="1705" spans="2:8" ht="40.5" x14ac:dyDescent="0.35">
      <c r="B1705" s="410" t="s">
        <v>2428</v>
      </c>
      <c r="C1705" s="411" t="s">
        <v>831</v>
      </c>
      <c r="D1705" s="412"/>
      <c r="E1705" s="412">
        <v>2707.08</v>
      </c>
      <c r="F1705" s="412">
        <v>0</v>
      </c>
      <c r="G1705" s="412"/>
      <c r="H1705" s="413"/>
    </row>
    <row r="1706" spans="2:8" ht="40.5" x14ac:dyDescent="0.35">
      <c r="B1706" s="410" t="s">
        <v>2429</v>
      </c>
      <c r="C1706" s="411" t="s">
        <v>831</v>
      </c>
      <c r="D1706" s="412"/>
      <c r="E1706" s="412">
        <v>8195.82</v>
      </c>
      <c r="F1706" s="412">
        <v>0</v>
      </c>
      <c r="G1706" s="412"/>
      <c r="H1706" s="413"/>
    </row>
    <row r="1707" spans="2:8" ht="40.5" x14ac:dyDescent="0.35">
      <c r="B1707" s="410" t="s">
        <v>2430</v>
      </c>
      <c r="C1707" s="411" t="s">
        <v>831</v>
      </c>
      <c r="D1707" s="412"/>
      <c r="E1707" s="412">
        <v>1397.96</v>
      </c>
      <c r="F1707" s="412">
        <v>0</v>
      </c>
      <c r="G1707" s="412"/>
      <c r="H1707" s="413"/>
    </row>
    <row r="1708" spans="2:8" ht="40.5" x14ac:dyDescent="0.35">
      <c r="B1708" s="410" t="s">
        <v>2431</v>
      </c>
      <c r="C1708" s="411" t="s">
        <v>833</v>
      </c>
      <c r="D1708" s="412"/>
      <c r="E1708" s="412">
        <v>1573.23</v>
      </c>
      <c r="F1708" s="412">
        <v>0</v>
      </c>
      <c r="G1708" s="412"/>
      <c r="H1708" s="413"/>
    </row>
    <row r="1709" spans="2:8" ht="40.5" x14ac:dyDescent="0.35">
      <c r="B1709" s="410" t="s">
        <v>2432</v>
      </c>
      <c r="C1709" s="411" t="s">
        <v>843</v>
      </c>
      <c r="D1709" s="412"/>
      <c r="E1709" s="412">
        <v>1573.23</v>
      </c>
      <c r="F1709" s="412">
        <v>0</v>
      </c>
      <c r="G1709" s="412"/>
      <c r="H1709" s="413"/>
    </row>
    <row r="1710" spans="2:8" ht="40.5" x14ac:dyDescent="0.35">
      <c r="B1710" s="410" t="s">
        <v>2433</v>
      </c>
      <c r="C1710" s="411" t="s">
        <v>845</v>
      </c>
      <c r="D1710" s="412"/>
      <c r="E1710" s="412">
        <v>2529.86</v>
      </c>
      <c r="F1710" s="412">
        <v>0</v>
      </c>
      <c r="G1710" s="412"/>
      <c r="H1710" s="413"/>
    </row>
    <row r="1711" spans="2:8" ht="40.5" x14ac:dyDescent="0.35">
      <c r="B1711" s="410" t="s">
        <v>2434</v>
      </c>
      <c r="C1711" s="411" t="s">
        <v>845</v>
      </c>
      <c r="D1711" s="412"/>
      <c r="E1711" s="412">
        <v>1907.08</v>
      </c>
      <c r="F1711" s="412">
        <v>0</v>
      </c>
      <c r="G1711" s="412"/>
      <c r="H1711" s="413"/>
    </row>
    <row r="1712" spans="2:8" ht="40.5" x14ac:dyDescent="0.35">
      <c r="B1712" s="410" t="s">
        <v>2435</v>
      </c>
      <c r="C1712" s="411" t="s">
        <v>845</v>
      </c>
      <c r="D1712" s="412"/>
      <c r="E1712" s="412">
        <v>1098.6500000000001</v>
      </c>
      <c r="F1712" s="412">
        <v>0</v>
      </c>
      <c r="G1712" s="412"/>
      <c r="H1712" s="413"/>
    </row>
    <row r="1713" spans="2:8" ht="40.5" x14ac:dyDescent="0.35">
      <c r="B1713" s="410" t="s">
        <v>2436</v>
      </c>
      <c r="C1713" s="411" t="s">
        <v>845</v>
      </c>
      <c r="D1713" s="412"/>
      <c r="E1713" s="412">
        <v>2436</v>
      </c>
      <c r="F1713" s="412">
        <v>0</v>
      </c>
      <c r="G1713" s="412"/>
      <c r="H1713" s="413"/>
    </row>
    <row r="1714" spans="2:8" ht="40.5" x14ac:dyDescent="0.35">
      <c r="B1714" s="410" t="s">
        <v>2437</v>
      </c>
      <c r="C1714" s="411" t="s">
        <v>845</v>
      </c>
      <c r="D1714" s="412"/>
      <c r="E1714" s="412">
        <v>4188.09</v>
      </c>
      <c r="F1714" s="412">
        <v>0</v>
      </c>
      <c r="G1714" s="412"/>
      <c r="H1714" s="413"/>
    </row>
    <row r="1715" spans="2:8" ht="40.5" x14ac:dyDescent="0.35">
      <c r="B1715" s="410" t="s">
        <v>2438</v>
      </c>
      <c r="C1715" s="411" t="s">
        <v>845</v>
      </c>
      <c r="D1715" s="412"/>
      <c r="E1715" s="412">
        <v>2340.12</v>
      </c>
      <c r="F1715" s="412">
        <v>0</v>
      </c>
      <c r="G1715" s="412"/>
      <c r="H1715" s="413"/>
    </row>
    <row r="1716" spans="2:8" ht="40.5" x14ac:dyDescent="0.35">
      <c r="B1716" s="410" t="s">
        <v>2439</v>
      </c>
      <c r="C1716" s="411" t="s">
        <v>845</v>
      </c>
      <c r="D1716" s="412"/>
      <c r="E1716" s="412">
        <v>1279.1600000000001</v>
      </c>
      <c r="F1716" s="412">
        <v>0</v>
      </c>
      <c r="G1716" s="412"/>
      <c r="H1716" s="413"/>
    </row>
    <row r="1717" spans="2:8" ht="40.5" x14ac:dyDescent="0.35">
      <c r="B1717" s="410" t="s">
        <v>2440</v>
      </c>
      <c r="C1717" s="411" t="s">
        <v>845</v>
      </c>
      <c r="D1717" s="412"/>
      <c r="E1717" s="412">
        <v>1907.08</v>
      </c>
      <c r="F1717" s="412">
        <v>0</v>
      </c>
      <c r="G1717" s="412"/>
      <c r="H1717" s="413"/>
    </row>
    <row r="1718" spans="2:8" ht="40.5" x14ac:dyDescent="0.35">
      <c r="B1718" s="410" t="s">
        <v>2441</v>
      </c>
      <c r="C1718" s="411" t="s">
        <v>845</v>
      </c>
      <c r="D1718" s="412"/>
      <c r="E1718" s="412">
        <v>8084.94</v>
      </c>
      <c r="F1718" s="412">
        <v>0</v>
      </c>
      <c r="G1718" s="412"/>
      <c r="H1718" s="413"/>
    </row>
    <row r="1719" spans="2:8" ht="40.5" x14ac:dyDescent="0.35">
      <c r="B1719" s="410" t="s">
        <v>2442</v>
      </c>
      <c r="C1719" s="411" t="s">
        <v>845</v>
      </c>
      <c r="D1719" s="412"/>
      <c r="E1719" s="412">
        <v>2707.08</v>
      </c>
      <c r="F1719" s="412">
        <v>0</v>
      </c>
      <c r="G1719" s="412"/>
      <c r="H1719" s="413"/>
    </row>
    <row r="1720" spans="2:8" ht="40.5" x14ac:dyDescent="0.35">
      <c r="B1720" s="410" t="s">
        <v>2443</v>
      </c>
      <c r="C1720" s="411" t="s">
        <v>845</v>
      </c>
      <c r="D1720" s="412"/>
      <c r="E1720" s="412">
        <v>8195.82</v>
      </c>
      <c r="F1720" s="412">
        <v>0</v>
      </c>
      <c r="G1720" s="412"/>
      <c r="H1720" s="413"/>
    </row>
    <row r="1721" spans="2:8" ht="40.5" x14ac:dyDescent="0.35">
      <c r="B1721" s="410" t="s">
        <v>2444</v>
      </c>
      <c r="C1721" s="411" t="s">
        <v>845</v>
      </c>
      <c r="D1721" s="412"/>
      <c r="E1721" s="412">
        <v>1397.96</v>
      </c>
      <c r="F1721" s="412">
        <v>0</v>
      </c>
      <c r="G1721" s="412"/>
      <c r="H1721" s="413"/>
    </row>
    <row r="1722" spans="2:8" ht="53.25" x14ac:dyDescent="0.35">
      <c r="B1722" s="410" t="s">
        <v>2445</v>
      </c>
      <c r="C1722" s="411" t="s">
        <v>849</v>
      </c>
      <c r="D1722" s="412"/>
      <c r="E1722" s="412">
        <v>1575.64</v>
      </c>
      <c r="F1722" s="412">
        <v>0</v>
      </c>
      <c r="G1722" s="412"/>
      <c r="H1722" s="413"/>
    </row>
    <row r="1723" spans="2:8" ht="40.5" x14ac:dyDescent="0.35">
      <c r="B1723" s="410" t="s">
        <v>2446</v>
      </c>
      <c r="C1723" s="411" t="s">
        <v>855</v>
      </c>
      <c r="D1723" s="412"/>
      <c r="E1723" s="412">
        <v>1575.64</v>
      </c>
      <c r="F1723" s="412">
        <v>0</v>
      </c>
      <c r="G1723" s="412"/>
      <c r="H1723" s="413"/>
    </row>
    <row r="1724" spans="2:8" ht="40.5" x14ac:dyDescent="0.35">
      <c r="B1724" s="410" t="s">
        <v>2447</v>
      </c>
      <c r="C1724" s="411" t="s">
        <v>855</v>
      </c>
      <c r="D1724" s="412"/>
      <c r="E1724" s="412">
        <v>5054.59</v>
      </c>
      <c r="F1724" s="412">
        <v>0</v>
      </c>
      <c r="G1724" s="412"/>
      <c r="H1724" s="413"/>
    </row>
    <row r="1725" spans="2:8" ht="40.5" x14ac:dyDescent="0.35">
      <c r="B1725" s="410" t="s">
        <v>2448</v>
      </c>
      <c r="C1725" s="411" t="s">
        <v>857</v>
      </c>
      <c r="D1725" s="412"/>
      <c r="E1725" s="412">
        <v>684.34</v>
      </c>
      <c r="F1725" s="412">
        <v>0</v>
      </c>
      <c r="G1725" s="412"/>
      <c r="H1725" s="413"/>
    </row>
    <row r="1726" spans="2:8" ht="40.5" x14ac:dyDescent="0.35">
      <c r="B1726" s="410" t="s">
        <v>2449</v>
      </c>
      <c r="C1726" s="411" t="s">
        <v>857</v>
      </c>
      <c r="D1726" s="412"/>
      <c r="E1726" s="412">
        <v>701.99</v>
      </c>
      <c r="F1726" s="412">
        <v>0</v>
      </c>
      <c r="G1726" s="412"/>
      <c r="H1726" s="413"/>
    </row>
    <row r="1727" spans="2:8" ht="40.5" x14ac:dyDescent="0.35">
      <c r="B1727" s="410" t="s">
        <v>2450</v>
      </c>
      <c r="C1727" s="411" t="s">
        <v>857</v>
      </c>
      <c r="D1727" s="412"/>
      <c r="E1727" s="412">
        <v>1632.64</v>
      </c>
      <c r="F1727" s="412">
        <v>0</v>
      </c>
      <c r="G1727" s="412"/>
      <c r="H1727" s="413"/>
    </row>
    <row r="1728" spans="2:8" ht="40.5" x14ac:dyDescent="0.35">
      <c r="B1728" s="410" t="s">
        <v>2451</v>
      </c>
      <c r="C1728" s="411" t="s">
        <v>857</v>
      </c>
      <c r="D1728" s="412"/>
      <c r="E1728" s="412">
        <v>398.23</v>
      </c>
      <c r="F1728" s="412">
        <v>0</v>
      </c>
      <c r="G1728" s="412"/>
      <c r="H1728" s="413"/>
    </row>
    <row r="1729" spans="2:8" ht="40.5" x14ac:dyDescent="0.35">
      <c r="B1729" s="410" t="s">
        <v>2452</v>
      </c>
      <c r="C1729" s="411" t="s">
        <v>857</v>
      </c>
      <c r="D1729" s="412"/>
      <c r="E1729" s="412">
        <v>105.34</v>
      </c>
      <c r="F1729" s="412">
        <v>0</v>
      </c>
      <c r="G1729" s="412"/>
      <c r="H1729" s="413"/>
    </row>
    <row r="1730" spans="2:8" ht="40.5" x14ac:dyDescent="0.35">
      <c r="B1730" s="410" t="s">
        <v>2453</v>
      </c>
      <c r="C1730" s="411" t="s">
        <v>857</v>
      </c>
      <c r="D1730" s="412"/>
      <c r="E1730" s="412">
        <v>2835.6</v>
      </c>
      <c r="F1730" s="412">
        <v>0</v>
      </c>
      <c r="G1730" s="412"/>
      <c r="H1730" s="413"/>
    </row>
    <row r="1731" spans="2:8" ht="40.5" x14ac:dyDescent="0.35">
      <c r="B1731" s="410" t="s">
        <v>2454</v>
      </c>
      <c r="C1731" s="411" t="s">
        <v>857</v>
      </c>
      <c r="D1731" s="412"/>
      <c r="E1731" s="412">
        <v>767.35</v>
      </c>
      <c r="F1731" s="412">
        <v>0</v>
      </c>
      <c r="G1731" s="412"/>
      <c r="H1731" s="413"/>
    </row>
    <row r="1732" spans="2:8" ht="40.5" x14ac:dyDescent="0.35">
      <c r="B1732" s="410" t="s">
        <v>2455</v>
      </c>
      <c r="C1732" s="411" t="s">
        <v>857</v>
      </c>
      <c r="D1732" s="412"/>
      <c r="E1732" s="412">
        <v>8195.82</v>
      </c>
      <c r="F1732" s="412">
        <v>0</v>
      </c>
      <c r="G1732" s="412"/>
      <c r="H1732" s="413"/>
    </row>
    <row r="1733" spans="2:8" ht="40.5" x14ac:dyDescent="0.35">
      <c r="B1733" s="410" t="s">
        <v>2456</v>
      </c>
      <c r="C1733" s="411" t="s">
        <v>857</v>
      </c>
      <c r="D1733" s="412"/>
      <c r="E1733" s="412">
        <v>105.34</v>
      </c>
      <c r="F1733" s="412">
        <v>0</v>
      </c>
      <c r="G1733" s="412"/>
      <c r="H1733" s="413"/>
    </row>
    <row r="1734" spans="2:8" ht="40.5" x14ac:dyDescent="0.35">
      <c r="B1734" s="410" t="s">
        <v>2457</v>
      </c>
      <c r="C1734" s="411" t="s">
        <v>859</v>
      </c>
      <c r="D1734" s="412"/>
      <c r="E1734" s="412">
        <v>5054.59</v>
      </c>
      <c r="F1734" s="412">
        <v>0</v>
      </c>
      <c r="G1734" s="412"/>
      <c r="H1734" s="413"/>
    </row>
    <row r="1735" spans="2:8" ht="40.5" x14ac:dyDescent="0.35">
      <c r="B1735" s="410" t="s">
        <v>2458</v>
      </c>
      <c r="C1735" s="411" t="s">
        <v>859</v>
      </c>
      <c r="D1735" s="412"/>
      <c r="E1735" s="412">
        <v>1907.08</v>
      </c>
      <c r="F1735" s="412">
        <v>0</v>
      </c>
      <c r="G1735" s="412"/>
      <c r="H1735" s="413"/>
    </row>
    <row r="1736" spans="2:8" ht="27.75" x14ac:dyDescent="0.35">
      <c r="B1736" s="410" t="s">
        <v>2459</v>
      </c>
      <c r="C1736" s="411" t="s">
        <v>863</v>
      </c>
      <c r="D1736" s="412"/>
      <c r="E1736" s="412">
        <v>1575.64</v>
      </c>
      <c r="F1736" s="412">
        <v>0</v>
      </c>
      <c r="G1736" s="412"/>
      <c r="H1736" s="413"/>
    </row>
    <row r="1737" spans="2:8" ht="27.75" x14ac:dyDescent="0.35">
      <c r="B1737" s="410" t="s">
        <v>2460</v>
      </c>
      <c r="C1737" s="411" t="s">
        <v>865</v>
      </c>
      <c r="D1737" s="412"/>
      <c r="E1737" s="412">
        <v>7284.11</v>
      </c>
      <c r="F1737" s="412">
        <v>0</v>
      </c>
      <c r="G1737" s="412"/>
      <c r="H1737" s="413"/>
    </row>
    <row r="1738" spans="2:8" ht="40.5" x14ac:dyDescent="0.35">
      <c r="B1738" s="410" t="s">
        <v>2461</v>
      </c>
      <c r="C1738" s="411" t="s">
        <v>867</v>
      </c>
      <c r="D1738" s="412"/>
      <c r="E1738" s="412">
        <v>2529.86</v>
      </c>
      <c r="F1738" s="412">
        <v>0</v>
      </c>
      <c r="G1738" s="412"/>
      <c r="H1738" s="413"/>
    </row>
    <row r="1739" spans="2:8" ht="40.5" x14ac:dyDescent="0.35">
      <c r="B1739" s="410" t="s">
        <v>2462</v>
      </c>
      <c r="C1739" s="411" t="s">
        <v>867</v>
      </c>
      <c r="D1739" s="412"/>
      <c r="E1739" s="412">
        <v>1907.08</v>
      </c>
      <c r="F1739" s="412">
        <v>0</v>
      </c>
      <c r="G1739" s="412"/>
      <c r="H1739" s="413"/>
    </row>
    <row r="1740" spans="2:8" ht="40.5" x14ac:dyDescent="0.35">
      <c r="B1740" s="410" t="s">
        <v>2463</v>
      </c>
      <c r="C1740" s="411" t="s">
        <v>867</v>
      </c>
      <c r="D1740" s="412"/>
      <c r="E1740" s="412">
        <v>1098.6500000000001</v>
      </c>
      <c r="F1740" s="412">
        <v>0</v>
      </c>
      <c r="G1740" s="412"/>
      <c r="H1740" s="413"/>
    </row>
    <row r="1741" spans="2:8" ht="40.5" x14ac:dyDescent="0.35">
      <c r="B1741" s="410" t="s">
        <v>2464</v>
      </c>
      <c r="C1741" s="411" t="s">
        <v>867</v>
      </c>
      <c r="D1741" s="412"/>
      <c r="E1741" s="412">
        <v>2436</v>
      </c>
      <c r="F1741" s="412">
        <v>0</v>
      </c>
      <c r="G1741" s="412"/>
      <c r="H1741" s="413"/>
    </row>
    <row r="1742" spans="2:8" ht="40.5" x14ac:dyDescent="0.35">
      <c r="B1742" s="410" t="s">
        <v>2465</v>
      </c>
      <c r="C1742" s="411" t="s">
        <v>867</v>
      </c>
      <c r="D1742" s="412"/>
      <c r="E1742" s="412">
        <v>4188.09</v>
      </c>
      <c r="F1742" s="412">
        <v>0</v>
      </c>
      <c r="G1742" s="412"/>
      <c r="H1742" s="413"/>
    </row>
    <row r="1743" spans="2:8" ht="40.5" x14ac:dyDescent="0.35">
      <c r="B1743" s="410" t="s">
        <v>2466</v>
      </c>
      <c r="C1743" s="411" t="s">
        <v>867</v>
      </c>
      <c r="D1743" s="412"/>
      <c r="E1743" s="412">
        <v>627.09</v>
      </c>
      <c r="F1743" s="412">
        <v>0</v>
      </c>
      <c r="G1743" s="412"/>
      <c r="H1743" s="413"/>
    </row>
    <row r="1744" spans="2:8" ht="40.5" x14ac:dyDescent="0.35">
      <c r="B1744" s="410" t="s">
        <v>2467</v>
      </c>
      <c r="C1744" s="411" t="s">
        <v>867</v>
      </c>
      <c r="D1744" s="412"/>
      <c r="E1744" s="412">
        <v>2340.12</v>
      </c>
      <c r="F1744" s="412">
        <v>0</v>
      </c>
      <c r="G1744" s="412"/>
      <c r="H1744" s="413"/>
    </row>
    <row r="1745" spans="2:8" ht="40.5" x14ac:dyDescent="0.35">
      <c r="B1745" s="410" t="s">
        <v>2468</v>
      </c>
      <c r="C1745" s="411" t="s">
        <v>867</v>
      </c>
      <c r="D1745" s="412"/>
      <c r="E1745" s="412">
        <v>1417.82</v>
      </c>
      <c r="F1745" s="412">
        <v>0</v>
      </c>
      <c r="G1745" s="412"/>
      <c r="H1745" s="413"/>
    </row>
    <row r="1746" spans="2:8" ht="40.5" x14ac:dyDescent="0.35">
      <c r="B1746" s="410" t="s">
        <v>2469</v>
      </c>
      <c r="C1746" s="411" t="s">
        <v>867</v>
      </c>
      <c r="D1746" s="412"/>
      <c r="E1746" s="412">
        <v>1907.08</v>
      </c>
      <c r="F1746" s="412">
        <v>0</v>
      </c>
      <c r="G1746" s="412"/>
      <c r="H1746" s="413"/>
    </row>
    <row r="1747" spans="2:8" ht="40.5" x14ac:dyDescent="0.35">
      <c r="B1747" s="410" t="s">
        <v>2470</v>
      </c>
      <c r="C1747" s="411" t="s">
        <v>867</v>
      </c>
      <c r="D1747" s="412"/>
      <c r="E1747" s="412">
        <v>1275.6400000000001</v>
      </c>
      <c r="F1747" s="412">
        <v>0</v>
      </c>
      <c r="G1747" s="412"/>
      <c r="H1747" s="413"/>
    </row>
    <row r="1748" spans="2:8" ht="40.5" x14ac:dyDescent="0.35">
      <c r="B1748" s="410" t="s">
        <v>2471</v>
      </c>
      <c r="C1748" s="411" t="s">
        <v>867</v>
      </c>
      <c r="D1748" s="412"/>
      <c r="E1748" s="412">
        <v>9409.4699999999993</v>
      </c>
      <c r="F1748" s="412">
        <v>0</v>
      </c>
      <c r="G1748" s="412"/>
      <c r="H1748" s="413"/>
    </row>
    <row r="1749" spans="2:8" ht="40.5" x14ac:dyDescent="0.35">
      <c r="B1749" s="410" t="s">
        <v>2472</v>
      </c>
      <c r="C1749" s="411" t="s">
        <v>867</v>
      </c>
      <c r="D1749" s="412"/>
      <c r="E1749" s="412">
        <v>2707.08</v>
      </c>
      <c r="F1749" s="412">
        <v>0</v>
      </c>
      <c r="G1749" s="412"/>
      <c r="H1749" s="413"/>
    </row>
    <row r="1750" spans="2:8" ht="40.5" x14ac:dyDescent="0.35">
      <c r="B1750" s="410" t="s">
        <v>2473</v>
      </c>
      <c r="C1750" s="411" t="s">
        <v>867</v>
      </c>
      <c r="D1750" s="412"/>
      <c r="E1750" s="412">
        <v>8195.82</v>
      </c>
      <c r="F1750" s="412">
        <v>0</v>
      </c>
      <c r="G1750" s="412"/>
      <c r="H1750" s="413"/>
    </row>
    <row r="1751" spans="2:8" ht="40.5" x14ac:dyDescent="0.35">
      <c r="B1751" s="410" t="s">
        <v>2474</v>
      </c>
      <c r="C1751" s="411" t="s">
        <v>867</v>
      </c>
      <c r="D1751" s="412"/>
      <c r="E1751" s="412">
        <v>1417.82</v>
      </c>
      <c r="F1751" s="412">
        <v>0</v>
      </c>
      <c r="G1751" s="412"/>
      <c r="H1751" s="413"/>
    </row>
    <row r="1752" spans="2:8" ht="40.5" x14ac:dyDescent="0.35">
      <c r="B1752" s="410" t="s">
        <v>2475</v>
      </c>
      <c r="C1752" s="411" t="s">
        <v>869</v>
      </c>
      <c r="D1752" s="412"/>
      <c r="E1752" s="412">
        <v>2529.86</v>
      </c>
      <c r="F1752" s="412">
        <v>0</v>
      </c>
      <c r="G1752" s="412"/>
      <c r="H1752" s="413"/>
    </row>
    <row r="1753" spans="2:8" ht="40.5" x14ac:dyDescent="0.35">
      <c r="B1753" s="410" t="s">
        <v>2476</v>
      </c>
      <c r="C1753" s="411" t="s">
        <v>869</v>
      </c>
      <c r="D1753" s="412"/>
      <c r="E1753" s="412">
        <v>1907.08</v>
      </c>
      <c r="F1753" s="412">
        <v>0</v>
      </c>
      <c r="G1753" s="412"/>
      <c r="H1753" s="413"/>
    </row>
    <row r="1754" spans="2:8" ht="40.5" x14ac:dyDescent="0.35">
      <c r="B1754" s="410" t="s">
        <v>2477</v>
      </c>
      <c r="C1754" s="411" t="s">
        <v>869</v>
      </c>
      <c r="D1754" s="412"/>
      <c r="E1754" s="412">
        <v>1098.6500000000001</v>
      </c>
      <c r="F1754" s="412">
        <v>0</v>
      </c>
      <c r="G1754" s="412"/>
      <c r="H1754" s="413"/>
    </row>
    <row r="1755" spans="2:8" ht="40.5" x14ac:dyDescent="0.35">
      <c r="B1755" s="410" t="s">
        <v>2478</v>
      </c>
      <c r="C1755" s="411" t="s">
        <v>869</v>
      </c>
      <c r="D1755" s="412"/>
      <c r="E1755" s="412">
        <v>2436</v>
      </c>
      <c r="F1755" s="412">
        <v>0</v>
      </c>
      <c r="G1755" s="412"/>
      <c r="H1755" s="413"/>
    </row>
    <row r="1756" spans="2:8" ht="40.5" x14ac:dyDescent="0.35">
      <c r="B1756" s="410" t="s">
        <v>2479</v>
      </c>
      <c r="C1756" s="411" t="s">
        <v>869</v>
      </c>
      <c r="D1756" s="412"/>
      <c r="E1756" s="412">
        <v>4188.09</v>
      </c>
      <c r="F1756" s="412">
        <v>0</v>
      </c>
      <c r="G1756" s="412"/>
      <c r="H1756" s="413"/>
    </row>
    <row r="1757" spans="2:8" ht="40.5" x14ac:dyDescent="0.35">
      <c r="B1757" s="410" t="s">
        <v>2480</v>
      </c>
      <c r="C1757" s="411" t="s">
        <v>869</v>
      </c>
      <c r="D1757" s="412"/>
      <c r="E1757" s="412">
        <v>627.09</v>
      </c>
      <c r="F1757" s="412">
        <v>0</v>
      </c>
      <c r="G1757" s="412"/>
      <c r="H1757" s="413"/>
    </row>
    <row r="1758" spans="2:8" ht="40.5" x14ac:dyDescent="0.35">
      <c r="B1758" s="410" t="s">
        <v>2481</v>
      </c>
      <c r="C1758" s="411" t="s">
        <v>869</v>
      </c>
      <c r="D1758" s="412"/>
      <c r="E1758" s="412">
        <v>2340.12</v>
      </c>
      <c r="F1758" s="412">
        <v>0</v>
      </c>
      <c r="G1758" s="412"/>
      <c r="H1758" s="413"/>
    </row>
    <row r="1759" spans="2:8" ht="40.5" x14ac:dyDescent="0.35">
      <c r="B1759" s="410" t="s">
        <v>2482</v>
      </c>
      <c r="C1759" s="411" t="s">
        <v>869</v>
      </c>
      <c r="D1759" s="412"/>
      <c r="E1759" s="412">
        <v>1417.82</v>
      </c>
      <c r="F1759" s="412">
        <v>0</v>
      </c>
      <c r="G1759" s="412"/>
      <c r="H1759" s="413"/>
    </row>
    <row r="1760" spans="2:8" ht="40.5" x14ac:dyDescent="0.35">
      <c r="B1760" s="410" t="s">
        <v>2483</v>
      </c>
      <c r="C1760" s="411" t="s">
        <v>869</v>
      </c>
      <c r="D1760" s="412"/>
      <c r="E1760" s="412">
        <v>1907.08</v>
      </c>
      <c r="F1760" s="412">
        <v>0</v>
      </c>
      <c r="G1760" s="412"/>
      <c r="H1760" s="413"/>
    </row>
    <row r="1761" spans="2:8" ht="40.5" x14ac:dyDescent="0.35">
      <c r="B1761" s="410" t="s">
        <v>2484</v>
      </c>
      <c r="C1761" s="411" t="s">
        <v>869</v>
      </c>
      <c r="D1761" s="412"/>
      <c r="E1761" s="412">
        <v>1275.6400000000001</v>
      </c>
      <c r="F1761" s="412">
        <v>0</v>
      </c>
      <c r="G1761" s="412"/>
      <c r="H1761" s="413"/>
    </row>
    <row r="1762" spans="2:8" ht="40.5" x14ac:dyDescent="0.35">
      <c r="B1762" s="410" t="s">
        <v>2485</v>
      </c>
      <c r="C1762" s="411" t="s">
        <v>869</v>
      </c>
      <c r="D1762" s="412"/>
      <c r="E1762" s="412">
        <v>9409.4699999999993</v>
      </c>
      <c r="F1762" s="412">
        <v>0</v>
      </c>
      <c r="G1762" s="412"/>
      <c r="H1762" s="413"/>
    </row>
    <row r="1763" spans="2:8" ht="40.5" x14ac:dyDescent="0.35">
      <c r="B1763" s="410" t="s">
        <v>2486</v>
      </c>
      <c r="C1763" s="411" t="s">
        <v>869</v>
      </c>
      <c r="D1763" s="412"/>
      <c r="E1763" s="412">
        <v>2707.08</v>
      </c>
      <c r="F1763" s="412">
        <v>0</v>
      </c>
      <c r="G1763" s="412"/>
      <c r="H1763" s="413"/>
    </row>
    <row r="1764" spans="2:8" ht="40.5" x14ac:dyDescent="0.35">
      <c r="B1764" s="410" t="s">
        <v>2487</v>
      </c>
      <c r="C1764" s="411" t="s">
        <v>869</v>
      </c>
      <c r="D1764" s="412"/>
      <c r="E1764" s="412">
        <v>8195.82</v>
      </c>
      <c r="F1764" s="412">
        <v>0</v>
      </c>
      <c r="G1764" s="412"/>
      <c r="H1764" s="413"/>
    </row>
    <row r="1765" spans="2:8" ht="40.5" x14ac:dyDescent="0.35">
      <c r="B1765" s="410" t="s">
        <v>2488</v>
      </c>
      <c r="C1765" s="411" t="s">
        <v>869</v>
      </c>
      <c r="D1765" s="412"/>
      <c r="E1765" s="412">
        <v>1417.82</v>
      </c>
      <c r="F1765" s="412">
        <v>0</v>
      </c>
      <c r="G1765" s="412"/>
      <c r="H1765" s="413"/>
    </row>
    <row r="1766" spans="2:8" ht="53.25" x14ac:dyDescent="0.35">
      <c r="B1766" s="410" t="s">
        <v>2489</v>
      </c>
      <c r="C1766" s="411" t="s">
        <v>871</v>
      </c>
      <c r="D1766" s="412"/>
      <c r="E1766" s="412">
        <v>1575.64</v>
      </c>
      <c r="F1766" s="412">
        <v>0</v>
      </c>
      <c r="G1766" s="412"/>
      <c r="H1766" s="413"/>
    </row>
    <row r="1767" spans="2:8" ht="53.25" x14ac:dyDescent="0.35">
      <c r="B1767" s="410" t="s">
        <v>2490</v>
      </c>
      <c r="C1767" s="411" t="s">
        <v>873</v>
      </c>
      <c r="D1767" s="412"/>
      <c r="E1767" s="412">
        <v>7284.11</v>
      </c>
      <c r="F1767" s="412">
        <v>0</v>
      </c>
      <c r="G1767" s="412"/>
      <c r="H1767" s="413"/>
    </row>
    <row r="1768" spans="2:8" ht="40.5" x14ac:dyDescent="0.35">
      <c r="B1768" s="410" t="s">
        <v>2491</v>
      </c>
      <c r="C1768" s="411" t="s">
        <v>877</v>
      </c>
      <c r="D1768" s="412"/>
      <c r="E1768" s="412">
        <v>2529.86</v>
      </c>
      <c r="F1768" s="412">
        <v>0</v>
      </c>
      <c r="G1768" s="412"/>
      <c r="H1768" s="413"/>
    </row>
    <row r="1769" spans="2:8" ht="40.5" x14ac:dyDescent="0.35">
      <c r="B1769" s="410" t="s">
        <v>2492</v>
      </c>
      <c r="C1769" s="411" t="s">
        <v>877</v>
      </c>
      <c r="D1769" s="412"/>
      <c r="E1769" s="412">
        <v>1907.08</v>
      </c>
      <c r="F1769" s="412">
        <v>0</v>
      </c>
      <c r="G1769" s="412"/>
      <c r="H1769" s="413"/>
    </row>
    <row r="1770" spans="2:8" ht="40.5" x14ac:dyDescent="0.35">
      <c r="B1770" s="410" t="s">
        <v>2493</v>
      </c>
      <c r="C1770" s="411" t="s">
        <v>877</v>
      </c>
      <c r="D1770" s="412"/>
      <c r="E1770" s="412">
        <v>1098.6500000000001</v>
      </c>
      <c r="F1770" s="412">
        <v>0</v>
      </c>
      <c r="G1770" s="412"/>
      <c r="H1770" s="413"/>
    </row>
    <row r="1771" spans="2:8" ht="40.5" x14ac:dyDescent="0.35">
      <c r="B1771" s="410" t="s">
        <v>2494</v>
      </c>
      <c r="C1771" s="411" t="s">
        <v>877</v>
      </c>
      <c r="D1771" s="412"/>
      <c r="E1771" s="412">
        <v>2436</v>
      </c>
      <c r="F1771" s="412">
        <v>0</v>
      </c>
      <c r="G1771" s="412"/>
      <c r="H1771" s="413"/>
    </row>
    <row r="1772" spans="2:8" ht="40.5" x14ac:dyDescent="0.35">
      <c r="B1772" s="410" t="s">
        <v>2495</v>
      </c>
      <c r="C1772" s="411" t="s">
        <v>877</v>
      </c>
      <c r="D1772" s="412"/>
      <c r="E1772" s="412">
        <v>4188.09</v>
      </c>
      <c r="F1772" s="412">
        <v>0</v>
      </c>
      <c r="G1772" s="412"/>
      <c r="H1772" s="413"/>
    </row>
    <row r="1773" spans="2:8" ht="40.5" x14ac:dyDescent="0.35">
      <c r="B1773" s="410" t="s">
        <v>2496</v>
      </c>
      <c r="C1773" s="411" t="s">
        <v>877</v>
      </c>
      <c r="D1773" s="412"/>
      <c r="E1773" s="412">
        <v>627.09</v>
      </c>
      <c r="F1773" s="412">
        <v>0</v>
      </c>
      <c r="G1773" s="412"/>
      <c r="H1773" s="413"/>
    </row>
    <row r="1774" spans="2:8" ht="40.5" x14ac:dyDescent="0.35">
      <c r="B1774" s="410" t="s">
        <v>2497</v>
      </c>
      <c r="C1774" s="411" t="s">
        <v>877</v>
      </c>
      <c r="D1774" s="412"/>
      <c r="E1774" s="412">
        <v>2340.12</v>
      </c>
      <c r="F1774" s="412">
        <v>0</v>
      </c>
      <c r="G1774" s="412"/>
      <c r="H1774" s="413"/>
    </row>
    <row r="1775" spans="2:8" ht="40.5" x14ac:dyDescent="0.35">
      <c r="B1775" s="410" t="s">
        <v>2498</v>
      </c>
      <c r="C1775" s="411" t="s">
        <v>877</v>
      </c>
      <c r="D1775" s="412"/>
      <c r="E1775" s="412">
        <v>1417.82</v>
      </c>
      <c r="F1775" s="412">
        <v>0</v>
      </c>
      <c r="G1775" s="412"/>
      <c r="H1775" s="413"/>
    </row>
    <row r="1776" spans="2:8" ht="40.5" x14ac:dyDescent="0.35">
      <c r="B1776" s="410" t="s">
        <v>2499</v>
      </c>
      <c r="C1776" s="411" t="s">
        <v>877</v>
      </c>
      <c r="D1776" s="412"/>
      <c r="E1776" s="412">
        <v>1907.08</v>
      </c>
      <c r="F1776" s="412">
        <v>0</v>
      </c>
      <c r="G1776" s="412"/>
      <c r="H1776" s="413"/>
    </row>
    <row r="1777" spans="2:8" ht="40.5" x14ac:dyDescent="0.35">
      <c r="B1777" s="410" t="s">
        <v>2500</v>
      </c>
      <c r="C1777" s="411" t="s">
        <v>877</v>
      </c>
      <c r="D1777" s="412"/>
      <c r="E1777" s="412">
        <v>1275.6400000000001</v>
      </c>
      <c r="F1777" s="412">
        <v>0</v>
      </c>
      <c r="G1777" s="412"/>
      <c r="H1777" s="413"/>
    </row>
    <row r="1778" spans="2:8" ht="40.5" x14ac:dyDescent="0.35">
      <c r="B1778" s="410" t="s">
        <v>2501</v>
      </c>
      <c r="C1778" s="411" t="s">
        <v>877</v>
      </c>
      <c r="D1778" s="412"/>
      <c r="E1778" s="412">
        <v>8084.94</v>
      </c>
      <c r="F1778" s="412">
        <v>0</v>
      </c>
      <c r="G1778" s="412"/>
      <c r="H1778" s="413"/>
    </row>
    <row r="1779" spans="2:8" ht="40.5" x14ac:dyDescent="0.35">
      <c r="B1779" s="410" t="s">
        <v>2502</v>
      </c>
      <c r="C1779" s="411" t="s">
        <v>877</v>
      </c>
      <c r="D1779" s="412"/>
      <c r="E1779" s="412">
        <v>2707.08</v>
      </c>
      <c r="F1779" s="412">
        <v>0</v>
      </c>
      <c r="G1779" s="412"/>
      <c r="H1779" s="413"/>
    </row>
    <row r="1780" spans="2:8" ht="40.5" x14ac:dyDescent="0.35">
      <c r="B1780" s="410" t="s">
        <v>2503</v>
      </c>
      <c r="C1780" s="411" t="s">
        <v>877</v>
      </c>
      <c r="D1780" s="412"/>
      <c r="E1780" s="412">
        <v>8195.82</v>
      </c>
      <c r="F1780" s="412">
        <v>0</v>
      </c>
      <c r="G1780" s="412"/>
      <c r="H1780" s="413"/>
    </row>
    <row r="1781" spans="2:8" ht="40.5" x14ac:dyDescent="0.35">
      <c r="B1781" s="410" t="s">
        <v>2504</v>
      </c>
      <c r="C1781" s="411" t="s">
        <v>877</v>
      </c>
      <c r="D1781" s="412"/>
      <c r="E1781" s="412">
        <v>1417.82</v>
      </c>
      <c r="F1781" s="412">
        <v>0</v>
      </c>
      <c r="G1781" s="412"/>
      <c r="H1781" s="413"/>
    </row>
    <row r="1782" spans="2:8" ht="27.75" x14ac:dyDescent="0.35">
      <c r="B1782" s="410" t="s">
        <v>2505</v>
      </c>
      <c r="C1782" s="411" t="s">
        <v>879</v>
      </c>
      <c r="D1782" s="412"/>
      <c r="E1782" s="412">
        <v>2173.31</v>
      </c>
      <c r="F1782" s="412">
        <v>0</v>
      </c>
      <c r="G1782" s="412"/>
      <c r="H1782" s="413"/>
    </row>
    <row r="1783" spans="2:8" ht="27.75" x14ac:dyDescent="0.35">
      <c r="B1783" s="410" t="s">
        <v>2506</v>
      </c>
      <c r="C1783" s="411" t="s">
        <v>879</v>
      </c>
      <c r="D1783" s="412"/>
      <c r="E1783" s="412">
        <v>1859.47</v>
      </c>
      <c r="F1783" s="412">
        <v>0</v>
      </c>
      <c r="G1783" s="412"/>
      <c r="H1783" s="413"/>
    </row>
    <row r="1784" spans="2:8" ht="27.75" x14ac:dyDescent="0.35">
      <c r="B1784" s="410" t="s">
        <v>2507</v>
      </c>
      <c r="C1784" s="411" t="s">
        <v>879</v>
      </c>
      <c r="D1784" s="412"/>
      <c r="E1784" s="412">
        <v>829.32</v>
      </c>
      <c r="F1784" s="412">
        <v>0</v>
      </c>
      <c r="G1784" s="412"/>
      <c r="H1784" s="413"/>
    </row>
    <row r="1785" spans="2:8" ht="27.75" x14ac:dyDescent="0.35">
      <c r="B1785" s="410" t="s">
        <v>2508</v>
      </c>
      <c r="C1785" s="411" t="s">
        <v>879</v>
      </c>
      <c r="D1785" s="412"/>
      <c r="E1785" s="412">
        <v>2136.6799999999998</v>
      </c>
      <c r="F1785" s="412">
        <v>0</v>
      </c>
      <c r="G1785" s="412"/>
      <c r="H1785" s="413"/>
    </row>
    <row r="1786" spans="2:8" ht="27.75" x14ac:dyDescent="0.35">
      <c r="B1786" s="410" t="s">
        <v>2509</v>
      </c>
      <c r="C1786" s="411" t="s">
        <v>879</v>
      </c>
      <c r="D1786" s="412"/>
      <c r="E1786" s="412">
        <v>4188.09</v>
      </c>
      <c r="F1786" s="412">
        <v>0</v>
      </c>
      <c r="G1786" s="412"/>
      <c r="H1786" s="413"/>
    </row>
    <row r="1787" spans="2:8" ht="27.75" x14ac:dyDescent="0.35">
      <c r="B1787" s="410" t="s">
        <v>2510</v>
      </c>
      <c r="C1787" s="411" t="s">
        <v>879</v>
      </c>
      <c r="D1787" s="412"/>
      <c r="E1787" s="412">
        <v>2292.5</v>
      </c>
      <c r="F1787" s="412">
        <v>0</v>
      </c>
      <c r="G1787" s="412"/>
      <c r="H1787" s="413"/>
    </row>
    <row r="1788" spans="2:8" ht="27.75" x14ac:dyDescent="0.35">
      <c r="B1788" s="410" t="s">
        <v>2511</v>
      </c>
      <c r="C1788" s="411" t="s">
        <v>879</v>
      </c>
      <c r="D1788" s="412"/>
      <c r="E1788" s="412">
        <v>1279.1600000000001</v>
      </c>
      <c r="F1788" s="412">
        <v>0</v>
      </c>
      <c r="G1788" s="412"/>
      <c r="H1788" s="413"/>
    </row>
    <row r="1789" spans="2:8" ht="27.75" x14ac:dyDescent="0.35">
      <c r="B1789" s="410" t="s">
        <v>2512</v>
      </c>
      <c r="C1789" s="411" t="s">
        <v>879</v>
      </c>
      <c r="D1789" s="412"/>
      <c r="E1789" s="412">
        <v>1859.47</v>
      </c>
      <c r="F1789" s="412">
        <v>0</v>
      </c>
      <c r="G1789" s="412"/>
      <c r="H1789" s="413"/>
    </row>
    <row r="1790" spans="2:8" ht="27.75" x14ac:dyDescent="0.35">
      <c r="B1790" s="410" t="s">
        <v>2513</v>
      </c>
      <c r="C1790" s="411" t="s">
        <v>879</v>
      </c>
      <c r="D1790" s="412"/>
      <c r="E1790" s="412">
        <v>829.32</v>
      </c>
      <c r="F1790" s="412">
        <v>0</v>
      </c>
      <c r="G1790" s="412"/>
      <c r="H1790" s="413"/>
    </row>
    <row r="1791" spans="2:8" ht="27.75" x14ac:dyDescent="0.35">
      <c r="B1791" s="410" t="s">
        <v>2514</v>
      </c>
      <c r="C1791" s="411" t="s">
        <v>879</v>
      </c>
      <c r="D1791" s="412"/>
      <c r="E1791" s="412">
        <v>8084.94</v>
      </c>
      <c r="F1791" s="412">
        <v>0</v>
      </c>
      <c r="G1791" s="412"/>
      <c r="H1791" s="413"/>
    </row>
    <row r="1792" spans="2:8" ht="27.75" x14ac:dyDescent="0.35">
      <c r="B1792" s="410" t="s">
        <v>2515</v>
      </c>
      <c r="C1792" s="411" t="s">
        <v>879</v>
      </c>
      <c r="D1792" s="412"/>
      <c r="E1792" s="412">
        <v>1397.96</v>
      </c>
      <c r="F1792" s="412">
        <v>0</v>
      </c>
      <c r="G1792" s="412"/>
      <c r="H1792" s="413"/>
    </row>
    <row r="1793" spans="2:8" ht="27.75" x14ac:dyDescent="0.35">
      <c r="B1793" s="410" t="s">
        <v>2516</v>
      </c>
      <c r="C1793" s="411" t="s">
        <v>879</v>
      </c>
      <c r="D1793" s="412"/>
      <c r="E1793" s="412">
        <v>2659.47</v>
      </c>
      <c r="F1793" s="412">
        <v>0</v>
      </c>
      <c r="G1793" s="412"/>
      <c r="H1793" s="413"/>
    </row>
    <row r="1794" spans="2:8" ht="27.75" x14ac:dyDescent="0.35">
      <c r="B1794" s="410" t="s">
        <v>2517</v>
      </c>
      <c r="C1794" s="411" t="s">
        <v>879</v>
      </c>
      <c r="D1794" s="412"/>
      <c r="E1794" s="412">
        <v>8195.82</v>
      </c>
      <c r="F1794" s="412">
        <v>0</v>
      </c>
      <c r="G1794" s="412"/>
      <c r="H1794" s="413"/>
    </row>
    <row r="1795" spans="2:8" ht="27.75" x14ac:dyDescent="0.35">
      <c r="B1795" s="410" t="s">
        <v>2518</v>
      </c>
      <c r="C1795" s="411" t="s">
        <v>881</v>
      </c>
      <c r="D1795" s="412"/>
      <c r="E1795" s="412">
        <v>1575.64</v>
      </c>
      <c r="F1795" s="412">
        <v>0</v>
      </c>
      <c r="G1795" s="412"/>
      <c r="H1795" s="413"/>
    </row>
    <row r="1796" spans="2:8" ht="27.75" x14ac:dyDescent="0.35">
      <c r="B1796" s="410" t="s">
        <v>2519</v>
      </c>
      <c r="C1796" s="411" t="s">
        <v>881</v>
      </c>
      <c r="D1796" s="412"/>
      <c r="E1796" s="412">
        <v>2359.4699999999998</v>
      </c>
      <c r="F1796" s="412">
        <v>0</v>
      </c>
      <c r="G1796" s="412"/>
      <c r="H1796" s="413"/>
    </row>
    <row r="1797" spans="2:8" ht="27.75" x14ac:dyDescent="0.35">
      <c r="B1797" s="410" t="s">
        <v>2520</v>
      </c>
      <c r="C1797" s="411" t="s">
        <v>883</v>
      </c>
      <c r="D1797" s="412"/>
      <c r="E1797" s="412">
        <v>1575.64</v>
      </c>
      <c r="F1797" s="412">
        <v>0</v>
      </c>
      <c r="G1797" s="412"/>
      <c r="H1797" s="413"/>
    </row>
    <row r="1798" spans="2:8" ht="27.75" x14ac:dyDescent="0.35">
      <c r="B1798" s="410" t="s">
        <v>2521</v>
      </c>
      <c r="C1798" s="411" t="s">
        <v>883</v>
      </c>
      <c r="D1798" s="412"/>
      <c r="E1798" s="412">
        <v>2359.4699999999998</v>
      </c>
      <c r="F1798" s="412">
        <v>0</v>
      </c>
      <c r="G1798" s="412"/>
      <c r="H1798" s="413"/>
    </row>
    <row r="1799" spans="2:8" ht="27.75" x14ac:dyDescent="0.35">
      <c r="B1799" s="410" t="s">
        <v>2522</v>
      </c>
      <c r="C1799" s="411" t="s">
        <v>891</v>
      </c>
      <c r="D1799" s="412"/>
      <c r="E1799" s="412">
        <v>2173.31</v>
      </c>
      <c r="F1799" s="412">
        <v>0</v>
      </c>
      <c r="G1799" s="412"/>
      <c r="H1799" s="413"/>
    </row>
    <row r="1800" spans="2:8" ht="27.75" x14ac:dyDescent="0.35">
      <c r="B1800" s="410" t="s">
        <v>2523</v>
      </c>
      <c r="C1800" s="411" t="s">
        <v>891</v>
      </c>
      <c r="D1800" s="412"/>
      <c r="E1800" s="412">
        <v>1859.47</v>
      </c>
      <c r="F1800" s="412">
        <v>0</v>
      </c>
      <c r="G1800" s="412"/>
      <c r="H1800" s="413"/>
    </row>
    <row r="1801" spans="2:8" ht="27.75" x14ac:dyDescent="0.35">
      <c r="B1801" s="410" t="s">
        <v>2524</v>
      </c>
      <c r="C1801" s="411" t="s">
        <v>891</v>
      </c>
      <c r="D1801" s="412"/>
      <c r="E1801" s="412">
        <v>1098.6500000000001</v>
      </c>
      <c r="F1801" s="412">
        <v>0</v>
      </c>
      <c r="G1801" s="412"/>
      <c r="H1801" s="413"/>
    </row>
    <row r="1802" spans="2:8" ht="27.75" x14ac:dyDescent="0.35">
      <c r="B1802" s="410" t="s">
        <v>2525</v>
      </c>
      <c r="C1802" s="411" t="s">
        <v>891</v>
      </c>
      <c r="D1802" s="412"/>
      <c r="E1802" s="412">
        <v>2136.6799999999998</v>
      </c>
      <c r="F1802" s="412">
        <v>0</v>
      </c>
      <c r="G1802" s="412"/>
      <c r="H1802" s="413"/>
    </row>
    <row r="1803" spans="2:8" ht="27.75" x14ac:dyDescent="0.35">
      <c r="B1803" s="410" t="s">
        <v>2526</v>
      </c>
      <c r="C1803" s="411" t="s">
        <v>891</v>
      </c>
      <c r="D1803" s="412"/>
      <c r="E1803" s="412">
        <v>4188.09</v>
      </c>
      <c r="F1803" s="412">
        <v>0</v>
      </c>
      <c r="G1803" s="412"/>
      <c r="H1803" s="413"/>
    </row>
    <row r="1804" spans="2:8" ht="27.75" x14ac:dyDescent="0.35">
      <c r="B1804" s="410" t="s">
        <v>2527</v>
      </c>
      <c r="C1804" s="411" t="s">
        <v>891</v>
      </c>
      <c r="D1804" s="412"/>
      <c r="E1804" s="412">
        <v>634.95000000000005</v>
      </c>
      <c r="F1804" s="412">
        <v>0</v>
      </c>
      <c r="G1804" s="412"/>
      <c r="H1804" s="413"/>
    </row>
    <row r="1805" spans="2:8" ht="27.75" x14ac:dyDescent="0.35">
      <c r="B1805" s="410" t="s">
        <v>2528</v>
      </c>
      <c r="C1805" s="411" t="s">
        <v>891</v>
      </c>
      <c r="D1805" s="412"/>
      <c r="E1805" s="412">
        <v>2292.5</v>
      </c>
      <c r="F1805" s="412">
        <v>0</v>
      </c>
      <c r="G1805" s="412"/>
      <c r="H1805" s="413"/>
    </row>
    <row r="1806" spans="2:8" ht="27.75" x14ac:dyDescent="0.35">
      <c r="B1806" s="410" t="s">
        <v>2529</v>
      </c>
      <c r="C1806" s="411" t="s">
        <v>891</v>
      </c>
      <c r="D1806" s="412"/>
      <c r="E1806" s="412">
        <v>1279.1600000000001</v>
      </c>
      <c r="F1806" s="412">
        <v>0</v>
      </c>
      <c r="G1806" s="412"/>
      <c r="H1806" s="413"/>
    </row>
    <row r="1807" spans="2:8" ht="27.75" x14ac:dyDescent="0.35">
      <c r="B1807" s="410" t="s">
        <v>2530</v>
      </c>
      <c r="C1807" s="411" t="s">
        <v>891</v>
      </c>
      <c r="D1807" s="412"/>
      <c r="E1807" s="412">
        <v>1859.47</v>
      </c>
      <c r="F1807" s="412">
        <v>0</v>
      </c>
      <c r="G1807" s="412"/>
      <c r="H1807" s="413"/>
    </row>
    <row r="1808" spans="2:8" ht="27.75" x14ac:dyDescent="0.35">
      <c r="B1808" s="410" t="s">
        <v>2531</v>
      </c>
      <c r="C1808" s="411" t="s">
        <v>891</v>
      </c>
      <c r="D1808" s="412"/>
      <c r="E1808" s="412">
        <v>1098.6500000000001</v>
      </c>
      <c r="F1808" s="412">
        <v>0</v>
      </c>
      <c r="G1808" s="412"/>
      <c r="H1808" s="413"/>
    </row>
    <row r="1809" spans="2:8" ht="27.75" x14ac:dyDescent="0.35">
      <c r="B1809" s="410" t="s">
        <v>2532</v>
      </c>
      <c r="C1809" s="411" t="s">
        <v>891</v>
      </c>
      <c r="D1809" s="412"/>
      <c r="E1809" s="412">
        <v>8084.94</v>
      </c>
      <c r="F1809" s="412">
        <v>0</v>
      </c>
      <c r="G1809" s="412"/>
      <c r="H1809" s="413"/>
    </row>
    <row r="1810" spans="2:8" ht="27.75" x14ac:dyDescent="0.35">
      <c r="B1810" s="410" t="s">
        <v>2533</v>
      </c>
      <c r="C1810" s="411" t="s">
        <v>891</v>
      </c>
      <c r="D1810" s="412"/>
      <c r="E1810" s="412">
        <v>1397.96</v>
      </c>
      <c r="F1810" s="412">
        <v>0</v>
      </c>
      <c r="G1810" s="412"/>
      <c r="H1810" s="413"/>
    </row>
    <row r="1811" spans="2:8" ht="27.75" x14ac:dyDescent="0.35">
      <c r="B1811" s="410" t="s">
        <v>2534</v>
      </c>
      <c r="C1811" s="411" t="s">
        <v>891</v>
      </c>
      <c r="D1811" s="412"/>
      <c r="E1811" s="412">
        <v>2659.47</v>
      </c>
      <c r="F1811" s="412">
        <v>0</v>
      </c>
      <c r="G1811" s="412"/>
      <c r="H1811" s="413"/>
    </row>
    <row r="1812" spans="2:8" ht="27.75" x14ac:dyDescent="0.35">
      <c r="B1812" s="410" t="s">
        <v>2535</v>
      </c>
      <c r="C1812" s="411" t="s">
        <v>891</v>
      </c>
      <c r="D1812" s="412"/>
      <c r="E1812" s="412">
        <v>8195.82</v>
      </c>
      <c r="F1812" s="412">
        <v>0</v>
      </c>
      <c r="G1812" s="412"/>
      <c r="H1812" s="413"/>
    </row>
    <row r="1813" spans="2:8" ht="40.5" x14ac:dyDescent="0.35">
      <c r="B1813" s="410" t="s">
        <v>2536</v>
      </c>
      <c r="C1813" s="411" t="s">
        <v>893</v>
      </c>
      <c r="D1813" s="412"/>
      <c r="E1813" s="412">
        <v>2173.31</v>
      </c>
      <c r="F1813" s="412">
        <v>0</v>
      </c>
      <c r="G1813" s="412"/>
      <c r="H1813" s="413"/>
    </row>
    <row r="1814" spans="2:8" ht="40.5" x14ac:dyDescent="0.35">
      <c r="B1814" s="410" t="s">
        <v>2537</v>
      </c>
      <c r="C1814" s="411" t="s">
        <v>893</v>
      </c>
      <c r="D1814" s="412"/>
      <c r="E1814" s="412">
        <v>1098.6500000000001</v>
      </c>
      <c r="F1814" s="412">
        <v>0</v>
      </c>
      <c r="G1814" s="412"/>
      <c r="H1814" s="413"/>
    </row>
    <row r="1815" spans="2:8" ht="40.5" x14ac:dyDescent="0.35">
      <c r="B1815" s="410" t="s">
        <v>2538</v>
      </c>
      <c r="C1815" s="411" t="s">
        <v>893</v>
      </c>
      <c r="D1815" s="412"/>
      <c r="E1815" s="412">
        <v>2136.6799999999998</v>
      </c>
      <c r="F1815" s="412">
        <v>0</v>
      </c>
      <c r="G1815" s="412"/>
      <c r="H1815" s="413"/>
    </row>
    <row r="1816" spans="2:8" ht="40.5" x14ac:dyDescent="0.35">
      <c r="B1816" s="410" t="s">
        <v>2539</v>
      </c>
      <c r="C1816" s="411" t="s">
        <v>893</v>
      </c>
      <c r="D1816" s="412"/>
      <c r="E1816" s="412">
        <v>4188.09</v>
      </c>
      <c r="F1816" s="412">
        <v>0</v>
      </c>
      <c r="G1816" s="412"/>
      <c r="H1816" s="413"/>
    </row>
    <row r="1817" spans="2:8" ht="40.5" x14ac:dyDescent="0.35">
      <c r="B1817" s="410" t="s">
        <v>2540</v>
      </c>
      <c r="C1817" s="411" t="s">
        <v>893</v>
      </c>
      <c r="D1817" s="412"/>
      <c r="E1817" s="412">
        <v>634.95000000000005</v>
      </c>
      <c r="F1817" s="412">
        <v>0</v>
      </c>
      <c r="G1817" s="412"/>
      <c r="H1817" s="413"/>
    </row>
    <row r="1818" spans="2:8" ht="40.5" x14ac:dyDescent="0.35">
      <c r="B1818" s="410" t="s">
        <v>2541</v>
      </c>
      <c r="C1818" s="411" t="s">
        <v>893</v>
      </c>
      <c r="D1818" s="412"/>
      <c r="E1818" s="412">
        <v>1279.1600000000001</v>
      </c>
      <c r="F1818" s="412">
        <v>0</v>
      </c>
      <c r="G1818" s="412"/>
      <c r="H1818" s="413"/>
    </row>
    <row r="1819" spans="2:8" ht="40.5" x14ac:dyDescent="0.35">
      <c r="B1819" s="410" t="s">
        <v>2542</v>
      </c>
      <c r="C1819" s="411" t="s">
        <v>893</v>
      </c>
      <c r="D1819" s="412"/>
      <c r="E1819" s="412">
        <v>1859.47</v>
      </c>
      <c r="F1819" s="412">
        <v>0</v>
      </c>
      <c r="G1819" s="412"/>
      <c r="H1819" s="413"/>
    </row>
    <row r="1820" spans="2:8" ht="40.5" x14ac:dyDescent="0.35">
      <c r="B1820" s="410" t="s">
        <v>2543</v>
      </c>
      <c r="C1820" s="411" t="s">
        <v>893</v>
      </c>
      <c r="D1820" s="412"/>
      <c r="E1820" s="412">
        <v>1098.6500000000001</v>
      </c>
      <c r="F1820" s="412">
        <v>0</v>
      </c>
      <c r="G1820" s="412"/>
      <c r="H1820" s="413"/>
    </row>
    <row r="1821" spans="2:8" ht="40.5" x14ac:dyDescent="0.35">
      <c r="B1821" s="410" t="s">
        <v>2544</v>
      </c>
      <c r="C1821" s="411" t="s">
        <v>893</v>
      </c>
      <c r="D1821" s="412"/>
      <c r="E1821" s="412">
        <v>8084.94</v>
      </c>
      <c r="F1821" s="412">
        <v>0</v>
      </c>
      <c r="G1821" s="412"/>
      <c r="H1821" s="413"/>
    </row>
    <row r="1822" spans="2:8" ht="40.5" x14ac:dyDescent="0.35">
      <c r="B1822" s="410" t="s">
        <v>2545</v>
      </c>
      <c r="C1822" s="411" t="s">
        <v>893</v>
      </c>
      <c r="D1822" s="412"/>
      <c r="E1822" s="412">
        <v>1397.96</v>
      </c>
      <c r="F1822" s="412">
        <v>0</v>
      </c>
      <c r="G1822" s="412"/>
      <c r="H1822" s="413"/>
    </row>
    <row r="1823" spans="2:8" ht="40.5" x14ac:dyDescent="0.35">
      <c r="B1823" s="410" t="s">
        <v>2546</v>
      </c>
      <c r="C1823" s="411" t="s">
        <v>893</v>
      </c>
      <c r="D1823" s="412"/>
      <c r="E1823" s="412">
        <v>8195.82</v>
      </c>
      <c r="F1823" s="412">
        <v>0</v>
      </c>
      <c r="G1823" s="412"/>
      <c r="H1823" s="413"/>
    </row>
    <row r="1824" spans="2:8" ht="40.5" x14ac:dyDescent="0.35">
      <c r="B1824" s="410" t="s">
        <v>2547</v>
      </c>
      <c r="C1824" s="411" t="s">
        <v>893</v>
      </c>
      <c r="D1824" s="412"/>
      <c r="E1824" s="412">
        <v>1397.96</v>
      </c>
      <c r="F1824" s="412">
        <v>0</v>
      </c>
      <c r="G1824" s="412"/>
      <c r="H1824" s="413"/>
    </row>
    <row r="1825" spans="2:8" ht="40.5" x14ac:dyDescent="0.35">
      <c r="B1825" s="410" t="s">
        <v>2548</v>
      </c>
      <c r="C1825" s="411" t="s">
        <v>895</v>
      </c>
      <c r="D1825" s="412"/>
      <c r="E1825" s="412">
        <v>1573.23</v>
      </c>
      <c r="F1825" s="412">
        <v>0</v>
      </c>
      <c r="G1825" s="412"/>
      <c r="H1825" s="413"/>
    </row>
    <row r="1826" spans="2:8" ht="40.5" x14ac:dyDescent="0.35">
      <c r="B1826" s="410" t="s">
        <v>2549</v>
      </c>
      <c r="C1826" s="411" t="s">
        <v>897</v>
      </c>
      <c r="D1826" s="412"/>
      <c r="E1826" s="412">
        <v>2529.86</v>
      </c>
      <c r="F1826" s="412">
        <v>0</v>
      </c>
      <c r="G1826" s="412"/>
      <c r="H1826" s="413"/>
    </row>
    <row r="1827" spans="2:8" ht="40.5" x14ac:dyDescent="0.35">
      <c r="B1827" s="410" t="s">
        <v>2550</v>
      </c>
      <c r="C1827" s="411" t="s">
        <v>897</v>
      </c>
      <c r="D1827" s="412"/>
      <c r="E1827" s="412">
        <v>1907.08</v>
      </c>
      <c r="F1827" s="412">
        <v>0</v>
      </c>
      <c r="G1827" s="412"/>
      <c r="H1827" s="413"/>
    </row>
    <row r="1828" spans="2:8" ht="40.5" x14ac:dyDescent="0.35">
      <c r="B1828" s="410" t="s">
        <v>2551</v>
      </c>
      <c r="C1828" s="411" t="s">
        <v>897</v>
      </c>
      <c r="D1828" s="412"/>
      <c r="E1828" s="412">
        <v>1098.6500000000001</v>
      </c>
      <c r="F1828" s="412">
        <v>0</v>
      </c>
      <c r="G1828" s="412"/>
      <c r="H1828" s="413"/>
    </row>
    <row r="1829" spans="2:8" ht="40.5" x14ac:dyDescent="0.35">
      <c r="B1829" s="410" t="s">
        <v>2552</v>
      </c>
      <c r="C1829" s="411" t="s">
        <v>897</v>
      </c>
      <c r="D1829" s="412"/>
      <c r="E1829" s="412">
        <v>2436</v>
      </c>
      <c r="F1829" s="412">
        <v>0</v>
      </c>
      <c r="G1829" s="412"/>
      <c r="H1829" s="413"/>
    </row>
    <row r="1830" spans="2:8" ht="40.5" x14ac:dyDescent="0.35">
      <c r="B1830" s="410" t="s">
        <v>2553</v>
      </c>
      <c r="C1830" s="411" t="s">
        <v>897</v>
      </c>
      <c r="D1830" s="412"/>
      <c r="E1830" s="412">
        <v>4188.09</v>
      </c>
      <c r="F1830" s="412">
        <v>0</v>
      </c>
      <c r="G1830" s="412"/>
      <c r="H1830" s="413"/>
    </row>
    <row r="1831" spans="2:8" ht="40.5" x14ac:dyDescent="0.35">
      <c r="B1831" s="410" t="s">
        <v>2554</v>
      </c>
      <c r="C1831" s="411" t="s">
        <v>897</v>
      </c>
      <c r="D1831" s="412"/>
      <c r="E1831" s="412">
        <v>2340.12</v>
      </c>
      <c r="F1831" s="412">
        <v>0</v>
      </c>
      <c r="G1831" s="412"/>
      <c r="H1831" s="413"/>
    </row>
    <row r="1832" spans="2:8" ht="40.5" x14ac:dyDescent="0.35">
      <c r="B1832" s="410" t="s">
        <v>2555</v>
      </c>
      <c r="C1832" s="411" t="s">
        <v>897</v>
      </c>
      <c r="D1832" s="412"/>
      <c r="E1832" s="412">
        <v>1279.1600000000001</v>
      </c>
      <c r="F1832" s="412">
        <v>0</v>
      </c>
      <c r="G1832" s="412"/>
      <c r="H1832" s="413"/>
    </row>
    <row r="1833" spans="2:8" ht="40.5" x14ac:dyDescent="0.35">
      <c r="B1833" s="410" t="s">
        <v>2556</v>
      </c>
      <c r="C1833" s="411" t="s">
        <v>897</v>
      </c>
      <c r="D1833" s="412"/>
      <c r="E1833" s="412">
        <v>1907.08</v>
      </c>
      <c r="F1833" s="412">
        <v>0</v>
      </c>
      <c r="G1833" s="412"/>
      <c r="H1833" s="413"/>
    </row>
    <row r="1834" spans="2:8" ht="40.5" x14ac:dyDescent="0.35">
      <c r="B1834" s="410" t="s">
        <v>2557</v>
      </c>
      <c r="C1834" s="411" t="s">
        <v>897</v>
      </c>
      <c r="D1834" s="412"/>
      <c r="E1834" s="412">
        <v>8084.94</v>
      </c>
      <c r="F1834" s="412">
        <v>0</v>
      </c>
      <c r="G1834" s="412"/>
      <c r="H1834" s="413"/>
    </row>
    <row r="1835" spans="2:8" ht="40.5" x14ac:dyDescent="0.35">
      <c r="B1835" s="410" t="s">
        <v>2558</v>
      </c>
      <c r="C1835" s="411" t="s">
        <v>897</v>
      </c>
      <c r="D1835" s="412"/>
      <c r="E1835" s="412">
        <v>2707.08</v>
      </c>
      <c r="F1835" s="412">
        <v>0</v>
      </c>
      <c r="G1835" s="412"/>
      <c r="H1835" s="413"/>
    </row>
    <row r="1836" spans="2:8" ht="40.5" x14ac:dyDescent="0.35">
      <c r="B1836" s="410" t="s">
        <v>2559</v>
      </c>
      <c r="C1836" s="411" t="s">
        <v>897</v>
      </c>
      <c r="D1836" s="412"/>
      <c r="E1836" s="412">
        <v>8195.82</v>
      </c>
      <c r="F1836" s="412">
        <v>0</v>
      </c>
      <c r="G1836" s="412"/>
      <c r="H1836" s="413"/>
    </row>
    <row r="1837" spans="2:8" ht="40.5" x14ac:dyDescent="0.35">
      <c r="B1837" s="410" t="s">
        <v>2560</v>
      </c>
      <c r="C1837" s="411" t="s">
        <v>897</v>
      </c>
      <c r="D1837" s="412"/>
      <c r="E1837" s="412">
        <v>1397.96</v>
      </c>
      <c r="F1837" s="412">
        <v>0</v>
      </c>
      <c r="G1837" s="412"/>
      <c r="H1837" s="413"/>
    </row>
    <row r="1838" spans="2:8" ht="40.5" x14ac:dyDescent="0.35">
      <c r="B1838" s="410" t="s">
        <v>2561</v>
      </c>
      <c r="C1838" s="411" t="s">
        <v>899</v>
      </c>
      <c r="D1838" s="412"/>
      <c r="E1838" s="412">
        <v>1575.64</v>
      </c>
      <c r="F1838" s="412">
        <v>0</v>
      </c>
      <c r="G1838" s="412"/>
      <c r="H1838" s="413"/>
    </row>
    <row r="1839" spans="2:8" ht="27.75" x14ac:dyDescent="0.35">
      <c r="B1839" s="410" t="s">
        <v>2562</v>
      </c>
      <c r="C1839" s="411" t="s">
        <v>911</v>
      </c>
      <c r="D1839" s="412"/>
      <c r="E1839" s="412">
        <v>1575.64</v>
      </c>
      <c r="F1839" s="412">
        <v>0</v>
      </c>
      <c r="G1839" s="412"/>
      <c r="H1839" s="413"/>
    </row>
    <row r="1840" spans="2:8" ht="40.5" x14ac:dyDescent="0.35">
      <c r="B1840" s="410" t="s">
        <v>2563</v>
      </c>
      <c r="C1840" s="411" t="s">
        <v>913</v>
      </c>
      <c r="D1840" s="412"/>
      <c r="E1840" s="412">
        <v>7284.11</v>
      </c>
      <c r="F1840" s="412">
        <v>0</v>
      </c>
      <c r="G1840" s="412"/>
      <c r="H1840" s="413"/>
    </row>
    <row r="1841" spans="2:8" ht="53.25" x14ac:dyDescent="0.35">
      <c r="B1841" s="410" t="s">
        <v>2564</v>
      </c>
      <c r="C1841" s="411" t="s">
        <v>915</v>
      </c>
      <c r="D1841" s="412"/>
      <c r="E1841" s="412">
        <v>2529.86</v>
      </c>
      <c r="F1841" s="412">
        <v>0</v>
      </c>
      <c r="G1841" s="412"/>
      <c r="H1841" s="413"/>
    </row>
    <row r="1842" spans="2:8" ht="53.25" x14ac:dyDescent="0.35">
      <c r="B1842" s="410" t="s">
        <v>2565</v>
      </c>
      <c r="C1842" s="411" t="s">
        <v>915</v>
      </c>
      <c r="D1842" s="412"/>
      <c r="E1842" s="412">
        <v>1907.08</v>
      </c>
      <c r="F1842" s="412">
        <v>0</v>
      </c>
      <c r="G1842" s="412"/>
      <c r="H1842" s="413"/>
    </row>
    <row r="1843" spans="2:8" ht="53.25" x14ac:dyDescent="0.35">
      <c r="B1843" s="410" t="s">
        <v>2566</v>
      </c>
      <c r="C1843" s="411" t="s">
        <v>915</v>
      </c>
      <c r="D1843" s="412"/>
      <c r="E1843" s="412">
        <v>1098.6500000000001</v>
      </c>
      <c r="F1843" s="412">
        <v>0</v>
      </c>
      <c r="G1843" s="412"/>
      <c r="H1843" s="413"/>
    </row>
    <row r="1844" spans="2:8" ht="53.25" x14ac:dyDescent="0.35">
      <c r="B1844" s="410" t="s">
        <v>2567</v>
      </c>
      <c r="C1844" s="411" t="s">
        <v>915</v>
      </c>
      <c r="D1844" s="412"/>
      <c r="E1844" s="412">
        <v>2436</v>
      </c>
      <c r="F1844" s="412">
        <v>0</v>
      </c>
      <c r="G1844" s="412"/>
      <c r="H1844" s="413"/>
    </row>
    <row r="1845" spans="2:8" ht="53.25" x14ac:dyDescent="0.35">
      <c r="B1845" s="410" t="s">
        <v>2568</v>
      </c>
      <c r="C1845" s="411" t="s">
        <v>915</v>
      </c>
      <c r="D1845" s="412"/>
      <c r="E1845" s="412">
        <v>4188.09</v>
      </c>
      <c r="F1845" s="412">
        <v>0</v>
      </c>
      <c r="G1845" s="412"/>
      <c r="H1845" s="413"/>
    </row>
    <row r="1846" spans="2:8" ht="53.25" x14ac:dyDescent="0.35">
      <c r="B1846" s="410" t="s">
        <v>2569</v>
      </c>
      <c r="C1846" s="411" t="s">
        <v>915</v>
      </c>
      <c r="D1846" s="412"/>
      <c r="E1846" s="412">
        <v>627.09</v>
      </c>
      <c r="F1846" s="412">
        <v>0</v>
      </c>
      <c r="G1846" s="412"/>
      <c r="H1846" s="413"/>
    </row>
    <row r="1847" spans="2:8" ht="53.25" x14ac:dyDescent="0.35">
      <c r="B1847" s="410" t="s">
        <v>2570</v>
      </c>
      <c r="C1847" s="411" t="s">
        <v>915</v>
      </c>
      <c r="D1847" s="412"/>
      <c r="E1847" s="412">
        <v>2340.12</v>
      </c>
      <c r="F1847" s="412">
        <v>0</v>
      </c>
      <c r="G1847" s="412"/>
      <c r="H1847" s="413"/>
    </row>
    <row r="1848" spans="2:8" ht="53.25" x14ac:dyDescent="0.35">
      <c r="B1848" s="410" t="s">
        <v>2571</v>
      </c>
      <c r="C1848" s="411" t="s">
        <v>915</v>
      </c>
      <c r="D1848" s="412"/>
      <c r="E1848" s="412">
        <v>1417.82</v>
      </c>
      <c r="F1848" s="412">
        <v>0</v>
      </c>
      <c r="G1848" s="412"/>
      <c r="H1848" s="413"/>
    </row>
    <row r="1849" spans="2:8" ht="53.25" x14ac:dyDescent="0.35">
      <c r="B1849" s="410" t="s">
        <v>2572</v>
      </c>
      <c r="C1849" s="411" t="s">
        <v>915</v>
      </c>
      <c r="D1849" s="412"/>
      <c r="E1849" s="412">
        <v>1907.08</v>
      </c>
      <c r="F1849" s="412">
        <v>0</v>
      </c>
      <c r="G1849" s="412"/>
      <c r="H1849" s="413"/>
    </row>
    <row r="1850" spans="2:8" ht="53.25" x14ac:dyDescent="0.35">
      <c r="B1850" s="410" t="s">
        <v>2573</v>
      </c>
      <c r="C1850" s="411" t="s">
        <v>915</v>
      </c>
      <c r="D1850" s="412"/>
      <c r="E1850" s="412">
        <v>1275.6400000000001</v>
      </c>
      <c r="F1850" s="412">
        <v>0</v>
      </c>
      <c r="G1850" s="412"/>
      <c r="H1850" s="413"/>
    </row>
    <row r="1851" spans="2:8" ht="53.25" x14ac:dyDescent="0.35">
      <c r="B1851" s="410" t="s">
        <v>2574</v>
      </c>
      <c r="C1851" s="411" t="s">
        <v>915</v>
      </c>
      <c r="D1851" s="412"/>
      <c r="E1851" s="412">
        <v>9409.4699999999993</v>
      </c>
      <c r="F1851" s="412">
        <v>0</v>
      </c>
      <c r="G1851" s="412"/>
      <c r="H1851" s="413"/>
    </row>
    <row r="1852" spans="2:8" ht="53.25" x14ac:dyDescent="0.35">
      <c r="B1852" s="410" t="s">
        <v>2575</v>
      </c>
      <c r="C1852" s="411" t="s">
        <v>915</v>
      </c>
      <c r="D1852" s="412"/>
      <c r="E1852" s="412">
        <v>2707.08</v>
      </c>
      <c r="F1852" s="412">
        <v>0</v>
      </c>
      <c r="G1852" s="412"/>
      <c r="H1852" s="413"/>
    </row>
    <row r="1853" spans="2:8" ht="53.25" x14ac:dyDescent="0.35">
      <c r="B1853" s="410" t="s">
        <v>2576</v>
      </c>
      <c r="C1853" s="411" t="s">
        <v>915</v>
      </c>
      <c r="D1853" s="412"/>
      <c r="E1853" s="412">
        <v>8195.82</v>
      </c>
      <c r="F1853" s="412">
        <v>0</v>
      </c>
      <c r="G1853" s="412"/>
      <c r="H1853" s="413"/>
    </row>
    <row r="1854" spans="2:8" ht="53.25" x14ac:dyDescent="0.35">
      <c r="B1854" s="410" t="s">
        <v>2577</v>
      </c>
      <c r="C1854" s="411" t="s">
        <v>915</v>
      </c>
      <c r="D1854" s="412"/>
      <c r="E1854" s="412">
        <v>1397.96</v>
      </c>
      <c r="F1854" s="412">
        <v>0</v>
      </c>
      <c r="G1854" s="412"/>
      <c r="H1854" s="413"/>
    </row>
    <row r="1855" spans="2:8" ht="27.75" x14ac:dyDescent="0.35">
      <c r="B1855" s="410" t="s">
        <v>2578</v>
      </c>
      <c r="C1855" s="411" t="s">
        <v>917</v>
      </c>
      <c r="D1855" s="412"/>
      <c r="E1855" s="412">
        <v>7284.11</v>
      </c>
      <c r="F1855" s="412">
        <v>0</v>
      </c>
      <c r="G1855" s="412"/>
      <c r="H1855" s="413"/>
    </row>
    <row r="1856" spans="2:8" ht="53.25" x14ac:dyDescent="0.35">
      <c r="B1856" s="410" t="s">
        <v>2579</v>
      </c>
      <c r="C1856" s="411" t="s">
        <v>919</v>
      </c>
      <c r="D1856" s="412"/>
      <c r="E1856" s="412">
        <v>1575.64</v>
      </c>
      <c r="F1856" s="412">
        <v>0</v>
      </c>
      <c r="G1856" s="412"/>
      <c r="H1856" s="413"/>
    </row>
    <row r="1857" spans="2:8" x14ac:dyDescent="0.35">
      <c r="B1857" s="410" t="s">
        <v>2580</v>
      </c>
      <c r="C1857" s="411" t="s">
        <v>2581</v>
      </c>
      <c r="D1857" s="412">
        <v>0</v>
      </c>
      <c r="E1857" s="412">
        <v>149512.24</v>
      </c>
      <c r="F1857" s="412">
        <v>0</v>
      </c>
      <c r="G1857" s="412">
        <v>149512.24</v>
      </c>
      <c r="H1857" s="413"/>
    </row>
    <row r="1858" spans="2:8" x14ac:dyDescent="0.35">
      <c r="B1858" s="410" t="s">
        <v>2582</v>
      </c>
      <c r="C1858" s="411" t="s">
        <v>2583</v>
      </c>
      <c r="D1858" s="412">
        <v>0</v>
      </c>
      <c r="E1858" s="412">
        <v>149512.24</v>
      </c>
      <c r="F1858" s="412">
        <v>0</v>
      </c>
      <c r="G1858" s="412">
        <v>149512.24</v>
      </c>
      <c r="H1858" s="413"/>
    </row>
    <row r="1859" spans="2:8" x14ac:dyDescent="0.35">
      <c r="B1859" s="410" t="s">
        <v>2584</v>
      </c>
      <c r="C1859" s="411" t="s">
        <v>2585</v>
      </c>
      <c r="D1859" s="412">
        <v>0</v>
      </c>
      <c r="E1859" s="412">
        <v>67805.279999999999</v>
      </c>
      <c r="F1859" s="412">
        <v>0</v>
      </c>
      <c r="G1859" s="412">
        <v>67805.279999999999</v>
      </c>
      <c r="H1859" s="413"/>
    </row>
    <row r="1860" spans="2:8" ht="40.5" x14ac:dyDescent="0.35">
      <c r="B1860" s="410" t="s">
        <v>2586</v>
      </c>
      <c r="C1860" s="411" t="s">
        <v>393</v>
      </c>
      <c r="D1860" s="412"/>
      <c r="E1860" s="412">
        <v>277.5</v>
      </c>
      <c r="F1860" s="412">
        <v>0</v>
      </c>
      <c r="G1860" s="412"/>
      <c r="H1860" s="413"/>
    </row>
    <row r="1861" spans="2:8" ht="40.5" x14ac:dyDescent="0.35">
      <c r="B1861" s="410" t="s">
        <v>2587</v>
      </c>
      <c r="C1861" s="411" t="s">
        <v>393</v>
      </c>
      <c r="D1861" s="412"/>
      <c r="E1861" s="412">
        <v>277.5</v>
      </c>
      <c r="F1861" s="412">
        <v>0</v>
      </c>
      <c r="G1861" s="412"/>
      <c r="H1861" s="413"/>
    </row>
    <row r="1862" spans="2:8" ht="40.5" x14ac:dyDescent="0.35">
      <c r="B1862" s="410" t="s">
        <v>2588</v>
      </c>
      <c r="C1862" s="411" t="s">
        <v>393</v>
      </c>
      <c r="D1862" s="412"/>
      <c r="E1862" s="412">
        <v>231.26</v>
      </c>
      <c r="F1862" s="412">
        <v>0</v>
      </c>
      <c r="G1862" s="412"/>
      <c r="H1862" s="413"/>
    </row>
    <row r="1863" spans="2:8" ht="40.5" x14ac:dyDescent="0.35">
      <c r="B1863" s="410" t="s">
        <v>2589</v>
      </c>
      <c r="C1863" s="411" t="s">
        <v>393</v>
      </c>
      <c r="D1863" s="412"/>
      <c r="E1863" s="412">
        <v>647.5</v>
      </c>
      <c r="F1863" s="412">
        <v>0</v>
      </c>
      <c r="G1863" s="412"/>
      <c r="H1863" s="413"/>
    </row>
    <row r="1864" spans="2:8" ht="40.5" x14ac:dyDescent="0.35">
      <c r="B1864" s="410" t="s">
        <v>2590</v>
      </c>
      <c r="C1864" s="411" t="s">
        <v>393</v>
      </c>
      <c r="D1864" s="412"/>
      <c r="E1864" s="412">
        <v>203.5</v>
      </c>
      <c r="F1864" s="412">
        <v>0</v>
      </c>
      <c r="G1864" s="412"/>
      <c r="H1864" s="413"/>
    </row>
    <row r="1865" spans="2:8" ht="40.5" x14ac:dyDescent="0.35">
      <c r="B1865" s="410" t="s">
        <v>2591</v>
      </c>
      <c r="C1865" s="411" t="s">
        <v>393</v>
      </c>
      <c r="D1865" s="412"/>
      <c r="E1865" s="412">
        <v>1017.5</v>
      </c>
      <c r="F1865" s="412">
        <v>0</v>
      </c>
      <c r="G1865" s="412"/>
      <c r="H1865" s="413"/>
    </row>
    <row r="1866" spans="2:8" ht="40.5" x14ac:dyDescent="0.35">
      <c r="B1866" s="410" t="s">
        <v>2592</v>
      </c>
      <c r="C1866" s="411" t="s">
        <v>393</v>
      </c>
      <c r="D1866" s="412"/>
      <c r="E1866" s="412">
        <v>307.57</v>
      </c>
      <c r="F1866" s="412">
        <v>0</v>
      </c>
      <c r="G1866" s="412"/>
      <c r="H1866" s="413"/>
    </row>
    <row r="1867" spans="2:8" ht="27.75" x14ac:dyDescent="0.35">
      <c r="B1867" s="410" t="s">
        <v>2593</v>
      </c>
      <c r="C1867" s="411" t="s">
        <v>434</v>
      </c>
      <c r="D1867" s="412"/>
      <c r="E1867" s="412">
        <v>277.5</v>
      </c>
      <c r="F1867" s="412">
        <v>0</v>
      </c>
      <c r="G1867" s="412"/>
      <c r="H1867" s="413"/>
    </row>
    <row r="1868" spans="2:8" ht="27.75" x14ac:dyDescent="0.35">
      <c r="B1868" s="410" t="s">
        <v>2594</v>
      </c>
      <c r="C1868" s="411" t="s">
        <v>434</v>
      </c>
      <c r="D1868" s="412"/>
      <c r="E1868" s="412">
        <v>277.5</v>
      </c>
      <c r="F1868" s="412">
        <v>0</v>
      </c>
      <c r="G1868" s="412"/>
      <c r="H1868" s="413"/>
    </row>
    <row r="1869" spans="2:8" ht="27.75" x14ac:dyDescent="0.35">
      <c r="B1869" s="410" t="s">
        <v>2595</v>
      </c>
      <c r="C1869" s="411" t="s">
        <v>434</v>
      </c>
      <c r="D1869" s="412"/>
      <c r="E1869" s="412">
        <v>231.26</v>
      </c>
      <c r="F1869" s="412">
        <v>0</v>
      </c>
      <c r="G1869" s="412"/>
      <c r="H1869" s="413"/>
    </row>
    <row r="1870" spans="2:8" ht="27.75" x14ac:dyDescent="0.35">
      <c r="B1870" s="410" t="s">
        <v>2596</v>
      </c>
      <c r="C1870" s="411" t="s">
        <v>434</v>
      </c>
      <c r="D1870" s="412"/>
      <c r="E1870" s="412">
        <v>647.5</v>
      </c>
      <c r="F1870" s="412">
        <v>0</v>
      </c>
      <c r="G1870" s="412"/>
      <c r="H1870" s="413"/>
    </row>
    <row r="1871" spans="2:8" ht="27.75" x14ac:dyDescent="0.35">
      <c r="B1871" s="410" t="s">
        <v>2597</v>
      </c>
      <c r="C1871" s="411" t="s">
        <v>434</v>
      </c>
      <c r="D1871" s="412"/>
      <c r="E1871" s="412">
        <v>203.5</v>
      </c>
      <c r="F1871" s="412">
        <v>0</v>
      </c>
      <c r="G1871" s="412"/>
      <c r="H1871" s="413"/>
    </row>
    <row r="1872" spans="2:8" ht="27.75" x14ac:dyDescent="0.35">
      <c r="B1872" s="410" t="s">
        <v>2598</v>
      </c>
      <c r="C1872" s="411" t="s">
        <v>434</v>
      </c>
      <c r="D1872" s="412"/>
      <c r="E1872" s="412">
        <v>1017.5</v>
      </c>
      <c r="F1872" s="412">
        <v>0</v>
      </c>
      <c r="G1872" s="412"/>
      <c r="H1872" s="413"/>
    </row>
    <row r="1873" spans="2:8" ht="53.25" x14ac:dyDescent="0.35">
      <c r="B1873" s="410" t="s">
        <v>2599</v>
      </c>
      <c r="C1873" s="411" t="s">
        <v>436</v>
      </c>
      <c r="D1873" s="412"/>
      <c r="E1873" s="412">
        <v>277.5</v>
      </c>
      <c r="F1873" s="412">
        <v>0</v>
      </c>
      <c r="G1873" s="412"/>
      <c r="H1873" s="413"/>
    </row>
    <row r="1874" spans="2:8" ht="53.25" x14ac:dyDescent="0.35">
      <c r="B1874" s="410" t="s">
        <v>2600</v>
      </c>
      <c r="C1874" s="411" t="s">
        <v>436</v>
      </c>
      <c r="D1874" s="412"/>
      <c r="E1874" s="412">
        <v>277.5</v>
      </c>
      <c r="F1874" s="412">
        <v>0</v>
      </c>
      <c r="G1874" s="412"/>
      <c r="H1874" s="413"/>
    </row>
    <row r="1875" spans="2:8" ht="53.25" x14ac:dyDescent="0.35">
      <c r="B1875" s="410" t="s">
        <v>2601</v>
      </c>
      <c r="C1875" s="411" t="s">
        <v>436</v>
      </c>
      <c r="D1875" s="412"/>
      <c r="E1875" s="412">
        <v>231.26</v>
      </c>
      <c r="F1875" s="412">
        <v>0</v>
      </c>
      <c r="G1875" s="412"/>
      <c r="H1875" s="413"/>
    </row>
    <row r="1876" spans="2:8" ht="53.25" x14ac:dyDescent="0.35">
      <c r="B1876" s="410" t="s">
        <v>2602</v>
      </c>
      <c r="C1876" s="411" t="s">
        <v>436</v>
      </c>
      <c r="D1876" s="412"/>
      <c r="E1876" s="412">
        <v>647.5</v>
      </c>
      <c r="F1876" s="412">
        <v>0</v>
      </c>
      <c r="G1876" s="412"/>
      <c r="H1876" s="413"/>
    </row>
    <row r="1877" spans="2:8" ht="53.25" x14ac:dyDescent="0.35">
      <c r="B1877" s="410" t="s">
        <v>2603</v>
      </c>
      <c r="C1877" s="411" t="s">
        <v>436</v>
      </c>
      <c r="D1877" s="412"/>
      <c r="E1877" s="412">
        <v>203.5</v>
      </c>
      <c r="F1877" s="412">
        <v>0</v>
      </c>
      <c r="G1877" s="412"/>
      <c r="H1877" s="413"/>
    </row>
    <row r="1878" spans="2:8" ht="53.25" x14ac:dyDescent="0.35">
      <c r="B1878" s="410" t="s">
        <v>2604</v>
      </c>
      <c r="C1878" s="411" t="s">
        <v>436</v>
      </c>
      <c r="D1878" s="412"/>
      <c r="E1878" s="412">
        <v>1017.5</v>
      </c>
      <c r="F1878" s="412">
        <v>0</v>
      </c>
      <c r="G1878" s="412"/>
      <c r="H1878" s="413"/>
    </row>
    <row r="1879" spans="2:8" ht="53.25" x14ac:dyDescent="0.35">
      <c r="B1879" s="410" t="s">
        <v>2605</v>
      </c>
      <c r="C1879" s="411" t="s">
        <v>436</v>
      </c>
      <c r="D1879" s="412"/>
      <c r="E1879" s="412">
        <v>203.5</v>
      </c>
      <c r="F1879" s="412">
        <v>0</v>
      </c>
      <c r="G1879" s="412"/>
      <c r="H1879" s="413"/>
    </row>
    <row r="1880" spans="2:8" ht="53.25" x14ac:dyDescent="0.35">
      <c r="B1880" s="410" t="s">
        <v>2606</v>
      </c>
      <c r="C1880" s="411" t="s">
        <v>436</v>
      </c>
      <c r="D1880" s="412"/>
      <c r="E1880" s="412">
        <v>222.01</v>
      </c>
      <c r="F1880" s="412">
        <v>0</v>
      </c>
      <c r="G1880" s="412"/>
      <c r="H1880" s="413"/>
    </row>
    <row r="1881" spans="2:8" ht="53.25" x14ac:dyDescent="0.35">
      <c r="B1881" s="410" t="s">
        <v>2607</v>
      </c>
      <c r="C1881" s="411" t="s">
        <v>436</v>
      </c>
      <c r="D1881" s="412"/>
      <c r="E1881" s="412">
        <v>203.5</v>
      </c>
      <c r="F1881" s="412">
        <v>0</v>
      </c>
      <c r="G1881" s="412"/>
      <c r="H1881" s="413"/>
    </row>
    <row r="1882" spans="2:8" ht="40.5" x14ac:dyDescent="0.35">
      <c r="B1882" s="410" t="s">
        <v>2608</v>
      </c>
      <c r="C1882" s="411" t="s">
        <v>559</v>
      </c>
      <c r="D1882" s="412"/>
      <c r="E1882" s="412">
        <v>371.65</v>
      </c>
      <c r="F1882" s="412">
        <v>0</v>
      </c>
      <c r="G1882" s="412"/>
      <c r="H1882" s="413"/>
    </row>
    <row r="1883" spans="2:8" ht="40.5" x14ac:dyDescent="0.35">
      <c r="B1883" s="410" t="s">
        <v>2609</v>
      </c>
      <c r="C1883" s="411" t="s">
        <v>559</v>
      </c>
      <c r="D1883" s="412"/>
      <c r="E1883" s="412">
        <v>357.77</v>
      </c>
      <c r="F1883" s="412">
        <v>0</v>
      </c>
      <c r="G1883" s="412"/>
      <c r="H1883" s="413"/>
    </row>
    <row r="1884" spans="2:8" ht="40.5" x14ac:dyDescent="0.35">
      <c r="B1884" s="410" t="s">
        <v>2610</v>
      </c>
      <c r="C1884" s="411" t="s">
        <v>559</v>
      </c>
      <c r="D1884" s="412"/>
      <c r="E1884" s="412">
        <v>138.75</v>
      </c>
      <c r="F1884" s="412">
        <v>0</v>
      </c>
      <c r="G1884" s="412"/>
      <c r="H1884" s="413"/>
    </row>
    <row r="1885" spans="2:8" ht="40.5" x14ac:dyDescent="0.35">
      <c r="B1885" s="410" t="s">
        <v>2611</v>
      </c>
      <c r="C1885" s="411" t="s">
        <v>559</v>
      </c>
      <c r="D1885" s="412"/>
      <c r="E1885" s="412">
        <v>138.75</v>
      </c>
      <c r="F1885" s="412">
        <v>0</v>
      </c>
      <c r="G1885" s="412"/>
      <c r="H1885" s="413"/>
    </row>
    <row r="1886" spans="2:8" ht="40.5" x14ac:dyDescent="0.35">
      <c r="B1886" s="410" t="s">
        <v>2612</v>
      </c>
      <c r="C1886" s="411" t="s">
        <v>559</v>
      </c>
      <c r="D1886" s="412"/>
      <c r="E1886" s="412">
        <v>101.75</v>
      </c>
      <c r="F1886" s="412">
        <v>0</v>
      </c>
      <c r="G1886" s="412"/>
      <c r="H1886" s="413"/>
    </row>
    <row r="1887" spans="2:8" ht="40.5" x14ac:dyDescent="0.35">
      <c r="B1887" s="410" t="s">
        <v>2613</v>
      </c>
      <c r="C1887" s="411" t="s">
        <v>559</v>
      </c>
      <c r="D1887" s="412"/>
      <c r="E1887" s="412">
        <v>323.75</v>
      </c>
      <c r="F1887" s="412">
        <v>0</v>
      </c>
      <c r="G1887" s="412"/>
      <c r="H1887" s="413"/>
    </row>
    <row r="1888" spans="2:8" ht="40.5" x14ac:dyDescent="0.35">
      <c r="B1888" s="410" t="s">
        <v>2614</v>
      </c>
      <c r="C1888" s="411" t="s">
        <v>559</v>
      </c>
      <c r="D1888" s="412"/>
      <c r="E1888" s="412">
        <v>508.75</v>
      </c>
      <c r="F1888" s="412">
        <v>0</v>
      </c>
      <c r="G1888" s="412"/>
      <c r="H1888" s="413"/>
    </row>
    <row r="1889" spans="2:8" ht="40.5" x14ac:dyDescent="0.35">
      <c r="B1889" s="410" t="s">
        <v>2615</v>
      </c>
      <c r="C1889" s="411" t="s">
        <v>559</v>
      </c>
      <c r="D1889" s="412"/>
      <c r="E1889" s="412">
        <v>101.75</v>
      </c>
      <c r="F1889" s="412">
        <v>0</v>
      </c>
      <c r="G1889" s="412"/>
      <c r="H1889" s="413"/>
    </row>
    <row r="1890" spans="2:8" ht="40.5" x14ac:dyDescent="0.35">
      <c r="B1890" s="410" t="s">
        <v>2616</v>
      </c>
      <c r="C1890" s="411" t="s">
        <v>559</v>
      </c>
      <c r="D1890" s="412"/>
      <c r="E1890" s="412">
        <v>4417.1099999999997</v>
      </c>
      <c r="F1890" s="412">
        <v>0</v>
      </c>
      <c r="G1890" s="412"/>
      <c r="H1890" s="413"/>
    </row>
    <row r="1891" spans="2:8" ht="40.5" x14ac:dyDescent="0.35">
      <c r="B1891" s="410" t="s">
        <v>2617</v>
      </c>
      <c r="C1891" s="411" t="s">
        <v>573</v>
      </c>
      <c r="D1891" s="412"/>
      <c r="E1891" s="412">
        <v>147.63999999999999</v>
      </c>
      <c r="F1891" s="412">
        <v>0</v>
      </c>
      <c r="G1891" s="412"/>
      <c r="H1891" s="413"/>
    </row>
    <row r="1892" spans="2:8" ht="40.5" x14ac:dyDescent="0.35">
      <c r="B1892" s="410" t="s">
        <v>2618</v>
      </c>
      <c r="C1892" s="411" t="s">
        <v>577</v>
      </c>
      <c r="D1892" s="412"/>
      <c r="E1892" s="412">
        <v>277.5</v>
      </c>
      <c r="F1892" s="412">
        <v>0</v>
      </c>
      <c r="G1892" s="412"/>
      <c r="H1892" s="413"/>
    </row>
    <row r="1893" spans="2:8" ht="40.5" x14ac:dyDescent="0.35">
      <c r="B1893" s="410" t="s">
        <v>2619</v>
      </c>
      <c r="C1893" s="411" t="s">
        <v>577</v>
      </c>
      <c r="D1893" s="412"/>
      <c r="E1893" s="412">
        <v>238.42</v>
      </c>
      <c r="F1893" s="412">
        <v>0</v>
      </c>
      <c r="G1893" s="412"/>
      <c r="H1893" s="413"/>
    </row>
    <row r="1894" spans="2:8" ht="40.5" x14ac:dyDescent="0.35">
      <c r="B1894" s="410" t="s">
        <v>2620</v>
      </c>
      <c r="C1894" s="411" t="s">
        <v>577</v>
      </c>
      <c r="D1894" s="412"/>
      <c r="E1894" s="412">
        <v>215.3</v>
      </c>
      <c r="F1894" s="412">
        <v>0</v>
      </c>
      <c r="G1894" s="412"/>
      <c r="H1894" s="413"/>
    </row>
    <row r="1895" spans="2:8" ht="40.5" x14ac:dyDescent="0.35">
      <c r="B1895" s="410" t="s">
        <v>2621</v>
      </c>
      <c r="C1895" s="411" t="s">
        <v>577</v>
      </c>
      <c r="D1895" s="412"/>
      <c r="E1895" s="412">
        <v>601.25</v>
      </c>
      <c r="F1895" s="412">
        <v>0</v>
      </c>
      <c r="G1895" s="412"/>
      <c r="H1895" s="413"/>
    </row>
    <row r="1896" spans="2:8" ht="40.5" x14ac:dyDescent="0.35">
      <c r="B1896" s="410" t="s">
        <v>2622</v>
      </c>
      <c r="C1896" s="411" t="s">
        <v>577</v>
      </c>
      <c r="D1896" s="412"/>
      <c r="E1896" s="412">
        <v>201.42</v>
      </c>
      <c r="F1896" s="412">
        <v>0</v>
      </c>
      <c r="G1896" s="412"/>
      <c r="H1896" s="413"/>
    </row>
    <row r="1897" spans="2:8" ht="40.5" x14ac:dyDescent="0.35">
      <c r="B1897" s="410" t="s">
        <v>2623</v>
      </c>
      <c r="C1897" s="411" t="s">
        <v>577</v>
      </c>
      <c r="D1897" s="412"/>
      <c r="E1897" s="412">
        <v>1017.5</v>
      </c>
      <c r="F1897" s="412">
        <v>0</v>
      </c>
      <c r="G1897" s="412"/>
      <c r="H1897" s="413"/>
    </row>
    <row r="1898" spans="2:8" ht="27.75" x14ac:dyDescent="0.35">
      <c r="B1898" s="410" t="s">
        <v>2624</v>
      </c>
      <c r="C1898" s="411" t="s">
        <v>589</v>
      </c>
      <c r="D1898" s="412"/>
      <c r="E1898" s="412">
        <v>277.5</v>
      </c>
      <c r="F1898" s="412">
        <v>0</v>
      </c>
      <c r="G1898" s="412"/>
      <c r="H1898" s="413"/>
    </row>
    <row r="1899" spans="2:8" ht="27.75" x14ac:dyDescent="0.35">
      <c r="B1899" s="410" t="s">
        <v>2625</v>
      </c>
      <c r="C1899" s="411" t="s">
        <v>589</v>
      </c>
      <c r="D1899" s="412"/>
      <c r="E1899" s="412">
        <v>277.5</v>
      </c>
      <c r="F1899" s="412">
        <v>0</v>
      </c>
      <c r="G1899" s="412"/>
      <c r="H1899" s="413"/>
    </row>
    <row r="1900" spans="2:8" ht="27.75" x14ac:dyDescent="0.35">
      <c r="B1900" s="410" t="s">
        <v>2626</v>
      </c>
      <c r="C1900" s="411" t="s">
        <v>589</v>
      </c>
      <c r="D1900" s="412"/>
      <c r="E1900" s="412">
        <v>231.26</v>
      </c>
      <c r="F1900" s="412">
        <v>0</v>
      </c>
      <c r="G1900" s="412"/>
      <c r="H1900" s="413"/>
    </row>
    <row r="1901" spans="2:8" ht="27.75" x14ac:dyDescent="0.35">
      <c r="B1901" s="410" t="s">
        <v>2627</v>
      </c>
      <c r="C1901" s="411" t="s">
        <v>589</v>
      </c>
      <c r="D1901" s="412"/>
      <c r="E1901" s="412">
        <v>647.5</v>
      </c>
      <c r="F1901" s="412">
        <v>0</v>
      </c>
      <c r="G1901" s="412"/>
      <c r="H1901" s="413"/>
    </row>
    <row r="1902" spans="2:8" ht="27.75" x14ac:dyDescent="0.35">
      <c r="B1902" s="410" t="s">
        <v>2628</v>
      </c>
      <c r="C1902" s="411" t="s">
        <v>589</v>
      </c>
      <c r="D1902" s="412"/>
      <c r="E1902" s="412">
        <v>203.5</v>
      </c>
      <c r="F1902" s="412">
        <v>0</v>
      </c>
      <c r="G1902" s="412"/>
      <c r="H1902" s="413"/>
    </row>
    <row r="1903" spans="2:8" ht="27.75" x14ac:dyDescent="0.35">
      <c r="B1903" s="410" t="s">
        <v>2629</v>
      </c>
      <c r="C1903" s="411" t="s">
        <v>589</v>
      </c>
      <c r="D1903" s="412"/>
      <c r="E1903" s="412">
        <v>1017.5</v>
      </c>
      <c r="F1903" s="412">
        <v>0</v>
      </c>
      <c r="G1903" s="412"/>
      <c r="H1903" s="413"/>
    </row>
    <row r="1904" spans="2:8" ht="27.75" x14ac:dyDescent="0.35">
      <c r="B1904" s="410" t="s">
        <v>2630</v>
      </c>
      <c r="C1904" s="411" t="s">
        <v>288</v>
      </c>
      <c r="D1904" s="412"/>
      <c r="E1904" s="412">
        <v>277.5</v>
      </c>
      <c r="F1904" s="412">
        <v>0</v>
      </c>
      <c r="G1904" s="412"/>
      <c r="H1904" s="413"/>
    </row>
    <row r="1905" spans="2:8" ht="27.75" x14ac:dyDescent="0.35">
      <c r="B1905" s="410" t="s">
        <v>2631</v>
      </c>
      <c r="C1905" s="411" t="s">
        <v>288</v>
      </c>
      <c r="D1905" s="412"/>
      <c r="E1905" s="412">
        <v>277.5</v>
      </c>
      <c r="F1905" s="412">
        <v>0</v>
      </c>
      <c r="G1905" s="412"/>
      <c r="H1905" s="413"/>
    </row>
    <row r="1906" spans="2:8" ht="27.75" x14ac:dyDescent="0.35">
      <c r="B1906" s="410" t="s">
        <v>2632</v>
      </c>
      <c r="C1906" s="411" t="s">
        <v>288</v>
      </c>
      <c r="D1906" s="412"/>
      <c r="E1906" s="412">
        <v>231.26</v>
      </c>
      <c r="F1906" s="412">
        <v>0</v>
      </c>
      <c r="G1906" s="412"/>
      <c r="H1906" s="413"/>
    </row>
    <row r="1907" spans="2:8" ht="27.75" x14ac:dyDescent="0.35">
      <c r="B1907" s="410" t="s">
        <v>2633</v>
      </c>
      <c r="C1907" s="411" t="s">
        <v>288</v>
      </c>
      <c r="D1907" s="412"/>
      <c r="E1907" s="412">
        <v>647.5</v>
      </c>
      <c r="F1907" s="412">
        <v>0</v>
      </c>
      <c r="G1907" s="412"/>
      <c r="H1907" s="413"/>
    </row>
    <row r="1908" spans="2:8" ht="27.75" x14ac:dyDescent="0.35">
      <c r="B1908" s="410" t="s">
        <v>2634</v>
      </c>
      <c r="C1908" s="411" t="s">
        <v>288</v>
      </c>
      <c r="D1908" s="412"/>
      <c r="E1908" s="412">
        <v>203.5</v>
      </c>
      <c r="F1908" s="412">
        <v>0</v>
      </c>
      <c r="G1908" s="412"/>
      <c r="H1908" s="413"/>
    </row>
    <row r="1909" spans="2:8" ht="27.75" x14ac:dyDescent="0.35">
      <c r="B1909" s="410" t="s">
        <v>2635</v>
      </c>
      <c r="C1909" s="411" t="s">
        <v>288</v>
      </c>
      <c r="D1909" s="412"/>
      <c r="E1909" s="412">
        <v>1017.5</v>
      </c>
      <c r="F1909" s="412">
        <v>0</v>
      </c>
      <c r="G1909" s="412"/>
      <c r="H1909" s="413"/>
    </row>
    <row r="1910" spans="2:8" ht="27.75" x14ac:dyDescent="0.35">
      <c r="B1910" s="410" t="s">
        <v>2636</v>
      </c>
      <c r="C1910" s="411" t="s">
        <v>292</v>
      </c>
      <c r="D1910" s="412"/>
      <c r="E1910" s="412">
        <v>277.5</v>
      </c>
      <c r="F1910" s="412">
        <v>0</v>
      </c>
      <c r="G1910" s="412"/>
      <c r="H1910" s="413"/>
    </row>
    <row r="1911" spans="2:8" ht="27.75" x14ac:dyDescent="0.35">
      <c r="B1911" s="410" t="s">
        <v>2637</v>
      </c>
      <c r="C1911" s="411" t="s">
        <v>292</v>
      </c>
      <c r="D1911" s="412"/>
      <c r="E1911" s="412">
        <v>277.5</v>
      </c>
      <c r="F1911" s="412">
        <v>0</v>
      </c>
      <c r="G1911" s="412"/>
      <c r="H1911" s="413"/>
    </row>
    <row r="1912" spans="2:8" ht="27.75" x14ac:dyDescent="0.35">
      <c r="B1912" s="410" t="s">
        <v>2638</v>
      </c>
      <c r="C1912" s="411" t="s">
        <v>292</v>
      </c>
      <c r="D1912" s="412"/>
      <c r="E1912" s="412">
        <v>231.26</v>
      </c>
      <c r="F1912" s="412">
        <v>0</v>
      </c>
      <c r="G1912" s="412"/>
      <c r="H1912" s="413"/>
    </row>
    <row r="1913" spans="2:8" ht="27.75" x14ac:dyDescent="0.35">
      <c r="B1913" s="410" t="s">
        <v>2639</v>
      </c>
      <c r="C1913" s="411" t="s">
        <v>292</v>
      </c>
      <c r="D1913" s="412"/>
      <c r="E1913" s="412">
        <v>647.5</v>
      </c>
      <c r="F1913" s="412">
        <v>0</v>
      </c>
      <c r="G1913" s="412"/>
      <c r="H1913" s="413"/>
    </row>
    <row r="1914" spans="2:8" ht="27.75" x14ac:dyDescent="0.35">
      <c r="B1914" s="410" t="s">
        <v>2640</v>
      </c>
      <c r="C1914" s="411" t="s">
        <v>292</v>
      </c>
      <c r="D1914" s="412"/>
      <c r="E1914" s="412">
        <v>1017.5</v>
      </c>
      <c r="F1914" s="412">
        <v>0</v>
      </c>
      <c r="G1914" s="412"/>
      <c r="H1914" s="413"/>
    </row>
    <row r="1915" spans="2:8" ht="27.75" x14ac:dyDescent="0.35">
      <c r="B1915" s="410" t="s">
        <v>2641</v>
      </c>
      <c r="C1915" s="411" t="s">
        <v>292</v>
      </c>
      <c r="D1915" s="412"/>
      <c r="E1915" s="412">
        <v>203.5</v>
      </c>
      <c r="F1915" s="412">
        <v>0</v>
      </c>
      <c r="G1915" s="412"/>
      <c r="H1915" s="413"/>
    </row>
    <row r="1916" spans="2:8" ht="27.75" x14ac:dyDescent="0.35">
      <c r="B1916" s="410" t="s">
        <v>2642</v>
      </c>
      <c r="C1916" s="411" t="s">
        <v>292</v>
      </c>
      <c r="D1916" s="412"/>
      <c r="E1916" s="412">
        <v>231.26</v>
      </c>
      <c r="F1916" s="412">
        <v>0</v>
      </c>
      <c r="G1916" s="412"/>
      <c r="H1916" s="413"/>
    </row>
    <row r="1917" spans="2:8" ht="27.75" x14ac:dyDescent="0.35">
      <c r="B1917" s="410" t="s">
        <v>2643</v>
      </c>
      <c r="C1917" s="411" t="s">
        <v>292</v>
      </c>
      <c r="D1917" s="412"/>
      <c r="E1917" s="412">
        <v>203.5</v>
      </c>
      <c r="F1917" s="412">
        <v>0</v>
      </c>
      <c r="G1917" s="412"/>
      <c r="H1917" s="413"/>
    </row>
    <row r="1918" spans="2:8" ht="27.75" x14ac:dyDescent="0.35">
      <c r="B1918" s="410" t="s">
        <v>2644</v>
      </c>
      <c r="C1918" s="411" t="s">
        <v>292</v>
      </c>
      <c r="D1918" s="412"/>
      <c r="E1918" s="412">
        <v>6680</v>
      </c>
      <c r="F1918" s="412">
        <v>0</v>
      </c>
      <c r="G1918" s="412"/>
      <c r="H1918" s="413"/>
    </row>
    <row r="1919" spans="2:8" ht="27.75" x14ac:dyDescent="0.35">
      <c r="B1919" s="410" t="s">
        <v>2645</v>
      </c>
      <c r="C1919" s="411" t="s">
        <v>296</v>
      </c>
      <c r="D1919" s="412"/>
      <c r="E1919" s="412">
        <v>277.5</v>
      </c>
      <c r="F1919" s="412">
        <v>0</v>
      </c>
      <c r="G1919" s="412"/>
      <c r="H1919" s="413"/>
    </row>
    <row r="1920" spans="2:8" ht="27.75" x14ac:dyDescent="0.35">
      <c r="B1920" s="410" t="s">
        <v>2646</v>
      </c>
      <c r="C1920" s="411" t="s">
        <v>296</v>
      </c>
      <c r="D1920" s="412"/>
      <c r="E1920" s="412">
        <v>277.5</v>
      </c>
      <c r="F1920" s="412">
        <v>0</v>
      </c>
      <c r="G1920" s="412"/>
      <c r="H1920" s="413"/>
    </row>
    <row r="1921" spans="2:8" ht="27.75" x14ac:dyDescent="0.35">
      <c r="B1921" s="410" t="s">
        <v>2647</v>
      </c>
      <c r="C1921" s="411" t="s">
        <v>296</v>
      </c>
      <c r="D1921" s="412"/>
      <c r="E1921" s="412">
        <v>217.38</v>
      </c>
      <c r="F1921" s="412">
        <v>0</v>
      </c>
      <c r="G1921" s="412"/>
      <c r="H1921" s="413"/>
    </row>
    <row r="1922" spans="2:8" ht="27.75" x14ac:dyDescent="0.35">
      <c r="B1922" s="410" t="s">
        <v>2648</v>
      </c>
      <c r="C1922" s="411" t="s">
        <v>296</v>
      </c>
      <c r="D1922" s="412"/>
      <c r="E1922" s="412">
        <v>647.5</v>
      </c>
      <c r="F1922" s="412">
        <v>0</v>
      </c>
      <c r="G1922" s="412"/>
      <c r="H1922" s="413"/>
    </row>
    <row r="1923" spans="2:8" ht="27.75" x14ac:dyDescent="0.35">
      <c r="B1923" s="410" t="s">
        <v>2649</v>
      </c>
      <c r="C1923" s="411" t="s">
        <v>296</v>
      </c>
      <c r="D1923" s="412"/>
      <c r="E1923" s="412">
        <v>1017.5</v>
      </c>
      <c r="F1923" s="412">
        <v>0</v>
      </c>
      <c r="G1923" s="412"/>
      <c r="H1923" s="413"/>
    </row>
    <row r="1924" spans="2:8" ht="27.75" x14ac:dyDescent="0.35">
      <c r="B1924" s="410" t="s">
        <v>2650</v>
      </c>
      <c r="C1924" s="411" t="s">
        <v>296</v>
      </c>
      <c r="D1924" s="412"/>
      <c r="E1924" s="412">
        <v>203.5</v>
      </c>
      <c r="F1924" s="412">
        <v>0</v>
      </c>
      <c r="G1924" s="412"/>
      <c r="H1924" s="413"/>
    </row>
    <row r="1925" spans="2:8" ht="27.75" x14ac:dyDescent="0.35">
      <c r="B1925" s="410" t="s">
        <v>2651</v>
      </c>
      <c r="C1925" s="411" t="s">
        <v>296</v>
      </c>
      <c r="D1925" s="412"/>
      <c r="E1925" s="412">
        <v>231.26</v>
      </c>
      <c r="F1925" s="412">
        <v>0</v>
      </c>
      <c r="G1925" s="412"/>
      <c r="H1925" s="413"/>
    </row>
    <row r="1926" spans="2:8" ht="27.75" x14ac:dyDescent="0.35">
      <c r="B1926" s="410" t="s">
        <v>2652</v>
      </c>
      <c r="C1926" s="411" t="s">
        <v>296</v>
      </c>
      <c r="D1926" s="412"/>
      <c r="E1926" s="412">
        <v>203.5</v>
      </c>
      <c r="F1926" s="412">
        <v>0</v>
      </c>
      <c r="G1926" s="412"/>
      <c r="H1926" s="413"/>
    </row>
    <row r="1927" spans="2:8" ht="27.75" x14ac:dyDescent="0.35">
      <c r="B1927" s="410" t="s">
        <v>2653</v>
      </c>
      <c r="C1927" s="411" t="s">
        <v>296</v>
      </c>
      <c r="D1927" s="412"/>
      <c r="E1927" s="412">
        <v>6650</v>
      </c>
      <c r="F1927" s="412">
        <v>0</v>
      </c>
      <c r="G1927" s="412"/>
      <c r="H1927" s="413"/>
    </row>
    <row r="1928" spans="2:8" ht="27.75" x14ac:dyDescent="0.35">
      <c r="B1928" s="410" t="s">
        <v>2654</v>
      </c>
      <c r="C1928" s="411" t="s">
        <v>300</v>
      </c>
      <c r="D1928" s="412"/>
      <c r="E1928" s="412">
        <v>231.26</v>
      </c>
      <c r="F1928" s="412">
        <v>0</v>
      </c>
      <c r="G1928" s="412"/>
      <c r="H1928" s="413"/>
    </row>
    <row r="1929" spans="2:8" ht="27.75" x14ac:dyDescent="0.35">
      <c r="B1929" s="410" t="s">
        <v>2655</v>
      </c>
      <c r="C1929" s="411" t="s">
        <v>300</v>
      </c>
      <c r="D1929" s="412"/>
      <c r="E1929" s="412">
        <v>203.5</v>
      </c>
      <c r="F1929" s="412">
        <v>0</v>
      </c>
      <c r="G1929" s="412"/>
      <c r="H1929" s="413"/>
    </row>
    <row r="1930" spans="2:8" ht="27.75" x14ac:dyDescent="0.35">
      <c r="B1930" s="410" t="s">
        <v>2656</v>
      </c>
      <c r="C1930" s="411" t="s">
        <v>300</v>
      </c>
      <c r="D1930" s="412"/>
      <c r="E1930" s="412">
        <v>277.5</v>
      </c>
      <c r="F1930" s="412">
        <v>0</v>
      </c>
      <c r="G1930" s="412"/>
      <c r="H1930" s="413"/>
    </row>
    <row r="1931" spans="2:8" ht="27.75" x14ac:dyDescent="0.35">
      <c r="B1931" s="410" t="s">
        <v>2657</v>
      </c>
      <c r="C1931" s="411" t="s">
        <v>300</v>
      </c>
      <c r="D1931" s="412"/>
      <c r="E1931" s="412">
        <v>277.5</v>
      </c>
      <c r="F1931" s="412">
        <v>0</v>
      </c>
      <c r="G1931" s="412"/>
      <c r="H1931" s="413"/>
    </row>
    <row r="1932" spans="2:8" ht="27.75" x14ac:dyDescent="0.35">
      <c r="B1932" s="410" t="s">
        <v>2658</v>
      </c>
      <c r="C1932" s="411" t="s">
        <v>300</v>
      </c>
      <c r="D1932" s="412"/>
      <c r="E1932" s="412">
        <v>203.5</v>
      </c>
      <c r="F1932" s="412">
        <v>0</v>
      </c>
      <c r="G1932" s="412"/>
      <c r="H1932" s="413"/>
    </row>
    <row r="1933" spans="2:8" ht="27.75" x14ac:dyDescent="0.35">
      <c r="B1933" s="410" t="s">
        <v>2659</v>
      </c>
      <c r="C1933" s="411" t="s">
        <v>300</v>
      </c>
      <c r="D1933" s="412"/>
      <c r="E1933" s="412">
        <v>647.5</v>
      </c>
      <c r="F1933" s="412">
        <v>0</v>
      </c>
      <c r="G1933" s="412"/>
      <c r="H1933" s="413"/>
    </row>
    <row r="1934" spans="2:8" ht="27.75" x14ac:dyDescent="0.35">
      <c r="B1934" s="410" t="s">
        <v>2660</v>
      </c>
      <c r="C1934" s="411" t="s">
        <v>300</v>
      </c>
      <c r="D1934" s="412"/>
      <c r="E1934" s="412">
        <v>1024.08</v>
      </c>
      <c r="F1934" s="412">
        <v>0</v>
      </c>
      <c r="G1934" s="412"/>
      <c r="H1934" s="413"/>
    </row>
    <row r="1935" spans="2:8" ht="27.75" x14ac:dyDescent="0.35">
      <c r="B1935" s="410" t="s">
        <v>2661</v>
      </c>
      <c r="C1935" s="411" t="s">
        <v>300</v>
      </c>
      <c r="D1935" s="412"/>
      <c r="E1935" s="412">
        <v>1017.5</v>
      </c>
      <c r="F1935" s="412">
        <v>0</v>
      </c>
      <c r="G1935" s="412"/>
      <c r="H1935" s="413"/>
    </row>
    <row r="1936" spans="2:8" ht="27.75" x14ac:dyDescent="0.35">
      <c r="B1936" s="410" t="s">
        <v>2662</v>
      </c>
      <c r="C1936" s="411" t="s">
        <v>300</v>
      </c>
      <c r="D1936" s="412"/>
      <c r="E1936" s="412">
        <v>203.5</v>
      </c>
      <c r="F1936" s="412">
        <v>0</v>
      </c>
      <c r="G1936" s="412"/>
      <c r="H1936" s="413"/>
    </row>
    <row r="1937" spans="2:8" ht="27.75" x14ac:dyDescent="0.35">
      <c r="B1937" s="410" t="s">
        <v>2663</v>
      </c>
      <c r="C1937" s="411" t="s">
        <v>304</v>
      </c>
      <c r="D1937" s="412"/>
      <c r="E1937" s="412">
        <v>277.5</v>
      </c>
      <c r="F1937" s="412">
        <v>0</v>
      </c>
      <c r="G1937" s="412"/>
      <c r="H1937" s="413"/>
    </row>
    <row r="1938" spans="2:8" ht="27.75" x14ac:dyDescent="0.35">
      <c r="B1938" s="410" t="s">
        <v>2664</v>
      </c>
      <c r="C1938" s="411" t="s">
        <v>304</v>
      </c>
      <c r="D1938" s="412"/>
      <c r="E1938" s="412">
        <v>277.5</v>
      </c>
      <c r="F1938" s="412">
        <v>0</v>
      </c>
      <c r="G1938" s="412"/>
      <c r="H1938" s="413"/>
    </row>
    <row r="1939" spans="2:8" ht="27.75" x14ac:dyDescent="0.35">
      <c r="B1939" s="410" t="s">
        <v>2665</v>
      </c>
      <c r="C1939" s="411" t="s">
        <v>304</v>
      </c>
      <c r="D1939" s="412"/>
      <c r="E1939" s="412">
        <v>231.26</v>
      </c>
      <c r="F1939" s="412">
        <v>0</v>
      </c>
      <c r="G1939" s="412"/>
      <c r="H1939" s="413"/>
    </row>
    <row r="1940" spans="2:8" ht="27.75" x14ac:dyDescent="0.35">
      <c r="B1940" s="410" t="s">
        <v>2666</v>
      </c>
      <c r="C1940" s="411" t="s">
        <v>304</v>
      </c>
      <c r="D1940" s="412"/>
      <c r="E1940" s="412">
        <v>647.5</v>
      </c>
      <c r="F1940" s="412">
        <v>0</v>
      </c>
      <c r="G1940" s="412"/>
      <c r="H1940" s="413"/>
    </row>
    <row r="1941" spans="2:8" ht="27.75" x14ac:dyDescent="0.35">
      <c r="B1941" s="410" t="s">
        <v>2667</v>
      </c>
      <c r="C1941" s="411" t="s">
        <v>304</v>
      </c>
      <c r="D1941" s="412"/>
      <c r="E1941" s="412">
        <v>1017.5</v>
      </c>
      <c r="F1941" s="412">
        <v>0</v>
      </c>
      <c r="G1941" s="412"/>
      <c r="H1941" s="413"/>
    </row>
    <row r="1942" spans="2:8" ht="27.75" x14ac:dyDescent="0.35">
      <c r="B1942" s="410" t="s">
        <v>2668</v>
      </c>
      <c r="C1942" s="411" t="s">
        <v>304</v>
      </c>
      <c r="D1942" s="412"/>
      <c r="E1942" s="412">
        <v>203.5</v>
      </c>
      <c r="F1942" s="412">
        <v>0</v>
      </c>
      <c r="G1942" s="412"/>
      <c r="H1942" s="413"/>
    </row>
    <row r="1943" spans="2:8" ht="27.75" x14ac:dyDescent="0.35">
      <c r="B1943" s="410" t="s">
        <v>2669</v>
      </c>
      <c r="C1943" s="411" t="s">
        <v>304</v>
      </c>
      <c r="D1943" s="412"/>
      <c r="E1943" s="412">
        <v>231.26</v>
      </c>
      <c r="F1943" s="412">
        <v>0</v>
      </c>
      <c r="G1943" s="412"/>
      <c r="H1943" s="413"/>
    </row>
    <row r="1944" spans="2:8" ht="27.75" x14ac:dyDescent="0.35">
      <c r="B1944" s="410" t="s">
        <v>2670</v>
      </c>
      <c r="C1944" s="411" t="s">
        <v>304</v>
      </c>
      <c r="D1944" s="412"/>
      <c r="E1944" s="412">
        <v>203.5</v>
      </c>
      <c r="F1944" s="412">
        <v>0</v>
      </c>
      <c r="G1944" s="412"/>
      <c r="H1944" s="413"/>
    </row>
    <row r="1945" spans="2:8" ht="27.75" x14ac:dyDescent="0.35">
      <c r="B1945" s="410" t="s">
        <v>2671</v>
      </c>
      <c r="C1945" s="411" t="s">
        <v>304</v>
      </c>
      <c r="D1945" s="412"/>
      <c r="E1945" s="412">
        <v>6680</v>
      </c>
      <c r="F1945" s="412">
        <v>0</v>
      </c>
      <c r="G1945" s="412"/>
      <c r="H1945" s="413"/>
    </row>
    <row r="1946" spans="2:8" ht="27.75" x14ac:dyDescent="0.35">
      <c r="B1946" s="410" t="s">
        <v>2672</v>
      </c>
      <c r="C1946" s="411" t="s">
        <v>304</v>
      </c>
      <c r="D1946" s="412"/>
      <c r="E1946" s="412">
        <v>4956.5600000000004</v>
      </c>
      <c r="F1946" s="412">
        <v>0</v>
      </c>
      <c r="G1946" s="412"/>
      <c r="H1946" s="413"/>
    </row>
    <row r="1947" spans="2:8" ht="27.75" x14ac:dyDescent="0.35">
      <c r="B1947" s="410" t="s">
        <v>2673</v>
      </c>
      <c r="C1947" s="411" t="s">
        <v>308</v>
      </c>
      <c r="D1947" s="412"/>
      <c r="E1947" s="412">
        <v>115.63</v>
      </c>
      <c r="F1947" s="412">
        <v>0</v>
      </c>
      <c r="G1947" s="412"/>
      <c r="H1947" s="413"/>
    </row>
    <row r="1948" spans="2:8" ht="27.75" x14ac:dyDescent="0.35">
      <c r="B1948" s="410" t="s">
        <v>2674</v>
      </c>
      <c r="C1948" s="411" t="s">
        <v>308</v>
      </c>
      <c r="D1948" s="412"/>
      <c r="E1948" s="412">
        <v>101.75</v>
      </c>
      <c r="F1948" s="412">
        <v>0</v>
      </c>
      <c r="G1948" s="412"/>
      <c r="H1948" s="413"/>
    </row>
    <row r="1949" spans="2:8" ht="27.75" x14ac:dyDescent="0.35">
      <c r="B1949" s="410" t="s">
        <v>2675</v>
      </c>
      <c r="C1949" s="411" t="s">
        <v>308</v>
      </c>
      <c r="D1949" s="412"/>
      <c r="E1949" s="412">
        <v>138.75</v>
      </c>
      <c r="F1949" s="412">
        <v>0</v>
      </c>
      <c r="G1949" s="412"/>
      <c r="H1949" s="413"/>
    </row>
    <row r="1950" spans="2:8" ht="27.75" x14ac:dyDescent="0.35">
      <c r="B1950" s="410" t="s">
        <v>2676</v>
      </c>
      <c r="C1950" s="411" t="s">
        <v>308</v>
      </c>
      <c r="D1950" s="412"/>
      <c r="E1950" s="412">
        <v>138.75</v>
      </c>
      <c r="F1950" s="412">
        <v>0</v>
      </c>
      <c r="G1950" s="412"/>
      <c r="H1950" s="413"/>
    </row>
    <row r="1951" spans="2:8" ht="27.75" x14ac:dyDescent="0.35">
      <c r="B1951" s="410" t="s">
        <v>2677</v>
      </c>
      <c r="C1951" s="411" t="s">
        <v>308</v>
      </c>
      <c r="D1951" s="412"/>
      <c r="E1951" s="412">
        <v>101.75</v>
      </c>
      <c r="F1951" s="412">
        <v>0</v>
      </c>
      <c r="G1951" s="412"/>
      <c r="H1951" s="413"/>
    </row>
    <row r="1952" spans="2:8" ht="27.75" x14ac:dyDescent="0.35">
      <c r="B1952" s="410" t="s">
        <v>2678</v>
      </c>
      <c r="C1952" s="411" t="s">
        <v>308</v>
      </c>
      <c r="D1952" s="412"/>
      <c r="E1952" s="412">
        <v>323.75</v>
      </c>
      <c r="F1952" s="412">
        <v>0</v>
      </c>
      <c r="G1952" s="412"/>
      <c r="H1952" s="413"/>
    </row>
    <row r="1953" spans="2:8" ht="27.75" x14ac:dyDescent="0.35">
      <c r="B1953" s="410" t="s">
        <v>2679</v>
      </c>
      <c r="C1953" s="411" t="s">
        <v>308</v>
      </c>
      <c r="D1953" s="412"/>
      <c r="E1953" s="412">
        <v>512.04</v>
      </c>
      <c r="F1953" s="412">
        <v>0</v>
      </c>
      <c r="G1953" s="412"/>
      <c r="H1953" s="413"/>
    </row>
    <row r="1954" spans="2:8" ht="27.75" x14ac:dyDescent="0.35">
      <c r="B1954" s="410" t="s">
        <v>2680</v>
      </c>
      <c r="C1954" s="411" t="s">
        <v>308</v>
      </c>
      <c r="D1954" s="412"/>
      <c r="E1954" s="412">
        <v>508.75</v>
      </c>
      <c r="F1954" s="412">
        <v>0</v>
      </c>
      <c r="G1954" s="412"/>
      <c r="H1954" s="413"/>
    </row>
    <row r="1955" spans="2:8" ht="27.75" x14ac:dyDescent="0.35">
      <c r="B1955" s="410" t="s">
        <v>2681</v>
      </c>
      <c r="C1955" s="411" t="s">
        <v>308</v>
      </c>
      <c r="D1955" s="412"/>
      <c r="E1955" s="412">
        <v>101.75</v>
      </c>
      <c r="F1955" s="412">
        <v>0</v>
      </c>
      <c r="G1955" s="412"/>
      <c r="H1955" s="413"/>
    </row>
    <row r="1956" spans="2:8" ht="27.75" x14ac:dyDescent="0.35">
      <c r="B1956" s="410" t="s">
        <v>2682</v>
      </c>
      <c r="C1956" s="411" t="s">
        <v>282</v>
      </c>
      <c r="D1956" s="412"/>
      <c r="E1956" s="412">
        <v>231.26</v>
      </c>
      <c r="F1956" s="412">
        <v>0</v>
      </c>
      <c r="G1956" s="412"/>
      <c r="H1956" s="413"/>
    </row>
    <row r="1957" spans="2:8" ht="27.75" x14ac:dyDescent="0.35">
      <c r="B1957" s="410" t="s">
        <v>2683</v>
      </c>
      <c r="C1957" s="411" t="s">
        <v>282</v>
      </c>
      <c r="D1957" s="412"/>
      <c r="E1957" s="412">
        <v>203.5</v>
      </c>
      <c r="F1957" s="412">
        <v>0</v>
      </c>
      <c r="G1957" s="412"/>
      <c r="H1957" s="413"/>
    </row>
    <row r="1958" spans="2:8" ht="27.75" x14ac:dyDescent="0.35">
      <c r="B1958" s="410" t="s">
        <v>2684</v>
      </c>
      <c r="C1958" s="411" t="s">
        <v>282</v>
      </c>
      <c r="D1958" s="412"/>
      <c r="E1958" s="412">
        <v>277.5</v>
      </c>
      <c r="F1958" s="412">
        <v>0</v>
      </c>
      <c r="G1958" s="412"/>
      <c r="H1958" s="413"/>
    </row>
    <row r="1959" spans="2:8" ht="27.75" x14ac:dyDescent="0.35">
      <c r="B1959" s="410" t="s">
        <v>2685</v>
      </c>
      <c r="C1959" s="411" t="s">
        <v>282</v>
      </c>
      <c r="D1959" s="412"/>
      <c r="E1959" s="412">
        <v>277.5</v>
      </c>
      <c r="F1959" s="412">
        <v>0</v>
      </c>
      <c r="G1959" s="412"/>
      <c r="H1959" s="413"/>
    </row>
    <row r="1960" spans="2:8" ht="27.75" x14ac:dyDescent="0.35">
      <c r="B1960" s="410" t="s">
        <v>2686</v>
      </c>
      <c r="C1960" s="411" t="s">
        <v>282</v>
      </c>
      <c r="D1960" s="412"/>
      <c r="E1960" s="412">
        <v>203.5</v>
      </c>
      <c r="F1960" s="412">
        <v>0</v>
      </c>
      <c r="G1960" s="412"/>
      <c r="H1960" s="413"/>
    </row>
    <row r="1961" spans="2:8" ht="27.75" x14ac:dyDescent="0.35">
      <c r="B1961" s="410" t="s">
        <v>2687</v>
      </c>
      <c r="C1961" s="411" t="s">
        <v>282</v>
      </c>
      <c r="D1961" s="412"/>
      <c r="E1961" s="412">
        <v>647.5</v>
      </c>
      <c r="F1961" s="412">
        <v>0</v>
      </c>
      <c r="G1961" s="412"/>
      <c r="H1961" s="413"/>
    </row>
    <row r="1962" spans="2:8" ht="27.75" x14ac:dyDescent="0.35">
      <c r="B1962" s="410" t="s">
        <v>2688</v>
      </c>
      <c r="C1962" s="411" t="s">
        <v>282</v>
      </c>
      <c r="D1962" s="412"/>
      <c r="E1962" s="412">
        <v>1024.08</v>
      </c>
      <c r="F1962" s="412">
        <v>0</v>
      </c>
      <c r="G1962" s="412"/>
      <c r="H1962" s="413"/>
    </row>
    <row r="1963" spans="2:8" ht="27.75" x14ac:dyDescent="0.35">
      <c r="B1963" s="410" t="s">
        <v>2689</v>
      </c>
      <c r="C1963" s="411" t="s">
        <v>282</v>
      </c>
      <c r="D1963" s="412"/>
      <c r="E1963" s="412">
        <v>1017.5</v>
      </c>
      <c r="F1963" s="412">
        <v>0</v>
      </c>
      <c r="G1963" s="412"/>
      <c r="H1963" s="413"/>
    </row>
    <row r="1964" spans="2:8" ht="27.75" x14ac:dyDescent="0.35">
      <c r="B1964" s="410" t="s">
        <v>2690</v>
      </c>
      <c r="C1964" s="411" t="s">
        <v>282</v>
      </c>
      <c r="D1964" s="412"/>
      <c r="E1964" s="412">
        <v>203.5</v>
      </c>
      <c r="F1964" s="412">
        <v>0</v>
      </c>
      <c r="G1964" s="412"/>
      <c r="H1964" s="413"/>
    </row>
    <row r="1965" spans="2:8" x14ac:dyDescent="0.35">
      <c r="B1965" s="410" t="s">
        <v>2691</v>
      </c>
      <c r="C1965" s="411" t="s">
        <v>2692</v>
      </c>
      <c r="D1965" s="412">
        <v>0</v>
      </c>
      <c r="E1965" s="412">
        <v>64770.78</v>
      </c>
      <c r="F1965" s="412">
        <v>0</v>
      </c>
      <c r="G1965" s="412">
        <v>64770.78</v>
      </c>
      <c r="H1965" s="413"/>
    </row>
    <row r="1966" spans="2:8" ht="40.5" x14ac:dyDescent="0.35">
      <c r="B1966" s="410" t="s">
        <v>2693</v>
      </c>
      <c r="C1966" s="411" t="s">
        <v>393</v>
      </c>
      <c r="D1966" s="412"/>
      <c r="E1966" s="412">
        <v>366</v>
      </c>
      <c r="F1966" s="412">
        <v>0</v>
      </c>
      <c r="G1966" s="412"/>
      <c r="H1966" s="413"/>
    </row>
    <row r="1967" spans="2:8" ht="40.5" x14ac:dyDescent="0.35">
      <c r="B1967" s="410" t="s">
        <v>2694</v>
      </c>
      <c r="C1967" s="411" t="s">
        <v>393</v>
      </c>
      <c r="D1967" s="412"/>
      <c r="E1967" s="412">
        <v>366</v>
      </c>
      <c r="F1967" s="412">
        <v>0</v>
      </c>
      <c r="G1967" s="412"/>
      <c r="H1967" s="413"/>
    </row>
    <row r="1968" spans="2:8" ht="40.5" x14ac:dyDescent="0.35">
      <c r="B1968" s="410" t="s">
        <v>2695</v>
      </c>
      <c r="C1968" s="411" t="s">
        <v>393</v>
      </c>
      <c r="D1968" s="412"/>
      <c r="E1968" s="412">
        <v>305</v>
      </c>
      <c r="F1968" s="412">
        <v>0</v>
      </c>
      <c r="G1968" s="412"/>
      <c r="H1968" s="413"/>
    </row>
    <row r="1969" spans="2:8" ht="40.5" x14ac:dyDescent="0.35">
      <c r="B1969" s="410" t="s">
        <v>2696</v>
      </c>
      <c r="C1969" s="411" t="s">
        <v>393</v>
      </c>
      <c r="D1969" s="412"/>
      <c r="E1969" s="412">
        <v>854</v>
      </c>
      <c r="F1969" s="412">
        <v>0</v>
      </c>
      <c r="G1969" s="412"/>
      <c r="H1969" s="413"/>
    </row>
    <row r="1970" spans="2:8" ht="40.5" x14ac:dyDescent="0.35">
      <c r="B1970" s="410" t="s">
        <v>2697</v>
      </c>
      <c r="C1970" s="411" t="s">
        <v>393</v>
      </c>
      <c r="D1970" s="412"/>
      <c r="E1970" s="412">
        <v>268.39999999999998</v>
      </c>
      <c r="F1970" s="412">
        <v>0</v>
      </c>
      <c r="G1970" s="412"/>
      <c r="H1970" s="413"/>
    </row>
    <row r="1971" spans="2:8" ht="40.5" x14ac:dyDescent="0.35">
      <c r="B1971" s="410" t="s">
        <v>2698</v>
      </c>
      <c r="C1971" s="411" t="s">
        <v>393</v>
      </c>
      <c r="D1971" s="412"/>
      <c r="E1971" s="412">
        <v>1342</v>
      </c>
      <c r="F1971" s="412">
        <v>0</v>
      </c>
      <c r="G1971" s="412"/>
      <c r="H1971" s="413"/>
    </row>
    <row r="1972" spans="2:8" ht="40.5" x14ac:dyDescent="0.35">
      <c r="B1972" s="410" t="s">
        <v>2699</v>
      </c>
      <c r="C1972" s="411" t="s">
        <v>393</v>
      </c>
      <c r="D1972" s="412"/>
      <c r="E1972" s="412">
        <v>405.65</v>
      </c>
      <c r="F1972" s="412">
        <v>0</v>
      </c>
      <c r="G1972" s="412"/>
      <c r="H1972" s="413"/>
    </row>
    <row r="1973" spans="2:8" ht="27.75" x14ac:dyDescent="0.35">
      <c r="B1973" s="410" t="s">
        <v>2700</v>
      </c>
      <c r="C1973" s="411" t="s">
        <v>434</v>
      </c>
      <c r="D1973" s="412"/>
      <c r="E1973" s="412">
        <v>366</v>
      </c>
      <c r="F1973" s="412">
        <v>0</v>
      </c>
      <c r="G1973" s="412"/>
      <c r="H1973" s="413"/>
    </row>
    <row r="1974" spans="2:8" ht="27.75" x14ac:dyDescent="0.35">
      <c r="B1974" s="410" t="s">
        <v>2701</v>
      </c>
      <c r="C1974" s="411" t="s">
        <v>434</v>
      </c>
      <c r="D1974" s="412"/>
      <c r="E1974" s="412">
        <v>366</v>
      </c>
      <c r="F1974" s="412">
        <v>0</v>
      </c>
      <c r="G1974" s="412"/>
      <c r="H1974" s="413"/>
    </row>
    <row r="1975" spans="2:8" ht="27.75" x14ac:dyDescent="0.35">
      <c r="B1975" s="410" t="s">
        <v>2702</v>
      </c>
      <c r="C1975" s="411" t="s">
        <v>434</v>
      </c>
      <c r="D1975" s="412"/>
      <c r="E1975" s="412">
        <v>305</v>
      </c>
      <c r="F1975" s="412">
        <v>0</v>
      </c>
      <c r="G1975" s="412"/>
      <c r="H1975" s="413"/>
    </row>
    <row r="1976" spans="2:8" ht="27.75" x14ac:dyDescent="0.35">
      <c r="B1976" s="410" t="s">
        <v>2703</v>
      </c>
      <c r="C1976" s="411" t="s">
        <v>434</v>
      </c>
      <c r="D1976" s="412"/>
      <c r="E1976" s="412">
        <v>854</v>
      </c>
      <c r="F1976" s="412">
        <v>0</v>
      </c>
      <c r="G1976" s="412"/>
      <c r="H1976" s="413"/>
    </row>
    <row r="1977" spans="2:8" ht="27.75" x14ac:dyDescent="0.35">
      <c r="B1977" s="410" t="s">
        <v>2704</v>
      </c>
      <c r="C1977" s="411" t="s">
        <v>434</v>
      </c>
      <c r="D1977" s="412"/>
      <c r="E1977" s="412">
        <v>268.39999999999998</v>
      </c>
      <c r="F1977" s="412">
        <v>0</v>
      </c>
      <c r="G1977" s="412"/>
      <c r="H1977" s="413"/>
    </row>
    <row r="1978" spans="2:8" ht="27.75" x14ac:dyDescent="0.35">
      <c r="B1978" s="410" t="s">
        <v>2705</v>
      </c>
      <c r="C1978" s="411" t="s">
        <v>434</v>
      </c>
      <c r="D1978" s="412"/>
      <c r="E1978" s="412">
        <v>1342</v>
      </c>
      <c r="F1978" s="412">
        <v>0</v>
      </c>
      <c r="G1978" s="412"/>
      <c r="H1978" s="413"/>
    </row>
    <row r="1979" spans="2:8" ht="53.25" x14ac:dyDescent="0.35">
      <c r="B1979" s="410" t="s">
        <v>2706</v>
      </c>
      <c r="C1979" s="411" t="s">
        <v>436</v>
      </c>
      <c r="D1979" s="412"/>
      <c r="E1979" s="412">
        <v>366</v>
      </c>
      <c r="F1979" s="412">
        <v>0</v>
      </c>
      <c r="G1979" s="412"/>
      <c r="H1979" s="413"/>
    </row>
    <row r="1980" spans="2:8" ht="53.25" x14ac:dyDescent="0.35">
      <c r="B1980" s="410" t="s">
        <v>2707</v>
      </c>
      <c r="C1980" s="411" t="s">
        <v>436</v>
      </c>
      <c r="D1980" s="412"/>
      <c r="E1980" s="412">
        <v>366</v>
      </c>
      <c r="F1980" s="412">
        <v>0</v>
      </c>
      <c r="G1980" s="412"/>
      <c r="H1980" s="413"/>
    </row>
    <row r="1981" spans="2:8" ht="53.25" x14ac:dyDescent="0.35">
      <c r="B1981" s="410" t="s">
        <v>2708</v>
      </c>
      <c r="C1981" s="411" t="s">
        <v>436</v>
      </c>
      <c r="D1981" s="412"/>
      <c r="E1981" s="412">
        <v>305</v>
      </c>
      <c r="F1981" s="412">
        <v>0</v>
      </c>
      <c r="G1981" s="412"/>
      <c r="H1981" s="413"/>
    </row>
    <row r="1982" spans="2:8" ht="53.25" x14ac:dyDescent="0.35">
      <c r="B1982" s="410" t="s">
        <v>2709</v>
      </c>
      <c r="C1982" s="411" t="s">
        <v>436</v>
      </c>
      <c r="D1982" s="412"/>
      <c r="E1982" s="412">
        <v>854</v>
      </c>
      <c r="F1982" s="412">
        <v>0</v>
      </c>
      <c r="G1982" s="412"/>
      <c r="H1982" s="413"/>
    </row>
    <row r="1983" spans="2:8" ht="53.25" x14ac:dyDescent="0.35">
      <c r="B1983" s="410" t="s">
        <v>2710</v>
      </c>
      <c r="C1983" s="411" t="s">
        <v>436</v>
      </c>
      <c r="D1983" s="412"/>
      <c r="E1983" s="412">
        <v>268.39999999999998</v>
      </c>
      <c r="F1983" s="412">
        <v>0</v>
      </c>
      <c r="G1983" s="412"/>
      <c r="H1983" s="413"/>
    </row>
    <row r="1984" spans="2:8" ht="53.25" x14ac:dyDescent="0.35">
      <c r="B1984" s="410" t="s">
        <v>2711</v>
      </c>
      <c r="C1984" s="411" t="s">
        <v>436</v>
      </c>
      <c r="D1984" s="412"/>
      <c r="E1984" s="412">
        <v>1342</v>
      </c>
      <c r="F1984" s="412">
        <v>0</v>
      </c>
      <c r="G1984" s="412"/>
      <c r="H1984" s="413"/>
    </row>
    <row r="1985" spans="2:8" ht="53.25" x14ac:dyDescent="0.35">
      <c r="B1985" s="410" t="s">
        <v>2712</v>
      </c>
      <c r="C1985" s="411" t="s">
        <v>436</v>
      </c>
      <c r="D1985" s="412"/>
      <c r="E1985" s="412">
        <v>268.39999999999998</v>
      </c>
      <c r="F1985" s="412">
        <v>0</v>
      </c>
      <c r="G1985" s="412"/>
      <c r="H1985" s="413"/>
    </row>
    <row r="1986" spans="2:8" ht="53.25" x14ac:dyDescent="0.35">
      <c r="B1986" s="410" t="s">
        <v>2713</v>
      </c>
      <c r="C1986" s="411" t="s">
        <v>436</v>
      </c>
      <c r="D1986" s="412"/>
      <c r="E1986" s="412">
        <v>292.82</v>
      </c>
      <c r="F1986" s="412">
        <v>0</v>
      </c>
      <c r="G1986" s="412"/>
      <c r="H1986" s="413"/>
    </row>
    <row r="1987" spans="2:8" ht="53.25" x14ac:dyDescent="0.35">
      <c r="B1987" s="410" t="s">
        <v>2714</v>
      </c>
      <c r="C1987" s="411" t="s">
        <v>436</v>
      </c>
      <c r="D1987" s="412"/>
      <c r="E1987" s="412">
        <v>268.39999999999998</v>
      </c>
      <c r="F1987" s="412">
        <v>0</v>
      </c>
      <c r="G1987" s="412"/>
      <c r="H1987" s="413"/>
    </row>
    <row r="1988" spans="2:8" ht="40.5" x14ac:dyDescent="0.35">
      <c r="B1988" s="410" t="s">
        <v>2715</v>
      </c>
      <c r="C1988" s="411" t="s">
        <v>559</v>
      </c>
      <c r="D1988" s="412"/>
      <c r="E1988" s="412">
        <v>490.17</v>
      </c>
      <c r="F1988" s="412">
        <v>0</v>
      </c>
      <c r="G1988" s="412"/>
      <c r="H1988" s="413"/>
    </row>
    <row r="1989" spans="2:8" ht="40.5" x14ac:dyDescent="0.35">
      <c r="B1989" s="410" t="s">
        <v>2716</v>
      </c>
      <c r="C1989" s="411" t="s">
        <v>559</v>
      </c>
      <c r="D1989" s="412"/>
      <c r="E1989" s="412">
        <v>471.87</v>
      </c>
      <c r="F1989" s="412">
        <v>0</v>
      </c>
      <c r="G1989" s="412"/>
      <c r="H1989" s="413"/>
    </row>
    <row r="1990" spans="2:8" ht="40.5" x14ac:dyDescent="0.35">
      <c r="B1990" s="410" t="s">
        <v>2717</v>
      </c>
      <c r="C1990" s="411" t="s">
        <v>559</v>
      </c>
      <c r="D1990" s="412"/>
      <c r="E1990" s="412">
        <v>183</v>
      </c>
      <c r="F1990" s="412">
        <v>0</v>
      </c>
      <c r="G1990" s="412"/>
      <c r="H1990" s="413"/>
    </row>
    <row r="1991" spans="2:8" ht="40.5" x14ac:dyDescent="0.35">
      <c r="B1991" s="410" t="s">
        <v>2718</v>
      </c>
      <c r="C1991" s="411" t="s">
        <v>559</v>
      </c>
      <c r="D1991" s="412"/>
      <c r="E1991" s="412">
        <v>183</v>
      </c>
      <c r="F1991" s="412">
        <v>0</v>
      </c>
      <c r="G1991" s="412"/>
      <c r="H1991" s="413"/>
    </row>
    <row r="1992" spans="2:8" ht="40.5" x14ac:dyDescent="0.35">
      <c r="B1992" s="410" t="s">
        <v>2719</v>
      </c>
      <c r="C1992" s="411" t="s">
        <v>559</v>
      </c>
      <c r="D1992" s="412"/>
      <c r="E1992" s="412">
        <v>134.19999999999999</v>
      </c>
      <c r="F1992" s="412">
        <v>0</v>
      </c>
      <c r="G1992" s="412"/>
      <c r="H1992" s="413"/>
    </row>
    <row r="1993" spans="2:8" ht="40.5" x14ac:dyDescent="0.35">
      <c r="B1993" s="410" t="s">
        <v>2720</v>
      </c>
      <c r="C1993" s="411" t="s">
        <v>559</v>
      </c>
      <c r="D1993" s="412"/>
      <c r="E1993" s="412">
        <v>427</v>
      </c>
      <c r="F1993" s="412">
        <v>0</v>
      </c>
      <c r="G1993" s="412"/>
      <c r="H1993" s="413"/>
    </row>
    <row r="1994" spans="2:8" ht="40.5" x14ac:dyDescent="0.35">
      <c r="B1994" s="410" t="s">
        <v>2721</v>
      </c>
      <c r="C1994" s="411" t="s">
        <v>559</v>
      </c>
      <c r="D1994" s="412"/>
      <c r="E1994" s="412">
        <v>671</v>
      </c>
      <c r="F1994" s="412">
        <v>0</v>
      </c>
      <c r="G1994" s="412"/>
      <c r="H1994" s="413"/>
    </row>
    <row r="1995" spans="2:8" ht="40.5" x14ac:dyDescent="0.35">
      <c r="B1995" s="410" t="s">
        <v>2722</v>
      </c>
      <c r="C1995" s="411" t="s">
        <v>559</v>
      </c>
      <c r="D1995" s="412"/>
      <c r="E1995" s="412">
        <v>134.19999999999999</v>
      </c>
      <c r="F1995" s="412">
        <v>0</v>
      </c>
      <c r="G1995" s="412"/>
      <c r="H1995" s="413"/>
    </row>
    <row r="1996" spans="2:8" ht="40.5" x14ac:dyDescent="0.35">
      <c r="B1996" s="410" t="s">
        <v>2723</v>
      </c>
      <c r="C1996" s="411" t="s">
        <v>559</v>
      </c>
      <c r="D1996" s="412"/>
      <c r="E1996" s="412">
        <v>3431.03</v>
      </c>
      <c r="F1996" s="412">
        <v>0</v>
      </c>
      <c r="G1996" s="412"/>
      <c r="H1996" s="413"/>
    </row>
    <row r="1997" spans="2:8" ht="40.5" x14ac:dyDescent="0.35">
      <c r="B1997" s="410" t="s">
        <v>2724</v>
      </c>
      <c r="C1997" s="411" t="s">
        <v>573</v>
      </c>
      <c r="D1997" s="412"/>
      <c r="E1997" s="412">
        <v>140</v>
      </c>
      <c r="F1997" s="412">
        <v>0</v>
      </c>
      <c r="G1997" s="412"/>
      <c r="H1997" s="413"/>
    </row>
    <row r="1998" spans="2:8" ht="40.5" x14ac:dyDescent="0.35">
      <c r="B1998" s="410" t="s">
        <v>2725</v>
      </c>
      <c r="C1998" s="411" t="s">
        <v>577</v>
      </c>
      <c r="D1998" s="412"/>
      <c r="E1998" s="412">
        <v>366</v>
      </c>
      <c r="F1998" s="412">
        <v>0</v>
      </c>
      <c r="G1998" s="412"/>
      <c r="H1998" s="413"/>
    </row>
    <row r="1999" spans="2:8" ht="40.5" x14ac:dyDescent="0.35">
      <c r="B1999" s="410" t="s">
        <v>2726</v>
      </c>
      <c r="C1999" s="411" t="s">
        <v>577</v>
      </c>
      <c r="D1999" s="412"/>
      <c r="E1999" s="412">
        <v>314.45999999999998</v>
      </c>
      <c r="F1999" s="412">
        <v>0</v>
      </c>
      <c r="G1999" s="412"/>
      <c r="H1999" s="413"/>
    </row>
    <row r="2000" spans="2:8" ht="40.5" x14ac:dyDescent="0.35">
      <c r="B2000" s="410" t="s">
        <v>2727</v>
      </c>
      <c r="C2000" s="411" t="s">
        <v>577</v>
      </c>
      <c r="D2000" s="412"/>
      <c r="E2000" s="412">
        <v>283.95999999999998</v>
      </c>
      <c r="F2000" s="412">
        <v>0</v>
      </c>
      <c r="G2000" s="412"/>
      <c r="H2000" s="413"/>
    </row>
    <row r="2001" spans="2:8" ht="40.5" x14ac:dyDescent="0.35">
      <c r="B2001" s="410" t="s">
        <v>2728</v>
      </c>
      <c r="C2001" s="411" t="s">
        <v>577</v>
      </c>
      <c r="D2001" s="412"/>
      <c r="E2001" s="412">
        <v>793</v>
      </c>
      <c r="F2001" s="412">
        <v>0</v>
      </c>
      <c r="G2001" s="412"/>
      <c r="H2001" s="413"/>
    </row>
    <row r="2002" spans="2:8" ht="40.5" x14ac:dyDescent="0.35">
      <c r="B2002" s="410" t="s">
        <v>2729</v>
      </c>
      <c r="C2002" s="411" t="s">
        <v>577</v>
      </c>
      <c r="D2002" s="412"/>
      <c r="E2002" s="412">
        <v>265.66000000000003</v>
      </c>
      <c r="F2002" s="412">
        <v>0</v>
      </c>
      <c r="G2002" s="412"/>
      <c r="H2002" s="413"/>
    </row>
    <row r="2003" spans="2:8" ht="40.5" x14ac:dyDescent="0.35">
      <c r="B2003" s="410" t="s">
        <v>2730</v>
      </c>
      <c r="C2003" s="411" t="s">
        <v>577</v>
      </c>
      <c r="D2003" s="412"/>
      <c r="E2003" s="412">
        <v>1342</v>
      </c>
      <c r="F2003" s="412">
        <v>0</v>
      </c>
      <c r="G2003" s="412"/>
      <c r="H2003" s="413"/>
    </row>
    <row r="2004" spans="2:8" ht="27.75" x14ac:dyDescent="0.35">
      <c r="B2004" s="410" t="s">
        <v>2731</v>
      </c>
      <c r="C2004" s="411" t="s">
        <v>589</v>
      </c>
      <c r="D2004" s="412"/>
      <c r="E2004" s="412">
        <v>366</v>
      </c>
      <c r="F2004" s="412">
        <v>0</v>
      </c>
      <c r="G2004" s="412"/>
      <c r="H2004" s="413"/>
    </row>
    <row r="2005" spans="2:8" ht="27.75" x14ac:dyDescent="0.35">
      <c r="B2005" s="410" t="s">
        <v>2732</v>
      </c>
      <c r="C2005" s="411" t="s">
        <v>589</v>
      </c>
      <c r="D2005" s="412"/>
      <c r="E2005" s="412">
        <v>366</v>
      </c>
      <c r="F2005" s="412">
        <v>0</v>
      </c>
      <c r="G2005" s="412"/>
      <c r="H2005" s="413"/>
    </row>
    <row r="2006" spans="2:8" ht="27.75" x14ac:dyDescent="0.35">
      <c r="B2006" s="410" t="s">
        <v>2733</v>
      </c>
      <c r="C2006" s="411" t="s">
        <v>589</v>
      </c>
      <c r="D2006" s="412"/>
      <c r="E2006" s="412">
        <v>305</v>
      </c>
      <c r="F2006" s="412">
        <v>0</v>
      </c>
      <c r="G2006" s="412"/>
      <c r="H2006" s="413"/>
    </row>
    <row r="2007" spans="2:8" ht="27.75" x14ac:dyDescent="0.35">
      <c r="B2007" s="410" t="s">
        <v>2734</v>
      </c>
      <c r="C2007" s="411" t="s">
        <v>589</v>
      </c>
      <c r="D2007" s="412"/>
      <c r="E2007" s="412">
        <v>854</v>
      </c>
      <c r="F2007" s="412">
        <v>0</v>
      </c>
      <c r="G2007" s="412"/>
      <c r="H2007" s="413"/>
    </row>
    <row r="2008" spans="2:8" ht="27.75" x14ac:dyDescent="0.35">
      <c r="B2008" s="410" t="s">
        <v>2735</v>
      </c>
      <c r="C2008" s="411" t="s">
        <v>589</v>
      </c>
      <c r="D2008" s="412"/>
      <c r="E2008" s="412">
        <v>268.39999999999998</v>
      </c>
      <c r="F2008" s="412">
        <v>0</v>
      </c>
      <c r="G2008" s="412"/>
      <c r="H2008" s="413"/>
    </row>
    <row r="2009" spans="2:8" ht="27.75" x14ac:dyDescent="0.35">
      <c r="B2009" s="410" t="s">
        <v>2736</v>
      </c>
      <c r="C2009" s="411" t="s">
        <v>589</v>
      </c>
      <c r="D2009" s="412"/>
      <c r="E2009" s="412">
        <v>1342</v>
      </c>
      <c r="F2009" s="412">
        <v>0</v>
      </c>
      <c r="G2009" s="412"/>
      <c r="H2009" s="413"/>
    </row>
    <row r="2010" spans="2:8" ht="27.75" x14ac:dyDescent="0.35">
      <c r="B2010" s="410" t="s">
        <v>2737</v>
      </c>
      <c r="C2010" s="411" t="s">
        <v>288</v>
      </c>
      <c r="D2010" s="412"/>
      <c r="E2010" s="412">
        <v>366</v>
      </c>
      <c r="F2010" s="412">
        <v>0</v>
      </c>
      <c r="G2010" s="412"/>
      <c r="H2010" s="413"/>
    </row>
    <row r="2011" spans="2:8" ht="27.75" x14ac:dyDescent="0.35">
      <c r="B2011" s="410" t="s">
        <v>2738</v>
      </c>
      <c r="C2011" s="411" t="s">
        <v>288</v>
      </c>
      <c r="D2011" s="412"/>
      <c r="E2011" s="412">
        <v>366</v>
      </c>
      <c r="F2011" s="412">
        <v>0</v>
      </c>
      <c r="G2011" s="412"/>
      <c r="H2011" s="413"/>
    </row>
    <row r="2012" spans="2:8" ht="27.75" x14ac:dyDescent="0.35">
      <c r="B2012" s="410" t="s">
        <v>2739</v>
      </c>
      <c r="C2012" s="411" t="s">
        <v>288</v>
      </c>
      <c r="D2012" s="412"/>
      <c r="E2012" s="412">
        <v>305</v>
      </c>
      <c r="F2012" s="412">
        <v>0</v>
      </c>
      <c r="G2012" s="412"/>
      <c r="H2012" s="413"/>
    </row>
    <row r="2013" spans="2:8" ht="27.75" x14ac:dyDescent="0.35">
      <c r="B2013" s="410" t="s">
        <v>2740</v>
      </c>
      <c r="C2013" s="411" t="s">
        <v>288</v>
      </c>
      <c r="D2013" s="412"/>
      <c r="E2013" s="412">
        <v>854</v>
      </c>
      <c r="F2013" s="412">
        <v>0</v>
      </c>
      <c r="G2013" s="412"/>
      <c r="H2013" s="413"/>
    </row>
    <row r="2014" spans="2:8" ht="27.75" x14ac:dyDescent="0.35">
      <c r="B2014" s="410" t="s">
        <v>2741</v>
      </c>
      <c r="C2014" s="411" t="s">
        <v>288</v>
      </c>
      <c r="D2014" s="412"/>
      <c r="E2014" s="412">
        <v>268.39999999999998</v>
      </c>
      <c r="F2014" s="412">
        <v>0</v>
      </c>
      <c r="G2014" s="412"/>
      <c r="H2014" s="413"/>
    </row>
    <row r="2015" spans="2:8" ht="27.75" x14ac:dyDescent="0.35">
      <c r="B2015" s="410" t="s">
        <v>2742</v>
      </c>
      <c r="C2015" s="411" t="s">
        <v>288</v>
      </c>
      <c r="D2015" s="412"/>
      <c r="E2015" s="412">
        <v>1342</v>
      </c>
      <c r="F2015" s="412">
        <v>0</v>
      </c>
      <c r="G2015" s="412"/>
      <c r="H2015" s="413"/>
    </row>
    <row r="2016" spans="2:8" ht="27.75" x14ac:dyDescent="0.35">
      <c r="B2016" s="410" t="s">
        <v>2743</v>
      </c>
      <c r="C2016" s="411" t="s">
        <v>292</v>
      </c>
      <c r="D2016" s="412"/>
      <c r="E2016" s="412">
        <v>366</v>
      </c>
      <c r="F2016" s="412">
        <v>0</v>
      </c>
      <c r="G2016" s="412"/>
      <c r="H2016" s="413"/>
    </row>
    <row r="2017" spans="2:8" ht="27.75" x14ac:dyDescent="0.35">
      <c r="B2017" s="410" t="s">
        <v>2744</v>
      </c>
      <c r="C2017" s="411" t="s">
        <v>292</v>
      </c>
      <c r="D2017" s="412"/>
      <c r="E2017" s="412">
        <v>366</v>
      </c>
      <c r="F2017" s="412">
        <v>0</v>
      </c>
      <c r="G2017" s="412"/>
      <c r="H2017" s="413"/>
    </row>
    <row r="2018" spans="2:8" ht="27.75" x14ac:dyDescent="0.35">
      <c r="B2018" s="410" t="s">
        <v>2745</v>
      </c>
      <c r="C2018" s="411" t="s">
        <v>292</v>
      </c>
      <c r="D2018" s="412"/>
      <c r="E2018" s="412">
        <v>305</v>
      </c>
      <c r="F2018" s="412">
        <v>0</v>
      </c>
      <c r="G2018" s="412"/>
      <c r="H2018" s="413"/>
    </row>
    <row r="2019" spans="2:8" ht="27.75" x14ac:dyDescent="0.35">
      <c r="B2019" s="410" t="s">
        <v>2746</v>
      </c>
      <c r="C2019" s="411" t="s">
        <v>292</v>
      </c>
      <c r="D2019" s="412"/>
      <c r="E2019" s="412">
        <v>854</v>
      </c>
      <c r="F2019" s="412">
        <v>0</v>
      </c>
      <c r="G2019" s="412"/>
      <c r="H2019" s="413"/>
    </row>
    <row r="2020" spans="2:8" ht="27.75" x14ac:dyDescent="0.35">
      <c r="B2020" s="410" t="s">
        <v>2747</v>
      </c>
      <c r="C2020" s="411" t="s">
        <v>292</v>
      </c>
      <c r="D2020" s="412"/>
      <c r="E2020" s="412">
        <v>1342</v>
      </c>
      <c r="F2020" s="412">
        <v>0</v>
      </c>
      <c r="G2020" s="412"/>
      <c r="H2020" s="413"/>
    </row>
    <row r="2021" spans="2:8" ht="27.75" x14ac:dyDescent="0.35">
      <c r="B2021" s="410" t="s">
        <v>2748</v>
      </c>
      <c r="C2021" s="411" t="s">
        <v>292</v>
      </c>
      <c r="D2021" s="412"/>
      <c r="E2021" s="412">
        <v>268.39999999999998</v>
      </c>
      <c r="F2021" s="412">
        <v>0</v>
      </c>
      <c r="G2021" s="412"/>
      <c r="H2021" s="413"/>
    </row>
    <row r="2022" spans="2:8" ht="27.75" x14ac:dyDescent="0.35">
      <c r="B2022" s="410" t="s">
        <v>2749</v>
      </c>
      <c r="C2022" s="411" t="s">
        <v>292</v>
      </c>
      <c r="D2022" s="412"/>
      <c r="E2022" s="412">
        <v>305</v>
      </c>
      <c r="F2022" s="412">
        <v>0</v>
      </c>
      <c r="G2022" s="412"/>
      <c r="H2022" s="413"/>
    </row>
    <row r="2023" spans="2:8" ht="27.75" x14ac:dyDescent="0.35">
      <c r="B2023" s="410" t="s">
        <v>2750</v>
      </c>
      <c r="C2023" s="411" t="s">
        <v>292</v>
      </c>
      <c r="D2023" s="412"/>
      <c r="E2023" s="412">
        <v>268.39999999999998</v>
      </c>
      <c r="F2023" s="412">
        <v>0</v>
      </c>
      <c r="G2023" s="412"/>
      <c r="H2023" s="413"/>
    </row>
    <row r="2024" spans="2:8" ht="27.75" x14ac:dyDescent="0.35">
      <c r="B2024" s="410" t="s">
        <v>2751</v>
      </c>
      <c r="C2024" s="411" t="s">
        <v>292</v>
      </c>
      <c r="D2024" s="412"/>
      <c r="E2024" s="412">
        <v>4956.5600000000004</v>
      </c>
      <c r="F2024" s="412">
        <v>0</v>
      </c>
      <c r="G2024" s="412"/>
      <c r="H2024" s="413"/>
    </row>
    <row r="2025" spans="2:8" ht="27.75" x14ac:dyDescent="0.35">
      <c r="B2025" s="410" t="s">
        <v>2752</v>
      </c>
      <c r="C2025" s="411" t="s">
        <v>296</v>
      </c>
      <c r="D2025" s="412"/>
      <c r="E2025" s="412">
        <v>366</v>
      </c>
      <c r="F2025" s="412">
        <v>0</v>
      </c>
      <c r="G2025" s="412"/>
      <c r="H2025" s="413"/>
    </row>
    <row r="2026" spans="2:8" ht="27.75" x14ac:dyDescent="0.35">
      <c r="B2026" s="410" t="s">
        <v>2753</v>
      </c>
      <c r="C2026" s="411" t="s">
        <v>296</v>
      </c>
      <c r="D2026" s="412"/>
      <c r="E2026" s="412">
        <v>366</v>
      </c>
      <c r="F2026" s="412">
        <v>0</v>
      </c>
      <c r="G2026" s="412"/>
      <c r="H2026" s="413"/>
    </row>
    <row r="2027" spans="2:8" ht="27.75" x14ac:dyDescent="0.35">
      <c r="B2027" s="410" t="s">
        <v>2754</v>
      </c>
      <c r="C2027" s="411" t="s">
        <v>296</v>
      </c>
      <c r="D2027" s="412"/>
      <c r="E2027" s="412">
        <v>286.7</v>
      </c>
      <c r="F2027" s="412">
        <v>0</v>
      </c>
      <c r="G2027" s="412"/>
      <c r="H2027" s="413"/>
    </row>
    <row r="2028" spans="2:8" ht="27.75" x14ac:dyDescent="0.35">
      <c r="B2028" s="410" t="s">
        <v>2755</v>
      </c>
      <c r="C2028" s="411" t="s">
        <v>296</v>
      </c>
      <c r="D2028" s="412"/>
      <c r="E2028" s="412">
        <v>854</v>
      </c>
      <c r="F2028" s="412">
        <v>0</v>
      </c>
      <c r="G2028" s="412"/>
      <c r="H2028" s="413"/>
    </row>
    <row r="2029" spans="2:8" ht="27.75" x14ac:dyDescent="0.35">
      <c r="B2029" s="410" t="s">
        <v>2756</v>
      </c>
      <c r="C2029" s="411" t="s">
        <v>296</v>
      </c>
      <c r="D2029" s="412"/>
      <c r="E2029" s="412">
        <v>1342</v>
      </c>
      <c r="F2029" s="412">
        <v>0</v>
      </c>
      <c r="G2029" s="412"/>
      <c r="H2029" s="413"/>
    </row>
    <row r="2030" spans="2:8" ht="27.75" x14ac:dyDescent="0.35">
      <c r="B2030" s="410" t="s">
        <v>2757</v>
      </c>
      <c r="C2030" s="411" t="s">
        <v>296</v>
      </c>
      <c r="D2030" s="412"/>
      <c r="E2030" s="412">
        <v>268.39999999999998</v>
      </c>
      <c r="F2030" s="412">
        <v>0</v>
      </c>
      <c r="G2030" s="412"/>
      <c r="H2030" s="413"/>
    </row>
    <row r="2031" spans="2:8" ht="27.75" x14ac:dyDescent="0.35">
      <c r="B2031" s="410" t="s">
        <v>2758</v>
      </c>
      <c r="C2031" s="411" t="s">
        <v>296</v>
      </c>
      <c r="D2031" s="412"/>
      <c r="E2031" s="412">
        <v>305</v>
      </c>
      <c r="F2031" s="412">
        <v>0</v>
      </c>
      <c r="G2031" s="412"/>
      <c r="H2031" s="413"/>
    </row>
    <row r="2032" spans="2:8" ht="27.75" x14ac:dyDescent="0.35">
      <c r="B2032" s="410" t="s">
        <v>2759</v>
      </c>
      <c r="C2032" s="411" t="s">
        <v>296</v>
      </c>
      <c r="D2032" s="412"/>
      <c r="E2032" s="412">
        <v>268.39999999999998</v>
      </c>
      <c r="F2032" s="412">
        <v>0</v>
      </c>
      <c r="G2032" s="412"/>
      <c r="H2032" s="413"/>
    </row>
    <row r="2033" spans="2:8" ht="27.75" x14ac:dyDescent="0.35">
      <c r="B2033" s="410" t="s">
        <v>2760</v>
      </c>
      <c r="C2033" s="411" t="s">
        <v>296</v>
      </c>
      <c r="D2033" s="412"/>
      <c r="E2033" s="412">
        <v>4934.3</v>
      </c>
      <c r="F2033" s="412">
        <v>0</v>
      </c>
      <c r="G2033" s="412"/>
      <c r="H2033" s="413"/>
    </row>
    <row r="2034" spans="2:8" ht="27.75" x14ac:dyDescent="0.35">
      <c r="B2034" s="410" t="s">
        <v>2761</v>
      </c>
      <c r="C2034" s="411" t="s">
        <v>300</v>
      </c>
      <c r="D2034" s="412"/>
      <c r="E2034" s="412">
        <v>305</v>
      </c>
      <c r="F2034" s="412">
        <v>0</v>
      </c>
      <c r="G2034" s="412"/>
      <c r="H2034" s="413"/>
    </row>
    <row r="2035" spans="2:8" ht="27.75" x14ac:dyDescent="0.35">
      <c r="B2035" s="410" t="s">
        <v>2762</v>
      </c>
      <c r="C2035" s="411" t="s">
        <v>300</v>
      </c>
      <c r="D2035" s="412"/>
      <c r="E2035" s="412">
        <v>268.39999999999998</v>
      </c>
      <c r="F2035" s="412">
        <v>0</v>
      </c>
      <c r="G2035" s="412"/>
      <c r="H2035" s="413"/>
    </row>
    <row r="2036" spans="2:8" ht="27.75" x14ac:dyDescent="0.35">
      <c r="B2036" s="410" t="s">
        <v>2763</v>
      </c>
      <c r="C2036" s="411" t="s">
        <v>300</v>
      </c>
      <c r="D2036" s="412"/>
      <c r="E2036" s="412">
        <v>366</v>
      </c>
      <c r="F2036" s="412">
        <v>0</v>
      </c>
      <c r="G2036" s="412"/>
      <c r="H2036" s="413"/>
    </row>
    <row r="2037" spans="2:8" ht="27.75" x14ac:dyDescent="0.35">
      <c r="B2037" s="410" t="s">
        <v>2764</v>
      </c>
      <c r="C2037" s="411" t="s">
        <v>300</v>
      </c>
      <c r="D2037" s="412"/>
      <c r="E2037" s="412">
        <v>366</v>
      </c>
      <c r="F2037" s="412">
        <v>0</v>
      </c>
      <c r="G2037" s="412"/>
      <c r="H2037" s="413"/>
    </row>
    <row r="2038" spans="2:8" ht="27.75" x14ac:dyDescent="0.35">
      <c r="B2038" s="410" t="s">
        <v>2765</v>
      </c>
      <c r="C2038" s="411" t="s">
        <v>300</v>
      </c>
      <c r="D2038" s="412"/>
      <c r="E2038" s="412">
        <v>268.39999999999998</v>
      </c>
      <c r="F2038" s="412">
        <v>0</v>
      </c>
      <c r="G2038" s="412"/>
      <c r="H2038" s="413"/>
    </row>
    <row r="2039" spans="2:8" ht="27.75" x14ac:dyDescent="0.35">
      <c r="B2039" s="410" t="s">
        <v>2766</v>
      </c>
      <c r="C2039" s="411" t="s">
        <v>300</v>
      </c>
      <c r="D2039" s="412"/>
      <c r="E2039" s="412">
        <v>854</v>
      </c>
      <c r="F2039" s="412">
        <v>0</v>
      </c>
      <c r="G2039" s="412"/>
      <c r="H2039" s="413"/>
    </row>
    <row r="2040" spans="2:8" ht="27.75" x14ac:dyDescent="0.35">
      <c r="B2040" s="410" t="s">
        <v>2767</v>
      </c>
      <c r="C2040" s="411" t="s">
        <v>300</v>
      </c>
      <c r="D2040" s="412"/>
      <c r="E2040" s="412">
        <v>1350.68</v>
      </c>
      <c r="F2040" s="412">
        <v>0</v>
      </c>
      <c r="G2040" s="412"/>
      <c r="H2040" s="413"/>
    </row>
    <row r="2041" spans="2:8" ht="27.75" x14ac:dyDescent="0.35">
      <c r="B2041" s="410" t="s">
        <v>2768</v>
      </c>
      <c r="C2041" s="411" t="s">
        <v>300</v>
      </c>
      <c r="D2041" s="412"/>
      <c r="E2041" s="412">
        <v>1342</v>
      </c>
      <c r="F2041" s="412">
        <v>0</v>
      </c>
      <c r="G2041" s="412"/>
      <c r="H2041" s="413"/>
    </row>
    <row r="2042" spans="2:8" ht="27.75" x14ac:dyDescent="0.35">
      <c r="B2042" s="410" t="s">
        <v>2769</v>
      </c>
      <c r="C2042" s="411" t="s">
        <v>300</v>
      </c>
      <c r="D2042" s="412"/>
      <c r="E2042" s="412">
        <v>268.39999999999998</v>
      </c>
      <c r="F2042" s="412">
        <v>0</v>
      </c>
      <c r="G2042" s="412"/>
      <c r="H2042" s="413"/>
    </row>
    <row r="2043" spans="2:8" ht="27.75" x14ac:dyDescent="0.35">
      <c r="B2043" s="410" t="s">
        <v>2770</v>
      </c>
      <c r="C2043" s="411" t="s">
        <v>304</v>
      </c>
      <c r="D2043" s="412"/>
      <c r="E2043" s="412">
        <v>366</v>
      </c>
      <c r="F2043" s="412">
        <v>0</v>
      </c>
      <c r="G2043" s="412"/>
      <c r="H2043" s="413"/>
    </row>
    <row r="2044" spans="2:8" ht="27.75" x14ac:dyDescent="0.35">
      <c r="B2044" s="410" t="s">
        <v>2771</v>
      </c>
      <c r="C2044" s="411" t="s">
        <v>304</v>
      </c>
      <c r="D2044" s="412"/>
      <c r="E2044" s="412">
        <v>366</v>
      </c>
      <c r="F2044" s="412">
        <v>0</v>
      </c>
      <c r="G2044" s="412"/>
      <c r="H2044" s="413"/>
    </row>
    <row r="2045" spans="2:8" ht="27.75" x14ac:dyDescent="0.35">
      <c r="B2045" s="410" t="s">
        <v>2772</v>
      </c>
      <c r="C2045" s="411" t="s">
        <v>304</v>
      </c>
      <c r="D2045" s="412"/>
      <c r="E2045" s="412">
        <v>305</v>
      </c>
      <c r="F2045" s="412">
        <v>0</v>
      </c>
      <c r="G2045" s="412"/>
      <c r="H2045" s="413"/>
    </row>
    <row r="2046" spans="2:8" ht="27.75" x14ac:dyDescent="0.35">
      <c r="B2046" s="410" t="s">
        <v>2773</v>
      </c>
      <c r="C2046" s="411" t="s">
        <v>304</v>
      </c>
      <c r="D2046" s="412"/>
      <c r="E2046" s="412">
        <v>854</v>
      </c>
      <c r="F2046" s="412">
        <v>0</v>
      </c>
      <c r="G2046" s="412"/>
      <c r="H2046" s="413"/>
    </row>
    <row r="2047" spans="2:8" ht="27.75" x14ac:dyDescent="0.35">
      <c r="B2047" s="410" t="s">
        <v>2774</v>
      </c>
      <c r="C2047" s="411" t="s">
        <v>304</v>
      </c>
      <c r="D2047" s="412"/>
      <c r="E2047" s="412">
        <v>1342</v>
      </c>
      <c r="F2047" s="412">
        <v>0</v>
      </c>
      <c r="G2047" s="412"/>
      <c r="H2047" s="413"/>
    </row>
    <row r="2048" spans="2:8" ht="27.75" x14ac:dyDescent="0.35">
      <c r="B2048" s="410" t="s">
        <v>2775</v>
      </c>
      <c r="C2048" s="411" t="s">
        <v>304</v>
      </c>
      <c r="D2048" s="412"/>
      <c r="E2048" s="412">
        <v>268.39999999999998</v>
      </c>
      <c r="F2048" s="412">
        <v>0</v>
      </c>
      <c r="G2048" s="412"/>
      <c r="H2048" s="413"/>
    </row>
    <row r="2049" spans="2:8" ht="27.75" x14ac:dyDescent="0.35">
      <c r="B2049" s="410" t="s">
        <v>2776</v>
      </c>
      <c r="C2049" s="411" t="s">
        <v>304</v>
      </c>
      <c r="D2049" s="412"/>
      <c r="E2049" s="412">
        <v>305</v>
      </c>
      <c r="F2049" s="412">
        <v>0</v>
      </c>
      <c r="G2049" s="412"/>
      <c r="H2049" s="413"/>
    </row>
    <row r="2050" spans="2:8" ht="27.75" x14ac:dyDescent="0.35">
      <c r="B2050" s="410" t="s">
        <v>2777</v>
      </c>
      <c r="C2050" s="411" t="s">
        <v>304</v>
      </c>
      <c r="D2050" s="412"/>
      <c r="E2050" s="412">
        <v>268.39999999999998</v>
      </c>
      <c r="F2050" s="412">
        <v>0</v>
      </c>
      <c r="G2050" s="412"/>
      <c r="H2050" s="413"/>
    </row>
    <row r="2051" spans="2:8" ht="27.75" x14ac:dyDescent="0.35">
      <c r="B2051" s="410" t="s">
        <v>2778</v>
      </c>
      <c r="C2051" s="411" t="s">
        <v>304</v>
      </c>
      <c r="D2051" s="412"/>
      <c r="E2051" s="412">
        <v>828.8</v>
      </c>
      <c r="F2051" s="412">
        <v>0</v>
      </c>
      <c r="G2051" s="412"/>
      <c r="H2051" s="413"/>
    </row>
    <row r="2052" spans="2:8" ht="27.75" x14ac:dyDescent="0.35">
      <c r="B2052" s="410" t="s">
        <v>2779</v>
      </c>
      <c r="C2052" s="411" t="s">
        <v>308</v>
      </c>
      <c r="D2052" s="412"/>
      <c r="E2052" s="412">
        <v>152.5</v>
      </c>
      <c r="F2052" s="412">
        <v>0</v>
      </c>
      <c r="G2052" s="412"/>
      <c r="H2052" s="413"/>
    </row>
    <row r="2053" spans="2:8" ht="27.75" x14ac:dyDescent="0.35">
      <c r="B2053" s="410" t="s">
        <v>2780</v>
      </c>
      <c r="C2053" s="411" t="s">
        <v>308</v>
      </c>
      <c r="D2053" s="412"/>
      <c r="E2053" s="412">
        <v>134.19999999999999</v>
      </c>
      <c r="F2053" s="412">
        <v>0</v>
      </c>
      <c r="G2053" s="412"/>
      <c r="H2053" s="413"/>
    </row>
    <row r="2054" spans="2:8" ht="27.75" x14ac:dyDescent="0.35">
      <c r="B2054" s="410" t="s">
        <v>2781</v>
      </c>
      <c r="C2054" s="411" t="s">
        <v>308</v>
      </c>
      <c r="D2054" s="412"/>
      <c r="E2054" s="412">
        <v>183</v>
      </c>
      <c r="F2054" s="412">
        <v>0</v>
      </c>
      <c r="G2054" s="412"/>
      <c r="H2054" s="413"/>
    </row>
    <row r="2055" spans="2:8" ht="27.75" x14ac:dyDescent="0.35">
      <c r="B2055" s="410" t="s">
        <v>2782</v>
      </c>
      <c r="C2055" s="411" t="s">
        <v>308</v>
      </c>
      <c r="D2055" s="412"/>
      <c r="E2055" s="412">
        <v>183</v>
      </c>
      <c r="F2055" s="412">
        <v>0</v>
      </c>
      <c r="G2055" s="412"/>
      <c r="H2055" s="413"/>
    </row>
    <row r="2056" spans="2:8" ht="27.75" x14ac:dyDescent="0.35">
      <c r="B2056" s="410" t="s">
        <v>2783</v>
      </c>
      <c r="C2056" s="411" t="s">
        <v>308</v>
      </c>
      <c r="D2056" s="412"/>
      <c r="E2056" s="412">
        <v>134.19999999999999</v>
      </c>
      <c r="F2056" s="412">
        <v>0</v>
      </c>
      <c r="G2056" s="412"/>
      <c r="H2056" s="413"/>
    </row>
    <row r="2057" spans="2:8" ht="27.75" x14ac:dyDescent="0.35">
      <c r="B2057" s="410" t="s">
        <v>2784</v>
      </c>
      <c r="C2057" s="411" t="s">
        <v>308</v>
      </c>
      <c r="D2057" s="412"/>
      <c r="E2057" s="412">
        <v>427</v>
      </c>
      <c r="F2057" s="412">
        <v>0</v>
      </c>
      <c r="G2057" s="412"/>
      <c r="H2057" s="413"/>
    </row>
    <row r="2058" spans="2:8" ht="27.75" x14ac:dyDescent="0.35">
      <c r="B2058" s="410" t="s">
        <v>2785</v>
      </c>
      <c r="C2058" s="411" t="s">
        <v>308</v>
      </c>
      <c r="D2058" s="412"/>
      <c r="E2058" s="412">
        <v>675.34</v>
      </c>
      <c r="F2058" s="412">
        <v>0</v>
      </c>
      <c r="G2058" s="412"/>
      <c r="H2058" s="413"/>
    </row>
    <row r="2059" spans="2:8" ht="27.75" x14ac:dyDescent="0.35">
      <c r="B2059" s="410" t="s">
        <v>2786</v>
      </c>
      <c r="C2059" s="411" t="s">
        <v>308</v>
      </c>
      <c r="D2059" s="412"/>
      <c r="E2059" s="412">
        <v>671</v>
      </c>
      <c r="F2059" s="412">
        <v>0</v>
      </c>
      <c r="G2059" s="412"/>
      <c r="H2059" s="413"/>
    </row>
    <row r="2060" spans="2:8" ht="27.75" x14ac:dyDescent="0.35">
      <c r="B2060" s="410" t="s">
        <v>2787</v>
      </c>
      <c r="C2060" s="411" t="s">
        <v>308</v>
      </c>
      <c r="D2060" s="412"/>
      <c r="E2060" s="412">
        <v>134.19999999999999</v>
      </c>
      <c r="F2060" s="412">
        <v>0</v>
      </c>
      <c r="G2060" s="412"/>
      <c r="H2060" s="413"/>
    </row>
    <row r="2061" spans="2:8" ht="27.75" x14ac:dyDescent="0.35">
      <c r="B2061" s="410" t="s">
        <v>2788</v>
      </c>
      <c r="C2061" s="411" t="s">
        <v>282</v>
      </c>
      <c r="D2061" s="412"/>
      <c r="E2061" s="412">
        <v>305</v>
      </c>
      <c r="F2061" s="412">
        <v>0</v>
      </c>
      <c r="G2061" s="412"/>
      <c r="H2061" s="413"/>
    </row>
    <row r="2062" spans="2:8" ht="27.75" x14ac:dyDescent="0.35">
      <c r="B2062" s="410" t="s">
        <v>2789</v>
      </c>
      <c r="C2062" s="411" t="s">
        <v>282</v>
      </c>
      <c r="D2062" s="412"/>
      <c r="E2062" s="412">
        <v>268.39999999999998</v>
      </c>
      <c r="F2062" s="412">
        <v>0</v>
      </c>
      <c r="G2062" s="412"/>
      <c r="H2062" s="413"/>
    </row>
    <row r="2063" spans="2:8" ht="27.75" x14ac:dyDescent="0.35">
      <c r="B2063" s="410" t="s">
        <v>2790</v>
      </c>
      <c r="C2063" s="411" t="s">
        <v>282</v>
      </c>
      <c r="D2063" s="412"/>
      <c r="E2063" s="412">
        <v>366</v>
      </c>
      <c r="F2063" s="412">
        <v>0</v>
      </c>
      <c r="G2063" s="412"/>
      <c r="H2063" s="413"/>
    </row>
    <row r="2064" spans="2:8" ht="27.75" x14ac:dyDescent="0.35">
      <c r="B2064" s="410" t="s">
        <v>2791</v>
      </c>
      <c r="C2064" s="411" t="s">
        <v>282</v>
      </c>
      <c r="D2064" s="412"/>
      <c r="E2064" s="412">
        <v>366</v>
      </c>
      <c r="F2064" s="412">
        <v>0</v>
      </c>
      <c r="G2064" s="412"/>
      <c r="H2064" s="413"/>
    </row>
    <row r="2065" spans="2:8" ht="27.75" x14ac:dyDescent="0.35">
      <c r="B2065" s="410" t="s">
        <v>2792</v>
      </c>
      <c r="C2065" s="411" t="s">
        <v>282</v>
      </c>
      <c r="D2065" s="412"/>
      <c r="E2065" s="412">
        <v>268.39999999999998</v>
      </c>
      <c r="F2065" s="412">
        <v>0</v>
      </c>
      <c r="G2065" s="412"/>
      <c r="H2065" s="413"/>
    </row>
    <row r="2066" spans="2:8" ht="27.75" x14ac:dyDescent="0.35">
      <c r="B2066" s="410" t="s">
        <v>2793</v>
      </c>
      <c r="C2066" s="411" t="s">
        <v>282</v>
      </c>
      <c r="D2066" s="412"/>
      <c r="E2066" s="412">
        <v>854</v>
      </c>
      <c r="F2066" s="412">
        <v>0</v>
      </c>
      <c r="G2066" s="412"/>
      <c r="H2066" s="413"/>
    </row>
    <row r="2067" spans="2:8" ht="27.75" x14ac:dyDescent="0.35">
      <c r="B2067" s="410" t="s">
        <v>2794</v>
      </c>
      <c r="C2067" s="411" t="s">
        <v>282</v>
      </c>
      <c r="D2067" s="412"/>
      <c r="E2067" s="412">
        <v>1350.68</v>
      </c>
      <c r="F2067" s="412">
        <v>0</v>
      </c>
      <c r="G2067" s="412"/>
      <c r="H2067" s="413"/>
    </row>
    <row r="2068" spans="2:8" ht="27.75" x14ac:dyDescent="0.35">
      <c r="B2068" s="410" t="s">
        <v>2795</v>
      </c>
      <c r="C2068" s="411" t="s">
        <v>282</v>
      </c>
      <c r="D2068" s="412"/>
      <c r="E2068" s="412">
        <v>1342</v>
      </c>
      <c r="F2068" s="412">
        <v>0</v>
      </c>
      <c r="G2068" s="412"/>
      <c r="H2068" s="413"/>
    </row>
    <row r="2069" spans="2:8" ht="27.75" x14ac:dyDescent="0.35">
      <c r="B2069" s="410" t="s">
        <v>2796</v>
      </c>
      <c r="C2069" s="411" t="s">
        <v>282</v>
      </c>
      <c r="D2069" s="412"/>
      <c r="E2069" s="412">
        <v>268.39999999999998</v>
      </c>
      <c r="F2069" s="412">
        <v>0</v>
      </c>
      <c r="G2069" s="412"/>
      <c r="H2069" s="413"/>
    </row>
    <row r="2070" spans="2:8" ht="27.75" x14ac:dyDescent="0.35">
      <c r="B2070" s="410" t="s">
        <v>2797</v>
      </c>
      <c r="C2070" s="411" t="s">
        <v>2798</v>
      </c>
      <c r="D2070" s="412">
        <v>0</v>
      </c>
      <c r="E2070" s="412">
        <v>10764.49</v>
      </c>
      <c r="F2070" s="412">
        <v>0</v>
      </c>
      <c r="G2070" s="412">
        <v>10764.49</v>
      </c>
      <c r="H2070" s="413"/>
    </row>
    <row r="2071" spans="2:8" ht="40.5" x14ac:dyDescent="0.35">
      <c r="B2071" s="410" t="s">
        <v>2799</v>
      </c>
      <c r="C2071" s="411" t="s">
        <v>393</v>
      </c>
      <c r="D2071" s="412"/>
      <c r="E2071" s="412">
        <v>84</v>
      </c>
      <c r="F2071" s="412">
        <v>0</v>
      </c>
      <c r="G2071" s="412"/>
      <c r="H2071" s="413"/>
    </row>
    <row r="2072" spans="2:8" ht="40.5" x14ac:dyDescent="0.35">
      <c r="B2072" s="410" t="s">
        <v>2800</v>
      </c>
      <c r="C2072" s="411" t="s">
        <v>393</v>
      </c>
      <c r="D2072" s="412"/>
      <c r="E2072" s="412">
        <v>84</v>
      </c>
      <c r="F2072" s="412">
        <v>0</v>
      </c>
      <c r="G2072" s="412"/>
      <c r="H2072" s="413"/>
    </row>
    <row r="2073" spans="2:8" ht="40.5" x14ac:dyDescent="0.35">
      <c r="B2073" s="410" t="s">
        <v>2801</v>
      </c>
      <c r="C2073" s="411" t="s">
        <v>393</v>
      </c>
      <c r="D2073" s="412"/>
      <c r="E2073" s="412">
        <v>70</v>
      </c>
      <c r="F2073" s="412">
        <v>0</v>
      </c>
      <c r="G2073" s="412"/>
      <c r="H2073" s="413"/>
    </row>
    <row r="2074" spans="2:8" ht="40.5" x14ac:dyDescent="0.35">
      <c r="B2074" s="410" t="s">
        <v>2802</v>
      </c>
      <c r="C2074" s="411" t="s">
        <v>393</v>
      </c>
      <c r="D2074" s="412"/>
      <c r="E2074" s="412">
        <v>196</v>
      </c>
      <c r="F2074" s="412">
        <v>0</v>
      </c>
      <c r="G2074" s="412"/>
      <c r="H2074" s="413"/>
    </row>
    <row r="2075" spans="2:8" ht="40.5" x14ac:dyDescent="0.35">
      <c r="B2075" s="410" t="s">
        <v>2803</v>
      </c>
      <c r="C2075" s="411" t="s">
        <v>393</v>
      </c>
      <c r="D2075" s="412"/>
      <c r="E2075" s="412">
        <v>61.6</v>
      </c>
      <c r="F2075" s="412">
        <v>0</v>
      </c>
      <c r="G2075" s="412"/>
      <c r="H2075" s="413"/>
    </row>
    <row r="2076" spans="2:8" ht="40.5" x14ac:dyDescent="0.35">
      <c r="B2076" s="410" t="s">
        <v>2804</v>
      </c>
      <c r="C2076" s="411" t="s">
        <v>393</v>
      </c>
      <c r="D2076" s="412"/>
      <c r="E2076" s="412">
        <v>93.1</v>
      </c>
      <c r="F2076" s="412">
        <v>0</v>
      </c>
      <c r="G2076" s="412"/>
      <c r="H2076" s="413"/>
    </row>
    <row r="2077" spans="2:8" ht="27.75" x14ac:dyDescent="0.35">
      <c r="B2077" s="410" t="s">
        <v>2805</v>
      </c>
      <c r="C2077" s="411" t="s">
        <v>434</v>
      </c>
      <c r="D2077" s="412"/>
      <c r="E2077" s="412">
        <v>84</v>
      </c>
      <c r="F2077" s="412">
        <v>0</v>
      </c>
      <c r="G2077" s="412"/>
      <c r="H2077" s="413"/>
    </row>
    <row r="2078" spans="2:8" ht="27.75" x14ac:dyDescent="0.35">
      <c r="B2078" s="410" t="s">
        <v>2806</v>
      </c>
      <c r="C2078" s="411" t="s">
        <v>434</v>
      </c>
      <c r="D2078" s="412"/>
      <c r="E2078" s="412">
        <v>84</v>
      </c>
      <c r="F2078" s="412">
        <v>0</v>
      </c>
      <c r="G2078" s="412"/>
      <c r="H2078" s="413"/>
    </row>
    <row r="2079" spans="2:8" ht="27.75" x14ac:dyDescent="0.35">
      <c r="B2079" s="410" t="s">
        <v>2807</v>
      </c>
      <c r="C2079" s="411" t="s">
        <v>434</v>
      </c>
      <c r="D2079" s="412"/>
      <c r="E2079" s="412">
        <v>70</v>
      </c>
      <c r="F2079" s="412">
        <v>0</v>
      </c>
      <c r="G2079" s="412"/>
      <c r="H2079" s="413"/>
    </row>
    <row r="2080" spans="2:8" ht="27.75" x14ac:dyDescent="0.35">
      <c r="B2080" s="410" t="s">
        <v>2808</v>
      </c>
      <c r="C2080" s="411" t="s">
        <v>434</v>
      </c>
      <c r="D2080" s="412"/>
      <c r="E2080" s="412">
        <v>196</v>
      </c>
      <c r="F2080" s="412">
        <v>0</v>
      </c>
      <c r="G2080" s="412"/>
      <c r="H2080" s="413"/>
    </row>
    <row r="2081" spans="2:8" ht="27.75" x14ac:dyDescent="0.35">
      <c r="B2081" s="410" t="s">
        <v>2809</v>
      </c>
      <c r="C2081" s="411" t="s">
        <v>434</v>
      </c>
      <c r="D2081" s="412"/>
      <c r="E2081" s="412">
        <v>61.6</v>
      </c>
      <c r="F2081" s="412">
        <v>0</v>
      </c>
      <c r="G2081" s="412"/>
      <c r="H2081" s="413"/>
    </row>
    <row r="2082" spans="2:8" ht="53.25" x14ac:dyDescent="0.35">
      <c r="B2082" s="410" t="s">
        <v>2810</v>
      </c>
      <c r="C2082" s="411" t="s">
        <v>436</v>
      </c>
      <c r="D2082" s="412"/>
      <c r="E2082" s="412">
        <v>84</v>
      </c>
      <c r="F2082" s="412">
        <v>0</v>
      </c>
      <c r="G2082" s="412"/>
      <c r="H2082" s="413"/>
    </row>
    <row r="2083" spans="2:8" ht="53.25" x14ac:dyDescent="0.35">
      <c r="B2083" s="410" t="s">
        <v>2811</v>
      </c>
      <c r="C2083" s="411" t="s">
        <v>436</v>
      </c>
      <c r="D2083" s="412"/>
      <c r="E2083" s="412">
        <v>84</v>
      </c>
      <c r="F2083" s="412">
        <v>0</v>
      </c>
      <c r="G2083" s="412"/>
      <c r="H2083" s="413"/>
    </row>
    <row r="2084" spans="2:8" ht="53.25" x14ac:dyDescent="0.35">
      <c r="B2084" s="410" t="s">
        <v>2812</v>
      </c>
      <c r="C2084" s="411" t="s">
        <v>436</v>
      </c>
      <c r="D2084" s="412"/>
      <c r="E2084" s="412">
        <v>70</v>
      </c>
      <c r="F2084" s="412">
        <v>0</v>
      </c>
      <c r="G2084" s="412"/>
      <c r="H2084" s="413"/>
    </row>
    <row r="2085" spans="2:8" ht="53.25" x14ac:dyDescent="0.35">
      <c r="B2085" s="410" t="s">
        <v>2813</v>
      </c>
      <c r="C2085" s="411" t="s">
        <v>436</v>
      </c>
      <c r="D2085" s="412"/>
      <c r="E2085" s="412">
        <v>196</v>
      </c>
      <c r="F2085" s="412">
        <v>0</v>
      </c>
      <c r="G2085" s="412"/>
      <c r="H2085" s="413"/>
    </row>
    <row r="2086" spans="2:8" ht="53.25" x14ac:dyDescent="0.35">
      <c r="B2086" s="410" t="s">
        <v>2814</v>
      </c>
      <c r="C2086" s="411" t="s">
        <v>436</v>
      </c>
      <c r="D2086" s="412"/>
      <c r="E2086" s="412">
        <v>61.6</v>
      </c>
      <c r="F2086" s="412">
        <v>0</v>
      </c>
      <c r="G2086" s="412"/>
      <c r="H2086" s="413"/>
    </row>
    <row r="2087" spans="2:8" ht="53.25" x14ac:dyDescent="0.35">
      <c r="B2087" s="410" t="s">
        <v>2815</v>
      </c>
      <c r="C2087" s="411" t="s">
        <v>436</v>
      </c>
      <c r="D2087" s="412"/>
      <c r="E2087" s="412">
        <v>61.6</v>
      </c>
      <c r="F2087" s="412">
        <v>0</v>
      </c>
      <c r="G2087" s="412"/>
      <c r="H2087" s="413"/>
    </row>
    <row r="2088" spans="2:8" ht="53.25" x14ac:dyDescent="0.35">
      <c r="B2088" s="410" t="s">
        <v>2816</v>
      </c>
      <c r="C2088" s="411" t="s">
        <v>436</v>
      </c>
      <c r="D2088" s="412"/>
      <c r="E2088" s="412">
        <v>67.2</v>
      </c>
      <c r="F2088" s="412">
        <v>0</v>
      </c>
      <c r="G2088" s="412"/>
      <c r="H2088" s="413"/>
    </row>
    <row r="2089" spans="2:8" ht="53.25" x14ac:dyDescent="0.35">
      <c r="B2089" s="410" t="s">
        <v>2817</v>
      </c>
      <c r="C2089" s="411" t="s">
        <v>436</v>
      </c>
      <c r="D2089" s="412"/>
      <c r="E2089" s="412">
        <v>61.6</v>
      </c>
      <c r="F2089" s="412">
        <v>0</v>
      </c>
      <c r="G2089" s="412"/>
      <c r="H2089" s="413"/>
    </row>
    <row r="2090" spans="2:8" ht="40.5" x14ac:dyDescent="0.35">
      <c r="B2090" s="410" t="s">
        <v>2818</v>
      </c>
      <c r="C2090" s="411" t="s">
        <v>559</v>
      </c>
      <c r="D2090" s="412"/>
      <c r="E2090" s="412">
        <v>112.5</v>
      </c>
      <c r="F2090" s="412">
        <v>0</v>
      </c>
      <c r="G2090" s="412"/>
      <c r="H2090" s="413"/>
    </row>
    <row r="2091" spans="2:8" ht="40.5" x14ac:dyDescent="0.35">
      <c r="B2091" s="410" t="s">
        <v>2819</v>
      </c>
      <c r="C2091" s="411" t="s">
        <v>559</v>
      </c>
      <c r="D2091" s="412"/>
      <c r="E2091" s="412">
        <v>108.3</v>
      </c>
      <c r="F2091" s="412">
        <v>0</v>
      </c>
      <c r="G2091" s="412"/>
      <c r="H2091" s="413"/>
    </row>
    <row r="2092" spans="2:8" ht="40.5" x14ac:dyDescent="0.35">
      <c r="B2092" s="410" t="s">
        <v>2820</v>
      </c>
      <c r="C2092" s="411" t="s">
        <v>559</v>
      </c>
      <c r="D2092" s="412"/>
      <c r="E2092" s="412">
        <v>42</v>
      </c>
      <c r="F2092" s="412">
        <v>0</v>
      </c>
      <c r="G2092" s="412"/>
      <c r="H2092" s="413"/>
    </row>
    <row r="2093" spans="2:8" ht="40.5" x14ac:dyDescent="0.35">
      <c r="B2093" s="410" t="s">
        <v>2821</v>
      </c>
      <c r="C2093" s="411" t="s">
        <v>559</v>
      </c>
      <c r="D2093" s="412"/>
      <c r="E2093" s="412">
        <v>42</v>
      </c>
      <c r="F2093" s="412">
        <v>0</v>
      </c>
      <c r="G2093" s="412"/>
      <c r="H2093" s="413"/>
    </row>
    <row r="2094" spans="2:8" ht="40.5" x14ac:dyDescent="0.35">
      <c r="B2094" s="410" t="s">
        <v>2822</v>
      </c>
      <c r="C2094" s="411" t="s">
        <v>559</v>
      </c>
      <c r="D2094" s="412"/>
      <c r="E2094" s="412">
        <v>30.8</v>
      </c>
      <c r="F2094" s="412">
        <v>0</v>
      </c>
      <c r="G2094" s="412"/>
      <c r="H2094" s="413"/>
    </row>
    <row r="2095" spans="2:8" ht="40.5" x14ac:dyDescent="0.35">
      <c r="B2095" s="410" t="s">
        <v>2823</v>
      </c>
      <c r="C2095" s="411" t="s">
        <v>559</v>
      </c>
      <c r="D2095" s="412"/>
      <c r="E2095" s="412">
        <v>98</v>
      </c>
      <c r="F2095" s="412">
        <v>0</v>
      </c>
      <c r="G2095" s="412"/>
      <c r="H2095" s="413"/>
    </row>
    <row r="2096" spans="2:8" ht="40.5" x14ac:dyDescent="0.35">
      <c r="B2096" s="410" t="s">
        <v>2824</v>
      </c>
      <c r="C2096" s="411" t="s">
        <v>559</v>
      </c>
      <c r="D2096" s="412"/>
      <c r="E2096" s="412">
        <v>30.8</v>
      </c>
      <c r="F2096" s="412">
        <v>0</v>
      </c>
      <c r="G2096" s="412"/>
      <c r="H2096" s="413"/>
    </row>
    <row r="2097" spans="2:8" ht="40.5" x14ac:dyDescent="0.35">
      <c r="B2097" s="410" t="s">
        <v>2825</v>
      </c>
      <c r="C2097" s="411" t="s">
        <v>559</v>
      </c>
      <c r="D2097" s="412"/>
      <c r="E2097" s="412">
        <v>613.66999999999996</v>
      </c>
      <c r="F2097" s="412">
        <v>0</v>
      </c>
      <c r="G2097" s="412"/>
      <c r="H2097" s="413"/>
    </row>
    <row r="2098" spans="2:8" ht="40.5" x14ac:dyDescent="0.35">
      <c r="B2098" s="410" t="s">
        <v>2826</v>
      </c>
      <c r="C2098" s="411" t="s">
        <v>573</v>
      </c>
      <c r="D2098" s="412"/>
      <c r="E2098" s="412">
        <v>24.64</v>
      </c>
      <c r="F2098" s="412">
        <v>0</v>
      </c>
      <c r="G2098" s="412"/>
      <c r="H2098" s="413"/>
    </row>
    <row r="2099" spans="2:8" ht="40.5" x14ac:dyDescent="0.35">
      <c r="B2099" s="410" t="s">
        <v>2827</v>
      </c>
      <c r="C2099" s="411" t="s">
        <v>577</v>
      </c>
      <c r="D2099" s="412"/>
      <c r="E2099" s="412">
        <v>84</v>
      </c>
      <c r="F2099" s="412">
        <v>0</v>
      </c>
      <c r="G2099" s="412"/>
      <c r="H2099" s="413"/>
    </row>
    <row r="2100" spans="2:8" ht="40.5" x14ac:dyDescent="0.35">
      <c r="B2100" s="410" t="s">
        <v>2828</v>
      </c>
      <c r="C2100" s="411" t="s">
        <v>577</v>
      </c>
      <c r="D2100" s="412"/>
      <c r="E2100" s="412">
        <v>72.17</v>
      </c>
      <c r="F2100" s="412">
        <v>0</v>
      </c>
      <c r="G2100" s="412"/>
      <c r="H2100" s="413"/>
    </row>
    <row r="2101" spans="2:8" ht="40.5" x14ac:dyDescent="0.35">
      <c r="B2101" s="410" t="s">
        <v>2829</v>
      </c>
      <c r="C2101" s="411" t="s">
        <v>577</v>
      </c>
      <c r="D2101" s="412"/>
      <c r="E2101" s="412">
        <v>65.17</v>
      </c>
      <c r="F2101" s="412">
        <v>0</v>
      </c>
      <c r="G2101" s="412"/>
      <c r="H2101" s="413"/>
    </row>
    <row r="2102" spans="2:8" ht="40.5" x14ac:dyDescent="0.35">
      <c r="B2102" s="410" t="s">
        <v>2830</v>
      </c>
      <c r="C2102" s="411" t="s">
        <v>577</v>
      </c>
      <c r="D2102" s="412"/>
      <c r="E2102" s="412">
        <v>182</v>
      </c>
      <c r="F2102" s="412">
        <v>0</v>
      </c>
      <c r="G2102" s="412"/>
      <c r="H2102" s="413"/>
    </row>
    <row r="2103" spans="2:8" ht="40.5" x14ac:dyDescent="0.35">
      <c r="B2103" s="410" t="s">
        <v>2831</v>
      </c>
      <c r="C2103" s="411" t="s">
        <v>577</v>
      </c>
      <c r="D2103" s="412"/>
      <c r="E2103" s="412">
        <v>60.97</v>
      </c>
      <c r="F2103" s="412">
        <v>0</v>
      </c>
      <c r="G2103" s="412"/>
      <c r="H2103" s="413"/>
    </row>
    <row r="2104" spans="2:8" ht="27.75" x14ac:dyDescent="0.35">
      <c r="B2104" s="410" t="s">
        <v>2832</v>
      </c>
      <c r="C2104" s="411" t="s">
        <v>589</v>
      </c>
      <c r="D2104" s="412"/>
      <c r="E2104" s="412">
        <v>84</v>
      </c>
      <c r="F2104" s="412">
        <v>0</v>
      </c>
      <c r="G2104" s="412"/>
      <c r="H2104" s="413"/>
    </row>
    <row r="2105" spans="2:8" ht="27.75" x14ac:dyDescent="0.35">
      <c r="B2105" s="410" t="s">
        <v>2833</v>
      </c>
      <c r="C2105" s="411" t="s">
        <v>589</v>
      </c>
      <c r="D2105" s="412"/>
      <c r="E2105" s="412">
        <v>84</v>
      </c>
      <c r="F2105" s="412">
        <v>0</v>
      </c>
      <c r="G2105" s="412"/>
      <c r="H2105" s="413"/>
    </row>
    <row r="2106" spans="2:8" ht="27.75" x14ac:dyDescent="0.35">
      <c r="B2106" s="410" t="s">
        <v>2834</v>
      </c>
      <c r="C2106" s="411" t="s">
        <v>589</v>
      </c>
      <c r="D2106" s="412"/>
      <c r="E2106" s="412">
        <v>70</v>
      </c>
      <c r="F2106" s="412">
        <v>0</v>
      </c>
      <c r="G2106" s="412"/>
      <c r="H2106" s="413"/>
    </row>
    <row r="2107" spans="2:8" ht="27.75" x14ac:dyDescent="0.35">
      <c r="B2107" s="410" t="s">
        <v>2835</v>
      </c>
      <c r="C2107" s="411" t="s">
        <v>589</v>
      </c>
      <c r="D2107" s="412"/>
      <c r="E2107" s="412">
        <v>196</v>
      </c>
      <c r="F2107" s="412">
        <v>0</v>
      </c>
      <c r="G2107" s="412"/>
      <c r="H2107" s="413"/>
    </row>
    <row r="2108" spans="2:8" ht="27.75" x14ac:dyDescent="0.35">
      <c r="B2108" s="410" t="s">
        <v>2836</v>
      </c>
      <c r="C2108" s="411" t="s">
        <v>589</v>
      </c>
      <c r="D2108" s="412"/>
      <c r="E2108" s="412">
        <v>61.6</v>
      </c>
      <c r="F2108" s="412">
        <v>0</v>
      </c>
      <c r="G2108" s="412"/>
      <c r="H2108" s="413"/>
    </row>
    <row r="2109" spans="2:8" ht="27.75" x14ac:dyDescent="0.35">
      <c r="B2109" s="410" t="s">
        <v>2837</v>
      </c>
      <c r="C2109" s="411" t="s">
        <v>288</v>
      </c>
      <c r="D2109" s="412"/>
      <c r="E2109" s="412">
        <v>84</v>
      </c>
      <c r="F2109" s="412">
        <v>0</v>
      </c>
      <c r="G2109" s="412"/>
      <c r="H2109" s="413"/>
    </row>
    <row r="2110" spans="2:8" ht="27.75" x14ac:dyDescent="0.35">
      <c r="B2110" s="410" t="s">
        <v>2838</v>
      </c>
      <c r="C2110" s="411" t="s">
        <v>288</v>
      </c>
      <c r="D2110" s="412"/>
      <c r="E2110" s="412">
        <v>84</v>
      </c>
      <c r="F2110" s="412">
        <v>0</v>
      </c>
      <c r="G2110" s="412"/>
      <c r="H2110" s="413"/>
    </row>
    <row r="2111" spans="2:8" ht="27.75" x14ac:dyDescent="0.35">
      <c r="B2111" s="410" t="s">
        <v>2839</v>
      </c>
      <c r="C2111" s="411" t="s">
        <v>288</v>
      </c>
      <c r="D2111" s="412"/>
      <c r="E2111" s="412">
        <v>70</v>
      </c>
      <c r="F2111" s="412">
        <v>0</v>
      </c>
      <c r="G2111" s="412"/>
      <c r="H2111" s="413"/>
    </row>
    <row r="2112" spans="2:8" ht="27.75" x14ac:dyDescent="0.35">
      <c r="B2112" s="410" t="s">
        <v>2840</v>
      </c>
      <c r="C2112" s="411" t="s">
        <v>288</v>
      </c>
      <c r="D2112" s="412"/>
      <c r="E2112" s="412">
        <v>196</v>
      </c>
      <c r="F2112" s="412">
        <v>0</v>
      </c>
      <c r="G2112" s="412"/>
      <c r="H2112" s="413"/>
    </row>
    <row r="2113" spans="2:8" ht="27.75" x14ac:dyDescent="0.35">
      <c r="B2113" s="410" t="s">
        <v>2841</v>
      </c>
      <c r="C2113" s="411" t="s">
        <v>288</v>
      </c>
      <c r="D2113" s="412"/>
      <c r="E2113" s="412">
        <v>61.6</v>
      </c>
      <c r="F2113" s="412">
        <v>0</v>
      </c>
      <c r="G2113" s="412"/>
      <c r="H2113" s="413"/>
    </row>
    <row r="2114" spans="2:8" ht="27.75" x14ac:dyDescent="0.35">
      <c r="B2114" s="410" t="s">
        <v>2842</v>
      </c>
      <c r="C2114" s="411" t="s">
        <v>292</v>
      </c>
      <c r="D2114" s="412"/>
      <c r="E2114" s="412">
        <v>84</v>
      </c>
      <c r="F2114" s="412">
        <v>0</v>
      </c>
      <c r="G2114" s="412"/>
      <c r="H2114" s="413"/>
    </row>
    <row r="2115" spans="2:8" ht="27.75" x14ac:dyDescent="0.35">
      <c r="B2115" s="410" t="s">
        <v>2843</v>
      </c>
      <c r="C2115" s="411" t="s">
        <v>292</v>
      </c>
      <c r="D2115" s="412"/>
      <c r="E2115" s="412">
        <v>84</v>
      </c>
      <c r="F2115" s="412">
        <v>0</v>
      </c>
      <c r="G2115" s="412"/>
      <c r="H2115" s="413"/>
    </row>
    <row r="2116" spans="2:8" ht="27.75" x14ac:dyDescent="0.35">
      <c r="B2116" s="410" t="s">
        <v>2844</v>
      </c>
      <c r="C2116" s="411" t="s">
        <v>292</v>
      </c>
      <c r="D2116" s="412"/>
      <c r="E2116" s="412">
        <v>70</v>
      </c>
      <c r="F2116" s="412">
        <v>0</v>
      </c>
      <c r="G2116" s="412"/>
      <c r="H2116" s="413"/>
    </row>
    <row r="2117" spans="2:8" ht="27.75" x14ac:dyDescent="0.35">
      <c r="B2117" s="410" t="s">
        <v>2845</v>
      </c>
      <c r="C2117" s="411" t="s">
        <v>292</v>
      </c>
      <c r="D2117" s="412"/>
      <c r="E2117" s="412">
        <v>196</v>
      </c>
      <c r="F2117" s="412">
        <v>0</v>
      </c>
      <c r="G2117" s="412"/>
      <c r="H2117" s="413"/>
    </row>
    <row r="2118" spans="2:8" ht="27.75" x14ac:dyDescent="0.35">
      <c r="B2118" s="410" t="s">
        <v>2846</v>
      </c>
      <c r="C2118" s="411" t="s">
        <v>292</v>
      </c>
      <c r="D2118" s="412"/>
      <c r="E2118" s="412">
        <v>61.6</v>
      </c>
      <c r="F2118" s="412">
        <v>0</v>
      </c>
      <c r="G2118" s="412"/>
      <c r="H2118" s="413"/>
    </row>
    <row r="2119" spans="2:8" ht="27.75" x14ac:dyDescent="0.35">
      <c r="B2119" s="410" t="s">
        <v>2847</v>
      </c>
      <c r="C2119" s="411" t="s">
        <v>292</v>
      </c>
      <c r="D2119" s="412"/>
      <c r="E2119" s="412">
        <v>70</v>
      </c>
      <c r="F2119" s="412">
        <v>0</v>
      </c>
      <c r="G2119" s="412"/>
      <c r="H2119" s="413"/>
    </row>
    <row r="2120" spans="2:8" ht="27.75" x14ac:dyDescent="0.35">
      <c r="B2120" s="410" t="s">
        <v>2848</v>
      </c>
      <c r="C2120" s="411" t="s">
        <v>292</v>
      </c>
      <c r="D2120" s="412"/>
      <c r="E2120" s="412">
        <v>61.6</v>
      </c>
      <c r="F2120" s="412">
        <v>0</v>
      </c>
      <c r="G2120" s="412"/>
      <c r="H2120" s="413"/>
    </row>
    <row r="2121" spans="2:8" ht="27.75" x14ac:dyDescent="0.35">
      <c r="B2121" s="410" t="s">
        <v>2849</v>
      </c>
      <c r="C2121" s="411" t="s">
        <v>292</v>
      </c>
      <c r="D2121" s="412"/>
      <c r="E2121" s="412">
        <v>828.8</v>
      </c>
      <c r="F2121" s="412">
        <v>0</v>
      </c>
      <c r="G2121" s="412"/>
      <c r="H2121" s="413"/>
    </row>
    <row r="2122" spans="2:8" ht="27.75" x14ac:dyDescent="0.35">
      <c r="B2122" s="410" t="s">
        <v>2850</v>
      </c>
      <c r="C2122" s="411" t="s">
        <v>296</v>
      </c>
      <c r="D2122" s="412"/>
      <c r="E2122" s="412">
        <v>84</v>
      </c>
      <c r="F2122" s="412">
        <v>0</v>
      </c>
      <c r="G2122" s="412"/>
      <c r="H2122" s="413"/>
    </row>
    <row r="2123" spans="2:8" ht="27.75" x14ac:dyDescent="0.35">
      <c r="B2123" s="410" t="s">
        <v>2851</v>
      </c>
      <c r="C2123" s="411" t="s">
        <v>296</v>
      </c>
      <c r="D2123" s="412"/>
      <c r="E2123" s="412">
        <v>84</v>
      </c>
      <c r="F2123" s="412">
        <v>0</v>
      </c>
      <c r="G2123" s="412"/>
      <c r="H2123" s="413"/>
    </row>
    <row r="2124" spans="2:8" ht="27.75" x14ac:dyDescent="0.35">
      <c r="B2124" s="410" t="s">
        <v>2852</v>
      </c>
      <c r="C2124" s="411" t="s">
        <v>296</v>
      </c>
      <c r="D2124" s="412"/>
      <c r="E2124" s="412">
        <v>65.8</v>
      </c>
      <c r="F2124" s="412">
        <v>0</v>
      </c>
      <c r="G2124" s="412"/>
      <c r="H2124" s="413"/>
    </row>
    <row r="2125" spans="2:8" ht="27.75" x14ac:dyDescent="0.35">
      <c r="B2125" s="410" t="s">
        <v>2853</v>
      </c>
      <c r="C2125" s="411" t="s">
        <v>296</v>
      </c>
      <c r="D2125" s="412"/>
      <c r="E2125" s="412">
        <v>196</v>
      </c>
      <c r="F2125" s="412">
        <v>0</v>
      </c>
      <c r="G2125" s="412"/>
      <c r="H2125" s="413"/>
    </row>
    <row r="2126" spans="2:8" ht="27.75" x14ac:dyDescent="0.35">
      <c r="B2126" s="410" t="s">
        <v>2854</v>
      </c>
      <c r="C2126" s="411" t="s">
        <v>296</v>
      </c>
      <c r="D2126" s="412"/>
      <c r="E2126" s="412">
        <v>61.6</v>
      </c>
      <c r="F2126" s="412">
        <v>0</v>
      </c>
      <c r="G2126" s="412"/>
      <c r="H2126" s="413"/>
    </row>
    <row r="2127" spans="2:8" ht="27.75" x14ac:dyDescent="0.35">
      <c r="B2127" s="410" t="s">
        <v>2855</v>
      </c>
      <c r="C2127" s="411" t="s">
        <v>296</v>
      </c>
      <c r="D2127" s="412"/>
      <c r="E2127" s="412">
        <v>70</v>
      </c>
      <c r="F2127" s="412">
        <v>0</v>
      </c>
      <c r="G2127" s="412"/>
      <c r="H2127" s="413"/>
    </row>
    <row r="2128" spans="2:8" ht="27.75" x14ac:dyDescent="0.35">
      <c r="B2128" s="410" t="s">
        <v>2856</v>
      </c>
      <c r="C2128" s="411" t="s">
        <v>296</v>
      </c>
      <c r="D2128" s="412"/>
      <c r="E2128" s="412">
        <v>61.6</v>
      </c>
      <c r="F2128" s="412">
        <v>0</v>
      </c>
      <c r="G2128" s="412"/>
      <c r="H2128" s="413"/>
    </row>
    <row r="2129" spans="2:8" ht="27.75" x14ac:dyDescent="0.35">
      <c r="B2129" s="410" t="s">
        <v>2857</v>
      </c>
      <c r="C2129" s="411" t="s">
        <v>296</v>
      </c>
      <c r="D2129" s="412"/>
      <c r="E2129" s="412">
        <v>823.25</v>
      </c>
      <c r="F2129" s="412">
        <v>0</v>
      </c>
      <c r="G2129" s="412"/>
      <c r="H2129" s="413"/>
    </row>
    <row r="2130" spans="2:8" ht="27.75" x14ac:dyDescent="0.35">
      <c r="B2130" s="410" t="s">
        <v>2858</v>
      </c>
      <c r="C2130" s="411" t="s">
        <v>300</v>
      </c>
      <c r="D2130" s="412"/>
      <c r="E2130" s="412">
        <v>70</v>
      </c>
      <c r="F2130" s="412">
        <v>0</v>
      </c>
      <c r="G2130" s="412"/>
      <c r="H2130" s="413"/>
    </row>
    <row r="2131" spans="2:8" ht="27.75" x14ac:dyDescent="0.35">
      <c r="B2131" s="410" t="s">
        <v>2859</v>
      </c>
      <c r="C2131" s="411" t="s">
        <v>300</v>
      </c>
      <c r="D2131" s="412"/>
      <c r="E2131" s="412">
        <v>61.6</v>
      </c>
      <c r="F2131" s="412">
        <v>0</v>
      </c>
      <c r="G2131" s="412"/>
      <c r="H2131" s="413"/>
    </row>
    <row r="2132" spans="2:8" ht="27.75" x14ac:dyDescent="0.35">
      <c r="B2132" s="410" t="s">
        <v>2860</v>
      </c>
      <c r="C2132" s="411" t="s">
        <v>300</v>
      </c>
      <c r="D2132" s="412"/>
      <c r="E2132" s="412">
        <v>84</v>
      </c>
      <c r="F2132" s="412">
        <v>0</v>
      </c>
      <c r="G2132" s="412"/>
      <c r="H2132" s="413"/>
    </row>
    <row r="2133" spans="2:8" ht="27.75" x14ac:dyDescent="0.35">
      <c r="B2133" s="410" t="s">
        <v>2861</v>
      </c>
      <c r="C2133" s="411" t="s">
        <v>300</v>
      </c>
      <c r="D2133" s="412"/>
      <c r="E2133" s="412">
        <v>84</v>
      </c>
      <c r="F2133" s="412">
        <v>0</v>
      </c>
      <c r="G2133" s="412"/>
      <c r="H2133" s="413"/>
    </row>
    <row r="2134" spans="2:8" ht="27.75" x14ac:dyDescent="0.35">
      <c r="B2134" s="410" t="s">
        <v>2862</v>
      </c>
      <c r="C2134" s="411" t="s">
        <v>300</v>
      </c>
      <c r="D2134" s="412"/>
      <c r="E2134" s="412">
        <v>61.6</v>
      </c>
      <c r="F2134" s="412">
        <v>0</v>
      </c>
      <c r="G2134" s="412"/>
      <c r="H2134" s="413"/>
    </row>
    <row r="2135" spans="2:8" ht="27.75" x14ac:dyDescent="0.35">
      <c r="B2135" s="410" t="s">
        <v>2863</v>
      </c>
      <c r="C2135" s="411" t="s">
        <v>300</v>
      </c>
      <c r="D2135" s="412"/>
      <c r="E2135" s="412">
        <v>196</v>
      </c>
      <c r="F2135" s="412">
        <v>0</v>
      </c>
      <c r="G2135" s="412"/>
      <c r="H2135" s="413"/>
    </row>
    <row r="2136" spans="2:8" ht="27.75" x14ac:dyDescent="0.35">
      <c r="B2136" s="410" t="s">
        <v>2864</v>
      </c>
      <c r="C2136" s="411" t="s">
        <v>300</v>
      </c>
      <c r="D2136" s="412"/>
      <c r="E2136" s="412">
        <v>310</v>
      </c>
      <c r="F2136" s="412">
        <v>0</v>
      </c>
      <c r="G2136" s="412"/>
      <c r="H2136" s="413"/>
    </row>
    <row r="2137" spans="2:8" ht="27.75" x14ac:dyDescent="0.35">
      <c r="B2137" s="410" t="s">
        <v>2865</v>
      </c>
      <c r="C2137" s="411" t="s">
        <v>300</v>
      </c>
      <c r="D2137" s="412"/>
      <c r="E2137" s="412">
        <v>61.6</v>
      </c>
      <c r="F2137" s="412">
        <v>0</v>
      </c>
      <c r="G2137" s="412"/>
      <c r="H2137" s="413"/>
    </row>
    <row r="2138" spans="2:8" ht="27.75" x14ac:dyDescent="0.35">
      <c r="B2138" s="410" t="s">
        <v>2866</v>
      </c>
      <c r="C2138" s="411" t="s">
        <v>304</v>
      </c>
      <c r="D2138" s="412"/>
      <c r="E2138" s="412">
        <v>84</v>
      </c>
      <c r="F2138" s="412">
        <v>0</v>
      </c>
      <c r="G2138" s="412"/>
      <c r="H2138" s="413"/>
    </row>
    <row r="2139" spans="2:8" ht="27.75" x14ac:dyDescent="0.35">
      <c r="B2139" s="410" t="s">
        <v>2867</v>
      </c>
      <c r="C2139" s="411" t="s">
        <v>304</v>
      </c>
      <c r="D2139" s="412"/>
      <c r="E2139" s="412">
        <v>84</v>
      </c>
      <c r="F2139" s="412">
        <v>0</v>
      </c>
      <c r="G2139" s="412"/>
      <c r="H2139" s="413"/>
    </row>
    <row r="2140" spans="2:8" ht="27.75" x14ac:dyDescent="0.35">
      <c r="B2140" s="410" t="s">
        <v>2868</v>
      </c>
      <c r="C2140" s="411" t="s">
        <v>304</v>
      </c>
      <c r="D2140" s="412"/>
      <c r="E2140" s="412">
        <v>70</v>
      </c>
      <c r="F2140" s="412">
        <v>0</v>
      </c>
      <c r="G2140" s="412"/>
      <c r="H2140" s="413"/>
    </row>
    <row r="2141" spans="2:8" ht="27.75" x14ac:dyDescent="0.35">
      <c r="B2141" s="410" t="s">
        <v>2869</v>
      </c>
      <c r="C2141" s="411" t="s">
        <v>304</v>
      </c>
      <c r="D2141" s="412"/>
      <c r="E2141" s="412">
        <v>196</v>
      </c>
      <c r="F2141" s="412">
        <v>0</v>
      </c>
      <c r="G2141" s="412"/>
      <c r="H2141" s="413"/>
    </row>
    <row r="2142" spans="2:8" ht="27.75" x14ac:dyDescent="0.35">
      <c r="B2142" s="410" t="s">
        <v>2870</v>
      </c>
      <c r="C2142" s="411" t="s">
        <v>304</v>
      </c>
      <c r="D2142" s="412"/>
      <c r="E2142" s="412">
        <v>61.6</v>
      </c>
      <c r="F2142" s="412">
        <v>0</v>
      </c>
      <c r="G2142" s="412"/>
      <c r="H2142" s="413"/>
    </row>
    <row r="2143" spans="2:8" ht="27.75" x14ac:dyDescent="0.35">
      <c r="B2143" s="410" t="s">
        <v>2871</v>
      </c>
      <c r="C2143" s="411" t="s">
        <v>304</v>
      </c>
      <c r="D2143" s="412"/>
      <c r="E2143" s="412">
        <v>70</v>
      </c>
      <c r="F2143" s="412">
        <v>0</v>
      </c>
      <c r="G2143" s="412"/>
      <c r="H2143" s="413"/>
    </row>
    <row r="2144" spans="2:8" ht="27.75" x14ac:dyDescent="0.35">
      <c r="B2144" s="410" t="s">
        <v>2872</v>
      </c>
      <c r="C2144" s="411" t="s">
        <v>304</v>
      </c>
      <c r="D2144" s="412"/>
      <c r="E2144" s="412">
        <v>61.6</v>
      </c>
      <c r="F2144" s="412">
        <v>0</v>
      </c>
      <c r="G2144" s="412"/>
      <c r="H2144" s="413"/>
    </row>
    <row r="2145" spans="2:8" ht="27.75" x14ac:dyDescent="0.35">
      <c r="B2145" s="410" t="s">
        <v>2873</v>
      </c>
      <c r="C2145" s="411" t="s">
        <v>304</v>
      </c>
      <c r="D2145" s="412"/>
      <c r="E2145" s="412">
        <v>584.52</v>
      </c>
      <c r="F2145" s="412">
        <v>0</v>
      </c>
      <c r="G2145" s="412"/>
      <c r="H2145" s="413"/>
    </row>
    <row r="2146" spans="2:8" ht="27.75" x14ac:dyDescent="0.35">
      <c r="B2146" s="410" t="s">
        <v>2874</v>
      </c>
      <c r="C2146" s="411" t="s">
        <v>308</v>
      </c>
      <c r="D2146" s="412"/>
      <c r="E2146" s="412">
        <v>35</v>
      </c>
      <c r="F2146" s="412">
        <v>0</v>
      </c>
      <c r="G2146" s="412"/>
      <c r="H2146" s="413"/>
    </row>
    <row r="2147" spans="2:8" ht="27.75" x14ac:dyDescent="0.35">
      <c r="B2147" s="410" t="s">
        <v>2875</v>
      </c>
      <c r="C2147" s="411" t="s">
        <v>308</v>
      </c>
      <c r="D2147" s="412"/>
      <c r="E2147" s="412">
        <v>30.8</v>
      </c>
      <c r="F2147" s="412">
        <v>0</v>
      </c>
      <c r="G2147" s="412"/>
      <c r="H2147" s="413"/>
    </row>
    <row r="2148" spans="2:8" ht="27.75" x14ac:dyDescent="0.35">
      <c r="B2148" s="410" t="s">
        <v>2876</v>
      </c>
      <c r="C2148" s="411" t="s">
        <v>308</v>
      </c>
      <c r="D2148" s="412"/>
      <c r="E2148" s="412">
        <v>42</v>
      </c>
      <c r="F2148" s="412">
        <v>0</v>
      </c>
      <c r="G2148" s="412"/>
      <c r="H2148" s="413"/>
    </row>
    <row r="2149" spans="2:8" ht="27.75" x14ac:dyDescent="0.35">
      <c r="B2149" s="410" t="s">
        <v>2877</v>
      </c>
      <c r="C2149" s="411" t="s">
        <v>308</v>
      </c>
      <c r="D2149" s="412"/>
      <c r="E2149" s="412">
        <v>42</v>
      </c>
      <c r="F2149" s="412">
        <v>0</v>
      </c>
      <c r="G2149" s="412"/>
      <c r="H2149" s="413"/>
    </row>
    <row r="2150" spans="2:8" ht="27.75" x14ac:dyDescent="0.35">
      <c r="B2150" s="410" t="s">
        <v>2878</v>
      </c>
      <c r="C2150" s="411" t="s">
        <v>308</v>
      </c>
      <c r="D2150" s="412"/>
      <c r="E2150" s="412">
        <v>30.8</v>
      </c>
      <c r="F2150" s="412">
        <v>0</v>
      </c>
      <c r="G2150" s="412"/>
      <c r="H2150" s="413"/>
    </row>
    <row r="2151" spans="2:8" ht="27.75" x14ac:dyDescent="0.35">
      <c r="B2151" s="410" t="s">
        <v>2879</v>
      </c>
      <c r="C2151" s="411" t="s">
        <v>308</v>
      </c>
      <c r="D2151" s="412"/>
      <c r="E2151" s="412">
        <v>98</v>
      </c>
      <c r="F2151" s="412">
        <v>0</v>
      </c>
      <c r="G2151" s="412"/>
      <c r="H2151" s="413"/>
    </row>
    <row r="2152" spans="2:8" ht="27.75" x14ac:dyDescent="0.35">
      <c r="B2152" s="410" t="s">
        <v>2880</v>
      </c>
      <c r="C2152" s="411" t="s">
        <v>308</v>
      </c>
      <c r="D2152" s="412"/>
      <c r="E2152" s="412">
        <v>155</v>
      </c>
      <c r="F2152" s="412">
        <v>0</v>
      </c>
      <c r="G2152" s="412"/>
      <c r="H2152" s="413"/>
    </row>
    <row r="2153" spans="2:8" ht="27.75" x14ac:dyDescent="0.35">
      <c r="B2153" s="410" t="s">
        <v>2881</v>
      </c>
      <c r="C2153" s="411" t="s">
        <v>308</v>
      </c>
      <c r="D2153" s="412"/>
      <c r="E2153" s="412">
        <v>30.8</v>
      </c>
      <c r="F2153" s="412">
        <v>0</v>
      </c>
      <c r="G2153" s="412"/>
      <c r="H2153" s="413"/>
    </row>
    <row r="2154" spans="2:8" ht="27.75" x14ac:dyDescent="0.35">
      <c r="B2154" s="410" t="s">
        <v>2882</v>
      </c>
      <c r="C2154" s="411" t="s">
        <v>282</v>
      </c>
      <c r="D2154" s="412"/>
      <c r="E2154" s="412">
        <v>70</v>
      </c>
      <c r="F2154" s="412">
        <v>0</v>
      </c>
      <c r="G2154" s="412"/>
      <c r="H2154" s="413"/>
    </row>
    <row r="2155" spans="2:8" ht="27.75" x14ac:dyDescent="0.35">
      <c r="B2155" s="410" t="s">
        <v>2883</v>
      </c>
      <c r="C2155" s="411" t="s">
        <v>282</v>
      </c>
      <c r="D2155" s="412"/>
      <c r="E2155" s="412">
        <v>61.6</v>
      </c>
      <c r="F2155" s="412">
        <v>0</v>
      </c>
      <c r="G2155" s="412"/>
      <c r="H2155" s="413"/>
    </row>
    <row r="2156" spans="2:8" ht="27.75" x14ac:dyDescent="0.35">
      <c r="B2156" s="410" t="s">
        <v>2884</v>
      </c>
      <c r="C2156" s="411" t="s">
        <v>282</v>
      </c>
      <c r="D2156" s="412"/>
      <c r="E2156" s="412">
        <v>84</v>
      </c>
      <c r="F2156" s="412">
        <v>0</v>
      </c>
      <c r="G2156" s="412"/>
      <c r="H2156" s="413"/>
    </row>
    <row r="2157" spans="2:8" ht="27.75" x14ac:dyDescent="0.35">
      <c r="B2157" s="410" t="s">
        <v>2885</v>
      </c>
      <c r="C2157" s="411" t="s">
        <v>282</v>
      </c>
      <c r="D2157" s="412"/>
      <c r="E2157" s="412">
        <v>84</v>
      </c>
      <c r="F2157" s="412">
        <v>0</v>
      </c>
      <c r="G2157" s="412"/>
      <c r="H2157" s="413"/>
    </row>
    <row r="2158" spans="2:8" ht="27.75" x14ac:dyDescent="0.35">
      <c r="B2158" s="410" t="s">
        <v>2886</v>
      </c>
      <c r="C2158" s="411" t="s">
        <v>282</v>
      </c>
      <c r="D2158" s="412"/>
      <c r="E2158" s="412">
        <v>61.6</v>
      </c>
      <c r="F2158" s="412">
        <v>0</v>
      </c>
      <c r="G2158" s="412"/>
      <c r="H2158" s="413"/>
    </row>
    <row r="2159" spans="2:8" ht="27.75" x14ac:dyDescent="0.35">
      <c r="B2159" s="410" t="s">
        <v>2887</v>
      </c>
      <c r="C2159" s="411" t="s">
        <v>282</v>
      </c>
      <c r="D2159" s="412"/>
      <c r="E2159" s="412">
        <v>196</v>
      </c>
      <c r="F2159" s="412">
        <v>0</v>
      </c>
      <c r="G2159" s="412"/>
      <c r="H2159" s="413"/>
    </row>
    <row r="2160" spans="2:8" ht="27.75" x14ac:dyDescent="0.35">
      <c r="B2160" s="410" t="s">
        <v>2888</v>
      </c>
      <c r="C2160" s="411" t="s">
        <v>282</v>
      </c>
      <c r="D2160" s="412"/>
      <c r="E2160" s="412">
        <v>310</v>
      </c>
      <c r="F2160" s="412">
        <v>0</v>
      </c>
      <c r="G2160" s="412"/>
      <c r="H2160" s="413"/>
    </row>
    <row r="2161" spans="2:8" ht="27.75" x14ac:dyDescent="0.35">
      <c r="B2161" s="410" t="s">
        <v>2889</v>
      </c>
      <c r="C2161" s="411" t="s">
        <v>282</v>
      </c>
      <c r="D2161" s="412"/>
      <c r="E2161" s="412">
        <v>61.6</v>
      </c>
      <c r="F2161" s="412">
        <v>0</v>
      </c>
      <c r="G2161" s="412"/>
      <c r="H2161" s="413"/>
    </row>
    <row r="2162" spans="2:8" ht="27.75" x14ac:dyDescent="0.35">
      <c r="B2162" s="410" t="s">
        <v>2890</v>
      </c>
      <c r="C2162" s="411" t="s">
        <v>2891</v>
      </c>
      <c r="D2162" s="412">
        <v>0</v>
      </c>
      <c r="E2162" s="412">
        <v>2926.35</v>
      </c>
      <c r="F2162" s="412">
        <v>0</v>
      </c>
      <c r="G2162" s="412">
        <v>2926.35</v>
      </c>
      <c r="H2162" s="413"/>
    </row>
    <row r="2163" spans="2:8" ht="40.5" x14ac:dyDescent="0.35">
      <c r="B2163" s="410" t="s">
        <v>2892</v>
      </c>
      <c r="C2163" s="411" t="s">
        <v>559</v>
      </c>
      <c r="D2163" s="412"/>
      <c r="E2163" s="412">
        <v>773</v>
      </c>
      <c r="F2163" s="412">
        <v>0</v>
      </c>
      <c r="G2163" s="412"/>
      <c r="H2163" s="413"/>
    </row>
    <row r="2164" spans="2:8" ht="40.5" x14ac:dyDescent="0.35">
      <c r="B2164" s="410" t="s">
        <v>2893</v>
      </c>
      <c r="C2164" s="411" t="s">
        <v>573</v>
      </c>
      <c r="D2164" s="412"/>
      <c r="E2164" s="412">
        <v>17.66</v>
      </c>
      <c r="F2164" s="412">
        <v>0</v>
      </c>
      <c r="G2164" s="412"/>
      <c r="H2164" s="413"/>
    </row>
    <row r="2165" spans="2:8" ht="27.75" x14ac:dyDescent="0.35">
      <c r="B2165" s="410" t="s">
        <v>2894</v>
      </c>
      <c r="C2165" s="411" t="s">
        <v>292</v>
      </c>
      <c r="D2165" s="412"/>
      <c r="E2165" s="412">
        <v>584.52</v>
      </c>
      <c r="F2165" s="412">
        <v>0</v>
      </c>
      <c r="G2165" s="412"/>
      <c r="H2165" s="413"/>
    </row>
    <row r="2166" spans="2:8" ht="27.75" x14ac:dyDescent="0.35">
      <c r="B2166" s="410" t="s">
        <v>2895</v>
      </c>
      <c r="C2166" s="411" t="s">
        <v>296</v>
      </c>
      <c r="D2166" s="412"/>
      <c r="E2166" s="412">
        <v>581.89</v>
      </c>
      <c r="F2166" s="412">
        <v>0</v>
      </c>
      <c r="G2166" s="412"/>
      <c r="H2166" s="413"/>
    </row>
    <row r="2167" spans="2:8" ht="27.75" x14ac:dyDescent="0.35">
      <c r="B2167" s="410" t="s">
        <v>2896</v>
      </c>
      <c r="C2167" s="411" t="s">
        <v>304</v>
      </c>
      <c r="D2167" s="412"/>
      <c r="E2167" s="412">
        <v>969.28</v>
      </c>
      <c r="F2167" s="412">
        <v>0</v>
      </c>
      <c r="G2167" s="412"/>
      <c r="H2167" s="413"/>
    </row>
    <row r="2168" spans="2:8" x14ac:dyDescent="0.35">
      <c r="B2168" s="410" t="s">
        <v>2897</v>
      </c>
      <c r="C2168" s="411" t="s">
        <v>2898</v>
      </c>
      <c r="D2168" s="412">
        <v>0</v>
      </c>
      <c r="E2168" s="412">
        <v>3245.34</v>
      </c>
      <c r="F2168" s="412">
        <v>0</v>
      </c>
      <c r="G2168" s="412">
        <v>3245.34</v>
      </c>
      <c r="H2168" s="413"/>
    </row>
    <row r="2169" spans="2:8" ht="40.5" x14ac:dyDescent="0.35">
      <c r="B2169" s="410" t="s">
        <v>2899</v>
      </c>
      <c r="C2169" s="411" t="s">
        <v>559</v>
      </c>
      <c r="D2169" s="412"/>
      <c r="E2169" s="412">
        <v>1281.8399999999999</v>
      </c>
      <c r="F2169" s="412">
        <v>0</v>
      </c>
      <c r="G2169" s="412"/>
      <c r="H2169" s="413"/>
    </row>
    <row r="2170" spans="2:8" ht="40.5" x14ac:dyDescent="0.35">
      <c r="B2170" s="410" t="s">
        <v>2900</v>
      </c>
      <c r="C2170" s="411" t="s">
        <v>573</v>
      </c>
      <c r="D2170" s="412"/>
      <c r="E2170" s="412">
        <v>29.3</v>
      </c>
      <c r="F2170" s="412">
        <v>0</v>
      </c>
      <c r="G2170" s="412"/>
      <c r="H2170" s="413"/>
    </row>
    <row r="2171" spans="2:8" ht="27.75" x14ac:dyDescent="0.35">
      <c r="B2171" s="410" t="s">
        <v>2901</v>
      </c>
      <c r="C2171" s="411" t="s">
        <v>292</v>
      </c>
      <c r="D2171" s="412"/>
      <c r="E2171" s="412">
        <v>969.28</v>
      </c>
      <c r="F2171" s="412">
        <v>0</v>
      </c>
      <c r="G2171" s="412"/>
      <c r="H2171" s="413"/>
    </row>
    <row r="2172" spans="2:8" ht="27.75" x14ac:dyDescent="0.35">
      <c r="B2172" s="410" t="s">
        <v>2902</v>
      </c>
      <c r="C2172" s="411" t="s">
        <v>296</v>
      </c>
      <c r="D2172" s="412"/>
      <c r="E2172" s="412">
        <v>964.92</v>
      </c>
      <c r="F2172" s="412">
        <v>0</v>
      </c>
      <c r="G2172" s="412"/>
      <c r="H2172" s="413"/>
    </row>
    <row r="2173" spans="2:8" ht="27.75" x14ac:dyDescent="0.35">
      <c r="B2173" s="410" t="s">
        <v>2903</v>
      </c>
      <c r="C2173" s="411" t="s">
        <v>2904</v>
      </c>
      <c r="D2173" s="412">
        <v>0</v>
      </c>
      <c r="E2173" s="412">
        <v>21240</v>
      </c>
      <c r="F2173" s="412">
        <v>0</v>
      </c>
      <c r="G2173" s="412">
        <v>21240</v>
      </c>
      <c r="H2173" s="413"/>
    </row>
    <row r="2174" spans="2:8" x14ac:dyDescent="0.35">
      <c r="B2174" s="410" t="s">
        <v>2905</v>
      </c>
      <c r="C2174" s="411" t="s">
        <v>120</v>
      </c>
      <c r="D2174" s="412">
        <v>0</v>
      </c>
      <c r="E2174" s="412">
        <v>21240</v>
      </c>
      <c r="F2174" s="412">
        <v>0</v>
      </c>
      <c r="G2174" s="412">
        <v>21240</v>
      </c>
      <c r="H2174" s="413"/>
    </row>
    <row r="2175" spans="2:8" ht="27.75" x14ac:dyDescent="0.35">
      <c r="B2175" s="410" t="s">
        <v>2906</v>
      </c>
      <c r="C2175" s="411" t="s">
        <v>2907</v>
      </c>
      <c r="D2175" s="412">
        <v>0</v>
      </c>
      <c r="E2175" s="412">
        <v>21240</v>
      </c>
      <c r="F2175" s="412">
        <v>0</v>
      </c>
      <c r="G2175" s="412">
        <v>21240</v>
      </c>
      <c r="H2175" s="413"/>
    </row>
    <row r="2176" spans="2:8" ht="27.75" x14ac:dyDescent="0.35">
      <c r="B2176" s="410" t="s">
        <v>2908</v>
      </c>
      <c r="C2176" s="411" t="s">
        <v>380</v>
      </c>
      <c r="D2176" s="412"/>
      <c r="E2176" s="412">
        <v>10000</v>
      </c>
      <c r="F2176" s="412">
        <v>0</v>
      </c>
      <c r="G2176" s="412"/>
      <c r="H2176" s="413"/>
    </row>
    <row r="2177" spans="2:8" x14ac:dyDescent="0.35">
      <c r="B2177" s="410" t="s">
        <v>2909</v>
      </c>
      <c r="C2177" s="411" t="s">
        <v>696</v>
      </c>
      <c r="D2177" s="412"/>
      <c r="E2177" s="412">
        <v>11240</v>
      </c>
      <c r="F2177" s="412">
        <v>0</v>
      </c>
      <c r="G2177" s="412"/>
      <c r="H2177" s="413"/>
    </row>
    <row r="2178" spans="2:8" x14ac:dyDescent="0.35">
      <c r="B2178" s="410" t="s">
        <v>2910</v>
      </c>
      <c r="C2178" s="411" t="s">
        <v>2911</v>
      </c>
      <c r="D2178" s="412">
        <v>0</v>
      </c>
      <c r="E2178" s="412">
        <v>1209042.44</v>
      </c>
      <c r="F2178" s="412">
        <v>0</v>
      </c>
      <c r="G2178" s="412">
        <v>1209042.44</v>
      </c>
      <c r="H2178" s="413"/>
    </row>
    <row r="2179" spans="2:8" ht="40.5" x14ac:dyDescent="0.35">
      <c r="B2179" s="410" t="s">
        <v>2912</v>
      </c>
      <c r="C2179" s="411" t="s">
        <v>2913</v>
      </c>
      <c r="D2179" s="412">
        <v>0</v>
      </c>
      <c r="E2179" s="412">
        <v>264874.15999999997</v>
      </c>
      <c r="F2179" s="412">
        <v>0</v>
      </c>
      <c r="G2179" s="412">
        <v>264874.15999999997</v>
      </c>
      <c r="H2179" s="413"/>
    </row>
    <row r="2180" spans="2:8" ht="27.75" x14ac:dyDescent="0.35">
      <c r="B2180" s="410" t="s">
        <v>2914</v>
      </c>
      <c r="C2180" s="411" t="s">
        <v>2915</v>
      </c>
      <c r="D2180" s="412">
        <v>0</v>
      </c>
      <c r="E2180" s="412">
        <v>152369.54999999999</v>
      </c>
      <c r="F2180" s="412">
        <v>0</v>
      </c>
      <c r="G2180" s="412">
        <v>152369.54999999999</v>
      </c>
      <c r="H2180" s="413"/>
    </row>
    <row r="2181" spans="2:8" x14ac:dyDescent="0.35">
      <c r="B2181" s="410" t="s">
        <v>2916</v>
      </c>
      <c r="C2181" s="411" t="s">
        <v>2917</v>
      </c>
      <c r="D2181" s="412">
        <v>0</v>
      </c>
      <c r="E2181" s="412">
        <v>152369.54999999999</v>
      </c>
      <c r="F2181" s="412">
        <v>0</v>
      </c>
      <c r="G2181" s="412">
        <v>152369.54999999999</v>
      </c>
      <c r="H2181" s="413"/>
    </row>
    <row r="2182" spans="2:8" x14ac:dyDescent="0.35">
      <c r="B2182" s="410" t="s">
        <v>2918</v>
      </c>
      <c r="C2182" s="411" t="s">
        <v>521</v>
      </c>
      <c r="D2182" s="412"/>
      <c r="E2182" s="412">
        <v>3200</v>
      </c>
      <c r="F2182" s="412">
        <v>0</v>
      </c>
      <c r="G2182" s="412"/>
      <c r="H2182" s="413"/>
    </row>
    <row r="2183" spans="2:8" x14ac:dyDescent="0.35">
      <c r="B2183" s="410" t="s">
        <v>2919</v>
      </c>
      <c r="C2183" s="411" t="s">
        <v>521</v>
      </c>
      <c r="D2183" s="412"/>
      <c r="E2183" s="412">
        <v>3200</v>
      </c>
      <c r="F2183" s="412">
        <v>0</v>
      </c>
      <c r="G2183" s="412"/>
      <c r="H2183" s="413"/>
    </row>
    <row r="2184" spans="2:8" x14ac:dyDescent="0.35">
      <c r="B2184" s="410" t="s">
        <v>2920</v>
      </c>
      <c r="C2184" s="411" t="s">
        <v>521</v>
      </c>
      <c r="D2184" s="412"/>
      <c r="E2184" s="412">
        <v>3200</v>
      </c>
      <c r="F2184" s="412">
        <v>0</v>
      </c>
      <c r="G2184" s="412"/>
      <c r="H2184" s="413"/>
    </row>
    <row r="2185" spans="2:8" ht="27.75" x14ac:dyDescent="0.35">
      <c r="B2185" s="410" t="s">
        <v>2921</v>
      </c>
      <c r="C2185" s="411" t="s">
        <v>541</v>
      </c>
      <c r="D2185" s="412"/>
      <c r="E2185" s="412">
        <v>2111.1999999999998</v>
      </c>
      <c r="F2185" s="412">
        <v>0</v>
      </c>
      <c r="G2185" s="412"/>
      <c r="H2185" s="413"/>
    </row>
    <row r="2186" spans="2:8" ht="27.75" x14ac:dyDescent="0.35">
      <c r="B2186" s="410" t="s">
        <v>2922</v>
      </c>
      <c r="C2186" s="411" t="s">
        <v>541</v>
      </c>
      <c r="D2186" s="412"/>
      <c r="E2186" s="412">
        <v>1242.3599999999999</v>
      </c>
      <c r="F2186" s="412">
        <v>0</v>
      </c>
      <c r="G2186" s="412"/>
      <c r="H2186" s="413"/>
    </row>
    <row r="2187" spans="2:8" ht="27.75" x14ac:dyDescent="0.35">
      <c r="B2187" s="410" t="s">
        <v>2923</v>
      </c>
      <c r="C2187" s="411" t="s">
        <v>541</v>
      </c>
      <c r="D2187" s="412"/>
      <c r="E2187" s="412">
        <v>778.36</v>
      </c>
      <c r="F2187" s="412">
        <v>0</v>
      </c>
      <c r="G2187" s="412"/>
      <c r="H2187" s="413"/>
    </row>
    <row r="2188" spans="2:8" ht="27.75" x14ac:dyDescent="0.35">
      <c r="B2188" s="410" t="s">
        <v>2924</v>
      </c>
      <c r="C2188" s="411" t="s">
        <v>541</v>
      </c>
      <c r="D2188" s="412"/>
      <c r="E2188" s="412">
        <v>1298.04</v>
      </c>
      <c r="F2188" s="412">
        <v>0</v>
      </c>
      <c r="G2188" s="412"/>
      <c r="H2188" s="413"/>
    </row>
    <row r="2189" spans="2:8" ht="27.75" x14ac:dyDescent="0.35">
      <c r="B2189" s="410" t="s">
        <v>2925</v>
      </c>
      <c r="C2189" s="411" t="s">
        <v>541</v>
      </c>
      <c r="D2189" s="412"/>
      <c r="E2189" s="412">
        <v>2151.8000000000002</v>
      </c>
      <c r="F2189" s="412">
        <v>0</v>
      </c>
      <c r="G2189" s="412"/>
      <c r="H2189" s="413"/>
    </row>
    <row r="2190" spans="2:8" ht="27.75" x14ac:dyDescent="0.35">
      <c r="B2190" s="410" t="s">
        <v>2926</v>
      </c>
      <c r="C2190" s="411" t="s">
        <v>541</v>
      </c>
      <c r="D2190" s="412"/>
      <c r="E2190" s="412">
        <v>1972</v>
      </c>
      <c r="F2190" s="412">
        <v>0</v>
      </c>
      <c r="G2190" s="412"/>
      <c r="H2190" s="413"/>
    </row>
    <row r="2191" spans="2:8" ht="27.75" x14ac:dyDescent="0.35">
      <c r="B2191" s="410" t="s">
        <v>2927</v>
      </c>
      <c r="C2191" s="411" t="s">
        <v>541</v>
      </c>
      <c r="D2191" s="412"/>
      <c r="E2191" s="412">
        <v>2434.84</v>
      </c>
      <c r="F2191" s="412">
        <v>0</v>
      </c>
      <c r="G2191" s="412"/>
      <c r="H2191" s="413"/>
    </row>
    <row r="2192" spans="2:8" ht="27.75" x14ac:dyDescent="0.35">
      <c r="B2192" s="410" t="s">
        <v>2928</v>
      </c>
      <c r="C2192" s="411" t="s">
        <v>541</v>
      </c>
      <c r="D2192" s="412"/>
      <c r="E2192" s="412">
        <v>1961.56</v>
      </c>
      <c r="F2192" s="412">
        <v>0</v>
      </c>
      <c r="G2192" s="412"/>
      <c r="H2192" s="413"/>
    </row>
    <row r="2193" spans="2:8" ht="27.75" x14ac:dyDescent="0.35">
      <c r="B2193" s="410" t="s">
        <v>2929</v>
      </c>
      <c r="C2193" s="411" t="s">
        <v>541</v>
      </c>
      <c r="D2193" s="412"/>
      <c r="E2193" s="412">
        <v>5013.5200000000004</v>
      </c>
      <c r="F2193" s="412">
        <v>0</v>
      </c>
      <c r="G2193" s="412"/>
      <c r="H2193" s="413"/>
    </row>
    <row r="2194" spans="2:8" ht="27.75" x14ac:dyDescent="0.35">
      <c r="B2194" s="410" t="s">
        <v>2930</v>
      </c>
      <c r="C2194" s="411" t="s">
        <v>541</v>
      </c>
      <c r="D2194" s="412"/>
      <c r="E2194" s="412">
        <v>1484.8</v>
      </c>
      <c r="F2194" s="412">
        <v>0</v>
      </c>
      <c r="G2194" s="412"/>
      <c r="H2194" s="413"/>
    </row>
    <row r="2195" spans="2:8" ht="27.75" x14ac:dyDescent="0.35">
      <c r="B2195" s="410" t="s">
        <v>2931</v>
      </c>
      <c r="C2195" s="411" t="s">
        <v>541</v>
      </c>
      <c r="D2195" s="412"/>
      <c r="E2195" s="412">
        <v>2795.6</v>
      </c>
      <c r="F2195" s="412">
        <v>0</v>
      </c>
      <c r="G2195" s="412"/>
      <c r="H2195" s="413"/>
    </row>
    <row r="2196" spans="2:8" ht="27.75" x14ac:dyDescent="0.35">
      <c r="B2196" s="410" t="s">
        <v>2932</v>
      </c>
      <c r="C2196" s="411" t="s">
        <v>541</v>
      </c>
      <c r="D2196" s="412"/>
      <c r="E2196" s="412">
        <v>2955.68</v>
      </c>
      <c r="F2196" s="412">
        <v>0</v>
      </c>
      <c r="G2196" s="412"/>
      <c r="H2196" s="413"/>
    </row>
    <row r="2197" spans="2:8" ht="27.75" x14ac:dyDescent="0.35">
      <c r="B2197" s="410" t="s">
        <v>2933</v>
      </c>
      <c r="C2197" s="411" t="s">
        <v>541</v>
      </c>
      <c r="D2197" s="412"/>
      <c r="E2197" s="412">
        <v>3833.8</v>
      </c>
      <c r="F2197" s="412">
        <v>0</v>
      </c>
      <c r="G2197" s="412"/>
      <c r="H2197" s="413"/>
    </row>
    <row r="2198" spans="2:8" ht="27.75" x14ac:dyDescent="0.35">
      <c r="B2198" s="410" t="s">
        <v>2934</v>
      </c>
      <c r="C2198" s="411" t="s">
        <v>541</v>
      </c>
      <c r="D2198" s="412"/>
      <c r="E2198" s="412">
        <v>5079.6400000000003</v>
      </c>
      <c r="F2198" s="412">
        <v>0</v>
      </c>
      <c r="G2198" s="412"/>
      <c r="H2198" s="413"/>
    </row>
    <row r="2199" spans="2:8" ht="27.75" x14ac:dyDescent="0.35">
      <c r="B2199" s="410" t="s">
        <v>2935</v>
      </c>
      <c r="C2199" s="411" t="s">
        <v>541</v>
      </c>
      <c r="D2199" s="412"/>
      <c r="E2199" s="412">
        <v>4743.24</v>
      </c>
      <c r="F2199" s="412">
        <v>0</v>
      </c>
      <c r="G2199" s="412"/>
      <c r="H2199" s="413"/>
    </row>
    <row r="2200" spans="2:8" ht="27.75" x14ac:dyDescent="0.35">
      <c r="B2200" s="410" t="s">
        <v>2936</v>
      </c>
      <c r="C2200" s="411" t="s">
        <v>541</v>
      </c>
      <c r="D2200" s="412"/>
      <c r="E2200" s="412">
        <v>3491.6</v>
      </c>
      <c r="F2200" s="412">
        <v>0</v>
      </c>
      <c r="G2200" s="412"/>
      <c r="H2200" s="413"/>
    </row>
    <row r="2201" spans="2:8" ht="27.75" x14ac:dyDescent="0.35">
      <c r="B2201" s="410" t="s">
        <v>2937</v>
      </c>
      <c r="C2201" s="411" t="s">
        <v>541</v>
      </c>
      <c r="D2201" s="412"/>
      <c r="E2201" s="412">
        <v>4352.32</v>
      </c>
      <c r="F2201" s="412">
        <v>0</v>
      </c>
      <c r="G2201" s="412"/>
      <c r="H2201" s="413"/>
    </row>
    <row r="2202" spans="2:8" ht="27.75" x14ac:dyDescent="0.35">
      <c r="B2202" s="410" t="s">
        <v>2938</v>
      </c>
      <c r="C2202" s="411" t="s">
        <v>541</v>
      </c>
      <c r="D2202" s="412"/>
      <c r="E2202" s="412">
        <v>417.6</v>
      </c>
      <c r="F2202" s="412">
        <v>0</v>
      </c>
      <c r="G2202" s="412"/>
      <c r="H2202" s="413"/>
    </row>
    <row r="2203" spans="2:8" ht="27.75" x14ac:dyDescent="0.35">
      <c r="B2203" s="410" t="s">
        <v>2939</v>
      </c>
      <c r="C2203" s="411" t="s">
        <v>541</v>
      </c>
      <c r="D2203" s="412"/>
      <c r="E2203" s="412">
        <v>602.04</v>
      </c>
      <c r="F2203" s="412">
        <v>0</v>
      </c>
      <c r="G2203" s="412"/>
      <c r="H2203" s="413"/>
    </row>
    <row r="2204" spans="2:8" ht="27.75" x14ac:dyDescent="0.35">
      <c r="B2204" s="410" t="s">
        <v>2940</v>
      </c>
      <c r="C2204" s="411" t="s">
        <v>583</v>
      </c>
      <c r="D2204" s="412"/>
      <c r="E2204" s="412">
        <v>8102.6</v>
      </c>
      <c r="F2204" s="412">
        <v>0</v>
      </c>
      <c r="G2204" s="412"/>
      <c r="H2204" s="413"/>
    </row>
    <row r="2205" spans="2:8" ht="27.75" x14ac:dyDescent="0.35">
      <c r="B2205" s="410" t="s">
        <v>2941</v>
      </c>
      <c r="C2205" s="411" t="s">
        <v>583</v>
      </c>
      <c r="D2205" s="412"/>
      <c r="E2205" s="412">
        <v>5185.2</v>
      </c>
      <c r="F2205" s="412">
        <v>0</v>
      </c>
      <c r="G2205" s="412"/>
      <c r="H2205" s="413"/>
    </row>
    <row r="2206" spans="2:8" ht="27.75" x14ac:dyDescent="0.35">
      <c r="B2206" s="410" t="s">
        <v>2942</v>
      </c>
      <c r="C2206" s="411" t="s">
        <v>583</v>
      </c>
      <c r="D2206" s="412"/>
      <c r="E2206" s="412">
        <v>3781.6</v>
      </c>
      <c r="F2206" s="412">
        <v>0</v>
      </c>
      <c r="G2206" s="412"/>
      <c r="H2206" s="413"/>
    </row>
    <row r="2207" spans="2:8" ht="27.75" x14ac:dyDescent="0.35">
      <c r="B2207" s="410" t="s">
        <v>2943</v>
      </c>
      <c r="C2207" s="411" t="s">
        <v>583</v>
      </c>
      <c r="D2207" s="412"/>
      <c r="E2207" s="412">
        <v>8253.4</v>
      </c>
      <c r="F2207" s="412">
        <v>0</v>
      </c>
      <c r="G2207" s="412"/>
      <c r="H2207" s="413"/>
    </row>
    <row r="2208" spans="2:8" ht="27.75" x14ac:dyDescent="0.35">
      <c r="B2208" s="410" t="s">
        <v>2944</v>
      </c>
      <c r="C2208" s="411" t="s">
        <v>583</v>
      </c>
      <c r="D2208" s="412"/>
      <c r="E2208" s="412">
        <v>3833.8</v>
      </c>
      <c r="F2208" s="412">
        <v>0</v>
      </c>
      <c r="G2208" s="412"/>
      <c r="H2208" s="413"/>
    </row>
    <row r="2209" spans="2:8" ht="27.75" x14ac:dyDescent="0.35">
      <c r="B2209" s="410" t="s">
        <v>2945</v>
      </c>
      <c r="C2209" s="411" t="s">
        <v>583</v>
      </c>
      <c r="D2209" s="412"/>
      <c r="E2209" s="412">
        <v>9071.2000000000007</v>
      </c>
      <c r="F2209" s="412">
        <v>0</v>
      </c>
      <c r="G2209" s="412"/>
      <c r="H2209" s="413"/>
    </row>
    <row r="2210" spans="2:8" ht="27.75" x14ac:dyDescent="0.35">
      <c r="B2210" s="410" t="s">
        <v>2946</v>
      </c>
      <c r="C2210" s="411" t="s">
        <v>583</v>
      </c>
      <c r="D2210" s="412"/>
      <c r="E2210" s="412">
        <v>6362.6</v>
      </c>
      <c r="F2210" s="412">
        <v>0</v>
      </c>
      <c r="G2210" s="412"/>
      <c r="H2210" s="413"/>
    </row>
    <row r="2211" spans="2:8" ht="27.75" x14ac:dyDescent="0.35">
      <c r="B2211" s="410" t="s">
        <v>2947</v>
      </c>
      <c r="C2211" s="411" t="s">
        <v>583</v>
      </c>
      <c r="D2211" s="412"/>
      <c r="E2211" s="412">
        <v>3462.6</v>
      </c>
      <c r="F2211" s="412">
        <v>0</v>
      </c>
      <c r="G2211" s="412"/>
      <c r="H2211" s="413"/>
    </row>
    <row r="2212" spans="2:8" x14ac:dyDescent="0.35">
      <c r="B2212" s="410" t="s">
        <v>2948</v>
      </c>
      <c r="C2212" s="411" t="s">
        <v>706</v>
      </c>
      <c r="D2212" s="412"/>
      <c r="E2212" s="412">
        <v>2244.6</v>
      </c>
      <c r="F2212" s="412">
        <v>0</v>
      </c>
      <c r="G2212" s="412"/>
      <c r="H2212" s="413"/>
    </row>
    <row r="2213" spans="2:8" x14ac:dyDescent="0.35">
      <c r="B2213" s="410" t="s">
        <v>2949</v>
      </c>
      <c r="C2213" s="411" t="s">
        <v>706</v>
      </c>
      <c r="D2213" s="412"/>
      <c r="E2213" s="412">
        <v>1755.08</v>
      </c>
      <c r="F2213" s="412">
        <v>0</v>
      </c>
      <c r="G2213" s="412"/>
      <c r="H2213" s="413"/>
    </row>
    <row r="2214" spans="2:8" x14ac:dyDescent="0.35">
      <c r="B2214" s="410" t="s">
        <v>2950</v>
      </c>
      <c r="C2214" s="411" t="s">
        <v>706</v>
      </c>
      <c r="D2214" s="412"/>
      <c r="E2214" s="412">
        <v>1595</v>
      </c>
      <c r="F2214" s="412">
        <v>0</v>
      </c>
      <c r="G2214" s="412"/>
      <c r="H2214" s="413"/>
    </row>
    <row r="2215" spans="2:8" x14ac:dyDescent="0.35">
      <c r="B2215" s="410" t="s">
        <v>2951</v>
      </c>
      <c r="C2215" s="411" t="s">
        <v>706</v>
      </c>
      <c r="D2215" s="412"/>
      <c r="E2215" s="412">
        <v>585.79999999999995</v>
      </c>
      <c r="F2215" s="412">
        <v>0</v>
      </c>
      <c r="G2215" s="412"/>
      <c r="H2215" s="413"/>
    </row>
    <row r="2216" spans="2:8" x14ac:dyDescent="0.35">
      <c r="B2216" s="410" t="s">
        <v>2952</v>
      </c>
      <c r="C2216" s="411" t="s">
        <v>706</v>
      </c>
      <c r="D2216" s="412"/>
      <c r="E2216" s="412">
        <v>3491.6</v>
      </c>
      <c r="F2216" s="412">
        <v>0</v>
      </c>
      <c r="G2216" s="412"/>
      <c r="H2216" s="413"/>
    </row>
    <row r="2217" spans="2:8" x14ac:dyDescent="0.35">
      <c r="B2217" s="410" t="s">
        <v>2953</v>
      </c>
      <c r="C2217" s="411" t="s">
        <v>706</v>
      </c>
      <c r="D2217" s="412"/>
      <c r="E2217" s="412">
        <v>3133.16</v>
      </c>
      <c r="F2217" s="412">
        <v>0</v>
      </c>
      <c r="G2217" s="412"/>
      <c r="H2217" s="413"/>
    </row>
    <row r="2218" spans="2:8" x14ac:dyDescent="0.35">
      <c r="B2218" s="410" t="s">
        <v>2954</v>
      </c>
      <c r="C2218" s="411" t="s">
        <v>706</v>
      </c>
      <c r="D2218" s="412"/>
      <c r="E2218" s="412">
        <v>2794.44</v>
      </c>
      <c r="F2218" s="412">
        <v>0</v>
      </c>
      <c r="G2218" s="412"/>
      <c r="H2218" s="413"/>
    </row>
    <row r="2219" spans="2:8" x14ac:dyDescent="0.35">
      <c r="B2219" s="410" t="s">
        <v>2955</v>
      </c>
      <c r="C2219" s="411" t="s">
        <v>706</v>
      </c>
      <c r="D2219" s="412"/>
      <c r="E2219" s="412">
        <v>2476.6</v>
      </c>
      <c r="F2219" s="412">
        <v>0</v>
      </c>
      <c r="G2219" s="412"/>
      <c r="H2219" s="413"/>
    </row>
    <row r="2220" spans="2:8" x14ac:dyDescent="0.35">
      <c r="B2220" s="410" t="s">
        <v>2956</v>
      </c>
      <c r="C2220" s="411" t="s">
        <v>706</v>
      </c>
      <c r="D2220" s="412"/>
      <c r="E2220" s="412">
        <v>3722.44</v>
      </c>
      <c r="F2220" s="412">
        <v>0</v>
      </c>
      <c r="G2220" s="412"/>
      <c r="H2220" s="413"/>
    </row>
    <row r="2221" spans="2:8" x14ac:dyDescent="0.35">
      <c r="B2221" s="410" t="s">
        <v>2957</v>
      </c>
      <c r="C2221" s="411" t="s">
        <v>706</v>
      </c>
      <c r="D2221" s="412"/>
      <c r="E2221" s="412">
        <v>1589.2</v>
      </c>
      <c r="F2221" s="412">
        <v>0</v>
      </c>
      <c r="G2221" s="412"/>
      <c r="H2221" s="413"/>
    </row>
    <row r="2222" spans="2:8" x14ac:dyDescent="0.35">
      <c r="B2222" s="410" t="s">
        <v>2958</v>
      </c>
      <c r="C2222" s="411" t="s">
        <v>706</v>
      </c>
      <c r="D2222" s="412"/>
      <c r="E2222" s="412">
        <v>1954.6</v>
      </c>
      <c r="F2222" s="412">
        <v>0</v>
      </c>
      <c r="G2222" s="412"/>
      <c r="H2222" s="413"/>
    </row>
    <row r="2223" spans="2:8" x14ac:dyDescent="0.35">
      <c r="B2223" s="410" t="s">
        <v>2959</v>
      </c>
      <c r="C2223" s="411" t="s">
        <v>706</v>
      </c>
      <c r="D2223" s="412"/>
      <c r="E2223" s="412">
        <v>745.88</v>
      </c>
      <c r="F2223" s="412">
        <v>0</v>
      </c>
      <c r="G2223" s="412"/>
      <c r="H2223" s="413"/>
    </row>
    <row r="2224" spans="2:8" x14ac:dyDescent="0.35">
      <c r="B2224" s="410" t="s">
        <v>2960</v>
      </c>
      <c r="C2224" s="411" t="s">
        <v>706</v>
      </c>
      <c r="D2224" s="412"/>
      <c r="E2224" s="412">
        <v>1952.28</v>
      </c>
      <c r="F2224" s="412">
        <v>0</v>
      </c>
      <c r="G2224" s="412"/>
      <c r="H2224" s="413"/>
    </row>
    <row r="2225" spans="2:8" x14ac:dyDescent="0.35">
      <c r="B2225" s="410" t="s">
        <v>2961</v>
      </c>
      <c r="C2225" s="411" t="s">
        <v>706</v>
      </c>
      <c r="D2225" s="412"/>
      <c r="E2225" s="412">
        <v>1780.6</v>
      </c>
      <c r="F2225" s="412">
        <v>0</v>
      </c>
      <c r="G2225" s="412"/>
      <c r="H2225" s="413"/>
    </row>
    <row r="2226" spans="2:8" x14ac:dyDescent="0.35">
      <c r="B2226" s="410" t="s">
        <v>2962</v>
      </c>
      <c r="C2226" s="411" t="s">
        <v>706</v>
      </c>
      <c r="D2226" s="412"/>
      <c r="E2226" s="412">
        <v>4761.8</v>
      </c>
      <c r="F2226" s="412">
        <v>0</v>
      </c>
      <c r="G2226" s="412"/>
      <c r="H2226" s="413"/>
    </row>
    <row r="2227" spans="2:8" x14ac:dyDescent="0.35">
      <c r="B2227" s="410" t="s">
        <v>2963</v>
      </c>
      <c r="C2227" s="411" t="s">
        <v>706</v>
      </c>
      <c r="D2227" s="412"/>
      <c r="E2227" s="412">
        <v>1356.04</v>
      </c>
      <c r="F2227" s="412">
        <v>0</v>
      </c>
      <c r="G2227" s="412"/>
      <c r="H2227" s="413"/>
    </row>
    <row r="2228" spans="2:8" x14ac:dyDescent="0.35">
      <c r="B2228" s="410" t="s">
        <v>2964</v>
      </c>
      <c r="C2228" s="411" t="s">
        <v>706</v>
      </c>
      <c r="D2228" s="412"/>
      <c r="E2228" s="412">
        <v>1439.56</v>
      </c>
      <c r="F2228" s="412">
        <v>0</v>
      </c>
      <c r="G2228" s="412"/>
      <c r="H2228" s="413"/>
    </row>
    <row r="2229" spans="2:8" x14ac:dyDescent="0.35">
      <c r="B2229" s="410" t="s">
        <v>2965</v>
      </c>
      <c r="C2229" s="411" t="s">
        <v>706</v>
      </c>
      <c r="D2229" s="412"/>
      <c r="E2229" s="412">
        <v>2075.2399999999998</v>
      </c>
      <c r="F2229" s="412">
        <v>0</v>
      </c>
      <c r="G2229" s="412"/>
      <c r="H2229" s="413"/>
    </row>
    <row r="2230" spans="2:8" x14ac:dyDescent="0.35">
      <c r="B2230" s="410" t="s">
        <v>2966</v>
      </c>
      <c r="C2230" s="411" t="s">
        <v>706</v>
      </c>
      <c r="D2230" s="412"/>
      <c r="E2230" s="412">
        <v>1470.88</v>
      </c>
      <c r="F2230" s="412">
        <v>0</v>
      </c>
      <c r="G2230" s="412"/>
      <c r="H2230" s="413"/>
    </row>
    <row r="2231" spans="2:8" x14ac:dyDescent="0.35">
      <c r="B2231" s="410" t="s">
        <v>2967</v>
      </c>
      <c r="C2231" s="411" t="s">
        <v>706</v>
      </c>
      <c r="D2231" s="412"/>
      <c r="E2231" s="412">
        <v>643.79999999999995</v>
      </c>
      <c r="F2231" s="412">
        <v>0</v>
      </c>
      <c r="G2231" s="412"/>
      <c r="H2231" s="413"/>
    </row>
    <row r="2232" spans="2:8" x14ac:dyDescent="0.35">
      <c r="B2232" s="410" t="s">
        <v>2968</v>
      </c>
      <c r="C2232" s="411" t="s">
        <v>706</v>
      </c>
      <c r="D2232" s="412"/>
      <c r="E2232" s="412">
        <v>928</v>
      </c>
      <c r="F2232" s="412">
        <v>0</v>
      </c>
      <c r="G2232" s="412"/>
      <c r="H2232" s="413"/>
    </row>
    <row r="2233" spans="2:8" ht="40.5" x14ac:dyDescent="0.35">
      <c r="B2233" s="410" t="s">
        <v>2969</v>
      </c>
      <c r="C2233" s="411" t="s">
        <v>744</v>
      </c>
      <c r="D2233" s="412"/>
      <c r="E2233" s="412">
        <v>1999.97</v>
      </c>
      <c r="F2233" s="412">
        <v>0</v>
      </c>
      <c r="G2233" s="412"/>
      <c r="H2233" s="413"/>
    </row>
    <row r="2234" spans="2:8" ht="40.5" x14ac:dyDescent="0.35">
      <c r="B2234" s="410" t="s">
        <v>2970</v>
      </c>
      <c r="C2234" s="411" t="s">
        <v>744</v>
      </c>
      <c r="D2234" s="412"/>
      <c r="E2234" s="412">
        <v>1499.98</v>
      </c>
      <c r="F2234" s="412">
        <v>0</v>
      </c>
      <c r="G2234" s="412"/>
      <c r="H2234" s="413"/>
    </row>
    <row r="2235" spans="2:8" ht="40.5" x14ac:dyDescent="0.35">
      <c r="B2235" s="410" t="s">
        <v>2971</v>
      </c>
      <c r="C2235" s="411" t="s">
        <v>2972</v>
      </c>
      <c r="D2235" s="412">
        <v>0</v>
      </c>
      <c r="E2235" s="412">
        <v>3199.95</v>
      </c>
      <c r="F2235" s="412">
        <v>0</v>
      </c>
      <c r="G2235" s="412">
        <v>3199.95</v>
      </c>
      <c r="H2235" s="413"/>
    </row>
    <row r="2236" spans="2:8" ht="27.75" x14ac:dyDescent="0.35">
      <c r="B2236" s="410" t="s">
        <v>2973</v>
      </c>
      <c r="C2236" s="411" t="s">
        <v>2974</v>
      </c>
      <c r="D2236" s="412">
        <v>0</v>
      </c>
      <c r="E2236" s="412">
        <v>3199.95</v>
      </c>
      <c r="F2236" s="412">
        <v>0</v>
      </c>
      <c r="G2236" s="412">
        <v>3199.95</v>
      </c>
      <c r="H2236" s="413"/>
    </row>
    <row r="2237" spans="2:8" x14ac:dyDescent="0.35">
      <c r="B2237" s="410" t="s">
        <v>2975</v>
      </c>
      <c r="C2237" s="411" t="s">
        <v>432</v>
      </c>
      <c r="D2237" s="412"/>
      <c r="E2237" s="412">
        <v>2499.9899999999998</v>
      </c>
      <c r="F2237" s="412">
        <v>0</v>
      </c>
      <c r="G2237" s="412"/>
      <c r="H2237" s="413"/>
    </row>
    <row r="2238" spans="2:8" x14ac:dyDescent="0.35">
      <c r="B2238" s="410" t="s">
        <v>2976</v>
      </c>
      <c r="C2238" s="411" t="s">
        <v>521</v>
      </c>
      <c r="D2238" s="412"/>
      <c r="E2238" s="412">
        <v>399.98</v>
      </c>
      <c r="F2238" s="412">
        <v>0</v>
      </c>
      <c r="G2238" s="412"/>
      <c r="H2238" s="413"/>
    </row>
    <row r="2239" spans="2:8" x14ac:dyDescent="0.35">
      <c r="B2239" s="410" t="s">
        <v>2977</v>
      </c>
      <c r="C2239" s="411" t="s">
        <v>521</v>
      </c>
      <c r="D2239" s="412"/>
      <c r="E2239" s="412">
        <v>299.98</v>
      </c>
      <c r="F2239" s="412">
        <v>0</v>
      </c>
      <c r="G2239" s="412"/>
      <c r="H2239" s="413"/>
    </row>
    <row r="2240" spans="2:8" x14ac:dyDescent="0.35">
      <c r="B2240" s="410" t="s">
        <v>2978</v>
      </c>
      <c r="C2240" s="411" t="s">
        <v>2979</v>
      </c>
      <c r="D2240" s="412">
        <v>0</v>
      </c>
      <c r="E2240" s="412">
        <v>109304.66</v>
      </c>
      <c r="F2240" s="412">
        <v>0</v>
      </c>
      <c r="G2240" s="412">
        <v>109304.66</v>
      </c>
      <c r="H2240" s="413"/>
    </row>
    <row r="2241" spans="2:8" x14ac:dyDescent="0.35">
      <c r="B2241" s="410" t="s">
        <v>2980</v>
      </c>
      <c r="C2241" s="411" t="s">
        <v>2981</v>
      </c>
      <c r="D2241" s="412">
        <v>0</v>
      </c>
      <c r="E2241" s="412">
        <v>109304.66</v>
      </c>
      <c r="F2241" s="412">
        <v>0</v>
      </c>
      <c r="G2241" s="412">
        <v>109304.66</v>
      </c>
      <c r="H2241" s="413"/>
    </row>
    <row r="2242" spans="2:8" ht="27.75" x14ac:dyDescent="0.35">
      <c r="B2242" s="410" t="s">
        <v>2982</v>
      </c>
      <c r="C2242" s="411" t="s">
        <v>372</v>
      </c>
      <c r="D2242" s="412"/>
      <c r="E2242" s="412">
        <v>1796.68</v>
      </c>
      <c r="F2242" s="412">
        <v>0</v>
      </c>
      <c r="G2242" s="412"/>
      <c r="H2242" s="413"/>
    </row>
    <row r="2243" spans="2:8" x14ac:dyDescent="0.35">
      <c r="B2243" s="410" t="s">
        <v>2983</v>
      </c>
      <c r="C2243" s="411" t="s">
        <v>473</v>
      </c>
      <c r="D2243" s="412"/>
      <c r="E2243" s="412">
        <v>6264</v>
      </c>
      <c r="F2243" s="412">
        <v>0</v>
      </c>
      <c r="G2243" s="412"/>
      <c r="H2243" s="413"/>
    </row>
    <row r="2244" spans="2:8" x14ac:dyDescent="0.35">
      <c r="B2244" s="410" t="s">
        <v>2984</v>
      </c>
      <c r="C2244" s="411" t="s">
        <v>473</v>
      </c>
      <c r="D2244" s="412"/>
      <c r="E2244" s="412">
        <v>3132</v>
      </c>
      <c r="F2244" s="412">
        <v>0</v>
      </c>
      <c r="G2244" s="412"/>
      <c r="H2244" s="413"/>
    </row>
    <row r="2245" spans="2:8" x14ac:dyDescent="0.35">
      <c r="B2245" s="410" t="s">
        <v>2985</v>
      </c>
      <c r="C2245" s="411" t="s">
        <v>473</v>
      </c>
      <c r="D2245" s="412"/>
      <c r="E2245" s="412">
        <v>6264</v>
      </c>
      <c r="F2245" s="412">
        <v>0</v>
      </c>
      <c r="G2245" s="412"/>
      <c r="H2245" s="413"/>
    </row>
    <row r="2246" spans="2:8" ht="40.5" x14ac:dyDescent="0.35">
      <c r="B2246" s="410" t="s">
        <v>2986</v>
      </c>
      <c r="C2246" s="411" t="s">
        <v>613</v>
      </c>
      <c r="D2246" s="412"/>
      <c r="E2246" s="412">
        <v>1699</v>
      </c>
      <c r="F2246" s="412">
        <v>0</v>
      </c>
      <c r="G2246" s="412"/>
      <c r="H2246" s="413"/>
    </row>
    <row r="2247" spans="2:8" x14ac:dyDescent="0.35">
      <c r="B2247" s="410" t="s">
        <v>2987</v>
      </c>
      <c r="C2247" s="411" t="s">
        <v>623</v>
      </c>
      <c r="D2247" s="412"/>
      <c r="E2247" s="412">
        <v>825.5</v>
      </c>
      <c r="F2247" s="412">
        <v>0</v>
      </c>
      <c r="G2247" s="412"/>
      <c r="H2247" s="413"/>
    </row>
    <row r="2248" spans="2:8" x14ac:dyDescent="0.35">
      <c r="B2248" s="410" t="s">
        <v>2988</v>
      </c>
      <c r="C2248" s="411" t="s">
        <v>692</v>
      </c>
      <c r="D2248" s="412"/>
      <c r="E2248" s="412">
        <v>31858.240000000002</v>
      </c>
      <c r="F2248" s="412">
        <v>0</v>
      </c>
      <c r="G2248" s="412"/>
      <c r="H2248" s="413"/>
    </row>
    <row r="2249" spans="2:8" x14ac:dyDescent="0.35">
      <c r="B2249" s="410" t="s">
        <v>2989</v>
      </c>
      <c r="C2249" s="411" t="s">
        <v>692</v>
      </c>
      <c r="D2249" s="412"/>
      <c r="E2249" s="412">
        <v>36995.879999999997</v>
      </c>
      <c r="F2249" s="412">
        <v>0</v>
      </c>
      <c r="G2249" s="412"/>
      <c r="H2249" s="413"/>
    </row>
    <row r="2250" spans="2:8" x14ac:dyDescent="0.35">
      <c r="B2250" s="410" t="s">
        <v>2990</v>
      </c>
      <c r="C2250" s="411" t="s">
        <v>692</v>
      </c>
      <c r="D2250" s="412"/>
      <c r="E2250" s="412">
        <v>6221.08</v>
      </c>
      <c r="F2250" s="412">
        <v>0</v>
      </c>
      <c r="G2250" s="412"/>
      <c r="H2250" s="413"/>
    </row>
    <row r="2251" spans="2:8" x14ac:dyDescent="0.35">
      <c r="B2251" s="410" t="s">
        <v>2991</v>
      </c>
      <c r="C2251" s="411" t="s">
        <v>692</v>
      </c>
      <c r="D2251" s="412"/>
      <c r="E2251" s="412">
        <v>7288.28</v>
      </c>
      <c r="F2251" s="412">
        <v>0</v>
      </c>
      <c r="G2251" s="412"/>
      <c r="H2251" s="413"/>
    </row>
    <row r="2252" spans="2:8" ht="27.75" x14ac:dyDescent="0.35">
      <c r="B2252" s="410" t="s">
        <v>2992</v>
      </c>
      <c r="C2252" s="411" t="s">
        <v>752</v>
      </c>
      <c r="D2252" s="412"/>
      <c r="E2252" s="412">
        <v>6960</v>
      </c>
      <c r="F2252" s="412">
        <v>0</v>
      </c>
      <c r="G2252" s="412"/>
      <c r="H2252" s="413"/>
    </row>
    <row r="2253" spans="2:8" x14ac:dyDescent="0.35">
      <c r="B2253" s="410" t="s">
        <v>2993</v>
      </c>
      <c r="C2253" s="411" t="s">
        <v>2994</v>
      </c>
      <c r="D2253" s="412">
        <v>0</v>
      </c>
      <c r="E2253" s="412">
        <v>216533.39</v>
      </c>
      <c r="F2253" s="412">
        <v>0</v>
      </c>
      <c r="G2253" s="412">
        <v>216533.39</v>
      </c>
      <c r="H2253" s="413"/>
    </row>
    <row r="2254" spans="2:8" x14ac:dyDescent="0.35">
      <c r="B2254" s="410" t="s">
        <v>2995</v>
      </c>
      <c r="C2254" s="411" t="s">
        <v>2996</v>
      </c>
      <c r="D2254" s="412">
        <v>0</v>
      </c>
      <c r="E2254" s="412">
        <v>216533.39</v>
      </c>
      <c r="F2254" s="412">
        <v>0</v>
      </c>
      <c r="G2254" s="412">
        <v>216533.39</v>
      </c>
      <c r="H2254" s="413"/>
    </row>
    <row r="2255" spans="2:8" x14ac:dyDescent="0.35">
      <c r="B2255" s="410" t="s">
        <v>2997</v>
      </c>
      <c r="C2255" s="411" t="s">
        <v>2996</v>
      </c>
      <c r="D2255" s="412">
        <v>0</v>
      </c>
      <c r="E2255" s="412">
        <v>216533.39</v>
      </c>
      <c r="F2255" s="412">
        <v>0</v>
      </c>
      <c r="G2255" s="412">
        <v>216533.39</v>
      </c>
      <c r="H2255" s="413"/>
    </row>
    <row r="2256" spans="2:8" ht="27.75" x14ac:dyDescent="0.35">
      <c r="B2256" s="410" t="s">
        <v>2998</v>
      </c>
      <c r="C2256" s="411" t="s">
        <v>388</v>
      </c>
      <c r="D2256" s="412"/>
      <c r="E2256" s="412">
        <v>550</v>
      </c>
      <c r="F2256" s="412">
        <v>0</v>
      </c>
      <c r="G2256" s="412"/>
      <c r="H2256" s="413"/>
    </row>
    <row r="2257" spans="2:8" ht="40.5" x14ac:dyDescent="0.35">
      <c r="B2257" s="410" t="s">
        <v>2999</v>
      </c>
      <c r="C2257" s="411" t="s">
        <v>419</v>
      </c>
      <c r="D2257" s="412"/>
      <c r="E2257" s="412">
        <v>12180</v>
      </c>
      <c r="F2257" s="412">
        <v>0</v>
      </c>
      <c r="G2257" s="412"/>
      <c r="H2257" s="413"/>
    </row>
    <row r="2258" spans="2:8" ht="40.5" x14ac:dyDescent="0.35">
      <c r="B2258" s="410" t="s">
        <v>3000</v>
      </c>
      <c r="C2258" s="411" t="s">
        <v>421</v>
      </c>
      <c r="D2258" s="412"/>
      <c r="E2258" s="412">
        <v>16864</v>
      </c>
      <c r="F2258" s="412">
        <v>0</v>
      </c>
      <c r="G2258" s="412"/>
      <c r="H2258" s="413"/>
    </row>
    <row r="2259" spans="2:8" ht="53.25" x14ac:dyDescent="0.35">
      <c r="B2259" s="410" t="s">
        <v>3001</v>
      </c>
      <c r="C2259" s="411" t="s">
        <v>501</v>
      </c>
      <c r="D2259" s="412"/>
      <c r="E2259" s="412">
        <v>12382</v>
      </c>
      <c r="F2259" s="412">
        <v>0</v>
      </c>
      <c r="G2259" s="412"/>
      <c r="H2259" s="413"/>
    </row>
    <row r="2260" spans="2:8" ht="53.25" x14ac:dyDescent="0.35">
      <c r="B2260" s="410" t="s">
        <v>3002</v>
      </c>
      <c r="C2260" s="411" t="s">
        <v>505</v>
      </c>
      <c r="D2260" s="412"/>
      <c r="E2260" s="412">
        <v>16804</v>
      </c>
      <c r="F2260" s="412">
        <v>0</v>
      </c>
      <c r="G2260" s="412"/>
      <c r="H2260" s="413"/>
    </row>
    <row r="2261" spans="2:8" ht="53.25" x14ac:dyDescent="0.35">
      <c r="B2261" s="410" t="s">
        <v>3003</v>
      </c>
      <c r="C2261" s="411" t="s">
        <v>507</v>
      </c>
      <c r="D2261" s="412"/>
      <c r="E2261" s="412">
        <v>17688</v>
      </c>
      <c r="F2261" s="412">
        <v>0</v>
      </c>
      <c r="G2261" s="412"/>
      <c r="H2261" s="413"/>
    </row>
    <row r="2262" spans="2:8" ht="40.5" x14ac:dyDescent="0.35">
      <c r="B2262" s="410" t="s">
        <v>3004</v>
      </c>
      <c r="C2262" s="411" t="s">
        <v>523</v>
      </c>
      <c r="D2262" s="412"/>
      <c r="E2262" s="412">
        <v>6191</v>
      </c>
      <c r="F2262" s="412">
        <v>0</v>
      </c>
      <c r="G2262" s="412"/>
      <c r="H2262" s="413"/>
    </row>
    <row r="2263" spans="2:8" ht="53.25" x14ac:dyDescent="0.35">
      <c r="B2263" s="410" t="s">
        <v>3005</v>
      </c>
      <c r="C2263" s="411" t="s">
        <v>525</v>
      </c>
      <c r="D2263" s="412"/>
      <c r="E2263" s="412">
        <v>1769</v>
      </c>
      <c r="F2263" s="412">
        <v>0</v>
      </c>
      <c r="G2263" s="412"/>
      <c r="H2263" s="413"/>
    </row>
    <row r="2264" spans="2:8" ht="53.25" x14ac:dyDescent="0.35">
      <c r="B2264" s="410" t="s">
        <v>3006</v>
      </c>
      <c r="C2264" s="411" t="s">
        <v>579</v>
      </c>
      <c r="D2264" s="412"/>
      <c r="E2264" s="412">
        <v>16864</v>
      </c>
      <c r="F2264" s="412">
        <v>0</v>
      </c>
      <c r="G2264" s="412"/>
      <c r="H2264" s="413"/>
    </row>
    <row r="2265" spans="2:8" ht="40.5" x14ac:dyDescent="0.35">
      <c r="B2265" s="410" t="s">
        <v>3007</v>
      </c>
      <c r="C2265" s="411" t="s">
        <v>613</v>
      </c>
      <c r="D2265" s="412"/>
      <c r="E2265" s="412">
        <v>980.9</v>
      </c>
      <c r="F2265" s="412">
        <v>0</v>
      </c>
      <c r="G2265" s="412"/>
      <c r="H2265" s="413"/>
    </row>
    <row r="2266" spans="2:8" x14ac:dyDescent="0.35">
      <c r="B2266" s="410" t="s">
        <v>3008</v>
      </c>
      <c r="C2266" s="411" t="s">
        <v>623</v>
      </c>
      <c r="D2266" s="412"/>
      <c r="E2266" s="412">
        <v>876.49</v>
      </c>
      <c r="F2266" s="412">
        <v>0</v>
      </c>
      <c r="G2266" s="412"/>
      <c r="H2266" s="413"/>
    </row>
    <row r="2267" spans="2:8" ht="53.25" x14ac:dyDescent="0.35">
      <c r="B2267" s="410" t="s">
        <v>3009</v>
      </c>
      <c r="C2267" s="411" t="s">
        <v>629</v>
      </c>
      <c r="D2267" s="412"/>
      <c r="E2267" s="412">
        <v>11497</v>
      </c>
      <c r="F2267" s="412">
        <v>0</v>
      </c>
      <c r="G2267" s="412"/>
      <c r="H2267" s="413"/>
    </row>
    <row r="2268" spans="2:8" ht="53.25" x14ac:dyDescent="0.35">
      <c r="B2268" s="410" t="s">
        <v>3010</v>
      </c>
      <c r="C2268" s="411" t="s">
        <v>631</v>
      </c>
      <c r="D2268" s="412"/>
      <c r="E2268" s="412">
        <v>17688</v>
      </c>
      <c r="F2268" s="412">
        <v>0</v>
      </c>
      <c r="G2268" s="412"/>
      <c r="H2268" s="413"/>
    </row>
    <row r="2269" spans="2:8" ht="53.25" x14ac:dyDescent="0.35">
      <c r="B2269" s="410" t="s">
        <v>3011</v>
      </c>
      <c r="C2269" s="411" t="s">
        <v>633</v>
      </c>
      <c r="D2269" s="412"/>
      <c r="E2269" s="412">
        <v>18572</v>
      </c>
      <c r="F2269" s="412">
        <v>0</v>
      </c>
      <c r="G2269" s="412"/>
      <c r="H2269" s="413"/>
    </row>
    <row r="2270" spans="2:8" ht="53.25" x14ac:dyDescent="0.35">
      <c r="B2270" s="410" t="s">
        <v>3012</v>
      </c>
      <c r="C2270" s="411" t="s">
        <v>635</v>
      </c>
      <c r="D2270" s="412"/>
      <c r="E2270" s="412">
        <v>15035</v>
      </c>
      <c r="F2270" s="412">
        <v>0</v>
      </c>
      <c r="G2270" s="412"/>
      <c r="H2270" s="413"/>
    </row>
    <row r="2271" spans="2:8" ht="40.5" x14ac:dyDescent="0.35">
      <c r="B2271" s="410" t="s">
        <v>3013</v>
      </c>
      <c r="C2271" s="411" t="s">
        <v>681</v>
      </c>
      <c r="D2271" s="412"/>
      <c r="E2271" s="412">
        <v>16864</v>
      </c>
      <c r="F2271" s="412">
        <v>0</v>
      </c>
      <c r="G2271" s="412"/>
      <c r="H2271" s="413"/>
    </row>
    <row r="2272" spans="2:8" ht="53.25" x14ac:dyDescent="0.35">
      <c r="B2272" s="410" t="s">
        <v>3014</v>
      </c>
      <c r="C2272" s="411" t="s">
        <v>740</v>
      </c>
      <c r="D2272" s="412"/>
      <c r="E2272" s="412">
        <v>19675</v>
      </c>
      <c r="F2272" s="412">
        <v>0</v>
      </c>
      <c r="G2272" s="412"/>
      <c r="H2272" s="413"/>
    </row>
    <row r="2273" spans="2:8" ht="40.5" x14ac:dyDescent="0.35">
      <c r="B2273" s="410" t="s">
        <v>3015</v>
      </c>
      <c r="C2273" s="411" t="s">
        <v>780</v>
      </c>
      <c r="D2273" s="412"/>
      <c r="E2273" s="412">
        <v>14053</v>
      </c>
      <c r="F2273" s="412">
        <v>0</v>
      </c>
      <c r="G2273" s="412"/>
      <c r="H2273" s="413"/>
    </row>
    <row r="2274" spans="2:8" ht="27.75" x14ac:dyDescent="0.35">
      <c r="B2274" s="410" t="s">
        <v>3016</v>
      </c>
      <c r="C2274" s="411" t="s">
        <v>3017</v>
      </c>
      <c r="D2274" s="412">
        <v>0</v>
      </c>
      <c r="E2274" s="412">
        <v>51423.99</v>
      </c>
      <c r="F2274" s="412">
        <v>0</v>
      </c>
      <c r="G2274" s="412">
        <v>51423.99</v>
      </c>
      <c r="H2274" s="413"/>
    </row>
    <row r="2275" spans="2:8" x14ac:dyDescent="0.35">
      <c r="B2275" s="410" t="s">
        <v>3018</v>
      </c>
      <c r="C2275" s="411" t="s">
        <v>3019</v>
      </c>
      <c r="D2275" s="412">
        <v>0</v>
      </c>
      <c r="E2275" s="412">
        <v>1082.31</v>
      </c>
      <c r="F2275" s="412">
        <v>0</v>
      </c>
      <c r="G2275" s="412">
        <v>1082.31</v>
      </c>
      <c r="H2275" s="413"/>
    </row>
    <row r="2276" spans="2:8" x14ac:dyDescent="0.35">
      <c r="B2276" s="410" t="s">
        <v>3020</v>
      </c>
      <c r="C2276" s="411" t="s">
        <v>3019</v>
      </c>
      <c r="D2276" s="412">
        <v>0</v>
      </c>
      <c r="E2276" s="412">
        <v>1082.31</v>
      </c>
      <c r="F2276" s="412">
        <v>0</v>
      </c>
      <c r="G2276" s="412">
        <v>1082.31</v>
      </c>
      <c r="H2276" s="413"/>
    </row>
    <row r="2277" spans="2:8" x14ac:dyDescent="0.35">
      <c r="B2277" s="410" t="s">
        <v>3021</v>
      </c>
      <c r="C2277" s="411" t="s">
        <v>623</v>
      </c>
      <c r="D2277" s="412"/>
      <c r="E2277" s="412">
        <v>1082.31</v>
      </c>
      <c r="F2277" s="412">
        <v>0</v>
      </c>
      <c r="G2277" s="412"/>
      <c r="H2277" s="413"/>
    </row>
    <row r="2278" spans="2:8" ht="27.75" x14ac:dyDescent="0.35">
      <c r="B2278" s="410" t="s">
        <v>3022</v>
      </c>
      <c r="C2278" s="411" t="s">
        <v>3023</v>
      </c>
      <c r="D2278" s="412">
        <v>0</v>
      </c>
      <c r="E2278" s="412">
        <v>50341.68</v>
      </c>
      <c r="F2278" s="412">
        <v>0</v>
      </c>
      <c r="G2278" s="412">
        <v>50341.68</v>
      </c>
      <c r="H2278" s="413"/>
    </row>
    <row r="2279" spans="2:8" x14ac:dyDescent="0.35">
      <c r="B2279" s="410" t="s">
        <v>3024</v>
      </c>
      <c r="C2279" s="411" t="s">
        <v>3025</v>
      </c>
      <c r="D2279" s="412">
        <v>0</v>
      </c>
      <c r="E2279" s="412">
        <v>50341.68</v>
      </c>
      <c r="F2279" s="412">
        <v>0</v>
      </c>
      <c r="G2279" s="412">
        <v>50341.68</v>
      </c>
      <c r="H2279" s="413"/>
    </row>
    <row r="2280" spans="2:8" x14ac:dyDescent="0.35">
      <c r="B2280" s="410" t="s">
        <v>3026</v>
      </c>
      <c r="C2280" s="411" t="s">
        <v>758</v>
      </c>
      <c r="D2280" s="412"/>
      <c r="E2280" s="412">
        <v>50341.68</v>
      </c>
      <c r="F2280" s="412">
        <v>0</v>
      </c>
      <c r="G2280" s="412"/>
      <c r="H2280" s="413"/>
    </row>
    <row r="2281" spans="2:8" ht="27.75" x14ac:dyDescent="0.35">
      <c r="B2281" s="410" t="s">
        <v>3027</v>
      </c>
      <c r="C2281" s="411" t="s">
        <v>3028</v>
      </c>
      <c r="D2281" s="412">
        <v>0</v>
      </c>
      <c r="E2281" s="412">
        <v>57890.8</v>
      </c>
      <c r="F2281" s="412">
        <v>0</v>
      </c>
      <c r="G2281" s="412">
        <v>57890.8</v>
      </c>
      <c r="H2281" s="413"/>
    </row>
    <row r="2282" spans="2:8" x14ac:dyDescent="0.35">
      <c r="B2282" s="410" t="s">
        <v>3029</v>
      </c>
      <c r="C2282" s="411" t="s">
        <v>3030</v>
      </c>
      <c r="D2282" s="412">
        <v>0</v>
      </c>
      <c r="E2282" s="412">
        <v>314</v>
      </c>
      <c r="F2282" s="412">
        <v>0</v>
      </c>
      <c r="G2282" s="412">
        <v>314</v>
      </c>
      <c r="H2282" s="413"/>
    </row>
    <row r="2283" spans="2:8" x14ac:dyDescent="0.35">
      <c r="B2283" s="410" t="s">
        <v>3031</v>
      </c>
      <c r="C2283" s="411" t="s">
        <v>3030</v>
      </c>
      <c r="D2283" s="412">
        <v>0</v>
      </c>
      <c r="E2283" s="412">
        <v>314</v>
      </c>
      <c r="F2283" s="412">
        <v>0</v>
      </c>
      <c r="G2283" s="412">
        <v>314</v>
      </c>
      <c r="H2283" s="413"/>
    </row>
    <row r="2284" spans="2:8" ht="27.75" x14ac:dyDescent="0.35">
      <c r="B2284" s="410" t="s">
        <v>3032</v>
      </c>
      <c r="C2284" s="411" t="s">
        <v>388</v>
      </c>
      <c r="D2284" s="412"/>
      <c r="E2284" s="412">
        <v>314</v>
      </c>
      <c r="F2284" s="412">
        <v>0</v>
      </c>
      <c r="G2284" s="412"/>
      <c r="H2284" s="413"/>
    </row>
    <row r="2285" spans="2:8" ht="27.75" x14ac:dyDescent="0.35">
      <c r="B2285" s="410" t="s">
        <v>3033</v>
      </c>
      <c r="C2285" s="411" t="s">
        <v>3034</v>
      </c>
      <c r="D2285" s="412">
        <v>0</v>
      </c>
      <c r="E2285" s="412">
        <v>57576.800000000003</v>
      </c>
      <c r="F2285" s="412">
        <v>0</v>
      </c>
      <c r="G2285" s="412">
        <v>57576.800000000003</v>
      </c>
      <c r="H2285" s="413"/>
    </row>
    <row r="2286" spans="2:8" ht="27.75" x14ac:dyDescent="0.35">
      <c r="B2286" s="410" t="s">
        <v>3035</v>
      </c>
      <c r="C2286" s="411" t="s">
        <v>3034</v>
      </c>
      <c r="D2286" s="412">
        <v>0</v>
      </c>
      <c r="E2286" s="412">
        <v>57576.800000000003</v>
      </c>
      <c r="F2286" s="412">
        <v>0</v>
      </c>
      <c r="G2286" s="412">
        <v>57576.800000000003</v>
      </c>
      <c r="H2286" s="413"/>
    </row>
    <row r="2287" spans="2:8" ht="27.75" x14ac:dyDescent="0.35">
      <c r="B2287" s="410" t="s">
        <v>3036</v>
      </c>
      <c r="C2287" s="411" t="s">
        <v>372</v>
      </c>
      <c r="D2287" s="412"/>
      <c r="E2287" s="412">
        <v>799</v>
      </c>
      <c r="F2287" s="412">
        <v>0</v>
      </c>
      <c r="G2287" s="412"/>
      <c r="H2287" s="413"/>
    </row>
    <row r="2288" spans="2:8" ht="27.75" x14ac:dyDescent="0.35">
      <c r="B2288" s="410" t="s">
        <v>3037</v>
      </c>
      <c r="C2288" s="411" t="s">
        <v>388</v>
      </c>
      <c r="D2288" s="412"/>
      <c r="E2288" s="412">
        <v>297</v>
      </c>
      <c r="F2288" s="412">
        <v>0</v>
      </c>
      <c r="G2288" s="412"/>
      <c r="H2288" s="413"/>
    </row>
    <row r="2289" spans="2:8" ht="27.75" x14ac:dyDescent="0.35">
      <c r="B2289" s="410" t="s">
        <v>3038</v>
      </c>
      <c r="C2289" s="411" t="s">
        <v>388</v>
      </c>
      <c r="D2289" s="412"/>
      <c r="E2289" s="412">
        <v>519</v>
      </c>
      <c r="F2289" s="412">
        <v>0</v>
      </c>
      <c r="G2289" s="412"/>
      <c r="H2289" s="413"/>
    </row>
    <row r="2290" spans="2:8" x14ac:dyDescent="0.35">
      <c r="B2290" s="410" t="s">
        <v>3039</v>
      </c>
      <c r="C2290" s="411" t="s">
        <v>473</v>
      </c>
      <c r="D2290" s="412"/>
      <c r="E2290" s="412">
        <v>10996.8</v>
      </c>
      <c r="F2290" s="412">
        <v>0</v>
      </c>
      <c r="G2290" s="412"/>
      <c r="H2290" s="413"/>
    </row>
    <row r="2291" spans="2:8" x14ac:dyDescent="0.35">
      <c r="B2291" s="410" t="s">
        <v>3040</v>
      </c>
      <c r="C2291" s="411" t="s">
        <v>473</v>
      </c>
      <c r="D2291" s="412"/>
      <c r="E2291" s="412">
        <v>2749.2</v>
      </c>
      <c r="F2291" s="412">
        <v>0</v>
      </c>
      <c r="G2291" s="412"/>
      <c r="H2291" s="413"/>
    </row>
    <row r="2292" spans="2:8" x14ac:dyDescent="0.35">
      <c r="B2292" s="410" t="s">
        <v>3041</v>
      </c>
      <c r="C2292" s="411" t="s">
        <v>473</v>
      </c>
      <c r="D2292" s="412"/>
      <c r="E2292" s="412">
        <v>36400.800000000003</v>
      </c>
      <c r="F2292" s="412">
        <v>0</v>
      </c>
      <c r="G2292" s="412"/>
      <c r="H2292" s="413"/>
    </row>
    <row r="2293" spans="2:8" ht="27.75" x14ac:dyDescent="0.35">
      <c r="B2293" s="410" t="s">
        <v>3042</v>
      </c>
      <c r="C2293" s="411" t="s">
        <v>569</v>
      </c>
      <c r="D2293" s="412"/>
      <c r="E2293" s="412">
        <v>2547</v>
      </c>
      <c r="F2293" s="412">
        <v>0</v>
      </c>
      <c r="G2293" s="412"/>
      <c r="H2293" s="413"/>
    </row>
    <row r="2294" spans="2:8" ht="40.5" x14ac:dyDescent="0.35">
      <c r="B2294" s="410" t="s">
        <v>3043</v>
      </c>
      <c r="C2294" s="411" t="s">
        <v>597</v>
      </c>
      <c r="D2294" s="412"/>
      <c r="E2294" s="412">
        <v>2907</v>
      </c>
      <c r="F2294" s="412">
        <v>0</v>
      </c>
      <c r="G2294" s="412"/>
      <c r="H2294" s="413"/>
    </row>
    <row r="2295" spans="2:8" ht="40.5" x14ac:dyDescent="0.35">
      <c r="B2295" s="410" t="s">
        <v>3044</v>
      </c>
      <c r="C2295" s="411" t="s">
        <v>613</v>
      </c>
      <c r="D2295" s="412"/>
      <c r="E2295" s="412">
        <v>361</v>
      </c>
      <c r="F2295" s="412">
        <v>0</v>
      </c>
      <c r="G2295" s="412"/>
      <c r="H2295" s="413"/>
    </row>
    <row r="2296" spans="2:8" ht="27.75" x14ac:dyDescent="0.35">
      <c r="B2296" s="410" t="s">
        <v>3045</v>
      </c>
      <c r="C2296" s="411" t="s">
        <v>3046</v>
      </c>
      <c r="D2296" s="412">
        <v>0</v>
      </c>
      <c r="E2296" s="412">
        <v>392734.96</v>
      </c>
      <c r="F2296" s="412">
        <v>0</v>
      </c>
      <c r="G2296" s="412">
        <v>392734.96</v>
      </c>
      <c r="H2296" s="413"/>
    </row>
    <row r="2297" spans="2:8" x14ac:dyDescent="0.35">
      <c r="B2297" s="410" t="s">
        <v>3047</v>
      </c>
      <c r="C2297" s="411" t="s">
        <v>3048</v>
      </c>
      <c r="D2297" s="412">
        <v>0</v>
      </c>
      <c r="E2297" s="412">
        <v>392734.96</v>
      </c>
      <c r="F2297" s="412">
        <v>0</v>
      </c>
      <c r="G2297" s="412">
        <v>392734.96</v>
      </c>
      <c r="H2297" s="413"/>
    </row>
    <row r="2298" spans="2:8" x14ac:dyDescent="0.35">
      <c r="B2298" s="410" t="s">
        <v>3049</v>
      </c>
      <c r="C2298" s="411" t="s">
        <v>3048</v>
      </c>
      <c r="D2298" s="412">
        <v>0</v>
      </c>
      <c r="E2298" s="412">
        <v>392734.96</v>
      </c>
      <c r="F2298" s="412">
        <v>0</v>
      </c>
      <c r="G2298" s="412">
        <v>392734.96</v>
      </c>
      <c r="H2298" s="413"/>
    </row>
    <row r="2299" spans="2:8" ht="27.75" x14ac:dyDescent="0.35">
      <c r="B2299" s="410" t="s">
        <v>3050</v>
      </c>
      <c r="C2299" s="411" t="s">
        <v>318</v>
      </c>
      <c r="D2299" s="412"/>
      <c r="E2299" s="412">
        <v>498.66</v>
      </c>
      <c r="F2299" s="412">
        <v>0</v>
      </c>
      <c r="G2299" s="412"/>
      <c r="H2299" s="413"/>
    </row>
    <row r="2300" spans="2:8" ht="27.75" x14ac:dyDescent="0.35">
      <c r="B2300" s="410" t="s">
        <v>3051</v>
      </c>
      <c r="C2300" s="411" t="s">
        <v>318</v>
      </c>
      <c r="D2300" s="412"/>
      <c r="E2300" s="412">
        <v>750</v>
      </c>
      <c r="F2300" s="412">
        <v>0</v>
      </c>
      <c r="G2300" s="412"/>
      <c r="H2300" s="413"/>
    </row>
    <row r="2301" spans="2:8" ht="27.75" x14ac:dyDescent="0.35">
      <c r="B2301" s="410" t="s">
        <v>3052</v>
      </c>
      <c r="C2301" s="411" t="s">
        <v>318</v>
      </c>
      <c r="D2301" s="412"/>
      <c r="E2301" s="412">
        <v>1300</v>
      </c>
      <c r="F2301" s="412">
        <v>0</v>
      </c>
      <c r="G2301" s="412"/>
      <c r="H2301" s="413"/>
    </row>
    <row r="2302" spans="2:8" ht="27.75" x14ac:dyDescent="0.35">
      <c r="B2302" s="410" t="s">
        <v>3053</v>
      </c>
      <c r="C2302" s="411" t="s">
        <v>318</v>
      </c>
      <c r="D2302" s="412"/>
      <c r="E2302" s="412">
        <v>800</v>
      </c>
      <c r="F2302" s="412">
        <v>0</v>
      </c>
      <c r="G2302" s="412"/>
      <c r="H2302" s="413"/>
    </row>
    <row r="2303" spans="2:8" ht="27.75" x14ac:dyDescent="0.35">
      <c r="B2303" s="410" t="s">
        <v>3054</v>
      </c>
      <c r="C2303" s="411" t="s">
        <v>318</v>
      </c>
      <c r="D2303" s="412"/>
      <c r="E2303" s="412">
        <v>750</v>
      </c>
      <c r="F2303" s="412">
        <v>0</v>
      </c>
      <c r="G2303" s="412"/>
      <c r="H2303" s="413"/>
    </row>
    <row r="2304" spans="2:8" ht="27.75" x14ac:dyDescent="0.35">
      <c r="B2304" s="410" t="s">
        <v>3055</v>
      </c>
      <c r="C2304" s="411" t="s">
        <v>318</v>
      </c>
      <c r="D2304" s="412"/>
      <c r="E2304" s="412">
        <v>3200</v>
      </c>
      <c r="F2304" s="412">
        <v>0</v>
      </c>
      <c r="G2304" s="412"/>
      <c r="H2304" s="413"/>
    </row>
    <row r="2305" spans="2:8" ht="27.75" x14ac:dyDescent="0.35">
      <c r="B2305" s="410" t="s">
        <v>3056</v>
      </c>
      <c r="C2305" s="411" t="s">
        <v>318</v>
      </c>
      <c r="D2305" s="412"/>
      <c r="E2305" s="412">
        <v>4300</v>
      </c>
      <c r="F2305" s="412">
        <v>0</v>
      </c>
      <c r="G2305" s="412"/>
      <c r="H2305" s="413"/>
    </row>
    <row r="2306" spans="2:8" ht="40.5" x14ac:dyDescent="0.35">
      <c r="B2306" s="410" t="s">
        <v>3057</v>
      </c>
      <c r="C2306" s="411" t="s">
        <v>322</v>
      </c>
      <c r="D2306" s="412"/>
      <c r="E2306" s="412">
        <v>500</v>
      </c>
      <c r="F2306" s="412">
        <v>0</v>
      </c>
      <c r="G2306" s="412"/>
      <c r="H2306" s="413"/>
    </row>
    <row r="2307" spans="2:8" ht="40.5" x14ac:dyDescent="0.35">
      <c r="B2307" s="410" t="s">
        <v>3058</v>
      </c>
      <c r="C2307" s="411" t="s">
        <v>322</v>
      </c>
      <c r="D2307" s="412"/>
      <c r="E2307" s="412">
        <v>600</v>
      </c>
      <c r="F2307" s="412">
        <v>0</v>
      </c>
      <c r="G2307" s="412"/>
      <c r="H2307" s="413"/>
    </row>
    <row r="2308" spans="2:8" ht="40.5" x14ac:dyDescent="0.35">
      <c r="B2308" s="410" t="s">
        <v>3059</v>
      </c>
      <c r="C2308" s="411" t="s">
        <v>322</v>
      </c>
      <c r="D2308" s="412"/>
      <c r="E2308" s="412">
        <v>600</v>
      </c>
      <c r="F2308" s="412">
        <v>0</v>
      </c>
      <c r="G2308" s="412"/>
      <c r="H2308" s="413"/>
    </row>
    <row r="2309" spans="2:8" ht="40.5" x14ac:dyDescent="0.35">
      <c r="B2309" s="410" t="s">
        <v>3060</v>
      </c>
      <c r="C2309" s="411" t="s">
        <v>322</v>
      </c>
      <c r="D2309" s="412"/>
      <c r="E2309" s="412">
        <v>700</v>
      </c>
      <c r="F2309" s="412">
        <v>0</v>
      </c>
      <c r="G2309" s="412"/>
      <c r="H2309" s="413"/>
    </row>
    <row r="2310" spans="2:8" ht="40.5" x14ac:dyDescent="0.35">
      <c r="B2310" s="410" t="s">
        <v>3061</v>
      </c>
      <c r="C2310" s="411" t="s">
        <v>322</v>
      </c>
      <c r="D2310" s="412"/>
      <c r="E2310" s="412">
        <v>1100</v>
      </c>
      <c r="F2310" s="412">
        <v>0</v>
      </c>
      <c r="G2310" s="412"/>
      <c r="H2310" s="413"/>
    </row>
    <row r="2311" spans="2:8" ht="40.5" x14ac:dyDescent="0.35">
      <c r="B2311" s="410" t="s">
        <v>3062</v>
      </c>
      <c r="C2311" s="411" t="s">
        <v>322</v>
      </c>
      <c r="D2311" s="412"/>
      <c r="E2311" s="412">
        <v>1100</v>
      </c>
      <c r="F2311" s="412">
        <v>0</v>
      </c>
      <c r="G2311" s="412"/>
      <c r="H2311" s="413"/>
    </row>
    <row r="2312" spans="2:8" ht="40.5" x14ac:dyDescent="0.35">
      <c r="B2312" s="410" t="s">
        <v>3063</v>
      </c>
      <c r="C2312" s="411" t="s">
        <v>322</v>
      </c>
      <c r="D2312" s="412"/>
      <c r="E2312" s="412">
        <v>2100</v>
      </c>
      <c r="F2312" s="412">
        <v>0</v>
      </c>
      <c r="G2312" s="412"/>
      <c r="H2312" s="413"/>
    </row>
    <row r="2313" spans="2:8" ht="40.5" x14ac:dyDescent="0.35">
      <c r="B2313" s="410" t="s">
        <v>3064</v>
      </c>
      <c r="C2313" s="411" t="s">
        <v>322</v>
      </c>
      <c r="D2313" s="412"/>
      <c r="E2313" s="412">
        <v>1600</v>
      </c>
      <c r="F2313" s="412">
        <v>0</v>
      </c>
      <c r="G2313" s="412"/>
      <c r="H2313" s="413"/>
    </row>
    <row r="2314" spans="2:8" ht="40.5" x14ac:dyDescent="0.35">
      <c r="B2314" s="410" t="s">
        <v>3065</v>
      </c>
      <c r="C2314" s="411" t="s">
        <v>344</v>
      </c>
      <c r="D2314" s="412"/>
      <c r="E2314" s="412">
        <v>650</v>
      </c>
      <c r="F2314" s="412">
        <v>0</v>
      </c>
      <c r="G2314" s="412"/>
      <c r="H2314" s="413"/>
    </row>
    <row r="2315" spans="2:8" ht="40.5" x14ac:dyDescent="0.35">
      <c r="B2315" s="410" t="s">
        <v>3066</v>
      </c>
      <c r="C2315" s="411" t="s">
        <v>344</v>
      </c>
      <c r="D2315" s="412"/>
      <c r="E2315" s="412">
        <v>2050</v>
      </c>
      <c r="F2315" s="412">
        <v>0</v>
      </c>
      <c r="G2315" s="412"/>
      <c r="H2315" s="413"/>
    </row>
    <row r="2316" spans="2:8" ht="40.5" x14ac:dyDescent="0.35">
      <c r="B2316" s="410" t="s">
        <v>3067</v>
      </c>
      <c r="C2316" s="411" t="s">
        <v>344</v>
      </c>
      <c r="D2316" s="412"/>
      <c r="E2316" s="412">
        <v>2050</v>
      </c>
      <c r="F2316" s="412">
        <v>0</v>
      </c>
      <c r="G2316" s="412"/>
      <c r="H2316" s="413"/>
    </row>
    <row r="2317" spans="2:8" ht="40.5" x14ac:dyDescent="0.35">
      <c r="B2317" s="410" t="s">
        <v>3068</v>
      </c>
      <c r="C2317" s="411" t="s">
        <v>344</v>
      </c>
      <c r="D2317" s="412"/>
      <c r="E2317" s="412">
        <v>700</v>
      </c>
      <c r="F2317" s="412">
        <v>0</v>
      </c>
      <c r="G2317" s="412"/>
      <c r="H2317" s="413"/>
    </row>
    <row r="2318" spans="2:8" ht="40.5" x14ac:dyDescent="0.35">
      <c r="B2318" s="410" t="s">
        <v>3069</v>
      </c>
      <c r="C2318" s="411" t="s">
        <v>344</v>
      </c>
      <c r="D2318" s="412"/>
      <c r="E2318" s="412">
        <v>1250</v>
      </c>
      <c r="F2318" s="412">
        <v>0</v>
      </c>
      <c r="G2318" s="412"/>
      <c r="H2318" s="413"/>
    </row>
    <row r="2319" spans="2:8" ht="40.5" x14ac:dyDescent="0.35">
      <c r="B2319" s="410" t="s">
        <v>3070</v>
      </c>
      <c r="C2319" s="411" t="s">
        <v>344</v>
      </c>
      <c r="D2319" s="412"/>
      <c r="E2319" s="412">
        <v>700</v>
      </c>
      <c r="F2319" s="412">
        <v>0</v>
      </c>
      <c r="G2319" s="412"/>
      <c r="H2319" s="413"/>
    </row>
    <row r="2320" spans="2:8" ht="40.5" x14ac:dyDescent="0.35">
      <c r="B2320" s="410" t="s">
        <v>3071</v>
      </c>
      <c r="C2320" s="411" t="s">
        <v>344</v>
      </c>
      <c r="D2320" s="412"/>
      <c r="E2320" s="412">
        <v>2681.04</v>
      </c>
      <c r="F2320" s="412">
        <v>0</v>
      </c>
      <c r="G2320" s="412"/>
      <c r="H2320" s="413"/>
    </row>
    <row r="2321" spans="2:8" ht="40.5" x14ac:dyDescent="0.35">
      <c r="B2321" s="410" t="s">
        <v>3072</v>
      </c>
      <c r="C2321" s="411" t="s">
        <v>344</v>
      </c>
      <c r="D2321" s="412"/>
      <c r="E2321" s="412">
        <v>1450</v>
      </c>
      <c r="F2321" s="412">
        <v>0</v>
      </c>
      <c r="G2321" s="412"/>
      <c r="H2321" s="413"/>
    </row>
    <row r="2322" spans="2:8" ht="40.5" x14ac:dyDescent="0.35">
      <c r="B2322" s="410" t="s">
        <v>3073</v>
      </c>
      <c r="C2322" s="411" t="s">
        <v>344</v>
      </c>
      <c r="D2322" s="412"/>
      <c r="E2322" s="412">
        <v>650</v>
      </c>
      <c r="F2322" s="412">
        <v>0</v>
      </c>
      <c r="G2322" s="412"/>
      <c r="H2322" s="413"/>
    </row>
    <row r="2323" spans="2:8" ht="40.5" x14ac:dyDescent="0.35">
      <c r="B2323" s="410" t="s">
        <v>3074</v>
      </c>
      <c r="C2323" s="411" t="s">
        <v>352</v>
      </c>
      <c r="D2323" s="412"/>
      <c r="E2323" s="412">
        <v>2300</v>
      </c>
      <c r="F2323" s="412">
        <v>0</v>
      </c>
      <c r="G2323" s="412"/>
      <c r="H2323" s="413"/>
    </row>
    <row r="2324" spans="2:8" ht="40.5" x14ac:dyDescent="0.35">
      <c r="B2324" s="410" t="s">
        <v>3075</v>
      </c>
      <c r="C2324" s="411" t="s">
        <v>352</v>
      </c>
      <c r="D2324" s="412"/>
      <c r="E2324" s="412">
        <v>3320</v>
      </c>
      <c r="F2324" s="412">
        <v>0</v>
      </c>
      <c r="G2324" s="412"/>
      <c r="H2324" s="413"/>
    </row>
    <row r="2325" spans="2:8" ht="40.5" x14ac:dyDescent="0.35">
      <c r="B2325" s="410" t="s">
        <v>3076</v>
      </c>
      <c r="C2325" s="411" t="s">
        <v>352</v>
      </c>
      <c r="D2325" s="412"/>
      <c r="E2325" s="412">
        <v>5000</v>
      </c>
      <c r="F2325" s="412">
        <v>0</v>
      </c>
      <c r="G2325" s="412"/>
      <c r="H2325" s="413"/>
    </row>
    <row r="2326" spans="2:8" ht="40.5" x14ac:dyDescent="0.35">
      <c r="B2326" s="410" t="s">
        <v>3077</v>
      </c>
      <c r="C2326" s="411" t="s">
        <v>352</v>
      </c>
      <c r="D2326" s="412"/>
      <c r="E2326" s="412">
        <v>2900</v>
      </c>
      <c r="F2326" s="412">
        <v>0</v>
      </c>
      <c r="G2326" s="412"/>
      <c r="H2326" s="413"/>
    </row>
    <row r="2327" spans="2:8" ht="40.5" x14ac:dyDescent="0.35">
      <c r="B2327" s="410" t="s">
        <v>3078</v>
      </c>
      <c r="C2327" s="411" t="s">
        <v>352</v>
      </c>
      <c r="D2327" s="412"/>
      <c r="E2327" s="412">
        <v>1100</v>
      </c>
      <c r="F2327" s="412">
        <v>0</v>
      </c>
      <c r="G2327" s="412"/>
      <c r="H2327" s="413"/>
    </row>
    <row r="2328" spans="2:8" ht="40.5" x14ac:dyDescent="0.35">
      <c r="B2328" s="410" t="s">
        <v>3079</v>
      </c>
      <c r="C2328" s="411" t="s">
        <v>352</v>
      </c>
      <c r="D2328" s="412"/>
      <c r="E2328" s="412">
        <v>300</v>
      </c>
      <c r="F2328" s="412">
        <v>0</v>
      </c>
      <c r="G2328" s="412"/>
      <c r="H2328" s="413"/>
    </row>
    <row r="2329" spans="2:8" ht="40.5" x14ac:dyDescent="0.35">
      <c r="B2329" s="410" t="s">
        <v>3080</v>
      </c>
      <c r="C2329" s="411" t="s">
        <v>352</v>
      </c>
      <c r="D2329" s="412"/>
      <c r="E2329" s="412">
        <v>1200</v>
      </c>
      <c r="F2329" s="412">
        <v>0</v>
      </c>
      <c r="G2329" s="412"/>
      <c r="H2329" s="413"/>
    </row>
    <row r="2330" spans="2:8" ht="40.5" x14ac:dyDescent="0.35">
      <c r="B2330" s="410" t="s">
        <v>3081</v>
      </c>
      <c r="C2330" s="411" t="s">
        <v>352</v>
      </c>
      <c r="D2330" s="412"/>
      <c r="E2330" s="412">
        <v>1000</v>
      </c>
      <c r="F2330" s="412">
        <v>0</v>
      </c>
      <c r="G2330" s="412"/>
      <c r="H2330" s="413"/>
    </row>
    <row r="2331" spans="2:8" ht="40.5" x14ac:dyDescent="0.35">
      <c r="B2331" s="410" t="s">
        <v>3082</v>
      </c>
      <c r="C2331" s="411" t="s">
        <v>354</v>
      </c>
      <c r="D2331" s="412"/>
      <c r="E2331" s="412">
        <v>600</v>
      </c>
      <c r="F2331" s="412">
        <v>0</v>
      </c>
      <c r="G2331" s="412"/>
      <c r="H2331" s="413"/>
    </row>
    <row r="2332" spans="2:8" ht="40.5" x14ac:dyDescent="0.35">
      <c r="B2332" s="410" t="s">
        <v>3083</v>
      </c>
      <c r="C2332" s="411" t="s">
        <v>354</v>
      </c>
      <c r="D2332" s="412"/>
      <c r="E2332" s="412">
        <v>650</v>
      </c>
      <c r="F2332" s="412">
        <v>0</v>
      </c>
      <c r="G2332" s="412"/>
      <c r="H2332" s="413"/>
    </row>
    <row r="2333" spans="2:8" ht="40.5" x14ac:dyDescent="0.35">
      <c r="B2333" s="410" t="s">
        <v>3084</v>
      </c>
      <c r="C2333" s="411" t="s">
        <v>354</v>
      </c>
      <c r="D2333" s="412"/>
      <c r="E2333" s="412">
        <v>4603.9399999999996</v>
      </c>
      <c r="F2333" s="412">
        <v>0</v>
      </c>
      <c r="G2333" s="412"/>
      <c r="H2333" s="413"/>
    </row>
    <row r="2334" spans="2:8" ht="40.5" x14ac:dyDescent="0.35">
      <c r="B2334" s="410" t="s">
        <v>3085</v>
      </c>
      <c r="C2334" s="411" t="s">
        <v>354</v>
      </c>
      <c r="D2334" s="412"/>
      <c r="E2334" s="412">
        <v>720</v>
      </c>
      <c r="F2334" s="412">
        <v>0</v>
      </c>
      <c r="G2334" s="412"/>
      <c r="H2334" s="413"/>
    </row>
    <row r="2335" spans="2:8" ht="40.5" x14ac:dyDescent="0.35">
      <c r="B2335" s="410" t="s">
        <v>3086</v>
      </c>
      <c r="C2335" s="411" t="s">
        <v>354</v>
      </c>
      <c r="D2335" s="412"/>
      <c r="E2335" s="412">
        <v>1950</v>
      </c>
      <c r="F2335" s="412">
        <v>0</v>
      </c>
      <c r="G2335" s="412"/>
      <c r="H2335" s="413"/>
    </row>
    <row r="2336" spans="2:8" ht="40.5" x14ac:dyDescent="0.35">
      <c r="B2336" s="410" t="s">
        <v>3087</v>
      </c>
      <c r="C2336" s="411" t="s">
        <v>354</v>
      </c>
      <c r="D2336" s="412"/>
      <c r="E2336" s="412">
        <v>2000</v>
      </c>
      <c r="F2336" s="412">
        <v>0</v>
      </c>
      <c r="G2336" s="412"/>
      <c r="H2336" s="413"/>
    </row>
    <row r="2337" spans="2:8" ht="40.5" x14ac:dyDescent="0.35">
      <c r="B2337" s="410" t="s">
        <v>3088</v>
      </c>
      <c r="C2337" s="411" t="s">
        <v>354</v>
      </c>
      <c r="D2337" s="412"/>
      <c r="E2337" s="412">
        <v>1650</v>
      </c>
      <c r="F2337" s="412">
        <v>0</v>
      </c>
      <c r="G2337" s="412"/>
      <c r="H2337" s="413"/>
    </row>
    <row r="2338" spans="2:8" ht="40.5" x14ac:dyDescent="0.35">
      <c r="B2338" s="410" t="s">
        <v>3089</v>
      </c>
      <c r="C2338" s="411" t="s">
        <v>374</v>
      </c>
      <c r="D2338" s="412"/>
      <c r="E2338" s="412">
        <v>9700</v>
      </c>
      <c r="F2338" s="412">
        <v>0</v>
      </c>
      <c r="G2338" s="412"/>
      <c r="H2338" s="413"/>
    </row>
    <row r="2339" spans="2:8" ht="40.5" x14ac:dyDescent="0.35">
      <c r="B2339" s="410" t="s">
        <v>3090</v>
      </c>
      <c r="C2339" s="411" t="s">
        <v>374</v>
      </c>
      <c r="D2339" s="412"/>
      <c r="E2339" s="412">
        <v>500</v>
      </c>
      <c r="F2339" s="412">
        <v>0</v>
      </c>
      <c r="G2339" s="412"/>
      <c r="H2339" s="413"/>
    </row>
    <row r="2340" spans="2:8" ht="40.5" x14ac:dyDescent="0.35">
      <c r="B2340" s="410" t="s">
        <v>3091</v>
      </c>
      <c r="C2340" s="411" t="s">
        <v>374</v>
      </c>
      <c r="D2340" s="412"/>
      <c r="E2340" s="412">
        <v>1700</v>
      </c>
      <c r="F2340" s="412">
        <v>0</v>
      </c>
      <c r="G2340" s="412"/>
      <c r="H2340" s="413"/>
    </row>
    <row r="2341" spans="2:8" ht="40.5" x14ac:dyDescent="0.35">
      <c r="B2341" s="410" t="s">
        <v>3092</v>
      </c>
      <c r="C2341" s="411" t="s">
        <v>374</v>
      </c>
      <c r="D2341" s="412"/>
      <c r="E2341" s="412">
        <v>4673</v>
      </c>
      <c r="F2341" s="412">
        <v>0</v>
      </c>
      <c r="G2341" s="412"/>
      <c r="H2341" s="413"/>
    </row>
    <row r="2342" spans="2:8" ht="40.5" x14ac:dyDescent="0.35">
      <c r="B2342" s="410" t="s">
        <v>3093</v>
      </c>
      <c r="C2342" s="411" t="s">
        <v>374</v>
      </c>
      <c r="D2342" s="412"/>
      <c r="E2342" s="412">
        <v>500</v>
      </c>
      <c r="F2342" s="412">
        <v>0</v>
      </c>
      <c r="G2342" s="412"/>
      <c r="H2342" s="413"/>
    </row>
    <row r="2343" spans="2:8" ht="40.5" x14ac:dyDescent="0.35">
      <c r="B2343" s="410" t="s">
        <v>3094</v>
      </c>
      <c r="C2343" s="411" t="s">
        <v>374</v>
      </c>
      <c r="D2343" s="412"/>
      <c r="E2343" s="412">
        <v>4820</v>
      </c>
      <c r="F2343" s="412">
        <v>0</v>
      </c>
      <c r="G2343" s="412"/>
      <c r="H2343" s="413"/>
    </row>
    <row r="2344" spans="2:8" ht="40.5" x14ac:dyDescent="0.35">
      <c r="B2344" s="410" t="s">
        <v>3095</v>
      </c>
      <c r="C2344" s="411" t="s">
        <v>374</v>
      </c>
      <c r="D2344" s="412"/>
      <c r="E2344" s="412">
        <v>750</v>
      </c>
      <c r="F2344" s="412">
        <v>0</v>
      </c>
      <c r="G2344" s="412"/>
      <c r="H2344" s="413"/>
    </row>
    <row r="2345" spans="2:8" ht="40.5" x14ac:dyDescent="0.35">
      <c r="B2345" s="410" t="s">
        <v>3096</v>
      </c>
      <c r="C2345" s="411" t="s">
        <v>374</v>
      </c>
      <c r="D2345" s="412"/>
      <c r="E2345" s="412">
        <v>1200</v>
      </c>
      <c r="F2345" s="412">
        <v>0</v>
      </c>
      <c r="G2345" s="412"/>
      <c r="H2345" s="413"/>
    </row>
    <row r="2346" spans="2:8" ht="40.5" x14ac:dyDescent="0.35">
      <c r="B2346" s="410" t="s">
        <v>3097</v>
      </c>
      <c r="C2346" s="411" t="s">
        <v>374</v>
      </c>
      <c r="D2346" s="412"/>
      <c r="E2346" s="412">
        <v>3300</v>
      </c>
      <c r="F2346" s="412">
        <v>0</v>
      </c>
      <c r="G2346" s="412"/>
      <c r="H2346" s="413"/>
    </row>
    <row r="2347" spans="2:8" ht="40.5" x14ac:dyDescent="0.35">
      <c r="B2347" s="410" t="s">
        <v>3098</v>
      </c>
      <c r="C2347" s="411" t="s">
        <v>374</v>
      </c>
      <c r="D2347" s="412"/>
      <c r="E2347" s="412">
        <v>5050</v>
      </c>
      <c r="F2347" s="412">
        <v>0</v>
      </c>
      <c r="G2347" s="412"/>
      <c r="H2347" s="413"/>
    </row>
    <row r="2348" spans="2:8" ht="40.5" x14ac:dyDescent="0.35">
      <c r="B2348" s="410" t="s">
        <v>3099</v>
      </c>
      <c r="C2348" s="411" t="s">
        <v>384</v>
      </c>
      <c r="D2348" s="412"/>
      <c r="E2348" s="412">
        <v>3460</v>
      </c>
      <c r="F2348" s="412">
        <v>0</v>
      </c>
      <c r="G2348" s="412"/>
      <c r="H2348" s="413"/>
    </row>
    <row r="2349" spans="2:8" ht="40.5" x14ac:dyDescent="0.35">
      <c r="B2349" s="410" t="s">
        <v>3100</v>
      </c>
      <c r="C2349" s="411" t="s">
        <v>384</v>
      </c>
      <c r="D2349" s="412"/>
      <c r="E2349" s="412">
        <v>4500</v>
      </c>
      <c r="F2349" s="412">
        <v>0</v>
      </c>
      <c r="G2349" s="412"/>
      <c r="H2349" s="413"/>
    </row>
    <row r="2350" spans="2:8" ht="40.5" x14ac:dyDescent="0.35">
      <c r="B2350" s="410" t="s">
        <v>3101</v>
      </c>
      <c r="C2350" s="411" t="s">
        <v>384</v>
      </c>
      <c r="D2350" s="412"/>
      <c r="E2350" s="412">
        <v>8000</v>
      </c>
      <c r="F2350" s="412">
        <v>0</v>
      </c>
      <c r="G2350" s="412"/>
      <c r="H2350" s="413"/>
    </row>
    <row r="2351" spans="2:8" ht="40.5" x14ac:dyDescent="0.35">
      <c r="B2351" s="410" t="s">
        <v>3102</v>
      </c>
      <c r="C2351" s="411" t="s">
        <v>384</v>
      </c>
      <c r="D2351" s="412"/>
      <c r="E2351" s="412">
        <v>600</v>
      </c>
      <c r="F2351" s="412">
        <v>0</v>
      </c>
      <c r="G2351" s="412"/>
      <c r="H2351" s="413"/>
    </row>
    <row r="2352" spans="2:8" ht="40.5" x14ac:dyDescent="0.35">
      <c r="B2352" s="410" t="s">
        <v>3103</v>
      </c>
      <c r="C2352" s="411" t="s">
        <v>384</v>
      </c>
      <c r="D2352" s="412"/>
      <c r="E2352" s="412">
        <v>900</v>
      </c>
      <c r="F2352" s="412">
        <v>0</v>
      </c>
      <c r="G2352" s="412"/>
      <c r="H2352" s="413"/>
    </row>
    <row r="2353" spans="2:8" ht="40.5" x14ac:dyDescent="0.35">
      <c r="B2353" s="410" t="s">
        <v>3104</v>
      </c>
      <c r="C2353" s="411" t="s">
        <v>384</v>
      </c>
      <c r="D2353" s="412"/>
      <c r="E2353" s="412">
        <v>5000</v>
      </c>
      <c r="F2353" s="412">
        <v>0</v>
      </c>
      <c r="G2353" s="412"/>
      <c r="H2353" s="413"/>
    </row>
    <row r="2354" spans="2:8" ht="40.5" x14ac:dyDescent="0.35">
      <c r="B2354" s="410" t="s">
        <v>3105</v>
      </c>
      <c r="C2354" s="411" t="s">
        <v>384</v>
      </c>
      <c r="D2354" s="412"/>
      <c r="E2354" s="412">
        <v>1000</v>
      </c>
      <c r="F2354" s="412">
        <v>0</v>
      </c>
      <c r="G2354" s="412"/>
      <c r="H2354" s="413"/>
    </row>
    <row r="2355" spans="2:8" ht="40.5" x14ac:dyDescent="0.35">
      <c r="B2355" s="410" t="s">
        <v>3106</v>
      </c>
      <c r="C2355" s="411" t="s">
        <v>384</v>
      </c>
      <c r="D2355" s="412"/>
      <c r="E2355" s="412">
        <v>1400</v>
      </c>
      <c r="F2355" s="412">
        <v>0</v>
      </c>
      <c r="G2355" s="412"/>
      <c r="H2355" s="413"/>
    </row>
    <row r="2356" spans="2:8" ht="40.5" x14ac:dyDescent="0.35">
      <c r="B2356" s="410" t="s">
        <v>3107</v>
      </c>
      <c r="C2356" s="411" t="s">
        <v>384</v>
      </c>
      <c r="D2356" s="412"/>
      <c r="E2356" s="412">
        <v>400</v>
      </c>
      <c r="F2356" s="412">
        <v>0</v>
      </c>
      <c r="G2356" s="412"/>
      <c r="H2356" s="413"/>
    </row>
    <row r="2357" spans="2:8" ht="40.5" x14ac:dyDescent="0.35">
      <c r="B2357" s="410" t="s">
        <v>3108</v>
      </c>
      <c r="C2357" s="411" t="s">
        <v>384</v>
      </c>
      <c r="D2357" s="412"/>
      <c r="E2357" s="412">
        <v>4100</v>
      </c>
      <c r="F2357" s="412">
        <v>0</v>
      </c>
      <c r="G2357" s="412"/>
      <c r="H2357" s="413"/>
    </row>
    <row r="2358" spans="2:8" ht="27.75" x14ac:dyDescent="0.35">
      <c r="B2358" s="410" t="s">
        <v>3109</v>
      </c>
      <c r="C2358" s="411" t="s">
        <v>428</v>
      </c>
      <c r="D2358" s="412"/>
      <c r="E2358" s="412">
        <v>4200</v>
      </c>
      <c r="F2358" s="412">
        <v>0</v>
      </c>
      <c r="G2358" s="412"/>
      <c r="H2358" s="413"/>
    </row>
    <row r="2359" spans="2:8" ht="27.75" x14ac:dyDescent="0.35">
      <c r="B2359" s="410" t="s">
        <v>3110</v>
      </c>
      <c r="C2359" s="411" t="s">
        <v>428</v>
      </c>
      <c r="D2359" s="412"/>
      <c r="E2359" s="412">
        <v>1450</v>
      </c>
      <c r="F2359" s="412">
        <v>0</v>
      </c>
      <c r="G2359" s="412"/>
      <c r="H2359" s="413"/>
    </row>
    <row r="2360" spans="2:8" ht="27.75" x14ac:dyDescent="0.35">
      <c r="B2360" s="410" t="s">
        <v>3111</v>
      </c>
      <c r="C2360" s="411" t="s">
        <v>428</v>
      </c>
      <c r="D2360" s="412"/>
      <c r="E2360" s="412">
        <v>1200</v>
      </c>
      <c r="F2360" s="412">
        <v>0</v>
      </c>
      <c r="G2360" s="412"/>
      <c r="H2360" s="413"/>
    </row>
    <row r="2361" spans="2:8" ht="27.75" x14ac:dyDescent="0.35">
      <c r="B2361" s="410" t="s">
        <v>3112</v>
      </c>
      <c r="C2361" s="411" t="s">
        <v>428</v>
      </c>
      <c r="D2361" s="412"/>
      <c r="E2361" s="412">
        <v>1970</v>
      </c>
      <c r="F2361" s="412">
        <v>0</v>
      </c>
      <c r="G2361" s="412"/>
      <c r="H2361" s="413"/>
    </row>
    <row r="2362" spans="2:8" ht="27.75" x14ac:dyDescent="0.35">
      <c r="B2362" s="410" t="s">
        <v>3113</v>
      </c>
      <c r="C2362" s="411" t="s">
        <v>428</v>
      </c>
      <c r="D2362" s="412"/>
      <c r="E2362" s="412">
        <v>4295</v>
      </c>
      <c r="F2362" s="412">
        <v>0</v>
      </c>
      <c r="G2362" s="412"/>
      <c r="H2362" s="413"/>
    </row>
    <row r="2363" spans="2:8" ht="27.75" x14ac:dyDescent="0.35">
      <c r="B2363" s="410" t="s">
        <v>3114</v>
      </c>
      <c r="C2363" s="411" t="s">
        <v>428</v>
      </c>
      <c r="D2363" s="412"/>
      <c r="E2363" s="412">
        <v>1600</v>
      </c>
      <c r="F2363" s="412">
        <v>0</v>
      </c>
      <c r="G2363" s="412"/>
      <c r="H2363" s="413"/>
    </row>
    <row r="2364" spans="2:8" ht="27.75" x14ac:dyDescent="0.35">
      <c r="B2364" s="410" t="s">
        <v>3115</v>
      </c>
      <c r="C2364" s="411" t="s">
        <v>428</v>
      </c>
      <c r="D2364" s="412"/>
      <c r="E2364" s="412">
        <v>4575</v>
      </c>
      <c r="F2364" s="412">
        <v>0</v>
      </c>
      <c r="G2364" s="412"/>
      <c r="H2364" s="413"/>
    </row>
    <row r="2365" spans="2:8" ht="27.75" x14ac:dyDescent="0.35">
      <c r="B2365" s="410" t="s">
        <v>3116</v>
      </c>
      <c r="C2365" s="411" t="s">
        <v>428</v>
      </c>
      <c r="D2365" s="412"/>
      <c r="E2365" s="412">
        <v>700</v>
      </c>
      <c r="F2365" s="412">
        <v>0</v>
      </c>
      <c r="G2365" s="412"/>
      <c r="H2365" s="413"/>
    </row>
    <row r="2366" spans="2:8" ht="27.75" x14ac:dyDescent="0.35">
      <c r="B2366" s="410" t="s">
        <v>3117</v>
      </c>
      <c r="C2366" s="411" t="s">
        <v>428</v>
      </c>
      <c r="D2366" s="412"/>
      <c r="E2366" s="412">
        <v>3300</v>
      </c>
      <c r="F2366" s="412">
        <v>0</v>
      </c>
      <c r="G2366" s="412"/>
      <c r="H2366" s="413"/>
    </row>
    <row r="2367" spans="2:8" ht="27.75" x14ac:dyDescent="0.35">
      <c r="B2367" s="410" t="s">
        <v>3118</v>
      </c>
      <c r="C2367" s="411" t="s">
        <v>428</v>
      </c>
      <c r="D2367" s="412"/>
      <c r="E2367" s="412">
        <v>4550</v>
      </c>
      <c r="F2367" s="412">
        <v>0</v>
      </c>
      <c r="G2367" s="412"/>
      <c r="H2367" s="413"/>
    </row>
    <row r="2368" spans="2:8" ht="40.5" x14ac:dyDescent="0.35">
      <c r="B2368" s="410" t="s">
        <v>3119</v>
      </c>
      <c r="C2368" s="411" t="s">
        <v>440</v>
      </c>
      <c r="D2368" s="412"/>
      <c r="E2368" s="412">
        <v>3000</v>
      </c>
      <c r="F2368" s="412">
        <v>0</v>
      </c>
      <c r="G2368" s="412"/>
      <c r="H2368" s="413"/>
    </row>
    <row r="2369" spans="2:8" ht="40.5" x14ac:dyDescent="0.35">
      <c r="B2369" s="410" t="s">
        <v>3120</v>
      </c>
      <c r="C2369" s="411" t="s">
        <v>440</v>
      </c>
      <c r="D2369" s="412"/>
      <c r="E2369" s="412">
        <v>600</v>
      </c>
      <c r="F2369" s="412">
        <v>0</v>
      </c>
      <c r="G2369" s="412"/>
      <c r="H2369" s="413"/>
    </row>
    <row r="2370" spans="2:8" ht="40.5" x14ac:dyDescent="0.35">
      <c r="B2370" s="410" t="s">
        <v>3121</v>
      </c>
      <c r="C2370" s="411" t="s">
        <v>440</v>
      </c>
      <c r="D2370" s="412"/>
      <c r="E2370" s="412">
        <v>1100</v>
      </c>
      <c r="F2370" s="412">
        <v>0</v>
      </c>
      <c r="G2370" s="412"/>
      <c r="H2370" s="413"/>
    </row>
    <row r="2371" spans="2:8" ht="40.5" x14ac:dyDescent="0.35">
      <c r="B2371" s="410" t="s">
        <v>3122</v>
      </c>
      <c r="C2371" s="411" t="s">
        <v>440</v>
      </c>
      <c r="D2371" s="412"/>
      <c r="E2371" s="412">
        <v>4900</v>
      </c>
      <c r="F2371" s="412">
        <v>0</v>
      </c>
      <c r="G2371" s="412"/>
      <c r="H2371" s="413"/>
    </row>
    <row r="2372" spans="2:8" ht="40.5" x14ac:dyDescent="0.35">
      <c r="B2372" s="410" t="s">
        <v>3123</v>
      </c>
      <c r="C2372" s="411" t="s">
        <v>440</v>
      </c>
      <c r="D2372" s="412"/>
      <c r="E2372" s="412">
        <v>500</v>
      </c>
      <c r="F2372" s="412">
        <v>0</v>
      </c>
      <c r="G2372" s="412"/>
      <c r="H2372" s="413"/>
    </row>
    <row r="2373" spans="2:8" ht="40.5" x14ac:dyDescent="0.35">
      <c r="B2373" s="410" t="s">
        <v>3124</v>
      </c>
      <c r="C2373" s="411" t="s">
        <v>440</v>
      </c>
      <c r="D2373" s="412"/>
      <c r="E2373" s="412">
        <v>4100</v>
      </c>
      <c r="F2373" s="412">
        <v>0</v>
      </c>
      <c r="G2373" s="412"/>
      <c r="H2373" s="413"/>
    </row>
    <row r="2374" spans="2:8" ht="40.5" x14ac:dyDescent="0.35">
      <c r="B2374" s="410" t="s">
        <v>3125</v>
      </c>
      <c r="C2374" s="411" t="s">
        <v>440</v>
      </c>
      <c r="D2374" s="412"/>
      <c r="E2374" s="412">
        <v>600</v>
      </c>
      <c r="F2374" s="412">
        <v>0</v>
      </c>
      <c r="G2374" s="412"/>
      <c r="H2374" s="413"/>
    </row>
    <row r="2375" spans="2:8" ht="40.5" x14ac:dyDescent="0.35">
      <c r="B2375" s="410" t="s">
        <v>3126</v>
      </c>
      <c r="C2375" s="411" t="s">
        <v>440</v>
      </c>
      <c r="D2375" s="412"/>
      <c r="E2375" s="412">
        <v>4500</v>
      </c>
      <c r="F2375" s="412">
        <v>0</v>
      </c>
      <c r="G2375" s="412"/>
      <c r="H2375" s="413"/>
    </row>
    <row r="2376" spans="2:8" ht="40.5" x14ac:dyDescent="0.35">
      <c r="B2376" s="410" t="s">
        <v>3127</v>
      </c>
      <c r="C2376" s="411" t="s">
        <v>440</v>
      </c>
      <c r="D2376" s="412"/>
      <c r="E2376" s="412">
        <v>2800</v>
      </c>
      <c r="F2376" s="412">
        <v>0</v>
      </c>
      <c r="G2376" s="412"/>
      <c r="H2376" s="413"/>
    </row>
    <row r="2377" spans="2:8" ht="40.5" x14ac:dyDescent="0.35">
      <c r="B2377" s="410" t="s">
        <v>3128</v>
      </c>
      <c r="C2377" s="411" t="s">
        <v>440</v>
      </c>
      <c r="D2377" s="412"/>
      <c r="E2377" s="412">
        <v>500</v>
      </c>
      <c r="F2377" s="412">
        <v>0</v>
      </c>
      <c r="G2377" s="412"/>
      <c r="H2377" s="413"/>
    </row>
    <row r="2378" spans="2:8" ht="53.25" x14ac:dyDescent="0.35">
      <c r="B2378" s="410" t="s">
        <v>3129</v>
      </c>
      <c r="C2378" s="411" t="s">
        <v>442</v>
      </c>
      <c r="D2378" s="412"/>
      <c r="E2378" s="412">
        <v>2673</v>
      </c>
      <c r="F2378" s="412">
        <v>0</v>
      </c>
      <c r="G2378" s="412"/>
      <c r="H2378" s="413"/>
    </row>
    <row r="2379" spans="2:8" ht="53.25" x14ac:dyDescent="0.35">
      <c r="B2379" s="410" t="s">
        <v>3130</v>
      </c>
      <c r="C2379" s="411" t="s">
        <v>442</v>
      </c>
      <c r="D2379" s="412"/>
      <c r="E2379" s="412">
        <v>2000</v>
      </c>
      <c r="F2379" s="412">
        <v>0</v>
      </c>
      <c r="G2379" s="412"/>
      <c r="H2379" s="413"/>
    </row>
    <row r="2380" spans="2:8" ht="53.25" x14ac:dyDescent="0.35">
      <c r="B2380" s="410" t="s">
        <v>3131</v>
      </c>
      <c r="C2380" s="411" t="s">
        <v>442</v>
      </c>
      <c r="D2380" s="412"/>
      <c r="E2380" s="412">
        <v>1800</v>
      </c>
      <c r="F2380" s="412">
        <v>0</v>
      </c>
      <c r="G2380" s="412"/>
      <c r="H2380" s="413"/>
    </row>
    <row r="2381" spans="2:8" ht="53.25" x14ac:dyDescent="0.35">
      <c r="B2381" s="410" t="s">
        <v>3132</v>
      </c>
      <c r="C2381" s="411" t="s">
        <v>442</v>
      </c>
      <c r="D2381" s="412"/>
      <c r="E2381" s="412">
        <v>1400</v>
      </c>
      <c r="F2381" s="412">
        <v>0</v>
      </c>
      <c r="G2381" s="412"/>
      <c r="H2381" s="413"/>
    </row>
    <row r="2382" spans="2:8" ht="53.25" x14ac:dyDescent="0.35">
      <c r="B2382" s="410" t="s">
        <v>3133</v>
      </c>
      <c r="C2382" s="411" t="s">
        <v>442</v>
      </c>
      <c r="D2382" s="412"/>
      <c r="E2382" s="412">
        <v>1000.94</v>
      </c>
      <c r="F2382" s="412">
        <v>0</v>
      </c>
      <c r="G2382" s="412"/>
      <c r="H2382" s="413"/>
    </row>
    <row r="2383" spans="2:8" ht="53.25" x14ac:dyDescent="0.35">
      <c r="B2383" s="410" t="s">
        <v>3134</v>
      </c>
      <c r="C2383" s="411" t="s">
        <v>442</v>
      </c>
      <c r="D2383" s="412"/>
      <c r="E2383" s="412">
        <v>1000</v>
      </c>
      <c r="F2383" s="412">
        <v>0</v>
      </c>
      <c r="G2383" s="412"/>
      <c r="H2383" s="413"/>
    </row>
    <row r="2384" spans="2:8" ht="53.25" x14ac:dyDescent="0.35">
      <c r="B2384" s="410" t="s">
        <v>3135</v>
      </c>
      <c r="C2384" s="411" t="s">
        <v>442</v>
      </c>
      <c r="D2384" s="412"/>
      <c r="E2384" s="412">
        <v>1200</v>
      </c>
      <c r="F2384" s="412">
        <v>0</v>
      </c>
      <c r="G2384" s="412"/>
      <c r="H2384" s="413"/>
    </row>
    <row r="2385" spans="2:8" ht="53.25" x14ac:dyDescent="0.35">
      <c r="B2385" s="410" t="s">
        <v>3136</v>
      </c>
      <c r="C2385" s="411" t="s">
        <v>442</v>
      </c>
      <c r="D2385" s="412"/>
      <c r="E2385" s="412">
        <v>600</v>
      </c>
      <c r="F2385" s="412">
        <v>0</v>
      </c>
      <c r="G2385" s="412"/>
      <c r="H2385" s="413"/>
    </row>
    <row r="2386" spans="2:8" ht="53.25" x14ac:dyDescent="0.35">
      <c r="B2386" s="410" t="s">
        <v>3137</v>
      </c>
      <c r="C2386" s="411" t="s">
        <v>442</v>
      </c>
      <c r="D2386" s="412"/>
      <c r="E2386" s="412">
        <v>500</v>
      </c>
      <c r="F2386" s="412">
        <v>0</v>
      </c>
      <c r="G2386" s="412"/>
      <c r="H2386" s="413"/>
    </row>
    <row r="2387" spans="2:8" ht="40.5" x14ac:dyDescent="0.35">
      <c r="B2387" s="410" t="s">
        <v>3138</v>
      </c>
      <c r="C2387" s="411" t="s">
        <v>454</v>
      </c>
      <c r="D2387" s="412"/>
      <c r="E2387" s="412">
        <v>500</v>
      </c>
      <c r="F2387" s="412">
        <v>0</v>
      </c>
      <c r="G2387" s="412"/>
      <c r="H2387" s="413"/>
    </row>
    <row r="2388" spans="2:8" ht="40.5" x14ac:dyDescent="0.35">
      <c r="B2388" s="410" t="s">
        <v>3139</v>
      </c>
      <c r="C2388" s="411" t="s">
        <v>454</v>
      </c>
      <c r="D2388" s="412"/>
      <c r="E2388" s="412">
        <v>300</v>
      </c>
      <c r="F2388" s="412">
        <v>0</v>
      </c>
      <c r="G2388" s="412"/>
      <c r="H2388" s="413"/>
    </row>
    <row r="2389" spans="2:8" ht="40.5" x14ac:dyDescent="0.35">
      <c r="B2389" s="410" t="s">
        <v>3140</v>
      </c>
      <c r="C2389" s="411" t="s">
        <v>454</v>
      </c>
      <c r="D2389" s="412"/>
      <c r="E2389" s="412">
        <v>4400</v>
      </c>
      <c r="F2389" s="412">
        <v>0</v>
      </c>
      <c r="G2389" s="412"/>
      <c r="H2389" s="413"/>
    </row>
    <row r="2390" spans="2:8" ht="40.5" x14ac:dyDescent="0.35">
      <c r="B2390" s="410" t="s">
        <v>3141</v>
      </c>
      <c r="C2390" s="411" t="s">
        <v>454</v>
      </c>
      <c r="D2390" s="412"/>
      <c r="E2390" s="412">
        <v>3000</v>
      </c>
      <c r="F2390" s="412">
        <v>0</v>
      </c>
      <c r="G2390" s="412"/>
      <c r="H2390" s="413"/>
    </row>
    <row r="2391" spans="2:8" ht="40.5" x14ac:dyDescent="0.35">
      <c r="B2391" s="410" t="s">
        <v>3142</v>
      </c>
      <c r="C2391" s="411" t="s">
        <v>454</v>
      </c>
      <c r="D2391" s="412"/>
      <c r="E2391" s="412">
        <v>8300</v>
      </c>
      <c r="F2391" s="412">
        <v>0</v>
      </c>
      <c r="G2391" s="412"/>
      <c r="H2391" s="413"/>
    </row>
    <row r="2392" spans="2:8" ht="40.5" x14ac:dyDescent="0.35">
      <c r="B2392" s="410" t="s">
        <v>3143</v>
      </c>
      <c r="C2392" s="411" t="s">
        <v>454</v>
      </c>
      <c r="D2392" s="412"/>
      <c r="E2392" s="412">
        <v>2800</v>
      </c>
      <c r="F2392" s="412">
        <v>0</v>
      </c>
      <c r="G2392" s="412"/>
      <c r="H2392" s="413"/>
    </row>
    <row r="2393" spans="2:8" ht="40.5" x14ac:dyDescent="0.35">
      <c r="B2393" s="410" t="s">
        <v>3144</v>
      </c>
      <c r="C2393" s="411" t="s">
        <v>454</v>
      </c>
      <c r="D2393" s="412"/>
      <c r="E2393" s="412">
        <v>2150</v>
      </c>
      <c r="F2393" s="412">
        <v>0</v>
      </c>
      <c r="G2393" s="412"/>
      <c r="H2393" s="413"/>
    </row>
    <row r="2394" spans="2:8" ht="40.5" x14ac:dyDescent="0.35">
      <c r="B2394" s="410" t="s">
        <v>3145</v>
      </c>
      <c r="C2394" s="411" t="s">
        <v>454</v>
      </c>
      <c r="D2394" s="412"/>
      <c r="E2394" s="412">
        <v>1600</v>
      </c>
      <c r="F2394" s="412">
        <v>0</v>
      </c>
      <c r="G2394" s="412"/>
      <c r="H2394" s="413"/>
    </row>
    <row r="2395" spans="2:8" ht="40.5" x14ac:dyDescent="0.35">
      <c r="B2395" s="410" t="s">
        <v>3146</v>
      </c>
      <c r="C2395" s="411" t="s">
        <v>454</v>
      </c>
      <c r="D2395" s="412"/>
      <c r="E2395" s="412">
        <v>2300</v>
      </c>
      <c r="F2395" s="412">
        <v>0</v>
      </c>
      <c r="G2395" s="412"/>
      <c r="H2395" s="413"/>
    </row>
    <row r="2396" spans="2:8" ht="40.5" x14ac:dyDescent="0.35">
      <c r="B2396" s="410" t="s">
        <v>3147</v>
      </c>
      <c r="C2396" s="411" t="s">
        <v>456</v>
      </c>
      <c r="D2396" s="412"/>
      <c r="E2396" s="412">
        <v>1700</v>
      </c>
      <c r="F2396" s="412">
        <v>0</v>
      </c>
      <c r="G2396" s="412"/>
      <c r="H2396" s="413"/>
    </row>
    <row r="2397" spans="2:8" ht="40.5" x14ac:dyDescent="0.35">
      <c r="B2397" s="410" t="s">
        <v>3148</v>
      </c>
      <c r="C2397" s="411" t="s">
        <v>456</v>
      </c>
      <c r="D2397" s="412"/>
      <c r="E2397" s="412">
        <v>1850</v>
      </c>
      <c r="F2397" s="412">
        <v>0</v>
      </c>
      <c r="G2397" s="412"/>
      <c r="H2397" s="413"/>
    </row>
    <row r="2398" spans="2:8" ht="40.5" x14ac:dyDescent="0.35">
      <c r="B2398" s="410" t="s">
        <v>3149</v>
      </c>
      <c r="C2398" s="411" t="s">
        <v>456</v>
      </c>
      <c r="D2398" s="412"/>
      <c r="E2398" s="412">
        <v>3400</v>
      </c>
      <c r="F2398" s="412">
        <v>0</v>
      </c>
      <c r="G2398" s="412"/>
      <c r="H2398" s="413"/>
    </row>
    <row r="2399" spans="2:8" ht="40.5" x14ac:dyDescent="0.35">
      <c r="B2399" s="410" t="s">
        <v>3150</v>
      </c>
      <c r="C2399" s="411" t="s">
        <v>456</v>
      </c>
      <c r="D2399" s="412"/>
      <c r="E2399" s="412">
        <v>1023.94</v>
      </c>
      <c r="F2399" s="412">
        <v>0</v>
      </c>
      <c r="G2399" s="412"/>
      <c r="H2399" s="413"/>
    </row>
    <row r="2400" spans="2:8" ht="40.5" x14ac:dyDescent="0.35">
      <c r="B2400" s="410" t="s">
        <v>3151</v>
      </c>
      <c r="C2400" s="411" t="s">
        <v>456</v>
      </c>
      <c r="D2400" s="412"/>
      <c r="E2400" s="412">
        <v>2050</v>
      </c>
      <c r="F2400" s="412">
        <v>0</v>
      </c>
      <c r="G2400" s="412"/>
      <c r="H2400" s="413"/>
    </row>
    <row r="2401" spans="2:8" ht="40.5" x14ac:dyDescent="0.35">
      <c r="B2401" s="410" t="s">
        <v>3152</v>
      </c>
      <c r="C2401" s="411" t="s">
        <v>456</v>
      </c>
      <c r="D2401" s="412"/>
      <c r="E2401" s="412">
        <v>650</v>
      </c>
      <c r="F2401" s="412">
        <v>0</v>
      </c>
      <c r="G2401" s="412"/>
      <c r="H2401" s="413"/>
    </row>
    <row r="2402" spans="2:8" ht="40.5" x14ac:dyDescent="0.35">
      <c r="B2402" s="410" t="s">
        <v>3153</v>
      </c>
      <c r="C2402" s="411" t="s">
        <v>456</v>
      </c>
      <c r="D2402" s="412"/>
      <c r="E2402" s="412">
        <v>800</v>
      </c>
      <c r="F2402" s="412">
        <v>0</v>
      </c>
      <c r="G2402" s="412"/>
      <c r="H2402" s="413"/>
    </row>
    <row r="2403" spans="2:8" ht="40.5" x14ac:dyDescent="0.35">
      <c r="B2403" s="410" t="s">
        <v>3154</v>
      </c>
      <c r="C2403" s="411" t="s">
        <v>456</v>
      </c>
      <c r="D2403" s="412"/>
      <c r="E2403" s="412">
        <v>700</v>
      </c>
      <c r="F2403" s="412">
        <v>0</v>
      </c>
      <c r="G2403" s="412"/>
      <c r="H2403" s="413"/>
    </row>
    <row r="2404" spans="2:8" ht="53.25" x14ac:dyDescent="0.35">
      <c r="B2404" s="410" t="s">
        <v>3155</v>
      </c>
      <c r="C2404" s="411" t="s">
        <v>533</v>
      </c>
      <c r="D2404" s="412"/>
      <c r="E2404" s="412">
        <v>600</v>
      </c>
      <c r="F2404" s="412">
        <v>0</v>
      </c>
      <c r="G2404" s="412"/>
      <c r="H2404" s="413"/>
    </row>
    <row r="2405" spans="2:8" ht="53.25" x14ac:dyDescent="0.35">
      <c r="B2405" s="410" t="s">
        <v>3156</v>
      </c>
      <c r="C2405" s="411" t="s">
        <v>533</v>
      </c>
      <c r="D2405" s="412"/>
      <c r="E2405" s="412">
        <v>900</v>
      </c>
      <c r="F2405" s="412">
        <v>0</v>
      </c>
      <c r="G2405" s="412"/>
      <c r="H2405" s="413"/>
    </row>
    <row r="2406" spans="2:8" ht="53.25" x14ac:dyDescent="0.35">
      <c r="B2406" s="410" t="s">
        <v>3157</v>
      </c>
      <c r="C2406" s="411" t="s">
        <v>533</v>
      </c>
      <c r="D2406" s="412"/>
      <c r="E2406" s="412">
        <v>8000</v>
      </c>
      <c r="F2406" s="412">
        <v>0</v>
      </c>
      <c r="G2406" s="412"/>
      <c r="H2406" s="413"/>
    </row>
    <row r="2407" spans="2:8" ht="53.25" x14ac:dyDescent="0.35">
      <c r="B2407" s="410" t="s">
        <v>3158</v>
      </c>
      <c r="C2407" s="411" t="s">
        <v>533</v>
      </c>
      <c r="D2407" s="412"/>
      <c r="E2407" s="412">
        <v>1725</v>
      </c>
      <c r="F2407" s="412">
        <v>0</v>
      </c>
      <c r="G2407" s="412"/>
      <c r="H2407" s="413"/>
    </row>
    <row r="2408" spans="2:8" ht="53.25" x14ac:dyDescent="0.35">
      <c r="B2408" s="410" t="s">
        <v>3159</v>
      </c>
      <c r="C2408" s="411" t="s">
        <v>533</v>
      </c>
      <c r="D2408" s="412"/>
      <c r="E2408" s="412">
        <v>5200</v>
      </c>
      <c r="F2408" s="412">
        <v>0</v>
      </c>
      <c r="G2408" s="412"/>
      <c r="H2408" s="413"/>
    </row>
    <row r="2409" spans="2:8" ht="53.25" x14ac:dyDescent="0.35">
      <c r="B2409" s="410" t="s">
        <v>3160</v>
      </c>
      <c r="C2409" s="411" t="s">
        <v>533</v>
      </c>
      <c r="D2409" s="412"/>
      <c r="E2409" s="412">
        <v>2600</v>
      </c>
      <c r="F2409" s="412">
        <v>0</v>
      </c>
      <c r="G2409" s="412"/>
      <c r="H2409" s="413"/>
    </row>
    <row r="2410" spans="2:8" ht="53.25" x14ac:dyDescent="0.35">
      <c r="B2410" s="410" t="s">
        <v>3161</v>
      </c>
      <c r="C2410" s="411" t="s">
        <v>533</v>
      </c>
      <c r="D2410" s="412"/>
      <c r="E2410" s="412">
        <v>1100</v>
      </c>
      <c r="F2410" s="412">
        <v>0</v>
      </c>
      <c r="G2410" s="412"/>
      <c r="H2410" s="413"/>
    </row>
    <row r="2411" spans="2:8" ht="53.25" x14ac:dyDescent="0.35">
      <c r="B2411" s="410" t="s">
        <v>3162</v>
      </c>
      <c r="C2411" s="411" t="s">
        <v>533</v>
      </c>
      <c r="D2411" s="412"/>
      <c r="E2411" s="412">
        <v>5100</v>
      </c>
      <c r="F2411" s="412">
        <v>0</v>
      </c>
      <c r="G2411" s="412"/>
      <c r="H2411" s="413"/>
    </row>
    <row r="2412" spans="2:8" ht="53.25" x14ac:dyDescent="0.35">
      <c r="B2412" s="410" t="s">
        <v>3163</v>
      </c>
      <c r="C2412" s="411" t="s">
        <v>533</v>
      </c>
      <c r="D2412" s="412"/>
      <c r="E2412" s="412">
        <v>1000</v>
      </c>
      <c r="F2412" s="412">
        <v>0</v>
      </c>
      <c r="G2412" s="412"/>
      <c r="H2412" s="413"/>
    </row>
    <row r="2413" spans="2:8" ht="53.25" x14ac:dyDescent="0.35">
      <c r="B2413" s="410" t="s">
        <v>3164</v>
      </c>
      <c r="C2413" s="411" t="s">
        <v>533</v>
      </c>
      <c r="D2413" s="412"/>
      <c r="E2413" s="412">
        <v>700</v>
      </c>
      <c r="F2413" s="412">
        <v>0</v>
      </c>
      <c r="G2413" s="412"/>
      <c r="H2413" s="413"/>
    </row>
    <row r="2414" spans="2:8" ht="27.75" x14ac:dyDescent="0.35">
      <c r="B2414" s="410" t="s">
        <v>3165</v>
      </c>
      <c r="C2414" s="411" t="s">
        <v>567</v>
      </c>
      <c r="D2414" s="412"/>
      <c r="E2414" s="412">
        <v>4400</v>
      </c>
      <c r="F2414" s="412">
        <v>0</v>
      </c>
      <c r="G2414" s="412"/>
      <c r="H2414" s="413"/>
    </row>
    <row r="2415" spans="2:8" ht="27.75" x14ac:dyDescent="0.35">
      <c r="B2415" s="410" t="s">
        <v>3166</v>
      </c>
      <c r="C2415" s="411" t="s">
        <v>567</v>
      </c>
      <c r="D2415" s="412"/>
      <c r="E2415" s="412">
        <v>800</v>
      </c>
      <c r="F2415" s="412">
        <v>0</v>
      </c>
      <c r="G2415" s="412"/>
      <c r="H2415" s="413"/>
    </row>
    <row r="2416" spans="2:8" ht="27.75" x14ac:dyDescent="0.35">
      <c r="B2416" s="410" t="s">
        <v>3167</v>
      </c>
      <c r="C2416" s="411" t="s">
        <v>567</v>
      </c>
      <c r="D2416" s="412"/>
      <c r="E2416" s="412">
        <v>400</v>
      </c>
      <c r="F2416" s="412">
        <v>0</v>
      </c>
      <c r="G2416" s="412"/>
      <c r="H2416" s="413"/>
    </row>
    <row r="2417" spans="2:8" ht="27.75" x14ac:dyDescent="0.35">
      <c r="B2417" s="410" t="s">
        <v>3168</v>
      </c>
      <c r="C2417" s="411" t="s">
        <v>567</v>
      </c>
      <c r="D2417" s="412"/>
      <c r="E2417" s="412">
        <v>3450</v>
      </c>
      <c r="F2417" s="412">
        <v>0</v>
      </c>
      <c r="G2417" s="412"/>
      <c r="H2417" s="413"/>
    </row>
    <row r="2418" spans="2:8" ht="27.75" x14ac:dyDescent="0.35">
      <c r="B2418" s="410" t="s">
        <v>3169</v>
      </c>
      <c r="C2418" s="411" t="s">
        <v>567</v>
      </c>
      <c r="D2418" s="412"/>
      <c r="E2418" s="412">
        <v>600</v>
      </c>
      <c r="F2418" s="412">
        <v>0</v>
      </c>
      <c r="G2418" s="412"/>
      <c r="H2418" s="413"/>
    </row>
    <row r="2419" spans="2:8" ht="27.75" x14ac:dyDescent="0.35">
      <c r="B2419" s="410" t="s">
        <v>3170</v>
      </c>
      <c r="C2419" s="411" t="s">
        <v>567</v>
      </c>
      <c r="D2419" s="412"/>
      <c r="E2419" s="412">
        <v>2200</v>
      </c>
      <c r="F2419" s="412">
        <v>0</v>
      </c>
      <c r="G2419" s="412"/>
      <c r="H2419" s="413"/>
    </row>
    <row r="2420" spans="2:8" ht="27.75" x14ac:dyDescent="0.35">
      <c r="B2420" s="410" t="s">
        <v>3171</v>
      </c>
      <c r="C2420" s="411" t="s">
        <v>567</v>
      </c>
      <c r="D2420" s="412"/>
      <c r="E2420" s="412">
        <v>1100</v>
      </c>
      <c r="F2420" s="412">
        <v>0</v>
      </c>
      <c r="G2420" s="412"/>
      <c r="H2420" s="413"/>
    </row>
    <row r="2421" spans="2:8" ht="27.75" x14ac:dyDescent="0.35">
      <c r="B2421" s="410" t="s">
        <v>3172</v>
      </c>
      <c r="C2421" s="411" t="s">
        <v>567</v>
      </c>
      <c r="D2421" s="412"/>
      <c r="E2421" s="412">
        <v>1800</v>
      </c>
      <c r="F2421" s="412">
        <v>0</v>
      </c>
      <c r="G2421" s="412"/>
      <c r="H2421" s="413"/>
    </row>
    <row r="2422" spans="2:8" ht="40.5" x14ac:dyDescent="0.35">
      <c r="B2422" s="410" t="s">
        <v>3173</v>
      </c>
      <c r="C2422" s="411" t="s">
        <v>585</v>
      </c>
      <c r="D2422" s="412"/>
      <c r="E2422" s="412">
        <v>1681.04</v>
      </c>
      <c r="F2422" s="412">
        <v>0</v>
      </c>
      <c r="G2422" s="412"/>
      <c r="H2422" s="413"/>
    </row>
    <row r="2423" spans="2:8" ht="40.5" x14ac:dyDescent="0.35">
      <c r="B2423" s="410" t="s">
        <v>3174</v>
      </c>
      <c r="C2423" s="411" t="s">
        <v>585</v>
      </c>
      <c r="D2423" s="412"/>
      <c r="E2423" s="412">
        <v>2700</v>
      </c>
      <c r="F2423" s="412">
        <v>0</v>
      </c>
      <c r="G2423" s="412"/>
      <c r="H2423" s="413"/>
    </row>
    <row r="2424" spans="2:8" ht="40.5" x14ac:dyDescent="0.35">
      <c r="B2424" s="410" t="s">
        <v>3175</v>
      </c>
      <c r="C2424" s="411" t="s">
        <v>585</v>
      </c>
      <c r="D2424" s="412"/>
      <c r="E2424" s="412">
        <v>2000</v>
      </c>
      <c r="F2424" s="412">
        <v>0</v>
      </c>
      <c r="G2424" s="412"/>
      <c r="H2424" s="413"/>
    </row>
    <row r="2425" spans="2:8" ht="40.5" x14ac:dyDescent="0.35">
      <c r="B2425" s="410" t="s">
        <v>3176</v>
      </c>
      <c r="C2425" s="411" t="s">
        <v>585</v>
      </c>
      <c r="D2425" s="412"/>
      <c r="E2425" s="412">
        <v>700</v>
      </c>
      <c r="F2425" s="412">
        <v>0</v>
      </c>
      <c r="G2425" s="412"/>
      <c r="H2425" s="413"/>
    </row>
    <row r="2426" spans="2:8" ht="40.5" x14ac:dyDescent="0.35">
      <c r="B2426" s="410" t="s">
        <v>3177</v>
      </c>
      <c r="C2426" s="411" t="s">
        <v>585</v>
      </c>
      <c r="D2426" s="412"/>
      <c r="E2426" s="412">
        <v>500</v>
      </c>
      <c r="F2426" s="412">
        <v>0</v>
      </c>
      <c r="G2426" s="412"/>
      <c r="H2426" s="413"/>
    </row>
    <row r="2427" spans="2:8" ht="40.5" x14ac:dyDescent="0.35">
      <c r="B2427" s="410" t="s">
        <v>3178</v>
      </c>
      <c r="C2427" s="411" t="s">
        <v>585</v>
      </c>
      <c r="D2427" s="412"/>
      <c r="E2427" s="412">
        <v>1250</v>
      </c>
      <c r="F2427" s="412">
        <v>0</v>
      </c>
      <c r="G2427" s="412"/>
      <c r="H2427" s="413"/>
    </row>
    <row r="2428" spans="2:8" ht="40.5" x14ac:dyDescent="0.35">
      <c r="B2428" s="410" t="s">
        <v>3179</v>
      </c>
      <c r="C2428" s="411" t="s">
        <v>585</v>
      </c>
      <c r="D2428" s="412"/>
      <c r="E2428" s="412">
        <v>1250</v>
      </c>
      <c r="F2428" s="412">
        <v>0</v>
      </c>
      <c r="G2428" s="412"/>
      <c r="H2428" s="413"/>
    </row>
    <row r="2429" spans="2:8" ht="40.5" x14ac:dyDescent="0.35">
      <c r="B2429" s="410" t="s">
        <v>3180</v>
      </c>
      <c r="C2429" s="411" t="s">
        <v>585</v>
      </c>
      <c r="D2429" s="412"/>
      <c r="E2429" s="412">
        <v>1400</v>
      </c>
      <c r="F2429" s="412">
        <v>0</v>
      </c>
      <c r="G2429" s="412"/>
      <c r="H2429" s="413"/>
    </row>
    <row r="2430" spans="2:8" ht="40.5" x14ac:dyDescent="0.35">
      <c r="B2430" s="410" t="s">
        <v>3181</v>
      </c>
      <c r="C2430" s="411" t="s">
        <v>585</v>
      </c>
      <c r="D2430" s="412"/>
      <c r="E2430" s="412">
        <v>700</v>
      </c>
      <c r="F2430" s="412">
        <v>0</v>
      </c>
      <c r="G2430" s="412"/>
      <c r="H2430" s="413"/>
    </row>
    <row r="2431" spans="2:8" ht="40.5" x14ac:dyDescent="0.35">
      <c r="B2431" s="410" t="s">
        <v>3182</v>
      </c>
      <c r="C2431" s="411" t="s">
        <v>762</v>
      </c>
      <c r="D2431" s="412"/>
      <c r="E2431" s="412">
        <v>1250</v>
      </c>
      <c r="F2431" s="412">
        <v>0</v>
      </c>
      <c r="G2431" s="412"/>
      <c r="H2431" s="413"/>
    </row>
    <row r="2432" spans="2:8" ht="40.5" x14ac:dyDescent="0.35">
      <c r="B2432" s="410" t="s">
        <v>3183</v>
      </c>
      <c r="C2432" s="411" t="s">
        <v>762</v>
      </c>
      <c r="D2432" s="412"/>
      <c r="E2432" s="412">
        <v>3830.73</v>
      </c>
      <c r="F2432" s="412">
        <v>0</v>
      </c>
      <c r="G2432" s="412"/>
      <c r="H2432" s="413"/>
    </row>
    <row r="2433" spans="2:8" ht="40.5" x14ac:dyDescent="0.35">
      <c r="B2433" s="410" t="s">
        <v>3184</v>
      </c>
      <c r="C2433" s="411" t="s">
        <v>762</v>
      </c>
      <c r="D2433" s="412"/>
      <c r="E2433" s="412">
        <v>1700</v>
      </c>
      <c r="F2433" s="412">
        <v>0</v>
      </c>
      <c r="G2433" s="412"/>
      <c r="H2433" s="413"/>
    </row>
    <row r="2434" spans="2:8" ht="40.5" x14ac:dyDescent="0.35">
      <c r="B2434" s="410" t="s">
        <v>3185</v>
      </c>
      <c r="C2434" s="411" t="s">
        <v>762</v>
      </c>
      <c r="D2434" s="412"/>
      <c r="E2434" s="412">
        <v>1400</v>
      </c>
      <c r="F2434" s="412">
        <v>0</v>
      </c>
      <c r="G2434" s="412"/>
      <c r="H2434" s="413"/>
    </row>
    <row r="2435" spans="2:8" ht="40.5" x14ac:dyDescent="0.35">
      <c r="B2435" s="410" t="s">
        <v>3186</v>
      </c>
      <c r="C2435" s="411" t="s">
        <v>762</v>
      </c>
      <c r="D2435" s="412"/>
      <c r="E2435" s="412">
        <v>1300</v>
      </c>
      <c r="F2435" s="412">
        <v>0</v>
      </c>
      <c r="G2435" s="412"/>
      <c r="H2435" s="413"/>
    </row>
    <row r="2436" spans="2:8" ht="40.5" x14ac:dyDescent="0.35">
      <c r="B2436" s="410" t="s">
        <v>3187</v>
      </c>
      <c r="C2436" s="411" t="s">
        <v>762</v>
      </c>
      <c r="D2436" s="412"/>
      <c r="E2436" s="412">
        <v>1100</v>
      </c>
      <c r="F2436" s="412">
        <v>0</v>
      </c>
      <c r="G2436" s="412"/>
      <c r="H2436" s="413"/>
    </row>
    <row r="2437" spans="2:8" ht="40.5" x14ac:dyDescent="0.35">
      <c r="B2437" s="410" t="s">
        <v>3188</v>
      </c>
      <c r="C2437" s="411" t="s">
        <v>762</v>
      </c>
      <c r="D2437" s="412"/>
      <c r="E2437" s="412">
        <v>700</v>
      </c>
      <c r="F2437" s="412">
        <v>0</v>
      </c>
      <c r="G2437" s="412"/>
      <c r="H2437" s="413"/>
    </row>
    <row r="2438" spans="2:8" ht="40.5" x14ac:dyDescent="0.35">
      <c r="B2438" s="410" t="s">
        <v>3189</v>
      </c>
      <c r="C2438" s="411" t="s">
        <v>762</v>
      </c>
      <c r="D2438" s="412"/>
      <c r="E2438" s="412">
        <v>750</v>
      </c>
      <c r="F2438" s="412">
        <v>0</v>
      </c>
      <c r="G2438" s="412"/>
      <c r="H2438" s="413"/>
    </row>
    <row r="2439" spans="2:8" ht="40.5" x14ac:dyDescent="0.35">
      <c r="B2439" s="410" t="s">
        <v>3190</v>
      </c>
      <c r="C2439" s="411" t="s">
        <v>762</v>
      </c>
      <c r="D2439" s="412"/>
      <c r="E2439" s="412">
        <v>1100</v>
      </c>
      <c r="F2439" s="412">
        <v>0</v>
      </c>
      <c r="G2439" s="412"/>
      <c r="H2439" s="413"/>
    </row>
    <row r="2440" spans="2:8" ht="40.5" x14ac:dyDescent="0.35">
      <c r="B2440" s="410" t="s">
        <v>3191</v>
      </c>
      <c r="C2440" s="411" t="s">
        <v>762</v>
      </c>
      <c r="D2440" s="412"/>
      <c r="E2440" s="412">
        <v>650</v>
      </c>
      <c r="F2440" s="412">
        <v>0</v>
      </c>
      <c r="G2440" s="412"/>
      <c r="H2440" s="413"/>
    </row>
    <row r="2441" spans="2:8" ht="40.5" x14ac:dyDescent="0.35">
      <c r="B2441" s="410" t="s">
        <v>3192</v>
      </c>
      <c r="C2441" s="411" t="s">
        <v>820</v>
      </c>
      <c r="D2441" s="412"/>
      <c r="E2441" s="412">
        <v>500</v>
      </c>
      <c r="F2441" s="412">
        <v>0</v>
      </c>
      <c r="G2441" s="412"/>
      <c r="H2441" s="413"/>
    </row>
    <row r="2442" spans="2:8" ht="40.5" x14ac:dyDescent="0.35">
      <c r="B2442" s="410" t="s">
        <v>3193</v>
      </c>
      <c r="C2442" s="411" t="s">
        <v>820</v>
      </c>
      <c r="D2442" s="412"/>
      <c r="E2442" s="412">
        <v>1100</v>
      </c>
      <c r="F2442" s="412">
        <v>0</v>
      </c>
      <c r="G2442" s="412"/>
      <c r="H2442" s="413"/>
    </row>
    <row r="2443" spans="2:8" ht="40.5" x14ac:dyDescent="0.35">
      <c r="B2443" s="410" t="s">
        <v>3194</v>
      </c>
      <c r="C2443" s="411" t="s">
        <v>820</v>
      </c>
      <c r="D2443" s="412"/>
      <c r="E2443" s="412">
        <v>2750</v>
      </c>
      <c r="F2443" s="412">
        <v>0</v>
      </c>
      <c r="G2443" s="412"/>
      <c r="H2443" s="413"/>
    </row>
    <row r="2444" spans="2:8" ht="40.5" x14ac:dyDescent="0.35">
      <c r="B2444" s="410" t="s">
        <v>3195</v>
      </c>
      <c r="C2444" s="411" t="s">
        <v>820</v>
      </c>
      <c r="D2444" s="412"/>
      <c r="E2444" s="412">
        <v>800</v>
      </c>
      <c r="F2444" s="412">
        <v>0</v>
      </c>
      <c r="G2444" s="412"/>
      <c r="H2444" s="413"/>
    </row>
    <row r="2445" spans="2:8" ht="40.5" x14ac:dyDescent="0.35">
      <c r="B2445" s="410" t="s">
        <v>3196</v>
      </c>
      <c r="C2445" s="411" t="s">
        <v>820</v>
      </c>
      <c r="D2445" s="412"/>
      <c r="E2445" s="412">
        <v>850</v>
      </c>
      <c r="F2445" s="412">
        <v>0</v>
      </c>
      <c r="G2445" s="412"/>
      <c r="H2445" s="413"/>
    </row>
    <row r="2446" spans="2:8" ht="40.5" x14ac:dyDescent="0.35">
      <c r="B2446" s="410" t="s">
        <v>3197</v>
      </c>
      <c r="C2446" s="411" t="s">
        <v>820</v>
      </c>
      <c r="D2446" s="412"/>
      <c r="E2446" s="412">
        <v>1100</v>
      </c>
      <c r="F2446" s="412">
        <v>0</v>
      </c>
      <c r="G2446" s="412"/>
      <c r="H2446" s="413"/>
    </row>
    <row r="2447" spans="2:8" ht="40.5" x14ac:dyDescent="0.35">
      <c r="B2447" s="410" t="s">
        <v>3198</v>
      </c>
      <c r="C2447" s="411" t="s">
        <v>820</v>
      </c>
      <c r="D2447" s="412"/>
      <c r="E2447" s="412">
        <v>1950</v>
      </c>
      <c r="F2447" s="412">
        <v>0</v>
      </c>
      <c r="G2447" s="412"/>
      <c r="H2447" s="413"/>
    </row>
    <row r="2448" spans="2:8" ht="40.5" x14ac:dyDescent="0.35">
      <c r="B2448" s="410" t="s">
        <v>3199</v>
      </c>
      <c r="C2448" s="411" t="s">
        <v>820</v>
      </c>
      <c r="D2448" s="412"/>
      <c r="E2448" s="412">
        <v>1000</v>
      </c>
      <c r="F2448" s="412">
        <v>0</v>
      </c>
      <c r="G2448" s="412"/>
      <c r="H2448" s="413"/>
    </row>
    <row r="2449" spans="2:8" ht="40.5" x14ac:dyDescent="0.35">
      <c r="B2449" s="410" t="s">
        <v>3200</v>
      </c>
      <c r="C2449" s="411" t="s">
        <v>820</v>
      </c>
      <c r="D2449" s="412"/>
      <c r="E2449" s="412">
        <v>2123.94</v>
      </c>
      <c r="F2449" s="412">
        <v>0</v>
      </c>
      <c r="G2449" s="412"/>
      <c r="H2449" s="413"/>
    </row>
    <row r="2450" spans="2:8" ht="53.25" x14ac:dyDescent="0.35">
      <c r="B2450" s="410" t="s">
        <v>3201</v>
      </c>
      <c r="C2450" s="411" t="s">
        <v>822</v>
      </c>
      <c r="D2450" s="412"/>
      <c r="E2450" s="412">
        <v>4400</v>
      </c>
      <c r="F2450" s="412">
        <v>0</v>
      </c>
      <c r="G2450" s="412"/>
      <c r="H2450" s="413"/>
    </row>
    <row r="2451" spans="2:8" ht="53.25" x14ac:dyDescent="0.35">
      <c r="B2451" s="410" t="s">
        <v>3202</v>
      </c>
      <c r="C2451" s="411" t="s">
        <v>822</v>
      </c>
      <c r="D2451" s="412"/>
      <c r="E2451" s="412">
        <v>1100</v>
      </c>
      <c r="F2451" s="412">
        <v>0</v>
      </c>
      <c r="G2451" s="412"/>
      <c r="H2451" s="413"/>
    </row>
    <row r="2452" spans="2:8" ht="53.25" x14ac:dyDescent="0.35">
      <c r="B2452" s="410" t="s">
        <v>3203</v>
      </c>
      <c r="C2452" s="411" t="s">
        <v>822</v>
      </c>
      <c r="D2452" s="412"/>
      <c r="E2452" s="412">
        <v>4920</v>
      </c>
      <c r="F2452" s="412">
        <v>0</v>
      </c>
      <c r="G2452" s="412"/>
      <c r="H2452" s="413"/>
    </row>
    <row r="2453" spans="2:8" ht="53.25" x14ac:dyDescent="0.35">
      <c r="B2453" s="410" t="s">
        <v>3204</v>
      </c>
      <c r="C2453" s="411" t="s">
        <v>822</v>
      </c>
      <c r="D2453" s="412"/>
      <c r="E2453" s="412">
        <v>1300</v>
      </c>
      <c r="F2453" s="412">
        <v>0</v>
      </c>
      <c r="G2453" s="412"/>
      <c r="H2453" s="413"/>
    </row>
    <row r="2454" spans="2:8" ht="53.25" x14ac:dyDescent="0.35">
      <c r="B2454" s="410" t="s">
        <v>3205</v>
      </c>
      <c r="C2454" s="411" t="s">
        <v>822</v>
      </c>
      <c r="D2454" s="412"/>
      <c r="E2454" s="412">
        <v>1500</v>
      </c>
      <c r="F2454" s="412">
        <v>0</v>
      </c>
      <c r="G2454" s="412"/>
      <c r="H2454" s="413"/>
    </row>
    <row r="2455" spans="2:8" ht="53.25" x14ac:dyDescent="0.35">
      <c r="B2455" s="410" t="s">
        <v>3206</v>
      </c>
      <c r="C2455" s="411" t="s">
        <v>822</v>
      </c>
      <c r="D2455" s="412"/>
      <c r="E2455" s="412">
        <v>400</v>
      </c>
      <c r="F2455" s="412">
        <v>0</v>
      </c>
      <c r="G2455" s="412"/>
      <c r="H2455" s="413"/>
    </row>
    <row r="2456" spans="2:8" ht="53.25" x14ac:dyDescent="0.35">
      <c r="B2456" s="410" t="s">
        <v>3207</v>
      </c>
      <c r="C2456" s="411" t="s">
        <v>822</v>
      </c>
      <c r="D2456" s="412"/>
      <c r="E2456" s="412">
        <v>450</v>
      </c>
      <c r="F2456" s="412">
        <v>0</v>
      </c>
      <c r="G2456" s="412"/>
      <c r="H2456" s="413"/>
    </row>
    <row r="2457" spans="2:8" ht="53.25" x14ac:dyDescent="0.35">
      <c r="B2457" s="410" t="s">
        <v>3208</v>
      </c>
      <c r="C2457" s="411" t="s">
        <v>822</v>
      </c>
      <c r="D2457" s="412"/>
      <c r="E2457" s="412">
        <v>1950</v>
      </c>
      <c r="F2457" s="412">
        <v>0</v>
      </c>
      <c r="G2457" s="412"/>
      <c r="H2457" s="413"/>
    </row>
    <row r="2458" spans="2:8" ht="53.25" x14ac:dyDescent="0.35">
      <c r="B2458" s="410" t="s">
        <v>3209</v>
      </c>
      <c r="C2458" s="411" t="s">
        <v>822</v>
      </c>
      <c r="D2458" s="412"/>
      <c r="E2458" s="412">
        <v>7050</v>
      </c>
      <c r="F2458" s="412">
        <v>0</v>
      </c>
      <c r="G2458" s="412"/>
      <c r="H2458" s="413"/>
    </row>
    <row r="2459" spans="2:8" ht="53.25" x14ac:dyDescent="0.35">
      <c r="B2459" s="410" t="s">
        <v>3210</v>
      </c>
      <c r="C2459" s="411" t="s">
        <v>822</v>
      </c>
      <c r="D2459" s="412"/>
      <c r="E2459" s="412">
        <v>3800</v>
      </c>
      <c r="F2459" s="412">
        <v>0</v>
      </c>
      <c r="G2459" s="412"/>
      <c r="H2459" s="413"/>
    </row>
    <row r="2460" spans="2:8" ht="27.75" x14ac:dyDescent="0.35">
      <c r="B2460" s="410" t="s">
        <v>3211</v>
      </c>
      <c r="C2460" s="411" t="s">
        <v>889</v>
      </c>
      <c r="D2460" s="412"/>
      <c r="E2460" s="412">
        <v>2780.73</v>
      </c>
      <c r="F2460" s="412">
        <v>0</v>
      </c>
      <c r="G2460" s="412"/>
      <c r="H2460" s="413"/>
    </row>
    <row r="2461" spans="2:8" ht="27.75" x14ac:dyDescent="0.35">
      <c r="B2461" s="410" t="s">
        <v>3212</v>
      </c>
      <c r="C2461" s="411" t="s">
        <v>889</v>
      </c>
      <c r="D2461" s="412"/>
      <c r="E2461" s="412">
        <v>2500</v>
      </c>
      <c r="F2461" s="412">
        <v>0</v>
      </c>
      <c r="G2461" s="412"/>
      <c r="H2461" s="413"/>
    </row>
    <row r="2462" spans="2:8" ht="27.75" x14ac:dyDescent="0.35">
      <c r="B2462" s="410" t="s">
        <v>3213</v>
      </c>
      <c r="C2462" s="411" t="s">
        <v>889</v>
      </c>
      <c r="D2462" s="412"/>
      <c r="E2462" s="412">
        <v>3600</v>
      </c>
      <c r="F2462" s="412">
        <v>0</v>
      </c>
      <c r="G2462" s="412"/>
      <c r="H2462" s="413"/>
    </row>
    <row r="2463" spans="2:8" ht="27.75" x14ac:dyDescent="0.35">
      <c r="B2463" s="410" t="s">
        <v>3214</v>
      </c>
      <c r="C2463" s="411" t="s">
        <v>889</v>
      </c>
      <c r="D2463" s="412"/>
      <c r="E2463" s="412">
        <v>1500</v>
      </c>
      <c r="F2463" s="412">
        <v>0</v>
      </c>
      <c r="G2463" s="412"/>
      <c r="H2463" s="413"/>
    </row>
    <row r="2464" spans="2:8" ht="27.75" x14ac:dyDescent="0.35">
      <c r="B2464" s="410" t="s">
        <v>3215</v>
      </c>
      <c r="C2464" s="411" t="s">
        <v>889</v>
      </c>
      <c r="D2464" s="412"/>
      <c r="E2464" s="412">
        <v>3400</v>
      </c>
      <c r="F2464" s="412">
        <v>0</v>
      </c>
      <c r="G2464" s="412"/>
      <c r="H2464" s="413"/>
    </row>
    <row r="2465" spans="2:8" ht="40.5" x14ac:dyDescent="0.35">
      <c r="B2465" s="410" t="s">
        <v>3216</v>
      </c>
      <c r="C2465" s="411" t="s">
        <v>905</v>
      </c>
      <c r="D2465" s="412"/>
      <c r="E2465" s="412">
        <v>4200</v>
      </c>
      <c r="F2465" s="412">
        <v>0</v>
      </c>
      <c r="G2465" s="412"/>
      <c r="H2465" s="413"/>
    </row>
    <row r="2466" spans="2:8" ht="40.5" x14ac:dyDescent="0.35">
      <c r="B2466" s="410" t="s">
        <v>3217</v>
      </c>
      <c r="C2466" s="411" t="s">
        <v>905</v>
      </c>
      <c r="D2466" s="412"/>
      <c r="E2466" s="412">
        <v>1100</v>
      </c>
      <c r="F2466" s="412">
        <v>0</v>
      </c>
      <c r="G2466" s="412"/>
      <c r="H2466" s="413"/>
    </row>
    <row r="2467" spans="2:8" ht="40.5" x14ac:dyDescent="0.35">
      <c r="B2467" s="410" t="s">
        <v>3218</v>
      </c>
      <c r="C2467" s="411" t="s">
        <v>905</v>
      </c>
      <c r="D2467" s="412"/>
      <c r="E2467" s="412">
        <v>2800</v>
      </c>
      <c r="F2467" s="412">
        <v>0</v>
      </c>
      <c r="G2467" s="412"/>
      <c r="H2467" s="413"/>
    </row>
    <row r="2468" spans="2:8" ht="40.5" x14ac:dyDescent="0.35">
      <c r="B2468" s="410" t="s">
        <v>3219</v>
      </c>
      <c r="C2468" s="411" t="s">
        <v>905</v>
      </c>
      <c r="D2468" s="412"/>
      <c r="E2468" s="412">
        <v>2191</v>
      </c>
      <c r="F2468" s="412">
        <v>0</v>
      </c>
      <c r="G2468" s="412"/>
      <c r="H2468" s="413"/>
    </row>
    <row r="2469" spans="2:8" ht="40.5" x14ac:dyDescent="0.35">
      <c r="B2469" s="410" t="s">
        <v>3220</v>
      </c>
      <c r="C2469" s="411" t="s">
        <v>905</v>
      </c>
      <c r="D2469" s="412"/>
      <c r="E2469" s="412">
        <v>2500</v>
      </c>
      <c r="F2469" s="412">
        <v>0</v>
      </c>
      <c r="G2469" s="412"/>
      <c r="H2469" s="413"/>
    </row>
    <row r="2470" spans="2:8" ht="40.5" x14ac:dyDescent="0.35">
      <c r="B2470" s="410" t="s">
        <v>3221</v>
      </c>
      <c r="C2470" s="411" t="s">
        <v>905</v>
      </c>
      <c r="D2470" s="412"/>
      <c r="E2470" s="412">
        <v>500</v>
      </c>
      <c r="F2470" s="412">
        <v>0</v>
      </c>
      <c r="G2470" s="412"/>
      <c r="H2470" s="413"/>
    </row>
    <row r="2471" spans="2:8" ht="40.5" x14ac:dyDescent="0.35">
      <c r="B2471" s="410" t="s">
        <v>3222</v>
      </c>
      <c r="C2471" s="411" t="s">
        <v>905</v>
      </c>
      <c r="D2471" s="412"/>
      <c r="E2471" s="412">
        <v>900</v>
      </c>
      <c r="F2471" s="412">
        <v>0</v>
      </c>
      <c r="G2471" s="412"/>
      <c r="H2471" s="413"/>
    </row>
    <row r="2472" spans="2:8" ht="40.5" x14ac:dyDescent="0.35">
      <c r="B2472" s="410" t="s">
        <v>3223</v>
      </c>
      <c r="C2472" s="411" t="s">
        <v>905</v>
      </c>
      <c r="D2472" s="412"/>
      <c r="E2472" s="412">
        <v>500</v>
      </c>
      <c r="F2472" s="412">
        <v>0</v>
      </c>
      <c r="G2472" s="412"/>
      <c r="H2472" s="413"/>
    </row>
    <row r="2473" spans="2:8" ht="40.5" x14ac:dyDescent="0.35">
      <c r="B2473" s="410" t="s">
        <v>3224</v>
      </c>
      <c r="C2473" s="411" t="s">
        <v>905</v>
      </c>
      <c r="D2473" s="412"/>
      <c r="E2473" s="412">
        <v>2100</v>
      </c>
      <c r="F2473" s="412">
        <v>0</v>
      </c>
      <c r="G2473" s="412"/>
      <c r="H2473" s="413"/>
    </row>
    <row r="2474" spans="2:8" ht="40.5" x14ac:dyDescent="0.35">
      <c r="B2474" s="410" t="s">
        <v>3225</v>
      </c>
      <c r="C2474" s="411" t="s">
        <v>905</v>
      </c>
      <c r="D2474" s="412"/>
      <c r="E2474" s="412">
        <v>4800</v>
      </c>
      <c r="F2474" s="412">
        <v>0</v>
      </c>
      <c r="G2474" s="412"/>
      <c r="H2474" s="413"/>
    </row>
    <row r="2475" spans="2:8" ht="40.5" x14ac:dyDescent="0.35">
      <c r="B2475" s="410" t="s">
        <v>3226</v>
      </c>
      <c r="C2475" s="411" t="s">
        <v>923</v>
      </c>
      <c r="D2475" s="412"/>
      <c r="E2475" s="412">
        <v>3100</v>
      </c>
      <c r="F2475" s="412">
        <v>0</v>
      </c>
      <c r="G2475" s="412"/>
      <c r="H2475" s="413"/>
    </row>
    <row r="2476" spans="2:8" ht="40.5" x14ac:dyDescent="0.35">
      <c r="B2476" s="410" t="s">
        <v>3227</v>
      </c>
      <c r="C2476" s="411" t="s">
        <v>923</v>
      </c>
      <c r="D2476" s="412"/>
      <c r="E2476" s="412">
        <v>7058</v>
      </c>
      <c r="F2476" s="412">
        <v>0</v>
      </c>
      <c r="G2476" s="412"/>
      <c r="H2476" s="413"/>
    </row>
    <row r="2477" spans="2:8" ht="40.5" x14ac:dyDescent="0.35">
      <c r="B2477" s="410" t="s">
        <v>3228</v>
      </c>
      <c r="C2477" s="411" t="s">
        <v>923</v>
      </c>
      <c r="D2477" s="412"/>
      <c r="E2477" s="412">
        <v>900</v>
      </c>
      <c r="F2477" s="412">
        <v>0</v>
      </c>
      <c r="G2477" s="412"/>
      <c r="H2477" s="413"/>
    </row>
    <row r="2478" spans="2:8" ht="40.5" x14ac:dyDescent="0.35">
      <c r="B2478" s="410" t="s">
        <v>3229</v>
      </c>
      <c r="C2478" s="411" t="s">
        <v>923</v>
      </c>
      <c r="D2478" s="412"/>
      <c r="E2478" s="412">
        <v>2580</v>
      </c>
      <c r="F2478" s="412">
        <v>0</v>
      </c>
      <c r="G2478" s="412"/>
      <c r="H2478" s="413"/>
    </row>
    <row r="2479" spans="2:8" ht="40.5" x14ac:dyDescent="0.35">
      <c r="B2479" s="410" t="s">
        <v>3230</v>
      </c>
      <c r="C2479" s="411" t="s">
        <v>923</v>
      </c>
      <c r="D2479" s="412"/>
      <c r="E2479" s="412">
        <v>8360</v>
      </c>
      <c r="F2479" s="412">
        <v>0</v>
      </c>
      <c r="G2479" s="412"/>
      <c r="H2479" s="413"/>
    </row>
    <row r="2480" spans="2:8" ht="40.5" x14ac:dyDescent="0.35">
      <c r="B2480" s="410" t="s">
        <v>3231</v>
      </c>
      <c r="C2480" s="411" t="s">
        <v>923</v>
      </c>
      <c r="D2480" s="412"/>
      <c r="E2480" s="412">
        <v>500</v>
      </c>
      <c r="F2480" s="412">
        <v>0</v>
      </c>
      <c r="G2480" s="412"/>
      <c r="H2480" s="413"/>
    </row>
    <row r="2481" spans="2:8" ht="40.5" x14ac:dyDescent="0.35">
      <c r="B2481" s="410" t="s">
        <v>3232</v>
      </c>
      <c r="C2481" s="411" t="s">
        <v>923</v>
      </c>
      <c r="D2481" s="412"/>
      <c r="E2481" s="412">
        <v>4120</v>
      </c>
      <c r="F2481" s="412">
        <v>0</v>
      </c>
      <c r="G2481" s="412"/>
      <c r="H2481" s="413"/>
    </row>
    <row r="2482" spans="2:8" ht="40.5" x14ac:dyDescent="0.35">
      <c r="B2482" s="410" t="s">
        <v>3233</v>
      </c>
      <c r="C2482" s="411" t="s">
        <v>923</v>
      </c>
      <c r="D2482" s="412"/>
      <c r="E2482" s="412">
        <v>1000</v>
      </c>
      <c r="F2482" s="412">
        <v>0</v>
      </c>
      <c r="G2482" s="412"/>
      <c r="H2482" s="413"/>
    </row>
    <row r="2483" spans="2:8" ht="40.5" x14ac:dyDescent="0.35">
      <c r="B2483" s="410" t="s">
        <v>3234</v>
      </c>
      <c r="C2483" s="411" t="s">
        <v>3235</v>
      </c>
      <c r="D2483" s="412">
        <v>0</v>
      </c>
      <c r="E2483" s="412">
        <v>58000</v>
      </c>
      <c r="F2483" s="412">
        <v>0</v>
      </c>
      <c r="G2483" s="412">
        <v>58000</v>
      </c>
      <c r="H2483" s="413"/>
    </row>
    <row r="2484" spans="2:8" x14ac:dyDescent="0.35">
      <c r="B2484" s="410" t="s">
        <v>3236</v>
      </c>
      <c r="C2484" s="411" t="s">
        <v>3237</v>
      </c>
      <c r="D2484" s="412">
        <v>0</v>
      </c>
      <c r="E2484" s="412">
        <v>58000</v>
      </c>
      <c r="F2484" s="412">
        <v>0</v>
      </c>
      <c r="G2484" s="412">
        <v>58000</v>
      </c>
      <c r="H2484" s="413"/>
    </row>
    <row r="2485" spans="2:8" x14ac:dyDescent="0.35">
      <c r="B2485" s="410" t="s">
        <v>3238</v>
      </c>
      <c r="C2485" s="411" t="s">
        <v>3237</v>
      </c>
      <c r="D2485" s="412">
        <v>0</v>
      </c>
      <c r="E2485" s="412">
        <v>58000</v>
      </c>
      <c r="F2485" s="412">
        <v>0</v>
      </c>
      <c r="G2485" s="412">
        <v>58000</v>
      </c>
      <c r="H2485" s="413"/>
    </row>
    <row r="2486" spans="2:8" ht="27.75" x14ac:dyDescent="0.35">
      <c r="B2486" s="410" t="s">
        <v>3239</v>
      </c>
      <c r="C2486" s="411" t="s">
        <v>752</v>
      </c>
      <c r="D2486" s="412"/>
      <c r="E2486" s="412">
        <v>58000</v>
      </c>
      <c r="F2486" s="412">
        <v>0</v>
      </c>
      <c r="G2486" s="412"/>
      <c r="H2486" s="413"/>
    </row>
    <row r="2487" spans="2:8" ht="27.75" x14ac:dyDescent="0.35">
      <c r="B2487" s="410" t="s">
        <v>3240</v>
      </c>
      <c r="C2487" s="411" t="s">
        <v>3241</v>
      </c>
      <c r="D2487" s="412">
        <v>0</v>
      </c>
      <c r="E2487" s="412">
        <v>167585.14000000001</v>
      </c>
      <c r="F2487" s="412">
        <v>0</v>
      </c>
      <c r="G2487" s="412">
        <v>167585.14000000001</v>
      </c>
      <c r="H2487" s="413"/>
    </row>
    <row r="2488" spans="2:8" ht="27.75" x14ac:dyDescent="0.35">
      <c r="B2488" s="410" t="s">
        <v>3242</v>
      </c>
      <c r="C2488" s="411" t="s">
        <v>3243</v>
      </c>
      <c r="D2488" s="412">
        <v>0</v>
      </c>
      <c r="E2488" s="412">
        <v>6960</v>
      </c>
      <c r="F2488" s="412">
        <v>0</v>
      </c>
      <c r="G2488" s="412">
        <v>6960</v>
      </c>
      <c r="H2488" s="413"/>
    </row>
    <row r="2489" spans="2:8" ht="27.75" x14ac:dyDescent="0.35">
      <c r="B2489" s="410" t="s">
        <v>3244</v>
      </c>
      <c r="C2489" s="411" t="s">
        <v>3243</v>
      </c>
      <c r="D2489" s="412">
        <v>0</v>
      </c>
      <c r="E2489" s="412">
        <v>6960</v>
      </c>
      <c r="F2489" s="412">
        <v>0</v>
      </c>
      <c r="G2489" s="412">
        <v>6960</v>
      </c>
      <c r="H2489" s="413"/>
    </row>
    <row r="2490" spans="2:8" ht="40.5" x14ac:dyDescent="0.35">
      <c r="B2490" s="410" t="s">
        <v>3245</v>
      </c>
      <c r="C2490" s="411" t="s">
        <v>492</v>
      </c>
      <c r="D2490" s="412"/>
      <c r="E2490" s="412">
        <v>6960</v>
      </c>
      <c r="F2490" s="412">
        <v>0</v>
      </c>
      <c r="G2490" s="412"/>
      <c r="H2490" s="413"/>
    </row>
    <row r="2491" spans="2:8" ht="40.5" x14ac:dyDescent="0.35">
      <c r="B2491" s="410" t="s">
        <v>3246</v>
      </c>
      <c r="C2491" s="411" t="s">
        <v>3247</v>
      </c>
      <c r="D2491" s="412">
        <v>0</v>
      </c>
      <c r="E2491" s="412">
        <v>152054.14000000001</v>
      </c>
      <c r="F2491" s="412">
        <v>0</v>
      </c>
      <c r="G2491" s="412">
        <v>152054.14000000001</v>
      </c>
      <c r="H2491" s="413"/>
    </row>
    <row r="2492" spans="2:8" ht="27.75" x14ac:dyDescent="0.35">
      <c r="B2492" s="410" t="s">
        <v>3248</v>
      </c>
      <c r="C2492" s="411" t="s">
        <v>3249</v>
      </c>
      <c r="D2492" s="412">
        <v>0</v>
      </c>
      <c r="E2492" s="412">
        <v>152054.14000000001</v>
      </c>
      <c r="F2492" s="412">
        <v>0</v>
      </c>
      <c r="G2492" s="412">
        <v>152054.14000000001</v>
      </c>
      <c r="H2492" s="413"/>
    </row>
    <row r="2493" spans="2:8" ht="27.75" x14ac:dyDescent="0.35">
      <c r="B2493" s="410" t="s">
        <v>3250</v>
      </c>
      <c r="C2493" s="411" t="s">
        <v>489</v>
      </c>
      <c r="D2493" s="412"/>
      <c r="E2493" s="412">
        <v>1986.19</v>
      </c>
      <c r="F2493" s="412">
        <v>0</v>
      </c>
      <c r="G2493" s="412"/>
      <c r="H2493" s="413"/>
    </row>
    <row r="2494" spans="2:8" ht="27.75" x14ac:dyDescent="0.35">
      <c r="B2494" s="410" t="s">
        <v>3251</v>
      </c>
      <c r="C2494" s="411" t="s">
        <v>489</v>
      </c>
      <c r="D2494" s="412"/>
      <c r="E2494" s="412">
        <v>1986.19</v>
      </c>
      <c r="F2494" s="412">
        <v>0</v>
      </c>
      <c r="G2494" s="412"/>
      <c r="H2494" s="413"/>
    </row>
    <row r="2495" spans="2:8" ht="27.75" x14ac:dyDescent="0.35">
      <c r="B2495" s="410" t="s">
        <v>3252</v>
      </c>
      <c r="C2495" s="411" t="s">
        <v>489</v>
      </c>
      <c r="D2495" s="412"/>
      <c r="E2495" s="412">
        <v>3970.81</v>
      </c>
      <c r="F2495" s="412">
        <v>0</v>
      </c>
      <c r="G2495" s="412"/>
      <c r="H2495" s="413"/>
    </row>
    <row r="2496" spans="2:8" ht="27.75" x14ac:dyDescent="0.35">
      <c r="B2496" s="410" t="s">
        <v>3253</v>
      </c>
      <c r="C2496" s="411" t="s">
        <v>489</v>
      </c>
      <c r="D2496" s="412"/>
      <c r="E2496" s="412">
        <v>1986.19</v>
      </c>
      <c r="F2496" s="412">
        <v>0</v>
      </c>
      <c r="G2496" s="412"/>
      <c r="H2496" s="413"/>
    </row>
    <row r="2497" spans="2:8" ht="27.75" x14ac:dyDescent="0.35">
      <c r="B2497" s="410" t="s">
        <v>3254</v>
      </c>
      <c r="C2497" s="411" t="s">
        <v>489</v>
      </c>
      <c r="D2497" s="412"/>
      <c r="E2497" s="412">
        <v>1986.19</v>
      </c>
      <c r="F2497" s="412">
        <v>0</v>
      </c>
      <c r="G2497" s="412"/>
      <c r="H2497" s="413"/>
    </row>
    <row r="2498" spans="2:8" ht="27.75" x14ac:dyDescent="0.35">
      <c r="B2498" s="410" t="s">
        <v>3255</v>
      </c>
      <c r="C2498" s="411" t="s">
        <v>489</v>
      </c>
      <c r="D2498" s="412"/>
      <c r="E2498" s="412">
        <v>1986.19</v>
      </c>
      <c r="F2498" s="412">
        <v>0</v>
      </c>
      <c r="G2498" s="412"/>
      <c r="H2498" s="413"/>
    </row>
    <row r="2499" spans="2:8" x14ac:dyDescent="0.35">
      <c r="B2499" s="410" t="s">
        <v>3256</v>
      </c>
      <c r="C2499" s="411" t="s">
        <v>521</v>
      </c>
      <c r="D2499" s="412"/>
      <c r="E2499" s="412">
        <v>109.99</v>
      </c>
      <c r="F2499" s="412">
        <v>0</v>
      </c>
      <c r="G2499" s="412"/>
      <c r="H2499" s="413"/>
    </row>
    <row r="2500" spans="2:8" x14ac:dyDescent="0.35">
      <c r="B2500" s="410" t="s">
        <v>3257</v>
      </c>
      <c r="C2500" s="411" t="s">
        <v>521</v>
      </c>
      <c r="D2500" s="412"/>
      <c r="E2500" s="412">
        <v>109.99</v>
      </c>
      <c r="F2500" s="412">
        <v>0</v>
      </c>
      <c r="G2500" s="412"/>
      <c r="H2500" s="413"/>
    </row>
    <row r="2501" spans="2:8" x14ac:dyDescent="0.35">
      <c r="B2501" s="410" t="s">
        <v>3258</v>
      </c>
      <c r="C2501" s="411" t="s">
        <v>521</v>
      </c>
      <c r="D2501" s="412"/>
      <c r="E2501" s="412">
        <v>98.99</v>
      </c>
      <c r="F2501" s="412">
        <v>0</v>
      </c>
      <c r="G2501" s="412"/>
      <c r="H2501" s="413"/>
    </row>
    <row r="2502" spans="2:8" x14ac:dyDescent="0.35">
      <c r="B2502" s="410" t="s">
        <v>3259</v>
      </c>
      <c r="C2502" s="411" t="s">
        <v>521</v>
      </c>
      <c r="D2502" s="412"/>
      <c r="E2502" s="412">
        <v>197.99</v>
      </c>
      <c r="F2502" s="412">
        <v>0</v>
      </c>
      <c r="G2502" s="412"/>
      <c r="H2502" s="413"/>
    </row>
    <row r="2503" spans="2:8" x14ac:dyDescent="0.35">
      <c r="B2503" s="410" t="s">
        <v>3260</v>
      </c>
      <c r="C2503" s="411" t="s">
        <v>521</v>
      </c>
      <c r="D2503" s="412"/>
      <c r="E2503" s="412">
        <v>98.99</v>
      </c>
      <c r="F2503" s="412">
        <v>0</v>
      </c>
      <c r="G2503" s="412"/>
      <c r="H2503" s="413"/>
    </row>
    <row r="2504" spans="2:8" x14ac:dyDescent="0.35">
      <c r="B2504" s="410" t="s">
        <v>3261</v>
      </c>
      <c r="C2504" s="411" t="s">
        <v>521</v>
      </c>
      <c r="D2504" s="412"/>
      <c r="E2504" s="412">
        <v>197.99</v>
      </c>
      <c r="F2504" s="412">
        <v>0</v>
      </c>
      <c r="G2504" s="412"/>
      <c r="H2504" s="413"/>
    </row>
    <row r="2505" spans="2:8" ht="40.5" x14ac:dyDescent="0.35">
      <c r="B2505" s="410" t="s">
        <v>3262</v>
      </c>
      <c r="C2505" s="411" t="s">
        <v>744</v>
      </c>
      <c r="D2505" s="412"/>
      <c r="E2505" s="412">
        <v>981.05</v>
      </c>
      <c r="F2505" s="412">
        <v>0</v>
      </c>
      <c r="G2505" s="412"/>
      <c r="H2505" s="413"/>
    </row>
    <row r="2506" spans="2:8" ht="40.5" x14ac:dyDescent="0.35">
      <c r="B2506" s="410" t="s">
        <v>3263</v>
      </c>
      <c r="C2506" s="411" t="s">
        <v>744</v>
      </c>
      <c r="D2506" s="412"/>
      <c r="E2506" s="412">
        <v>400.01</v>
      </c>
      <c r="F2506" s="412">
        <v>0</v>
      </c>
      <c r="G2506" s="412"/>
      <c r="H2506" s="413"/>
    </row>
    <row r="2507" spans="2:8" ht="40.5" x14ac:dyDescent="0.35">
      <c r="B2507" s="410" t="s">
        <v>3264</v>
      </c>
      <c r="C2507" s="411" t="s">
        <v>744</v>
      </c>
      <c r="D2507" s="412"/>
      <c r="E2507" s="412">
        <v>799.42</v>
      </c>
      <c r="F2507" s="412">
        <v>0</v>
      </c>
      <c r="G2507" s="412"/>
      <c r="H2507" s="413"/>
    </row>
    <row r="2508" spans="2:8" ht="40.5" x14ac:dyDescent="0.35">
      <c r="B2508" s="410" t="s">
        <v>3265</v>
      </c>
      <c r="C2508" s="411" t="s">
        <v>744</v>
      </c>
      <c r="D2508" s="412"/>
      <c r="E2508" s="412">
        <v>1200.03</v>
      </c>
      <c r="F2508" s="412">
        <v>0</v>
      </c>
      <c r="G2508" s="412"/>
      <c r="H2508" s="413"/>
    </row>
    <row r="2509" spans="2:8" ht="40.5" x14ac:dyDescent="0.35">
      <c r="B2509" s="410" t="s">
        <v>3266</v>
      </c>
      <c r="C2509" s="411" t="s">
        <v>744</v>
      </c>
      <c r="D2509" s="412"/>
      <c r="E2509" s="412">
        <v>1200.03</v>
      </c>
      <c r="F2509" s="412">
        <v>0</v>
      </c>
      <c r="G2509" s="412"/>
      <c r="H2509" s="413"/>
    </row>
    <row r="2510" spans="2:8" ht="40.5" x14ac:dyDescent="0.35">
      <c r="B2510" s="410" t="s">
        <v>3267</v>
      </c>
      <c r="C2510" s="411" t="s">
        <v>744</v>
      </c>
      <c r="D2510" s="412"/>
      <c r="E2510" s="412">
        <v>1199.98</v>
      </c>
      <c r="F2510" s="412">
        <v>0</v>
      </c>
      <c r="G2510" s="412"/>
      <c r="H2510" s="413"/>
    </row>
    <row r="2511" spans="2:8" x14ac:dyDescent="0.35">
      <c r="B2511" s="410" t="s">
        <v>3268</v>
      </c>
      <c r="C2511" s="411" t="s">
        <v>758</v>
      </c>
      <c r="D2511" s="412"/>
      <c r="E2511" s="412">
        <v>131557.92000000001</v>
      </c>
      <c r="F2511" s="412">
        <v>0</v>
      </c>
      <c r="G2511" s="412"/>
      <c r="H2511" s="413"/>
    </row>
    <row r="2512" spans="2:8" ht="27.75" x14ac:dyDescent="0.35">
      <c r="B2512" s="410" t="s">
        <v>3269</v>
      </c>
      <c r="C2512" s="411" t="s">
        <v>3270</v>
      </c>
      <c r="D2512" s="412">
        <v>0</v>
      </c>
      <c r="E2512" s="412">
        <v>8571</v>
      </c>
      <c r="F2512" s="412">
        <v>0</v>
      </c>
      <c r="G2512" s="412">
        <v>8571</v>
      </c>
      <c r="H2512" s="413"/>
    </row>
    <row r="2513" spans="2:8" ht="27.75" x14ac:dyDescent="0.35">
      <c r="B2513" s="410" t="s">
        <v>3271</v>
      </c>
      <c r="C2513" s="411" t="s">
        <v>3270</v>
      </c>
      <c r="D2513" s="412">
        <v>0</v>
      </c>
      <c r="E2513" s="412">
        <v>8571</v>
      </c>
      <c r="F2513" s="412">
        <v>0</v>
      </c>
      <c r="G2513" s="412">
        <v>8571</v>
      </c>
      <c r="H2513" s="413"/>
    </row>
    <row r="2514" spans="2:8" ht="27.75" x14ac:dyDescent="0.35">
      <c r="B2514" s="410" t="s">
        <v>3272</v>
      </c>
      <c r="C2514" s="411" t="s">
        <v>340</v>
      </c>
      <c r="D2514" s="412"/>
      <c r="E2514" s="412">
        <v>7656</v>
      </c>
      <c r="F2514" s="412">
        <v>0</v>
      </c>
      <c r="G2514" s="412"/>
      <c r="H2514" s="413"/>
    </row>
    <row r="2515" spans="2:8" x14ac:dyDescent="0.35">
      <c r="B2515" s="410" t="s">
        <v>3273</v>
      </c>
      <c r="C2515" s="411" t="s">
        <v>623</v>
      </c>
      <c r="D2515" s="412"/>
      <c r="E2515" s="412">
        <v>915</v>
      </c>
      <c r="F2515" s="412">
        <v>0</v>
      </c>
      <c r="G2515" s="412"/>
      <c r="H2515" s="413"/>
    </row>
    <row r="2516" spans="2:8" x14ac:dyDescent="0.35">
      <c r="B2516" s="410" t="s">
        <v>3274</v>
      </c>
      <c r="C2516" s="411" t="s">
        <v>3275</v>
      </c>
      <c r="D2516" s="412">
        <v>0</v>
      </c>
      <c r="E2516" s="412">
        <v>367857.78</v>
      </c>
      <c r="F2516" s="412">
        <v>0</v>
      </c>
      <c r="G2516" s="412">
        <v>367857.78</v>
      </c>
      <c r="H2516" s="413"/>
    </row>
    <row r="2517" spans="2:8" x14ac:dyDescent="0.35">
      <c r="B2517" s="410" t="s">
        <v>3276</v>
      </c>
      <c r="C2517" s="411" t="s">
        <v>3277</v>
      </c>
      <c r="D2517" s="412">
        <v>0</v>
      </c>
      <c r="E2517" s="412">
        <v>35569.01</v>
      </c>
      <c r="F2517" s="412">
        <v>0</v>
      </c>
      <c r="G2517" s="412">
        <v>35569.01</v>
      </c>
      <c r="H2517" s="413"/>
    </row>
    <row r="2518" spans="2:8" x14ac:dyDescent="0.35">
      <c r="B2518" s="410" t="s">
        <v>3278</v>
      </c>
      <c r="C2518" s="411" t="s">
        <v>3279</v>
      </c>
      <c r="D2518" s="412">
        <v>0</v>
      </c>
      <c r="E2518" s="412">
        <v>7088</v>
      </c>
      <c r="F2518" s="412">
        <v>0</v>
      </c>
      <c r="G2518" s="412">
        <v>7088</v>
      </c>
      <c r="H2518" s="413"/>
    </row>
    <row r="2519" spans="2:8" x14ac:dyDescent="0.35">
      <c r="B2519" s="410" t="s">
        <v>3280</v>
      </c>
      <c r="C2519" s="411" t="s">
        <v>3281</v>
      </c>
      <c r="D2519" s="412">
        <v>0</v>
      </c>
      <c r="E2519" s="412">
        <v>7088</v>
      </c>
      <c r="F2519" s="412">
        <v>0</v>
      </c>
      <c r="G2519" s="412">
        <v>7088</v>
      </c>
      <c r="H2519" s="413"/>
    </row>
    <row r="2520" spans="2:8" ht="40.5" x14ac:dyDescent="0.35">
      <c r="B2520" s="410" t="s">
        <v>3282</v>
      </c>
      <c r="C2520" s="411" t="s">
        <v>363</v>
      </c>
      <c r="D2520" s="412"/>
      <c r="E2520" s="412">
        <v>874</v>
      </c>
      <c r="F2520" s="412">
        <v>0</v>
      </c>
      <c r="G2520" s="412"/>
      <c r="H2520" s="413"/>
    </row>
    <row r="2521" spans="2:8" ht="40.5" x14ac:dyDescent="0.35">
      <c r="B2521" s="410" t="s">
        <v>3283</v>
      </c>
      <c r="C2521" s="411" t="s">
        <v>363</v>
      </c>
      <c r="D2521" s="412"/>
      <c r="E2521" s="412">
        <v>213</v>
      </c>
      <c r="F2521" s="412">
        <v>0</v>
      </c>
      <c r="G2521" s="412"/>
      <c r="H2521" s="413"/>
    </row>
    <row r="2522" spans="2:8" ht="27.75" x14ac:dyDescent="0.35">
      <c r="B2522" s="410" t="s">
        <v>3284</v>
      </c>
      <c r="C2522" s="411" t="s">
        <v>413</v>
      </c>
      <c r="D2522" s="412"/>
      <c r="E2522" s="412">
        <v>673</v>
      </c>
      <c r="F2522" s="412">
        <v>0</v>
      </c>
      <c r="G2522" s="412"/>
      <c r="H2522" s="413"/>
    </row>
    <row r="2523" spans="2:8" ht="27.75" x14ac:dyDescent="0.35">
      <c r="B2523" s="410" t="s">
        <v>3285</v>
      </c>
      <c r="C2523" s="411" t="s">
        <v>452</v>
      </c>
      <c r="D2523" s="412"/>
      <c r="E2523" s="412">
        <v>200</v>
      </c>
      <c r="F2523" s="412">
        <v>0</v>
      </c>
      <c r="G2523" s="412"/>
      <c r="H2523" s="413"/>
    </row>
    <row r="2524" spans="2:8" ht="27.75" x14ac:dyDescent="0.35">
      <c r="B2524" s="410" t="s">
        <v>3286</v>
      </c>
      <c r="C2524" s="411" t="s">
        <v>477</v>
      </c>
      <c r="D2524" s="412"/>
      <c r="E2524" s="412">
        <v>180</v>
      </c>
      <c r="F2524" s="412">
        <v>0</v>
      </c>
      <c r="G2524" s="412"/>
      <c r="H2524" s="413"/>
    </row>
    <row r="2525" spans="2:8" ht="40.5" x14ac:dyDescent="0.35">
      <c r="B2525" s="410" t="s">
        <v>3287</v>
      </c>
      <c r="C2525" s="411" t="s">
        <v>479</v>
      </c>
      <c r="D2525" s="412"/>
      <c r="E2525" s="412">
        <v>852</v>
      </c>
      <c r="F2525" s="412">
        <v>0</v>
      </c>
      <c r="G2525" s="412"/>
      <c r="H2525" s="413"/>
    </row>
    <row r="2526" spans="2:8" ht="27.75" x14ac:dyDescent="0.35">
      <c r="B2526" s="410" t="s">
        <v>3288</v>
      </c>
      <c r="C2526" s="411" t="s">
        <v>543</v>
      </c>
      <c r="D2526" s="412"/>
      <c r="E2526" s="412">
        <v>423</v>
      </c>
      <c r="F2526" s="412">
        <v>0</v>
      </c>
      <c r="G2526" s="412"/>
      <c r="H2526" s="413"/>
    </row>
    <row r="2527" spans="2:8" ht="27.75" x14ac:dyDescent="0.35">
      <c r="B2527" s="410" t="s">
        <v>3289</v>
      </c>
      <c r="C2527" s="411" t="s">
        <v>545</v>
      </c>
      <c r="D2527" s="412"/>
      <c r="E2527" s="412">
        <v>973</v>
      </c>
      <c r="F2527" s="412">
        <v>0</v>
      </c>
      <c r="G2527" s="412"/>
      <c r="H2527" s="413"/>
    </row>
    <row r="2528" spans="2:8" ht="27.75" x14ac:dyDescent="0.35">
      <c r="B2528" s="410" t="s">
        <v>3290</v>
      </c>
      <c r="C2528" s="411" t="s">
        <v>708</v>
      </c>
      <c r="D2528" s="412"/>
      <c r="E2528" s="412">
        <v>1096</v>
      </c>
      <c r="F2528" s="412">
        <v>0</v>
      </c>
      <c r="G2528" s="412"/>
      <c r="H2528" s="413"/>
    </row>
    <row r="2529" spans="2:8" ht="27.75" x14ac:dyDescent="0.35">
      <c r="B2529" s="410" t="s">
        <v>3291</v>
      </c>
      <c r="C2529" s="411" t="s">
        <v>710</v>
      </c>
      <c r="D2529" s="412"/>
      <c r="E2529" s="412">
        <v>332</v>
      </c>
      <c r="F2529" s="412">
        <v>0</v>
      </c>
      <c r="G2529" s="412"/>
      <c r="H2529" s="413"/>
    </row>
    <row r="2530" spans="2:8" ht="40.5" x14ac:dyDescent="0.35">
      <c r="B2530" s="410" t="s">
        <v>3292</v>
      </c>
      <c r="C2530" s="411" t="s">
        <v>726</v>
      </c>
      <c r="D2530" s="412"/>
      <c r="E2530" s="412">
        <v>855</v>
      </c>
      <c r="F2530" s="412">
        <v>0</v>
      </c>
      <c r="G2530" s="412"/>
      <c r="H2530" s="413"/>
    </row>
    <row r="2531" spans="2:8" ht="40.5" x14ac:dyDescent="0.35">
      <c r="B2531" s="410" t="s">
        <v>3293</v>
      </c>
      <c r="C2531" s="411" t="s">
        <v>728</v>
      </c>
      <c r="D2531" s="412"/>
      <c r="E2531" s="412">
        <v>417</v>
      </c>
      <c r="F2531" s="412">
        <v>0</v>
      </c>
      <c r="G2531" s="412"/>
      <c r="H2531" s="413"/>
    </row>
    <row r="2532" spans="2:8" x14ac:dyDescent="0.35">
      <c r="B2532" s="410" t="s">
        <v>3294</v>
      </c>
      <c r="C2532" s="411" t="s">
        <v>3295</v>
      </c>
      <c r="D2532" s="412">
        <v>0</v>
      </c>
      <c r="E2532" s="412">
        <v>5081</v>
      </c>
      <c r="F2532" s="412">
        <v>0</v>
      </c>
      <c r="G2532" s="412">
        <v>5081</v>
      </c>
      <c r="H2532" s="413"/>
    </row>
    <row r="2533" spans="2:8" x14ac:dyDescent="0.35">
      <c r="B2533" s="410" t="s">
        <v>3296</v>
      </c>
      <c r="C2533" s="411" t="s">
        <v>3297</v>
      </c>
      <c r="D2533" s="412">
        <v>0</v>
      </c>
      <c r="E2533" s="412">
        <v>5081</v>
      </c>
      <c r="F2533" s="412">
        <v>0</v>
      </c>
      <c r="G2533" s="412">
        <v>5081</v>
      </c>
      <c r="H2533" s="413"/>
    </row>
    <row r="2534" spans="2:8" ht="40.5" x14ac:dyDescent="0.35">
      <c r="B2534" s="410" t="s">
        <v>3298</v>
      </c>
      <c r="C2534" s="411" t="s">
        <v>363</v>
      </c>
      <c r="D2534" s="412"/>
      <c r="E2534" s="412">
        <v>782</v>
      </c>
      <c r="F2534" s="412">
        <v>0</v>
      </c>
      <c r="G2534" s="412"/>
      <c r="H2534" s="413"/>
    </row>
    <row r="2535" spans="2:8" ht="27.75" x14ac:dyDescent="0.35">
      <c r="B2535" s="410" t="s">
        <v>3299</v>
      </c>
      <c r="C2535" s="411" t="s">
        <v>411</v>
      </c>
      <c r="D2535" s="412"/>
      <c r="E2535" s="412">
        <v>782</v>
      </c>
      <c r="F2535" s="412">
        <v>0</v>
      </c>
      <c r="G2535" s="412"/>
      <c r="H2535" s="413"/>
    </row>
    <row r="2536" spans="2:8" ht="53.25" x14ac:dyDescent="0.35">
      <c r="B2536" s="410" t="s">
        <v>3300</v>
      </c>
      <c r="C2536" s="411" t="s">
        <v>430</v>
      </c>
      <c r="D2536" s="412"/>
      <c r="E2536" s="412">
        <v>782</v>
      </c>
      <c r="F2536" s="412">
        <v>0</v>
      </c>
      <c r="G2536" s="412"/>
      <c r="H2536" s="413"/>
    </row>
    <row r="2537" spans="2:8" ht="40.5" x14ac:dyDescent="0.35">
      <c r="B2537" s="410" t="s">
        <v>3301</v>
      </c>
      <c r="C2537" s="411" t="s">
        <v>661</v>
      </c>
      <c r="D2537" s="412"/>
      <c r="E2537" s="412">
        <v>390</v>
      </c>
      <c r="F2537" s="412">
        <v>0</v>
      </c>
      <c r="G2537" s="412"/>
      <c r="H2537" s="413"/>
    </row>
    <row r="2538" spans="2:8" ht="27.75" x14ac:dyDescent="0.35">
      <c r="B2538" s="410" t="s">
        <v>3302</v>
      </c>
      <c r="C2538" s="411" t="s">
        <v>704</v>
      </c>
      <c r="D2538" s="412"/>
      <c r="E2538" s="412">
        <v>391</v>
      </c>
      <c r="F2538" s="412">
        <v>0</v>
      </c>
      <c r="G2538" s="412"/>
      <c r="H2538" s="413"/>
    </row>
    <row r="2539" spans="2:8" ht="40.5" x14ac:dyDescent="0.35">
      <c r="B2539" s="410" t="s">
        <v>3303</v>
      </c>
      <c r="C2539" s="411" t="s">
        <v>712</v>
      </c>
      <c r="D2539" s="412"/>
      <c r="E2539" s="412">
        <v>391</v>
      </c>
      <c r="F2539" s="412">
        <v>0</v>
      </c>
      <c r="G2539" s="412"/>
      <c r="H2539" s="413"/>
    </row>
    <row r="2540" spans="2:8" ht="66" x14ac:dyDescent="0.35">
      <c r="B2540" s="410" t="s">
        <v>3304</v>
      </c>
      <c r="C2540" s="411" t="s">
        <v>724</v>
      </c>
      <c r="D2540" s="412"/>
      <c r="E2540" s="412">
        <v>391</v>
      </c>
      <c r="F2540" s="412">
        <v>0</v>
      </c>
      <c r="G2540" s="412"/>
      <c r="H2540" s="413"/>
    </row>
    <row r="2541" spans="2:8" ht="53.25" x14ac:dyDescent="0.35">
      <c r="B2541" s="410" t="s">
        <v>3305</v>
      </c>
      <c r="C2541" s="411" t="s">
        <v>730</v>
      </c>
      <c r="D2541" s="412"/>
      <c r="E2541" s="412">
        <v>391</v>
      </c>
      <c r="F2541" s="412">
        <v>0</v>
      </c>
      <c r="G2541" s="412"/>
      <c r="H2541" s="413"/>
    </row>
    <row r="2542" spans="2:8" ht="40.5" x14ac:dyDescent="0.35">
      <c r="B2542" s="410" t="s">
        <v>3306</v>
      </c>
      <c r="C2542" s="411" t="s">
        <v>734</v>
      </c>
      <c r="D2542" s="412"/>
      <c r="E2542" s="412">
        <v>390</v>
      </c>
      <c r="F2542" s="412">
        <v>0</v>
      </c>
      <c r="G2542" s="412"/>
      <c r="H2542" s="413"/>
    </row>
    <row r="2543" spans="2:8" ht="53.25" x14ac:dyDescent="0.35">
      <c r="B2543" s="410" t="s">
        <v>3307</v>
      </c>
      <c r="C2543" s="411" t="s">
        <v>738</v>
      </c>
      <c r="D2543" s="412"/>
      <c r="E2543" s="412">
        <v>391</v>
      </c>
      <c r="F2543" s="412">
        <v>0</v>
      </c>
      <c r="G2543" s="412"/>
      <c r="H2543" s="413"/>
    </row>
    <row r="2544" spans="2:8" ht="27.75" x14ac:dyDescent="0.35">
      <c r="B2544" s="410" t="s">
        <v>3308</v>
      </c>
      <c r="C2544" s="411" t="s">
        <v>3309</v>
      </c>
      <c r="D2544" s="412">
        <v>0</v>
      </c>
      <c r="E2544" s="412">
        <v>23400.01</v>
      </c>
      <c r="F2544" s="412">
        <v>0</v>
      </c>
      <c r="G2544" s="412">
        <v>23400.01</v>
      </c>
      <c r="H2544" s="413"/>
    </row>
    <row r="2545" spans="2:8" x14ac:dyDescent="0.35">
      <c r="B2545" s="410" t="s">
        <v>3310</v>
      </c>
      <c r="C2545" s="411" t="s">
        <v>3311</v>
      </c>
      <c r="D2545" s="412">
        <v>0</v>
      </c>
      <c r="E2545" s="412">
        <v>23400.01</v>
      </c>
      <c r="F2545" s="412">
        <v>0</v>
      </c>
      <c r="G2545" s="412">
        <v>23400.01</v>
      </c>
      <c r="H2545" s="413"/>
    </row>
    <row r="2546" spans="2:8" ht="40.5" x14ac:dyDescent="0.35">
      <c r="B2546" s="410" t="s">
        <v>3312</v>
      </c>
      <c r="C2546" s="411" t="s">
        <v>334</v>
      </c>
      <c r="D2546" s="412"/>
      <c r="E2546" s="412">
        <v>6000</v>
      </c>
      <c r="F2546" s="412">
        <v>0</v>
      </c>
      <c r="G2546" s="412"/>
      <c r="H2546" s="413"/>
    </row>
    <row r="2547" spans="2:8" x14ac:dyDescent="0.35">
      <c r="B2547" s="410" t="s">
        <v>3313</v>
      </c>
      <c r="C2547" s="411" t="s">
        <v>361</v>
      </c>
      <c r="D2547" s="412"/>
      <c r="E2547" s="412">
        <v>3000</v>
      </c>
      <c r="F2547" s="412">
        <v>0</v>
      </c>
      <c r="G2547" s="412"/>
      <c r="H2547" s="413"/>
    </row>
    <row r="2548" spans="2:8" ht="53.25" x14ac:dyDescent="0.35">
      <c r="B2548" s="410" t="s">
        <v>3314</v>
      </c>
      <c r="C2548" s="411" t="s">
        <v>438</v>
      </c>
      <c r="D2548" s="412"/>
      <c r="E2548" s="412">
        <v>2400.0100000000002</v>
      </c>
      <c r="F2548" s="412">
        <v>0</v>
      </c>
      <c r="G2548" s="412"/>
      <c r="H2548" s="413"/>
    </row>
    <row r="2549" spans="2:8" x14ac:dyDescent="0.35">
      <c r="B2549" s="410" t="s">
        <v>3315</v>
      </c>
      <c r="C2549" s="411" t="s">
        <v>521</v>
      </c>
      <c r="D2549" s="412"/>
      <c r="E2549" s="412">
        <v>6000</v>
      </c>
      <c r="F2549" s="412">
        <v>0</v>
      </c>
      <c r="G2549" s="412"/>
      <c r="H2549" s="413"/>
    </row>
    <row r="2550" spans="2:8" ht="53.25" x14ac:dyDescent="0.35">
      <c r="B2550" s="410" t="s">
        <v>3316</v>
      </c>
      <c r="C2550" s="411" t="s">
        <v>903</v>
      </c>
      <c r="D2550" s="412"/>
      <c r="E2550" s="412">
        <v>6000</v>
      </c>
      <c r="F2550" s="412">
        <v>0</v>
      </c>
      <c r="G2550" s="412"/>
      <c r="H2550" s="413"/>
    </row>
    <row r="2551" spans="2:8" ht="40.5" x14ac:dyDescent="0.35">
      <c r="B2551" s="410" t="s">
        <v>3317</v>
      </c>
      <c r="C2551" s="411" t="s">
        <v>3318</v>
      </c>
      <c r="D2551" s="412">
        <v>0</v>
      </c>
      <c r="E2551" s="412">
        <v>129626.52</v>
      </c>
      <c r="F2551" s="412">
        <v>0</v>
      </c>
      <c r="G2551" s="412">
        <v>129626.52</v>
      </c>
      <c r="H2551" s="413"/>
    </row>
    <row r="2552" spans="2:8" ht="40.5" x14ac:dyDescent="0.35">
      <c r="B2552" s="410" t="s">
        <v>3319</v>
      </c>
      <c r="C2552" s="411" t="s">
        <v>3320</v>
      </c>
      <c r="D2552" s="412">
        <v>0</v>
      </c>
      <c r="E2552" s="412">
        <v>33060</v>
      </c>
      <c r="F2552" s="412">
        <v>0</v>
      </c>
      <c r="G2552" s="412">
        <v>33060</v>
      </c>
      <c r="H2552" s="413"/>
    </row>
    <row r="2553" spans="2:8" x14ac:dyDescent="0.35">
      <c r="B2553" s="410" t="s">
        <v>3321</v>
      </c>
      <c r="C2553" s="411" t="s">
        <v>3322</v>
      </c>
      <c r="D2553" s="412">
        <v>0</v>
      </c>
      <c r="E2553" s="412">
        <v>33060</v>
      </c>
      <c r="F2553" s="412">
        <v>0</v>
      </c>
      <c r="G2553" s="412">
        <v>33060</v>
      </c>
      <c r="H2553" s="413"/>
    </row>
    <row r="2554" spans="2:8" ht="40.5" x14ac:dyDescent="0.35">
      <c r="B2554" s="410" t="s">
        <v>3323</v>
      </c>
      <c r="C2554" s="411" t="s">
        <v>446</v>
      </c>
      <c r="D2554" s="412"/>
      <c r="E2554" s="412">
        <v>29000</v>
      </c>
      <c r="F2554" s="412">
        <v>0</v>
      </c>
      <c r="G2554" s="412"/>
      <c r="H2554" s="413"/>
    </row>
    <row r="2555" spans="2:8" ht="27.75" x14ac:dyDescent="0.35">
      <c r="B2555" s="410" t="s">
        <v>3324</v>
      </c>
      <c r="C2555" s="411" t="s">
        <v>670</v>
      </c>
      <c r="D2555" s="412"/>
      <c r="E2555" s="412">
        <v>4060</v>
      </c>
      <c r="F2555" s="412">
        <v>0</v>
      </c>
      <c r="G2555" s="412"/>
      <c r="H2555" s="413"/>
    </row>
    <row r="2556" spans="2:8" ht="27.75" x14ac:dyDescent="0.35">
      <c r="B2556" s="410" t="s">
        <v>3325</v>
      </c>
      <c r="C2556" s="411" t="s">
        <v>3326</v>
      </c>
      <c r="D2556" s="412">
        <v>0</v>
      </c>
      <c r="E2556" s="412">
        <v>96566.52</v>
      </c>
      <c r="F2556" s="412">
        <v>0</v>
      </c>
      <c r="G2556" s="412">
        <v>96566.52</v>
      </c>
      <c r="H2556" s="413"/>
    </row>
    <row r="2557" spans="2:8" ht="66" x14ac:dyDescent="0.35">
      <c r="B2557" s="410" t="s">
        <v>3327</v>
      </c>
      <c r="C2557" s="411" t="s">
        <v>3328</v>
      </c>
      <c r="D2557" s="412">
        <v>0</v>
      </c>
      <c r="E2557" s="412">
        <v>11530.4</v>
      </c>
      <c r="F2557" s="412">
        <v>0</v>
      </c>
      <c r="G2557" s="412">
        <v>11530.4</v>
      </c>
      <c r="H2557" s="413"/>
    </row>
    <row r="2558" spans="2:8" ht="27.75" x14ac:dyDescent="0.35">
      <c r="B2558" s="410" t="s">
        <v>3329</v>
      </c>
      <c r="C2558" s="411" t="s">
        <v>575</v>
      </c>
      <c r="D2558" s="412"/>
      <c r="E2558" s="412">
        <v>11530.4</v>
      </c>
      <c r="F2558" s="412">
        <v>0</v>
      </c>
      <c r="G2558" s="412"/>
      <c r="H2558" s="413"/>
    </row>
    <row r="2559" spans="2:8" ht="27.75" x14ac:dyDescent="0.35">
      <c r="B2559" s="410" t="s">
        <v>3330</v>
      </c>
      <c r="C2559" s="411" t="s">
        <v>3331</v>
      </c>
      <c r="D2559" s="412">
        <v>0</v>
      </c>
      <c r="E2559" s="412">
        <v>85036.12</v>
      </c>
      <c r="F2559" s="412">
        <v>0</v>
      </c>
      <c r="G2559" s="412">
        <v>85036.12</v>
      </c>
      <c r="H2559" s="413"/>
    </row>
    <row r="2560" spans="2:8" ht="40.5" x14ac:dyDescent="0.35">
      <c r="B2560" s="410" t="s">
        <v>3332</v>
      </c>
      <c r="C2560" s="411" t="s">
        <v>475</v>
      </c>
      <c r="D2560" s="412"/>
      <c r="E2560" s="412">
        <v>10440</v>
      </c>
      <c r="F2560" s="412">
        <v>0</v>
      </c>
      <c r="G2560" s="412"/>
      <c r="H2560" s="413"/>
    </row>
    <row r="2561" spans="2:8" ht="40.5" x14ac:dyDescent="0.35">
      <c r="B2561" s="410" t="s">
        <v>3333</v>
      </c>
      <c r="C2561" s="411" t="s">
        <v>475</v>
      </c>
      <c r="D2561" s="412"/>
      <c r="E2561" s="412">
        <v>10440</v>
      </c>
      <c r="F2561" s="412">
        <v>0</v>
      </c>
      <c r="G2561" s="412"/>
      <c r="H2561" s="413"/>
    </row>
    <row r="2562" spans="2:8" ht="40.5" x14ac:dyDescent="0.35">
      <c r="B2562" s="410" t="s">
        <v>3334</v>
      </c>
      <c r="C2562" s="411" t="s">
        <v>481</v>
      </c>
      <c r="D2562" s="412"/>
      <c r="E2562" s="412">
        <v>51312.6</v>
      </c>
      <c r="F2562" s="412">
        <v>0</v>
      </c>
      <c r="G2562" s="412"/>
      <c r="H2562" s="413"/>
    </row>
    <row r="2563" spans="2:8" ht="40.5" x14ac:dyDescent="0.35">
      <c r="B2563" s="410" t="s">
        <v>3335</v>
      </c>
      <c r="C2563" s="411" t="s">
        <v>714</v>
      </c>
      <c r="D2563" s="412"/>
      <c r="E2563" s="412">
        <v>12843.52</v>
      </c>
      <c r="F2563" s="412">
        <v>0</v>
      </c>
      <c r="G2563" s="412"/>
      <c r="H2563" s="413"/>
    </row>
    <row r="2564" spans="2:8" ht="27.75" x14ac:dyDescent="0.35">
      <c r="B2564" s="410" t="s">
        <v>3336</v>
      </c>
      <c r="C2564" s="411" t="s">
        <v>3337</v>
      </c>
      <c r="D2564" s="412">
        <v>0</v>
      </c>
      <c r="E2564" s="412">
        <v>12972.55</v>
      </c>
      <c r="F2564" s="412">
        <v>0</v>
      </c>
      <c r="G2564" s="412">
        <v>12972.55</v>
      </c>
      <c r="H2564" s="413"/>
    </row>
    <row r="2565" spans="2:8" x14ac:dyDescent="0.35">
      <c r="B2565" s="410" t="s">
        <v>3338</v>
      </c>
      <c r="C2565" s="411" t="s">
        <v>3339</v>
      </c>
      <c r="D2565" s="412">
        <v>0</v>
      </c>
      <c r="E2565" s="412">
        <v>4142.5200000000004</v>
      </c>
      <c r="F2565" s="412">
        <v>0</v>
      </c>
      <c r="G2565" s="412">
        <v>4142.5200000000004</v>
      </c>
      <c r="H2565" s="413"/>
    </row>
    <row r="2566" spans="2:8" x14ac:dyDescent="0.35">
      <c r="B2566" s="410" t="s">
        <v>3340</v>
      </c>
      <c r="C2566" s="411" t="s">
        <v>3341</v>
      </c>
      <c r="D2566" s="412">
        <v>0</v>
      </c>
      <c r="E2566" s="412">
        <v>4142.5200000000004</v>
      </c>
      <c r="F2566" s="412">
        <v>0</v>
      </c>
      <c r="G2566" s="412">
        <v>4142.5200000000004</v>
      </c>
      <c r="H2566" s="413"/>
    </row>
    <row r="2567" spans="2:8" ht="27.75" x14ac:dyDescent="0.35">
      <c r="B2567" s="410" t="s">
        <v>3342</v>
      </c>
      <c r="C2567" s="411" t="s">
        <v>316</v>
      </c>
      <c r="D2567" s="412"/>
      <c r="E2567" s="412">
        <v>51</v>
      </c>
      <c r="F2567" s="412">
        <v>0</v>
      </c>
      <c r="G2567" s="412"/>
      <c r="H2567" s="413"/>
    </row>
    <row r="2568" spans="2:8" ht="27.75" x14ac:dyDescent="0.35">
      <c r="B2568" s="410" t="s">
        <v>3343</v>
      </c>
      <c r="C2568" s="411" t="s">
        <v>316</v>
      </c>
      <c r="D2568" s="412"/>
      <c r="E2568" s="412">
        <v>8.16</v>
      </c>
      <c r="F2568" s="412">
        <v>0</v>
      </c>
      <c r="G2568" s="412"/>
      <c r="H2568" s="413"/>
    </row>
    <row r="2569" spans="2:8" ht="27.75" x14ac:dyDescent="0.35">
      <c r="B2569" s="410" t="s">
        <v>3344</v>
      </c>
      <c r="C2569" s="411" t="s">
        <v>316</v>
      </c>
      <c r="D2569" s="412"/>
      <c r="E2569" s="412">
        <v>34</v>
      </c>
      <c r="F2569" s="412">
        <v>0</v>
      </c>
      <c r="G2569" s="412"/>
      <c r="H2569" s="413"/>
    </row>
    <row r="2570" spans="2:8" ht="27.75" x14ac:dyDescent="0.35">
      <c r="B2570" s="410" t="s">
        <v>3345</v>
      </c>
      <c r="C2570" s="411" t="s">
        <v>316</v>
      </c>
      <c r="D2570" s="412"/>
      <c r="E2570" s="412">
        <v>5.44</v>
      </c>
      <c r="F2570" s="412">
        <v>0</v>
      </c>
      <c r="G2570" s="412"/>
      <c r="H2570" s="413"/>
    </row>
    <row r="2571" spans="2:8" ht="27.75" x14ac:dyDescent="0.35">
      <c r="B2571" s="410" t="s">
        <v>3346</v>
      </c>
      <c r="C2571" s="411" t="s">
        <v>330</v>
      </c>
      <c r="D2571" s="412"/>
      <c r="E2571" s="412">
        <v>17</v>
      </c>
      <c r="F2571" s="412">
        <v>0</v>
      </c>
      <c r="G2571" s="412"/>
      <c r="H2571" s="413"/>
    </row>
    <row r="2572" spans="2:8" ht="27.75" x14ac:dyDescent="0.35">
      <c r="B2572" s="410" t="s">
        <v>3347</v>
      </c>
      <c r="C2572" s="411" t="s">
        <v>330</v>
      </c>
      <c r="D2572" s="412"/>
      <c r="E2572" s="412">
        <v>2.72</v>
      </c>
      <c r="F2572" s="412">
        <v>0</v>
      </c>
      <c r="G2572" s="412"/>
      <c r="H2572" s="413"/>
    </row>
    <row r="2573" spans="2:8" ht="27.75" x14ac:dyDescent="0.35">
      <c r="B2573" s="410" t="s">
        <v>3348</v>
      </c>
      <c r="C2573" s="411" t="s">
        <v>330</v>
      </c>
      <c r="D2573" s="412"/>
      <c r="E2573" s="412">
        <v>17</v>
      </c>
      <c r="F2573" s="412">
        <v>0</v>
      </c>
      <c r="G2573" s="412"/>
      <c r="H2573" s="413"/>
    </row>
    <row r="2574" spans="2:8" ht="27.75" x14ac:dyDescent="0.35">
      <c r="B2574" s="410" t="s">
        <v>3349</v>
      </c>
      <c r="C2574" s="411" t="s">
        <v>330</v>
      </c>
      <c r="D2574" s="412"/>
      <c r="E2574" s="412">
        <v>2.72</v>
      </c>
      <c r="F2574" s="412">
        <v>0</v>
      </c>
      <c r="G2574" s="412"/>
      <c r="H2574" s="413"/>
    </row>
    <row r="2575" spans="2:8" ht="27.75" x14ac:dyDescent="0.35">
      <c r="B2575" s="410" t="s">
        <v>3350</v>
      </c>
      <c r="C2575" s="411" t="s">
        <v>338</v>
      </c>
      <c r="D2575" s="412"/>
      <c r="E2575" s="412">
        <v>102</v>
      </c>
      <c r="F2575" s="412">
        <v>0</v>
      </c>
      <c r="G2575" s="412"/>
      <c r="H2575" s="413"/>
    </row>
    <row r="2576" spans="2:8" ht="27.75" x14ac:dyDescent="0.35">
      <c r="B2576" s="410" t="s">
        <v>3351</v>
      </c>
      <c r="C2576" s="411" t="s">
        <v>338</v>
      </c>
      <c r="D2576" s="412"/>
      <c r="E2576" s="412">
        <v>16.32</v>
      </c>
      <c r="F2576" s="412">
        <v>0</v>
      </c>
      <c r="G2576" s="412"/>
      <c r="H2576" s="413"/>
    </row>
    <row r="2577" spans="2:8" ht="27.75" x14ac:dyDescent="0.35">
      <c r="B2577" s="410" t="s">
        <v>3352</v>
      </c>
      <c r="C2577" s="411" t="s">
        <v>346</v>
      </c>
      <c r="D2577" s="412"/>
      <c r="E2577" s="412">
        <v>17</v>
      </c>
      <c r="F2577" s="412">
        <v>0</v>
      </c>
      <c r="G2577" s="412"/>
      <c r="H2577" s="413"/>
    </row>
    <row r="2578" spans="2:8" ht="27.75" x14ac:dyDescent="0.35">
      <c r="B2578" s="410" t="s">
        <v>3353</v>
      </c>
      <c r="C2578" s="411" t="s">
        <v>346</v>
      </c>
      <c r="D2578" s="412"/>
      <c r="E2578" s="412">
        <v>2.72</v>
      </c>
      <c r="F2578" s="412">
        <v>0</v>
      </c>
      <c r="G2578" s="412"/>
      <c r="H2578" s="413"/>
    </row>
    <row r="2579" spans="2:8" ht="27.75" x14ac:dyDescent="0.35">
      <c r="B2579" s="410" t="s">
        <v>3354</v>
      </c>
      <c r="C2579" s="411" t="s">
        <v>346</v>
      </c>
      <c r="D2579" s="412"/>
      <c r="E2579" s="412">
        <v>34</v>
      </c>
      <c r="F2579" s="412">
        <v>0</v>
      </c>
      <c r="G2579" s="412"/>
      <c r="H2579" s="413"/>
    </row>
    <row r="2580" spans="2:8" ht="27.75" x14ac:dyDescent="0.35">
      <c r="B2580" s="410" t="s">
        <v>3355</v>
      </c>
      <c r="C2580" s="411" t="s">
        <v>346</v>
      </c>
      <c r="D2580" s="412"/>
      <c r="E2580" s="412">
        <v>5.44</v>
      </c>
      <c r="F2580" s="412">
        <v>0</v>
      </c>
      <c r="G2580" s="412"/>
      <c r="H2580" s="413"/>
    </row>
    <row r="2581" spans="2:8" ht="27.75" x14ac:dyDescent="0.35">
      <c r="B2581" s="410" t="s">
        <v>3356</v>
      </c>
      <c r="C2581" s="411" t="s">
        <v>356</v>
      </c>
      <c r="D2581" s="412"/>
      <c r="E2581" s="412">
        <v>119</v>
      </c>
      <c r="F2581" s="412">
        <v>0</v>
      </c>
      <c r="G2581" s="412"/>
      <c r="H2581" s="413"/>
    </row>
    <row r="2582" spans="2:8" ht="27.75" x14ac:dyDescent="0.35">
      <c r="B2582" s="410" t="s">
        <v>3357</v>
      </c>
      <c r="C2582" s="411" t="s">
        <v>356</v>
      </c>
      <c r="D2582" s="412"/>
      <c r="E2582" s="412">
        <v>19.04</v>
      </c>
      <c r="F2582" s="412">
        <v>0</v>
      </c>
      <c r="G2582" s="412"/>
      <c r="H2582" s="413"/>
    </row>
    <row r="2583" spans="2:8" ht="27.75" x14ac:dyDescent="0.35">
      <c r="B2583" s="410" t="s">
        <v>3358</v>
      </c>
      <c r="C2583" s="411" t="s">
        <v>356</v>
      </c>
      <c r="D2583" s="412"/>
      <c r="E2583" s="412">
        <v>119</v>
      </c>
      <c r="F2583" s="412">
        <v>0</v>
      </c>
      <c r="G2583" s="412"/>
      <c r="H2583" s="413"/>
    </row>
    <row r="2584" spans="2:8" ht="27.75" x14ac:dyDescent="0.35">
      <c r="B2584" s="410" t="s">
        <v>3359</v>
      </c>
      <c r="C2584" s="411" t="s">
        <v>356</v>
      </c>
      <c r="D2584" s="412"/>
      <c r="E2584" s="412">
        <v>19.04</v>
      </c>
      <c r="F2584" s="412">
        <v>0</v>
      </c>
      <c r="G2584" s="412"/>
      <c r="H2584" s="413"/>
    </row>
    <row r="2585" spans="2:8" ht="27.75" x14ac:dyDescent="0.35">
      <c r="B2585" s="410" t="s">
        <v>3360</v>
      </c>
      <c r="C2585" s="411" t="s">
        <v>356</v>
      </c>
      <c r="D2585" s="412"/>
      <c r="E2585" s="412">
        <v>136</v>
      </c>
      <c r="F2585" s="412">
        <v>0</v>
      </c>
      <c r="G2585" s="412"/>
      <c r="H2585" s="413"/>
    </row>
    <row r="2586" spans="2:8" ht="27.75" x14ac:dyDescent="0.35">
      <c r="B2586" s="410" t="s">
        <v>3361</v>
      </c>
      <c r="C2586" s="411" t="s">
        <v>356</v>
      </c>
      <c r="D2586" s="412"/>
      <c r="E2586" s="412">
        <v>21.76</v>
      </c>
      <c r="F2586" s="412">
        <v>0</v>
      </c>
      <c r="G2586" s="412"/>
      <c r="H2586" s="413"/>
    </row>
    <row r="2587" spans="2:8" ht="27.75" x14ac:dyDescent="0.35">
      <c r="B2587" s="410" t="s">
        <v>3362</v>
      </c>
      <c r="C2587" s="411" t="s">
        <v>356</v>
      </c>
      <c r="D2587" s="412"/>
      <c r="E2587" s="412">
        <v>17</v>
      </c>
      <c r="F2587" s="412">
        <v>0</v>
      </c>
      <c r="G2587" s="412"/>
      <c r="H2587" s="413"/>
    </row>
    <row r="2588" spans="2:8" ht="27.75" x14ac:dyDescent="0.35">
      <c r="B2588" s="410" t="s">
        <v>3363</v>
      </c>
      <c r="C2588" s="411" t="s">
        <v>356</v>
      </c>
      <c r="D2588" s="412"/>
      <c r="E2588" s="412">
        <v>2.72</v>
      </c>
      <c r="F2588" s="412">
        <v>0</v>
      </c>
      <c r="G2588" s="412"/>
      <c r="H2588" s="413"/>
    </row>
    <row r="2589" spans="2:8" ht="27.75" x14ac:dyDescent="0.35">
      <c r="B2589" s="410" t="s">
        <v>3364</v>
      </c>
      <c r="C2589" s="411" t="s">
        <v>330</v>
      </c>
      <c r="D2589" s="412"/>
      <c r="E2589" s="412">
        <v>17</v>
      </c>
      <c r="F2589" s="412">
        <v>0</v>
      </c>
      <c r="G2589" s="412"/>
      <c r="H2589" s="413"/>
    </row>
    <row r="2590" spans="2:8" ht="27.75" x14ac:dyDescent="0.35">
      <c r="B2590" s="410" t="s">
        <v>3365</v>
      </c>
      <c r="C2590" s="411" t="s">
        <v>330</v>
      </c>
      <c r="D2590" s="412"/>
      <c r="E2590" s="412">
        <v>2.72</v>
      </c>
      <c r="F2590" s="412">
        <v>0</v>
      </c>
      <c r="G2590" s="412"/>
      <c r="H2590" s="413"/>
    </row>
    <row r="2591" spans="2:8" ht="27.75" x14ac:dyDescent="0.35">
      <c r="B2591" s="410" t="s">
        <v>3366</v>
      </c>
      <c r="C2591" s="411" t="s">
        <v>376</v>
      </c>
      <c r="D2591" s="412"/>
      <c r="E2591" s="412">
        <v>543</v>
      </c>
      <c r="F2591" s="412">
        <v>0</v>
      </c>
      <c r="G2591" s="412"/>
      <c r="H2591" s="413"/>
    </row>
    <row r="2592" spans="2:8" ht="40.5" x14ac:dyDescent="0.35">
      <c r="B2592" s="410" t="s">
        <v>3367</v>
      </c>
      <c r="C2592" s="411" t="s">
        <v>378</v>
      </c>
      <c r="D2592" s="412"/>
      <c r="E2592" s="412">
        <v>326</v>
      </c>
      <c r="F2592" s="412">
        <v>0</v>
      </c>
      <c r="G2592" s="412"/>
      <c r="H2592" s="413"/>
    </row>
    <row r="2593" spans="2:8" ht="40.5" x14ac:dyDescent="0.35">
      <c r="B2593" s="410" t="s">
        <v>3368</v>
      </c>
      <c r="C2593" s="411" t="s">
        <v>382</v>
      </c>
      <c r="D2593" s="412"/>
      <c r="E2593" s="412">
        <v>34</v>
      </c>
      <c r="F2593" s="412">
        <v>0</v>
      </c>
      <c r="G2593" s="412"/>
      <c r="H2593" s="413"/>
    </row>
    <row r="2594" spans="2:8" ht="40.5" x14ac:dyDescent="0.35">
      <c r="B2594" s="410" t="s">
        <v>3369</v>
      </c>
      <c r="C2594" s="411" t="s">
        <v>382</v>
      </c>
      <c r="D2594" s="412"/>
      <c r="E2594" s="412">
        <v>5.44</v>
      </c>
      <c r="F2594" s="412">
        <v>0</v>
      </c>
      <c r="G2594" s="412"/>
      <c r="H2594" s="413"/>
    </row>
    <row r="2595" spans="2:8" ht="40.5" x14ac:dyDescent="0.35">
      <c r="B2595" s="410" t="s">
        <v>3370</v>
      </c>
      <c r="C2595" s="411" t="s">
        <v>382</v>
      </c>
      <c r="D2595" s="412"/>
      <c r="E2595" s="412">
        <v>51</v>
      </c>
      <c r="F2595" s="412">
        <v>0</v>
      </c>
      <c r="G2595" s="412"/>
      <c r="H2595" s="413"/>
    </row>
    <row r="2596" spans="2:8" ht="40.5" x14ac:dyDescent="0.35">
      <c r="B2596" s="410" t="s">
        <v>3371</v>
      </c>
      <c r="C2596" s="411" t="s">
        <v>382</v>
      </c>
      <c r="D2596" s="412"/>
      <c r="E2596" s="412">
        <v>8.16</v>
      </c>
      <c r="F2596" s="412">
        <v>0</v>
      </c>
      <c r="G2596" s="412"/>
      <c r="H2596" s="413"/>
    </row>
    <row r="2597" spans="2:8" ht="27.75" x14ac:dyDescent="0.35">
      <c r="B2597" s="410" t="s">
        <v>3372</v>
      </c>
      <c r="C2597" s="411" t="s">
        <v>356</v>
      </c>
      <c r="D2597" s="412"/>
      <c r="E2597" s="412">
        <v>51</v>
      </c>
      <c r="F2597" s="412">
        <v>0</v>
      </c>
      <c r="G2597" s="412"/>
      <c r="H2597" s="413"/>
    </row>
    <row r="2598" spans="2:8" ht="27.75" x14ac:dyDescent="0.35">
      <c r="B2598" s="410" t="s">
        <v>3373</v>
      </c>
      <c r="C2598" s="411" t="s">
        <v>356</v>
      </c>
      <c r="D2598" s="412"/>
      <c r="E2598" s="412">
        <v>8.16</v>
      </c>
      <c r="F2598" s="412">
        <v>0</v>
      </c>
      <c r="G2598" s="412"/>
      <c r="H2598" s="413"/>
    </row>
    <row r="2599" spans="2:8" ht="27.75" x14ac:dyDescent="0.35">
      <c r="B2599" s="410" t="s">
        <v>3374</v>
      </c>
      <c r="C2599" s="411" t="s">
        <v>356</v>
      </c>
      <c r="D2599" s="412"/>
      <c r="E2599" s="412">
        <v>34</v>
      </c>
      <c r="F2599" s="412">
        <v>0</v>
      </c>
      <c r="G2599" s="412"/>
      <c r="H2599" s="413"/>
    </row>
    <row r="2600" spans="2:8" ht="27.75" x14ac:dyDescent="0.35">
      <c r="B2600" s="410" t="s">
        <v>3375</v>
      </c>
      <c r="C2600" s="411" t="s">
        <v>356</v>
      </c>
      <c r="D2600" s="412"/>
      <c r="E2600" s="412">
        <v>5.44</v>
      </c>
      <c r="F2600" s="412">
        <v>0</v>
      </c>
      <c r="G2600" s="412"/>
      <c r="H2600" s="413"/>
    </row>
    <row r="2601" spans="2:8" ht="27.75" x14ac:dyDescent="0.35">
      <c r="B2601" s="410" t="s">
        <v>3376</v>
      </c>
      <c r="C2601" s="411" t="s">
        <v>356</v>
      </c>
      <c r="D2601" s="412"/>
      <c r="E2601" s="412">
        <v>119</v>
      </c>
      <c r="F2601" s="412">
        <v>0</v>
      </c>
      <c r="G2601" s="412"/>
      <c r="H2601" s="413"/>
    </row>
    <row r="2602" spans="2:8" ht="27.75" x14ac:dyDescent="0.35">
      <c r="B2602" s="410" t="s">
        <v>3377</v>
      </c>
      <c r="C2602" s="411" t="s">
        <v>356</v>
      </c>
      <c r="D2602" s="412"/>
      <c r="E2602" s="412">
        <v>19.04</v>
      </c>
      <c r="F2602" s="412">
        <v>0</v>
      </c>
      <c r="G2602" s="412"/>
      <c r="H2602" s="413"/>
    </row>
    <row r="2603" spans="2:8" ht="27.75" x14ac:dyDescent="0.35">
      <c r="B2603" s="410" t="s">
        <v>3378</v>
      </c>
      <c r="C2603" s="411" t="s">
        <v>356</v>
      </c>
      <c r="D2603" s="412"/>
      <c r="E2603" s="412">
        <v>68</v>
      </c>
      <c r="F2603" s="412">
        <v>0</v>
      </c>
      <c r="G2603" s="412"/>
      <c r="H2603" s="413"/>
    </row>
    <row r="2604" spans="2:8" ht="27.75" x14ac:dyDescent="0.35">
      <c r="B2604" s="410" t="s">
        <v>3379</v>
      </c>
      <c r="C2604" s="411" t="s">
        <v>356</v>
      </c>
      <c r="D2604" s="412"/>
      <c r="E2604" s="412">
        <v>10.88</v>
      </c>
      <c r="F2604" s="412">
        <v>0</v>
      </c>
      <c r="G2604" s="412"/>
      <c r="H2604" s="413"/>
    </row>
    <row r="2605" spans="2:8" ht="27.75" x14ac:dyDescent="0.35">
      <c r="B2605" s="410" t="s">
        <v>3380</v>
      </c>
      <c r="C2605" s="411" t="s">
        <v>402</v>
      </c>
      <c r="D2605" s="412"/>
      <c r="E2605" s="412">
        <v>15</v>
      </c>
      <c r="F2605" s="412">
        <v>0</v>
      </c>
      <c r="G2605" s="412"/>
      <c r="H2605" s="413"/>
    </row>
    <row r="2606" spans="2:8" ht="27.75" x14ac:dyDescent="0.35">
      <c r="B2606" s="410" t="s">
        <v>3381</v>
      </c>
      <c r="C2606" s="411" t="s">
        <v>402</v>
      </c>
      <c r="D2606" s="412"/>
      <c r="E2606" s="412">
        <v>2.4</v>
      </c>
      <c r="F2606" s="412">
        <v>0</v>
      </c>
      <c r="G2606" s="412"/>
      <c r="H2606" s="413"/>
    </row>
    <row r="2607" spans="2:8" ht="27.75" x14ac:dyDescent="0.35">
      <c r="B2607" s="410" t="s">
        <v>3382</v>
      </c>
      <c r="C2607" s="411" t="s">
        <v>406</v>
      </c>
      <c r="D2607" s="412"/>
      <c r="E2607" s="412">
        <v>40</v>
      </c>
      <c r="F2607" s="412">
        <v>0</v>
      </c>
      <c r="G2607" s="412"/>
      <c r="H2607" s="413"/>
    </row>
    <row r="2608" spans="2:8" ht="27.75" x14ac:dyDescent="0.35">
      <c r="B2608" s="410" t="s">
        <v>3383</v>
      </c>
      <c r="C2608" s="411" t="s">
        <v>406</v>
      </c>
      <c r="D2608" s="412"/>
      <c r="E2608" s="412">
        <v>6.4</v>
      </c>
      <c r="F2608" s="412">
        <v>0</v>
      </c>
      <c r="G2608" s="412"/>
      <c r="H2608" s="413"/>
    </row>
    <row r="2609" spans="2:8" ht="27.75" x14ac:dyDescent="0.35">
      <c r="B2609" s="410" t="s">
        <v>3384</v>
      </c>
      <c r="C2609" s="411" t="s">
        <v>415</v>
      </c>
      <c r="D2609" s="412"/>
      <c r="E2609" s="412">
        <v>660</v>
      </c>
      <c r="F2609" s="412">
        <v>0</v>
      </c>
      <c r="G2609" s="412"/>
      <c r="H2609" s="413"/>
    </row>
    <row r="2610" spans="2:8" ht="27.75" x14ac:dyDescent="0.35">
      <c r="B2610" s="410" t="s">
        <v>3385</v>
      </c>
      <c r="C2610" s="411" t="s">
        <v>415</v>
      </c>
      <c r="D2610" s="412"/>
      <c r="E2610" s="412">
        <v>105.6</v>
      </c>
      <c r="F2610" s="412">
        <v>0</v>
      </c>
      <c r="G2610" s="412"/>
      <c r="H2610" s="413"/>
    </row>
    <row r="2611" spans="2:8" ht="27.75" x14ac:dyDescent="0.35">
      <c r="B2611" s="410" t="s">
        <v>3386</v>
      </c>
      <c r="C2611" s="411" t="s">
        <v>356</v>
      </c>
      <c r="D2611" s="412"/>
      <c r="E2611" s="412">
        <v>119</v>
      </c>
      <c r="F2611" s="412">
        <v>0</v>
      </c>
      <c r="G2611" s="412"/>
      <c r="H2611" s="413"/>
    </row>
    <row r="2612" spans="2:8" ht="27.75" x14ac:dyDescent="0.35">
      <c r="B2612" s="410" t="s">
        <v>3387</v>
      </c>
      <c r="C2612" s="411" t="s">
        <v>356</v>
      </c>
      <c r="D2612" s="412"/>
      <c r="E2612" s="412">
        <v>19.04</v>
      </c>
      <c r="F2612" s="412">
        <v>0</v>
      </c>
      <c r="G2612" s="412"/>
      <c r="H2612" s="413"/>
    </row>
    <row r="2613" spans="2:8" ht="27.75" x14ac:dyDescent="0.35">
      <c r="B2613" s="410" t="s">
        <v>3388</v>
      </c>
      <c r="C2613" s="411" t="s">
        <v>356</v>
      </c>
      <c r="D2613" s="412"/>
      <c r="E2613" s="412">
        <v>68</v>
      </c>
      <c r="F2613" s="412">
        <v>0</v>
      </c>
      <c r="G2613" s="412"/>
      <c r="H2613" s="413"/>
    </row>
    <row r="2614" spans="2:8" ht="27.75" x14ac:dyDescent="0.35">
      <c r="B2614" s="410" t="s">
        <v>3389</v>
      </c>
      <c r="C2614" s="411" t="s">
        <v>356</v>
      </c>
      <c r="D2614" s="412"/>
      <c r="E2614" s="412">
        <v>10.88</v>
      </c>
      <c r="F2614" s="412">
        <v>0</v>
      </c>
      <c r="G2614" s="412"/>
      <c r="H2614" s="413"/>
    </row>
    <row r="2615" spans="2:8" ht="27.75" x14ac:dyDescent="0.35">
      <c r="B2615" s="410" t="s">
        <v>3390</v>
      </c>
      <c r="C2615" s="411" t="s">
        <v>444</v>
      </c>
      <c r="D2615" s="412"/>
      <c r="E2615" s="412">
        <v>10</v>
      </c>
      <c r="F2615" s="412">
        <v>0</v>
      </c>
      <c r="G2615" s="412"/>
      <c r="H2615" s="413"/>
    </row>
    <row r="2616" spans="2:8" ht="27.75" x14ac:dyDescent="0.35">
      <c r="B2616" s="410" t="s">
        <v>3391</v>
      </c>
      <c r="C2616" s="411" t="s">
        <v>444</v>
      </c>
      <c r="D2616" s="412"/>
      <c r="E2616" s="412">
        <v>1.6</v>
      </c>
      <c r="F2616" s="412">
        <v>0</v>
      </c>
      <c r="G2616" s="412"/>
      <c r="H2616" s="413"/>
    </row>
    <row r="2617" spans="2:8" x14ac:dyDescent="0.35">
      <c r="B2617" s="410" t="s">
        <v>3392</v>
      </c>
      <c r="C2617" s="411" t="s">
        <v>448</v>
      </c>
      <c r="D2617" s="412"/>
      <c r="E2617" s="412">
        <v>10</v>
      </c>
      <c r="F2617" s="412">
        <v>0</v>
      </c>
      <c r="G2617" s="412"/>
      <c r="H2617" s="413"/>
    </row>
    <row r="2618" spans="2:8" x14ac:dyDescent="0.35">
      <c r="B2618" s="410" t="s">
        <v>3393</v>
      </c>
      <c r="C2618" s="411" t="s">
        <v>448</v>
      </c>
      <c r="D2618" s="412"/>
      <c r="E2618" s="412">
        <v>1.6</v>
      </c>
      <c r="F2618" s="412">
        <v>0</v>
      </c>
      <c r="G2618" s="412"/>
      <c r="H2618" s="413"/>
    </row>
    <row r="2619" spans="2:8" ht="27.75" x14ac:dyDescent="0.35">
      <c r="B2619" s="410" t="s">
        <v>3394</v>
      </c>
      <c r="C2619" s="411" t="s">
        <v>460</v>
      </c>
      <c r="D2619" s="412"/>
      <c r="E2619" s="412">
        <v>15</v>
      </c>
      <c r="F2619" s="412">
        <v>0</v>
      </c>
      <c r="G2619" s="412"/>
      <c r="H2619" s="413"/>
    </row>
    <row r="2620" spans="2:8" ht="27.75" x14ac:dyDescent="0.35">
      <c r="B2620" s="410" t="s">
        <v>3395</v>
      </c>
      <c r="C2620" s="411" t="s">
        <v>460</v>
      </c>
      <c r="D2620" s="412"/>
      <c r="E2620" s="412">
        <v>2.4</v>
      </c>
      <c r="F2620" s="412">
        <v>0</v>
      </c>
      <c r="G2620" s="412"/>
      <c r="H2620" s="413"/>
    </row>
    <row r="2621" spans="2:8" ht="27.75" x14ac:dyDescent="0.35">
      <c r="B2621" s="410" t="s">
        <v>3396</v>
      </c>
      <c r="C2621" s="411" t="s">
        <v>406</v>
      </c>
      <c r="D2621" s="412"/>
      <c r="E2621" s="412">
        <v>30</v>
      </c>
      <c r="F2621" s="412">
        <v>0</v>
      </c>
      <c r="G2621" s="412"/>
      <c r="H2621" s="413"/>
    </row>
    <row r="2622" spans="2:8" ht="27.75" x14ac:dyDescent="0.35">
      <c r="B2622" s="410" t="s">
        <v>3397</v>
      </c>
      <c r="C2622" s="411" t="s">
        <v>406</v>
      </c>
      <c r="D2622" s="412"/>
      <c r="E2622" s="412">
        <v>4.8</v>
      </c>
      <c r="F2622" s="412">
        <v>0</v>
      </c>
      <c r="G2622" s="412"/>
      <c r="H2622" s="413"/>
    </row>
    <row r="2623" spans="2:8" ht="27.75" x14ac:dyDescent="0.35">
      <c r="B2623" s="410" t="s">
        <v>3398</v>
      </c>
      <c r="C2623" s="411" t="s">
        <v>402</v>
      </c>
      <c r="D2623" s="412"/>
      <c r="E2623" s="412">
        <v>5</v>
      </c>
      <c r="F2623" s="412">
        <v>0</v>
      </c>
      <c r="G2623" s="412"/>
      <c r="H2623" s="413"/>
    </row>
    <row r="2624" spans="2:8" ht="27.75" x14ac:dyDescent="0.35">
      <c r="B2624" s="410" t="s">
        <v>3399</v>
      </c>
      <c r="C2624" s="411" t="s">
        <v>402</v>
      </c>
      <c r="D2624" s="412"/>
      <c r="E2624" s="412">
        <v>0.8</v>
      </c>
      <c r="F2624" s="412">
        <v>0</v>
      </c>
      <c r="G2624" s="412"/>
      <c r="H2624" s="413"/>
    </row>
    <row r="2625" spans="2:8" ht="27.75" x14ac:dyDescent="0.35">
      <c r="B2625" s="410" t="s">
        <v>3400</v>
      </c>
      <c r="C2625" s="411" t="s">
        <v>483</v>
      </c>
      <c r="D2625" s="412"/>
      <c r="E2625" s="412">
        <v>30</v>
      </c>
      <c r="F2625" s="412">
        <v>0</v>
      </c>
      <c r="G2625" s="412"/>
      <c r="H2625" s="413"/>
    </row>
    <row r="2626" spans="2:8" ht="27.75" x14ac:dyDescent="0.35">
      <c r="B2626" s="410" t="s">
        <v>3401</v>
      </c>
      <c r="C2626" s="411" t="s">
        <v>483</v>
      </c>
      <c r="D2626" s="412"/>
      <c r="E2626" s="412">
        <v>4.8</v>
      </c>
      <c r="F2626" s="412">
        <v>0</v>
      </c>
      <c r="G2626" s="412"/>
      <c r="H2626" s="413"/>
    </row>
    <row r="2627" spans="2:8" ht="27.75" x14ac:dyDescent="0.35">
      <c r="B2627" s="410" t="s">
        <v>3402</v>
      </c>
      <c r="C2627" s="411" t="s">
        <v>444</v>
      </c>
      <c r="D2627" s="412"/>
      <c r="E2627" s="412">
        <v>660</v>
      </c>
      <c r="F2627" s="412">
        <v>0</v>
      </c>
      <c r="G2627" s="412"/>
      <c r="H2627" s="413"/>
    </row>
    <row r="2628" spans="2:8" ht="27.75" x14ac:dyDescent="0.35">
      <c r="B2628" s="410" t="s">
        <v>3403</v>
      </c>
      <c r="C2628" s="411" t="s">
        <v>444</v>
      </c>
      <c r="D2628" s="412"/>
      <c r="E2628" s="412">
        <v>20</v>
      </c>
      <c r="F2628" s="412">
        <v>0</v>
      </c>
      <c r="G2628" s="412"/>
      <c r="H2628" s="413"/>
    </row>
    <row r="2629" spans="2:8" ht="27.75" x14ac:dyDescent="0.35">
      <c r="B2629" s="410" t="s">
        <v>3404</v>
      </c>
      <c r="C2629" s="411" t="s">
        <v>444</v>
      </c>
      <c r="D2629" s="412"/>
      <c r="E2629" s="412">
        <v>108.8</v>
      </c>
      <c r="F2629" s="412">
        <v>0</v>
      </c>
      <c r="G2629" s="412"/>
      <c r="H2629" s="413"/>
    </row>
    <row r="2630" spans="2:8" ht="27.75" x14ac:dyDescent="0.35">
      <c r="B2630" s="410" t="s">
        <v>3405</v>
      </c>
      <c r="C2630" s="411" t="s">
        <v>402</v>
      </c>
      <c r="D2630" s="412"/>
      <c r="E2630" s="412">
        <v>5</v>
      </c>
      <c r="F2630" s="412">
        <v>0</v>
      </c>
      <c r="G2630" s="412"/>
      <c r="H2630" s="413"/>
    </row>
    <row r="2631" spans="2:8" ht="27.75" x14ac:dyDescent="0.35">
      <c r="B2631" s="410" t="s">
        <v>3406</v>
      </c>
      <c r="C2631" s="411" t="s">
        <v>402</v>
      </c>
      <c r="D2631" s="412"/>
      <c r="E2631" s="412">
        <v>0.8</v>
      </c>
      <c r="F2631" s="412">
        <v>0</v>
      </c>
      <c r="G2631" s="412"/>
      <c r="H2631" s="413"/>
    </row>
    <row r="2632" spans="2:8" ht="27.75" x14ac:dyDescent="0.35">
      <c r="B2632" s="410" t="s">
        <v>3407</v>
      </c>
      <c r="C2632" s="411" t="s">
        <v>557</v>
      </c>
      <c r="D2632" s="412"/>
      <c r="E2632" s="412">
        <v>20</v>
      </c>
      <c r="F2632" s="412">
        <v>0</v>
      </c>
      <c r="G2632" s="412"/>
      <c r="H2632" s="413"/>
    </row>
    <row r="2633" spans="2:8" ht="27.75" x14ac:dyDescent="0.35">
      <c r="B2633" s="410" t="s">
        <v>3408</v>
      </c>
      <c r="C2633" s="411" t="s">
        <v>557</v>
      </c>
      <c r="D2633" s="412"/>
      <c r="E2633" s="412">
        <v>3.2</v>
      </c>
      <c r="F2633" s="412">
        <v>0</v>
      </c>
      <c r="G2633" s="412"/>
      <c r="H2633" s="413"/>
    </row>
    <row r="2634" spans="2:8" ht="40.5" x14ac:dyDescent="0.35">
      <c r="B2634" s="410" t="s">
        <v>3409</v>
      </c>
      <c r="C2634" s="411" t="s">
        <v>561</v>
      </c>
      <c r="D2634" s="412"/>
      <c r="E2634" s="412">
        <v>39</v>
      </c>
      <c r="F2634" s="412">
        <v>0</v>
      </c>
      <c r="G2634" s="412"/>
      <c r="H2634" s="413"/>
    </row>
    <row r="2635" spans="2:8" ht="40.5" x14ac:dyDescent="0.35">
      <c r="B2635" s="410" t="s">
        <v>3410</v>
      </c>
      <c r="C2635" s="411" t="s">
        <v>561</v>
      </c>
      <c r="D2635" s="412"/>
      <c r="E2635" s="412">
        <v>6.24</v>
      </c>
      <c r="F2635" s="412">
        <v>0</v>
      </c>
      <c r="G2635" s="412"/>
      <c r="H2635" s="413"/>
    </row>
    <row r="2636" spans="2:8" ht="40.5" x14ac:dyDescent="0.35">
      <c r="B2636" s="410" t="s">
        <v>3411</v>
      </c>
      <c r="C2636" s="411" t="s">
        <v>561</v>
      </c>
      <c r="D2636" s="412"/>
      <c r="E2636" s="412">
        <v>39</v>
      </c>
      <c r="F2636" s="412">
        <v>0</v>
      </c>
      <c r="G2636" s="412"/>
      <c r="H2636" s="413"/>
    </row>
    <row r="2637" spans="2:8" ht="40.5" x14ac:dyDescent="0.35">
      <c r="B2637" s="410" t="s">
        <v>3412</v>
      </c>
      <c r="C2637" s="411" t="s">
        <v>561</v>
      </c>
      <c r="D2637" s="412"/>
      <c r="E2637" s="412">
        <v>6.24</v>
      </c>
      <c r="F2637" s="412">
        <v>0</v>
      </c>
      <c r="G2637" s="412"/>
      <c r="H2637" s="413"/>
    </row>
    <row r="2638" spans="2:8" x14ac:dyDescent="0.35">
      <c r="B2638" s="410" t="s">
        <v>3413</v>
      </c>
      <c r="C2638" s="411" t="s">
        <v>3414</v>
      </c>
      <c r="D2638" s="412">
        <v>0</v>
      </c>
      <c r="E2638" s="412">
        <v>8830.0300000000007</v>
      </c>
      <c r="F2638" s="412">
        <v>0</v>
      </c>
      <c r="G2638" s="412">
        <v>8830.0300000000007</v>
      </c>
      <c r="H2638" s="413"/>
    </row>
    <row r="2639" spans="2:8" x14ac:dyDescent="0.35">
      <c r="B2639" s="410" t="s">
        <v>3415</v>
      </c>
      <c r="C2639" s="411" t="s">
        <v>3416</v>
      </c>
      <c r="D2639" s="412">
        <v>0</v>
      </c>
      <c r="E2639" s="412">
        <v>8830.0300000000007</v>
      </c>
      <c r="F2639" s="412">
        <v>0</v>
      </c>
      <c r="G2639" s="412">
        <v>8830.0300000000007</v>
      </c>
      <c r="H2639" s="413"/>
    </row>
    <row r="2640" spans="2:8" x14ac:dyDescent="0.35">
      <c r="B2640" s="410" t="s">
        <v>3417</v>
      </c>
      <c r="C2640" s="411" t="s">
        <v>563</v>
      </c>
      <c r="D2640" s="412"/>
      <c r="E2640" s="412">
        <v>4103.34</v>
      </c>
      <c r="F2640" s="412">
        <v>0</v>
      </c>
      <c r="G2640" s="412"/>
      <c r="H2640" s="413"/>
    </row>
    <row r="2641" spans="2:8" ht="53.25" x14ac:dyDescent="0.35">
      <c r="B2641" s="410" t="s">
        <v>3418</v>
      </c>
      <c r="C2641" s="411" t="s">
        <v>565</v>
      </c>
      <c r="D2641" s="412"/>
      <c r="E2641" s="412">
        <v>4726.6899999999996</v>
      </c>
      <c r="F2641" s="412">
        <v>0</v>
      </c>
      <c r="G2641" s="412"/>
      <c r="H2641" s="413"/>
    </row>
    <row r="2642" spans="2:8" ht="40.5" x14ac:dyDescent="0.35">
      <c r="B2642" s="410" t="s">
        <v>3419</v>
      </c>
      <c r="C2642" s="411" t="s">
        <v>3420</v>
      </c>
      <c r="D2642" s="412">
        <v>0</v>
      </c>
      <c r="E2642" s="412">
        <v>90605.83</v>
      </c>
      <c r="F2642" s="412">
        <v>0</v>
      </c>
      <c r="G2642" s="412">
        <v>90605.83</v>
      </c>
      <c r="H2642" s="413"/>
    </row>
    <row r="2643" spans="2:8" ht="40.5" x14ac:dyDescent="0.35">
      <c r="B2643" s="410" t="s">
        <v>3421</v>
      </c>
      <c r="C2643" s="411" t="s">
        <v>3422</v>
      </c>
      <c r="D2643" s="412">
        <v>0</v>
      </c>
      <c r="E2643" s="412">
        <v>4891.7</v>
      </c>
      <c r="F2643" s="412">
        <v>0</v>
      </c>
      <c r="G2643" s="412">
        <v>4891.7</v>
      </c>
      <c r="H2643" s="413"/>
    </row>
    <row r="2644" spans="2:8" ht="27.75" x14ac:dyDescent="0.35">
      <c r="B2644" s="410" t="s">
        <v>3423</v>
      </c>
      <c r="C2644" s="411" t="s">
        <v>3424</v>
      </c>
      <c r="D2644" s="412">
        <v>0</v>
      </c>
      <c r="E2644" s="412">
        <v>4891.7</v>
      </c>
      <c r="F2644" s="412">
        <v>0</v>
      </c>
      <c r="G2644" s="412">
        <v>4891.7</v>
      </c>
      <c r="H2644" s="413"/>
    </row>
    <row r="2645" spans="2:8" x14ac:dyDescent="0.35">
      <c r="B2645" s="410" t="s">
        <v>3425</v>
      </c>
      <c r="C2645" s="411" t="s">
        <v>623</v>
      </c>
      <c r="D2645" s="412"/>
      <c r="E2645" s="412">
        <v>4891.7</v>
      </c>
      <c r="F2645" s="412">
        <v>0</v>
      </c>
      <c r="G2645" s="412"/>
      <c r="H2645" s="413"/>
    </row>
    <row r="2646" spans="2:8" ht="27.75" x14ac:dyDescent="0.35">
      <c r="B2646" s="410" t="s">
        <v>3426</v>
      </c>
      <c r="C2646" s="411" t="s">
        <v>3427</v>
      </c>
      <c r="D2646" s="412">
        <v>0</v>
      </c>
      <c r="E2646" s="412">
        <v>85714.13</v>
      </c>
      <c r="F2646" s="412">
        <v>0</v>
      </c>
      <c r="G2646" s="412">
        <v>85714.13</v>
      </c>
      <c r="H2646" s="413"/>
    </row>
    <row r="2647" spans="2:8" ht="27.75" x14ac:dyDescent="0.35">
      <c r="B2647" s="410" t="s">
        <v>3428</v>
      </c>
      <c r="C2647" s="411" t="s">
        <v>3429</v>
      </c>
      <c r="D2647" s="412">
        <v>0</v>
      </c>
      <c r="E2647" s="412">
        <v>85714.13</v>
      </c>
      <c r="F2647" s="412">
        <v>0</v>
      </c>
      <c r="G2647" s="412">
        <v>85714.13</v>
      </c>
      <c r="H2647" s="413"/>
    </row>
    <row r="2648" spans="2:8" ht="40.5" x14ac:dyDescent="0.35">
      <c r="B2648" s="410" t="s">
        <v>3430</v>
      </c>
      <c r="C2648" s="411" t="s">
        <v>613</v>
      </c>
      <c r="D2648" s="412"/>
      <c r="E2648" s="412">
        <v>1550</v>
      </c>
      <c r="F2648" s="412">
        <v>0</v>
      </c>
      <c r="G2648" s="412"/>
      <c r="H2648" s="413"/>
    </row>
    <row r="2649" spans="2:8" ht="40.5" x14ac:dyDescent="0.35">
      <c r="B2649" s="410" t="s">
        <v>3431</v>
      </c>
      <c r="C2649" s="411" t="s">
        <v>613</v>
      </c>
      <c r="D2649" s="412"/>
      <c r="E2649" s="412">
        <v>1090</v>
      </c>
      <c r="F2649" s="412">
        <v>0</v>
      </c>
      <c r="G2649" s="412"/>
      <c r="H2649" s="413"/>
    </row>
    <row r="2650" spans="2:8" ht="40.5" x14ac:dyDescent="0.35">
      <c r="B2650" s="410" t="s">
        <v>3432</v>
      </c>
      <c r="C2650" s="411" t="s">
        <v>613</v>
      </c>
      <c r="D2650" s="412"/>
      <c r="E2650" s="412">
        <v>483.41</v>
      </c>
      <c r="F2650" s="412">
        <v>0</v>
      </c>
      <c r="G2650" s="412"/>
      <c r="H2650" s="413"/>
    </row>
    <row r="2651" spans="2:8" ht="27.75" x14ac:dyDescent="0.35">
      <c r="B2651" s="410" t="s">
        <v>3433</v>
      </c>
      <c r="C2651" s="411" t="s">
        <v>615</v>
      </c>
      <c r="D2651" s="412"/>
      <c r="E2651" s="412">
        <v>10844</v>
      </c>
      <c r="F2651" s="412">
        <v>0</v>
      </c>
      <c r="G2651" s="412"/>
      <c r="H2651" s="413"/>
    </row>
    <row r="2652" spans="2:8" ht="27.75" x14ac:dyDescent="0.35">
      <c r="B2652" s="410" t="s">
        <v>3434</v>
      </c>
      <c r="C2652" s="411" t="s">
        <v>716</v>
      </c>
      <c r="D2652" s="412"/>
      <c r="E2652" s="412">
        <v>22508.639999999999</v>
      </c>
      <c r="F2652" s="412">
        <v>0</v>
      </c>
      <c r="G2652" s="412"/>
      <c r="H2652" s="413"/>
    </row>
    <row r="2653" spans="2:8" ht="40.5" x14ac:dyDescent="0.35">
      <c r="B2653" s="410" t="s">
        <v>3435</v>
      </c>
      <c r="C2653" s="411" t="s">
        <v>718</v>
      </c>
      <c r="D2653" s="412"/>
      <c r="E2653" s="412">
        <v>13357.99</v>
      </c>
      <c r="F2653" s="412">
        <v>0</v>
      </c>
      <c r="G2653" s="412"/>
      <c r="H2653" s="413"/>
    </row>
    <row r="2654" spans="2:8" ht="40.5" x14ac:dyDescent="0.35">
      <c r="B2654" s="410" t="s">
        <v>3436</v>
      </c>
      <c r="C2654" s="411" t="s">
        <v>720</v>
      </c>
      <c r="D2654" s="412"/>
      <c r="E2654" s="412">
        <v>11102.29</v>
      </c>
      <c r="F2654" s="412">
        <v>0</v>
      </c>
      <c r="G2654" s="412"/>
      <c r="H2654" s="413"/>
    </row>
    <row r="2655" spans="2:8" ht="27.75" x14ac:dyDescent="0.35">
      <c r="B2655" s="410" t="s">
        <v>3437</v>
      </c>
      <c r="C2655" s="411" t="s">
        <v>722</v>
      </c>
      <c r="D2655" s="412"/>
      <c r="E2655" s="412">
        <v>13171.8</v>
      </c>
      <c r="F2655" s="412">
        <v>0</v>
      </c>
      <c r="G2655" s="412"/>
      <c r="H2655" s="413"/>
    </row>
    <row r="2656" spans="2:8" x14ac:dyDescent="0.35">
      <c r="B2656" s="410" t="s">
        <v>3438</v>
      </c>
      <c r="C2656" s="411" t="s">
        <v>742</v>
      </c>
      <c r="D2656" s="412"/>
      <c r="E2656" s="412">
        <v>11606</v>
      </c>
      <c r="F2656" s="412">
        <v>0</v>
      </c>
      <c r="G2656" s="412"/>
      <c r="H2656" s="413"/>
    </row>
    <row r="2657" spans="2:8" x14ac:dyDescent="0.35">
      <c r="B2657" s="410" t="s">
        <v>3439</v>
      </c>
      <c r="C2657" s="411" t="s">
        <v>3440</v>
      </c>
      <c r="D2657" s="412">
        <v>0</v>
      </c>
      <c r="E2657" s="412">
        <v>40619.870000000003</v>
      </c>
      <c r="F2657" s="412">
        <v>0</v>
      </c>
      <c r="G2657" s="412">
        <v>40619.870000000003</v>
      </c>
      <c r="H2657" s="413"/>
    </row>
    <row r="2658" spans="2:8" x14ac:dyDescent="0.35">
      <c r="B2658" s="410" t="s">
        <v>3441</v>
      </c>
      <c r="C2658" s="411" t="s">
        <v>3442</v>
      </c>
      <c r="D2658" s="412">
        <v>0</v>
      </c>
      <c r="E2658" s="412">
        <v>345</v>
      </c>
      <c r="F2658" s="412">
        <v>0</v>
      </c>
      <c r="G2658" s="412">
        <v>345</v>
      </c>
      <c r="H2658" s="413"/>
    </row>
    <row r="2659" spans="2:8" x14ac:dyDescent="0.35">
      <c r="B2659" s="410" t="s">
        <v>3443</v>
      </c>
      <c r="C2659" s="411" t="s">
        <v>3444</v>
      </c>
      <c r="D2659" s="412">
        <v>0</v>
      </c>
      <c r="E2659" s="412">
        <v>345</v>
      </c>
      <c r="F2659" s="412">
        <v>0</v>
      </c>
      <c r="G2659" s="412">
        <v>345</v>
      </c>
      <c r="H2659" s="413"/>
    </row>
    <row r="2660" spans="2:8" ht="40.5" x14ac:dyDescent="0.35">
      <c r="B2660" s="410" t="s">
        <v>3445</v>
      </c>
      <c r="C2660" s="411" t="s">
        <v>744</v>
      </c>
      <c r="D2660" s="412"/>
      <c r="E2660" s="412">
        <v>345</v>
      </c>
      <c r="F2660" s="412">
        <v>0</v>
      </c>
      <c r="G2660" s="412"/>
      <c r="H2660" s="413"/>
    </row>
    <row r="2661" spans="2:8" x14ac:dyDescent="0.35">
      <c r="B2661" s="410" t="s">
        <v>3446</v>
      </c>
      <c r="C2661" s="411" t="s">
        <v>3447</v>
      </c>
      <c r="D2661" s="412">
        <v>0</v>
      </c>
      <c r="E2661" s="412">
        <v>40274.870000000003</v>
      </c>
      <c r="F2661" s="412">
        <v>0</v>
      </c>
      <c r="G2661" s="412">
        <v>40274.870000000003</v>
      </c>
      <c r="H2661" s="413"/>
    </row>
    <row r="2662" spans="2:8" ht="27.75" x14ac:dyDescent="0.35">
      <c r="B2662" s="410" t="s">
        <v>3448</v>
      </c>
      <c r="C2662" s="411" t="s">
        <v>3449</v>
      </c>
      <c r="D2662" s="412">
        <v>0</v>
      </c>
      <c r="E2662" s="412">
        <v>40274.870000000003</v>
      </c>
      <c r="F2662" s="412">
        <v>0</v>
      </c>
      <c r="G2662" s="412">
        <v>40274.870000000003</v>
      </c>
      <c r="H2662" s="413"/>
    </row>
    <row r="2663" spans="2:8" ht="40.5" x14ac:dyDescent="0.35">
      <c r="B2663" s="410" t="s">
        <v>3450</v>
      </c>
      <c r="C2663" s="411" t="s">
        <v>363</v>
      </c>
      <c r="D2663" s="412"/>
      <c r="E2663" s="412">
        <v>1332</v>
      </c>
      <c r="F2663" s="412">
        <v>0</v>
      </c>
      <c r="G2663" s="412"/>
      <c r="H2663" s="413"/>
    </row>
    <row r="2664" spans="2:8" ht="40.5" x14ac:dyDescent="0.35">
      <c r="B2664" s="410" t="s">
        <v>3451</v>
      </c>
      <c r="C2664" s="411" t="s">
        <v>363</v>
      </c>
      <c r="D2664" s="412"/>
      <c r="E2664" s="412">
        <v>743</v>
      </c>
      <c r="F2664" s="412">
        <v>0</v>
      </c>
      <c r="G2664" s="412"/>
      <c r="H2664" s="413"/>
    </row>
    <row r="2665" spans="2:8" ht="27.75" x14ac:dyDescent="0.35">
      <c r="B2665" s="410" t="s">
        <v>3452</v>
      </c>
      <c r="C2665" s="411" t="s">
        <v>372</v>
      </c>
      <c r="D2665" s="412"/>
      <c r="E2665" s="412">
        <v>465</v>
      </c>
      <c r="F2665" s="412">
        <v>0</v>
      </c>
      <c r="G2665" s="412"/>
      <c r="H2665" s="413"/>
    </row>
    <row r="2666" spans="2:8" ht="27.75" x14ac:dyDescent="0.35">
      <c r="B2666" s="410" t="s">
        <v>3453</v>
      </c>
      <c r="C2666" s="411" t="s">
        <v>388</v>
      </c>
      <c r="D2666" s="412"/>
      <c r="E2666" s="412">
        <v>1513</v>
      </c>
      <c r="F2666" s="412">
        <v>0</v>
      </c>
      <c r="G2666" s="412"/>
      <c r="H2666" s="413"/>
    </row>
    <row r="2667" spans="2:8" ht="27.75" x14ac:dyDescent="0.35">
      <c r="B2667" s="410" t="s">
        <v>3454</v>
      </c>
      <c r="C2667" s="411" t="s">
        <v>388</v>
      </c>
      <c r="D2667" s="412"/>
      <c r="E2667" s="412">
        <v>1487</v>
      </c>
      <c r="F2667" s="412">
        <v>0</v>
      </c>
      <c r="G2667" s="412"/>
      <c r="H2667" s="413"/>
    </row>
    <row r="2668" spans="2:8" ht="27.75" x14ac:dyDescent="0.35">
      <c r="B2668" s="410" t="s">
        <v>3455</v>
      </c>
      <c r="C2668" s="411" t="s">
        <v>388</v>
      </c>
      <c r="D2668" s="412"/>
      <c r="E2668" s="412">
        <v>2787.2</v>
      </c>
      <c r="F2668" s="412">
        <v>0</v>
      </c>
      <c r="G2668" s="412"/>
      <c r="H2668" s="413"/>
    </row>
    <row r="2669" spans="2:8" ht="27.75" x14ac:dyDescent="0.35">
      <c r="B2669" s="410" t="s">
        <v>3456</v>
      </c>
      <c r="C2669" s="411" t="s">
        <v>388</v>
      </c>
      <c r="D2669" s="412"/>
      <c r="E2669" s="412">
        <v>438</v>
      </c>
      <c r="F2669" s="412">
        <v>0</v>
      </c>
      <c r="G2669" s="412"/>
      <c r="H2669" s="413"/>
    </row>
    <row r="2670" spans="2:8" ht="27.75" x14ac:dyDescent="0.35">
      <c r="B2670" s="410" t="s">
        <v>3457</v>
      </c>
      <c r="C2670" s="411" t="s">
        <v>388</v>
      </c>
      <c r="D2670" s="412"/>
      <c r="E2670" s="412">
        <v>750</v>
      </c>
      <c r="F2670" s="412">
        <v>0</v>
      </c>
      <c r="G2670" s="412"/>
      <c r="H2670" s="413"/>
    </row>
    <row r="2671" spans="2:8" ht="27.75" x14ac:dyDescent="0.35">
      <c r="B2671" s="410" t="s">
        <v>3458</v>
      </c>
      <c r="C2671" s="411" t="s">
        <v>388</v>
      </c>
      <c r="D2671" s="412"/>
      <c r="E2671" s="412">
        <v>696</v>
      </c>
      <c r="F2671" s="412">
        <v>0</v>
      </c>
      <c r="G2671" s="412"/>
      <c r="H2671" s="413"/>
    </row>
    <row r="2672" spans="2:8" ht="27.75" x14ac:dyDescent="0.35">
      <c r="B2672" s="410" t="s">
        <v>3459</v>
      </c>
      <c r="C2672" s="411" t="s">
        <v>388</v>
      </c>
      <c r="D2672" s="412"/>
      <c r="E2672" s="412">
        <v>682</v>
      </c>
      <c r="F2672" s="412">
        <v>0</v>
      </c>
      <c r="G2672" s="412"/>
      <c r="H2672" s="413"/>
    </row>
    <row r="2673" spans="2:8" ht="27.75" x14ac:dyDescent="0.35">
      <c r="B2673" s="410" t="s">
        <v>3460</v>
      </c>
      <c r="C2673" s="411" t="s">
        <v>395</v>
      </c>
      <c r="D2673" s="412"/>
      <c r="E2673" s="412">
        <v>3549.6</v>
      </c>
      <c r="F2673" s="412">
        <v>0</v>
      </c>
      <c r="G2673" s="412"/>
      <c r="H2673" s="413"/>
    </row>
    <row r="2674" spans="2:8" ht="27.75" x14ac:dyDescent="0.35">
      <c r="B2674" s="410" t="s">
        <v>3461</v>
      </c>
      <c r="C2674" s="411" t="s">
        <v>395</v>
      </c>
      <c r="D2674" s="412"/>
      <c r="E2674" s="412">
        <v>2929</v>
      </c>
      <c r="F2674" s="412">
        <v>0</v>
      </c>
      <c r="G2674" s="412"/>
      <c r="H2674" s="413"/>
    </row>
    <row r="2675" spans="2:8" ht="27.75" x14ac:dyDescent="0.35">
      <c r="B2675" s="410" t="s">
        <v>3462</v>
      </c>
      <c r="C2675" s="411" t="s">
        <v>395</v>
      </c>
      <c r="D2675" s="412"/>
      <c r="E2675" s="412">
        <v>679.76</v>
      </c>
      <c r="F2675" s="412">
        <v>0</v>
      </c>
      <c r="G2675" s="412"/>
      <c r="H2675" s="413"/>
    </row>
    <row r="2676" spans="2:8" ht="27.75" x14ac:dyDescent="0.35">
      <c r="B2676" s="410" t="s">
        <v>3463</v>
      </c>
      <c r="C2676" s="411" t="s">
        <v>503</v>
      </c>
      <c r="D2676" s="412"/>
      <c r="E2676" s="412">
        <v>1604.28</v>
      </c>
      <c r="F2676" s="412">
        <v>0</v>
      </c>
      <c r="G2676" s="412"/>
      <c r="H2676" s="413"/>
    </row>
    <row r="2677" spans="2:8" ht="27.75" x14ac:dyDescent="0.35">
      <c r="B2677" s="410" t="s">
        <v>3464</v>
      </c>
      <c r="C2677" s="411" t="s">
        <v>503</v>
      </c>
      <c r="D2677" s="412"/>
      <c r="E2677" s="412">
        <v>653.08000000000004</v>
      </c>
      <c r="F2677" s="412">
        <v>0</v>
      </c>
      <c r="G2677" s="412"/>
      <c r="H2677" s="413"/>
    </row>
    <row r="2678" spans="2:8" ht="27.75" x14ac:dyDescent="0.35">
      <c r="B2678" s="410" t="s">
        <v>3465</v>
      </c>
      <c r="C2678" s="411" t="s">
        <v>503</v>
      </c>
      <c r="D2678" s="412"/>
      <c r="E2678" s="412">
        <v>2419.7600000000002</v>
      </c>
      <c r="F2678" s="412">
        <v>0</v>
      </c>
      <c r="G2678" s="412"/>
      <c r="H2678" s="413"/>
    </row>
    <row r="2679" spans="2:8" ht="27.75" x14ac:dyDescent="0.35">
      <c r="B2679" s="410" t="s">
        <v>3466</v>
      </c>
      <c r="C2679" s="411" t="s">
        <v>503</v>
      </c>
      <c r="D2679" s="412"/>
      <c r="E2679" s="412">
        <v>5376.6</v>
      </c>
      <c r="F2679" s="412">
        <v>0</v>
      </c>
      <c r="G2679" s="412"/>
      <c r="H2679" s="413"/>
    </row>
    <row r="2680" spans="2:8" ht="40.5" x14ac:dyDescent="0.35">
      <c r="B2680" s="410" t="s">
        <v>3467</v>
      </c>
      <c r="C2680" s="411" t="s">
        <v>613</v>
      </c>
      <c r="D2680" s="412"/>
      <c r="E2680" s="412">
        <v>893.99</v>
      </c>
      <c r="F2680" s="412">
        <v>0</v>
      </c>
      <c r="G2680" s="412"/>
      <c r="H2680" s="413"/>
    </row>
    <row r="2681" spans="2:8" ht="40.5" x14ac:dyDescent="0.35">
      <c r="B2681" s="410" t="s">
        <v>3468</v>
      </c>
      <c r="C2681" s="411" t="s">
        <v>613</v>
      </c>
      <c r="D2681" s="412"/>
      <c r="E2681" s="412">
        <v>730</v>
      </c>
      <c r="F2681" s="412">
        <v>0</v>
      </c>
      <c r="G2681" s="412"/>
      <c r="H2681" s="413"/>
    </row>
    <row r="2682" spans="2:8" ht="40.5" x14ac:dyDescent="0.35">
      <c r="B2682" s="410" t="s">
        <v>3469</v>
      </c>
      <c r="C2682" s="411" t="s">
        <v>613</v>
      </c>
      <c r="D2682" s="412"/>
      <c r="E2682" s="412">
        <v>1164.7</v>
      </c>
      <c r="F2682" s="412">
        <v>0</v>
      </c>
      <c r="G2682" s="412"/>
      <c r="H2682" s="413"/>
    </row>
    <row r="2683" spans="2:8" ht="40.5" x14ac:dyDescent="0.35">
      <c r="B2683" s="410" t="s">
        <v>3470</v>
      </c>
      <c r="C2683" s="411" t="s">
        <v>613</v>
      </c>
      <c r="D2683" s="412"/>
      <c r="E2683" s="412">
        <v>788</v>
      </c>
      <c r="F2683" s="412">
        <v>0</v>
      </c>
      <c r="G2683" s="412"/>
      <c r="H2683" s="413"/>
    </row>
    <row r="2684" spans="2:8" ht="66" x14ac:dyDescent="0.35">
      <c r="B2684" s="410" t="s">
        <v>3471</v>
      </c>
      <c r="C2684" s="411" t="s">
        <v>690</v>
      </c>
      <c r="D2684" s="412"/>
      <c r="E2684" s="412">
        <v>1083.44</v>
      </c>
      <c r="F2684" s="412">
        <v>0</v>
      </c>
      <c r="G2684" s="412"/>
      <c r="H2684" s="413"/>
    </row>
    <row r="2685" spans="2:8" ht="66" x14ac:dyDescent="0.35">
      <c r="B2685" s="410" t="s">
        <v>3472</v>
      </c>
      <c r="C2685" s="411" t="s">
        <v>690</v>
      </c>
      <c r="D2685" s="412"/>
      <c r="E2685" s="412">
        <v>1575.28</v>
      </c>
      <c r="F2685" s="412">
        <v>0</v>
      </c>
      <c r="G2685" s="412"/>
      <c r="H2685" s="413"/>
    </row>
    <row r="2686" spans="2:8" ht="66" x14ac:dyDescent="0.35">
      <c r="B2686" s="410" t="s">
        <v>3473</v>
      </c>
      <c r="C2686" s="411" t="s">
        <v>690</v>
      </c>
      <c r="D2686" s="412"/>
      <c r="E2686" s="412">
        <v>686.72</v>
      </c>
      <c r="F2686" s="412">
        <v>0</v>
      </c>
      <c r="G2686" s="412"/>
      <c r="H2686" s="413"/>
    </row>
    <row r="2687" spans="2:8" ht="66" x14ac:dyDescent="0.35">
      <c r="B2687" s="410" t="s">
        <v>3474</v>
      </c>
      <c r="C2687" s="411" t="s">
        <v>690</v>
      </c>
      <c r="D2687" s="412"/>
      <c r="E2687" s="412">
        <v>4617.96</v>
      </c>
      <c r="F2687" s="412">
        <v>0</v>
      </c>
      <c r="G2687" s="412"/>
      <c r="H2687" s="413"/>
    </row>
    <row r="2688" spans="2:8" ht="40.5" x14ac:dyDescent="0.35">
      <c r="B2688" s="410" t="s">
        <v>3475</v>
      </c>
      <c r="C2688" s="411" t="s">
        <v>744</v>
      </c>
      <c r="D2688" s="412"/>
      <c r="E2688" s="412">
        <v>629.5</v>
      </c>
      <c r="F2688" s="412">
        <v>0</v>
      </c>
      <c r="G2688" s="412"/>
      <c r="H2688" s="413"/>
    </row>
    <row r="2689" spans="2:8" x14ac:dyDescent="0.35">
      <c r="B2689" s="410" t="s">
        <v>3476</v>
      </c>
      <c r="C2689" s="411" t="s">
        <v>3477</v>
      </c>
      <c r="D2689" s="412">
        <v>0</v>
      </c>
      <c r="E2689" s="412">
        <v>58464</v>
      </c>
      <c r="F2689" s="412">
        <v>0</v>
      </c>
      <c r="G2689" s="412">
        <v>58464</v>
      </c>
      <c r="H2689" s="413"/>
    </row>
    <row r="2690" spans="2:8" x14ac:dyDescent="0.35">
      <c r="B2690" s="410" t="s">
        <v>3478</v>
      </c>
      <c r="C2690" s="411" t="s">
        <v>3479</v>
      </c>
      <c r="D2690" s="412">
        <v>0</v>
      </c>
      <c r="E2690" s="412">
        <v>58464</v>
      </c>
      <c r="F2690" s="412">
        <v>0</v>
      </c>
      <c r="G2690" s="412">
        <v>58464</v>
      </c>
      <c r="H2690" s="413"/>
    </row>
    <row r="2691" spans="2:8" ht="27.75" x14ac:dyDescent="0.35">
      <c r="B2691" s="410" t="s">
        <v>3480</v>
      </c>
      <c r="C2691" s="411" t="s">
        <v>3481</v>
      </c>
      <c r="D2691" s="412">
        <v>0</v>
      </c>
      <c r="E2691" s="412">
        <v>58464</v>
      </c>
      <c r="F2691" s="412">
        <v>0</v>
      </c>
      <c r="G2691" s="412">
        <v>58464</v>
      </c>
      <c r="H2691" s="413"/>
    </row>
    <row r="2692" spans="2:8" ht="27.75" x14ac:dyDescent="0.35">
      <c r="B2692" s="410" t="s">
        <v>3482</v>
      </c>
      <c r="C2692" s="411" t="s">
        <v>469</v>
      </c>
      <c r="D2692" s="412"/>
      <c r="E2692" s="412">
        <v>17632</v>
      </c>
      <c r="F2692" s="412">
        <v>0</v>
      </c>
      <c r="G2692" s="412"/>
      <c r="H2692" s="413"/>
    </row>
    <row r="2693" spans="2:8" x14ac:dyDescent="0.35">
      <c r="B2693" s="410" t="s">
        <v>3483</v>
      </c>
      <c r="C2693" s="411" t="s">
        <v>760</v>
      </c>
      <c r="D2693" s="412"/>
      <c r="E2693" s="412">
        <v>40832</v>
      </c>
      <c r="F2693" s="412">
        <v>0</v>
      </c>
      <c r="G2693" s="412"/>
      <c r="H2693" s="413"/>
    </row>
    <row r="2694" spans="2:8" ht="27.75" x14ac:dyDescent="0.35">
      <c r="B2694" s="410">
        <v>5200</v>
      </c>
      <c r="C2694" s="411" t="s">
        <v>32</v>
      </c>
      <c r="D2694" s="412">
        <v>0</v>
      </c>
      <c r="E2694" s="412">
        <v>204320.78</v>
      </c>
      <c r="F2694" s="412">
        <v>0</v>
      </c>
      <c r="G2694" s="412">
        <v>204320.78</v>
      </c>
      <c r="H2694" s="413"/>
    </row>
    <row r="2695" spans="2:8" ht="27.75" x14ac:dyDescent="0.35">
      <c r="B2695" s="410" t="s">
        <v>3484</v>
      </c>
      <c r="C2695" s="411" t="s">
        <v>3485</v>
      </c>
      <c r="D2695" s="412">
        <v>0</v>
      </c>
      <c r="E2695" s="412">
        <v>204320.78</v>
      </c>
      <c r="F2695" s="412">
        <v>0</v>
      </c>
      <c r="G2695" s="412">
        <v>204320.78</v>
      </c>
      <c r="H2695" s="413"/>
    </row>
    <row r="2696" spans="2:8" x14ac:dyDescent="0.35">
      <c r="B2696" s="410" t="s">
        <v>3486</v>
      </c>
      <c r="C2696" s="411" t="s">
        <v>3487</v>
      </c>
      <c r="D2696" s="412">
        <v>0</v>
      </c>
      <c r="E2696" s="412">
        <v>204320.78</v>
      </c>
      <c r="F2696" s="412">
        <v>0</v>
      </c>
      <c r="G2696" s="412">
        <v>204320.78</v>
      </c>
      <c r="H2696" s="413"/>
    </row>
    <row r="2697" spans="2:8" x14ac:dyDescent="0.35">
      <c r="B2697" s="410" t="s">
        <v>3488</v>
      </c>
      <c r="C2697" s="411" t="s">
        <v>3489</v>
      </c>
      <c r="D2697" s="412">
        <v>0</v>
      </c>
      <c r="E2697" s="412">
        <v>198401.31</v>
      </c>
      <c r="F2697" s="412">
        <v>0</v>
      </c>
      <c r="G2697" s="412">
        <v>198401.31</v>
      </c>
      <c r="H2697" s="413"/>
    </row>
    <row r="2698" spans="2:8" x14ac:dyDescent="0.35">
      <c r="B2698" s="410" t="s">
        <v>3490</v>
      </c>
      <c r="C2698" s="411" t="s">
        <v>3491</v>
      </c>
      <c r="D2698" s="412">
        <v>0</v>
      </c>
      <c r="E2698" s="412">
        <v>198401.31</v>
      </c>
      <c r="F2698" s="412">
        <v>0</v>
      </c>
      <c r="G2698" s="412">
        <v>198401.31</v>
      </c>
      <c r="H2698" s="413"/>
    </row>
    <row r="2699" spans="2:8" ht="27.75" x14ac:dyDescent="0.35">
      <c r="B2699" s="410" t="s">
        <v>3492</v>
      </c>
      <c r="C2699" s="411" t="s">
        <v>350</v>
      </c>
      <c r="D2699" s="412"/>
      <c r="E2699" s="412">
        <v>609</v>
      </c>
      <c r="F2699" s="412">
        <v>0</v>
      </c>
      <c r="G2699" s="412"/>
      <c r="H2699" s="413"/>
    </row>
    <row r="2700" spans="2:8" ht="27.75" x14ac:dyDescent="0.35">
      <c r="B2700" s="410" t="s">
        <v>3493</v>
      </c>
      <c r="C2700" s="411" t="s">
        <v>350</v>
      </c>
      <c r="D2700" s="412"/>
      <c r="E2700" s="412">
        <v>1500</v>
      </c>
      <c r="F2700" s="412">
        <v>0</v>
      </c>
      <c r="G2700" s="412"/>
      <c r="H2700" s="413"/>
    </row>
    <row r="2701" spans="2:8" ht="27.75" x14ac:dyDescent="0.35">
      <c r="B2701" s="410" t="s">
        <v>3494</v>
      </c>
      <c r="C2701" s="411" t="s">
        <v>350</v>
      </c>
      <c r="D2701" s="412"/>
      <c r="E2701" s="412">
        <v>1800</v>
      </c>
      <c r="F2701" s="412">
        <v>0</v>
      </c>
      <c r="G2701" s="412"/>
      <c r="H2701" s="413"/>
    </row>
    <row r="2702" spans="2:8" ht="27.75" x14ac:dyDescent="0.35">
      <c r="B2702" s="410" t="s">
        <v>3495</v>
      </c>
      <c r="C2702" s="411" t="s">
        <v>350</v>
      </c>
      <c r="D2702" s="412"/>
      <c r="E2702" s="412">
        <v>2065</v>
      </c>
      <c r="F2702" s="412">
        <v>0</v>
      </c>
      <c r="G2702" s="412"/>
      <c r="H2702" s="413"/>
    </row>
    <row r="2703" spans="2:8" ht="27.75" x14ac:dyDescent="0.35">
      <c r="B2703" s="410" t="s">
        <v>3496</v>
      </c>
      <c r="C2703" s="411" t="s">
        <v>350</v>
      </c>
      <c r="D2703" s="412"/>
      <c r="E2703" s="412">
        <v>9026</v>
      </c>
      <c r="F2703" s="412">
        <v>0</v>
      </c>
      <c r="G2703" s="412"/>
      <c r="H2703" s="413"/>
    </row>
    <row r="2704" spans="2:8" ht="40.5" x14ac:dyDescent="0.35">
      <c r="B2704" s="410" t="s">
        <v>3497</v>
      </c>
      <c r="C2704" s="411" t="s">
        <v>363</v>
      </c>
      <c r="D2704" s="412"/>
      <c r="E2704" s="412">
        <v>1800</v>
      </c>
      <c r="F2704" s="412">
        <v>0</v>
      </c>
      <c r="G2704" s="412"/>
      <c r="H2704" s="413"/>
    </row>
    <row r="2705" spans="2:8" ht="40.5" x14ac:dyDescent="0.35">
      <c r="B2705" s="410" t="s">
        <v>3498</v>
      </c>
      <c r="C2705" s="411" t="s">
        <v>363</v>
      </c>
      <c r="D2705" s="412"/>
      <c r="E2705" s="412">
        <v>2000</v>
      </c>
      <c r="F2705" s="412">
        <v>0</v>
      </c>
      <c r="G2705" s="412"/>
      <c r="H2705" s="413"/>
    </row>
    <row r="2706" spans="2:8" ht="40.5" x14ac:dyDescent="0.35">
      <c r="B2706" s="410" t="s">
        <v>3499</v>
      </c>
      <c r="C2706" s="411" t="s">
        <v>363</v>
      </c>
      <c r="D2706" s="412"/>
      <c r="E2706" s="412">
        <v>2000</v>
      </c>
      <c r="F2706" s="412">
        <v>0</v>
      </c>
      <c r="G2706" s="412"/>
      <c r="H2706" s="413"/>
    </row>
    <row r="2707" spans="2:8" ht="40.5" x14ac:dyDescent="0.35">
      <c r="B2707" s="410" t="s">
        <v>3500</v>
      </c>
      <c r="C2707" s="411" t="s">
        <v>363</v>
      </c>
      <c r="D2707" s="412"/>
      <c r="E2707" s="412">
        <v>1700</v>
      </c>
      <c r="F2707" s="412">
        <v>0</v>
      </c>
      <c r="G2707" s="412"/>
      <c r="H2707" s="413"/>
    </row>
    <row r="2708" spans="2:8" ht="40.5" x14ac:dyDescent="0.35">
      <c r="B2708" s="410" t="s">
        <v>3501</v>
      </c>
      <c r="C2708" s="411" t="s">
        <v>363</v>
      </c>
      <c r="D2708" s="412"/>
      <c r="E2708" s="412">
        <v>2000</v>
      </c>
      <c r="F2708" s="412">
        <v>0</v>
      </c>
      <c r="G2708" s="412"/>
      <c r="H2708" s="413"/>
    </row>
    <row r="2709" spans="2:8" ht="40.5" x14ac:dyDescent="0.35">
      <c r="B2709" s="410" t="s">
        <v>3502</v>
      </c>
      <c r="C2709" s="411" t="s">
        <v>363</v>
      </c>
      <c r="D2709" s="412"/>
      <c r="E2709" s="412">
        <v>778</v>
      </c>
      <c r="F2709" s="412">
        <v>0</v>
      </c>
      <c r="G2709" s="412"/>
      <c r="H2709" s="413"/>
    </row>
    <row r="2710" spans="2:8" ht="40.5" x14ac:dyDescent="0.35">
      <c r="B2710" s="410" t="s">
        <v>3503</v>
      </c>
      <c r="C2710" s="411" t="s">
        <v>363</v>
      </c>
      <c r="D2710" s="412"/>
      <c r="E2710" s="412">
        <v>778</v>
      </c>
      <c r="F2710" s="412">
        <v>0</v>
      </c>
      <c r="G2710" s="412"/>
      <c r="H2710" s="413"/>
    </row>
    <row r="2711" spans="2:8" ht="53.25" x14ac:dyDescent="0.35">
      <c r="B2711" s="410" t="s">
        <v>3504</v>
      </c>
      <c r="C2711" s="411" t="s">
        <v>368</v>
      </c>
      <c r="D2711" s="412"/>
      <c r="E2711" s="412">
        <v>10000</v>
      </c>
      <c r="F2711" s="412">
        <v>0</v>
      </c>
      <c r="G2711" s="412"/>
      <c r="H2711" s="413"/>
    </row>
    <row r="2712" spans="2:8" ht="27.75" x14ac:dyDescent="0.35">
      <c r="B2712" s="410" t="s">
        <v>3505</v>
      </c>
      <c r="C2712" s="411" t="s">
        <v>372</v>
      </c>
      <c r="D2712" s="412"/>
      <c r="E2712" s="412">
        <v>3550.02</v>
      </c>
      <c r="F2712" s="412">
        <v>0</v>
      </c>
      <c r="G2712" s="412"/>
      <c r="H2712" s="413"/>
    </row>
    <row r="2713" spans="2:8" ht="27.75" x14ac:dyDescent="0.35">
      <c r="B2713" s="410" t="s">
        <v>3506</v>
      </c>
      <c r="C2713" s="411" t="s">
        <v>372</v>
      </c>
      <c r="D2713" s="412"/>
      <c r="E2713" s="412">
        <v>4962.5</v>
      </c>
      <c r="F2713" s="412">
        <v>0</v>
      </c>
      <c r="G2713" s="412"/>
      <c r="H2713" s="413"/>
    </row>
    <row r="2714" spans="2:8" ht="27.75" x14ac:dyDescent="0.35">
      <c r="B2714" s="410" t="s">
        <v>3507</v>
      </c>
      <c r="C2714" s="411" t="s">
        <v>372</v>
      </c>
      <c r="D2714" s="412"/>
      <c r="E2714" s="412">
        <v>200</v>
      </c>
      <c r="F2714" s="412">
        <v>0</v>
      </c>
      <c r="G2714" s="412"/>
      <c r="H2714" s="413"/>
    </row>
    <row r="2715" spans="2:8" ht="27.75" x14ac:dyDescent="0.35">
      <c r="B2715" s="410" t="s">
        <v>3508</v>
      </c>
      <c r="C2715" s="411" t="s">
        <v>372</v>
      </c>
      <c r="D2715" s="412"/>
      <c r="E2715" s="412">
        <v>1214.33</v>
      </c>
      <c r="F2715" s="412">
        <v>0</v>
      </c>
      <c r="G2715" s="412"/>
      <c r="H2715" s="413"/>
    </row>
    <row r="2716" spans="2:8" ht="27.75" x14ac:dyDescent="0.35">
      <c r="B2716" s="410" t="s">
        <v>3509</v>
      </c>
      <c r="C2716" s="411" t="s">
        <v>372</v>
      </c>
      <c r="D2716" s="412"/>
      <c r="E2716" s="412">
        <v>1093</v>
      </c>
      <c r="F2716" s="412">
        <v>0</v>
      </c>
      <c r="G2716" s="412"/>
      <c r="H2716" s="413"/>
    </row>
    <row r="2717" spans="2:8" ht="27.75" x14ac:dyDescent="0.35">
      <c r="B2717" s="410" t="s">
        <v>3510</v>
      </c>
      <c r="C2717" s="411" t="s">
        <v>386</v>
      </c>
      <c r="D2717" s="412"/>
      <c r="E2717" s="412">
        <v>8000</v>
      </c>
      <c r="F2717" s="412">
        <v>0</v>
      </c>
      <c r="G2717" s="412"/>
      <c r="H2717" s="413"/>
    </row>
    <row r="2718" spans="2:8" ht="27.75" x14ac:dyDescent="0.35">
      <c r="B2718" s="410" t="s">
        <v>3511</v>
      </c>
      <c r="C2718" s="411" t="s">
        <v>388</v>
      </c>
      <c r="D2718" s="412"/>
      <c r="E2718" s="412">
        <v>2966.8</v>
      </c>
      <c r="F2718" s="412">
        <v>0</v>
      </c>
      <c r="G2718" s="412"/>
      <c r="H2718" s="413"/>
    </row>
    <row r="2719" spans="2:8" ht="27.75" x14ac:dyDescent="0.35">
      <c r="B2719" s="410" t="s">
        <v>3512</v>
      </c>
      <c r="C2719" s="411" t="s">
        <v>388</v>
      </c>
      <c r="D2719" s="412"/>
      <c r="E2719" s="412">
        <v>1000</v>
      </c>
      <c r="F2719" s="412">
        <v>0</v>
      </c>
      <c r="G2719" s="412"/>
      <c r="H2719" s="413"/>
    </row>
    <row r="2720" spans="2:8" ht="27.75" x14ac:dyDescent="0.35">
      <c r="B2720" s="410" t="s">
        <v>3513</v>
      </c>
      <c r="C2720" s="411" t="s">
        <v>388</v>
      </c>
      <c r="D2720" s="412"/>
      <c r="E2720" s="412">
        <v>1000</v>
      </c>
      <c r="F2720" s="412">
        <v>0</v>
      </c>
      <c r="G2720" s="412"/>
      <c r="H2720" s="413"/>
    </row>
    <row r="2721" spans="2:8" ht="27.75" x14ac:dyDescent="0.35">
      <c r="B2721" s="410" t="s">
        <v>3514</v>
      </c>
      <c r="C2721" s="411" t="s">
        <v>395</v>
      </c>
      <c r="D2721" s="412"/>
      <c r="E2721" s="412">
        <v>395.65</v>
      </c>
      <c r="F2721" s="412">
        <v>0</v>
      </c>
      <c r="G2721" s="412"/>
      <c r="H2721" s="413"/>
    </row>
    <row r="2722" spans="2:8" ht="27.75" x14ac:dyDescent="0.35">
      <c r="B2722" s="410" t="s">
        <v>3515</v>
      </c>
      <c r="C2722" s="411" t="s">
        <v>395</v>
      </c>
      <c r="D2722" s="412"/>
      <c r="E2722" s="412">
        <v>1500</v>
      </c>
      <c r="F2722" s="412">
        <v>0</v>
      </c>
      <c r="G2722" s="412"/>
      <c r="H2722" s="413"/>
    </row>
    <row r="2723" spans="2:8" ht="27.75" x14ac:dyDescent="0.35">
      <c r="B2723" s="410" t="s">
        <v>3516</v>
      </c>
      <c r="C2723" s="411" t="s">
        <v>395</v>
      </c>
      <c r="D2723" s="412"/>
      <c r="E2723" s="412">
        <v>1850</v>
      </c>
      <c r="F2723" s="412">
        <v>0</v>
      </c>
      <c r="G2723" s="412"/>
      <c r="H2723" s="413"/>
    </row>
    <row r="2724" spans="2:8" ht="27.75" x14ac:dyDescent="0.35">
      <c r="B2724" s="410" t="s">
        <v>3517</v>
      </c>
      <c r="C2724" s="411" t="s">
        <v>399</v>
      </c>
      <c r="D2724" s="412"/>
      <c r="E2724" s="412">
        <v>10000</v>
      </c>
      <c r="F2724" s="412">
        <v>0</v>
      </c>
      <c r="G2724" s="412"/>
      <c r="H2724" s="413"/>
    </row>
    <row r="2725" spans="2:8" ht="40.5" x14ac:dyDescent="0.35">
      <c r="B2725" s="410" t="s">
        <v>3518</v>
      </c>
      <c r="C2725" s="411" t="s">
        <v>409</v>
      </c>
      <c r="D2725" s="412"/>
      <c r="E2725" s="412">
        <v>15000</v>
      </c>
      <c r="F2725" s="412">
        <v>0</v>
      </c>
      <c r="G2725" s="412"/>
      <c r="H2725" s="413"/>
    </row>
    <row r="2726" spans="2:8" ht="27.75" x14ac:dyDescent="0.35">
      <c r="B2726" s="410" t="s">
        <v>3519</v>
      </c>
      <c r="C2726" s="411" t="s">
        <v>486</v>
      </c>
      <c r="D2726" s="412"/>
      <c r="E2726" s="412">
        <v>5000</v>
      </c>
      <c r="F2726" s="412">
        <v>0</v>
      </c>
      <c r="G2726" s="412"/>
      <c r="H2726" s="413"/>
    </row>
    <row r="2727" spans="2:8" ht="27.75" x14ac:dyDescent="0.35">
      <c r="B2727" s="410" t="s">
        <v>3520</v>
      </c>
      <c r="C2727" s="411" t="s">
        <v>486</v>
      </c>
      <c r="D2727" s="412"/>
      <c r="E2727" s="412">
        <v>5000</v>
      </c>
      <c r="F2727" s="412">
        <v>0</v>
      </c>
      <c r="G2727" s="412"/>
      <c r="H2727" s="413"/>
    </row>
    <row r="2728" spans="2:8" ht="40.5" x14ac:dyDescent="0.35">
      <c r="B2728" s="410" t="s">
        <v>3521</v>
      </c>
      <c r="C2728" s="411" t="s">
        <v>519</v>
      </c>
      <c r="D2728" s="412"/>
      <c r="E2728" s="412">
        <v>7000</v>
      </c>
      <c r="F2728" s="412">
        <v>0</v>
      </c>
      <c r="G2728" s="412"/>
      <c r="H2728" s="413"/>
    </row>
    <row r="2729" spans="2:8" ht="40.5" x14ac:dyDescent="0.35">
      <c r="B2729" s="410" t="s">
        <v>3522</v>
      </c>
      <c r="C2729" s="411" t="s">
        <v>519</v>
      </c>
      <c r="D2729" s="412"/>
      <c r="E2729" s="412">
        <v>9499.99</v>
      </c>
      <c r="F2729" s="412">
        <v>0</v>
      </c>
      <c r="G2729" s="412"/>
      <c r="H2729" s="413"/>
    </row>
    <row r="2730" spans="2:8" x14ac:dyDescent="0.35">
      <c r="B2730" s="410" t="s">
        <v>3523</v>
      </c>
      <c r="C2730" s="411" t="s">
        <v>529</v>
      </c>
      <c r="D2730" s="412"/>
      <c r="E2730" s="412">
        <v>3000</v>
      </c>
      <c r="F2730" s="412">
        <v>0</v>
      </c>
      <c r="G2730" s="412"/>
      <c r="H2730" s="413"/>
    </row>
    <row r="2731" spans="2:8" ht="27.75" x14ac:dyDescent="0.35">
      <c r="B2731" s="410" t="s">
        <v>3524</v>
      </c>
      <c r="C2731" s="411" t="s">
        <v>571</v>
      </c>
      <c r="D2731" s="412"/>
      <c r="E2731" s="412">
        <v>18560</v>
      </c>
      <c r="F2731" s="412">
        <v>0</v>
      </c>
      <c r="G2731" s="412"/>
      <c r="H2731" s="413"/>
    </row>
    <row r="2732" spans="2:8" ht="40.5" x14ac:dyDescent="0.35">
      <c r="B2732" s="410" t="s">
        <v>3525</v>
      </c>
      <c r="C2732" s="411" t="s">
        <v>613</v>
      </c>
      <c r="D2732" s="412"/>
      <c r="E2732" s="412">
        <v>1200</v>
      </c>
      <c r="F2732" s="412">
        <v>0</v>
      </c>
      <c r="G2732" s="412"/>
      <c r="H2732" s="413"/>
    </row>
    <row r="2733" spans="2:8" ht="40.5" x14ac:dyDescent="0.35">
      <c r="B2733" s="410" t="s">
        <v>3526</v>
      </c>
      <c r="C2733" s="411" t="s">
        <v>613</v>
      </c>
      <c r="D2733" s="412"/>
      <c r="E2733" s="412">
        <v>2300</v>
      </c>
      <c r="F2733" s="412">
        <v>0</v>
      </c>
      <c r="G2733" s="412"/>
      <c r="H2733" s="413"/>
    </row>
    <row r="2734" spans="2:8" ht="40.5" x14ac:dyDescent="0.35">
      <c r="B2734" s="410" t="s">
        <v>3527</v>
      </c>
      <c r="C2734" s="411" t="s">
        <v>613</v>
      </c>
      <c r="D2734" s="412"/>
      <c r="E2734" s="412">
        <v>759</v>
      </c>
      <c r="F2734" s="412">
        <v>0</v>
      </c>
      <c r="G2734" s="412"/>
      <c r="H2734" s="413"/>
    </row>
    <row r="2735" spans="2:8" ht="27.75" x14ac:dyDescent="0.35">
      <c r="B2735" s="410" t="s">
        <v>3528</v>
      </c>
      <c r="C2735" s="411" t="s">
        <v>619</v>
      </c>
      <c r="D2735" s="412"/>
      <c r="E2735" s="412">
        <v>10800</v>
      </c>
      <c r="F2735" s="412">
        <v>0</v>
      </c>
      <c r="G2735" s="412"/>
      <c r="H2735" s="413"/>
    </row>
    <row r="2736" spans="2:8" ht="27.75" x14ac:dyDescent="0.35">
      <c r="B2736" s="410" t="s">
        <v>3529</v>
      </c>
      <c r="C2736" s="411" t="s">
        <v>619</v>
      </c>
      <c r="D2736" s="412"/>
      <c r="E2736" s="412">
        <v>10799.99</v>
      </c>
      <c r="F2736" s="412">
        <v>0</v>
      </c>
      <c r="G2736" s="412"/>
      <c r="H2736" s="413"/>
    </row>
    <row r="2737" spans="2:8" ht="27.75" x14ac:dyDescent="0.35">
      <c r="B2737" s="410" t="s">
        <v>3530</v>
      </c>
      <c r="C2737" s="411" t="s">
        <v>619</v>
      </c>
      <c r="D2737" s="412"/>
      <c r="E2737" s="412">
        <v>10800</v>
      </c>
      <c r="F2737" s="412">
        <v>0</v>
      </c>
      <c r="G2737" s="412"/>
      <c r="H2737" s="413"/>
    </row>
    <row r="2738" spans="2:8" x14ac:dyDescent="0.35">
      <c r="B2738" s="410" t="s">
        <v>3531</v>
      </c>
      <c r="C2738" s="411" t="s">
        <v>623</v>
      </c>
      <c r="D2738" s="412"/>
      <c r="E2738" s="412">
        <v>200</v>
      </c>
      <c r="F2738" s="412">
        <v>0</v>
      </c>
      <c r="G2738" s="412"/>
      <c r="H2738" s="413"/>
    </row>
    <row r="2739" spans="2:8" x14ac:dyDescent="0.35">
      <c r="B2739" s="410" t="s">
        <v>3532</v>
      </c>
      <c r="C2739" s="411" t="s">
        <v>623</v>
      </c>
      <c r="D2739" s="412"/>
      <c r="E2739" s="412">
        <v>2276</v>
      </c>
      <c r="F2739" s="412">
        <v>0</v>
      </c>
      <c r="G2739" s="412"/>
      <c r="H2739" s="413"/>
    </row>
    <row r="2740" spans="2:8" x14ac:dyDescent="0.35">
      <c r="B2740" s="410" t="s">
        <v>3533</v>
      </c>
      <c r="C2740" s="411" t="s">
        <v>623</v>
      </c>
      <c r="D2740" s="412"/>
      <c r="E2740" s="412">
        <v>1320</v>
      </c>
      <c r="F2740" s="412">
        <v>0</v>
      </c>
      <c r="G2740" s="412"/>
      <c r="H2740" s="413"/>
    </row>
    <row r="2741" spans="2:8" x14ac:dyDescent="0.35">
      <c r="B2741" s="410" t="s">
        <v>3534</v>
      </c>
      <c r="C2741" s="411" t="s">
        <v>623</v>
      </c>
      <c r="D2741" s="412"/>
      <c r="E2741" s="412">
        <v>2613</v>
      </c>
      <c r="F2741" s="412">
        <v>0</v>
      </c>
      <c r="G2741" s="412"/>
      <c r="H2741" s="413"/>
    </row>
    <row r="2742" spans="2:8" ht="40.5" x14ac:dyDescent="0.35">
      <c r="B2742" s="410" t="s">
        <v>3535</v>
      </c>
      <c r="C2742" s="411" t="s">
        <v>744</v>
      </c>
      <c r="D2742" s="412"/>
      <c r="E2742" s="412">
        <v>1685.03</v>
      </c>
      <c r="F2742" s="412">
        <v>0</v>
      </c>
      <c r="G2742" s="412"/>
      <c r="H2742" s="413"/>
    </row>
    <row r="2743" spans="2:8" ht="40.5" x14ac:dyDescent="0.35">
      <c r="B2743" s="410" t="s">
        <v>3536</v>
      </c>
      <c r="C2743" s="411" t="s">
        <v>744</v>
      </c>
      <c r="D2743" s="412"/>
      <c r="E2743" s="412">
        <v>1060</v>
      </c>
      <c r="F2743" s="412">
        <v>0</v>
      </c>
      <c r="G2743" s="412"/>
      <c r="H2743" s="413"/>
    </row>
    <row r="2744" spans="2:8" ht="27.75" x14ac:dyDescent="0.35">
      <c r="B2744" s="410" t="s">
        <v>3537</v>
      </c>
      <c r="C2744" s="411" t="s">
        <v>818</v>
      </c>
      <c r="D2744" s="412"/>
      <c r="E2744" s="412">
        <v>3500</v>
      </c>
      <c r="F2744" s="412">
        <v>0</v>
      </c>
      <c r="G2744" s="412"/>
      <c r="H2744" s="413"/>
    </row>
    <row r="2745" spans="2:8" ht="27.75" x14ac:dyDescent="0.35">
      <c r="B2745" s="410" t="s">
        <v>3538</v>
      </c>
      <c r="C2745" s="411" t="s">
        <v>885</v>
      </c>
      <c r="D2745" s="412"/>
      <c r="E2745" s="412">
        <v>12240</v>
      </c>
      <c r="F2745" s="412">
        <v>0</v>
      </c>
      <c r="G2745" s="412"/>
      <c r="H2745" s="413"/>
    </row>
    <row r="2746" spans="2:8" ht="27.75" x14ac:dyDescent="0.35">
      <c r="B2746" s="410" t="s">
        <v>3539</v>
      </c>
      <c r="C2746" s="411" t="s">
        <v>3540</v>
      </c>
      <c r="D2746" s="412">
        <v>0</v>
      </c>
      <c r="E2746" s="412">
        <v>5919.47</v>
      </c>
      <c r="F2746" s="412">
        <v>0</v>
      </c>
      <c r="G2746" s="412">
        <v>5919.47</v>
      </c>
      <c r="H2746" s="413"/>
    </row>
    <row r="2747" spans="2:8" x14ac:dyDescent="0.35">
      <c r="B2747" s="410" t="s">
        <v>3541</v>
      </c>
      <c r="C2747" s="411" t="s">
        <v>127</v>
      </c>
      <c r="D2747" s="412">
        <v>0</v>
      </c>
      <c r="E2747" s="412">
        <v>5919.47</v>
      </c>
      <c r="F2747" s="412">
        <v>0</v>
      </c>
      <c r="G2747" s="412">
        <v>5919.47</v>
      </c>
      <c r="H2747" s="413"/>
    </row>
    <row r="2748" spans="2:8" ht="27.75" x14ac:dyDescent="0.35">
      <c r="B2748" s="410" t="s">
        <v>3542</v>
      </c>
      <c r="C2748" s="411" t="s">
        <v>372</v>
      </c>
      <c r="D2748" s="412"/>
      <c r="E2748" s="412">
        <v>919.47</v>
      </c>
      <c r="F2748" s="412">
        <v>0</v>
      </c>
      <c r="G2748" s="412"/>
      <c r="H2748" s="413"/>
    </row>
    <row r="2749" spans="2:8" ht="40.5" x14ac:dyDescent="0.35">
      <c r="B2749" s="410" t="s">
        <v>3543</v>
      </c>
      <c r="C2749" s="411" t="s">
        <v>613</v>
      </c>
      <c r="D2749" s="412"/>
      <c r="E2749" s="412">
        <v>1000</v>
      </c>
      <c r="F2749" s="412">
        <v>0</v>
      </c>
      <c r="G2749" s="412"/>
      <c r="H2749" s="413"/>
    </row>
    <row r="2750" spans="2:8" ht="40.5" x14ac:dyDescent="0.35">
      <c r="B2750" s="410" t="s">
        <v>3544</v>
      </c>
      <c r="C2750" s="411" t="s">
        <v>702</v>
      </c>
      <c r="D2750" s="412"/>
      <c r="E2750" s="412">
        <v>2000</v>
      </c>
      <c r="F2750" s="412">
        <v>0</v>
      </c>
      <c r="G2750" s="412"/>
      <c r="H2750" s="413"/>
    </row>
    <row r="2751" spans="2:8" ht="40.5" x14ac:dyDescent="0.35">
      <c r="B2751" s="410" t="s">
        <v>3545</v>
      </c>
      <c r="C2751" s="411" t="s">
        <v>744</v>
      </c>
      <c r="D2751" s="412"/>
      <c r="E2751" s="412">
        <v>2000</v>
      </c>
      <c r="F2751" s="412">
        <v>0</v>
      </c>
      <c r="G2751" s="412"/>
      <c r="H2751" s="413"/>
    </row>
    <row r="2752" spans="2:8" x14ac:dyDescent="0.35">
      <c r="B2752" s="410">
        <v>5500</v>
      </c>
      <c r="C2752" s="411" t="s">
        <v>3546</v>
      </c>
      <c r="D2752" s="412">
        <v>0</v>
      </c>
      <c r="E2752" s="412">
        <v>200257.21</v>
      </c>
      <c r="F2752" s="412">
        <v>0</v>
      </c>
      <c r="G2752" s="412">
        <v>200257.21</v>
      </c>
      <c r="H2752" s="413"/>
    </row>
    <row r="2753" spans="2:8" ht="27.75" x14ac:dyDescent="0.35">
      <c r="B2753" s="410" t="s">
        <v>3547</v>
      </c>
      <c r="C2753" s="411" t="s">
        <v>3548</v>
      </c>
      <c r="D2753" s="412">
        <v>0</v>
      </c>
      <c r="E2753" s="412">
        <v>200257.21</v>
      </c>
      <c r="F2753" s="412">
        <v>0</v>
      </c>
      <c r="G2753" s="412">
        <v>200257.21</v>
      </c>
      <c r="H2753" s="413"/>
    </row>
    <row r="2754" spans="2:8" x14ac:dyDescent="0.35">
      <c r="B2754" s="410" t="s">
        <v>3549</v>
      </c>
      <c r="C2754" s="411" t="s">
        <v>3550</v>
      </c>
      <c r="D2754" s="412">
        <v>0</v>
      </c>
      <c r="E2754" s="412">
        <v>200257.21</v>
      </c>
      <c r="F2754" s="412">
        <v>0</v>
      </c>
      <c r="G2754" s="412">
        <v>200257.21</v>
      </c>
      <c r="H2754" s="413"/>
    </row>
    <row r="2755" spans="2:8" ht="27.75" x14ac:dyDescent="0.35">
      <c r="B2755" s="410" t="s">
        <v>3551</v>
      </c>
      <c r="C2755" s="411" t="s">
        <v>1301</v>
      </c>
      <c r="D2755" s="412"/>
      <c r="E2755" s="412">
        <v>125.14</v>
      </c>
      <c r="F2755" s="412">
        <v>0</v>
      </c>
      <c r="G2755" s="412"/>
      <c r="H2755" s="413"/>
    </row>
    <row r="2756" spans="2:8" ht="27.75" x14ac:dyDescent="0.35">
      <c r="B2756" s="410" t="s">
        <v>3552</v>
      </c>
      <c r="C2756" s="411" t="s">
        <v>1301</v>
      </c>
      <c r="D2756" s="412"/>
      <c r="E2756" s="412">
        <v>1361.19</v>
      </c>
      <c r="F2756" s="412">
        <v>0</v>
      </c>
      <c r="G2756" s="412"/>
      <c r="H2756" s="413"/>
    </row>
    <row r="2757" spans="2:8" ht="27.75" x14ac:dyDescent="0.35">
      <c r="B2757" s="410" t="s">
        <v>3553</v>
      </c>
      <c r="C2757" s="411" t="s">
        <v>1301</v>
      </c>
      <c r="D2757" s="412"/>
      <c r="E2757" s="412">
        <v>335.7</v>
      </c>
      <c r="F2757" s="412">
        <v>0</v>
      </c>
      <c r="G2757" s="412"/>
      <c r="H2757" s="413"/>
    </row>
    <row r="2758" spans="2:8" ht="27.75" x14ac:dyDescent="0.35">
      <c r="B2758" s="410" t="s">
        <v>3554</v>
      </c>
      <c r="C2758" s="411" t="s">
        <v>1301</v>
      </c>
      <c r="D2758" s="412"/>
      <c r="E2758" s="412">
        <v>7517.61</v>
      </c>
      <c r="F2758" s="412">
        <v>0</v>
      </c>
      <c r="G2758" s="412"/>
      <c r="H2758" s="413"/>
    </row>
    <row r="2759" spans="2:8" ht="27.75" x14ac:dyDescent="0.35">
      <c r="B2759" s="410" t="s">
        <v>3555</v>
      </c>
      <c r="C2759" s="411" t="s">
        <v>1303</v>
      </c>
      <c r="D2759" s="412"/>
      <c r="E2759" s="412">
        <v>125.32</v>
      </c>
      <c r="F2759" s="412">
        <v>0</v>
      </c>
      <c r="G2759" s="412"/>
      <c r="H2759" s="413"/>
    </row>
    <row r="2760" spans="2:8" ht="27.75" x14ac:dyDescent="0.35">
      <c r="B2760" s="410" t="s">
        <v>3556</v>
      </c>
      <c r="C2760" s="411" t="s">
        <v>1303</v>
      </c>
      <c r="D2760" s="412"/>
      <c r="E2760" s="412">
        <v>774.18</v>
      </c>
      <c r="F2760" s="412">
        <v>0</v>
      </c>
      <c r="G2760" s="412"/>
      <c r="H2760" s="413"/>
    </row>
    <row r="2761" spans="2:8" ht="27.75" x14ac:dyDescent="0.35">
      <c r="B2761" s="410" t="s">
        <v>3557</v>
      </c>
      <c r="C2761" s="411" t="s">
        <v>1303</v>
      </c>
      <c r="D2761" s="412"/>
      <c r="E2761" s="412">
        <v>16041.66</v>
      </c>
      <c r="F2761" s="412">
        <v>0</v>
      </c>
      <c r="G2761" s="412"/>
      <c r="H2761" s="413"/>
    </row>
    <row r="2762" spans="2:8" ht="27.75" x14ac:dyDescent="0.35">
      <c r="B2762" s="410" t="s">
        <v>3558</v>
      </c>
      <c r="C2762" s="411" t="s">
        <v>1303</v>
      </c>
      <c r="D2762" s="412"/>
      <c r="E2762" s="412">
        <v>7517.88</v>
      </c>
      <c r="F2762" s="412">
        <v>0</v>
      </c>
      <c r="G2762" s="412"/>
      <c r="H2762" s="413"/>
    </row>
    <row r="2763" spans="2:8" ht="27.75" x14ac:dyDescent="0.35">
      <c r="B2763" s="410" t="s">
        <v>3559</v>
      </c>
      <c r="C2763" s="411" t="s">
        <v>1305</v>
      </c>
      <c r="D2763" s="412"/>
      <c r="E2763" s="412">
        <v>683.12</v>
      </c>
      <c r="F2763" s="412">
        <v>0</v>
      </c>
      <c r="G2763" s="412"/>
      <c r="H2763" s="413"/>
    </row>
    <row r="2764" spans="2:8" ht="27.75" x14ac:dyDescent="0.35">
      <c r="B2764" s="410" t="s">
        <v>3560</v>
      </c>
      <c r="C2764" s="411" t="s">
        <v>1305</v>
      </c>
      <c r="D2764" s="412"/>
      <c r="E2764" s="412">
        <v>774.48</v>
      </c>
      <c r="F2764" s="412">
        <v>0</v>
      </c>
      <c r="G2764" s="412"/>
      <c r="H2764" s="413"/>
    </row>
    <row r="2765" spans="2:8" ht="27.75" x14ac:dyDescent="0.35">
      <c r="B2765" s="410" t="s">
        <v>3561</v>
      </c>
      <c r="C2765" s="411" t="s">
        <v>1305</v>
      </c>
      <c r="D2765" s="412"/>
      <c r="E2765" s="412">
        <v>8251.18</v>
      </c>
      <c r="F2765" s="412">
        <v>0</v>
      </c>
      <c r="G2765" s="412"/>
      <c r="H2765" s="413"/>
    </row>
    <row r="2766" spans="2:8" ht="27.75" x14ac:dyDescent="0.35">
      <c r="B2766" s="410" t="s">
        <v>3562</v>
      </c>
      <c r="C2766" s="411" t="s">
        <v>1305</v>
      </c>
      <c r="D2766" s="412"/>
      <c r="E2766" s="412">
        <v>8153.29</v>
      </c>
      <c r="F2766" s="412">
        <v>0</v>
      </c>
      <c r="G2766" s="412"/>
      <c r="H2766" s="413"/>
    </row>
    <row r="2767" spans="2:8" ht="27.75" x14ac:dyDescent="0.35">
      <c r="B2767" s="410" t="s">
        <v>3563</v>
      </c>
      <c r="C2767" s="411" t="s">
        <v>1307</v>
      </c>
      <c r="D2767" s="412"/>
      <c r="E2767" s="412">
        <v>683.12</v>
      </c>
      <c r="F2767" s="412">
        <v>0</v>
      </c>
      <c r="G2767" s="412"/>
      <c r="H2767" s="413"/>
    </row>
    <row r="2768" spans="2:8" ht="27.75" x14ac:dyDescent="0.35">
      <c r="B2768" s="410" t="s">
        <v>3564</v>
      </c>
      <c r="C2768" s="411" t="s">
        <v>1307</v>
      </c>
      <c r="D2768" s="412"/>
      <c r="E2768" s="412">
        <v>774.48</v>
      </c>
      <c r="F2768" s="412">
        <v>0</v>
      </c>
      <c r="G2768" s="412"/>
      <c r="H2768" s="413"/>
    </row>
    <row r="2769" spans="2:8" ht="27.75" x14ac:dyDescent="0.35">
      <c r="B2769" s="410" t="s">
        <v>3565</v>
      </c>
      <c r="C2769" s="411" t="s">
        <v>1307</v>
      </c>
      <c r="D2769" s="412"/>
      <c r="E2769" s="412">
        <v>8251.18</v>
      </c>
      <c r="F2769" s="412">
        <v>0</v>
      </c>
      <c r="G2769" s="412"/>
      <c r="H2769" s="413"/>
    </row>
    <row r="2770" spans="2:8" ht="27.75" x14ac:dyDescent="0.35">
      <c r="B2770" s="410" t="s">
        <v>3566</v>
      </c>
      <c r="C2770" s="411" t="s">
        <v>1307</v>
      </c>
      <c r="D2770" s="412"/>
      <c r="E2770" s="412">
        <v>8153.29</v>
      </c>
      <c r="F2770" s="412">
        <v>0</v>
      </c>
      <c r="G2770" s="412"/>
      <c r="H2770" s="413"/>
    </row>
    <row r="2771" spans="2:8" ht="27.75" x14ac:dyDescent="0.35">
      <c r="B2771" s="410" t="s">
        <v>3567</v>
      </c>
      <c r="C2771" s="411" t="s">
        <v>1309</v>
      </c>
      <c r="D2771" s="412"/>
      <c r="E2771" s="412">
        <v>125.32</v>
      </c>
      <c r="F2771" s="412">
        <v>0</v>
      </c>
      <c r="G2771" s="412"/>
      <c r="H2771" s="413"/>
    </row>
    <row r="2772" spans="2:8" ht="27.75" x14ac:dyDescent="0.35">
      <c r="B2772" s="410" t="s">
        <v>3568</v>
      </c>
      <c r="C2772" s="411" t="s">
        <v>1309</v>
      </c>
      <c r="D2772" s="412"/>
      <c r="E2772" s="412">
        <v>774.78</v>
      </c>
      <c r="F2772" s="412">
        <v>0</v>
      </c>
      <c r="G2772" s="412"/>
      <c r="H2772" s="413"/>
    </row>
    <row r="2773" spans="2:8" ht="27.75" x14ac:dyDescent="0.35">
      <c r="B2773" s="410" t="s">
        <v>3569</v>
      </c>
      <c r="C2773" s="411" t="s">
        <v>1309</v>
      </c>
      <c r="D2773" s="412"/>
      <c r="E2773" s="412">
        <v>335.7</v>
      </c>
      <c r="F2773" s="412">
        <v>0</v>
      </c>
      <c r="G2773" s="412"/>
      <c r="H2773" s="413"/>
    </row>
    <row r="2774" spans="2:8" ht="27.75" x14ac:dyDescent="0.35">
      <c r="B2774" s="410" t="s">
        <v>3570</v>
      </c>
      <c r="C2774" s="411" t="s">
        <v>1309</v>
      </c>
      <c r="D2774" s="412"/>
      <c r="E2774" s="412">
        <v>7517.88</v>
      </c>
      <c r="F2774" s="412">
        <v>0</v>
      </c>
      <c r="G2774" s="412"/>
      <c r="H2774" s="413"/>
    </row>
    <row r="2775" spans="2:8" ht="27.75" x14ac:dyDescent="0.35">
      <c r="B2775" s="410" t="s">
        <v>3571</v>
      </c>
      <c r="C2775" s="411" t="s">
        <v>1311</v>
      </c>
      <c r="D2775" s="412"/>
      <c r="E2775" s="412">
        <v>125.32</v>
      </c>
      <c r="F2775" s="412">
        <v>0</v>
      </c>
      <c r="G2775" s="412"/>
      <c r="H2775" s="413"/>
    </row>
    <row r="2776" spans="2:8" ht="27.75" x14ac:dyDescent="0.35">
      <c r="B2776" s="410" t="s">
        <v>3572</v>
      </c>
      <c r="C2776" s="411" t="s">
        <v>1311</v>
      </c>
      <c r="D2776" s="412"/>
      <c r="E2776" s="412">
        <v>774.48</v>
      </c>
      <c r="F2776" s="412">
        <v>0</v>
      </c>
      <c r="G2776" s="412"/>
      <c r="H2776" s="413"/>
    </row>
    <row r="2777" spans="2:8" ht="27.75" x14ac:dyDescent="0.35">
      <c r="B2777" s="410" t="s">
        <v>3573</v>
      </c>
      <c r="C2777" s="411" t="s">
        <v>1311</v>
      </c>
      <c r="D2777" s="412"/>
      <c r="E2777" s="412">
        <v>8188.68</v>
      </c>
      <c r="F2777" s="412">
        <v>0</v>
      </c>
      <c r="G2777" s="412"/>
      <c r="H2777" s="413"/>
    </row>
    <row r="2778" spans="2:8" ht="27.75" x14ac:dyDescent="0.35">
      <c r="B2778" s="410" t="s">
        <v>3574</v>
      </c>
      <c r="C2778" s="411" t="s">
        <v>1311</v>
      </c>
      <c r="D2778" s="412"/>
      <c r="E2778" s="412">
        <v>7517.88</v>
      </c>
      <c r="F2778" s="412">
        <v>0</v>
      </c>
      <c r="G2778" s="412"/>
      <c r="H2778" s="413"/>
    </row>
    <row r="2779" spans="2:8" ht="27.75" x14ac:dyDescent="0.35">
      <c r="B2779" s="410" t="s">
        <v>3575</v>
      </c>
      <c r="C2779" s="411" t="s">
        <v>1313</v>
      </c>
      <c r="D2779" s="412"/>
      <c r="E2779" s="412">
        <v>2236.52</v>
      </c>
      <c r="F2779" s="412">
        <v>0</v>
      </c>
      <c r="G2779" s="412"/>
      <c r="H2779" s="413"/>
    </row>
    <row r="2780" spans="2:8" ht="27.75" x14ac:dyDescent="0.35">
      <c r="B2780" s="410" t="s">
        <v>3576</v>
      </c>
      <c r="C2780" s="411" t="s">
        <v>1313</v>
      </c>
      <c r="D2780" s="412"/>
      <c r="E2780" s="412">
        <v>574.48</v>
      </c>
      <c r="F2780" s="412">
        <v>0</v>
      </c>
      <c r="G2780" s="412"/>
      <c r="H2780" s="413"/>
    </row>
    <row r="2781" spans="2:8" ht="27.75" x14ac:dyDescent="0.35">
      <c r="B2781" s="410" t="s">
        <v>3577</v>
      </c>
      <c r="C2781" s="411" t="s">
        <v>1313</v>
      </c>
      <c r="D2781" s="412"/>
      <c r="E2781" s="412">
        <v>8313.68</v>
      </c>
      <c r="F2781" s="412">
        <v>0</v>
      </c>
      <c r="G2781" s="412"/>
      <c r="H2781" s="413"/>
    </row>
    <row r="2782" spans="2:8" ht="27.75" x14ac:dyDescent="0.35">
      <c r="B2782" s="410" t="s">
        <v>3578</v>
      </c>
      <c r="C2782" s="411" t="s">
        <v>1313</v>
      </c>
      <c r="D2782" s="412"/>
      <c r="E2782" s="412">
        <v>56443.9</v>
      </c>
      <c r="F2782" s="412">
        <v>0</v>
      </c>
      <c r="G2782" s="412"/>
      <c r="H2782" s="413"/>
    </row>
    <row r="2783" spans="2:8" ht="27.75" x14ac:dyDescent="0.35">
      <c r="B2783" s="410" t="s">
        <v>3579</v>
      </c>
      <c r="C2783" s="411" t="s">
        <v>1315</v>
      </c>
      <c r="D2783" s="412"/>
      <c r="E2783" s="412">
        <v>683.12</v>
      </c>
      <c r="F2783" s="412">
        <v>0</v>
      </c>
      <c r="G2783" s="412"/>
      <c r="H2783" s="413"/>
    </row>
    <row r="2784" spans="2:8" ht="27.75" x14ac:dyDescent="0.35">
      <c r="B2784" s="410" t="s">
        <v>3580</v>
      </c>
      <c r="C2784" s="411" t="s">
        <v>1315</v>
      </c>
      <c r="D2784" s="412"/>
      <c r="E2784" s="412">
        <v>774.48</v>
      </c>
      <c r="F2784" s="412">
        <v>0</v>
      </c>
      <c r="G2784" s="412"/>
      <c r="H2784" s="413"/>
    </row>
    <row r="2785" spans="2:8" ht="27.75" x14ac:dyDescent="0.35">
      <c r="B2785" s="410" t="s">
        <v>3581</v>
      </c>
      <c r="C2785" s="411" t="s">
        <v>1315</v>
      </c>
      <c r="D2785" s="412"/>
      <c r="E2785" s="412">
        <v>8251.18</v>
      </c>
      <c r="F2785" s="412">
        <v>0</v>
      </c>
      <c r="G2785" s="412"/>
      <c r="H2785" s="413"/>
    </row>
    <row r="2786" spans="2:8" ht="27.75" x14ac:dyDescent="0.35">
      <c r="B2786" s="410" t="s">
        <v>3582</v>
      </c>
      <c r="C2786" s="411" t="s">
        <v>1315</v>
      </c>
      <c r="D2786" s="412"/>
      <c r="E2786" s="412">
        <v>8153.29</v>
      </c>
      <c r="F2786" s="412">
        <v>0</v>
      </c>
      <c r="G2786" s="412"/>
      <c r="H2786" s="413"/>
    </row>
    <row r="2787" spans="2:8" ht="27.75" x14ac:dyDescent="0.35">
      <c r="B2787" s="410" t="s">
        <v>3583</v>
      </c>
      <c r="C2787" s="411" t="s">
        <v>1317</v>
      </c>
      <c r="D2787" s="412"/>
      <c r="E2787" s="412">
        <v>1051.04</v>
      </c>
      <c r="F2787" s="412">
        <v>0</v>
      </c>
      <c r="G2787" s="412"/>
      <c r="H2787" s="413"/>
    </row>
    <row r="2788" spans="2:8" ht="27.75" x14ac:dyDescent="0.35">
      <c r="B2788" s="410" t="s">
        <v>3584</v>
      </c>
      <c r="C2788" s="411" t="s">
        <v>1317</v>
      </c>
      <c r="D2788" s="412"/>
      <c r="E2788" s="412">
        <v>744.44</v>
      </c>
      <c r="F2788" s="412">
        <v>0</v>
      </c>
      <c r="G2788" s="412"/>
      <c r="H2788" s="413"/>
    </row>
    <row r="2789" spans="2:8" ht="27.75" x14ac:dyDescent="0.35">
      <c r="B2789" s="410" t="s">
        <v>3585</v>
      </c>
      <c r="C2789" s="411" t="s">
        <v>1317</v>
      </c>
      <c r="D2789" s="412"/>
      <c r="E2789" s="412">
        <v>9994.93</v>
      </c>
      <c r="F2789" s="412">
        <v>0</v>
      </c>
      <c r="G2789" s="412"/>
      <c r="H2789" s="413"/>
    </row>
    <row r="2790" spans="2:8" ht="27.75" x14ac:dyDescent="0.35">
      <c r="B2790" s="410" t="s">
        <v>3586</v>
      </c>
      <c r="C2790" s="411" t="s">
        <v>1317</v>
      </c>
      <c r="D2790" s="412"/>
      <c r="E2790" s="412">
        <v>8153.29</v>
      </c>
      <c r="F2790" s="412">
        <v>0</v>
      </c>
      <c r="G2790" s="412"/>
      <c r="H2790" s="413"/>
    </row>
    <row r="2791" spans="2:8" x14ac:dyDescent="0.35">
      <c r="B2791" s="410">
        <v>5700</v>
      </c>
      <c r="C2791" s="411" t="s">
        <v>119</v>
      </c>
      <c r="D2791" s="412">
        <v>0</v>
      </c>
      <c r="E2791" s="412">
        <v>67483.899999999994</v>
      </c>
      <c r="F2791" s="412">
        <v>0</v>
      </c>
      <c r="G2791" s="412">
        <v>67483.899999999994</v>
      </c>
      <c r="H2791" s="413"/>
    </row>
    <row r="2792" spans="2:8" ht="27.75" x14ac:dyDescent="0.35">
      <c r="B2792" s="410" t="s">
        <v>3587</v>
      </c>
      <c r="C2792" s="411" t="s">
        <v>3588</v>
      </c>
      <c r="D2792" s="412">
        <v>0</v>
      </c>
      <c r="E2792" s="412">
        <v>67483.899999999994</v>
      </c>
      <c r="F2792" s="412">
        <v>0</v>
      </c>
      <c r="G2792" s="412">
        <v>67483.899999999994</v>
      </c>
      <c r="H2792" s="413"/>
    </row>
    <row r="2793" spans="2:8" ht="27.75" x14ac:dyDescent="0.35">
      <c r="B2793" s="410" t="s">
        <v>3589</v>
      </c>
      <c r="C2793" s="411" t="s">
        <v>3590</v>
      </c>
      <c r="D2793" s="412">
        <v>0</v>
      </c>
      <c r="E2793" s="412">
        <v>14109.98</v>
      </c>
      <c r="F2793" s="412">
        <v>0</v>
      </c>
      <c r="G2793" s="412">
        <v>14109.98</v>
      </c>
      <c r="H2793" s="413"/>
    </row>
    <row r="2794" spans="2:8" x14ac:dyDescent="0.35">
      <c r="B2794" s="410" t="s">
        <v>3591</v>
      </c>
      <c r="C2794" s="411" t="s">
        <v>3592</v>
      </c>
      <c r="D2794" s="412">
        <v>0</v>
      </c>
      <c r="E2794" s="412">
        <v>6960</v>
      </c>
      <c r="F2794" s="412">
        <v>0</v>
      </c>
      <c r="G2794" s="412">
        <v>6960</v>
      </c>
      <c r="H2794" s="413"/>
    </row>
    <row r="2795" spans="2:8" x14ac:dyDescent="0.35">
      <c r="B2795" s="410" t="s">
        <v>3593</v>
      </c>
      <c r="C2795" s="411" t="s">
        <v>3594</v>
      </c>
      <c r="D2795" s="412">
        <v>0</v>
      </c>
      <c r="E2795" s="412">
        <v>6960</v>
      </c>
      <c r="F2795" s="412">
        <v>0</v>
      </c>
      <c r="G2795" s="412">
        <v>6960</v>
      </c>
      <c r="H2795" s="413"/>
    </row>
    <row r="2796" spans="2:8" ht="27.75" x14ac:dyDescent="0.35">
      <c r="B2796" s="410" t="s">
        <v>3595</v>
      </c>
      <c r="C2796" s="411" t="s">
        <v>471</v>
      </c>
      <c r="D2796" s="412"/>
      <c r="E2796" s="412">
        <v>3480</v>
      </c>
      <c r="F2796" s="412">
        <v>0</v>
      </c>
      <c r="G2796" s="412"/>
      <c r="H2796" s="413"/>
    </row>
    <row r="2797" spans="2:8" ht="40.5" x14ac:dyDescent="0.35">
      <c r="B2797" s="410" t="s">
        <v>3596</v>
      </c>
      <c r="C2797" s="411" t="s">
        <v>492</v>
      </c>
      <c r="D2797" s="412"/>
      <c r="E2797" s="412">
        <v>3480</v>
      </c>
      <c r="F2797" s="412">
        <v>0</v>
      </c>
      <c r="G2797" s="412"/>
      <c r="H2797" s="413"/>
    </row>
    <row r="2798" spans="2:8" ht="27.75" x14ac:dyDescent="0.35">
      <c r="B2798" s="410" t="s">
        <v>3597</v>
      </c>
      <c r="C2798" s="411" t="s">
        <v>3598</v>
      </c>
      <c r="D2798" s="412">
        <v>0</v>
      </c>
      <c r="E2798" s="412">
        <v>7149.98</v>
      </c>
      <c r="F2798" s="412">
        <v>0</v>
      </c>
      <c r="G2798" s="412">
        <v>7149.98</v>
      </c>
      <c r="H2798" s="413"/>
    </row>
    <row r="2799" spans="2:8" x14ac:dyDescent="0.35">
      <c r="B2799" s="410" t="s">
        <v>3599</v>
      </c>
      <c r="C2799" s="411" t="s">
        <v>3600</v>
      </c>
      <c r="D2799" s="412">
        <v>0</v>
      </c>
      <c r="E2799" s="412">
        <v>7149.98</v>
      </c>
      <c r="F2799" s="412">
        <v>0</v>
      </c>
      <c r="G2799" s="412">
        <v>7149.98</v>
      </c>
      <c r="H2799" s="413"/>
    </row>
    <row r="2800" spans="2:8" x14ac:dyDescent="0.35">
      <c r="B2800" s="410" t="s">
        <v>3601</v>
      </c>
      <c r="C2800" s="411" t="s">
        <v>361</v>
      </c>
      <c r="D2800" s="412"/>
      <c r="E2800" s="412">
        <v>5899.99</v>
      </c>
      <c r="F2800" s="412">
        <v>0</v>
      </c>
      <c r="G2800" s="412"/>
      <c r="H2800" s="413"/>
    </row>
    <row r="2801" spans="2:8" x14ac:dyDescent="0.35">
      <c r="B2801" s="410" t="s">
        <v>3602</v>
      </c>
      <c r="C2801" s="411" t="s">
        <v>521</v>
      </c>
      <c r="D2801" s="412"/>
      <c r="E2801" s="412">
        <v>1249.99</v>
      </c>
      <c r="F2801" s="412">
        <v>0</v>
      </c>
      <c r="G2801" s="412"/>
      <c r="H2801" s="413"/>
    </row>
    <row r="2802" spans="2:8" ht="27.75" x14ac:dyDescent="0.35">
      <c r="B2802" s="410" t="s">
        <v>3603</v>
      </c>
      <c r="C2802" s="411" t="s">
        <v>3604</v>
      </c>
      <c r="D2802" s="412">
        <v>0</v>
      </c>
      <c r="E2802" s="412">
        <v>34974</v>
      </c>
      <c r="F2802" s="412">
        <v>0</v>
      </c>
      <c r="G2802" s="412">
        <v>34974</v>
      </c>
      <c r="H2802" s="413"/>
    </row>
    <row r="2803" spans="2:8" x14ac:dyDescent="0.35">
      <c r="B2803" s="410" t="s">
        <v>3605</v>
      </c>
      <c r="C2803" s="411" t="s">
        <v>3606</v>
      </c>
      <c r="D2803" s="412">
        <v>0</v>
      </c>
      <c r="E2803" s="412">
        <v>34974</v>
      </c>
      <c r="F2803" s="412">
        <v>0</v>
      </c>
      <c r="G2803" s="412">
        <v>34974</v>
      </c>
      <c r="H2803" s="413"/>
    </row>
    <row r="2804" spans="2:8" x14ac:dyDescent="0.35">
      <c r="B2804" s="410" t="s">
        <v>3607</v>
      </c>
      <c r="C2804" s="411" t="s">
        <v>3606</v>
      </c>
      <c r="D2804" s="412">
        <v>0</v>
      </c>
      <c r="E2804" s="412">
        <v>34974</v>
      </c>
      <c r="F2804" s="412">
        <v>0</v>
      </c>
      <c r="G2804" s="412">
        <v>34974</v>
      </c>
      <c r="H2804" s="413"/>
    </row>
    <row r="2805" spans="2:8" ht="40.5" x14ac:dyDescent="0.35">
      <c r="B2805" s="410" t="s">
        <v>3608</v>
      </c>
      <c r="C2805" s="411" t="s">
        <v>1272</v>
      </c>
      <c r="D2805" s="412"/>
      <c r="E2805" s="412">
        <v>9860</v>
      </c>
      <c r="F2805" s="412">
        <v>0</v>
      </c>
      <c r="G2805" s="412"/>
      <c r="H2805" s="413"/>
    </row>
    <row r="2806" spans="2:8" ht="40.5" x14ac:dyDescent="0.35">
      <c r="B2806" s="410" t="s">
        <v>3609</v>
      </c>
      <c r="C2806" s="411" t="s">
        <v>1272</v>
      </c>
      <c r="D2806" s="412"/>
      <c r="E2806" s="412">
        <v>21344</v>
      </c>
      <c r="F2806" s="412">
        <v>0</v>
      </c>
      <c r="G2806" s="412"/>
      <c r="H2806" s="413"/>
    </row>
    <row r="2807" spans="2:8" ht="40.5" x14ac:dyDescent="0.35">
      <c r="B2807" s="410" t="s">
        <v>3610</v>
      </c>
      <c r="C2807" s="411" t="s">
        <v>1272</v>
      </c>
      <c r="D2807" s="412"/>
      <c r="E2807" s="412">
        <v>3770</v>
      </c>
      <c r="F2807" s="412">
        <v>0</v>
      </c>
      <c r="G2807" s="412"/>
      <c r="H2807" s="413"/>
    </row>
    <row r="2808" spans="2:8" ht="27.75" x14ac:dyDescent="0.35">
      <c r="B2808" s="410" t="s">
        <v>3611</v>
      </c>
      <c r="C2808" s="411" t="s">
        <v>3612</v>
      </c>
      <c r="D2808" s="412">
        <v>0</v>
      </c>
      <c r="E2808" s="412">
        <v>18399.919999999998</v>
      </c>
      <c r="F2808" s="412">
        <v>0</v>
      </c>
      <c r="G2808" s="412">
        <v>18399.919999999998</v>
      </c>
      <c r="H2808" s="413"/>
    </row>
    <row r="2809" spans="2:8" ht="27.75" x14ac:dyDescent="0.35">
      <c r="B2809" s="410" t="s">
        <v>3613</v>
      </c>
      <c r="C2809" s="411" t="s">
        <v>3614</v>
      </c>
      <c r="D2809" s="412">
        <v>0</v>
      </c>
      <c r="E2809" s="412">
        <v>18399.919999999998</v>
      </c>
      <c r="F2809" s="412">
        <v>0</v>
      </c>
      <c r="G2809" s="412">
        <v>18399.919999999998</v>
      </c>
      <c r="H2809" s="413"/>
    </row>
    <row r="2810" spans="2:8" ht="27.75" x14ac:dyDescent="0.35">
      <c r="B2810" s="410" t="s">
        <v>3615</v>
      </c>
      <c r="C2810" s="411" t="s">
        <v>3614</v>
      </c>
      <c r="D2810" s="412">
        <v>0</v>
      </c>
      <c r="E2810" s="412">
        <v>18399.919999999998</v>
      </c>
      <c r="F2810" s="412">
        <v>0</v>
      </c>
      <c r="G2810" s="412">
        <v>18399.919999999998</v>
      </c>
      <c r="H2810" s="413"/>
    </row>
    <row r="2811" spans="2:8" x14ac:dyDescent="0.35">
      <c r="B2811" s="410" t="s">
        <v>3616</v>
      </c>
      <c r="C2811" s="411" t="s">
        <v>361</v>
      </c>
      <c r="D2811" s="412"/>
      <c r="E2811" s="412">
        <v>2299.9899999999998</v>
      </c>
      <c r="F2811" s="412">
        <v>0</v>
      </c>
      <c r="G2811" s="412"/>
      <c r="H2811" s="413"/>
    </row>
    <row r="2812" spans="2:8" x14ac:dyDescent="0.35">
      <c r="B2812" s="410" t="s">
        <v>3617</v>
      </c>
      <c r="C2812" s="411" t="s">
        <v>361</v>
      </c>
      <c r="D2812" s="412"/>
      <c r="E2812" s="412">
        <v>2299.9899999999998</v>
      </c>
      <c r="F2812" s="412">
        <v>0</v>
      </c>
      <c r="G2812" s="412"/>
      <c r="H2812" s="413"/>
    </row>
    <row r="2813" spans="2:8" x14ac:dyDescent="0.35">
      <c r="B2813" s="410" t="s">
        <v>3618</v>
      </c>
      <c r="C2813" s="411" t="s">
        <v>361</v>
      </c>
      <c r="D2813" s="412"/>
      <c r="E2813" s="412">
        <v>2299.9899999999998</v>
      </c>
      <c r="F2813" s="412">
        <v>0</v>
      </c>
      <c r="G2813" s="412"/>
      <c r="H2813" s="413"/>
    </row>
    <row r="2814" spans="2:8" x14ac:dyDescent="0.35">
      <c r="B2814" s="410" t="s">
        <v>3619</v>
      </c>
      <c r="C2814" s="411" t="s">
        <v>361</v>
      </c>
      <c r="D2814" s="412"/>
      <c r="E2814" s="412">
        <v>2299.9899999999998</v>
      </c>
      <c r="F2814" s="412">
        <v>0</v>
      </c>
      <c r="G2814" s="412"/>
      <c r="H2814" s="413"/>
    </row>
    <row r="2815" spans="2:8" x14ac:dyDescent="0.35">
      <c r="B2815" s="410" t="s">
        <v>3620</v>
      </c>
      <c r="C2815" s="411" t="s">
        <v>361</v>
      </c>
      <c r="D2815" s="412"/>
      <c r="E2815" s="412">
        <v>2299.9899999999998</v>
      </c>
      <c r="F2815" s="412">
        <v>0</v>
      </c>
      <c r="G2815" s="412"/>
      <c r="H2815" s="413"/>
    </row>
    <row r="2816" spans="2:8" x14ac:dyDescent="0.35">
      <c r="B2816" s="410" t="s">
        <v>3621</v>
      </c>
      <c r="C2816" s="411" t="s">
        <v>361</v>
      </c>
      <c r="D2816" s="412"/>
      <c r="E2816" s="412">
        <v>2299.9899999999998</v>
      </c>
      <c r="F2816" s="412">
        <v>0</v>
      </c>
      <c r="G2816" s="412"/>
      <c r="H2816" s="413"/>
    </row>
    <row r="2817" spans="2:8" x14ac:dyDescent="0.35">
      <c r="B2817" s="410" t="s">
        <v>3622</v>
      </c>
      <c r="C2817" s="411" t="s">
        <v>361</v>
      </c>
      <c r="D2817" s="412"/>
      <c r="E2817" s="412">
        <v>2299.9899999999998</v>
      </c>
      <c r="F2817" s="412">
        <v>0</v>
      </c>
      <c r="G2817" s="412"/>
      <c r="H2817" s="413"/>
    </row>
    <row r="2818" spans="2:8" x14ac:dyDescent="0.35">
      <c r="B2818" s="410" t="s">
        <v>3623</v>
      </c>
      <c r="C2818" s="411" t="s">
        <v>361</v>
      </c>
      <c r="D2818" s="412"/>
      <c r="E2818" s="412">
        <v>2299.9899999999998</v>
      </c>
      <c r="F2818" s="412">
        <v>0</v>
      </c>
      <c r="G2818" s="412"/>
      <c r="H2818" s="413"/>
    </row>
    <row r="2819" spans="2:8" ht="27.75" x14ac:dyDescent="0.35">
      <c r="B2819" s="410">
        <v>8000</v>
      </c>
      <c r="C2819" s="411" t="s">
        <v>3624</v>
      </c>
      <c r="D2819" s="412">
        <v>0</v>
      </c>
      <c r="E2819" s="412">
        <v>27843399.850000001</v>
      </c>
      <c r="F2819" s="412">
        <v>27843399.850000001</v>
      </c>
      <c r="G2819" s="412">
        <v>0</v>
      </c>
      <c r="H2819" s="413"/>
    </row>
    <row r="2820" spans="2:8" x14ac:dyDescent="0.35">
      <c r="B2820" s="410">
        <v>8100</v>
      </c>
      <c r="C2820" s="411" t="s">
        <v>3625</v>
      </c>
      <c r="D2820" s="412">
        <v>0</v>
      </c>
      <c r="E2820" s="412">
        <v>11797753.460000001</v>
      </c>
      <c r="F2820" s="412">
        <v>11797753.460000001</v>
      </c>
      <c r="G2820" s="412">
        <v>0</v>
      </c>
      <c r="H2820" s="413"/>
    </row>
    <row r="2821" spans="2:8" x14ac:dyDescent="0.35">
      <c r="B2821" s="410" t="s">
        <v>3626</v>
      </c>
      <c r="C2821" s="411" t="s">
        <v>115</v>
      </c>
      <c r="D2821" s="412">
        <v>0</v>
      </c>
      <c r="E2821" s="412">
        <v>5898876.7300000004</v>
      </c>
      <c r="F2821" s="412">
        <v>0</v>
      </c>
      <c r="G2821" s="412">
        <v>-5898876.7300000004</v>
      </c>
      <c r="H2821" s="413"/>
    </row>
    <row r="2822" spans="2:8" x14ac:dyDescent="0.35">
      <c r="B2822" s="410" t="s">
        <v>3627</v>
      </c>
      <c r="C2822" s="411" t="s">
        <v>1637</v>
      </c>
      <c r="D2822" s="412">
        <v>0</v>
      </c>
      <c r="E2822" s="412">
        <v>1432358.04</v>
      </c>
      <c r="F2822" s="412">
        <v>0</v>
      </c>
      <c r="G2822" s="412">
        <v>-1432358.04</v>
      </c>
      <c r="H2822" s="413"/>
    </row>
    <row r="2823" spans="2:8" x14ac:dyDescent="0.35">
      <c r="B2823" s="410" t="s">
        <v>3628</v>
      </c>
      <c r="C2823" s="411" t="s">
        <v>116</v>
      </c>
      <c r="D2823" s="412">
        <v>0</v>
      </c>
      <c r="E2823" s="412">
        <v>1199019.54</v>
      </c>
      <c r="F2823" s="412">
        <v>0</v>
      </c>
      <c r="G2823" s="412">
        <v>-1199019.54</v>
      </c>
      <c r="H2823" s="413"/>
    </row>
    <row r="2824" spans="2:8" x14ac:dyDescent="0.35">
      <c r="B2824" s="410" t="s">
        <v>3629</v>
      </c>
      <c r="C2824" s="411" t="s">
        <v>121</v>
      </c>
      <c r="D2824" s="412">
        <v>0</v>
      </c>
      <c r="E2824" s="412">
        <v>1199019.54</v>
      </c>
      <c r="F2824" s="412">
        <v>0</v>
      </c>
      <c r="G2824" s="412">
        <v>-1199019.54</v>
      </c>
      <c r="H2824" s="413"/>
    </row>
    <row r="2825" spans="2:8" x14ac:dyDescent="0.35">
      <c r="B2825" s="410" t="s">
        <v>3630</v>
      </c>
      <c r="C2825" s="411" t="s">
        <v>121</v>
      </c>
      <c r="D2825" s="412">
        <v>0</v>
      </c>
      <c r="E2825" s="412">
        <v>1199019.54</v>
      </c>
      <c r="F2825" s="412">
        <v>0</v>
      </c>
      <c r="G2825" s="412">
        <v>-1199019.54</v>
      </c>
      <c r="H2825" s="413"/>
    </row>
    <row r="2826" spans="2:8" x14ac:dyDescent="0.35">
      <c r="B2826" s="410" t="s">
        <v>3631</v>
      </c>
      <c r="C2826" s="411" t="s">
        <v>121</v>
      </c>
      <c r="D2826" s="412">
        <v>0</v>
      </c>
      <c r="E2826" s="412">
        <v>1199019.54</v>
      </c>
      <c r="F2826" s="412">
        <v>0</v>
      </c>
      <c r="G2826" s="412">
        <v>-1199019.54</v>
      </c>
      <c r="H2826" s="413"/>
    </row>
    <row r="2827" spans="2:8" ht="27.75" x14ac:dyDescent="0.35">
      <c r="B2827" s="410" t="s">
        <v>3632</v>
      </c>
      <c r="C2827" s="411" t="s">
        <v>122</v>
      </c>
      <c r="D2827" s="412">
        <v>0</v>
      </c>
      <c r="E2827" s="412">
        <v>1199019.54</v>
      </c>
      <c r="F2827" s="412">
        <v>0</v>
      </c>
      <c r="G2827" s="412">
        <v>-1199019.54</v>
      </c>
      <c r="H2827" s="413"/>
    </row>
    <row r="2828" spans="2:8" ht="40.5" x14ac:dyDescent="0.35">
      <c r="B2828" s="410" t="s">
        <v>3633</v>
      </c>
      <c r="C2828" s="411" t="s">
        <v>1272</v>
      </c>
      <c r="D2828" s="412"/>
      <c r="E2828" s="412">
        <v>115884</v>
      </c>
      <c r="F2828" s="412">
        <v>0</v>
      </c>
      <c r="G2828" s="412"/>
      <c r="H2828" s="413"/>
    </row>
    <row r="2829" spans="2:8" ht="40.5" x14ac:dyDescent="0.35">
      <c r="B2829" s="410" t="s">
        <v>3634</v>
      </c>
      <c r="C2829" s="411" t="s">
        <v>1202</v>
      </c>
      <c r="D2829" s="412"/>
      <c r="E2829" s="412">
        <v>942349.02</v>
      </c>
      <c r="F2829" s="412">
        <v>0</v>
      </c>
      <c r="G2829" s="412"/>
      <c r="H2829" s="413"/>
    </row>
    <row r="2830" spans="2:8" ht="40.5" x14ac:dyDescent="0.35">
      <c r="B2830" s="410" t="s">
        <v>3635</v>
      </c>
      <c r="C2830" s="411" t="s">
        <v>1153</v>
      </c>
      <c r="D2830" s="412"/>
      <c r="E2830" s="412">
        <v>140786.51999999999</v>
      </c>
      <c r="F2830" s="412">
        <v>0</v>
      </c>
      <c r="G2830" s="412"/>
      <c r="H2830" s="413"/>
    </row>
    <row r="2831" spans="2:8" ht="27.75" x14ac:dyDescent="0.35">
      <c r="B2831" s="410" t="s">
        <v>3636</v>
      </c>
      <c r="C2831" s="411" t="s">
        <v>1644</v>
      </c>
      <c r="D2831" s="412">
        <v>0</v>
      </c>
      <c r="E2831" s="412">
        <v>233338.5</v>
      </c>
      <c r="F2831" s="412">
        <v>0</v>
      </c>
      <c r="G2831" s="412">
        <v>-233338.5</v>
      </c>
      <c r="H2831" s="413"/>
    </row>
    <row r="2832" spans="2:8" ht="53.25" x14ac:dyDescent="0.35">
      <c r="B2832" s="410" t="s">
        <v>3637</v>
      </c>
      <c r="C2832" s="411" t="s">
        <v>1645</v>
      </c>
      <c r="D2832" s="412">
        <v>0</v>
      </c>
      <c r="E2832" s="412">
        <v>233338.5</v>
      </c>
      <c r="F2832" s="412">
        <v>0</v>
      </c>
      <c r="G2832" s="412">
        <v>-233338.5</v>
      </c>
      <c r="H2832" s="413"/>
    </row>
    <row r="2833" spans="2:8" ht="53.25" x14ac:dyDescent="0.35">
      <c r="B2833" s="410" t="s">
        <v>3638</v>
      </c>
      <c r="C2833" s="411" t="s">
        <v>1645</v>
      </c>
      <c r="D2833" s="412">
        <v>0</v>
      </c>
      <c r="E2833" s="412">
        <v>233338.5</v>
      </c>
      <c r="F2833" s="412">
        <v>0</v>
      </c>
      <c r="G2833" s="412">
        <v>-233338.5</v>
      </c>
      <c r="H2833" s="413"/>
    </row>
    <row r="2834" spans="2:8" ht="53.25" x14ac:dyDescent="0.35">
      <c r="B2834" s="410" t="s">
        <v>3639</v>
      </c>
      <c r="C2834" s="411" t="s">
        <v>1645</v>
      </c>
      <c r="D2834" s="412">
        <v>0</v>
      </c>
      <c r="E2834" s="412">
        <v>233338.5</v>
      </c>
      <c r="F2834" s="412">
        <v>0</v>
      </c>
      <c r="G2834" s="412">
        <v>-233338.5</v>
      </c>
      <c r="H2834" s="413"/>
    </row>
    <row r="2835" spans="2:8" x14ac:dyDescent="0.35">
      <c r="B2835" s="410" t="s">
        <v>3640</v>
      </c>
      <c r="C2835" s="411" t="s">
        <v>1649</v>
      </c>
      <c r="D2835" s="412">
        <v>0</v>
      </c>
      <c r="E2835" s="412">
        <v>11353</v>
      </c>
      <c r="F2835" s="412">
        <v>0</v>
      </c>
      <c r="G2835" s="412">
        <v>-11353</v>
      </c>
      <c r="H2835" s="413"/>
    </row>
    <row r="2836" spans="2:8" ht="66" x14ac:dyDescent="0.35">
      <c r="B2836" s="410" t="s">
        <v>3641</v>
      </c>
      <c r="C2836" s="411" t="s">
        <v>535</v>
      </c>
      <c r="D2836" s="412"/>
      <c r="E2836" s="412">
        <v>350</v>
      </c>
      <c r="F2836" s="412">
        <v>0</v>
      </c>
      <c r="G2836" s="412"/>
      <c r="H2836" s="413"/>
    </row>
    <row r="2837" spans="2:8" ht="53.25" x14ac:dyDescent="0.35">
      <c r="B2837" s="410" t="s">
        <v>3642</v>
      </c>
      <c r="C2837" s="411" t="s">
        <v>537</v>
      </c>
      <c r="D2837" s="412"/>
      <c r="E2837" s="412">
        <v>300</v>
      </c>
      <c r="F2837" s="412">
        <v>0</v>
      </c>
      <c r="G2837" s="412"/>
      <c r="H2837" s="413"/>
    </row>
    <row r="2838" spans="2:8" ht="53.25" x14ac:dyDescent="0.35">
      <c r="B2838" s="410" t="s">
        <v>3643</v>
      </c>
      <c r="C2838" s="411" t="s">
        <v>539</v>
      </c>
      <c r="D2838" s="412"/>
      <c r="E2838" s="412">
        <v>1340</v>
      </c>
      <c r="F2838" s="412">
        <v>0</v>
      </c>
      <c r="G2838" s="412"/>
      <c r="H2838" s="413"/>
    </row>
    <row r="2839" spans="2:8" ht="53.25" x14ac:dyDescent="0.35">
      <c r="B2839" s="410" t="s">
        <v>3644</v>
      </c>
      <c r="C2839" s="411" t="s">
        <v>655</v>
      </c>
      <c r="D2839" s="412"/>
      <c r="E2839" s="412">
        <v>210</v>
      </c>
      <c r="F2839" s="412">
        <v>0</v>
      </c>
      <c r="G2839" s="412"/>
      <c r="H2839" s="413"/>
    </row>
    <row r="2840" spans="2:8" ht="53.25" x14ac:dyDescent="0.35">
      <c r="B2840" s="410" t="s">
        <v>3645</v>
      </c>
      <c r="C2840" s="411" t="s">
        <v>657</v>
      </c>
      <c r="D2840" s="412"/>
      <c r="E2840" s="412">
        <v>230</v>
      </c>
      <c r="F2840" s="412">
        <v>0</v>
      </c>
      <c r="G2840" s="412"/>
      <c r="H2840" s="413"/>
    </row>
    <row r="2841" spans="2:8" ht="53.25" x14ac:dyDescent="0.35">
      <c r="B2841" s="410" t="s">
        <v>3646</v>
      </c>
      <c r="C2841" s="411" t="s">
        <v>698</v>
      </c>
      <c r="D2841" s="412"/>
      <c r="E2841" s="412">
        <v>290</v>
      </c>
      <c r="F2841" s="412">
        <v>0</v>
      </c>
      <c r="G2841" s="412"/>
      <c r="H2841" s="413"/>
    </row>
    <row r="2842" spans="2:8" ht="53.25" x14ac:dyDescent="0.35">
      <c r="B2842" s="410" t="s">
        <v>3647</v>
      </c>
      <c r="C2842" s="411" t="s">
        <v>700</v>
      </c>
      <c r="D2842" s="412"/>
      <c r="E2842" s="412">
        <v>270</v>
      </c>
      <c r="F2842" s="412">
        <v>0</v>
      </c>
      <c r="G2842" s="412"/>
      <c r="H2842" s="413"/>
    </row>
    <row r="2843" spans="2:8" ht="53.25" x14ac:dyDescent="0.35">
      <c r="B2843" s="410" t="s">
        <v>3648</v>
      </c>
      <c r="C2843" s="411" t="s">
        <v>837</v>
      </c>
      <c r="D2843" s="412"/>
      <c r="E2843" s="412">
        <v>1000</v>
      </c>
      <c r="F2843" s="412">
        <v>0</v>
      </c>
      <c r="G2843" s="412"/>
      <c r="H2843" s="413"/>
    </row>
    <row r="2844" spans="2:8" ht="53.25" x14ac:dyDescent="0.35">
      <c r="B2844" s="410" t="s">
        <v>3649</v>
      </c>
      <c r="C2844" s="411" t="s">
        <v>839</v>
      </c>
      <c r="D2844" s="412"/>
      <c r="E2844" s="412">
        <v>1160</v>
      </c>
      <c r="F2844" s="412">
        <v>0</v>
      </c>
      <c r="G2844" s="412"/>
      <c r="H2844" s="413"/>
    </row>
    <row r="2845" spans="2:8" ht="53.25" x14ac:dyDescent="0.35">
      <c r="B2845" s="410" t="s">
        <v>3650</v>
      </c>
      <c r="C2845" s="411" t="s">
        <v>841</v>
      </c>
      <c r="D2845" s="412"/>
      <c r="E2845" s="412">
        <v>1870</v>
      </c>
      <c r="F2845" s="412">
        <v>0</v>
      </c>
      <c r="G2845" s="412"/>
      <c r="H2845" s="413"/>
    </row>
    <row r="2846" spans="2:8" ht="53.25" x14ac:dyDescent="0.35">
      <c r="B2846" s="410" t="s">
        <v>3651</v>
      </c>
      <c r="C2846" s="411" t="s">
        <v>907</v>
      </c>
      <c r="D2846" s="412"/>
      <c r="E2846" s="412">
        <v>1330</v>
      </c>
      <c r="F2846" s="412">
        <v>0</v>
      </c>
      <c r="G2846" s="412"/>
      <c r="H2846" s="413"/>
    </row>
    <row r="2847" spans="2:8" ht="53.25" x14ac:dyDescent="0.35">
      <c r="B2847" s="410" t="s">
        <v>3652</v>
      </c>
      <c r="C2847" s="411" t="s">
        <v>909</v>
      </c>
      <c r="D2847" s="412"/>
      <c r="E2847" s="412">
        <v>140</v>
      </c>
      <c r="F2847" s="412">
        <v>0</v>
      </c>
      <c r="G2847" s="412"/>
      <c r="H2847" s="413"/>
    </row>
    <row r="2848" spans="2:8" ht="53.25" x14ac:dyDescent="0.35">
      <c r="B2848" s="410" t="s">
        <v>3653</v>
      </c>
      <c r="C2848" s="411" t="s">
        <v>933</v>
      </c>
      <c r="D2848" s="412"/>
      <c r="E2848" s="412">
        <v>2863</v>
      </c>
      <c r="F2848" s="412">
        <v>0</v>
      </c>
      <c r="G2848" s="412"/>
      <c r="H2848" s="413"/>
    </row>
    <row r="2849" spans="2:8" x14ac:dyDescent="0.35">
      <c r="B2849" s="410" t="s">
        <v>3654</v>
      </c>
      <c r="C2849" s="411" t="s">
        <v>123</v>
      </c>
      <c r="D2849" s="412">
        <v>0</v>
      </c>
      <c r="E2849" s="412">
        <v>221985.5</v>
      </c>
      <c r="F2849" s="412">
        <v>0</v>
      </c>
      <c r="G2849" s="412">
        <v>-221985.5</v>
      </c>
      <c r="H2849" s="413"/>
    </row>
    <row r="2850" spans="2:8" ht="53.25" x14ac:dyDescent="0.35">
      <c r="B2850" s="410" t="s">
        <v>3655</v>
      </c>
      <c r="C2850" s="411" t="s">
        <v>423</v>
      </c>
      <c r="D2850" s="412"/>
      <c r="E2850" s="412">
        <v>18738</v>
      </c>
      <c r="F2850" s="412">
        <v>0</v>
      </c>
      <c r="G2850" s="412"/>
      <c r="H2850" s="413"/>
    </row>
    <row r="2851" spans="2:8" ht="53.25" x14ac:dyDescent="0.35">
      <c r="B2851" s="410" t="s">
        <v>3656</v>
      </c>
      <c r="C2851" s="411" t="s">
        <v>425</v>
      </c>
      <c r="D2851" s="412"/>
      <c r="E2851" s="412">
        <v>13533</v>
      </c>
      <c r="F2851" s="412">
        <v>0</v>
      </c>
      <c r="G2851" s="412"/>
      <c r="H2851" s="413"/>
    </row>
    <row r="2852" spans="2:8" ht="53.25" x14ac:dyDescent="0.35">
      <c r="B2852" s="410" t="s">
        <v>3657</v>
      </c>
      <c r="C2852" s="411" t="s">
        <v>509</v>
      </c>
      <c r="D2852" s="412"/>
      <c r="E2852" s="412">
        <v>1874</v>
      </c>
      <c r="F2852" s="412">
        <v>0</v>
      </c>
      <c r="G2852" s="412"/>
      <c r="H2852" s="413"/>
    </row>
    <row r="2853" spans="2:8" ht="53.25" x14ac:dyDescent="0.35">
      <c r="B2853" s="410" t="s">
        <v>3658</v>
      </c>
      <c r="C2853" s="411" t="s">
        <v>511</v>
      </c>
      <c r="D2853" s="412"/>
      <c r="E2853" s="412">
        <v>15477</v>
      </c>
      <c r="F2853" s="412">
        <v>0</v>
      </c>
      <c r="G2853" s="412"/>
      <c r="H2853" s="413"/>
    </row>
    <row r="2854" spans="2:8" ht="53.25" x14ac:dyDescent="0.35">
      <c r="B2854" s="410" t="s">
        <v>3659</v>
      </c>
      <c r="C2854" s="411" t="s">
        <v>513</v>
      </c>
      <c r="D2854" s="412"/>
      <c r="E2854" s="412">
        <v>21004.5</v>
      </c>
      <c r="F2854" s="412">
        <v>0</v>
      </c>
      <c r="G2854" s="412"/>
      <c r="H2854" s="413"/>
    </row>
    <row r="2855" spans="2:8" ht="53.25" x14ac:dyDescent="0.35">
      <c r="B2855" s="410" t="s">
        <v>3660</v>
      </c>
      <c r="C2855" s="411" t="s">
        <v>515</v>
      </c>
      <c r="D2855" s="412"/>
      <c r="E2855" s="412">
        <v>5444.5</v>
      </c>
      <c r="F2855" s="412">
        <v>0</v>
      </c>
      <c r="G2855" s="412"/>
      <c r="H2855" s="413"/>
    </row>
    <row r="2856" spans="2:8" ht="40.5" x14ac:dyDescent="0.35">
      <c r="B2856" s="410" t="s">
        <v>3661</v>
      </c>
      <c r="C2856" s="411" t="s">
        <v>531</v>
      </c>
      <c r="D2856" s="412"/>
      <c r="E2856" s="412">
        <v>9950</v>
      </c>
      <c r="F2856" s="412">
        <v>0</v>
      </c>
      <c r="G2856" s="412"/>
      <c r="H2856" s="413"/>
    </row>
    <row r="2857" spans="2:8" ht="53.25" x14ac:dyDescent="0.35">
      <c r="B2857" s="410" t="s">
        <v>3662</v>
      </c>
      <c r="C2857" s="411" t="s">
        <v>581</v>
      </c>
      <c r="D2857" s="412"/>
      <c r="E2857" s="412">
        <v>18738</v>
      </c>
      <c r="F2857" s="412">
        <v>0</v>
      </c>
      <c r="G2857" s="412"/>
      <c r="H2857" s="413"/>
    </row>
    <row r="2858" spans="2:8" ht="66" x14ac:dyDescent="0.35">
      <c r="B2858" s="410" t="s">
        <v>3663</v>
      </c>
      <c r="C2858" s="411" t="s">
        <v>643</v>
      </c>
      <c r="D2858" s="412"/>
      <c r="E2858" s="412">
        <v>6715.5</v>
      </c>
      <c r="F2858" s="412">
        <v>0</v>
      </c>
      <c r="G2858" s="412"/>
      <c r="H2858" s="413"/>
    </row>
    <row r="2859" spans="2:8" ht="53.25" x14ac:dyDescent="0.35">
      <c r="B2859" s="410" t="s">
        <v>3664</v>
      </c>
      <c r="C2859" s="411" t="s">
        <v>645</v>
      </c>
      <c r="D2859" s="412"/>
      <c r="E2859" s="412">
        <v>7738.5</v>
      </c>
      <c r="F2859" s="412">
        <v>0</v>
      </c>
      <c r="G2859" s="412"/>
      <c r="H2859" s="413"/>
    </row>
    <row r="2860" spans="2:8" ht="53.25" x14ac:dyDescent="0.35">
      <c r="B2860" s="410" t="s">
        <v>3665</v>
      </c>
      <c r="C2860" s="411" t="s">
        <v>647</v>
      </c>
      <c r="D2860" s="412"/>
      <c r="E2860" s="412">
        <v>2211</v>
      </c>
      <c r="F2860" s="412">
        <v>0</v>
      </c>
      <c r="G2860" s="412"/>
      <c r="H2860" s="413"/>
    </row>
    <row r="2861" spans="2:8" ht="66" x14ac:dyDescent="0.35">
      <c r="B2861" s="410" t="s">
        <v>3666</v>
      </c>
      <c r="C2861" s="411" t="s">
        <v>649</v>
      </c>
      <c r="D2861" s="412"/>
      <c r="E2861" s="412">
        <v>18572</v>
      </c>
      <c r="F2861" s="412">
        <v>0</v>
      </c>
      <c r="G2861" s="412"/>
      <c r="H2861" s="413"/>
    </row>
    <row r="2862" spans="2:8" ht="66" x14ac:dyDescent="0.35">
      <c r="B2862" s="410" t="s">
        <v>3667</v>
      </c>
      <c r="C2862" s="411" t="s">
        <v>649</v>
      </c>
      <c r="D2862" s="412"/>
      <c r="E2862" s="412">
        <v>4643.5</v>
      </c>
      <c r="F2862" s="412">
        <v>0</v>
      </c>
      <c r="G2862" s="412"/>
      <c r="H2862" s="413"/>
    </row>
    <row r="2863" spans="2:8" ht="66" x14ac:dyDescent="0.35">
      <c r="B2863" s="410" t="s">
        <v>3668</v>
      </c>
      <c r="C2863" s="411" t="s">
        <v>651</v>
      </c>
      <c r="D2863" s="412"/>
      <c r="E2863" s="412">
        <v>13044.5</v>
      </c>
      <c r="F2863" s="412">
        <v>0</v>
      </c>
      <c r="G2863" s="412"/>
      <c r="H2863" s="413"/>
    </row>
    <row r="2864" spans="2:8" ht="66" x14ac:dyDescent="0.35">
      <c r="B2864" s="410" t="s">
        <v>3669</v>
      </c>
      <c r="C2864" s="411" t="s">
        <v>651</v>
      </c>
      <c r="D2864" s="412"/>
      <c r="E2864" s="412">
        <v>9065.5</v>
      </c>
      <c r="F2864" s="412">
        <v>0</v>
      </c>
      <c r="G2864" s="412"/>
      <c r="H2864" s="413"/>
    </row>
    <row r="2865" spans="2:8" ht="53.25" x14ac:dyDescent="0.35">
      <c r="B2865" s="410" t="s">
        <v>3670</v>
      </c>
      <c r="C2865" s="411" t="s">
        <v>653</v>
      </c>
      <c r="D2865" s="412"/>
      <c r="E2865" s="412">
        <v>896</v>
      </c>
      <c r="F2865" s="412">
        <v>0</v>
      </c>
      <c r="G2865" s="412"/>
      <c r="H2865" s="413"/>
    </row>
    <row r="2866" spans="2:8" ht="66" x14ac:dyDescent="0.35">
      <c r="B2866" s="410" t="s">
        <v>3671</v>
      </c>
      <c r="C2866" s="411" t="s">
        <v>683</v>
      </c>
      <c r="D2866" s="412"/>
      <c r="E2866" s="412">
        <v>16864</v>
      </c>
      <c r="F2866" s="412">
        <v>0</v>
      </c>
      <c r="G2866" s="412"/>
      <c r="H2866" s="413"/>
    </row>
    <row r="2867" spans="2:8" ht="53.25" x14ac:dyDescent="0.35">
      <c r="B2867" s="410" t="s">
        <v>3672</v>
      </c>
      <c r="C2867" s="411" t="s">
        <v>732</v>
      </c>
      <c r="D2867" s="412"/>
      <c r="E2867" s="412">
        <v>19850.5</v>
      </c>
      <c r="F2867" s="412">
        <v>0</v>
      </c>
      <c r="G2867" s="412"/>
      <c r="H2867" s="413"/>
    </row>
    <row r="2868" spans="2:8" ht="53.25" x14ac:dyDescent="0.35">
      <c r="B2868" s="410" t="s">
        <v>3673</v>
      </c>
      <c r="C2868" s="411" t="s">
        <v>772</v>
      </c>
      <c r="D2868" s="412"/>
      <c r="E2868" s="412">
        <v>2010.5</v>
      </c>
      <c r="F2868" s="412">
        <v>0</v>
      </c>
      <c r="G2868" s="412"/>
      <c r="H2868" s="413"/>
    </row>
    <row r="2869" spans="2:8" ht="53.25" x14ac:dyDescent="0.35">
      <c r="B2869" s="410" t="s">
        <v>3674</v>
      </c>
      <c r="C2869" s="411" t="s">
        <v>774</v>
      </c>
      <c r="D2869" s="412"/>
      <c r="E2869" s="412">
        <v>15615</v>
      </c>
      <c r="F2869" s="412">
        <v>0</v>
      </c>
      <c r="G2869" s="412"/>
      <c r="H2869" s="413"/>
    </row>
    <row r="2870" spans="2:8" ht="91.5" x14ac:dyDescent="0.35">
      <c r="B2870" s="410" t="s">
        <v>3675</v>
      </c>
      <c r="C2870" s="411" t="s">
        <v>1684</v>
      </c>
      <c r="D2870" s="412">
        <v>0</v>
      </c>
      <c r="E2870" s="412">
        <v>4466518.5999999996</v>
      </c>
      <c r="F2870" s="412">
        <v>0</v>
      </c>
      <c r="G2870" s="412">
        <v>-4466518.5999999996</v>
      </c>
      <c r="H2870" s="413"/>
    </row>
    <row r="2871" spans="2:8" ht="27.75" x14ac:dyDescent="0.35">
      <c r="B2871" s="410" t="s">
        <v>3676</v>
      </c>
      <c r="C2871" s="411" t="s">
        <v>181</v>
      </c>
      <c r="D2871" s="412">
        <v>0</v>
      </c>
      <c r="E2871" s="412">
        <v>4466518.5999999996</v>
      </c>
      <c r="F2871" s="412">
        <v>0</v>
      </c>
      <c r="G2871" s="412">
        <v>-4466518.5999999996</v>
      </c>
      <c r="H2871" s="413"/>
    </row>
    <row r="2872" spans="2:8" x14ac:dyDescent="0.35">
      <c r="B2872" s="410" t="s">
        <v>3677</v>
      </c>
      <c r="C2872" s="411" t="s">
        <v>33</v>
      </c>
      <c r="D2872" s="412">
        <v>0</v>
      </c>
      <c r="E2872" s="412">
        <v>4466518.5999999996</v>
      </c>
      <c r="F2872" s="412">
        <v>0</v>
      </c>
      <c r="G2872" s="412">
        <v>-4466518.5999999996</v>
      </c>
      <c r="H2872" s="413"/>
    </row>
    <row r="2873" spans="2:8" x14ac:dyDescent="0.35">
      <c r="B2873" s="410" t="s">
        <v>3678</v>
      </c>
      <c r="C2873" s="411" t="s">
        <v>33</v>
      </c>
      <c r="D2873" s="412">
        <v>0</v>
      </c>
      <c r="E2873" s="412">
        <v>4466518.5999999996</v>
      </c>
      <c r="F2873" s="412">
        <v>0</v>
      </c>
      <c r="G2873" s="412">
        <v>-4466518.5999999996</v>
      </c>
      <c r="H2873" s="413"/>
    </row>
    <row r="2874" spans="2:8" x14ac:dyDescent="0.35">
      <c r="B2874" s="410" t="s">
        <v>3679</v>
      </c>
      <c r="C2874" s="411" t="s">
        <v>33</v>
      </c>
      <c r="D2874" s="412">
        <v>0</v>
      </c>
      <c r="E2874" s="412">
        <v>4466518.5999999996</v>
      </c>
      <c r="F2874" s="412">
        <v>0</v>
      </c>
      <c r="G2874" s="412">
        <v>-4466518.5999999996</v>
      </c>
      <c r="H2874" s="413"/>
    </row>
    <row r="2875" spans="2:8" x14ac:dyDescent="0.35">
      <c r="B2875" s="410" t="s">
        <v>3680</v>
      </c>
      <c r="C2875" s="411" t="s">
        <v>1688</v>
      </c>
      <c r="D2875" s="412">
        <v>0</v>
      </c>
      <c r="E2875" s="412">
        <v>4466518.5999999996</v>
      </c>
      <c r="F2875" s="412">
        <v>0</v>
      </c>
      <c r="G2875" s="412">
        <v>-4466518.5999999996</v>
      </c>
      <c r="H2875" s="413"/>
    </row>
    <row r="2876" spans="2:8" ht="27.75" x14ac:dyDescent="0.35">
      <c r="B2876" s="410" t="s">
        <v>3681</v>
      </c>
      <c r="C2876" s="411" t="s">
        <v>320</v>
      </c>
      <c r="D2876" s="412"/>
      <c r="E2876" s="412">
        <v>378628</v>
      </c>
      <c r="F2876" s="412">
        <v>0</v>
      </c>
      <c r="G2876" s="412"/>
      <c r="H2876" s="413"/>
    </row>
    <row r="2877" spans="2:8" ht="40.5" x14ac:dyDescent="0.35">
      <c r="B2877" s="410" t="s">
        <v>3682</v>
      </c>
      <c r="C2877" s="411" t="s">
        <v>328</v>
      </c>
      <c r="D2877" s="412"/>
      <c r="E2877" s="412">
        <v>467958.47</v>
      </c>
      <c r="F2877" s="412">
        <v>0</v>
      </c>
      <c r="G2877" s="412"/>
      <c r="H2877" s="413"/>
    </row>
    <row r="2878" spans="2:8" ht="27.75" x14ac:dyDescent="0.35">
      <c r="B2878" s="410" t="s">
        <v>3683</v>
      </c>
      <c r="C2878" s="411" t="s">
        <v>336</v>
      </c>
      <c r="D2878" s="412"/>
      <c r="E2878" s="412">
        <v>300000</v>
      </c>
      <c r="F2878" s="412">
        <v>0</v>
      </c>
      <c r="G2878" s="412"/>
      <c r="H2878" s="413"/>
    </row>
    <row r="2879" spans="2:8" ht="40.5" x14ac:dyDescent="0.35">
      <c r="B2879" s="410" t="s">
        <v>3684</v>
      </c>
      <c r="C2879" s="411" t="s">
        <v>358</v>
      </c>
      <c r="D2879" s="412"/>
      <c r="E2879" s="412">
        <v>374542</v>
      </c>
      <c r="F2879" s="412">
        <v>0</v>
      </c>
      <c r="G2879" s="412"/>
      <c r="H2879" s="413"/>
    </row>
    <row r="2880" spans="2:8" ht="27.75" x14ac:dyDescent="0.35">
      <c r="B2880" s="410" t="s">
        <v>3685</v>
      </c>
      <c r="C2880" s="411" t="s">
        <v>625</v>
      </c>
      <c r="D2880" s="412"/>
      <c r="E2880" s="412">
        <v>30000</v>
      </c>
      <c r="F2880" s="412">
        <v>0</v>
      </c>
      <c r="G2880" s="412"/>
      <c r="H2880" s="413"/>
    </row>
    <row r="2881" spans="2:8" ht="40.5" x14ac:dyDescent="0.35">
      <c r="B2881" s="410" t="s">
        <v>3686</v>
      </c>
      <c r="C2881" s="411" t="s">
        <v>659</v>
      </c>
      <c r="D2881" s="412"/>
      <c r="E2881" s="412">
        <v>260296.3</v>
      </c>
      <c r="F2881" s="412">
        <v>0</v>
      </c>
      <c r="G2881" s="412"/>
      <c r="H2881" s="413"/>
    </row>
    <row r="2882" spans="2:8" ht="40.5" x14ac:dyDescent="0.35">
      <c r="B2882" s="410" t="s">
        <v>3687</v>
      </c>
      <c r="C2882" s="411" t="s">
        <v>286</v>
      </c>
      <c r="D2882" s="412"/>
      <c r="E2882" s="412">
        <v>14645.58</v>
      </c>
      <c r="F2882" s="412">
        <v>0</v>
      </c>
      <c r="G2882" s="412"/>
      <c r="H2882" s="413"/>
    </row>
    <row r="2883" spans="2:8" ht="27.75" x14ac:dyDescent="0.35">
      <c r="B2883" s="410" t="s">
        <v>3688</v>
      </c>
      <c r="C2883" s="411" t="s">
        <v>776</v>
      </c>
      <c r="D2883" s="412"/>
      <c r="E2883" s="412">
        <v>317878.25</v>
      </c>
      <c r="F2883" s="412">
        <v>0</v>
      </c>
      <c r="G2883" s="412"/>
      <c r="H2883" s="413"/>
    </row>
    <row r="2884" spans="2:8" ht="40.5" x14ac:dyDescent="0.35">
      <c r="B2884" s="410" t="s">
        <v>3689</v>
      </c>
      <c r="C2884" s="411" t="s">
        <v>778</v>
      </c>
      <c r="D2884" s="412"/>
      <c r="E2884" s="412">
        <v>415326</v>
      </c>
      <c r="F2884" s="412">
        <v>0</v>
      </c>
      <c r="G2884" s="412"/>
      <c r="H2884" s="413"/>
    </row>
    <row r="2885" spans="2:8" ht="53.25" x14ac:dyDescent="0.35">
      <c r="B2885" s="410" t="s">
        <v>3690</v>
      </c>
      <c r="C2885" s="411" t="s">
        <v>290</v>
      </c>
      <c r="D2885" s="412"/>
      <c r="E2885" s="412">
        <v>13356.51</v>
      </c>
      <c r="F2885" s="412">
        <v>0</v>
      </c>
      <c r="G2885" s="412"/>
      <c r="H2885" s="413"/>
    </row>
    <row r="2886" spans="2:8" ht="40.5" x14ac:dyDescent="0.35">
      <c r="B2886" s="410" t="s">
        <v>3691</v>
      </c>
      <c r="C2886" s="411" t="s">
        <v>829</v>
      </c>
      <c r="D2886" s="412"/>
      <c r="E2886" s="412">
        <v>375151</v>
      </c>
      <c r="F2886" s="412">
        <v>0</v>
      </c>
      <c r="G2886" s="412"/>
      <c r="H2886" s="413"/>
    </row>
    <row r="2887" spans="2:8" ht="27.75" x14ac:dyDescent="0.35">
      <c r="B2887" s="410" t="s">
        <v>3692</v>
      </c>
      <c r="C2887" s="411" t="s">
        <v>851</v>
      </c>
      <c r="D2887" s="412"/>
      <c r="E2887" s="412">
        <v>270000</v>
      </c>
      <c r="F2887" s="412">
        <v>0</v>
      </c>
      <c r="G2887" s="412"/>
      <c r="H2887" s="413"/>
    </row>
    <row r="2888" spans="2:8" ht="53.25" x14ac:dyDescent="0.35">
      <c r="B2888" s="410" t="s">
        <v>3693</v>
      </c>
      <c r="C2888" s="411" t="s">
        <v>294</v>
      </c>
      <c r="D2888" s="412"/>
      <c r="E2888" s="412">
        <v>21810.68</v>
      </c>
      <c r="F2888" s="412">
        <v>0</v>
      </c>
      <c r="G2888" s="412"/>
      <c r="H2888" s="413"/>
    </row>
    <row r="2889" spans="2:8" ht="27.75" x14ac:dyDescent="0.35">
      <c r="B2889" s="410" t="s">
        <v>3694</v>
      </c>
      <c r="C2889" s="411" t="s">
        <v>853</v>
      </c>
      <c r="D2889" s="412"/>
      <c r="E2889" s="412">
        <v>300000</v>
      </c>
      <c r="F2889" s="412">
        <v>0</v>
      </c>
      <c r="G2889" s="412"/>
      <c r="H2889" s="413"/>
    </row>
    <row r="2890" spans="2:8" ht="40.5" x14ac:dyDescent="0.35">
      <c r="B2890" s="410" t="s">
        <v>3695</v>
      </c>
      <c r="C2890" s="411" t="s">
        <v>861</v>
      </c>
      <c r="D2890" s="412"/>
      <c r="E2890" s="412">
        <v>406155</v>
      </c>
      <c r="F2890" s="412">
        <v>0</v>
      </c>
      <c r="G2890" s="412"/>
      <c r="H2890" s="413"/>
    </row>
    <row r="2891" spans="2:8" ht="40.5" x14ac:dyDescent="0.35">
      <c r="B2891" s="410" t="s">
        <v>3696</v>
      </c>
      <c r="C2891" s="411" t="s">
        <v>298</v>
      </c>
      <c r="D2891" s="412"/>
      <c r="E2891" s="412">
        <v>21709.5</v>
      </c>
      <c r="F2891" s="412">
        <v>0</v>
      </c>
      <c r="G2891" s="412"/>
      <c r="H2891" s="413"/>
    </row>
    <row r="2892" spans="2:8" ht="40.5" x14ac:dyDescent="0.35">
      <c r="B2892" s="410" t="s">
        <v>3697</v>
      </c>
      <c r="C2892" s="411" t="s">
        <v>875</v>
      </c>
      <c r="D2892" s="412"/>
      <c r="E2892" s="412">
        <v>335933.17</v>
      </c>
      <c r="F2892" s="412">
        <v>0</v>
      </c>
      <c r="G2892" s="412"/>
      <c r="H2892" s="413"/>
    </row>
    <row r="2893" spans="2:8" ht="40.5" x14ac:dyDescent="0.35">
      <c r="B2893" s="410" t="s">
        <v>3698</v>
      </c>
      <c r="C2893" s="411" t="s">
        <v>302</v>
      </c>
      <c r="D2893" s="412"/>
      <c r="E2893" s="412">
        <v>29074.92</v>
      </c>
      <c r="F2893" s="412">
        <v>0</v>
      </c>
      <c r="G2893" s="412"/>
      <c r="H2893" s="413"/>
    </row>
    <row r="2894" spans="2:8" ht="53.25" x14ac:dyDescent="0.35">
      <c r="B2894" s="410" t="s">
        <v>3699</v>
      </c>
      <c r="C2894" s="411" t="s">
        <v>306</v>
      </c>
      <c r="D2894" s="412"/>
      <c r="E2894" s="412">
        <v>21810.68</v>
      </c>
      <c r="F2894" s="412">
        <v>0</v>
      </c>
      <c r="G2894" s="412"/>
      <c r="H2894" s="413"/>
    </row>
    <row r="2895" spans="2:8" ht="40.5" x14ac:dyDescent="0.35">
      <c r="B2895" s="410" t="s">
        <v>3700</v>
      </c>
      <c r="C2895" s="411" t="s">
        <v>935</v>
      </c>
      <c r="D2895" s="412"/>
      <c r="E2895" s="412">
        <v>86125.21</v>
      </c>
      <c r="F2895" s="412">
        <v>0</v>
      </c>
      <c r="G2895" s="412"/>
      <c r="H2895" s="413"/>
    </row>
    <row r="2896" spans="2:8" ht="53.25" x14ac:dyDescent="0.35">
      <c r="B2896" s="410" t="s">
        <v>3701</v>
      </c>
      <c r="C2896" s="411" t="s">
        <v>310</v>
      </c>
      <c r="D2896" s="412"/>
      <c r="E2896" s="412">
        <v>26117.33</v>
      </c>
      <c r="F2896" s="412">
        <v>0</v>
      </c>
      <c r="G2896" s="412"/>
      <c r="H2896" s="413"/>
    </row>
    <row r="2897" spans="2:8" x14ac:dyDescent="0.35">
      <c r="B2897" s="410" t="s">
        <v>3702</v>
      </c>
      <c r="C2897" s="411" t="s">
        <v>1710</v>
      </c>
      <c r="D2897" s="412">
        <v>0</v>
      </c>
      <c r="E2897" s="412">
        <v>0.09</v>
      </c>
      <c r="F2897" s="412">
        <v>0</v>
      </c>
      <c r="G2897" s="412">
        <v>-0.09</v>
      </c>
      <c r="H2897" s="413"/>
    </row>
    <row r="2898" spans="2:8" x14ac:dyDescent="0.35">
      <c r="B2898" s="410" t="s">
        <v>3703</v>
      </c>
      <c r="C2898" s="411" t="s">
        <v>117</v>
      </c>
      <c r="D2898" s="412">
        <v>0</v>
      </c>
      <c r="E2898" s="412">
        <v>0.09</v>
      </c>
      <c r="F2898" s="412">
        <v>0</v>
      </c>
      <c r="G2898" s="412">
        <v>-0.09</v>
      </c>
      <c r="H2898" s="413"/>
    </row>
    <row r="2899" spans="2:8" ht="27.75" x14ac:dyDescent="0.35">
      <c r="B2899" s="410" t="s">
        <v>3704</v>
      </c>
      <c r="C2899" s="411" t="s">
        <v>1711</v>
      </c>
      <c r="D2899" s="412">
        <v>0</v>
      </c>
      <c r="E2899" s="412">
        <v>0.09</v>
      </c>
      <c r="F2899" s="412">
        <v>0</v>
      </c>
      <c r="G2899" s="412">
        <v>-0.09</v>
      </c>
      <c r="H2899" s="413"/>
    </row>
    <row r="2900" spans="2:8" ht="27.75" x14ac:dyDescent="0.35">
      <c r="B2900" s="410" t="s">
        <v>3705</v>
      </c>
      <c r="C2900" s="411" t="s">
        <v>1711</v>
      </c>
      <c r="D2900" s="412">
        <v>0</v>
      </c>
      <c r="E2900" s="412">
        <v>0.09</v>
      </c>
      <c r="F2900" s="412">
        <v>0</v>
      </c>
      <c r="G2900" s="412">
        <v>-0.09</v>
      </c>
      <c r="H2900" s="413"/>
    </row>
    <row r="2901" spans="2:8" ht="27.75" x14ac:dyDescent="0.35">
      <c r="B2901" s="410" t="s">
        <v>3706</v>
      </c>
      <c r="C2901" s="411" t="s">
        <v>1714</v>
      </c>
      <c r="D2901" s="412">
        <v>0</v>
      </c>
      <c r="E2901" s="412">
        <v>0.09</v>
      </c>
      <c r="F2901" s="412">
        <v>0</v>
      </c>
      <c r="G2901" s="412">
        <v>-0.09</v>
      </c>
      <c r="H2901" s="413"/>
    </row>
    <row r="2902" spans="2:8" ht="27.75" x14ac:dyDescent="0.35">
      <c r="B2902" s="410" t="s">
        <v>3707</v>
      </c>
      <c r="C2902" s="411" t="s">
        <v>1714</v>
      </c>
      <c r="D2902" s="412">
        <v>0</v>
      </c>
      <c r="E2902" s="412">
        <v>0.09</v>
      </c>
      <c r="F2902" s="412">
        <v>0</v>
      </c>
      <c r="G2902" s="412">
        <v>-0.09</v>
      </c>
      <c r="H2902" s="413"/>
    </row>
    <row r="2903" spans="2:8" x14ac:dyDescent="0.35">
      <c r="B2903" s="410" t="s">
        <v>3708</v>
      </c>
      <c r="C2903" s="411" t="s">
        <v>404</v>
      </c>
      <c r="D2903" s="412"/>
      <c r="E2903" s="412">
        <v>0.09</v>
      </c>
      <c r="F2903" s="412">
        <v>0</v>
      </c>
      <c r="G2903" s="412"/>
      <c r="H2903" s="413"/>
    </row>
    <row r="2904" spans="2:8" x14ac:dyDescent="0.35">
      <c r="B2904" s="410" t="s">
        <v>3709</v>
      </c>
      <c r="C2904" s="411" t="s">
        <v>115</v>
      </c>
      <c r="D2904" s="412">
        <v>0</v>
      </c>
      <c r="E2904" s="412">
        <v>5898876.7300000004</v>
      </c>
      <c r="F2904" s="412">
        <v>5898876.7300000004</v>
      </c>
      <c r="G2904" s="412">
        <v>0</v>
      </c>
      <c r="H2904" s="413"/>
    </row>
    <row r="2905" spans="2:8" x14ac:dyDescent="0.35">
      <c r="B2905" s="410" t="s">
        <v>3710</v>
      </c>
      <c r="C2905" s="411" t="s">
        <v>1637</v>
      </c>
      <c r="D2905" s="412">
        <v>0</v>
      </c>
      <c r="E2905" s="412">
        <v>1432358.04</v>
      </c>
      <c r="F2905" s="412">
        <v>1432358.04</v>
      </c>
      <c r="G2905" s="412">
        <v>0</v>
      </c>
      <c r="H2905" s="413"/>
    </row>
    <row r="2906" spans="2:8" x14ac:dyDescent="0.35">
      <c r="B2906" s="410" t="s">
        <v>3711</v>
      </c>
      <c r="C2906" s="411" t="s">
        <v>116</v>
      </c>
      <c r="D2906" s="412">
        <v>0</v>
      </c>
      <c r="E2906" s="412">
        <v>1199019.54</v>
      </c>
      <c r="F2906" s="412">
        <v>1199019.54</v>
      </c>
      <c r="G2906" s="412">
        <v>0</v>
      </c>
      <c r="H2906" s="413"/>
    </row>
    <row r="2907" spans="2:8" x14ac:dyDescent="0.35">
      <c r="B2907" s="410" t="s">
        <v>3712</v>
      </c>
      <c r="C2907" s="411" t="s">
        <v>121</v>
      </c>
      <c r="D2907" s="412">
        <v>0</v>
      </c>
      <c r="E2907" s="412">
        <v>1199019.54</v>
      </c>
      <c r="F2907" s="412">
        <v>1199019.54</v>
      </c>
      <c r="G2907" s="412">
        <v>0</v>
      </c>
      <c r="H2907" s="413"/>
    </row>
    <row r="2908" spans="2:8" x14ac:dyDescent="0.35">
      <c r="B2908" s="410" t="s">
        <v>3713</v>
      </c>
      <c r="C2908" s="411" t="s">
        <v>121</v>
      </c>
      <c r="D2908" s="412">
        <v>0</v>
      </c>
      <c r="E2908" s="412">
        <v>1199019.54</v>
      </c>
      <c r="F2908" s="412">
        <v>1199019.54</v>
      </c>
      <c r="G2908" s="412">
        <v>0</v>
      </c>
      <c r="H2908" s="413"/>
    </row>
    <row r="2909" spans="2:8" x14ac:dyDescent="0.35">
      <c r="B2909" s="410" t="s">
        <v>3714</v>
      </c>
      <c r="C2909" s="411" t="s">
        <v>121</v>
      </c>
      <c r="D2909" s="412">
        <v>0</v>
      </c>
      <c r="E2909" s="412">
        <v>1199019.54</v>
      </c>
      <c r="F2909" s="412">
        <v>1199019.54</v>
      </c>
      <c r="G2909" s="412">
        <v>0</v>
      </c>
      <c r="H2909" s="413"/>
    </row>
    <row r="2910" spans="2:8" ht="27.75" x14ac:dyDescent="0.35">
      <c r="B2910" s="410" t="s">
        <v>3715</v>
      </c>
      <c r="C2910" s="411" t="s">
        <v>122</v>
      </c>
      <c r="D2910" s="412">
        <v>0</v>
      </c>
      <c r="E2910" s="412">
        <v>1199019.54</v>
      </c>
      <c r="F2910" s="412">
        <v>1199019.54</v>
      </c>
      <c r="G2910" s="412">
        <v>0</v>
      </c>
      <c r="H2910" s="413"/>
    </row>
    <row r="2911" spans="2:8" ht="40.5" x14ac:dyDescent="0.35">
      <c r="B2911" s="410" t="s">
        <v>3716</v>
      </c>
      <c r="C2911" s="411" t="s">
        <v>1272</v>
      </c>
      <c r="D2911" s="412"/>
      <c r="E2911" s="412">
        <v>115884</v>
      </c>
      <c r="F2911" s="412">
        <v>0</v>
      </c>
      <c r="G2911" s="412"/>
      <c r="H2911" s="413"/>
    </row>
    <row r="2912" spans="2:8" ht="40.5" x14ac:dyDescent="0.35">
      <c r="B2912" s="410" t="s">
        <v>3717</v>
      </c>
      <c r="C2912" s="411" t="s">
        <v>1272</v>
      </c>
      <c r="D2912" s="412"/>
      <c r="E2912" s="412">
        <v>0</v>
      </c>
      <c r="F2912" s="412">
        <v>115884</v>
      </c>
      <c r="G2912" s="412"/>
      <c r="H2912" s="413"/>
    </row>
    <row r="2913" spans="2:8" ht="40.5" x14ac:dyDescent="0.35">
      <c r="B2913" s="410" t="s">
        <v>3718</v>
      </c>
      <c r="C2913" s="411" t="s">
        <v>1202</v>
      </c>
      <c r="D2913" s="412"/>
      <c r="E2913" s="412">
        <v>942349.02</v>
      </c>
      <c r="F2913" s="412">
        <v>0</v>
      </c>
      <c r="G2913" s="412"/>
      <c r="H2913" s="413"/>
    </row>
    <row r="2914" spans="2:8" ht="40.5" x14ac:dyDescent="0.35">
      <c r="B2914" s="410" t="s">
        <v>3719</v>
      </c>
      <c r="C2914" s="411" t="s">
        <v>1202</v>
      </c>
      <c r="D2914" s="412"/>
      <c r="E2914" s="412">
        <v>0</v>
      </c>
      <c r="F2914" s="412">
        <v>942349.02</v>
      </c>
      <c r="G2914" s="412"/>
      <c r="H2914" s="413"/>
    </row>
    <row r="2915" spans="2:8" ht="40.5" x14ac:dyDescent="0.35">
      <c r="B2915" s="410" t="s">
        <v>3720</v>
      </c>
      <c r="C2915" s="411" t="s">
        <v>1153</v>
      </c>
      <c r="D2915" s="412"/>
      <c r="E2915" s="412">
        <v>140786.51999999999</v>
      </c>
      <c r="F2915" s="412">
        <v>0</v>
      </c>
      <c r="G2915" s="412"/>
      <c r="H2915" s="413"/>
    </row>
    <row r="2916" spans="2:8" ht="40.5" x14ac:dyDescent="0.35">
      <c r="B2916" s="410" t="s">
        <v>3721</v>
      </c>
      <c r="C2916" s="411" t="s">
        <v>1153</v>
      </c>
      <c r="D2916" s="412"/>
      <c r="E2916" s="412">
        <v>0</v>
      </c>
      <c r="F2916" s="412">
        <v>140786.51999999999</v>
      </c>
      <c r="G2916" s="412"/>
      <c r="H2916" s="413"/>
    </row>
    <row r="2917" spans="2:8" ht="27.75" x14ac:dyDescent="0.35">
      <c r="B2917" s="410" t="s">
        <v>3722</v>
      </c>
      <c r="C2917" s="411" t="s">
        <v>1644</v>
      </c>
      <c r="D2917" s="412">
        <v>0</v>
      </c>
      <c r="E2917" s="412">
        <v>233338.5</v>
      </c>
      <c r="F2917" s="412">
        <v>233338.5</v>
      </c>
      <c r="G2917" s="412">
        <v>0</v>
      </c>
      <c r="H2917" s="413"/>
    </row>
    <row r="2918" spans="2:8" ht="53.25" x14ac:dyDescent="0.35">
      <c r="B2918" s="410" t="s">
        <v>3723</v>
      </c>
      <c r="C2918" s="411" t="s">
        <v>1645</v>
      </c>
      <c r="D2918" s="412">
        <v>0</v>
      </c>
      <c r="E2918" s="412">
        <v>233338.5</v>
      </c>
      <c r="F2918" s="412">
        <v>233338.5</v>
      </c>
      <c r="G2918" s="412">
        <v>0</v>
      </c>
      <c r="H2918" s="413"/>
    </row>
    <row r="2919" spans="2:8" ht="53.25" x14ac:dyDescent="0.35">
      <c r="B2919" s="410" t="s">
        <v>3724</v>
      </c>
      <c r="C2919" s="411" t="s">
        <v>1645</v>
      </c>
      <c r="D2919" s="412">
        <v>0</v>
      </c>
      <c r="E2919" s="412">
        <v>233338.5</v>
      </c>
      <c r="F2919" s="412">
        <v>233338.5</v>
      </c>
      <c r="G2919" s="412">
        <v>0</v>
      </c>
      <c r="H2919" s="413"/>
    </row>
    <row r="2920" spans="2:8" ht="53.25" x14ac:dyDescent="0.35">
      <c r="B2920" s="410" t="s">
        <v>3725</v>
      </c>
      <c r="C2920" s="411" t="s">
        <v>1645</v>
      </c>
      <c r="D2920" s="412">
        <v>0</v>
      </c>
      <c r="E2920" s="412">
        <v>233338.5</v>
      </c>
      <c r="F2920" s="412">
        <v>233338.5</v>
      </c>
      <c r="G2920" s="412">
        <v>0</v>
      </c>
      <c r="H2920" s="413"/>
    </row>
    <row r="2921" spans="2:8" x14ac:dyDescent="0.35">
      <c r="B2921" s="410" t="s">
        <v>3726</v>
      </c>
      <c r="C2921" s="411" t="s">
        <v>1649</v>
      </c>
      <c r="D2921" s="412">
        <v>0</v>
      </c>
      <c r="E2921" s="412">
        <v>11353</v>
      </c>
      <c r="F2921" s="412">
        <v>11353</v>
      </c>
      <c r="G2921" s="412">
        <v>0</v>
      </c>
      <c r="H2921" s="413"/>
    </row>
    <row r="2922" spans="2:8" ht="66" x14ac:dyDescent="0.35">
      <c r="B2922" s="410" t="s">
        <v>3727</v>
      </c>
      <c r="C2922" s="411" t="s">
        <v>535</v>
      </c>
      <c r="D2922" s="412"/>
      <c r="E2922" s="412">
        <v>350</v>
      </c>
      <c r="F2922" s="412">
        <v>0</v>
      </c>
      <c r="G2922" s="412"/>
      <c r="H2922" s="413"/>
    </row>
    <row r="2923" spans="2:8" ht="66" x14ac:dyDescent="0.35">
      <c r="B2923" s="410" t="s">
        <v>3728</v>
      </c>
      <c r="C2923" s="411" t="s">
        <v>535</v>
      </c>
      <c r="D2923" s="412"/>
      <c r="E2923" s="412">
        <v>0</v>
      </c>
      <c r="F2923" s="412">
        <v>350</v>
      </c>
      <c r="G2923" s="412"/>
      <c r="H2923" s="413"/>
    </row>
    <row r="2924" spans="2:8" ht="53.25" x14ac:dyDescent="0.35">
      <c r="B2924" s="410" t="s">
        <v>3729</v>
      </c>
      <c r="C2924" s="411" t="s">
        <v>537</v>
      </c>
      <c r="D2924" s="412"/>
      <c r="E2924" s="412">
        <v>300</v>
      </c>
      <c r="F2924" s="412">
        <v>0</v>
      </c>
      <c r="G2924" s="412"/>
      <c r="H2924" s="413"/>
    </row>
    <row r="2925" spans="2:8" ht="53.25" x14ac:dyDescent="0.35">
      <c r="B2925" s="410" t="s">
        <v>3730</v>
      </c>
      <c r="C2925" s="411" t="s">
        <v>537</v>
      </c>
      <c r="D2925" s="412"/>
      <c r="E2925" s="412">
        <v>0</v>
      </c>
      <c r="F2925" s="412">
        <v>300</v>
      </c>
      <c r="G2925" s="412"/>
      <c r="H2925" s="413"/>
    </row>
    <row r="2926" spans="2:8" ht="53.25" x14ac:dyDescent="0.35">
      <c r="B2926" s="410" t="s">
        <v>3731</v>
      </c>
      <c r="C2926" s="411" t="s">
        <v>539</v>
      </c>
      <c r="D2926" s="412"/>
      <c r="E2926" s="412">
        <v>1340</v>
      </c>
      <c r="F2926" s="412">
        <v>0</v>
      </c>
      <c r="G2926" s="412"/>
      <c r="H2926" s="413"/>
    </row>
    <row r="2927" spans="2:8" ht="53.25" x14ac:dyDescent="0.35">
      <c r="B2927" s="410" t="s">
        <v>3732</v>
      </c>
      <c r="C2927" s="411" t="s">
        <v>539</v>
      </c>
      <c r="D2927" s="412"/>
      <c r="E2927" s="412">
        <v>0</v>
      </c>
      <c r="F2927" s="412">
        <v>1340</v>
      </c>
      <c r="G2927" s="412"/>
      <c r="H2927" s="413"/>
    </row>
    <row r="2928" spans="2:8" ht="53.25" x14ac:dyDescent="0.35">
      <c r="B2928" s="410" t="s">
        <v>3733</v>
      </c>
      <c r="C2928" s="411" t="s">
        <v>655</v>
      </c>
      <c r="D2928" s="412"/>
      <c r="E2928" s="412">
        <v>210</v>
      </c>
      <c r="F2928" s="412">
        <v>0</v>
      </c>
      <c r="G2928" s="412"/>
      <c r="H2928" s="413"/>
    </row>
    <row r="2929" spans="2:8" ht="53.25" x14ac:dyDescent="0.35">
      <c r="B2929" s="410" t="s">
        <v>3734</v>
      </c>
      <c r="C2929" s="411" t="s">
        <v>655</v>
      </c>
      <c r="D2929" s="412"/>
      <c r="E2929" s="412">
        <v>0</v>
      </c>
      <c r="F2929" s="412">
        <v>210</v>
      </c>
      <c r="G2929" s="412"/>
      <c r="H2929" s="413"/>
    </row>
    <row r="2930" spans="2:8" ht="53.25" x14ac:dyDescent="0.35">
      <c r="B2930" s="410" t="s">
        <v>3735</v>
      </c>
      <c r="C2930" s="411" t="s">
        <v>657</v>
      </c>
      <c r="D2930" s="412"/>
      <c r="E2930" s="412">
        <v>230</v>
      </c>
      <c r="F2930" s="412">
        <v>0</v>
      </c>
      <c r="G2930" s="412"/>
      <c r="H2930" s="413"/>
    </row>
    <row r="2931" spans="2:8" ht="53.25" x14ac:dyDescent="0.35">
      <c r="B2931" s="410" t="s">
        <v>3736</v>
      </c>
      <c r="C2931" s="411" t="s">
        <v>657</v>
      </c>
      <c r="D2931" s="412"/>
      <c r="E2931" s="412">
        <v>0</v>
      </c>
      <c r="F2931" s="412">
        <v>230</v>
      </c>
      <c r="G2931" s="412"/>
      <c r="H2931" s="413"/>
    </row>
    <row r="2932" spans="2:8" ht="53.25" x14ac:dyDescent="0.35">
      <c r="B2932" s="410" t="s">
        <v>3737</v>
      </c>
      <c r="C2932" s="411" t="s">
        <v>698</v>
      </c>
      <c r="D2932" s="412"/>
      <c r="E2932" s="412">
        <v>290</v>
      </c>
      <c r="F2932" s="412">
        <v>0</v>
      </c>
      <c r="G2932" s="412"/>
      <c r="H2932" s="413"/>
    </row>
    <row r="2933" spans="2:8" ht="53.25" x14ac:dyDescent="0.35">
      <c r="B2933" s="410" t="s">
        <v>3738</v>
      </c>
      <c r="C2933" s="411" t="s">
        <v>698</v>
      </c>
      <c r="D2933" s="412"/>
      <c r="E2933" s="412">
        <v>0</v>
      </c>
      <c r="F2933" s="412">
        <v>290</v>
      </c>
      <c r="G2933" s="412"/>
      <c r="H2933" s="413"/>
    </row>
    <row r="2934" spans="2:8" ht="53.25" x14ac:dyDescent="0.35">
      <c r="B2934" s="410" t="s">
        <v>3739</v>
      </c>
      <c r="C2934" s="411" t="s">
        <v>700</v>
      </c>
      <c r="D2934" s="412"/>
      <c r="E2934" s="412">
        <v>270</v>
      </c>
      <c r="F2934" s="412">
        <v>0</v>
      </c>
      <c r="G2934" s="412"/>
      <c r="H2934" s="413"/>
    </row>
    <row r="2935" spans="2:8" ht="53.25" x14ac:dyDescent="0.35">
      <c r="B2935" s="410" t="s">
        <v>3740</v>
      </c>
      <c r="C2935" s="411" t="s">
        <v>700</v>
      </c>
      <c r="D2935" s="412"/>
      <c r="E2935" s="412">
        <v>0</v>
      </c>
      <c r="F2935" s="412">
        <v>270</v>
      </c>
      <c r="G2935" s="412"/>
      <c r="H2935" s="413"/>
    </row>
    <row r="2936" spans="2:8" ht="53.25" x14ac:dyDescent="0.35">
      <c r="B2936" s="410" t="s">
        <v>3741</v>
      </c>
      <c r="C2936" s="411" t="s">
        <v>837</v>
      </c>
      <c r="D2936" s="412"/>
      <c r="E2936" s="412">
        <v>1000</v>
      </c>
      <c r="F2936" s="412">
        <v>0</v>
      </c>
      <c r="G2936" s="412"/>
      <c r="H2936" s="413"/>
    </row>
    <row r="2937" spans="2:8" ht="53.25" x14ac:dyDescent="0.35">
      <c r="B2937" s="410" t="s">
        <v>3742</v>
      </c>
      <c r="C2937" s="411" t="s">
        <v>837</v>
      </c>
      <c r="D2937" s="412"/>
      <c r="E2937" s="412">
        <v>0</v>
      </c>
      <c r="F2937" s="412">
        <v>1000</v>
      </c>
      <c r="G2937" s="412"/>
      <c r="H2937" s="413"/>
    </row>
    <row r="2938" spans="2:8" ht="53.25" x14ac:dyDescent="0.35">
      <c r="B2938" s="410" t="s">
        <v>3743</v>
      </c>
      <c r="C2938" s="411" t="s">
        <v>839</v>
      </c>
      <c r="D2938" s="412"/>
      <c r="E2938" s="412">
        <v>1160</v>
      </c>
      <c r="F2938" s="412">
        <v>0</v>
      </c>
      <c r="G2938" s="412"/>
      <c r="H2938" s="413"/>
    </row>
    <row r="2939" spans="2:8" ht="53.25" x14ac:dyDescent="0.35">
      <c r="B2939" s="410" t="s">
        <v>3744</v>
      </c>
      <c r="C2939" s="411" t="s">
        <v>839</v>
      </c>
      <c r="D2939" s="412"/>
      <c r="E2939" s="412">
        <v>0</v>
      </c>
      <c r="F2939" s="412">
        <v>1160</v>
      </c>
      <c r="G2939" s="412"/>
      <c r="H2939" s="413"/>
    </row>
    <row r="2940" spans="2:8" ht="53.25" x14ac:dyDescent="0.35">
      <c r="B2940" s="410" t="s">
        <v>3745</v>
      </c>
      <c r="C2940" s="411" t="s">
        <v>841</v>
      </c>
      <c r="D2940" s="412"/>
      <c r="E2940" s="412">
        <v>1870</v>
      </c>
      <c r="F2940" s="412">
        <v>0</v>
      </c>
      <c r="G2940" s="412"/>
      <c r="H2940" s="413"/>
    </row>
    <row r="2941" spans="2:8" ht="53.25" x14ac:dyDescent="0.35">
      <c r="B2941" s="410" t="s">
        <v>3746</v>
      </c>
      <c r="C2941" s="411" t="s">
        <v>841</v>
      </c>
      <c r="D2941" s="412"/>
      <c r="E2941" s="412">
        <v>0</v>
      </c>
      <c r="F2941" s="412">
        <v>1870</v>
      </c>
      <c r="G2941" s="412"/>
      <c r="H2941" s="413"/>
    </row>
    <row r="2942" spans="2:8" ht="53.25" x14ac:dyDescent="0.35">
      <c r="B2942" s="410" t="s">
        <v>3747</v>
      </c>
      <c r="C2942" s="411" t="s">
        <v>907</v>
      </c>
      <c r="D2942" s="412"/>
      <c r="E2942" s="412">
        <v>1330</v>
      </c>
      <c r="F2942" s="412">
        <v>0</v>
      </c>
      <c r="G2942" s="412"/>
      <c r="H2942" s="413"/>
    </row>
    <row r="2943" spans="2:8" ht="53.25" x14ac:dyDescent="0.35">
      <c r="B2943" s="410" t="s">
        <v>3748</v>
      </c>
      <c r="C2943" s="411" t="s">
        <v>907</v>
      </c>
      <c r="D2943" s="412"/>
      <c r="E2943" s="412">
        <v>0</v>
      </c>
      <c r="F2943" s="412">
        <v>1330</v>
      </c>
      <c r="G2943" s="412"/>
      <c r="H2943" s="413"/>
    </row>
    <row r="2944" spans="2:8" ht="53.25" x14ac:dyDescent="0.35">
      <c r="B2944" s="410" t="s">
        <v>3749</v>
      </c>
      <c r="C2944" s="411" t="s">
        <v>909</v>
      </c>
      <c r="D2944" s="412"/>
      <c r="E2944" s="412">
        <v>140</v>
      </c>
      <c r="F2944" s="412">
        <v>0</v>
      </c>
      <c r="G2944" s="412"/>
      <c r="H2944" s="413"/>
    </row>
    <row r="2945" spans="2:8" ht="53.25" x14ac:dyDescent="0.35">
      <c r="B2945" s="410" t="s">
        <v>3750</v>
      </c>
      <c r="C2945" s="411" t="s">
        <v>909</v>
      </c>
      <c r="D2945" s="412"/>
      <c r="E2945" s="412">
        <v>0</v>
      </c>
      <c r="F2945" s="412">
        <v>140</v>
      </c>
      <c r="G2945" s="412"/>
      <c r="H2945" s="413"/>
    </row>
    <row r="2946" spans="2:8" ht="53.25" x14ac:dyDescent="0.35">
      <c r="B2946" s="410" t="s">
        <v>3751</v>
      </c>
      <c r="C2946" s="411" t="s">
        <v>933</v>
      </c>
      <c r="D2946" s="412"/>
      <c r="E2946" s="412">
        <v>2863</v>
      </c>
      <c r="F2946" s="412">
        <v>0</v>
      </c>
      <c r="G2946" s="412"/>
      <c r="H2946" s="413"/>
    </row>
    <row r="2947" spans="2:8" ht="53.25" x14ac:dyDescent="0.35">
      <c r="B2947" s="410" t="s">
        <v>3752</v>
      </c>
      <c r="C2947" s="411" t="s">
        <v>933</v>
      </c>
      <c r="D2947" s="412"/>
      <c r="E2947" s="412">
        <v>0</v>
      </c>
      <c r="F2947" s="412">
        <v>2863</v>
      </c>
      <c r="G2947" s="412"/>
      <c r="H2947" s="413"/>
    </row>
    <row r="2948" spans="2:8" x14ac:dyDescent="0.35">
      <c r="B2948" s="410" t="s">
        <v>3753</v>
      </c>
      <c r="C2948" s="411" t="s">
        <v>123</v>
      </c>
      <c r="D2948" s="412">
        <v>0</v>
      </c>
      <c r="E2948" s="412">
        <v>221985.5</v>
      </c>
      <c r="F2948" s="412">
        <v>221985.5</v>
      </c>
      <c r="G2948" s="412">
        <v>0</v>
      </c>
      <c r="H2948" s="413"/>
    </row>
    <row r="2949" spans="2:8" ht="53.25" x14ac:dyDescent="0.35">
      <c r="B2949" s="410" t="s">
        <v>3754</v>
      </c>
      <c r="C2949" s="411" t="s">
        <v>423</v>
      </c>
      <c r="D2949" s="412"/>
      <c r="E2949" s="412">
        <v>18738</v>
      </c>
      <c r="F2949" s="412">
        <v>0</v>
      </c>
      <c r="G2949" s="412"/>
      <c r="H2949" s="413"/>
    </row>
    <row r="2950" spans="2:8" ht="53.25" x14ac:dyDescent="0.35">
      <c r="B2950" s="410" t="s">
        <v>3755</v>
      </c>
      <c r="C2950" s="411" t="s">
        <v>423</v>
      </c>
      <c r="D2950" s="412"/>
      <c r="E2950" s="412">
        <v>0</v>
      </c>
      <c r="F2950" s="412">
        <v>18738</v>
      </c>
      <c r="G2950" s="412"/>
      <c r="H2950" s="413"/>
    </row>
    <row r="2951" spans="2:8" ht="53.25" x14ac:dyDescent="0.35">
      <c r="B2951" s="410" t="s">
        <v>3756</v>
      </c>
      <c r="C2951" s="411" t="s">
        <v>425</v>
      </c>
      <c r="D2951" s="412"/>
      <c r="E2951" s="412">
        <v>13533</v>
      </c>
      <c r="F2951" s="412">
        <v>0</v>
      </c>
      <c r="G2951" s="412"/>
      <c r="H2951" s="413"/>
    </row>
    <row r="2952" spans="2:8" ht="53.25" x14ac:dyDescent="0.35">
      <c r="B2952" s="410" t="s">
        <v>3757</v>
      </c>
      <c r="C2952" s="411" t="s">
        <v>425</v>
      </c>
      <c r="D2952" s="412"/>
      <c r="E2952" s="412">
        <v>0</v>
      </c>
      <c r="F2952" s="412">
        <v>13533</v>
      </c>
      <c r="G2952" s="412"/>
      <c r="H2952" s="413"/>
    </row>
    <row r="2953" spans="2:8" ht="53.25" x14ac:dyDescent="0.35">
      <c r="B2953" s="410" t="s">
        <v>3758</v>
      </c>
      <c r="C2953" s="411" t="s">
        <v>509</v>
      </c>
      <c r="D2953" s="412"/>
      <c r="E2953" s="412">
        <v>1874</v>
      </c>
      <c r="F2953" s="412">
        <v>0</v>
      </c>
      <c r="G2953" s="412"/>
      <c r="H2953" s="413"/>
    </row>
    <row r="2954" spans="2:8" ht="53.25" x14ac:dyDescent="0.35">
      <c r="B2954" s="410" t="s">
        <v>3759</v>
      </c>
      <c r="C2954" s="411" t="s">
        <v>509</v>
      </c>
      <c r="D2954" s="412"/>
      <c r="E2954" s="412">
        <v>0</v>
      </c>
      <c r="F2954" s="412">
        <v>1874</v>
      </c>
      <c r="G2954" s="412"/>
      <c r="H2954" s="413"/>
    </row>
    <row r="2955" spans="2:8" ht="53.25" x14ac:dyDescent="0.35">
      <c r="B2955" s="410" t="s">
        <v>3760</v>
      </c>
      <c r="C2955" s="411" t="s">
        <v>511</v>
      </c>
      <c r="D2955" s="412"/>
      <c r="E2955" s="412">
        <v>15477</v>
      </c>
      <c r="F2955" s="412">
        <v>0</v>
      </c>
      <c r="G2955" s="412"/>
      <c r="H2955" s="413"/>
    </row>
    <row r="2956" spans="2:8" ht="53.25" x14ac:dyDescent="0.35">
      <c r="B2956" s="410" t="s">
        <v>3761</v>
      </c>
      <c r="C2956" s="411" t="s">
        <v>511</v>
      </c>
      <c r="D2956" s="412"/>
      <c r="E2956" s="412">
        <v>0</v>
      </c>
      <c r="F2956" s="412">
        <v>15477</v>
      </c>
      <c r="G2956" s="412"/>
      <c r="H2956" s="413"/>
    </row>
    <row r="2957" spans="2:8" ht="53.25" x14ac:dyDescent="0.35">
      <c r="B2957" s="410" t="s">
        <v>3762</v>
      </c>
      <c r="C2957" s="411" t="s">
        <v>513</v>
      </c>
      <c r="D2957" s="412"/>
      <c r="E2957" s="412">
        <v>21004.5</v>
      </c>
      <c r="F2957" s="412">
        <v>0</v>
      </c>
      <c r="G2957" s="412"/>
      <c r="H2957" s="413"/>
    </row>
    <row r="2958" spans="2:8" ht="53.25" x14ac:dyDescent="0.35">
      <c r="B2958" s="410" t="s">
        <v>3763</v>
      </c>
      <c r="C2958" s="411" t="s">
        <v>513</v>
      </c>
      <c r="D2958" s="412"/>
      <c r="E2958" s="412">
        <v>0</v>
      </c>
      <c r="F2958" s="412">
        <v>21004.5</v>
      </c>
      <c r="G2958" s="412"/>
      <c r="H2958" s="413"/>
    </row>
    <row r="2959" spans="2:8" ht="53.25" x14ac:dyDescent="0.35">
      <c r="B2959" s="410" t="s">
        <v>3764</v>
      </c>
      <c r="C2959" s="411" t="s">
        <v>515</v>
      </c>
      <c r="D2959" s="412"/>
      <c r="E2959" s="412">
        <v>5444.5</v>
      </c>
      <c r="F2959" s="412">
        <v>0</v>
      </c>
      <c r="G2959" s="412"/>
      <c r="H2959" s="413"/>
    </row>
    <row r="2960" spans="2:8" ht="53.25" x14ac:dyDescent="0.35">
      <c r="B2960" s="410" t="s">
        <v>3765</v>
      </c>
      <c r="C2960" s="411" t="s">
        <v>515</v>
      </c>
      <c r="D2960" s="412"/>
      <c r="E2960" s="412">
        <v>0</v>
      </c>
      <c r="F2960" s="412">
        <v>5444.5</v>
      </c>
      <c r="G2960" s="412"/>
      <c r="H2960" s="413"/>
    </row>
    <row r="2961" spans="2:8" ht="40.5" x14ac:dyDescent="0.35">
      <c r="B2961" s="410" t="s">
        <v>3766</v>
      </c>
      <c r="C2961" s="411" t="s">
        <v>531</v>
      </c>
      <c r="D2961" s="412"/>
      <c r="E2961" s="412">
        <v>9950</v>
      </c>
      <c r="F2961" s="412">
        <v>0</v>
      </c>
      <c r="G2961" s="412"/>
      <c r="H2961" s="413"/>
    </row>
    <row r="2962" spans="2:8" ht="40.5" x14ac:dyDescent="0.35">
      <c r="B2962" s="410" t="s">
        <v>3767</v>
      </c>
      <c r="C2962" s="411" t="s">
        <v>531</v>
      </c>
      <c r="D2962" s="412"/>
      <c r="E2962" s="412">
        <v>0</v>
      </c>
      <c r="F2962" s="412">
        <v>9950</v>
      </c>
      <c r="G2962" s="412"/>
      <c r="H2962" s="413"/>
    </row>
    <row r="2963" spans="2:8" ht="53.25" x14ac:dyDescent="0.35">
      <c r="B2963" s="410" t="s">
        <v>3768</v>
      </c>
      <c r="C2963" s="411" t="s">
        <v>581</v>
      </c>
      <c r="D2963" s="412"/>
      <c r="E2963" s="412">
        <v>18738</v>
      </c>
      <c r="F2963" s="412">
        <v>0</v>
      </c>
      <c r="G2963" s="412"/>
      <c r="H2963" s="413"/>
    </row>
    <row r="2964" spans="2:8" ht="53.25" x14ac:dyDescent="0.35">
      <c r="B2964" s="410" t="s">
        <v>3769</v>
      </c>
      <c r="C2964" s="411" t="s">
        <v>581</v>
      </c>
      <c r="D2964" s="412"/>
      <c r="E2964" s="412">
        <v>0</v>
      </c>
      <c r="F2964" s="412">
        <v>18738</v>
      </c>
      <c r="G2964" s="412"/>
      <c r="H2964" s="413"/>
    </row>
    <row r="2965" spans="2:8" ht="66" x14ac:dyDescent="0.35">
      <c r="B2965" s="410" t="s">
        <v>3770</v>
      </c>
      <c r="C2965" s="411" t="s">
        <v>643</v>
      </c>
      <c r="D2965" s="412"/>
      <c r="E2965" s="412">
        <v>6715.5</v>
      </c>
      <c r="F2965" s="412">
        <v>0</v>
      </c>
      <c r="G2965" s="412"/>
      <c r="H2965" s="413"/>
    </row>
    <row r="2966" spans="2:8" ht="66" x14ac:dyDescent="0.35">
      <c r="B2966" s="410" t="s">
        <v>3771</v>
      </c>
      <c r="C2966" s="411" t="s">
        <v>643</v>
      </c>
      <c r="D2966" s="412"/>
      <c r="E2966" s="412">
        <v>0</v>
      </c>
      <c r="F2966" s="412">
        <v>6715.5</v>
      </c>
      <c r="G2966" s="412"/>
      <c r="H2966" s="413"/>
    </row>
    <row r="2967" spans="2:8" ht="53.25" x14ac:dyDescent="0.35">
      <c r="B2967" s="410" t="s">
        <v>3772</v>
      </c>
      <c r="C2967" s="411" t="s">
        <v>645</v>
      </c>
      <c r="D2967" s="412"/>
      <c r="E2967" s="412">
        <v>7738.5</v>
      </c>
      <c r="F2967" s="412">
        <v>0</v>
      </c>
      <c r="G2967" s="412"/>
      <c r="H2967" s="413"/>
    </row>
    <row r="2968" spans="2:8" ht="53.25" x14ac:dyDescent="0.35">
      <c r="B2968" s="410" t="s">
        <v>3773</v>
      </c>
      <c r="C2968" s="411" t="s">
        <v>645</v>
      </c>
      <c r="D2968" s="412"/>
      <c r="E2968" s="412">
        <v>0</v>
      </c>
      <c r="F2968" s="412">
        <v>7738.5</v>
      </c>
      <c r="G2968" s="412"/>
      <c r="H2968" s="413"/>
    </row>
    <row r="2969" spans="2:8" ht="53.25" x14ac:dyDescent="0.35">
      <c r="B2969" s="410" t="s">
        <v>3774</v>
      </c>
      <c r="C2969" s="411" t="s">
        <v>647</v>
      </c>
      <c r="D2969" s="412"/>
      <c r="E2969" s="412">
        <v>2211</v>
      </c>
      <c r="F2969" s="412">
        <v>0</v>
      </c>
      <c r="G2969" s="412"/>
      <c r="H2969" s="413"/>
    </row>
    <row r="2970" spans="2:8" ht="53.25" x14ac:dyDescent="0.35">
      <c r="B2970" s="410" t="s">
        <v>3775</v>
      </c>
      <c r="C2970" s="411" t="s">
        <v>647</v>
      </c>
      <c r="D2970" s="412"/>
      <c r="E2970" s="412">
        <v>0</v>
      </c>
      <c r="F2970" s="412">
        <v>2211</v>
      </c>
      <c r="G2970" s="412"/>
      <c r="H2970" s="413"/>
    </row>
    <row r="2971" spans="2:8" ht="66" x14ac:dyDescent="0.35">
      <c r="B2971" s="410" t="s">
        <v>3776</v>
      </c>
      <c r="C2971" s="411" t="s">
        <v>649</v>
      </c>
      <c r="D2971" s="412"/>
      <c r="E2971" s="412">
        <v>18572</v>
      </c>
      <c r="F2971" s="412">
        <v>0</v>
      </c>
      <c r="G2971" s="412"/>
      <c r="H2971" s="413"/>
    </row>
    <row r="2972" spans="2:8" ht="66" x14ac:dyDescent="0.35">
      <c r="B2972" s="410" t="s">
        <v>3777</v>
      </c>
      <c r="C2972" s="411" t="s">
        <v>649</v>
      </c>
      <c r="D2972" s="412"/>
      <c r="E2972" s="412">
        <v>0</v>
      </c>
      <c r="F2972" s="412">
        <v>18572</v>
      </c>
      <c r="G2972" s="412"/>
      <c r="H2972" s="413"/>
    </row>
    <row r="2973" spans="2:8" ht="66" x14ac:dyDescent="0.35">
      <c r="B2973" s="410" t="s">
        <v>3778</v>
      </c>
      <c r="C2973" s="411" t="s">
        <v>649</v>
      </c>
      <c r="D2973" s="412"/>
      <c r="E2973" s="412">
        <v>4643.5</v>
      </c>
      <c r="F2973" s="412">
        <v>0</v>
      </c>
      <c r="G2973" s="412"/>
      <c r="H2973" s="413"/>
    </row>
    <row r="2974" spans="2:8" ht="66" x14ac:dyDescent="0.35">
      <c r="B2974" s="410" t="s">
        <v>3779</v>
      </c>
      <c r="C2974" s="411" t="s">
        <v>649</v>
      </c>
      <c r="D2974" s="412"/>
      <c r="E2974" s="412">
        <v>0</v>
      </c>
      <c r="F2974" s="412">
        <v>4643.5</v>
      </c>
      <c r="G2974" s="412"/>
      <c r="H2974" s="413"/>
    </row>
    <row r="2975" spans="2:8" ht="66" x14ac:dyDescent="0.35">
      <c r="B2975" s="410" t="s">
        <v>3780</v>
      </c>
      <c r="C2975" s="411" t="s">
        <v>651</v>
      </c>
      <c r="D2975" s="412"/>
      <c r="E2975" s="412">
        <v>13044.5</v>
      </c>
      <c r="F2975" s="412">
        <v>0</v>
      </c>
      <c r="G2975" s="412"/>
      <c r="H2975" s="413"/>
    </row>
    <row r="2976" spans="2:8" ht="66" x14ac:dyDescent="0.35">
      <c r="B2976" s="410" t="s">
        <v>3781</v>
      </c>
      <c r="C2976" s="411" t="s">
        <v>651</v>
      </c>
      <c r="D2976" s="412"/>
      <c r="E2976" s="412">
        <v>0</v>
      </c>
      <c r="F2976" s="412">
        <v>13044.5</v>
      </c>
      <c r="G2976" s="412"/>
      <c r="H2976" s="413"/>
    </row>
    <row r="2977" spans="2:8" ht="66" x14ac:dyDescent="0.35">
      <c r="B2977" s="410" t="s">
        <v>3782</v>
      </c>
      <c r="C2977" s="411" t="s">
        <v>651</v>
      </c>
      <c r="D2977" s="412"/>
      <c r="E2977" s="412">
        <v>9065.5</v>
      </c>
      <c r="F2977" s="412">
        <v>0</v>
      </c>
      <c r="G2977" s="412"/>
      <c r="H2977" s="413"/>
    </row>
    <row r="2978" spans="2:8" ht="66" x14ac:dyDescent="0.35">
      <c r="B2978" s="410" t="s">
        <v>3783</v>
      </c>
      <c r="C2978" s="411" t="s">
        <v>651</v>
      </c>
      <c r="D2978" s="412"/>
      <c r="E2978" s="412">
        <v>0</v>
      </c>
      <c r="F2978" s="412">
        <v>9065.5</v>
      </c>
      <c r="G2978" s="412"/>
      <c r="H2978" s="413"/>
    </row>
    <row r="2979" spans="2:8" ht="53.25" x14ac:dyDescent="0.35">
      <c r="B2979" s="410" t="s">
        <v>3784</v>
      </c>
      <c r="C2979" s="411" t="s">
        <v>653</v>
      </c>
      <c r="D2979" s="412"/>
      <c r="E2979" s="412">
        <v>896</v>
      </c>
      <c r="F2979" s="412">
        <v>0</v>
      </c>
      <c r="G2979" s="412"/>
      <c r="H2979" s="413"/>
    </row>
    <row r="2980" spans="2:8" ht="53.25" x14ac:dyDescent="0.35">
      <c r="B2980" s="410" t="s">
        <v>3785</v>
      </c>
      <c r="C2980" s="411" t="s">
        <v>653</v>
      </c>
      <c r="D2980" s="412"/>
      <c r="E2980" s="412">
        <v>0</v>
      </c>
      <c r="F2980" s="412">
        <v>896</v>
      </c>
      <c r="G2980" s="412"/>
      <c r="H2980" s="413"/>
    </row>
    <row r="2981" spans="2:8" ht="66" x14ac:dyDescent="0.35">
      <c r="B2981" s="410" t="s">
        <v>3786</v>
      </c>
      <c r="C2981" s="411" t="s">
        <v>683</v>
      </c>
      <c r="D2981" s="412"/>
      <c r="E2981" s="412">
        <v>16864</v>
      </c>
      <c r="F2981" s="412">
        <v>0</v>
      </c>
      <c r="G2981" s="412"/>
      <c r="H2981" s="413"/>
    </row>
    <row r="2982" spans="2:8" ht="66" x14ac:dyDescent="0.35">
      <c r="B2982" s="410" t="s">
        <v>3787</v>
      </c>
      <c r="C2982" s="411" t="s">
        <v>683</v>
      </c>
      <c r="D2982" s="412"/>
      <c r="E2982" s="412">
        <v>0</v>
      </c>
      <c r="F2982" s="412">
        <v>16864</v>
      </c>
      <c r="G2982" s="412"/>
      <c r="H2982" s="413"/>
    </row>
    <row r="2983" spans="2:8" ht="53.25" x14ac:dyDescent="0.35">
      <c r="B2983" s="410" t="s">
        <v>3788</v>
      </c>
      <c r="C2983" s="411" t="s">
        <v>732</v>
      </c>
      <c r="D2983" s="412"/>
      <c r="E2983" s="412">
        <v>19850.5</v>
      </c>
      <c r="F2983" s="412">
        <v>0</v>
      </c>
      <c r="G2983" s="412"/>
      <c r="H2983" s="413"/>
    </row>
    <row r="2984" spans="2:8" ht="53.25" x14ac:dyDescent="0.35">
      <c r="B2984" s="410" t="s">
        <v>3789</v>
      </c>
      <c r="C2984" s="411" t="s">
        <v>732</v>
      </c>
      <c r="D2984" s="412"/>
      <c r="E2984" s="412">
        <v>0</v>
      </c>
      <c r="F2984" s="412">
        <v>19850.5</v>
      </c>
      <c r="G2984" s="412"/>
      <c r="H2984" s="413"/>
    </row>
    <row r="2985" spans="2:8" ht="53.25" x14ac:dyDescent="0.35">
      <c r="B2985" s="410" t="s">
        <v>3790</v>
      </c>
      <c r="C2985" s="411" t="s">
        <v>772</v>
      </c>
      <c r="D2985" s="412"/>
      <c r="E2985" s="412">
        <v>2010.5</v>
      </c>
      <c r="F2985" s="412">
        <v>0</v>
      </c>
      <c r="G2985" s="412"/>
      <c r="H2985" s="413"/>
    </row>
    <row r="2986" spans="2:8" ht="53.25" x14ac:dyDescent="0.35">
      <c r="B2986" s="410" t="s">
        <v>3791</v>
      </c>
      <c r="C2986" s="411" t="s">
        <v>772</v>
      </c>
      <c r="D2986" s="412"/>
      <c r="E2986" s="412">
        <v>0</v>
      </c>
      <c r="F2986" s="412">
        <v>2010.5</v>
      </c>
      <c r="G2986" s="412"/>
      <c r="H2986" s="413"/>
    </row>
    <row r="2987" spans="2:8" ht="53.25" x14ac:dyDescent="0.35">
      <c r="B2987" s="410" t="s">
        <v>3792</v>
      </c>
      <c r="C2987" s="411" t="s">
        <v>774</v>
      </c>
      <c r="D2987" s="412"/>
      <c r="E2987" s="412">
        <v>15615</v>
      </c>
      <c r="F2987" s="412">
        <v>0</v>
      </c>
      <c r="G2987" s="412"/>
      <c r="H2987" s="413"/>
    </row>
    <row r="2988" spans="2:8" ht="53.25" x14ac:dyDescent="0.35">
      <c r="B2988" s="410" t="s">
        <v>3793</v>
      </c>
      <c r="C2988" s="411" t="s">
        <v>774</v>
      </c>
      <c r="D2988" s="412"/>
      <c r="E2988" s="412">
        <v>0</v>
      </c>
      <c r="F2988" s="412">
        <v>15615</v>
      </c>
      <c r="G2988" s="412"/>
      <c r="H2988" s="413"/>
    </row>
    <row r="2989" spans="2:8" ht="91.5" x14ac:dyDescent="0.35">
      <c r="B2989" s="410" t="s">
        <v>3794</v>
      </c>
      <c r="C2989" s="411" t="s">
        <v>1684</v>
      </c>
      <c r="D2989" s="412">
        <v>0</v>
      </c>
      <c r="E2989" s="412">
        <v>4466518.5999999996</v>
      </c>
      <c r="F2989" s="412">
        <v>4466518.5999999996</v>
      </c>
      <c r="G2989" s="412">
        <v>0</v>
      </c>
      <c r="H2989" s="413"/>
    </row>
    <row r="2990" spans="2:8" ht="27.75" x14ac:dyDescent="0.35">
      <c r="B2990" s="410" t="s">
        <v>3795</v>
      </c>
      <c r="C2990" s="411" t="s">
        <v>181</v>
      </c>
      <c r="D2990" s="412">
        <v>0</v>
      </c>
      <c r="E2990" s="412">
        <v>4466518.5999999996</v>
      </c>
      <c r="F2990" s="412">
        <v>4466518.5999999996</v>
      </c>
      <c r="G2990" s="412">
        <v>0</v>
      </c>
      <c r="H2990" s="413"/>
    </row>
    <row r="2991" spans="2:8" x14ac:dyDescent="0.35">
      <c r="B2991" s="410" t="s">
        <v>3796</v>
      </c>
      <c r="C2991" s="411" t="s">
        <v>33</v>
      </c>
      <c r="D2991" s="412">
        <v>0</v>
      </c>
      <c r="E2991" s="412">
        <v>4466518.5999999996</v>
      </c>
      <c r="F2991" s="412">
        <v>4466518.5999999996</v>
      </c>
      <c r="G2991" s="412">
        <v>0</v>
      </c>
      <c r="H2991" s="413"/>
    </row>
    <row r="2992" spans="2:8" x14ac:dyDescent="0.35">
      <c r="B2992" s="410" t="s">
        <v>3797</v>
      </c>
      <c r="C2992" s="411" t="s">
        <v>33</v>
      </c>
      <c r="D2992" s="412">
        <v>0</v>
      </c>
      <c r="E2992" s="412">
        <v>4466518.5999999996</v>
      </c>
      <c r="F2992" s="412">
        <v>4466518.5999999996</v>
      </c>
      <c r="G2992" s="412">
        <v>0</v>
      </c>
      <c r="H2992" s="413"/>
    </row>
    <row r="2993" spans="2:8" x14ac:dyDescent="0.35">
      <c r="B2993" s="410" t="s">
        <v>3798</v>
      </c>
      <c r="C2993" s="411" t="s">
        <v>33</v>
      </c>
      <c r="D2993" s="412">
        <v>0</v>
      </c>
      <c r="E2993" s="412">
        <v>4466518.5999999996</v>
      </c>
      <c r="F2993" s="412">
        <v>4466518.5999999996</v>
      </c>
      <c r="G2993" s="412">
        <v>0</v>
      </c>
      <c r="H2993" s="413"/>
    </row>
    <row r="2994" spans="2:8" x14ac:dyDescent="0.35">
      <c r="B2994" s="410" t="s">
        <v>3799</v>
      </c>
      <c r="C2994" s="411" t="s">
        <v>1688</v>
      </c>
      <c r="D2994" s="412">
        <v>0</v>
      </c>
      <c r="E2994" s="412">
        <v>4466518.5999999996</v>
      </c>
      <c r="F2994" s="412">
        <v>4466518.5999999996</v>
      </c>
      <c r="G2994" s="412">
        <v>0</v>
      </c>
      <c r="H2994" s="413"/>
    </row>
    <row r="2995" spans="2:8" ht="27.75" x14ac:dyDescent="0.35">
      <c r="B2995" s="410" t="s">
        <v>3800</v>
      </c>
      <c r="C2995" s="411" t="s">
        <v>320</v>
      </c>
      <c r="D2995" s="412"/>
      <c r="E2995" s="412">
        <v>378628</v>
      </c>
      <c r="F2995" s="412">
        <v>0</v>
      </c>
      <c r="G2995" s="412"/>
      <c r="H2995" s="413"/>
    </row>
    <row r="2996" spans="2:8" ht="27.75" x14ac:dyDescent="0.35">
      <c r="B2996" s="410" t="s">
        <v>3801</v>
      </c>
      <c r="C2996" s="411" t="s">
        <v>320</v>
      </c>
      <c r="D2996" s="412"/>
      <c r="E2996" s="412">
        <v>0</v>
      </c>
      <c r="F2996" s="412">
        <v>378628</v>
      </c>
      <c r="G2996" s="412"/>
      <c r="H2996" s="413"/>
    </row>
    <row r="2997" spans="2:8" ht="40.5" x14ac:dyDescent="0.35">
      <c r="B2997" s="410" t="s">
        <v>3802</v>
      </c>
      <c r="C2997" s="411" t="s">
        <v>328</v>
      </c>
      <c r="D2997" s="412"/>
      <c r="E2997" s="412">
        <v>467958.47</v>
      </c>
      <c r="F2997" s="412">
        <v>0</v>
      </c>
      <c r="G2997" s="412"/>
      <c r="H2997" s="413"/>
    </row>
    <row r="2998" spans="2:8" ht="40.5" x14ac:dyDescent="0.35">
      <c r="B2998" s="410" t="s">
        <v>3803</v>
      </c>
      <c r="C2998" s="411" t="s">
        <v>328</v>
      </c>
      <c r="D2998" s="412"/>
      <c r="E2998" s="412">
        <v>0</v>
      </c>
      <c r="F2998" s="412">
        <v>467958.47</v>
      </c>
      <c r="G2998" s="412"/>
      <c r="H2998" s="413"/>
    </row>
    <row r="2999" spans="2:8" ht="27.75" x14ac:dyDescent="0.35">
      <c r="B2999" s="410" t="s">
        <v>3804</v>
      </c>
      <c r="C2999" s="411" t="s">
        <v>336</v>
      </c>
      <c r="D2999" s="412"/>
      <c r="E2999" s="412">
        <v>300000</v>
      </c>
      <c r="F2999" s="412">
        <v>0</v>
      </c>
      <c r="G2999" s="412"/>
      <c r="H2999" s="413"/>
    </row>
    <row r="3000" spans="2:8" ht="27.75" x14ac:dyDescent="0.35">
      <c r="B3000" s="410" t="s">
        <v>3805</v>
      </c>
      <c r="C3000" s="411" t="s">
        <v>336</v>
      </c>
      <c r="D3000" s="412"/>
      <c r="E3000" s="412">
        <v>0</v>
      </c>
      <c r="F3000" s="412">
        <v>300000</v>
      </c>
      <c r="G3000" s="412"/>
      <c r="H3000" s="413"/>
    </row>
    <row r="3001" spans="2:8" ht="40.5" x14ac:dyDescent="0.35">
      <c r="B3001" s="410" t="s">
        <v>3806</v>
      </c>
      <c r="C3001" s="411" t="s">
        <v>358</v>
      </c>
      <c r="D3001" s="412"/>
      <c r="E3001" s="412">
        <v>374542</v>
      </c>
      <c r="F3001" s="412">
        <v>0</v>
      </c>
      <c r="G3001" s="412"/>
      <c r="H3001" s="413"/>
    </row>
    <row r="3002" spans="2:8" ht="40.5" x14ac:dyDescent="0.35">
      <c r="B3002" s="410" t="s">
        <v>3807</v>
      </c>
      <c r="C3002" s="411" t="s">
        <v>358</v>
      </c>
      <c r="D3002" s="412"/>
      <c r="E3002" s="412">
        <v>0</v>
      </c>
      <c r="F3002" s="412">
        <v>374542</v>
      </c>
      <c r="G3002" s="412"/>
      <c r="H3002" s="413"/>
    </row>
    <row r="3003" spans="2:8" ht="27.75" x14ac:dyDescent="0.35">
      <c r="B3003" s="410" t="s">
        <v>3808</v>
      </c>
      <c r="C3003" s="411" t="s">
        <v>625</v>
      </c>
      <c r="D3003" s="412"/>
      <c r="E3003" s="412">
        <v>30000</v>
      </c>
      <c r="F3003" s="412">
        <v>0</v>
      </c>
      <c r="G3003" s="412"/>
      <c r="H3003" s="413"/>
    </row>
    <row r="3004" spans="2:8" ht="27.75" x14ac:dyDescent="0.35">
      <c r="B3004" s="410" t="s">
        <v>3809</v>
      </c>
      <c r="C3004" s="411" t="s">
        <v>625</v>
      </c>
      <c r="D3004" s="412"/>
      <c r="E3004" s="412">
        <v>0</v>
      </c>
      <c r="F3004" s="412">
        <v>30000</v>
      </c>
      <c r="G3004" s="412"/>
      <c r="H3004" s="413"/>
    </row>
    <row r="3005" spans="2:8" ht="40.5" x14ac:dyDescent="0.35">
      <c r="B3005" s="410" t="s">
        <v>3810</v>
      </c>
      <c r="C3005" s="411" t="s">
        <v>659</v>
      </c>
      <c r="D3005" s="412"/>
      <c r="E3005" s="412">
        <v>260296.3</v>
      </c>
      <c r="F3005" s="412">
        <v>0</v>
      </c>
      <c r="G3005" s="412"/>
      <c r="H3005" s="413"/>
    </row>
    <row r="3006" spans="2:8" ht="40.5" x14ac:dyDescent="0.35">
      <c r="B3006" s="410" t="s">
        <v>3811</v>
      </c>
      <c r="C3006" s="411" t="s">
        <v>659</v>
      </c>
      <c r="D3006" s="412"/>
      <c r="E3006" s="412">
        <v>0</v>
      </c>
      <c r="F3006" s="412">
        <v>260296.3</v>
      </c>
      <c r="G3006" s="412"/>
      <c r="H3006" s="413"/>
    </row>
    <row r="3007" spans="2:8" ht="40.5" x14ac:dyDescent="0.35">
      <c r="B3007" s="410" t="s">
        <v>3812</v>
      </c>
      <c r="C3007" s="411" t="s">
        <v>286</v>
      </c>
      <c r="D3007" s="412"/>
      <c r="E3007" s="412">
        <v>14645.58</v>
      </c>
      <c r="F3007" s="412">
        <v>0</v>
      </c>
      <c r="G3007" s="412"/>
      <c r="H3007" s="413"/>
    </row>
    <row r="3008" spans="2:8" ht="40.5" x14ac:dyDescent="0.35">
      <c r="B3008" s="410" t="s">
        <v>3813</v>
      </c>
      <c r="C3008" s="411" t="s">
        <v>286</v>
      </c>
      <c r="D3008" s="412"/>
      <c r="E3008" s="412">
        <v>0</v>
      </c>
      <c r="F3008" s="412">
        <v>14645.58</v>
      </c>
      <c r="G3008" s="412"/>
      <c r="H3008" s="413"/>
    </row>
    <row r="3009" spans="2:8" ht="27.75" x14ac:dyDescent="0.35">
      <c r="B3009" s="410" t="s">
        <v>3814</v>
      </c>
      <c r="C3009" s="411" t="s">
        <v>776</v>
      </c>
      <c r="D3009" s="412"/>
      <c r="E3009" s="412">
        <v>317878.25</v>
      </c>
      <c r="F3009" s="412">
        <v>0</v>
      </c>
      <c r="G3009" s="412"/>
      <c r="H3009" s="413"/>
    </row>
    <row r="3010" spans="2:8" ht="27.75" x14ac:dyDescent="0.35">
      <c r="B3010" s="410" t="s">
        <v>3815</v>
      </c>
      <c r="C3010" s="411" t="s">
        <v>776</v>
      </c>
      <c r="D3010" s="412"/>
      <c r="E3010" s="412">
        <v>0</v>
      </c>
      <c r="F3010" s="412">
        <v>317878.25</v>
      </c>
      <c r="G3010" s="412"/>
      <c r="H3010" s="413"/>
    </row>
    <row r="3011" spans="2:8" ht="40.5" x14ac:dyDescent="0.35">
      <c r="B3011" s="410" t="s">
        <v>3816</v>
      </c>
      <c r="C3011" s="411" t="s">
        <v>778</v>
      </c>
      <c r="D3011" s="412"/>
      <c r="E3011" s="412">
        <v>415326</v>
      </c>
      <c r="F3011" s="412">
        <v>0</v>
      </c>
      <c r="G3011" s="412"/>
      <c r="H3011" s="413"/>
    </row>
    <row r="3012" spans="2:8" ht="40.5" x14ac:dyDescent="0.35">
      <c r="B3012" s="410" t="s">
        <v>3817</v>
      </c>
      <c r="C3012" s="411" t="s">
        <v>778</v>
      </c>
      <c r="D3012" s="412"/>
      <c r="E3012" s="412">
        <v>0</v>
      </c>
      <c r="F3012" s="412">
        <v>415326</v>
      </c>
      <c r="G3012" s="412"/>
      <c r="H3012" s="413"/>
    </row>
    <row r="3013" spans="2:8" ht="53.25" x14ac:dyDescent="0.35">
      <c r="B3013" s="410" t="s">
        <v>3818</v>
      </c>
      <c r="C3013" s="411" t="s">
        <v>290</v>
      </c>
      <c r="D3013" s="412"/>
      <c r="E3013" s="412">
        <v>13356.51</v>
      </c>
      <c r="F3013" s="412">
        <v>0</v>
      </c>
      <c r="G3013" s="412"/>
      <c r="H3013" s="413"/>
    </row>
    <row r="3014" spans="2:8" ht="53.25" x14ac:dyDescent="0.35">
      <c r="B3014" s="410" t="s">
        <v>3819</v>
      </c>
      <c r="C3014" s="411" t="s">
        <v>290</v>
      </c>
      <c r="D3014" s="412"/>
      <c r="E3014" s="412">
        <v>0</v>
      </c>
      <c r="F3014" s="412">
        <v>13356.51</v>
      </c>
      <c r="G3014" s="412"/>
      <c r="H3014" s="413"/>
    </row>
    <row r="3015" spans="2:8" ht="40.5" x14ac:dyDescent="0.35">
      <c r="B3015" s="410" t="s">
        <v>3820</v>
      </c>
      <c r="C3015" s="411" t="s">
        <v>829</v>
      </c>
      <c r="D3015" s="412"/>
      <c r="E3015" s="412">
        <v>375151</v>
      </c>
      <c r="F3015" s="412">
        <v>0</v>
      </c>
      <c r="G3015" s="412"/>
      <c r="H3015" s="413"/>
    </row>
    <row r="3016" spans="2:8" ht="40.5" x14ac:dyDescent="0.35">
      <c r="B3016" s="410" t="s">
        <v>3821</v>
      </c>
      <c r="C3016" s="411" t="s">
        <v>829</v>
      </c>
      <c r="D3016" s="412"/>
      <c r="E3016" s="412">
        <v>0</v>
      </c>
      <c r="F3016" s="412">
        <v>375151</v>
      </c>
      <c r="G3016" s="412"/>
      <c r="H3016" s="413"/>
    </row>
    <row r="3017" spans="2:8" ht="27.75" x14ac:dyDescent="0.35">
      <c r="B3017" s="410" t="s">
        <v>3822</v>
      </c>
      <c r="C3017" s="411" t="s">
        <v>851</v>
      </c>
      <c r="D3017" s="412"/>
      <c r="E3017" s="412">
        <v>270000</v>
      </c>
      <c r="F3017" s="412">
        <v>0</v>
      </c>
      <c r="G3017" s="412"/>
      <c r="H3017" s="413"/>
    </row>
    <row r="3018" spans="2:8" ht="27.75" x14ac:dyDescent="0.35">
      <c r="B3018" s="410" t="s">
        <v>3823</v>
      </c>
      <c r="C3018" s="411" t="s">
        <v>851</v>
      </c>
      <c r="D3018" s="412"/>
      <c r="E3018" s="412">
        <v>0</v>
      </c>
      <c r="F3018" s="412">
        <v>270000</v>
      </c>
      <c r="G3018" s="412"/>
      <c r="H3018" s="413"/>
    </row>
    <row r="3019" spans="2:8" ht="53.25" x14ac:dyDescent="0.35">
      <c r="B3019" s="410" t="s">
        <v>3824</v>
      </c>
      <c r="C3019" s="411" t="s">
        <v>294</v>
      </c>
      <c r="D3019" s="412"/>
      <c r="E3019" s="412">
        <v>21810.68</v>
      </c>
      <c r="F3019" s="412">
        <v>0</v>
      </c>
      <c r="G3019" s="412"/>
      <c r="H3019" s="413"/>
    </row>
    <row r="3020" spans="2:8" ht="53.25" x14ac:dyDescent="0.35">
      <c r="B3020" s="410" t="s">
        <v>3825</v>
      </c>
      <c r="C3020" s="411" t="s">
        <v>294</v>
      </c>
      <c r="D3020" s="412"/>
      <c r="E3020" s="412">
        <v>0</v>
      </c>
      <c r="F3020" s="412">
        <v>21810.68</v>
      </c>
      <c r="G3020" s="412"/>
      <c r="H3020" s="413"/>
    </row>
    <row r="3021" spans="2:8" ht="27.75" x14ac:dyDescent="0.35">
      <c r="B3021" s="410" t="s">
        <v>3826</v>
      </c>
      <c r="C3021" s="411" t="s">
        <v>853</v>
      </c>
      <c r="D3021" s="412"/>
      <c r="E3021" s="412">
        <v>300000</v>
      </c>
      <c r="F3021" s="412">
        <v>0</v>
      </c>
      <c r="G3021" s="412"/>
      <c r="H3021" s="413"/>
    </row>
    <row r="3022" spans="2:8" ht="27.75" x14ac:dyDescent="0.35">
      <c r="B3022" s="410" t="s">
        <v>3827</v>
      </c>
      <c r="C3022" s="411" t="s">
        <v>853</v>
      </c>
      <c r="D3022" s="412"/>
      <c r="E3022" s="412">
        <v>0</v>
      </c>
      <c r="F3022" s="412">
        <v>300000</v>
      </c>
      <c r="G3022" s="412"/>
      <c r="H3022" s="413"/>
    </row>
    <row r="3023" spans="2:8" ht="40.5" x14ac:dyDescent="0.35">
      <c r="B3023" s="410" t="s">
        <v>3828</v>
      </c>
      <c r="C3023" s="411" t="s">
        <v>861</v>
      </c>
      <c r="D3023" s="412"/>
      <c r="E3023" s="412">
        <v>406155</v>
      </c>
      <c r="F3023" s="412">
        <v>0</v>
      </c>
      <c r="G3023" s="412"/>
      <c r="H3023" s="413"/>
    </row>
    <row r="3024" spans="2:8" ht="40.5" x14ac:dyDescent="0.35">
      <c r="B3024" s="410" t="s">
        <v>3829</v>
      </c>
      <c r="C3024" s="411" t="s">
        <v>861</v>
      </c>
      <c r="D3024" s="412"/>
      <c r="E3024" s="412">
        <v>0</v>
      </c>
      <c r="F3024" s="412">
        <v>406155</v>
      </c>
      <c r="G3024" s="412"/>
      <c r="H3024" s="413"/>
    </row>
    <row r="3025" spans="2:8" ht="40.5" x14ac:dyDescent="0.35">
      <c r="B3025" s="410" t="s">
        <v>3830</v>
      </c>
      <c r="C3025" s="411" t="s">
        <v>298</v>
      </c>
      <c r="D3025" s="412"/>
      <c r="E3025" s="412">
        <v>21709.5</v>
      </c>
      <c r="F3025" s="412">
        <v>0</v>
      </c>
      <c r="G3025" s="412"/>
      <c r="H3025" s="413"/>
    </row>
    <row r="3026" spans="2:8" ht="40.5" x14ac:dyDescent="0.35">
      <c r="B3026" s="410" t="s">
        <v>3831</v>
      </c>
      <c r="C3026" s="411" t="s">
        <v>298</v>
      </c>
      <c r="D3026" s="412"/>
      <c r="E3026" s="412">
        <v>0</v>
      </c>
      <c r="F3026" s="412">
        <v>21709.5</v>
      </c>
      <c r="G3026" s="412"/>
      <c r="H3026" s="413"/>
    </row>
    <row r="3027" spans="2:8" ht="40.5" x14ac:dyDescent="0.35">
      <c r="B3027" s="410" t="s">
        <v>3832</v>
      </c>
      <c r="C3027" s="411" t="s">
        <v>875</v>
      </c>
      <c r="D3027" s="412"/>
      <c r="E3027" s="412">
        <v>335933.17</v>
      </c>
      <c r="F3027" s="412">
        <v>0</v>
      </c>
      <c r="G3027" s="412"/>
      <c r="H3027" s="413"/>
    </row>
    <row r="3028" spans="2:8" ht="40.5" x14ac:dyDescent="0.35">
      <c r="B3028" s="410" t="s">
        <v>3833</v>
      </c>
      <c r="C3028" s="411" t="s">
        <v>875</v>
      </c>
      <c r="D3028" s="412"/>
      <c r="E3028" s="412">
        <v>0</v>
      </c>
      <c r="F3028" s="412">
        <v>335933.17</v>
      </c>
      <c r="G3028" s="412"/>
      <c r="H3028" s="413"/>
    </row>
    <row r="3029" spans="2:8" ht="40.5" x14ac:dyDescent="0.35">
      <c r="B3029" s="410" t="s">
        <v>3834</v>
      </c>
      <c r="C3029" s="411" t="s">
        <v>302</v>
      </c>
      <c r="D3029" s="412"/>
      <c r="E3029" s="412">
        <v>29074.92</v>
      </c>
      <c r="F3029" s="412">
        <v>0</v>
      </c>
      <c r="G3029" s="412"/>
      <c r="H3029" s="413"/>
    </row>
    <row r="3030" spans="2:8" ht="40.5" x14ac:dyDescent="0.35">
      <c r="B3030" s="410" t="s">
        <v>3835</v>
      </c>
      <c r="C3030" s="411" t="s">
        <v>302</v>
      </c>
      <c r="D3030" s="412"/>
      <c r="E3030" s="412">
        <v>0</v>
      </c>
      <c r="F3030" s="412">
        <v>29074.92</v>
      </c>
      <c r="G3030" s="412"/>
      <c r="H3030" s="413"/>
    </row>
    <row r="3031" spans="2:8" ht="53.25" x14ac:dyDescent="0.35">
      <c r="B3031" s="410" t="s">
        <v>3836</v>
      </c>
      <c r="C3031" s="411" t="s">
        <v>306</v>
      </c>
      <c r="D3031" s="412"/>
      <c r="E3031" s="412">
        <v>21810.68</v>
      </c>
      <c r="F3031" s="412">
        <v>0</v>
      </c>
      <c r="G3031" s="412"/>
      <c r="H3031" s="413"/>
    </row>
    <row r="3032" spans="2:8" ht="53.25" x14ac:dyDescent="0.35">
      <c r="B3032" s="410" t="s">
        <v>3837</v>
      </c>
      <c r="C3032" s="411" t="s">
        <v>306</v>
      </c>
      <c r="D3032" s="412"/>
      <c r="E3032" s="412">
        <v>0</v>
      </c>
      <c r="F3032" s="412">
        <v>21810.68</v>
      </c>
      <c r="G3032" s="412"/>
      <c r="H3032" s="413"/>
    </row>
    <row r="3033" spans="2:8" ht="40.5" x14ac:dyDescent="0.35">
      <c r="B3033" s="410" t="s">
        <v>3838</v>
      </c>
      <c r="C3033" s="411" t="s">
        <v>935</v>
      </c>
      <c r="D3033" s="412"/>
      <c r="E3033" s="412">
        <v>86125.21</v>
      </c>
      <c r="F3033" s="412">
        <v>0</v>
      </c>
      <c r="G3033" s="412"/>
      <c r="H3033" s="413"/>
    </row>
    <row r="3034" spans="2:8" ht="40.5" x14ac:dyDescent="0.35">
      <c r="B3034" s="410" t="s">
        <v>3839</v>
      </c>
      <c r="C3034" s="411" t="s">
        <v>935</v>
      </c>
      <c r="D3034" s="412"/>
      <c r="E3034" s="412">
        <v>0</v>
      </c>
      <c r="F3034" s="412">
        <v>86125.21</v>
      </c>
      <c r="G3034" s="412"/>
      <c r="H3034" s="413"/>
    </row>
    <row r="3035" spans="2:8" ht="53.25" x14ac:dyDescent="0.35">
      <c r="B3035" s="410" t="s">
        <v>3840</v>
      </c>
      <c r="C3035" s="411" t="s">
        <v>310</v>
      </c>
      <c r="D3035" s="412"/>
      <c r="E3035" s="412">
        <v>26117.33</v>
      </c>
      <c r="F3035" s="412">
        <v>0</v>
      </c>
      <c r="G3035" s="412"/>
      <c r="H3035" s="413"/>
    </row>
    <row r="3036" spans="2:8" ht="53.25" x14ac:dyDescent="0.35">
      <c r="B3036" s="410" t="s">
        <v>3841</v>
      </c>
      <c r="C3036" s="411" t="s">
        <v>310</v>
      </c>
      <c r="D3036" s="412"/>
      <c r="E3036" s="412">
        <v>0</v>
      </c>
      <c r="F3036" s="412">
        <v>26117.33</v>
      </c>
      <c r="G3036" s="412"/>
      <c r="H3036" s="413"/>
    </row>
    <row r="3037" spans="2:8" x14ac:dyDescent="0.35">
      <c r="B3037" s="410" t="s">
        <v>3842</v>
      </c>
      <c r="C3037" s="411" t="s">
        <v>1710</v>
      </c>
      <c r="D3037" s="412">
        <v>0</v>
      </c>
      <c r="E3037" s="412">
        <v>0.09</v>
      </c>
      <c r="F3037" s="412">
        <v>0.09</v>
      </c>
      <c r="G3037" s="412">
        <v>0</v>
      </c>
      <c r="H3037" s="413"/>
    </row>
    <row r="3038" spans="2:8" x14ac:dyDescent="0.35">
      <c r="B3038" s="410" t="s">
        <v>3843</v>
      </c>
      <c r="C3038" s="411" t="s">
        <v>117</v>
      </c>
      <c r="D3038" s="412">
        <v>0</v>
      </c>
      <c r="E3038" s="412">
        <v>0.09</v>
      </c>
      <c r="F3038" s="412">
        <v>0.09</v>
      </c>
      <c r="G3038" s="412">
        <v>0</v>
      </c>
      <c r="H3038" s="413"/>
    </row>
    <row r="3039" spans="2:8" ht="27.75" x14ac:dyDescent="0.35">
      <c r="B3039" s="410" t="s">
        <v>3844</v>
      </c>
      <c r="C3039" s="411" t="s">
        <v>1711</v>
      </c>
      <c r="D3039" s="412">
        <v>0</v>
      </c>
      <c r="E3039" s="412">
        <v>0.09</v>
      </c>
      <c r="F3039" s="412">
        <v>0.09</v>
      </c>
      <c r="G3039" s="412">
        <v>0</v>
      </c>
      <c r="H3039" s="413"/>
    </row>
    <row r="3040" spans="2:8" ht="27.75" x14ac:dyDescent="0.35">
      <c r="B3040" s="410" t="s">
        <v>3845</v>
      </c>
      <c r="C3040" s="411" t="s">
        <v>1711</v>
      </c>
      <c r="D3040" s="412">
        <v>0</v>
      </c>
      <c r="E3040" s="412">
        <v>0.09</v>
      </c>
      <c r="F3040" s="412">
        <v>0.09</v>
      </c>
      <c r="G3040" s="412">
        <v>0</v>
      </c>
      <c r="H3040" s="413"/>
    </row>
    <row r="3041" spans="2:8" ht="27.75" x14ac:dyDescent="0.35">
      <c r="B3041" s="410" t="s">
        <v>3846</v>
      </c>
      <c r="C3041" s="411" t="s">
        <v>1714</v>
      </c>
      <c r="D3041" s="412">
        <v>0</v>
      </c>
      <c r="E3041" s="412">
        <v>0.09</v>
      </c>
      <c r="F3041" s="412">
        <v>0.09</v>
      </c>
      <c r="G3041" s="412">
        <v>0</v>
      </c>
      <c r="H3041" s="413"/>
    </row>
    <row r="3042" spans="2:8" ht="27.75" x14ac:dyDescent="0.35">
      <c r="B3042" s="410" t="s">
        <v>3847</v>
      </c>
      <c r="C3042" s="411" t="s">
        <v>1714</v>
      </c>
      <c r="D3042" s="412">
        <v>0</v>
      </c>
      <c r="E3042" s="412">
        <v>0.09</v>
      </c>
      <c r="F3042" s="412">
        <v>0.09</v>
      </c>
      <c r="G3042" s="412">
        <v>0</v>
      </c>
      <c r="H3042" s="413"/>
    </row>
    <row r="3043" spans="2:8" x14ac:dyDescent="0.35">
      <c r="B3043" s="410" t="s">
        <v>3848</v>
      </c>
      <c r="C3043" s="411" t="s">
        <v>404</v>
      </c>
      <c r="D3043" s="412"/>
      <c r="E3043" s="412">
        <v>0.09</v>
      </c>
      <c r="F3043" s="412">
        <v>0</v>
      </c>
      <c r="G3043" s="412"/>
      <c r="H3043" s="413"/>
    </row>
    <row r="3044" spans="2:8" x14ac:dyDescent="0.35">
      <c r="B3044" s="410" t="s">
        <v>3849</v>
      </c>
      <c r="C3044" s="411" t="s">
        <v>404</v>
      </c>
      <c r="D3044" s="412"/>
      <c r="E3044" s="412">
        <v>0</v>
      </c>
      <c r="F3044" s="412">
        <v>0.09</v>
      </c>
      <c r="G3044" s="412"/>
      <c r="H3044" s="413"/>
    </row>
    <row r="3045" spans="2:8" x14ac:dyDescent="0.35">
      <c r="B3045" s="410" t="s">
        <v>3850</v>
      </c>
      <c r="C3045" s="411" t="s">
        <v>115</v>
      </c>
      <c r="D3045" s="412">
        <v>0</v>
      </c>
      <c r="E3045" s="412">
        <v>0</v>
      </c>
      <c r="F3045" s="412">
        <v>5898876.7300000004</v>
      </c>
      <c r="G3045" s="412">
        <v>5898876.7300000004</v>
      </c>
      <c r="H3045" s="413"/>
    </row>
    <row r="3046" spans="2:8" x14ac:dyDescent="0.35">
      <c r="B3046" s="410" t="s">
        <v>3851</v>
      </c>
      <c r="C3046" s="411" t="s">
        <v>1637</v>
      </c>
      <c r="D3046" s="412">
        <v>0</v>
      </c>
      <c r="E3046" s="412">
        <v>0</v>
      </c>
      <c r="F3046" s="412">
        <v>1432358.04</v>
      </c>
      <c r="G3046" s="412">
        <v>1432358.04</v>
      </c>
      <c r="H3046" s="413"/>
    </row>
    <row r="3047" spans="2:8" x14ac:dyDescent="0.35">
      <c r="B3047" s="410" t="s">
        <v>3852</v>
      </c>
      <c r="C3047" s="411" t="s">
        <v>116</v>
      </c>
      <c r="D3047" s="412">
        <v>0</v>
      </c>
      <c r="E3047" s="412">
        <v>0</v>
      </c>
      <c r="F3047" s="412">
        <v>1199019.54</v>
      </c>
      <c r="G3047" s="412">
        <v>1199019.54</v>
      </c>
      <c r="H3047" s="413"/>
    </row>
    <row r="3048" spans="2:8" x14ac:dyDescent="0.35">
      <c r="B3048" s="410" t="s">
        <v>3853</v>
      </c>
      <c r="C3048" s="411" t="s">
        <v>121</v>
      </c>
      <c r="D3048" s="412">
        <v>0</v>
      </c>
      <c r="E3048" s="412">
        <v>0</v>
      </c>
      <c r="F3048" s="412">
        <v>1199019.54</v>
      </c>
      <c r="G3048" s="412">
        <v>1199019.54</v>
      </c>
      <c r="H3048" s="413"/>
    </row>
    <row r="3049" spans="2:8" x14ac:dyDescent="0.35">
      <c r="B3049" s="410" t="s">
        <v>3854</v>
      </c>
      <c r="C3049" s="411" t="s">
        <v>121</v>
      </c>
      <c r="D3049" s="412">
        <v>0</v>
      </c>
      <c r="E3049" s="412">
        <v>0</v>
      </c>
      <c r="F3049" s="412">
        <v>1199019.54</v>
      </c>
      <c r="G3049" s="412">
        <v>1199019.54</v>
      </c>
      <c r="H3049" s="413"/>
    </row>
    <row r="3050" spans="2:8" x14ac:dyDescent="0.35">
      <c r="B3050" s="410" t="s">
        <v>3855</v>
      </c>
      <c r="C3050" s="411" t="s">
        <v>121</v>
      </c>
      <c r="D3050" s="412">
        <v>0</v>
      </c>
      <c r="E3050" s="412">
        <v>0</v>
      </c>
      <c r="F3050" s="412">
        <v>1199019.54</v>
      </c>
      <c r="G3050" s="412">
        <v>1199019.54</v>
      </c>
      <c r="H3050" s="413"/>
    </row>
    <row r="3051" spans="2:8" ht="27.75" x14ac:dyDescent="0.35">
      <c r="B3051" s="410" t="s">
        <v>3856</v>
      </c>
      <c r="C3051" s="411" t="s">
        <v>122</v>
      </c>
      <c r="D3051" s="412">
        <v>0</v>
      </c>
      <c r="E3051" s="412">
        <v>0</v>
      </c>
      <c r="F3051" s="412">
        <v>1199019.54</v>
      </c>
      <c r="G3051" s="412">
        <v>1199019.54</v>
      </c>
      <c r="H3051" s="413"/>
    </row>
    <row r="3052" spans="2:8" ht="40.5" x14ac:dyDescent="0.35">
      <c r="B3052" s="410" t="s">
        <v>3857</v>
      </c>
      <c r="C3052" s="411" t="s">
        <v>1272</v>
      </c>
      <c r="D3052" s="412"/>
      <c r="E3052" s="412">
        <v>0</v>
      </c>
      <c r="F3052" s="412">
        <v>115884</v>
      </c>
      <c r="G3052" s="412"/>
      <c r="H3052" s="413"/>
    </row>
    <row r="3053" spans="2:8" ht="40.5" x14ac:dyDescent="0.35">
      <c r="B3053" s="410" t="s">
        <v>3858</v>
      </c>
      <c r="C3053" s="411" t="s">
        <v>1202</v>
      </c>
      <c r="D3053" s="412"/>
      <c r="E3053" s="412">
        <v>0</v>
      </c>
      <c r="F3053" s="412">
        <v>942349.02</v>
      </c>
      <c r="G3053" s="412"/>
      <c r="H3053" s="413"/>
    </row>
    <row r="3054" spans="2:8" ht="40.5" x14ac:dyDescent="0.35">
      <c r="B3054" s="410" t="s">
        <v>3859</v>
      </c>
      <c r="C3054" s="411" t="s">
        <v>1153</v>
      </c>
      <c r="D3054" s="412"/>
      <c r="E3054" s="412">
        <v>0</v>
      </c>
      <c r="F3054" s="412">
        <v>140786.51999999999</v>
      </c>
      <c r="G3054" s="412"/>
      <c r="H3054" s="413"/>
    </row>
    <row r="3055" spans="2:8" ht="27.75" x14ac:dyDescent="0.35">
      <c r="B3055" s="410" t="s">
        <v>3860</v>
      </c>
      <c r="C3055" s="411" t="s">
        <v>1644</v>
      </c>
      <c r="D3055" s="412">
        <v>0</v>
      </c>
      <c r="E3055" s="412">
        <v>0</v>
      </c>
      <c r="F3055" s="412">
        <v>233338.5</v>
      </c>
      <c r="G3055" s="412">
        <v>233338.5</v>
      </c>
      <c r="H3055" s="413"/>
    </row>
    <row r="3056" spans="2:8" ht="53.25" x14ac:dyDescent="0.35">
      <c r="B3056" s="410" t="s">
        <v>3861</v>
      </c>
      <c r="C3056" s="411" t="s">
        <v>1645</v>
      </c>
      <c r="D3056" s="412">
        <v>0</v>
      </c>
      <c r="E3056" s="412">
        <v>0</v>
      </c>
      <c r="F3056" s="412">
        <v>233338.5</v>
      </c>
      <c r="G3056" s="412">
        <v>233338.5</v>
      </c>
      <c r="H3056" s="413"/>
    </row>
    <row r="3057" spans="2:8" ht="53.25" x14ac:dyDescent="0.35">
      <c r="B3057" s="410" t="s">
        <v>3862</v>
      </c>
      <c r="C3057" s="411" t="s">
        <v>1645</v>
      </c>
      <c r="D3057" s="412">
        <v>0</v>
      </c>
      <c r="E3057" s="412">
        <v>0</v>
      </c>
      <c r="F3057" s="412">
        <v>233338.5</v>
      </c>
      <c r="G3057" s="412">
        <v>233338.5</v>
      </c>
      <c r="H3057" s="413"/>
    </row>
    <row r="3058" spans="2:8" ht="53.25" x14ac:dyDescent="0.35">
      <c r="B3058" s="410" t="s">
        <v>3863</v>
      </c>
      <c r="C3058" s="411" t="s">
        <v>1645</v>
      </c>
      <c r="D3058" s="412">
        <v>0</v>
      </c>
      <c r="E3058" s="412">
        <v>0</v>
      </c>
      <c r="F3058" s="412">
        <v>233338.5</v>
      </c>
      <c r="G3058" s="412">
        <v>233338.5</v>
      </c>
      <c r="H3058" s="413"/>
    </row>
    <row r="3059" spans="2:8" x14ac:dyDescent="0.35">
      <c r="B3059" s="410" t="s">
        <v>3864</v>
      </c>
      <c r="C3059" s="411" t="s">
        <v>1649</v>
      </c>
      <c r="D3059" s="412">
        <v>0</v>
      </c>
      <c r="E3059" s="412">
        <v>0</v>
      </c>
      <c r="F3059" s="412">
        <v>11353</v>
      </c>
      <c r="G3059" s="412">
        <v>11353</v>
      </c>
      <c r="H3059" s="413"/>
    </row>
    <row r="3060" spans="2:8" ht="66" x14ac:dyDescent="0.35">
      <c r="B3060" s="410" t="s">
        <v>3865</v>
      </c>
      <c r="C3060" s="411" t="s">
        <v>535</v>
      </c>
      <c r="D3060" s="412"/>
      <c r="E3060" s="412">
        <v>0</v>
      </c>
      <c r="F3060" s="412">
        <v>350</v>
      </c>
      <c r="G3060" s="412"/>
      <c r="H3060" s="413"/>
    </row>
    <row r="3061" spans="2:8" ht="53.25" x14ac:dyDescent="0.35">
      <c r="B3061" s="410" t="s">
        <v>3866</v>
      </c>
      <c r="C3061" s="411" t="s">
        <v>537</v>
      </c>
      <c r="D3061" s="412"/>
      <c r="E3061" s="412">
        <v>0</v>
      </c>
      <c r="F3061" s="412">
        <v>300</v>
      </c>
      <c r="G3061" s="412"/>
      <c r="H3061" s="413"/>
    </row>
    <row r="3062" spans="2:8" ht="53.25" x14ac:dyDescent="0.35">
      <c r="B3062" s="410" t="s">
        <v>3867</v>
      </c>
      <c r="C3062" s="411" t="s">
        <v>539</v>
      </c>
      <c r="D3062" s="412"/>
      <c r="E3062" s="412">
        <v>0</v>
      </c>
      <c r="F3062" s="412">
        <v>1340</v>
      </c>
      <c r="G3062" s="412"/>
      <c r="H3062" s="413"/>
    </row>
    <row r="3063" spans="2:8" ht="53.25" x14ac:dyDescent="0.35">
      <c r="B3063" s="410" t="s">
        <v>3868</v>
      </c>
      <c r="C3063" s="411" t="s">
        <v>655</v>
      </c>
      <c r="D3063" s="412"/>
      <c r="E3063" s="412">
        <v>0</v>
      </c>
      <c r="F3063" s="412">
        <v>210</v>
      </c>
      <c r="G3063" s="412"/>
      <c r="H3063" s="413"/>
    </row>
    <row r="3064" spans="2:8" ht="53.25" x14ac:dyDescent="0.35">
      <c r="B3064" s="410" t="s">
        <v>3869</v>
      </c>
      <c r="C3064" s="411" t="s">
        <v>657</v>
      </c>
      <c r="D3064" s="412"/>
      <c r="E3064" s="412">
        <v>0</v>
      </c>
      <c r="F3064" s="412">
        <v>230</v>
      </c>
      <c r="G3064" s="412"/>
      <c r="H3064" s="413"/>
    </row>
    <row r="3065" spans="2:8" ht="53.25" x14ac:dyDescent="0.35">
      <c r="B3065" s="410" t="s">
        <v>3870</v>
      </c>
      <c r="C3065" s="411" t="s">
        <v>698</v>
      </c>
      <c r="D3065" s="412"/>
      <c r="E3065" s="412">
        <v>0</v>
      </c>
      <c r="F3065" s="412">
        <v>290</v>
      </c>
      <c r="G3065" s="412"/>
      <c r="H3065" s="413"/>
    </row>
    <row r="3066" spans="2:8" ht="53.25" x14ac:dyDescent="0.35">
      <c r="B3066" s="410" t="s">
        <v>3871</v>
      </c>
      <c r="C3066" s="411" t="s">
        <v>700</v>
      </c>
      <c r="D3066" s="412"/>
      <c r="E3066" s="412">
        <v>0</v>
      </c>
      <c r="F3066" s="412">
        <v>270</v>
      </c>
      <c r="G3066" s="412"/>
      <c r="H3066" s="413"/>
    </row>
    <row r="3067" spans="2:8" ht="53.25" x14ac:dyDescent="0.35">
      <c r="B3067" s="410" t="s">
        <v>3872</v>
      </c>
      <c r="C3067" s="411" t="s">
        <v>837</v>
      </c>
      <c r="D3067" s="412"/>
      <c r="E3067" s="412">
        <v>0</v>
      </c>
      <c r="F3067" s="412">
        <v>1000</v>
      </c>
      <c r="G3067" s="412"/>
      <c r="H3067" s="413"/>
    </row>
    <row r="3068" spans="2:8" ht="53.25" x14ac:dyDescent="0.35">
      <c r="B3068" s="410" t="s">
        <v>3873</v>
      </c>
      <c r="C3068" s="411" t="s">
        <v>839</v>
      </c>
      <c r="D3068" s="412"/>
      <c r="E3068" s="412">
        <v>0</v>
      </c>
      <c r="F3068" s="412">
        <v>1160</v>
      </c>
      <c r="G3068" s="412"/>
      <c r="H3068" s="413"/>
    </row>
    <row r="3069" spans="2:8" ht="53.25" x14ac:dyDescent="0.35">
      <c r="B3069" s="410" t="s">
        <v>3874</v>
      </c>
      <c r="C3069" s="411" t="s">
        <v>841</v>
      </c>
      <c r="D3069" s="412"/>
      <c r="E3069" s="412">
        <v>0</v>
      </c>
      <c r="F3069" s="412">
        <v>1870</v>
      </c>
      <c r="G3069" s="412"/>
      <c r="H3069" s="413"/>
    </row>
    <row r="3070" spans="2:8" ht="53.25" x14ac:dyDescent="0.35">
      <c r="B3070" s="410" t="s">
        <v>3875</v>
      </c>
      <c r="C3070" s="411" t="s">
        <v>907</v>
      </c>
      <c r="D3070" s="412"/>
      <c r="E3070" s="412">
        <v>0</v>
      </c>
      <c r="F3070" s="412">
        <v>1330</v>
      </c>
      <c r="G3070" s="412"/>
      <c r="H3070" s="413"/>
    </row>
    <row r="3071" spans="2:8" ht="53.25" x14ac:dyDescent="0.35">
      <c r="B3071" s="410" t="s">
        <v>3876</v>
      </c>
      <c r="C3071" s="411" t="s">
        <v>909</v>
      </c>
      <c r="D3071" s="412"/>
      <c r="E3071" s="412">
        <v>0</v>
      </c>
      <c r="F3071" s="412">
        <v>140</v>
      </c>
      <c r="G3071" s="412"/>
      <c r="H3071" s="413"/>
    </row>
    <row r="3072" spans="2:8" ht="53.25" x14ac:dyDescent="0.35">
      <c r="B3072" s="410" t="s">
        <v>3877</v>
      </c>
      <c r="C3072" s="411" t="s">
        <v>933</v>
      </c>
      <c r="D3072" s="412"/>
      <c r="E3072" s="412">
        <v>0</v>
      </c>
      <c r="F3072" s="412">
        <v>2863</v>
      </c>
      <c r="G3072" s="412"/>
      <c r="H3072" s="413"/>
    </row>
    <row r="3073" spans="2:8" x14ac:dyDescent="0.35">
      <c r="B3073" s="410" t="s">
        <v>3878</v>
      </c>
      <c r="C3073" s="411" t="s">
        <v>123</v>
      </c>
      <c r="D3073" s="412">
        <v>0</v>
      </c>
      <c r="E3073" s="412">
        <v>0</v>
      </c>
      <c r="F3073" s="412">
        <v>221985.5</v>
      </c>
      <c r="G3073" s="412">
        <v>221985.5</v>
      </c>
      <c r="H3073" s="413"/>
    </row>
    <row r="3074" spans="2:8" ht="53.25" x14ac:dyDescent="0.35">
      <c r="B3074" s="410" t="s">
        <v>3879</v>
      </c>
      <c r="C3074" s="411" t="s">
        <v>423</v>
      </c>
      <c r="D3074" s="412"/>
      <c r="E3074" s="412">
        <v>0</v>
      </c>
      <c r="F3074" s="412">
        <v>18738</v>
      </c>
      <c r="G3074" s="412"/>
      <c r="H3074" s="413"/>
    </row>
    <row r="3075" spans="2:8" ht="53.25" x14ac:dyDescent="0.35">
      <c r="B3075" s="410" t="s">
        <v>3880</v>
      </c>
      <c r="C3075" s="411" t="s">
        <v>425</v>
      </c>
      <c r="D3075" s="412"/>
      <c r="E3075" s="412">
        <v>0</v>
      </c>
      <c r="F3075" s="412">
        <v>13533</v>
      </c>
      <c r="G3075" s="412"/>
      <c r="H3075" s="413"/>
    </row>
    <row r="3076" spans="2:8" ht="53.25" x14ac:dyDescent="0.35">
      <c r="B3076" s="410" t="s">
        <v>3881</v>
      </c>
      <c r="C3076" s="411" t="s">
        <v>509</v>
      </c>
      <c r="D3076" s="412"/>
      <c r="E3076" s="412">
        <v>0</v>
      </c>
      <c r="F3076" s="412">
        <v>1874</v>
      </c>
      <c r="G3076" s="412"/>
      <c r="H3076" s="413"/>
    </row>
    <row r="3077" spans="2:8" ht="53.25" x14ac:dyDescent="0.35">
      <c r="B3077" s="410" t="s">
        <v>3882</v>
      </c>
      <c r="C3077" s="411" t="s">
        <v>511</v>
      </c>
      <c r="D3077" s="412"/>
      <c r="E3077" s="412">
        <v>0</v>
      </c>
      <c r="F3077" s="412">
        <v>15477</v>
      </c>
      <c r="G3077" s="412"/>
      <c r="H3077" s="413"/>
    </row>
    <row r="3078" spans="2:8" ht="53.25" x14ac:dyDescent="0.35">
      <c r="B3078" s="410" t="s">
        <v>3883</v>
      </c>
      <c r="C3078" s="411" t="s">
        <v>513</v>
      </c>
      <c r="D3078" s="412"/>
      <c r="E3078" s="412">
        <v>0</v>
      </c>
      <c r="F3078" s="412">
        <v>21004.5</v>
      </c>
      <c r="G3078" s="412"/>
      <c r="H3078" s="413"/>
    </row>
    <row r="3079" spans="2:8" ht="53.25" x14ac:dyDescent="0.35">
      <c r="B3079" s="410" t="s">
        <v>3884</v>
      </c>
      <c r="C3079" s="411" t="s">
        <v>515</v>
      </c>
      <c r="D3079" s="412"/>
      <c r="E3079" s="412">
        <v>0</v>
      </c>
      <c r="F3079" s="412">
        <v>5444.5</v>
      </c>
      <c r="G3079" s="412"/>
      <c r="H3079" s="413"/>
    </row>
    <row r="3080" spans="2:8" ht="40.5" x14ac:dyDescent="0.35">
      <c r="B3080" s="410" t="s">
        <v>3885</v>
      </c>
      <c r="C3080" s="411" t="s">
        <v>531</v>
      </c>
      <c r="D3080" s="412"/>
      <c r="E3080" s="412">
        <v>0</v>
      </c>
      <c r="F3080" s="412">
        <v>9950</v>
      </c>
      <c r="G3080" s="412"/>
      <c r="H3080" s="413"/>
    </row>
    <row r="3081" spans="2:8" ht="53.25" x14ac:dyDescent="0.35">
      <c r="B3081" s="410" t="s">
        <v>3886</v>
      </c>
      <c r="C3081" s="411" t="s">
        <v>581</v>
      </c>
      <c r="D3081" s="412"/>
      <c r="E3081" s="412">
        <v>0</v>
      </c>
      <c r="F3081" s="412">
        <v>18738</v>
      </c>
      <c r="G3081" s="412"/>
      <c r="H3081" s="413"/>
    </row>
    <row r="3082" spans="2:8" ht="66" x14ac:dyDescent="0.35">
      <c r="B3082" s="410" t="s">
        <v>3887</v>
      </c>
      <c r="C3082" s="411" t="s">
        <v>643</v>
      </c>
      <c r="D3082" s="412"/>
      <c r="E3082" s="412">
        <v>0</v>
      </c>
      <c r="F3082" s="412">
        <v>6715.5</v>
      </c>
      <c r="G3082" s="412"/>
      <c r="H3082" s="413"/>
    </row>
    <row r="3083" spans="2:8" ht="53.25" x14ac:dyDescent="0.35">
      <c r="B3083" s="410" t="s">
        <v>3888</v>
      </c>
      <c r="C3083" s="411" t="s">
        <v>645</v>
      </c>
      <c r="D3083" s="412"/>
      <c r="E3083" s="412">
        <v>0</v>
      </c>
      <c r="F3083" s="412">
        <v>7738.5</v>
      </c>
      <c r="G3083" s="412"/>
      <c r="H3083" s="413"/>
    </row>
    <row r="3084" spans="2:8" ht="53.25" x14ac:dyDescent="0.35">
      <c r="B3084" s="410" t="s">
        <v>3889</v>
      </c>
      <c r="C3084" s="411" t="s">
        <v>647</v>
      </c>
      <c r="D3084" s="412"/>
      <c r="E3084" s="412">
        <v>0</v>
      </c>
      <c r="F3084" s="412">
        <v>2211</v>
      </c>
      <c r="G3084" s="412"/>
      <c r="H3084" s="413"/>
    </row>
    <row r="3085" spans="2:8" ht="66" x14ac:dyDescent="0.35">
      <c r="B3085" s="410" t="s">
        <v>3890</v>
      </c>
      <c r="C3085" s="411" t="s">
        <v>649</v>
      </c>
      <c r="D3085" s="412"/>
      <c r="E3085" s="412">
        <v>0</v>
      </c>
      <c r="F3085" s="412">
        <v>18572</v>
      </c>
      <c r="G3085" s="412"/>
      <c r="H3085" s="413"/>
    </row>
    <row r="3086" spans="2:8" ht="66" x14ac:dyDescent="0.35">
      <c r="B3086" s="410" t="s">
        <v>3891</v>
      </c>
      <c r="C3086" s="411" t="s">
        <v>649</v>
      </c>
      <c r="D3086" s="412"/>
      <c r="E3086" s="412">
        <v>0</v>
      </c>
      <c r="F3086" s="412">
        <v>4643.5</v>
      </c>
      <c r="G3086" s="412"/>
      <c r="H3086" s="413"/>
    </row>
    <row r="3087" spans="2:8" ht="66" x14ac:dyDescent="0.35">
      <c r="B3087" s="410" t="s">
        <v>3892</v>
      </c>
      <c r="C3087" s="411" t="s">
        <v>651</v>
      </c>
      <c r="D3087" s="412"/>
      <c r="E3087" s="412">
        <v>0</v>
      </c>
      <c r="F3087" s="412">
        <v>13044.5</v>
      </c>
      <c r="G3087" s="412"/>
      <c r="H3087" s="413"/>
    </row>
    <row r="3088" spans="2:8" ht="66" x14ac:dyDescent="0.35">
      <c r="B3088" s="410" t="s">
        <v>3893</v>
      </c>
      <c r="C3088" s="411" t="s">
        <v>651</v>
      </c>
      <c r="D3088" s="412"/>
      <c r="E3088" s="412">
        <v>0</v>
      </c>
      <c r="F3088" s="412">
        <v>9065.5</v>
      </c>
      <c r="G3088" s="412"/>
      <c r="H3088" s="413"/>
    </row>
    <row r="3089" spans="2:8" ht="53.25" x14ac:dyDescent="0.35">
      <c r="B3089" s="410" t="s">
        <v>3894</v>
      </c>
      <c r="C3089" s="411" t="s">
        <v>653</v>
      </c>
      <c r="D3089" s="412"/>
      <c r="E3089" s="412">
        <v>0</v>
      </c>
      <c r="F3089" s="412">
        <v>896</v>
      </c>
      <c r="G3089" s="412"/>
      <c r="H3089" s="413"/>
    </row>
    <row r="3090" spans="2:8" ht="66" x14ac:dyDescent="0.35">
      <c r="B3090" s="410" t="s">
        <v>3895</v>
      </c>
      <c r="C3090" s="411" t="s">
        <v>683</v>
      </c>
      <c r="D3090" s="412"/>
      <c r="E3090" s="412">
        <v>0</v>
      </c>
      <c r="F3090" s="412">
        <v>16864</v>
      </c>
      <c r="G3090" s="412"/>
      <c r="H3090" s="413"/>
    </row>
    <row r="3091" spans="2:8" ht="53.25" x14ac:dyDescent="0.35">
      <c r="B3091" s="410" t="s">
        <v>3896</v>
      </c>
      <c r="C3091" s="411" t="s">
        <v>732</v>
      </c>
      <c r="D3091" s="412"/>
      <c r="E3091" s="412">
        <v>0</v>
      </c>
      <c r="F3091" s="412">
        <v>19850.5</v>
      </c>
      <c r="G3091" s="412"/>
      <c r="H3091" s="413"/>
    </row>
    <row r="3092" spans="2:8" ht="53.25" x14ac:dyDescent="0.35">
      <c r="B3092" s="410" t="s">
        <v>3897</v>
      </c>
      <c r="C3092" s="411" t="s">
        <v>772</v>
      </c>
      <c r="D3092" s="412"/>
      <c r="E3092" s="412">
        <v>0</v>
      </c>
      <c r="F3092" s="412">
        <v>2010.5</v>
      </c>
      <c r="G3092" s="412"/>
      <c r="H3092" s="413"/>
    </row>
    <row r="3093" spans="2:8" ht="53.25" x14ac:dyDescent="0.35">
      <c r="B3093" s="410" t="s">
        <v>3898</v>
      </c>
      <c r="C3093" s="411" t="s">
        <v>774</v>
      </c>
      <c r="D3093" s="412"/>
      <c r="E3093" s="412">
        <v>0</v>
      </c>
      <c r="F3093" s="412">
        <v>15615</v>
      </c>
      <c r="G3093" s="412"/>
      <c r="H3093" s="413"/>
    </row>
    <row r="3094" spans="2:8" ht="91.5" x14ac:dyDescent="0.35">
      <c r="B3094" s="410" t="s">
        <v>3899</v>
      </c>
      <c r="C3094" s="411" t="s">
        <v>1684</v>
      </c>
      <c r="D3094" s="412">
        <v>0</v>
      </c>
      <c r="E3094" s="412">
        <v>0</v>
      </c>
      <c r="F3094" s="412">
        <v>4466518.5999999996</v>
      </c>
      <c r="G3094" s="412">
        <v>4466518.5999999996</v>
      </c>
      <c r="H3094" s="413"/>
    </row>
    <row r="3095" spans="2:8" ht="27.75" x14ac:dyDescent="0.35">
      <c r="B3095" s="410" t="s">
        <v>3900</v>
      </c>
      <c r="C3095" s="411" t="s">
        <v>181</v>
      </c>
      <c r="D3095" s="412">
        <v>0</v>
      </c>
      <c r="E3095" s="412">
        <v>0</v>
      </c>
      <c r="F3095" s="412">
        <v>4466518.5999999996</v>
      </c>
      <c r="G3095" s="412">
        <v>4466518.5999999996</v>
      </c>
      <c r="H3095" s="413"/>
    </row>
    <row r="3096" spans="2:8" x14ac:dyDescent="0.35">
      <c r="B3096" s="410" t="s">
        <v>3901</v>
      </c>
      <c r="C3096" s="411" t="s">
        <v>33</v>
      </c>
      <c r="D3096" s="412">
        <v>0</v>
      </c>
      <c r="E3096" s="412">
        <v>0</v>
      </c>
      <c r="F3096" s="412">
        <v>4466518.5999999996</v>
      </c>
      <c r="G3096" s="412">
        <v>4466518.5999999996</v>
      </c>
      <c r="H3096" s="413"/>
    </row>
    <row r="3097" spans="2:8" x14ac:dyDescent="0.35">
      <c r="B3097" s="410" t="s">
        <v>3902</v>
      </c>
      <c r="C3097" s="411" t="s">
        <v>33</v>
      </c>
      <c r="D3097" s="412">
        <v>0</v>
      </c>
      <c r="E3097" s="412">
        <v>0</v>
      </c>
      <c r="F3097" s="412">
        <v>4466518.5999999996</v>
      </c>
      <c r="G3097" s="412">
        <v>4466518.5999999996</v>
      </c>
      <c r="H3097" s="413"/>
    </row>
    <row r="3098" spans="2:8" x14ac:dyDescent="0.35">
      <c r="B3098" s="410" t="s">
        <v>3903</v>
      </c>
      <c r="C3098" s="411" t="s">
        <v>33</v>
      </c>
      <c r="D3098" s="412">
        <v>0</v>
      </c>
      <c r="E3098" s="412">
        <v>0</v>
      </c>
      <c r="F3098" s="412">
        <v>4466518.5999999996</v>
      </c>
      <c r="G3098" s="412">
        <v>4466518.5999999996</v>
      </c>
      <c r="H3098" s="413"/>
    </row>
    <row r="3099" spans="2:8" x14ac:dyDescent="0.35">
      <c r="B3099" s="410" t="s">
        <v>3904</v>
      </c>
      <c r="C3099" s="411" t="s">
        <v>1688</v>
      </c>
      <c r="D3099" s="412">
        <v>0</v>
      </c>
      <c r="E3099" s="412">
        <v>0</v>
      </c>
      <c r="F3099" s="412">
        <v>4466518.5999999996</v>
      </c>
      <c r="G3099" s="412">
        <v>4466518.5999999996</v>
      </c>
      <c r="H3099" s="413"/>
    </row>
    <row r="3100" spans="2:8" ht="27.75" x14ac:dyDescent="0.35">
      <c r="B3100" s="410" t="s">
        <v>3905</v>
      </c>
      <c r="C3100" s="411" t="s">
        <v>320</v>
      </c>
      <c r="D3100" s="412"/>
      <c r="E3100" s="412">
        <v>0</v>
      </c>
      <c r="F3100" s="412">
        <v>378628</v>
      </c>
      <c r="G3100" s="412"/>
      <c r="H3100" s="413"/>
    </row>
    <row r="3101" spans="2:8" ht="40.5" x14ac:dyDescent="0.35">
      <c r="B3101" s="410" t="s">
        <v>3906</v>
      </c>
      <c r="C3101" s="411" t="s">
        <v>328</v>
      </c>
      <c r="D3101" s="412"/>
      <c r="E3101" s="412">
        <v>0</v>
      </c>
      <c r="F3101" s="412">
        <v>467958.47</v>
      </c>
      <c r="G3101" s="412"/>
      <c r="H3101" s="413"/>
    </row>
    <row r="3102" spans="2:8" ht="27.75" x14ac:dyDescent="0.35">
      <c r="B3102" s="410" t="s">
        <v>3907</v>
      </c>
      <c r="C3102" s="411" t="s">
        <v>336</v>
      </c>
      <c r="D3102" s="412"/>
      <c r="E3102" s="412">
        <v>0</v>
      </c>
      <c r="F3102" s="412">
        <v>300000</v>
      </c>
      <c r="G3102" s="412"/>
      <c r="H3102" s="413"/>
    </row>
    <row r="3103" spans="2:8" ht="40.5" x14ac:dyDescent="0.35">
      <c r="B3103" s="410" t="s">
        <v>3908</v>
      </c>
      <c r="C3103" s="411" t="s">
        <v>358</v>
      </c>
      <c r="D3103" s="412"/>
      <c r="E3103" s="412">
        <v>0</v>
      </c>
      <c r="F3103" s="412">
        <v>374542</v>
      </c>
      <c r="G3103" s="412"/>
      <c r="H3103" s="413"/>
    </row>
    <row r="3104" spans="2:8" ht="27.75" x14ac:dyDescent="0.35">
      <c r="B3104" s="410" t="s">
        <v>3909</v>
      </c>
      <c r="C3104" s="411" t="s">
        <v>625</v>
      </c>
      <c r="D3104" s="412"/>
      <c r="E3104" s="412">
        <v>0</v>
      </c>
      <c r="F3104" s="412">
        <v>30000</v>
      </c>
      <c r="G3104" s="412"/>
      <c r="H3104" s="413"/>
    </row>
    <row r="3105" spans="2:8" ht="40.5" x14ac:dyDescent="0.35">
      <c r="B3105" s="410" t="s">
        <v>3910</v>
      </c>
      <c r="C3105" s="411" t="s">
        <v>659</v>
      </c>
      <c r="D3105" s="412"/>
      <c r="E3105" s="412">
        <v>0</v>
      </c>
      <c r="F3105" s="412">
        <v>260296.3</v>
      </c>
      <c r="G3105" s="412"/>
      <c r="H3105" s="413"/>
    </row>
    <row r="3106" spans="2:8" ht="40.5" x14ac:dyDescent="0.35">
      <c r="B3106" s="410" t="s">
        <v>3911</v>
      </c>
      <c r="C3106" s="411" t="s">
        <v>286</v>
      </c>
      <c r="D3106" s="412"/>
      <c r="E3106" s="412">
        <v>0</v>
      </c>
      <c r="F3106" s="412">
        <v>14645.58</v>
      </c>
      <c r="G3106" s="412"/>
      <c r="H3106" s="413"/>
    </row>
    <row r="3107" spans="2:8" ht="27.75" x14ac:dyDescent="0.35">
      <c r="B3107" s="410" t="s">
        <v>3912</v>
      </c>
      <c r="C3107" s="411" t="s">
        <v>776</v>
      </c>
      <c r="D3107" s="412"/>
      <c r="E3107" s="412">
        <v>0</v>
      </c>
      <c r="F3107" s="412">
        <v>317878.25</v>
      </c>
      <c r="G3107" s="412"/>
      <c r="H3107" s="413"/>
    </row>
    <row r="3108" spans="2:8" ht="40.5" x14ac:dyDescent="0.35">
      <c r="B3108" s="410" t="s">
        <v>3913</v>
      </c>
      <c r="C3108" s="411" t="s">
        <v>778</v>
      </c>
      <c r="D3108" s="412"/>
      <c r="E3108" s="412">
        <v>0</v>
      </c>
      <c r="F3108" s="412">
        <v>415326</v>
      </c>
      <c r="G3108" s="412"/>
      <c r="H3108" s="413"/>
    </row>
    <row r="3109" spans="2:8" ht="53.25" x14ac:dyDescent="0.35">
      <c r="B3109" s="410" t="s">
        <v>3914</v>
      </c>
      <c r="C3109" s="411" t="s">
        <v>290</v>
      </c>
      <c r="D3109" s="412"/>
      <c r="E3109" s="412">
        <v>0</v>
      </c>
      <c r="F3109" s="412">
        <v>13356.51</v>
      </c>
      <c r="G3109" s="412"/>
      <c r="H3109" s="413"/>
    </row>
    <row r="3110" spans="2:8" ht="40.5" x14ac:dyDescent="0.35">
      <c r="B3110" s="410" t="s">
        <v>3915</v>
      </c>
      <c r="C3110" s="411" t="s">
        <v>829</v>
      </c>
      <c r="D3110" s="412"/>
      <c r="E3110" s="412">
        <v>0</v>
      </c>
      <c r="F3110" s="412">
        <v>375151</v>
      </c>
      <c r="G3110" s="412"/>
      <c r="H3110" s="413"/>
    </row>
    <row r="3111" spans="2:8" ht="27.75" x14ac:dyDescent="0.35">
      <c r="B3111" s="410" t="s">
        <v>3916</v>
      </c>
      <c r="C3111" s="411" t="s">
        <v>851</v>
      </c>
      <c r="D3111" s="412"/>
      <c r="E3111" s="412">
        <v>0</v>
      </c>
      <c r="F3111" s="412">
        <v>270000</v>
      </c>
      <c r="G3111" s="412"/>
      <c r="H3111" s="413"/>
    </row>
    <row r="3112" spans="2:8" ht="53.25" x14ac:dyDescent="0.35">
      <c r="B3112" s="410" t="s">
        <v>3917</v>
      </c>
      <c r="C3112" s="411" t="s">
        <v>294</v>
      </c>
      <c r="D3112" s="412"/>
      <c r="E3112" s="412">
        <v>0</v>
      </c>
      <c r="F3112" s="412">
        <v>21810.68</v>
      </c>
      <c r="G3112" s="412"/>
      <c r="H3112" s="413"/>
    </row>
    <row r="3113" spans="2:8" ht="27.75" x14ac:dyDescent="0.35">
      <c r="B3113" s="410" t="s">
        <v>3918</v>
      </c>
      <c r="C3113" s="411" t="s">
        <v>853</v>
      </c>
      <c r="D3113" s="412"/>
      <c r="E3113" s="412">
        <v>0</v>
      </c>
      <c r="F3113" s="412">
        <v>300000</v>
      </c>
      <c r="G3113" s="412"/>
      <c r="H3113" s="413"/>
    </row>
    <row r="3114" spans="2:8" ht="40.5" x14ac:dyDescent="0.35">
      <c r="B3114" s="410" t="s">
        <v>3919</v>
      </c>
      <c r="C3114" s="411" t="s">
        <v>861</v>
      </c>
      <c r="D3114" s="412"/>
      <c r="E3114" s="412">
        <v>0</v>
      </c>
      <c r="F3114" s="412">
        <v>406155</v>
      </c>
      <c r="G3114" s="412"/>
      <c r="H3114" s="413"/>
    </row>
    <row r="3115" spans="2:8" ht="40.5" x14ac:dyDescent="0.35">
      <c r="B3115" s="410" t="s">
        <v>3920</v>
      </c>
      <c r="C3115" s="411" t="s">
        <v>298</v>
      </c>
      <c r="D3115" s="412"/>
      <c r="E3115" s="412">
        <v>0</v>
      </c>
      <c r="F3115" s="412">
        <v>21709.5</v>
      </c>
      <c r="G3115" s="412"/>
      <c r="H3115" s="413"/>
    </row>
    <row r="3116" spans="2:8" ht="40.5" x14ac:dyDescent="0.35">
      <c r="B3116" s="410" t="s">
        <v>3921</v>
      </c>
      <c r="C3116" s="411" t="s">
        <v>875</v>
      </c>
      <c r="D3116" s="412"/>
      <c r="E3116" s="412">
        <v>0</v>
      </c>
      <c r="F3116" s="412">
        <v>335933.17</v>
      </c>
      <c r="G3116" s="412"/>
      <c r="H3116" s="413"/>
    </row>
    <row r="3117" spans="2:8" ht="40.5" x14ac:dyDescent="0.35">
      <c r="B3117" s="410" t="s">
        <v>3922</v>
      </c>
      <c r="C3117" s="411" t="s">
        <v>302</v>
      </c>
      <c r="D3117" s="412"/>
      <c r="E3117" s="412">
        <v>0</v>
      </c>
      <c r="F3117" s="412">
        <v>29074.92</v>
      </c>
      <c r="G3117" s="412"/>
      <c r="H3117" s="413"/>
    </row>
    <row r="3118" spans="2:8" ht="53.25" x14ac:dyDescent="0.35">
      <c r="B3118" s="410" t="s">
        <v>3923</v>
      </c>
      <c r="C3118" s="411" t="s">
        <v>306</v>
      </c>
      <c r="D3118" s="412"/>
      <c r="E3118" s="412">
        <v>0</v>
      </c>
      <c r="F3118" s="412">
        <v>21810.68</v>
      </c>
      <c r="G3118" s="412"/>
      <c r="H3118" s="413"/>
    </row>
    <row r="3119" spans="2:8" ht="40.5" x14ac:dyDescent="0.35">
      <c r="B3119" s="410" t="s">
        <v>3924</v>
      </c>
      <c r="C3119" s="411" t="s">
        <v>935</v>
      </c>
      <c r="D3119" s="412"/>
      <c r="E3119" s="412">
        <v>0</v>
      </c>
      <c r="F3119" s="412">
        <v>86125.21</v>
      </c>
      <c r="G3119" s="412"/>
      <c r="H3119" s="413"/>
    </row>
    <row r="3120" spans="2:8" ht="53.25" x14ac:dyDescent="0.35">
      <c r="B3120" s="410" t="s">
        <v>3925</v>
      </c>
      <c r="C3120" s="411" t="s">
        <v>310</v>
      </c>
      <c r="D3120" s="412"/>
      <c r="E3120" s="412">
        <v>0</v>
      </c>
      <c r="F3120" s="412">
        <v>26117.33</v>
      </c>
      <c r="G3120" s="412"/>
      <c r="H3120" s="413"/>
    </row>
    <row r="3121" spans="2:8" x14ac:dyDescent="0.35">
      <c r="B3121" s="410" t="s">
        <v>3926</v>
      </c>
      <c r="C3121" s="411" t="s">
        <v>1710</v>
      </c>
      <c r="D3121" s="412">
        <v>0</v>
      </c>
      <c r="E3121" s="412">
        <v>0</v>
      </c>
      <c r="F3121" s="412">
        <v>0.09</v>
      </c>
      <c r="G3121" s="412">
        <v>0.09</v>
      </c>
      <c r="H3121" s="413"/>
    </row>
    <row r="3122" spans="2:8" x14ac:dyDescent="0.35">
      <c r="B3122" s="410" t="s">
        <v>3927</v>
      </c>
      <c r="C3122" s="411" t="s">
        <v>117</v>
      </c>
      <c r="D3122" s="412">
        <v>0</v>
      </c>
      <c r="E3122" s="412">
        <v>0</v>
      </c>
      <c r="F3122" s="412">
        <v>0.09</v>
      </c>
      <c r="G3122" s="412">
        <v>0.09</v>
      </c>
      <c r="H3122" s="413"/>
    </row>
    <row r="3123" spans="2:8" ht="27.75" x14ac:dyDescent="0.35">
      <c r="B3123" s="410" t="s">
        <v>3928</v>
      </c>
      <c r="C3123" s="411" t="s">
        <v>1711</v>
      </c>
      <c r="D3123" s="412">
        <v>0</v>
      </c>
      <c r="E3123" s="412">
        <v>0</v>
      </c>
      <c r="F3123" s="412">
        <v>0.09</v>
      </c>
      <c r="G3123" s="412">
        <v>0.09</v>
      </c>
      <c r="H3123" s="413"/>
    </row>
    <row r="3124" spans="2:8" ht="27.75" x14ac:dyDescent="0.35">
      <c r="B3124" s="410" t="s">
        <v>3929</v>
      </c>
      <c r="C3124" s="411" t="s">
        <v>1711</v>
      </c>
      <c r="D3124" s="412">
        <v>0</v>
      </c>
      <c r="E3124" s="412">
        <v>0</v>
      </c>
      <c r="F3124" s="412">
        <v>0.09</v>
      </c>
      <c r="G3124" s="412">
        <v>0.09</v>
      </c>
      <c r="H3124" s="413"/>
    </row>
    <row r="3125" spans="2:8" ht="27.75" x14ac:dyDescent="0.35">
      <c r="B3125" s="410" t="s">
        <v>3930</v>
      </c>
      <c r="C3125" s="411" t="s">
        <v>1714</v>
      </c>
      <c r="D3125" s="412">
        <v>0</v>
      </c>
      <c r="E3125" s="412">
        <v>0</v>
      </c>
      <c r="F3125" s="412">
        <v>0.09</v>
      </c>
      <c r="G3125" s="412">
        <v>0.09</v>
      </c>
      <c r="H3125" s="413"/>
    </row>
    <row r="3126" spans="2:8" ht="27.75" x14ac:dyDescent="0.35">
      <c r="B3126" s="410" t="s">
        <v>3931</v>
      </c>
      <c r="C3126" s="411" t="s">
        <v>1714</v>
      </c>
      <c r="D3126" s="412">
        <v>0</v>
      </c>
      <c r="E3126" s="412">
        <v>0</v>
      </c>
      <c r="F3126" s="412">
        <v>0.09</v>
      </c>
      <c r="G3126" s="412">
        <v>0.09</v>
      </c>
      <c r="H3126" s="413"/>
    </row>
    <row r="3127" spans="2:8" x14ac:dyDescent="0.35">
      <c r="B3127" s="410" t="s">
        <v>3932</v>
      </c>
      <c r="C3127" s="411" t="s">
        <v>404</v>
      </c>
      <c r="D3127" s="412"/>
      <c r="E3127" s="412">
        <v>0</v>
      </c>
      <c r="F3127" s="412">
        <v>0.09</v>
      </c>
      <c r="G3127" s="412"/>
      <c r="H3127" s="413"/>
    </row>
    <row r="3128" spans="2:8" x14ac:dyDescent="0.35">
      <c r="B3128" s="410">
        <v>8200</v>
      </c>
      <c r="C3128" s="411" t="s">
        <v>3933</v>
      </c>
      <c r="D3128" s="412">
        <v>0</v>
      </c>
      <c r="E3128" s="412">
        <v>16045646.390000001</v>
      </c>
      <c r="F3128" s="412">
        <v>16045646.390000001</v>
      </c>
      <c r="G3128" s="412">
        <v>0</v>
      </c>
      <c r="H3128" s="413"/>
    </row>
    <row r="3129" spans="2:8" ht="27.75" x14ac:dyDescent="0.35">
      <c r="B3129" s="410">
        <v>8210</v>
      </c>
      <c r="C3129" s="411" t="s">
        <v>3934</v>
      </c>
      <c r="D3129" s="412">
        <v>0</v>
      </c>
      <c r="E3129" s="412">
        <v>1141371.44</v>
      </c>
      <c r="F3129" s="412">
        <v>1141371.44</v>
      </c>
      <c r="G3129" s="412">
        <v>0</v>
      </c>
      <c r="H3129" s="413"/>
    </row>
    <row r="3130" spans="2:8" ht="27.75" x14ac:dyDescent="0.35">
      <c r="B3130" s="410">
        <v>8211</v>
      </c>
      <c r="C3130" s="411" t="s">
        <v>3935</v>
      </c>
      <c r="D3130" s="412">
        <v>0</v>
      </c>
      <c r="E3130" s="412">
        <v>1088210.9099999999</v>
      </c>
      <c r="F3130" s="412">
        <v>870364.13</v>
      </c>
      <c r="G3130" s="412">
        <v>-217846.78</v>
      </c>
      <c r="H3130" s="413"/>
    </row>
    <row r="3131" spans="2:8" x14ac:dyDescent="0.35">
      <c r="B3131" s="410" t="s">
        <v>3936</v>
      </c>
      <c r="C3131" s="411" t="s">
        <v>1719</v>
      </c>
      <c r="D3131" s="412">
        <v>0</v>
      </c>
      <c r="E3131" s="412">
        <v>152498.25</v>
      </c>
      <c r="F3131" s="412">
        <v>209487.35</v>
      </c>
      <c r="G3131" s="412">
        <v>56989.1</v>
      </c>
      <c r="H3131" s="413"/>
    </row>
    <row r="3132" spans="2:8" ht="27.75" x14ac:dyDescent="0.35">
      <c r="B3132" s="410" t="s">
        <v>3937</v>
      </c>
      <c r="C3132" s="411" t="s">
        <v>1721</v>
      </c>
      <c r="D3132" s="412">
        <v>0</v>
      </c>
      <c r="E3132" s="412">
        <v>17060</v>
      </c>
      <c r="F3132" s="412">
        <v>87470.12</v>
      </c>
      <c r="G3132" s="412">
        <v>70410.12</v>
      </c>
      <c r="H3132" s="413"/>
    </row>
    <row r="3133" spans="2:8" x14ac:dyDescent="0.35">
      <c r="B3133" s="410" t="s">
        <v>3938</v>
      </c>
      <c r="C3133" s="411" t="s">
        <v>1723</v>
      </c>
      <c r="D3133" s="412">
        <v>0</v>
      </c>
      <c r="E3133" s="412">
        <v>17060</v>
      </c>
      <c r="F3133" s="412">
        <v>87470.12</v>
      </c>
      <c r="G3133" s="412">
        <v>70410.12</v>
      </c>
      <c r="H3133" s="413"/>
    </row>
    <row r="3134" spans="2:8" x14ac:dyDescent="0.35">
      <c r="B3134" s="410" t="s">
        <v>3939</v>
      </c>
      <c r="C3134" s="411" t="s">
        <v>1725</v>
      </c>
      <c r="D3134" s="412">
        <v>0</v>
      </c>
      <c r="E3134" s="412">
        <v>17060</v>
      </c>
      <c r="F3134" s="412">
        <v>87470.12</v>
      </c>
      <c r="G3134" s="412">
        <v>70410.12</v>
      </c>
      <c r="H3134" s="413"/>
    </row>
    <row r="3135" spans="2:8" ht="27.75" x14ac:dyDescent="0.35">
      <c r="B3135" s="410" t="s">
        <v>3940</v>
      </c>
      <c r="C3135" s="411" t="s">
        <v>3941</v>
      </c>
      <c r="D3135" s="412"/>
      <c r="E3135" s="412">
        <v>0</v>
      </c>
      <c r="F3135" s="412">
        <v>66983.12</v>
      </c>
      <c r="G3135" s="412"/>
      <c r="H3135" s="413"/>
    </row>
    <row r="3136" spans="2:8" ht="27.75" x14ac:dyDescent="0.35">
      <c r="B3136" s="410" t="s">
        <v>3942</v>
      </c>
      <c r="C3136" s="411" t="s">
        <v>3941</v>
      </c>
      <c r="D3136" s="412"/>
      <c r="E3136" s="412">
        <v>0</v>
      </c>
      <c r="F3136" s="412">
        <v>2200</v>
      </c>
      <c r="G3136" s="412"/>
      <c r="H3136" s="413"/>
    </row>
    <row r="3137" spans="2:8" ht="27.75" x14ac:dyDescent="0.35">
      <c r="B3137" s="410" t="s">
        <v>3943</v>
      </c>
      <c r="C3137" s="411" t="s">
        <v>3941</v>
      </c>
      <c r="D3137" s="412"/>
      <c r="E3137" s="412">
        <v>0</v>
      </c>
      <c r="F3137" s="412">
        <v>13200</v>
      </c>
      <c r="G3137" s="412"/>
      <c r="H3137" s="413"/>
    </row>
    <row r="3138" spans="2:8" ht="27.75" x14ac:dyDescent="0.35">
      <c r="B3138" s="410" t="s">
        <v>3944</v>
      </c>
      <c r="C3138" s="411" t="s">
        <v>3941</v>
      </c>
      <c r="D3138" s="412"/>
      <c r="E3138" s="412">
        <v>0</v>
      </c>
      <c r="F3138" s="412">
        <v>3600</v>
      </c>
      <c r="G3138" s="412"/>
      <c r="H3138" s="413"/>
    </row>
    <row r="3139" spans="2:8" ht="27.75" x14ac:dyDescent="0.35">
      <c r="B3139" s="410" t="s">
        <v>3945</v>
      </c>
      <c r="C3139" s="411" t="s">
        <v>3941</v>
      </c>
      <c r="D3139" s="412"/>
      <c r="E3139" s="412">
        <v>0</v>
      </c>
      <c r="F3139" s="412">
        <v>1487</v>
      </c>
      <c r="G3139" s="412"/>
      <c r="H3139" s="413"/>
    </row>
    <row r="3140" spans="2:8" ht="27.75" x14ac:dyDescent="0.35">
      <c r="B3140" s="410" t="s">
        <v>3946</v>
      </c>
      <c r="C3140" s="411" t="s">
        <v>3941</v>
      </c>
      <c r="D3140" s="412"/>
      <c r="E3140" s="412">
        <v>17060</v>
      </c>
      <c r="F3140" s="412">
        <v>0</v>
      </c>
      <c r="G3140" s="412"/>
      <c r="H3140" s="413"/>
    </row>
    <row r="3141" spans="2:8" ht="27.75" x14ac:dyDescent="0.35">
      <c r="B3141" s="410" t="s">
        <v>3947</v>
      </c>
      <c r="C3141" s="411" t="s">
        <v>2181</v>
      </c>
      <c r="D3141" s="412">
        <v>0</v>
      </c>
      <c r="E3141" s="412">
        <v>47810.54</v>
      </c>
      <c r="F3141" s="412">
        <v>90352.1</v>
      </c>
      <c r="G3141" s="412">
        <v>42541.56</v>
      </c>
      <c r="H3141" s="413"/>
    </row>
    <row r="3142" spans="2:8" ht="27.75" x14ac:dyDescent="0.35">
      <c r="B3142" s="410" t="s">
        <v>3948</v>
      </c>
      <c r="C3142" s="411" t="s">
        <v>2183</v>
      </c>
      <c r="D3142" s="412">
        <v>0</v>
      </c>
      <c r="E3142" s="412">
        <v>10518.24</v>
      </c>
      <c r="F3142" s="412">
        <v>21427.54</v>
      </c>
      <c r="G3142" s="412">
        <v>10909.3</v>
      </c>
      <c r="H3142" s="413"/>
    </row>
    <row r="3143" spans="2:8" x14ac:dyDescent="0.35">
      <c r="B3143" s="410" t="s">
        <v>3949</v>
      </c>
      <c r="C3143" s="411" t="s">
        <v>2185</v>
      </c>
      <c r="D3143" s="412">
        <v>0</v>
      </c>
      <c r="E3143" s="412">
        <v>0</v>
      </c>
      <c r="F3143" s="412">
        <v>9013</v>
      </c>
      <c r="G3143" s="412">
        <v>9013</v>
      </c>
      <c r="H3143" s="413"/>
    </row>
    <row r="3144" spans="2:8" ht="27.75" x14ac:dyDescent="0.35">
      <c r="B3144" s="410" t="s">
        <v>3950</v>
      </c>
      <c r="C3144" s="411" t="s">
        <v>3941</v>
      </c>
      <c r="D3144" s="412"/>
      <c r="E3144" s="412">
        <v>0</v>
      </c>
      <c r="F3144" s="412">
        <v>1797</v>
      </c>
      <c r="G3144" s="412"/>
      <c r="H3144" s="413"/>
    </row>
    <row r="3145" spans="2:8" ht="27.75" x14ac:dyDescent="0.35">
      <c r="B3145" s="410" t="s">
        <v>3951</v>
      </c>
      <c r="C3145" s="411" t="s">
        <v>3941</v>
      </c>
      <c r="D3145" s="412"/>
      <c r="E3145" s="412">
        <v>0</v>
      </c>
      <c r="F3145" s="412">
        <v>467</v>
      </c>
      <c r="G3145" s="412"/>
      <c r="H3145" s="413"/>
    </row>
    <row r="3146" spans="2:8" ht="27.75" x14ac:dyDescent="0.35">
      <c r="B3146" s="410" t="s">
        <v>3952</v>
      </c>
      <c r="C3146" s="411" t="s">
        <v>3941</v>
      </c>
      <c r="D3146" s="412"/>
      <c r="E3146" s="412">
        <v>0</v>
      </c>
      <c r="F3146" s="412">
        <v>1867</v>
      </c>
      <c r="G3146" s="412"/>
      <c r="H3146" s="413"/>
    </row>
    <row r="3147" spans="2:8" ht="27.75" x14ac:dyDescent="0.35">
      <c r="B3147" s="410" t="s">
        <v>3953</v>
      </c>
      <c r="C3147" s="411" t="s">
        <v>3941</v>
      </c>
      <c r="D3147" s="412"/>
      <c r="E3147" s="412">
        <v>0</v>
      </c>
      <c r="F3147" s="412">
        <v>254</v>
      </c>
      <c r="G3147" s="412"/>
      <c r="H3147" s="413"/>
    </row>
    <row r="3148" spans="2:8" ht="27.75" x14ac:dyDescent="0.35">
      <c r="B3148" s="410" t="s">
        <v>3954</v>
      </c>
      <c r="C3148" s="411" t="s">
        <v>3941</v>
      </c>
      <c r="D3148" s="412"/>
      <c r="E3148" s="412">
        <v>0</v>
      </c>
      <c r="F3148" s="412">
        <v>233</v>
      </c>
      <c r="G3148" s="412"/>
      <c r="H3148" s="413"/>
    </row>
    <row r="3149" spans="2:8" ht="27.75" x14ac:dyDescent="0.35">
      <c r="B3149" s="410" t="s">
        <v>3955</v>
      </c>
      <c r="C3149" s="411" t="s">
        <v>3941</v>
      </c>
      <c r="D3149" s="412"/>
      <c r="E3149" s="412">
        <v>0</v>
      </c>
      <c r="F3149" s="412">
        <v>34</v>
      </c>
      <c r="G3149" s="412"/>
      <c r="H3149" s="413"/>
    </row>
    <row r="3150" spans="2:8" ht="27.75" x14ac:dyDescent="0.35">
      <c r="B3150" s="410" t="s">
        <v>3956</v>
      </c>
      <c r="C3150" s="411" t="s">
        <v>3941</v>
      </c>
      <c r="D3150" s="412"/>
      <c r="E3150" s="412">
        <v>0</v>
      </c>
      <c r="F3150" s="412">
        <v>670</v>
      </c>
      <c r="G3150" s="412"/>
      <c r="H3150" s="413"/>
    </row>
    <row r="3151" spans="2:8" ht="27.75" x14ac:dyDescent="0.35">
      <c r="B3151" s="410" t="s">
        <v>3957</v>
      </c>
      <c r="C3151" s="411" t="s">
        <v>3941</v>
      </c>
      <c r="D3151" s="412"/>
      <c r="E3151" s="412">
        <v>0</v>
      </c>
      <c r="F3151" s="412">
        <v>450</v>
      </c>
      <c r="G3151" s="412"/>
      <c r="H3151" s="413"/>
    </row>
    <row r="3152" spans="2:8" ht="27.75" x14ac:dyDescent="0.35">
      <c r="B3152" s="410" t="s">
        <v>3958</v>
      </c>
      <c r="C3152" s="411" t="s">
        <v>3941</v>
      </c>
      <c r="D3152" s="412"/>
      <c r="E3152" s="412">
        <v>0</v>
      </c>
      <c r="F3152" s="412">
        <v>154</v>
      </c>
      <c r="G3152" s="412"/>
      <c r="H3152" s="413"/>
    </row>
    <row r="3153" spans="2:8" ht="27.75" x14ac:dyDescent="0.35">
      <c r="B3153" s="410" t="s">
        <v>3959</v>
      </c>
      <c r="C3153" s="411" t="s">
        <v>3941</v>
      </c>
      <c r="D3153" s="412"/>
      <c r="E3153" s="412">
        <v>0</v>
      </c>
      <c r="F3153" s="412">
        <v>600</v>
      </c>
      <c r="G3153" s="412"/>
      <c r="H3153" s="413"/>
    </row>
    <row r="3154" spans="2:8" ht="27.75" x14ac:dyDescent="0.35">
      <c r="B3154" s="410" t="s">
        <v>3960</v>
      </c>
      <c r="C3154" s="411" t="s">
        <v>3941</v>
      </c>
      <c r="D3154" s="412"/>
      <c r="E3154" s="412">
        <v>0</v>
      </c>
      <c r="F3154" s="412">
        <v>600</v>
      </c>
      <c r="G3154" s="412"/>
      <c r="H3154" s="413"/>
    </row>
    <row r="3155" spans="2:8" ht="27.75" x14ac:dyDescent="0.35">
      <c r="B3155" s="410" t="s">
        <v>3961</v>
      </c>
      <c r="C3155" s="411" t="s">
        <v>3941</v>
      </c>
      <c r="D3155" s="412"/>
      <c r="E3155" s="412">
        <v>0</v>
      </c>
      <c r="F3155" s="412">
        <v>200</v>
      </c>
      <c r="G3155" s="412"/>
      <c r="H3155" s="413"/>
    </row>
    <row r="3156" spans="2:8" ht="27.75" x14ac:dyDescent="0.35">
      <c r="B3156" s="410" t="s">
        <v>3962</v>
      </c>
      <c r="C3156" s="411" t="s">
        <v>3941</v>
      </c>
      <c r="D3156" s="412"/>
      <c r="E3156" s="412">
        <v>0</v>
      </c>
      <c r="F3156" s="412">
        <v>200</v>
      </c>
      <c r="G3156" s="412"/>
      <c r="H3156" s="413"/>
    </row>
    <row r="3157" spans="2:8" ht="27.75" x14ac:dyDescent="0.35">
      <c r="B3157" s="410" t="s">
        <v>3963</v>
      </c>
      <c r="C3157" s="411" t="s">
        <v>3941</v>
      </c>
      <c r="D3157" s="412"/>
      <c r="E3157" s="412">
        <v>0</v>
      </c>
      <c r="F3157" s="412">
        <v>1487</v>
      </c>
      <c r="G3157" s="412"/>
      <c r="H3157" s="413"/>
    </row>
    <row r="3158" spans="2:8" x14ac:dyDescent="0.35">
      <c r="B3158" s="410" t="s">
        <v>3964</v>
      </c>
      <c r="C3158" s="411" t="s">
        <v>124</v>
      </c>
      <c r="D3158" s="412">
        <v>0</v>
      </c>
      <c r="E3158" s="412">
        <v>10518.24</v>
      </c>
      <c r="F3158" s="412">
        <v>12414.54</v>
      </c>
      <c r="G3158" s="412">
        <v>1896.3</v>
      </c>
      <c r="H3158" s="413"/>
    </row>
    <row r="3159" spans="2:8" ht="27.75" x14ac:dyDescent="0.35">
      <c r="B3159" s="410" t="s">
        <v>3965</v>
      </c>
      <c r="C3159" s="411" t="s">
        <v>3941</v>
      </c>
      <c r="D3159" s="412"/>
      <c r="E3159" s="412">
        <v>0</v>
      </c>
      <c r="F3159" s="412">
        <v>2778.01</v>
      </c>
      <c r="G3159" s="412"/>
      <c r="H3159" s="413"/>
    </row>
    <row r="3160" spans="2:8" ht="27.75" x14ac:dyDescent="0.35">
      <c r="B3160" s="410" t="s">
        <v>3966</v>
      </c>
      <c r="C3160" s="411" t="s">
        <v>3941</v>
      </c>
      <c r="D3160" s="412"/>
      <c r="E3160" s="412">
        <v>0</v>
      </c>
      <c r="F3160" s="412">
        <v>2704.45</v>
      </c>
      <c r="G3160" s="412"/>
      <c r="H3160" s="413"/>
    </row>
    <row r="3161" spans="2:8" ht="27.75" x14ac:dyDescent="0.35">
      <c r="B3161" s="410" t="s">
        <v>3967</v>
      </c>
      <c r="C3161" s="411" t="s">
        <v>3941</v>
      </c>
      <c r="D3161" s="412"/>
      <c r="E3161" s="412">
        <v>10518.24</v>
      </c>
      <c r="F3161" s="412">
        <v>0</v>
      </c>
      <c r="G3161" s="412"/>
      <c r="H3161" s="413"/>
    </row>
    <row r="3162" spans="2:8" ht="27.75" x14ac:dyDescent="0.35">
      <c r="B3162" s="410" t="s">
        <v>3968</v>
      </c>
      <c r="C3162" s="411" t="s">
        <v>3941</v>
      </c>
      <c r="D3162" s="412"/>
      <c r="E3162" s="412">
        <v>0</v>
      </c>
      <c r="F3162" s="412">
        <v>6932.08</v>
      </c>
      <c r="G3162" s="412"/>
      <c r="H3162" s="413"/>
    </row>
    <row r="3163" spans="2:8" x14ac:dyDescent="0.35">
      <c r="B3163" s="410" t="s">
        <v>3969</v>
      </c>
      <c r="C3163" s="411" t="s">
        <v>125</v>
      </c>
      <c r="D3163" s="412">
        <v>0</v>
      </c>
      <c r="E3163" s="412">
        <v>37292.300000000003</v>
      </c>
      <c r="F3163" s="412">
        <v>68924.56</v>
      </c>
      <c r="G3163" s="412">
        <v>31632.26</v>
      </c>
      <c r="H3163" s="413"/>
    </row>
    <row r="3164" spans="2:8" x14ac:dyDescent="0.35">
      <c r="B3164" s="410" t="s">
        <v>3970</v>
      </c>
      <c r="C3164" s="411" t="s">
        <v>126</v>
      </c>
      <c r="D3164" s="412">
        <v>0</v>
      </c>
      <c r="E3164" s="412">
        <v>37292.300000000003</v>
      </c>
      <c r="F3164" s="412">
        <v>68924.56</v>
      </c>
      <c r="G3164" s="412">
        <v>31632.26</v>
      </c>
      <c r="H3164" s="413"/>
    </row>
    <row r="3165" spans="2:8" ht="27.75" x14ac:dyDescent="0.35">
      <c r="B3165" s="410" t="s">
        <v>3971</v>
      </c>
      <c r="C3165" s="411" t="s">
        <v>3941</v>
      </c>
      <c r="D3165" s="412"/>
      <c r="E3165" s="412">
        <v>0</v>
      </c>
      <c r="F3165" s="412">
        <v>49344.12</v>
      </c>
      <c r="G3165" s="412"/>
      <c r="H3165" s="413"/>
    </row>
    <row r="3166" spans="2:8" ht="27.75" x14ac:dyDescent="0.35">
      <c r="B3166" s="410" t="s">
        <v>3972</v>
      </c>
      <c r="C3166" s="411" t="s">
        <v>3941</v>
      </c>
      <c r="D3166" s="412"/>
      <c r="E3166" s="412">
        <v>0</v>
      </c>
      <c r="F3166" s="412">
        <v>5540.92</v>
      </c>
      <c r="G3166" s="412"/>
      <c r="H3166" s="413"/>
    </row>
    <row r="3167" spans="2:8" ht="27.75" x14ac:dyDescent="0.35">
      <c r="B3167" s="410" t="s">
        <v>3973</v>
      </c>
      <c r="C3167" s="411" t="s">
        <v>3941</v>
      </c>
      <c r="D3167" s="412"/>
      <c r="E3167" s="412">
        <v>0</v>
      </c>
      <c r="F3167" s="412">
        <v>9453.84</v>
      </c>
      <c r="G3167" s="412"/>
      <c r="H3167" s="413"/>
    </row>
    <row r="3168" spans="2:8" ht="27.75" x14ac:dyDescent="0.35">
      <c r="B3168" s="410" t="s">
        <v>3974</v>
      </c>
      <c r="C3168" s="411" t="s">
        <v>3941</v>
      </c>
      <c r="D3168" s="412"/>
      <c r="E3168" s="412">
        <v>0</v>
      </c>
      <c r="F3168" s="412">
        <v>1575.18</v>
      </c>
      <c r="G3168" s="412"/>
      <c r="H3168" s="413"/>
    </row>
    <row r="3169" spans="2:8" ht="27.75" x14ac:dyDescent="0.35">
      <c r="B3169" s="410" t="s">
        <v>3975</v>
      </c>
      <c r="C3169" s="411" t="s">
        <v>3941</v>
      </c>
      <c r="D3169" s="412"/>
      <c r="E3169" s="412">
        <v>0</v>
      </c>
      <c r="F3169" s="412">
        <v>2163.1</v>
      </c>
      <c r="G3169" s="412"/>
      <c r="H3169" s="413"/>
    </row>
    <row r="3170" spans="2:8" ht="27.75" x14ac:dyDescent="0.35">
      <c r="B3170" s="410" t="s">
        <v>3976</v>
      </c>
      <c r="C3170" s="411" t="s">
        <v>3941</v>
      </c>
      <c r="D3170" s="412"/>
      <c r="E3170" s="412">
        <v>0</v>
      </c>
      <c r="F3170" s="412">
        <v>847.4</v>
      </c>
      <c r="G3170" s="412"/>
      <c r="H3170" s="413"/>
    </row>
    <row r="3171" spans="2:8" ht="27.75" x14ac:dyDescent="0.35">
      <c r="B3171" s="410" t="s">
        <v>3977</v>
      </c>
      <c r="C3171" s="411" t="s">
        <v>3941</v>
      </c>
      <c r="D3171" s="412"/>
      <c r="E3171" s="412">
        <v>37292.300000000003</v>
      </c>
      <c r="F3171" s="412">
        <v>0</v>
      </c>
      <c r="G3171" s="412"/>
      <c r="H3171" s="413"/>
    </row>
    <row r="3172" spans="2:8" x14ac:dyDescent="0.35">
      <c r="B3172" s="410" t="s">
        <v>3978</v>
      </c>
      <c r="C3172" s="411" t="s">
        <v>2581</v>
      </c>
      <c r="D3172" s="412">
        <v>0</v>
      </c>
      <c r="E3172" s="412">
        <v>87627.71</v>
      </c>
      <c r="F3172" s="412">
        <v>10425.129999999999</v>
      </c>
      <c r="G3172" s="412">
        <v>-77202.58</v>
      </c>
      <c r="H3172" s="413"/>
    </row>
    <row r="3173" spans="2:8" x14ac:dyDescent="0.35">
      <c r="B3173" s="410" t="s">
        <v>3979</v>
      </c>
      <c r="C3173" s="411" t="s">
        <v>2583</v>
      </c>
      <c r="D3173" s="412">
        <v>0</v>
      </c>
      <c r="E3173" s="412">
        <v>87627.71</v>
      </c>
      <c r="F3173" s="412">
        <v>10425.129999999999</v>
      </c>
      <c r="G3173" s="412">
        <v>-77202.58</v>
      </c>
      <c r="H3173" s="413"/>
    </row>
    <row r="3174" spans="2:8" x14ac:dyDescent="0.35">
      <c r="B3174" s="410" t="s">
        <v>3980</v>
      </c>
      <c r="C3174" s="411" t="s">
        <v>2585</v>
      </c>
      <c r="D3174" s="412">
        <v>0</v>
      </c>
      <c r="E3174" s="412">
        <v>34501.42</v>
      </c>
      <c r="F3174" s="412">
        <v>3546.11</v>
      </c>
      <c r="G3174" s="412">
        <v>-30955.31</v>
      </c>
      <c r="H3174" s="413"/>
    </row>
    <row r="3175" spans="2:8" ht="27.75" x14ac:dyDescent="0.35">
      <c r="B3175" s="410" t="s">
        <v>3981</v>
      </c>
      <c r="C3175" s="411" t="s">
        <v>3941</v>
      </c>
      <c r="D3175" s="412"/>
      <c r="E3175" s="412">
        <v>0</v>
      </c>
      <c r="F3175" s="412">
        <v>1680.52</v>
      </c>
      <c r="G3175" s="412"/>
      <c r="H3175" s="413"/>
    </row>
    <row r="3176" spans="2:8" ht="27.75" x14ac:dyDescent="0.35">
      <c r="B3176" s="410" t="s">
        <v>3982</v>
      </c>
      <c r="C3176" s="411" t="s">
        <v>3941</v>
      </c>
      <c r="D3176" s="412"/>
      <c r="E3176" s="412">
        <v>0</v>
      </c>
      <c r="F3176" s="412">
        <v>1865.59</v>
      </c>
      <c r="G3176" s="412"/>
      <c r="H3176" s="413"/>
    </row>
    <row r="3177" spans="2:8" ht="27.75" x14ac:dyDescent="0.35">
      <c r="B3177" s="410" t="s">
        <v>3983</v>
      </c>
      <c r="C3177" s="411" t="s">
        <v>3941</v>
      </c>
      <c r="D3177" s="412"/>
      <c r="E3177" s="412">
        <v>34501.42</v>
      </c>
      <c r="F3177" s="412">
        <v>0</v>
      </c>
      <c r="G3177" s="412"/>
      <c r="H3177" s="413"/>
    </row>
    <row r="3178" spans="2:8" x14ac:dyDescent="0.35">
      <c r="B3178" s="410" t="s">
        <v>3984</v>
      </c>
      <c r="C3178" s="411" t="s">
        <v>2692</v>
      </c>
      <c r="D3178" s="412">
        <v>0</v>
      </c>
      <c r="E3178" s="412">
        <v>34782.559999999998</v>
      </c>
      <c r="F3178" s="412">
        <v>5469.02</v>
      </c>
      <c r="G3178" s="412">
        <v>-29313.54</v>
      </c>
      <c r="H3178" s="413"/>
    </row>
    <row r="3179" spans="2:8" ht="27.75" x14ac:dyDescent="0.35">
      <c r="B3179" s="410" t="s">
        <v>3985</v>
      </c>
      <c r="C3179" s="411" t="s">
        <v>3941</v>
      </c>
      <c r="D3179" s="412"/>
      <c r="E3179" s="412">
        <v>0</v>
      </c>
      <c r="F3179" s="412">
        <v>2216.4699999999998</v>
      </c>
      <c r="G3179" s="412"/>
      <c r="H3179" s="413"/>
    </row>
    <row r="3180" spans="2:8" ht="27.75" x14ac:dyDescent="0.35">
      <c r="B3180" s="410" t="s">
        <v>3986</v>
      </c>
      <c r="C3180" s="411" t="s">
        <v>3941</v>
      </c>
      <c r="D3180" s="412"/>
      <c r="E3180" s="412">
        <v>0</v>
      </c>
      <c r="F3180" s="412">
        <v>2460.4899999999998</v>
      </c>
      <c r="G3180" s="412"/>
      <c r="H3180" s="413"/>
    </row>
    <row r="3181" spans="2:8" ht="27.75" x14ac:dyDescent="0.35">
      <c r="B3181" s="410" t="s">
        <v>3987</v>
      </c>
      <c r="C3181" s="411" t="s">
        <v>3941</v>
      </c>
      <c r="D3181" s="412"/>
      <c r="E3181" s="412">
        <v>0</v>
      </c>
      <c r="F3181" s="412">
        <v>730.4</v>
      </c>
      <c r="G3181" s="412"/>
      <c r="H3181" s="413"/>
    </row>
    <row r="3182" spans="2:8" ht="27.75" x14ac:dyDescent="0.35">
      <c r="B3182" s="410" t="s">
        <v>3988</v>
      </c>
      <c r="C3182" s="411" t="s">
        <v>3941</v>
      </c>
      <c r="D3182" s="412"/>
      <c r="E3182" s="412">
        <v>0</v>
      </c>
      <c r="F3182" s="412">
        <v>61.66</v>
      </c>
      <c r="G3182" s="412"/>
      <c r="H3182" s="413"/>
    </row>
    <row r="3183" spans="2:8" ht="27.75" x14ac:dyDescent="0.35">
      <c r="B3183" s="410" t="s">
        <v>3989</v>
      </c>
      <c r="C3183" s="411" t="s">
        <v>3941</v>
      </c>
      <c r="D3183" s="412"/>
      <c r="E3183" s="412">
        <v>34782.559999999998</v>
      </c>
      <c r="F3183" s="412">
        <v>0</v>
      </c>
      <c r="G3183" s="412"/>
      <c r="H3183" s="413"/>
    </row>
    <row r="3184" spans="2:8" ht="27.75" x14ac:dyDescent="0.35">
      <c r="B3184" s="410" t="s">
        <v>3990</v>
      </c>
      <c r="C3184" s="411" t="s">
        <v>2798</v>
      </c>
      <c r="D3184" s="412">
        <v>0</v>
      </c>
      <c r="E3184" s="412">
        <v>4115.42</v>
      </c>
      <c r="F3184" s="412">
        <v>1410</v>
      </c>
      <c r="G3184" s="412">
        <v>-2705.42</v>
      </c>
      <c r="H3184" s="413"/>
    </row>
    <row r="3185" spans="2:8" ht="27.75" x14ac:dyDescent="0.35">
      <c r="B3185" s="410" t="s">
        <v>3991</v>
      </c>
      <c r="C3185" s="411" t="s">
        <v>3941</v>
      </c>
      <c r="D3185" s="412"/>
      <c r="E3185" s="412">
        <v>0</v>
      </c>
      <c r="F3185" s="412">
        <v>508.7</v>
      </c>
      <c r="G3185" s="412"/>
      <c r="H3185" s="413"/>
    </row>
    <row r="3186" spans="2:8" ht="27.75" x14ac:dyDescent="0.35">
      <c r="B3186" s="410" t="s">
        <v>3992</v>
      </c>
      <c r="C3186" s="411" t="s">
        <v>3941</v>
      </c>
      <c r="D3186" s="412"/>
      <c r="E3186" s="412">
        <v>0</v>
      </c>
      <c r="F3186" s="412">
        <v>564.70000000000005</v>
      </c>
      <c r="G3186" s="412"/>
      <c r="H3186" s="413"/>
    </row>
    <row r="3187" spans="2:8" ht="27.75" x14ac:dyDescent="0.35">
      <c r="B3187" s="410" t="s">
        <v>3993</v>
      </c>
      <c r="C3187" s="411" t="s">
        <v>3941</v>
      </c>
      <c r="D3187" s="412"/>
      <c r="E3187" s="412">
        <v>0</v>
      </c>
      <c r="F3187" s="412">
        <v>336.6</v>
      </c>
      <c r="G3187" s="412"/>
      <c r="H3187" s="413"/>
    </row>
    <row r="3188" spans="2:8" ht="27.75" x14ac:dyDescent="0.35">
      <c r="B3188" s="410" t="s">
        <v>3994</v>
      </c>
      <c r="C3188" s="411" t="s">
        <v>3941</v>
      </c>
      <c r="D3188" s="412"/>
      <c r="E3188" s="412">
        <v>4115.42</v>
      </c>
      <c r="F3188" s="412">
        <v>0</v>
      </c>
      <c r="G3188" s="412"/>
      <c r="H3188" s="413"/>
    </row>
    <row r="3189" spans="2:8" ht="27.75" x14ac:dyDescent="0.35">
      <c r="B3189" s="410" t="s">
        <v>3995</v>
      </c>
      <c r="C3189" s="411" t="s">
        <v>2891</v>
      </c>
      <c r="D3189" s="412">
        <v>0</v>
      </c>
      <c r="E3189" s="412">
        <v>5473.65</v>
      </c>
      <c r="F3189" s="412">
        <v>0</v>
      </c>
      <c r="G3189" s="412">
        <v>-5473.65</v>
      </c>
      <c r="H3189" s="413"/>
    </row>
    <row r="3190" spans="2:8" ht="27.75" x14ac:dyDescent="0.35">
      <c r="B3190" s="410" t="s">
        <v>3996</v>
      </c>
      <c r="C3190" s="411" t="s">
        <v>3941</v>
      </c>
      <c r="D3190" s="412"/>
      <c r="E3190" s="412">
        <v>5473.65</v>
      </c>
      <c r="F3190" s="412">
        <v>0</v>
      </c>
      <c r="G3190" s="412"/>
      <c r="H3190" s="413"/>
    </row>
    <row r="3191" spans="2:8" x14ac:dyDescent="0.35">
      <c r="B3191" s="410" t="s">
        <v>3997</v>
      </c>
      <c r="C3191" s="411" t="s">
        <v>2898</v>
      </c>
      <c r="D3191" s="412">
        <v>0</v>
      </c>
      <c r="E3191" s="412">
        <v>8754.66</v>
      </c>
      <c r="F3191" s="412">
        <v>0</v>
      </c>
      <c r="G3191" s="412">
        <v>-8754.66</v>
      </c>
      <c r="H3191" s="413"/>
    </row>
    <row r="3192" spans="2:8" ht="27.75" x14ac:dyDescent="0.35">
      <c r="B3192" s="410" t="s">
        <v>3998</v>
      </c>
      <c r="C3192" s="411" t="s">
        <v>3941</v>
      </c>
      <c r="D3192" s="412"/>
      <c r="E3192" s="412">
        <v>8754.66</v>
      </c>
      <c r="F3192" s="412">
        <v>0</v>
      </c>
      <c r="G3192" s="412"/>
      <c r="H3192" s="413"/>
    </row>
    <row r="3193" spans="2:8" ht="27.75" x14ac:dyDescent="0.35">
      <c r="B3193" s="410" t="s">
        <v>3999</v>
      </c>
      <c r="C3193" s="411" t="s">
        <v>2904</v>
      </c>
      <c r="D3193" s="412">
        <v>0</v>
      </c>
      <c r="E3193" s="412">
        <v>0</v>
      </c>
      <c r="F3193" s="412">
        <v>21240</v>
      </c>
      <c r="G3193" s="412">
        <v>21240</v>
      </c>
      <c r="H3193" s="413"/>
    </row>
    <row r="3194" spans="2:8" x14ac:dyDescent="0.35">
      <c r="B3194" s="410" t="s">
        <v>4000</v>
      </c>
      <c r="C3194" s="411" t="s">
        <v>120</v>
      </c>
      <c r="D3194" s="412">
        <v>0</v>
      </c>
      <c r="E3194" s="412">
        <v>0</v>
      </c>
      <c r="F3194" s="412">
        <v>21240</v>
      </c>
      <c r="G3194" s="412">
        <v>21240</v>
      </c>
      <c r="H3194" s="413"/>
    </row>
    <row r="3195" spans="2:8" ht="27.75" x14ac:dyDescent="0.35">
      <c r="B3195" s="410" t="s">
        <v>4001</v>
      </c>
      <c r="C3195" s="411" t="s">
        <v>2907</v>
      </c>
      <c r="D3195" s="412">
        <v>0</v>
      </c>
      <c r="E3195" s="412">
        <v>0</v>
      </c>
      <c r="F3195" s="412">
        <v>21240</v>
      </c>
      <c r="G3195" s="412">
        <v>21240</v>
      </c>
      <c r="H3195" s="413"/>
    </row>
    <row r="3196" spans="2:8" ht="27.75" x14ac:dyDescent="0.35">
      <c r="B3196" s="410" t="s">
        <v>4002</v>
      </c>
      <c r="C3196" s="411" t="s">
        <v>3941</v>
      </c>
      <c r="D3196" s="412"/>
      <c r="E3196" s="412">
        <v>0</v>
      </c>
      <c r="F3196" s="412">
        <v>11240</v>
      </c>
      <c r="G3196" s="412"/>
      <c r="H3196" s="413"/>
    </row>
    <row r="3197" spans="2:8" ht="27.75" x14ac:dyDescent="0.35">
      <c r="B3197" s="410" t="s">
        <v>4003</v>
      </c>
      <c r="C3197" s="411" t="s">
        <v>3941</v>
      </c>
      <c r="D3197" s="412"/>
      <c r="E3197" s="412">
        <v>0</v>
      </c>
      <c r="F3197" s="412">
        <v>10000</v>
      </c>
      <c r="G3197" s="412"/>
      <c r="H3197" s="413"/>
    </row>
    <row r="3198" spans="2:8" x14ac:dyDescent="0.35">
      <c r="B3198" s="410" t="s">
        <v>4004</v>
      </c>
      <c r="C3198" s="411" t="s">
        <v>2911</v>
      </c>
      <c r="D3198" s="412">
        <v>0</v>
      </c>
      <c r="E3198" s="412">
        <v>366753.46</v>
      </c>
      <c r="F3198" s="412">
        <v>534579.69999999995</v>
      </c>
      <c r="G3198" s="412">
        <v>167826.24</v>
      </c>
      <c r="H3198" s="413"/>
    </row>
    <row r="3199" spans="2:8" ht="40.5" x14ac:dyDescent="0.35">
      <c r="B3199" s="410" t="s">
        <v>4005</v>
      </c>
      <c r="C3199" s="411" t="s">
        <v>2913</v>
      </c>
      <c r="D3199" s="412">
        <v>0</v>
      </c>
      <c r="E3199" s="412">
        <v>142866.93</v>
      </c>
      <c r="F3199" s="412">
        <v>96883.31</v>
      </c>
      <c r="G3199" s="412">
        <v>-45983.62</v>
      </c>
      <c r="H3199" s="413"/>
    </row>
    <row r="3200" spans="2:8" ht="27.75" x14ac:dyDescent="0.35">
      <c r="B3200" s="410" t="s">
        <v>4006</v>
      </c>
      <c r="C3200" s="411" t="s">
        <v>2915</v>
      </c>
      <c r="D3200" s="412">
        <v>0</v>
      </c>
      <c r="E3200" s="412">
        <v>42655.4</v>
      </c>
      <c r="F3200" s="412">
        <v>49467.15</v>
      </c>
      <c r="G3200" s="412">
        <v>6811.75</v>
      </c>
      <c r="H3200" s="413"/>
    </row>
    <row r="3201" spans="2:8" x14ac:dyDescent="0.35">
      <c r="B3201" s="410" t="s">
        <v>4007</v>
      </c>
      <c r="C3201" s="411" t="s">
        <v>2917</v>
      </c>
      <c r="D3201" s="412">
        <v>0</v>
      </c>
      <c r="E3201" s="412">
        <v>42655.4</v>
      </c>
      <c r="F3201" s="412">
        <v>49467.15</v>
      </c>
      <c r="G3201" s="412">
        <v>6811.75</v>
      </c>
      <c r="H3201" s="413"/>
    </row>
    <row r="3202" spans="2:8" ht="27.75" x14ac:dyDescent="0.35">
      <c r="B3202" s="410" t="s">
        <v>4008</v>
      </c>
      <c r="C3202" s="411" t="s">
        <v>3941</v>
      </c>
      <c r="D3202" s="412"/>
      <c r="E3202" s="412">
        <v>0</v>
      </c>
      <c r="F3202" s="412">
        <v>3829.84</v>
      </c>
      <c r="G3202" s="412"/>
      <c r="H3202" s="413"/>
    </row>
    <row r="3203" spans="2:8" ht="27.75" x14ac:dyDescent="0.35">
      <c r="B3203" s="410" t="s">
        <v>4009</v>
      </c>
      <c r="C3203" s="411" t="s">
        <v>3941</v>
      </c>
      <c r="D3203" s="412"/>
      <c r="E3203" s="412">
        <v>0</v>
      </c>
      <c r="F3203" s="412">
        <v>10133.280000000001</v>
      </c>
      <c r="G3203" s="412"/>
      <c r="H3203" s="413"/>
    </row>
    <row r="3204" spans="2:8" ht="27.75" x14ac:dyDescent="0.35">
      <c r="B3204" s="410" t="s">
        <v>4010</v>
      </c>
      <c r="C3204" s="411" t="s">
        <v>3941</v>
      </c>
      <c r="D3204" s="412"/>
      <c r="E3204" s="412">
        <v>0</v>
      </c>
      <c r="F3204" s="412">
        <v>4544.88</v>
      </c>
      <c r="G3204" s="412"/>
      <c r="H3204" s="413"/>
    </row>
    <row r="3205" spans="2:8" ht="27.75" x14ac:dyDescent="0.35">
      <c r="B3205" s="410" t="s">
        <v>4011</v>
      </c>
      <c r="C3205" s="411" t="s">
        <v>3941</v>
      </c>
      <c r="D3205" s="412"/>
      <c r="E3205" s="412">
        <v>0</v>
      </c>
      <c r="F3205" s="412">
        <v>992.64</v>
      </c>
      <c r="G3205" s="412"/>
      <c r="H3205" s="413"/>
    </row>
    <row r="3206" spans="2:8" ht="27.75" x14ac:dyDescent="0.35">
      <c r="B3206" s="410" t="s">
        <v>4012</v>
      </c>
      <c r="C3206" s="411" t="s">
        <v>3941</v>
      </c>
      <c r="D3206" s="412"/>
      <c r="E3206" s="412">
        <v>0</v>
      </c>
      <c r="F3206" s="412">
        <v>387.04</v>
      </c>
      <c r="G3206" s="412"/>
      <c r="H3206" s="413"/>
    </row>
    <row r="3207" spans="2:8" ht="27.75" x14ac:dyDescent="0.35">
      <c r="B3207" s="410" t="s">
        <v>4013</v>
      </c>
      <c r="C3207" s="411" t="s">
        <v>3941</v>
      </c>
      <c r="D3207" s="412"/>
      <c r="E3207" s="412">
        <v>0</v>
      </c>
      <c r="F3207" s="412">
        <v>928</v>
      </c>
      <c r="G3207" s="412"/>
      <c r="H3207" s="413"/>
    </row>
    <row r="3208" spans="2:8" ht="27.75" x14ac:dyDescent="0.35">
      <c r="B3208" s="410" t="s">
        <v>4014</v>
      </c>
      <c r="C3208" s="411" t="s">
        <v>3941</v>
      </c>
      <c r="D3208" s="412"/>
      <c r="E3208" s="412">
        <v>0</v>
      </c>
      <c r="F3208" s="412">
        <v>8009.29</v>
      </c>
      <c r="G3208" s="412"/>
      <c r="H3208" s="413"/>
    </row>
    <row r="3209" spans="2:8" ht="27.75" x14ac:dyDescent="0.35">
      <c r="B3209" s="410" t="s">
        <v>4015</v>
      </c>
      <c r="C3209" s="411" t="s">
        <v>3941</v>
      </c>
      <c r="D3209" s="412"/>
      <c r="E3209" s="412">
        <v>0</v>
      </c>
      <c r="F3209" s="412">
        <v>3718.66</v>
      </c>
      <c r="G3209" s="412"/>
      <c r="H3209" s="413"/>
    </row>
    <row r="3210" spans="2:8" ht="27.75" x14ac:dyDescent="0.35">
      <c r="B3210" s="410" t="s">
        <v>4016</v>
      </c>
      <c r="C3210" s="411" t="s">
        <v>3941</v>
      </c>
      <c r="D3210" s="412"/>
      <c r="E3210" s="412">
        <v>0</v>
      </c>
      <c r="F3210" s="412">
        <v>5543.32</v>
      </c>
      <c r="G3210" s="412"/>
      <c r="H3210" s="413"/>
    </row>
    <row r="3211" spans="2:8" ht="27.75" x14ac:dyDescent="0.35">
      <c r="B3211" s="410" t="s">
        <v>4017</v>
      </c>
      <c r="C3211" s="411" t="s">
        <v>3941</v>
      </c>
      <c r="D3211" s="412"/>
      <c r="E3211" s="412">
        <v>0</v>
      </c>
      <c r="F3211" s="412">
        <v>8108</v>
      </c>
      <c r="G3211" s="412"/>
      <c r="H3211" s="413"/>
    </row>
    <row r="3212" spans="2:8" ht="27.75" x14ac:dyDescent="0.35">
      <c r="B3212" s="410" t="s">
        <v>4018</v>
      </c>
      <c r="C3212" s="411" t="s">
        <v>3941</v>
      </c>
      <c r="D3212" s="412"/>
      <c r="E3212" s="412">
        <v>0</v>
      </c>
      <c r="F3212" s="412">
        <v>272.2</v>
      </c>
      <c r="G3212" s="412"/>
      <c r="H3212" s="413"/>
    </row>
    <row r="3213" spans="2:8" ht="27.75" x14ac:dyDescent="0.35">
      <c r="B3213" s="410" t="s">
        <v>4019</v>
      </c>
      <c r="C3213" s="411" t="s">
        <v>3941</v>
      </c>
      <c r="D3213" s="412"/>
      <c r="E3213" s="412">
        <v>34356</v>
      </c>
      <c r="F3213" s="412">
        <v>0</v>
      </c>
      <c r="G3213" s="412"/>
      <c r="H3213" s="413"/>
    </row>
    <row r="3214" spans="2:8" ht="27.75" x14ac:dyDescent="0.35">
      <c r="B3214" s="410" t="s">
        <v>4020</v>
      </c>
      <c r="C3214" s="411" t="s">
        <v>3941</v>
      </c>
      <c r="D3214" s="412"/>
      <c r="E3214" s="412">
        <v>8299.4</v>
      </c>
      <c r="F3214" s="412">
        <v>0</v>
      </c>
      <c r="G3214" s="412"/>
      <c r="H3214" s="413"/>
    </row>
    <row r="3215" spans="2:8" ht="27.75" x14ac:dyDescent="0.35">
      <c r="B3215" s="410" t="s">
        <v>4021</v>
      </c>
      <c r="C3215" s="411" t="s">
        <v>3941</v>
      </c>
      <c r="D3215" s="412"/>
      <c r="E3215" s="412">
        <v>0</v>
      </c>
      <c r="F3215" s="412">
        <v>3000</v>
      </c>
      <c r="G3215" s="412"/>
      <c r="H3215" s="413"/>
    </row>
    <row r="3216" spans="2:8" ht="40.5" x14ac:dyDescent="0.35">
      <c r="B3216" s="410" t="s">
        <v>4022</v>
      </c>
      <c r="C3216" s="411" t="s">
        <v>2972</v>
      </c>
      <c r="D3216" s="412">
        <v>0</v>
      </c>
      <c r="E3216" s="412">
        <v>12100.03</v>
      </c>
      <c r="F3216" s="412">
        <v>0</v>
      </c>
      <c r="G3216" s="412">
        <v>-12100.03</v>
      </c>
      <c r="H3216" s="413"/>
    </row>
    <row r="3217" spans="2:8" ht="27.75" x14ac:dyDescent="0.35">
      <c r="B3217" s="410" t="s">
        <v>4023</v>
      </c>
      <c r="C3217" s="411" t="s">
        <v>2974</v>
      </c>
      <c r="D3217" s="412">
        <v>0</v>
      </c>
      <c r="E3217" s="412">
        <v>12100.03</v>
      </c>
      <c r="F3217" s="412">
        <v>0</v>
      </c>
      <c r="G3217" s="412">
        <v>-12100.03</v>
      </c>
      <c r="H3217" s="413"/>
    </row>
    <row r="3218" spans="2:8" ht="27.75" x14ac:dyDescent="0.35">
      <c r="B3218" s="410" t="s">
        <v>4024</v>
      </c>
      <c r="C3218" s="411" t="s">
        <v>3941</v>
      </c>
      <c r="D3218" s="412"/>
      <c r="E3218" s="412">
        <v>12100.03</v>
      </c>
      <c r="F3218" s="412">
        <v>0</v>
      </c>
      <c r="G3218" s="412"/>
      <c r="H3218" s="413"/>
    </row>
    <row r="3219" spans="2:8" x14ac:dyDescent="0.35">
      <c r="B3219" s="410" t="s">
        <v>4025</v>
      </c>
      <c r="C3219" s="411" t="s">
        <v>2979</v>
      </c>
      <c r="D3219" s="412">
        <v>0</v>
      </c>
      <c r="E3219" s="412">
        <v>88111.5</v>
      </c>
      <c r="F3219" s="412">
        <v>47416.160000000003</v>
      </c>
      <c r="G3219" s="412">
        <v>-40695.339999999997</v>
      </c>
      <c r="H3219" s="413"/>
    </row>
    <row r="3220" spans="2:8" x14ac:dyDescent="0.35">
      <c r="B3220" s="410" t="s">
        <v>4026</v>
      </c>
      <c r="C3220" s="411" t="s">
        <v>2981</v>
      </c>
      <c r="D3220" s="412">
        <v>0</v>
      </c>
      <c r="E3220" s="412">
        <v>88111.5</v>
      </c>
      <c r="F3220" s="412">
        <v>47416.160000000003</v>
      </c>
      <c r="G3220" s="412">
        <v>-40695.339999999997</v>
      </c>
      <c r="H3220" s="413"/>
    </row>
    <row r="3221" spans="2:8" ht="27.75" x14ac:dyDescent="0.35">
      <c r="B3221" s="410" t="s">
        <v>4027</v>
      </c>
      <c r="C3221" s="411" t="s">
        <v>3941</v>
      </c>
      <c r="D3221" s="412"/>
      <c r="E3221" s="412">
        <v>0</v>
      </c>
      <c r="F3221" s="412">
        <v>36995.879999999997</v>
      </c>
      <c r="G3221" s="412"/>
      <c r="H3221" s="413"/>
    </row>
    <row r="3222" spans="2:8" ht="27.75" x14ac:dyDescent="0.35">
      <c r="B3222" s="410" t="s">
        <v>4028</v>
      </c>
      <c r="C3222" s="411" t="s">
        <v>3941</v>
      </c>
      <c r="D3222" s="412"/>
      <c r="E3222" s="412">
        <v>0</v>
      </c>
      <c r="F3222" s="412">
        <v>7288.28</v>
      </c>
      <c r="G3222" s="412"/>
      <c r="H3222" s="413"/>
    </row>
    <row r="3223" spans="2:8" ht="27.75" x14ac:dyDescent="0.35">
      <c r="B3223" s="410" t="s">
        <v>4029</v>
      </c>
      <c r="C3223" s="411" t="s">
        <v>3941</v>
      </c>
      <c r="D3223" s="412"/>
      <c r="E3223" s="412">
        <v>0</v>
      </c>
      <c r="F3223" s="412">
        <v>3132</v>
      </c>
      <c r="G3223" s="412"/>
      <c r="H3223" s="413"/>
    </row>
    <row r="3224" spans="2:8" ht="27.75" x14ac:dyDescent="0.35">
      <c r="B3224" s="410" t="s">
        <v>4030</v>
      </c>
      <c r="C3224" s="411" t="s">
        <v>3941</v>
      </c>
      <c r="D3224" s="412"/>
      <c r="E3224" s="412">
        <v>70596.58</v>
      </c>
      <c r="F3224" s="412">
        <v>0</v>
      </c>
      <c r="G3224" s="412"/>
      <c r="H3224" s="413"/>
    </row>
    <row r="3225" spans="2:8" ht="27.75" x14ac:dyDescent="0.35">
      <c r="B3225" s="410" t="s">
        <v>4031</v>
      </c>
      <c r="C3225" s="411" t="s">
        <v>3941</v>
      </c>
      <c r="D3225" s="412"/>
      <c r="E3225" s="412">
        <v>17514.919999999998</v>
      </c>
      <c r="F3225" s="412">
        <v>0</v>
      </c>
      <c r="G3225" s="412"/>
      <c r="H3225" s="413"/>
    </row>
    <row r="3226" spans="2:8" x14ac:dyDescent="0.35">
      <c r="B3226" s="410" t="s">
        <v>4032</v>
      </c>
      <c r="C3226" s="411" t="s">
        <v>2994</v>
      </c>
      <c r="D3226" s="412">
        <v>0</v>
      </c>
      <c r="E3226" s="412">
        <v>0</v>
      </c>
      <c r="F3226" s="412">
        <v>2407.39</v>
      </c>
      <c r="G3226" s="412">
        <v>2407.39</v>
      </c>
      <c r="H3226" s="413"/>
    </row>
    <row r="3227" spans="2:8" x14ac:dyDescent="0.35">
      <c r="B3227" s="410" t="s">
        <v>4033</v>
      </c>
      <c r="C3227" s="411" t="s">
        <v>2996</v>
      </c>
      <c r="D3227" s="412">
        <v>0</v>
      </c>
      <c r="E3227" s="412">
        <v>0</v>
      </c>
      <c r="F3227" s="412">
        <v>2407.39</v>
      </c>
      <c r="G3227" s="412">
        <v>2407.39</v>
      </c>
      <c r="H3227" s="413"/>
    </row>
    <row r="3228" spans="2:8" x14ac:dyDescent="0.35">
      <c r="B3228" s="410" t="s">
        <v>4034</v>
      </c>
      <c r="C3228" s="411" t="s">
        <v>2996</v>
      </c>
      <c r="D3228" s="412">
        <v>0</v>
      </c>
      <c r="E3228" s="412">
        <v>0</v>
      </c>
      <c r="F3228" s="412">
        <v>2407.39</v>
      </c>
      <c r="G3228" s="412">
        <v>2407.39</v>
      </c>
      <c r="H3228" s="413"/>
    </row>
    <row r="3229" spans="2:8" ht="27.75" x14ac:dyDescent="0.35">
      <c r="B3229" s="410" t="s">
        <v>4035</v>
      </c>
      <c r="C3229" s="411" t="s">
        <v>3941</v>
      </c>
      <c r="D3229" s="412"/>
      <c r="E3229" s="412">
        <v>0</v>
      </c>
      <c r="F3229" s="412">
        <v>1857.39</v>
      </c>
      <c r="G3229" s="412"/>
      <c r="H3229" s="413"/>
    </row>
    <row r="3230" spans="2:8" ht="27.75" x14ac:dyDescent="0.35">
      <c r="B3230" s="410" t="s">
        <v>4036</v>
      </c>
      <c r="C3230" s="411" t="s">
        <v>3941</v>
      </c>
      <c r="D3230" s="412"/>
      <c r="E3230" s="412">
        <v>0</v>
      </c>
      <c r="F3230" s="412">
        <v>550</v>
      </c>
      <c r="G3230" s="412"/>
      <c r="H3230" s="413"/>
    </row>
    <row r="3231" spans="2:8" ht="27.75" x14ac:dyDescent="0.35">
      <c r="B3231" s="410" t="s">
        <v>4037</v>
      </c>
      <c r="C3231" s="411" t="s">
        <v>3017</v>
      </c>
      <c r="D3231" s="412">
        <v>0</v>
      </c>
      <c r="E3231" s="412">
        <v>0</v>
      </c>
      <c r="F3231" s="412">
        <v>1082.31</v>
      </c>
      <c r="G3231" s="412">
        <v>1082.31</v>
      </c>
      <c r="H3231" s="413"/>
    </row>
    <row r="3232" spans="2:8" x14ac:dyDescent="0.35">
      <c r="B3232" s="410" t="s">
        <v>4038</v>
      </c>
      <c r="C3232" s="411" t="s">
        <v>3019</v>
      </c>
      <c r="D3232" s="412">
        <v>0</v>
      </c>
      <c r="E3232" s="412">
        <v>0</v>
      </c>
      <c r="F3232" s="412">
        <v>1082.31</v>
      </c>
      <c r="G3232" s="412">
        <v>1082.31</v>
      </c>
      <c r="H3232" s="413"/>
    </row>
    <row r="3233" spans="2:8" x14ac:dyDescent="0.35">
      <c r="B3233" s="410" t="s">
        <v>4039</v>
      </c>
      <c r="C3233" s="411" t="s">
        <v>3019</v>
      </c>
      <c r="D3233" s="412">
        <v>0</v>
      </c>
      <c r="E3233" s="412">
        <v>0</v>
      </c>
      <c r="F3233" s="412">
        <v>1082.31</v>
      </c>
      <c r="G3233" s="412">
        <v>1082.31</v>
      </c>
      <c r="H3233" s="413"/>
    </row>
    <row r="3234" spans="2:8" ht="27.75" x14ac:dyDescent="0.35">
      <c r="B3234" s="410" t="s">
        <v>4040</v>
      </c>
      <c r="C3234" s="411" t="s">
        <v>3941</v>
      </c>
      <c r="D3234" s="412"/>
      <c r="E3234" s="412">
        <v>0</v>
      </c>
      <c r="F3234" s="412">
        <v>1082.31</v>
      </c>
      <c r="G3234" s="412"/>
      <c r="H3234" s="413"/>
    </row>
    <row r="3235" spans="2:8" ht="27.75" x14ac:dyDescent="0.35">
      <c r="B3235" s="410" t="s">
        <v>4041</v>
      </c>
      <c r="C3235" s="411" t="s">
        <v>3028</v>
      </c>
      <c r="D3235" s="412">
        <v>0</v>
      </c>
      <c r="E3235" s="412">
        <v>0</v>
      </c>
      <c r="F3235" s="412">
        <v>50460.800000000003</v>
      </c>
      <c r="G3235" s="412">
        <v>50460.800000000003</v>
      </c>
      <c r="H3235" s="413"/>
    </row>
    <row r="3236" spans="2:8" x14ac:dyDescent="0.35">
      <c r="B3236" s="410" t="s">
        <v>4042</v>
      </c>
      <c r="C3236" s="411" t="s">
        <v>3030</v>
      </c>
      <c r="D3236" s="412">
        <v>0</v>
      </c>
      <c r="E3236" s="412">
        <v>0</v>
      </c>
      <c r="F3236" s="412">
        <v>314</v>
      </c>
      <c r="G3236" s="412">
        <v>314</v>
      </c>
      <c r="H3236" s="413"/>
    </row>
    <row r="3237" spans="2:8" x14ac:dyDescent="0.35">
      <c r="B3237" s="410" t="s">
        <v>4043</v>
      </c>
      <c r="C3237" s="411" t="s">
        <v>3030</v>
      </c>
      <c r="D3237" s="412">
        <v>0</v>
      </c>
      <c r="E3237" s="412">
        <v>0</v>
      </c>
      <c r="F3237" s="412">
        <v>314</v>
      </c>
      <c r="G3237" s="412">
        <v>314</v>
      </c>
      <c r="H3237" s="413"/>
    </row>
    <row r="3238" spans="2:8" ht="27.75" x14ac:dyDescent="0.35">
      <c r="B3238" s="410" t="s">
        <v>4044</v>
      </c>
      <c r="C3238" s="411" t="s">
        <v>3941</v>
      </c>
      <c r="D3238" s="412"/>
      <c r="E3238" s="412">
        <v>0</v>
      </c>
      <c r="F3238" s="412">
        <v>314</v>
      </c>
      <c r="G3238" s="412"/>
      <c r="H3238" s="413"/>
    </row>
    <row r="3239" spans="2:8" ht="27.75" x14ac:dyDescent="0.35">
      <c r="B3239" s="410" t="s">
        <v>4045</v>
      </c>
      <c r="C3239" s="411" t="s">
        <v>3034</v>
      </c>
      <c r="D3239" s="412">
        <v>0</v>
      </c>
      <c r="E3239" s="412">
        <v>0</v>
      </c>
      <c r="F3239" s="412">
        <v>50146.8</v>
      </c>
      <c r="G3239" s="412">
        <v>50146.8</v>
      </c>
      <c r="H3239" s="413"/>
    </row>
    <row r="3240" spans="2:8" ht="27.75" x14ac:dyDescent="0.35">
      <c r="B3240" s="410" t="s">
        <v>4046</v>
      </c>
      <c r="C3240" s="411" t="s">
        <v>3034</v>
      </c>
      <c r="D3240" s="412">
        <v>0</v>
      </c>
      <c r="E3240" s="412">
        <v>0</v>
      </c>
      <c r="F3240" s="412">
        <v>50146.8</v>
      </c>
      <c r="G3240" s="412">
        <v>50146.8</v>
      </c>
      <c r="H3240" s="413"/>
    </row>
    <row r="3241" spans="2:8" ht="27.75" x14ac:dyDescent="0.35">
      <c r="B3241" s="410" t="s">
        <v>4047</v>
      </c>
      <c r="C3241" s="411" t="s">
        <v>3941</v>
      </c>
      <c r="D3241" s="412"/>
      <c r="E3241" s="412">
        <v>0</v>
      </c>
      <c r="F3241" s="412">
        <v>10996.8</v>
      </c>
      <c r="G3241" s="412"/>
      <c r="H3241" s="413"/>
    </row>
    <row r="3242" spans="2:8" ht="27.75" x14ac:dyDescent="0.35">
      <c r="B3242" s="410" t="s">
        <v>4048</v>
      </c>
      <c r="C3242" s="411" t="s">
        <v>3941</v>
      </c>
      <c r="D3242" s="412"/>
      <c r="E3242" s="412">
        <v>0</v>
      </c>
      <c r="F3242" s="412">
        <v>36400.800000000003</v>
      </c>
      <c r="G3242" s="412"/>
      <c r="H3242" s="413"/>
    </row>
    <row r="3243" spans="2:8" ht="27.75" x14ac:dyDescent="0.35">
      <c r="B3243" s="410" t="s">
        <v>4049</v>
      </c>
      <c r="C3243" s="411" t="s">
        <v>3941</v>
      </c>
      <c r="D3243" s="412"/>
      <c r="E3243" s="412">
        <v>0</v>
      </c>
      <c r="F3243" s="412">
        <v>2749.2</v>
      </c>
      <c r="G3243" s="412"/>
      <c r="H3243" s="413"/>
    </row>
    <row r="3244" spans="2:8" ht="27.75" x14ac:dyDescent="0.35">
      <c r="B3244" s="410" t="s">
        <v>4050</v>
      </c>
      <c r="C3244" s="411" t="s">
        <v>3046</v>
      </c>
      <c r="D3244" s="412">
        <v>0</v>
      </c>
      <c r="E3244" s="412">
        <v>42220</v>
      </c>
      <c r="F3244" s="412">
        <v>176894.22</v>
      </c>
      <c r="G3244" s="412">
        <v>134674.22</v>
      </c>
      <c r="H3244" s="413"/>
    </row>
    <row r="3245" spans="2:8" x14ac:dyDescent="0.35">
      <c r="B3245" s="410" t="s">
        <v>4051</v>
      </c>
      <c r="C3245" s="411" t="s">
        <v>3048</v>
      </c>
      <c r="D3245" s="412">
        <v>0</v>
      </c>
      <c r="E3245" s="412">
        <v>42220</v>
      </c>
      <c r="F3245" s="412">
        <v>176894.22</v>
      </c>
      <c r="G3245" s="412">
        <v>134674.22</v>
      </c>
      <c r="H3245" s="413"/>
    </row>
    <row r="3246" spans="2:8" x14ac:dyDescent="0.35">
      <c r="B3246" s="410" t="s">
        <v>4052</v>
      </c>
      <c r="C3246" s="411" t="s">
        <v>3048</v>
      </c>
      <c r="D3246" s="412">
        <v>0</v>
      </c>
      <c r="E3246" s="412">
        <v>42220</v>
      </c>
      <c r="F3246" s="412">
        <v>176894.22</v>
      </c>
      <c r="G3246" s="412">
        <v>134674.22</v>
      </c>
      <c r="H3246" s="413"/>
    </row>
    <row r="3247" spans="2:8" ht="27.75" x14ac:dyDescent="0.35">
      <c r="B3247" s="410" t="s">
        <v>4053</v>
      </c>
      <c r="C3247" s="411" t="s">
        <v>3941</v>
      </c>
      <c r="D3247" s="412"/>
      <c r="E3247" s="412">
        <v>0</v>
      </c>
      <c r="F3247" s="412">
        <v>21938.77</v>
      </c>
      <c r="G3247" s="412"/>
      <c r="H3247" s="413"/>
    </row>
    <row r="3248" spans="2:8" ht="27.75" x14ac:dyDescent="0.35">
      <c r="B3248" s="410" t="s">
        <v>4054</v>
      </c>
      <c r="C3248" s="411" t="s">
        <v>3941</v>
      </c>
      <c r="D3248" s="412"/>
      <c r="E3248" s="412">
        <v>0</v>
      </c>
      <c r="F3248" s="412">
        <v>4423.9399999999996</v>
      </c>
      <c r="G3248" s="412"/>
      <c r="H3248" s="413"/>
    </row>
    <row r="3249" spans="2:8" ht="27.75" x14ac:dyDescent="0.35">
      <c r="B3249" s="410" t="s">
        <v>4055</v>
      </c>
      <c r="C3249" s="411" t="s">
        <v>3941</v>
      </c>
      <c r="D3249" s="412"/>
      <c r="E3249" s="412">
        <v>0</v>
      </c>
      <c r="F3249" s="412">
        <v>30054.87</v>
      </c>
      <c r="G3249" s="412"/>
      <c r="H3249" s="413"/>
    </row>
    <row r="3250" spans="2:8" ht="27.75" x14ac:dyDescent="0.35">
      <c r="B3250" s="410" t="s">
        <v>4056</v>
      </c>
      <c r="C3250" s="411" t="s">
        <v>3941</v>
      </c>
      <c r="D3250" s="412"/>
      <c r="E3250" s="412">
        <v>0</v>
      </c>
      <c r="F3250" s="412">
        <v>46292.98</v>
      </c>
      <c r="G3250" s="412"/>
      <c r="H3250" s="413"/>
    </row>
    <row r="3251" spans="2:8" ht="27.75" x14ac:dyDescent="0.35">
      <c r="B3251" s="410" t="s">
        <v>4057</v>
      </c>
      <c r="C3251" s="411" t="s">
        <v>3941</v>
      </c>
      <c r="D3251" s="412"/>
      <c r="E3251" s="412">
        <v>0</v>
      </c>
      <c r="F3251" s="412">
        <v>1750</v>
      </c>
      <c r="G3251" s="412"/>
      <c r="H3251" s="413"/>
    </row>
    <row r="3252" spans="2:8" ht="27.75" x14ac:dyDescent="0.35">
      <c r="B3252" s="410" t="s">
        <v>4058</v>
      </c>
      <c r="C3252" s="411" t="s">
        <v>3941</v>
      </c>
      <c r="D3252" s="412"/>
      <c r="E3252" s="412">
        <v>0</v>
      </c>
      <c r="F3252" s="412">
        <v>5865</v>
      </c>
      <c r="G3252" s="412"/>
      <c r="H3252" s="413"/>
    </row>
    <row r="3253" spans="2:8" ht="27.75" x14ac:dyDescent="0.35">
      <c r="B3253" s="410" t="s">
        <v>4059</v>
      </c>
      <c r="C3253" s="411" t="s">
        <v>3941</v>
      </c>
      <c r="D3253" s="412"/>
      <c r="E3253" s="412">
        <v>0</v>
      </c>
      <c r="F3253" s="412">
        <v>25370</v>
      </c>
      <c r="G3253" s="412"/>
      <c r="H3253" s="413"/>
    </row>
    <row r="3254" spans="2:8" ht="27.75" x14ac:dyDescent="0.35">
      <c r="B3254" s="410" t="s">
        <v>4060</v>
      </c>
      <c r="C3254" s="411" t="s">
        <v>3941</v>
      </c>
      <c r="D3254" s="412"/>
      <c r="E3254" s="412">
        <v>0</v>
      </c>
      <c r="F3254" s="412">
        <v>3198.66</v>
      </c>
      <c r="G3254" s="412"/>
      <c r="H3254" s="413"/>
    </row>
    <row r="3255" spans="2:8" ht="27.75" x14ac:dyDescent="0.35">
      <c r="B3255" s="410" t="s">
        <v>4061</v>
      </c>
      <c r="C3255" s="411" t="s">
        <v>3941</v>
      </c>
      <c r="D3255" s="412"/>
      <c r="E3255" s="412">
        <v>42220</v>
      </c>
      <c r="F3255" s="412">
        <v>0</v>
      </c>
      <c r="G3255" s="412"/>
      <c r="H3255" s="413"/>
    </row>
    <row r="3256" spans="2:8" ht="27.75" x14ac:dyDescent="0.35">
      <c r="B3256" s="410" t="s">
        <v>4062</v>
      </c>
      <c r="C3256" s="411" t="s">
        <v>3941</v>
      </c>
      <c r="D3256" s="412"/>
      <c r="E3256" s="412">
        <v>0</v>
      </c>
      <c r="F3256" s="412">
        <v>38000</v>
      </c>
      <c r="G3256" s="412"/>
      <c r="H3256" s="413"/>
    </row>
    <row r="3257" spans="2:8" ht="40.5" x14ac:dyDescent="0.35">
      <c r="B3257" s="410" t="s">
        <v>4063</v>
      </c>
      <c r="C3257" s="411" t="s">
        <v>3235</v>
      </c>
      <c r="D3257" s="412">
        <v>0</v>
      </c>
      <c r="E3257" s="412">
        <v>92000</v>
      </c>
      <c r="F3257" s="412">
        <v>0</v>
      </c>
      <c r="G3257" s="412">
        <v>-92000</v>
      </c>
      <c r="H3257" s="413"/>
    </row>
    <row r="3258" spans="2:8" x14ac:dyDescent="0.35">
      <c r="B3258" s="410" t="s">
        <v>4064</v>
      </c>
      <c r="C3258" s="411" t="s">
        <v>3237</v>
      </c>
      <c r="D3258" s="412">
        <v>0</v>
      </c>
      <c r="E3258" s="412">
        <v>92000</v>
      </c>
      <c r="F3258" s="412">
        <v>0</v>
      </c>
      <c r="G3258" s="412">
        <v>-92000</v>
      </c>
      <c r="H3258" s="413"/>
    </row>
    <row r="3259" spans="2:8" x14ac:dyDescent="0.35">
      <c r="B3259" s="410" t="s">
        <v>4065</v>
      </c>
      <c r="C3259" s="411" t="s">
        <v>3237</v>
      </c>
      <c r="D3259" s="412">
        <v>0</v>
      </c>
      <c r="E3259" s="412">
        <v>92000</v>
      </c>
      <c r="F3259" s="412">
        <v>0</v>
      </c>
      <c r="G3259" s="412">
        <v>-92000</v>
      </c>
      <c r="H3259" s="413"/>
    </row>
    <row r="3260" spans="2:8" ht="27.75" x14ac:dyDescent="0.35">
      <c r="B3260" s="410" t="s">
        <v>4066</v>
      </c>
      <c r="C3260" s="411" t="s">
        <v>3941</v>
      </c>
      <c r="D3260" s="412"/>
      <c r="E3260" s="412">
        <v>92000</v>
      </c>
      <c r="F3260" s="412">
        <v>0</v>
      </c>
      <c r="G3260" s="412"/>
      <c r="H3260" s="413"/>
    </row>
    <row r="3261" spans="2:8" ht="27.75" x14ac:dyDescent="0.35">
      <c r="B3261" s="410" t="s">
        <v>4067</v>
      </c>
      <c r="C3261" s="411" t="s">
        <v>3241</v>
      </c>
      <c r="D3261" s="412">
        <v>0</v>
      </c>
      <c r="E3261" s="412">
        <v>89666.53</v>
      </c>
      <c r="F3261" s="412">
        <v>206851.67</v>
      </c>
      <c r="G3261" s="412">
        <v>117185.14</v>
      </c>
      <c r="H3261" s="413"/>
    </row>
    <row r="3262" spans="2:8" ht="27.75" x14ac:dyDescent="0.35">
      <c r="B3262" s="410" t="s">
        <v>4068</v>
      </c>
      <c r="C3262" s="411" t="s">
        <v>3243</v>
      </c>
      <c r="D3262" s="412">
        <v>0</v>
      </c>
      <c r="E3262" s="412">
        <v>0</v>
      </c>
      <c r="F3262" s="412">
        <v>6960</v>
      </c>
      <c r="G3262" s="412">
        <v>6960</v>
      </c>
      <c r="H3262" s="413"/>
    </row>
    <row r="3263" spans="2:8" ht="27.75" x14ac:dyDescent="0.35">
      <c r="B3263" s="410" t="s">
        <v>4069</v>
      </c>
      <c r="C3263" s="411" t="s">
        <v>3243</v>
      </c>
      <c r="D3263" s="412">
        <v>0</v>
      </c>
      <c r="E3263" s="412">
        <v>0</v>
      </c>
      <c r="F3263" s="412">
        <v>6960</v>
      </c>
      <c r="G3263" s="412">
        <v>6960</v>
      </c>
      <c r="H3263" s="413"/>
    </row>
    <row r="3264" spans="2:8" ht="27.75" x14ac:dyDescent="0.35">
      <c r="B3264" s="410" t="s">
        <v>4070</v>
      </c>
      <c r="C3264" s="411" t="s">
        <v>3941</v>
      </c>
      <c r="D3264" s="412"/>
      <c r="E3264" s="412">
        <v>0</v>
      </c>
      <c r="F3264" s="412">
        <v>6960</v>
      </c>
      <c r="G3264" s="412"/>
      <c r="H3264" s="413"/>
    </row>
    <row r="3265" spans="2:8" ht="40.5" x14ac:dyDescent="0.35">
      <c r="B3265" s="410" t="s">
        <v>4071</v>
      </c>
      <c r="C3265" s="411" t="s">
        <v>3247</v>
      </c>
      <c r="D3265" s="412">
        <v>0</v>
      </c>
      <c r="E3265" s="412">
        <v>89666.53</v>
      </c>
      <c r="F3265" s="412">
        <v>191320.67</v>
      </c>
      <c r="G3265" s="412">
        <v>101654.14</v>
      </c>
      <c r="H3265" s="413"/>
    </row>
    <row r="3266" spans="2:8" ht="27.75" x14ac:dyDescent="0.35">
      <c r="B3266" s="410" t="s">
        <v>4072</v>
      </c>
      <c r="C3266" s="411" t="s">
        <v>3249</v>
      </c>
      <c r="D3266" s="412">
        <v>0</v>
      </c>
      <c r="E3266" s="412">
        <v>89666.53</v>
      </c>
      <c r="F3266" s="412">
        <v>191320.67</v>
      </c>
      <c r="G3266" s="412">
        <v>101654.14</v>
      </c>
      <c r="H3266" s="413"/>
    </row>
    <row r="3267" spans="2:8" ht="27.75" x14ac:dyDescent="0.35">
      <c r="B3267" s="410" t="s">
        <v>4073</v>
      </c>
      <c r="C3267" s="411" t="s">
        <v>3941</v>
      </c>
      <c r="D3267" s="412"/>
      <c r="E3267" s="412">
        <v>0</v>
      </c>
      <c r="F3267" s="412">
        <v>131557.92000000001</v>
      </c>
      <c r="G3267" s="412"/>
      <c r="H3267" s="413"/>
    </row>
    <row r="3268" spans="2:8" ht="27.75" x14ac:dyDescent="0.35">
      <c r="B3268" s="410" t="s">
        <v>4074</v>
      </c>
      <c r="C3268" s="411" t="s">
        <v>3941</v>
      </c>
      <c r="D3268" s="412"/>
      <c r="E3268" s="412">
        <v>0</v>
      </c>
      <c r="F3268" s="412">
        <v>3285.21</v>
      </c>
      <c r="G3268" s="412"/>
      <c r="H3268" s="413"/>
    </row>
    <row r="3269" spans="2:8" ht="27.75" x14ac:dyDescent="0.35">
      <c r="B3269" s="410" t="s">
        <v>4075</v>
      </c>
      <c r="C3269" s="411" t="s">
        <v>3941</v>
      </c>
      <c r="D3269" s="412"/>
      <c r="E3269" s="412">
        <v>0</v>
      </c>
      <c r="F3269" s="412">
        <v>2967.24</v>
      </c>
      <c r="G3269" s="412"/>
      <c r="H3269" s="413"/>
    </row>
    <row r="3270" spans="2:8" ht="27.75" x14ac:dyDescent="0.35">
      <c r="B3270" s="410" t="s">
        <v>4076</v>
      </c>
      <c r="C3270" s="411" t="s">
        <v>3941</v>
      </c>
      <c r="D3270" s="412"/>
      <c r="E3270" s="412">
        <v>0</v>
      </c>
      <c r="F3270" s="412">
        <v>197.99</v>
      </c>
      <c r="G3270" s="412"/>
      <c r="H3270" s="413"/>
    </row>
    <row r="3271" spans="2:8" ht="27.75" x14ac:dyDescent="0.35">
      <c r="B3271" s="410" t="s">
        <v>4077</v>
      </c>
      <c r="C3271" s="411" t="s">
        <v>3941</v>
      </c>
      <c r="D3271" s="412"/>
      <c r="E3271" s="412">
        <v>0</v>
      </c>
      <c r="F3271" s="412">
        <v>3285.16</v>
      </c>
      <c r="G3271" s="412"/>
      <c r="H3271" s="413"/>
    </row>
    <row r="3272" spans="2:8" ht="27.75" x14ac:dyDescent="0.35">
      <c r="B3272" s="410" t="s">
        <v>4078</v>
      </c>
      <c r="C3272" s="411" t="s">
        <v>3941</v>
      </c>
      <c r="D3272" s="412"/>
      <c r="E3272" s="412">
        <v>0</v>
      </c>
      <c r="F3272" s="412">
        <v>170.84</v>
      </c>
      <c r="G3272" s="412"/>
      <c r="H3272" s="413"/>
    </row>
    <row r="3273" spans="2:8" ht="27.75" x14ac:dyDescent="0.35">
      <c r="B3273" s="410" t="s">
        <v>4079</v>
      </c>
      <c r="C3273" s="411" t="s">
        <v>3941</v>
      </c>
      <c r="D3273" s="412"/>
      <c r="E3273" s="412">
        <v>0</v>
      </c>
      <c r="F3273" s="412">
        <v>197.99</v>
      </c>
      <c r="G3273" s="412"/>
      <c r="H3273" s="413"/>
    </row>
    <row r="3274" spans="2:8" ht="27.75" x14ac:dyDescent="0.35">
      <c r="B3274" s="410" t="s">
        <v>4080</v>
      </c>
      <c r="C3274" s="411" t="s">
        <v>3941</v>
      </c>
      <c r="D3274" s="412"/>
      <c r="E3274" s="412">
        <v>49658.32</v>
      </c>
      <c r="F3274" s="412">
        <v>0</v>
      </c>
      <c r="G3274" s="412"/>
      <c r="H3274" s="413"/>
    </row>
    <row r="3275" spans="2:8" ht="27.75" x14ac:dyDescent="0.35">
      <c r="B3275" s="410" t="s">
        <v>4081</v>
      </c>
      <c r="C3275" s="411" t="s">
        <v>3941</v>
      </c>
      <c r="D3275" s="412"/>
      <c r="E3275" s="412">
        <v>37104.400000000001</v>
      </c>
      <c r="F3275" s="412">
        <v>0</v>
      </c>
      <c r="G3275" s="412"/>
      <c r="H3275" s="413"/>
    </row>
    <row r="3276" spans="2:8" ht="27.75" x14ac:dyDescent="0.35">
      <c r="B3276" s="410" t="s">
        <v>4082</v>
      </c>
      <c r="C3276" s="411" t="s">
        <v>3941</v>
      </c>
      <c r="D3276" s="412"/>
      <c r="E3276" s="412">
        <v>2903.81</v>
      </c>
      <c r="F3276" s="412">
        <v>0</v>
      </c>
      <c r="G3276" s="412"/>
      <c r="H3276" s="413"/>
    </row>
    <row r="3277" spans="2:8" ht="27.75" x14ac:dyDescent="0.35">
      <c r="B3277" s="410" t="s">
        <v>4083</v>
      </c>
      <c r="C3277" s="411" t="s">
        <v>3941</v>
      </c>
      <c r="D3277" s="412"/>
      <c r="E3277" s="412">
        <v>0</v>
      </c>
      <c r="F3277" s="412">
        <v>49658.32</v>
      </c>
      <c r="G3277" s="412"/>
      <c r="H3277" s="413"/>
    </row>
    <row r="3278" spans="2:8" ht="27.75" x14ac:dyDescent="0.35">
      <c r="B3278" s="410" t="s">
        <v>4084</v>
      </c>
      <c r="C3278" s="411" t="s">
        <v>3270</v>
      </c>
      <c r="D3278" s="412">
        <v>0</v>
      </c>
      <c r="E3278" s="412">
        <v>0</v>
      </c>
      <c r="F3278" s="412">
        <v>8571</v>
      </c>
      <c r="G3278" s="412">
        <v>8571</v>
      </c>
      <c r="H3278" s="413"/>
    </row>
    <row r="3279" spans="2:8" ht="27.75" x14ac:dyDescent="0.35">
      <c r="B3279" s="410" t="s">
        <v>4085</v>
      </c>
      <c r="C3279" s="411" t="s">
        <v>3270</v>
      </c>
      <c r="D3279" s="412">
        <v>0</v>
      </c>
      <c r="E3279" s="412">
        <v>0</v>
      </c>
      <c r="F3279" s="412">
        <v>8571</v>
      </c>
      <c r="G3279" s="412">
        <v>8571</v>
      </c>
      <c r="H3279" s="413"/>
    </row>
    <row r="3280" spans="2:8" ht="27.75" x14ac:dyDescent="0.35">
      <c r="B3280" s="410" t="s">
        <v>4086</v>
      </c>
      <c r="C3280" s="411" t="s">
        <v>3941</v>
      </c>
      <c r="D3280" s="412"/>
      <c r="E3280" s="412">
        <v>0</v>
      </c>
      <c r="F3280" s="412">
        <v>8571</v>
      </c>
      <c r="G3280" s="412"/>
      <c r="H3280" s="413"/>
    </row>
    <row r="3281" spans="2:8" x14ac:dyDescent="0.35">
      <c r="B3281" s="410" t="s">
        <v>4087</v>
      </c>
      <c r="C3281" s="411" t="s">
        <v>3275</v>
      </c>
      <c r="D3281" s="412">
        <v>0</v>
      </c>
      <c r="E3281" s="412">
        <v>568959.19999999995</v>
      </c>
      <c r="F3281" s="412">
        <v>126297.08</v>
      </c>
      <c r="G3281" s="412">
        <v>-442662.12</v>
      </c>
      <c r="H3281" s="413"/>
    </row>
    <row r="3282" spans="2:8" x14ac:dyDescent="0.35">
      <c r="B3282" s="410" t="s">
        <v>4088</v>
      </c>
      <c r="C3282" s="411" t="s">
        <v>3277</v>
      </c>
      <c r="D3282" s="412">
        <v>0</v>
      </c>
      <c r="E3282" s="412">
        <v>19912</v>
      </c>
      <c r="F3282" s="412">
        <v>23400.01</v>
      </c>
      <c r="G3282" s="412">
        <v>3488.01</v>
      </c>
      <c r="H3282" s="413"/>
    </row>
    <row r="3283" spans="2:8" x14ac:dyDescent="0.35">
      <c r="B3283" s="410" t="s">
        <v>4089</v>
      </c>
      <c r="C3283" s="411" t="s">
        <v>3279</v>
      </c>
      <c r="D3283" s="412">
        <v>0</v>
      </c>
      <c r="E3283" s="412">
        <v>19912</v>
      </c>
      <c r="F3283" s="412">
        <v>0</v>
      </c>
      <c r="G3283" s="412">
        <v>-19912</v>
      </c>
      <c r="H3283" s="413"/>
    </row>
    <row r="3284" spans="2:8" x14ac:dyDescent="0.35">
      <c r="B3284" s="410" t="s">
        <v>4090</v>
      </c>
      <c r="C3284" s="411" t="s">
        <v>3281</v>
      </c>
      <c r="D3284" s="412">
        <v>0</v>
      </c>
      <c r="E3284" s="412">
        <v>19912</v>
      </c>
      <c r="F3284" s="412">
        <v>0</v>
      </c>
      <c r="G3284" s="412">
        <v>-19912</v>
      </c>
      <c r="H3284" s="413"/>
    </row>
    <row r="3285" spans="2:8" ht="27.75" x14ac:dyDescent="0.35">
      <c r="B3285" s="410" t="s">
        <v>4091</v>
      </c>
      <c r="C3285" s="411" t="s">
        <v>3941</v>
      </c>
      <c r="D3285" s="412"/>
      <c r="E3285" s="412">
        <v>19912</v>
      </c>
      <c r="F3285" s="412">
        <v>0</v>
      </c>
      <c r="G3285" s="412"/>
      <c r="H3285" s="413"/>
    </row>
    <row r="3286" spans="2:8" ht="27.75" x14ac:dyDescent="0.35">
      <c r="B3286" s="410" t="s">
        <v>4092</v>
      </c>
      <c r="C3286" s="411" t="s">
        <v>3309</v>
      </c>
      <c r="D3286" s="412">
        <v>0</v>
      </c>
      <c r="E3286" s="412">
        <v>0</v>
      </c>
      <c r="F3286" s="412">
        <v>23400.01</v>
      </c>
      <c r="G3286" s="412">
        <v>23400.01</v>
      </c>
      <c r="H3286" s="413"/>
    </row>
    <row r="3287" spans="2:8" x14ac:dyDescent="0.35">
      <c r="B3287" s="410" t="s">
        <v>4093</v>
      </c>
      <c r="C3287" s="411" t="s">
        <v>3311</v>
      </c>
      <c r="D3287" s="412">
        <v>0</v>
      </c>
      <c r="E3287" s="412">
        <v>0</v>
      </c>
      <c r="F3287" s="412">
        <v>23400.01</v>
      </c>
      <c r="G3287" s="412">
        <v>23400.01</v>
      </c>
      <c r="H3287" s="413"/>
    </row>
    <row r="3288" spans="2:8" ht="27.75" x14ac:dyDescent="0.35">
      <c r="B3288" s="410" t="s">
        <v>4094</v>
      </c>
      <c r="C3288" s="411" t="s">
        <v>3941</v>
      </c>
      <c r="D3288" s="412"/>
      <c r="E3288" s="412">
        <v>0</v>
      </c>
      <c r="F3288" s="412">
        <v>23400.01</v>
      </c>
      <c r="G3288" s="412"/>
      <c r="H3288" s="413"/>
    </row>
    <row r="3289" spans="2:8" ht="40.5" x14ac:dyDescent="0.35">
      <c r="B3289" s="410" t="s">
        <v>4095</v>
      </c>
      <c r="C3289" s="411" t="s">
        <v>3318</v>
      </c>
      <c r="D3289" s="412">
        <v>0</v>
      </c>
      <c r="E3289" s="412">
        <v>15000</v>
      </c>
      <c r="F3289" s="412">
        <v>72192.600000000006</v>
      </c>
      <c r="G3289" s="412">
        <v>57192.6</v>
      </c>
      <c r="H3289" s="413"/>
    </row>
    <row r="3290" spans="2:8" ht="27.75" x14ac:dyDescent="0.35">
      <c r="B3290" s="410" t="s">
        <v>4096</v>
      </c>
      <c r="C3290" s="411" t="s">
        <v>3326</v>
      </c>
      <c r="D3290" s="412">
        <v>0</v>
      </c>
      <c r="E3290" s="412">
        <v>15000</v>
      </c>
      <c r="F3290" s="412">
        <v>72192.600000000006</v>
      </c>
      <c r="G3290" s="412">
        <v>57192.6</v>
      </c>
      <c r="H3290" s="413"/>
    </row>
    <row r="3291" spans="2:8" ht="27.75" x14ac:dyDescent="0.35">
      <c r="B3291" s="410" t="s">
        <v>4097</v>
      </c>
      <c r="C3291" s="411" t="s">
        <v>3331</v>
      </c>
      <c r="D3291" s="412">
        <v>0</v>
      </c>
      <c r="E3291" s="412">
        <v>15000</v>
      </c>
      <c r="F3291" s="412">
        <v>72192.600000000006</v>
      </c>
      <c r="G3291" s="412">
        <v>57192.6</v>
      </c>
      <c r="H3291" s="413"/>
    </row>
    <row r="3292" spans="2:8" ht="27.75" x14ac:dyDescent="0.35">
      <c r="B3292" s="410" t="s">
        <v>4098</v>
      </c>
      <c r="C3292" s="411" t="s">
        <v>3941</v>
      </c>
      <c r="D3292" s="412"/>
      <c r="E3292" s="412">
        <v>0</v>
      </c>
      <c r="F3292" s="412">
        <v>10440</v>
      </c>
      <c r="G3292" s="412"/>
      <c r="H3292" s="413"/>
    </row>
    <row r="3293" spans="2:8" ht="27.75" x14ac:dyDescent="0.35">
      <c r="B3293" s="410" t="s">
        <v>4099</v>
      </c>
      <c r="C3293" s="411" t="s">
        <v>3941</v>
      </c>
      <c r="D3293" s="412"/>
      <c r="E3293" s="412">
        <v>0</v>
      </c>
      <c r="F3293" s="412">
        <v>10440</v>
      </c>
      <c r="G3293" s="412"/>
      <c r="H3293" s="413"/>
    </row>
    <row r="3294" spans="2:8" ht="27.75" x14ac:dyDescent="0.35">
      <c r="B3294" s="410" t="s">
        <v>4100</v>
      </c>
      <c r="C3294" s="411" t="s">
        <v>3941</v>
      </c>
      <c r="D3294" s="412"/>
      <c r="E3294" s="412">
        <v>0</v>
      </c>
      <c r="F3294" s="412">
        <v>51312.6</v>
      </c>
      <c r="G3294" s="412"/>
      <c r="H3294" s="413"/>
    </row>
    <row r="3295" spans="2:8" ht="27.75" x14ac:dyDescent="0.35">
      <c r="B3295" s="410" t="s">
        <v>4101</v>
      </c>
      <c r="C3295" s="411" t="s">
        <v>3941</v>
      </c>
      <c r="D3295" s="412"/>
      <c r="E3295" s="412">
        <v>15000</v>
      </c>
      <c r="F3295" s="412">
        <v>0</v>
      </c>
      <c r="G3295" s="412"/>
      <c r="H3295" s="413"/>
    </row>
    <row r="3296" spans="2:8" ht="40.5" x14ac:dyDescent="0.35">
      <c r="B3296" s="410" t="s">
        <v>4102</v>
      </c>
      <c r="C3296" s="411" t="s">
        <v>3420</v>
      </c>
      <c r="D3296" s="412">
        <v>0</v>
      </c>
      <c r="E3296" s="412">
        <v>0</v>
      </c>
      <c r="F3296" s="412">
        <v>4891.7</v>
      </c>
      <c r="G3296" s="412">
        <v>4891.7</v>
      </c>
      <c r="H3296" s="413"/>
    </row>
    <row r="3297" spans="2:8" ht="40.5" x14ac:dyDescent="0.35">
      <c r="B3297" s="410" t="s">
        <v>4103</v>
      </c>
      <c r="C3297" s="411" t="s">
        <v>3422</v>
      </c>
      <c r="D3297" s="412">
        <v>0</v>
      </c>
      <c r="E3297" s="412">
        <v>0</v>
      </c>
      <c r="F3297" s="412">
        <v>4891.7</v>
      </c>
      <c r="G3297" s="412">
        <v>4891.7</v>
      </c>
      <c r="H3297" s="413"/>
    </row>
    <row r="3298" spans="2:8" ht="27.75" x14ac:dyDescent="0.35">
      <c r="B3298" s="410" t="s">
        <v>4104</v>
      </c>
      <c r="C3298" s="411" t="s">
        <v>3424</v>
      </c>
      <c r="D3298" s="412">
        <v>0</v>
      </c>
      <c r="E3298" s="412">
        <v>0</v>
      </c>
      <c r="F3298" s="412">
        <v>4891.7</v>
      </c>
      <c r="G3298" s="412">
        <v>4891.7</v>
      </c>
      <c r="H3298" s="413"/>
    </row>
    <row r="3299" spans="2:8" ht="27.75" x14ac:dyDescent="0.35">
      <c r="B3299" s="410" t="s">
        <v>4105</v>
      </c>
      <c r="C3299" s="411" t="s">
        <v>3941</v>
      </c>
      <c r="D3299" s="412"/>
      <c r="E3299" s="412">
        <v>0</v>
      </c>
      <c r="F3299" s="412">
        <v>4891.7</v>
      </c>
      <c r="G3299" s="412"/>
      <c r="H3299" s="413"/>
    </row>
    <row r="3300" spans="2:8" x14ac:dyDescent="0.35">
      <c r="B3300" s="410" t="s">
        <v>4106</v>
      </c>
      <c r="C3300" s="411" t="s">
        <v>3440</v>
      </c>
      <c r="D3300" s="412">
        <v>0</v>
      </c>
      <c r="E3300" s="412">
        <v>4879.2</v>
      </c>
      <c r="F3300" s="412">
        <v>8180.77</v>
      </c>
      <c r="G3300" s="412">
        <v>3301.57</v>
      </c>
      <c r="H3300" s="413"/>
    </row>
    <row r="3301" spans="2:8" x14ac:dyDescent="0.35">
      <c r="B3301" s="410" t="s">
        <v>4107</v>
      </c>
      <c r="C3301" s="411" t="s">
        <v>3442</v>
      </c>
      <c r="D3301" s="412">
        <v>0</v>
      </c>
      <c r="E3301" s="412">
        <v>0</v>
      </c>
      <c r="F3301" s="412">
        <v>345</v>
      </c>
      <c r="G3301" s="412">
        <v>345</v>
      </c>
      <c r="H3301" s="413"/>
    </row>
    <row r="3302" spans="2:8" x14ac:dyDescent="0.35">
      <c r="B3302" s="410" t="s">
        <v>4108</v>
      </c>
      <c r="C3302" s="411" t="s">
        <v>3444</v>
      </c>
      <c r="D3302" s="412">
        <v>0</v>
      </c>
      <c r="E3302" s="412">
        <v>0</v>
      </c>
      <c r="F3302" s="412">
        <v>345</v>
      </c>
      <c r="G3302" s="412">
        <v>345</v>
      </c>
      <c r="H3302" s="413"/>
    </row>
    <row r="3303" spans="2:8" ht="27.75" x14ac:dyDescent="0.35">
      <c r="B3303" s="410" t="s">
        <v>4109</v>
      </c>
      <c r="C3303" s="411" t="s">
        <v>3941</v>
      </c>
      <c r="D3303" s="412"/>
      <c r="E3303" s="412">
        <v>0</v>
      </c>
      <c r="F3303" s="412">
        <v>345</v>
      </c>
      <c r="G3303" s="412"/>
      <c r="H3303" s="413"/>
    </row>
    <row r="3304" spans="2:8" x14ac:dyDescent="0.35">
      <c r="B3304" s="410" t="s">
        <v>4110</v>
      </c>
      <c r="C3304" s="411" t="s">
        <v>3447</v>
      </c>
      <c r="D3304" s="412">
        <v>0</v>
      </c>
      <c r="E3304" s="412">
        <v>4879.2</v>
      </c>
      <c r="F3304" s="412">
        <v>7835.77</v>
      </c>
      <c r="G3304" s="412">
        <v>2956.57</v>
      </c>
      <c r="H3304" s="413"/>
    </row>
    <row r="3305" spans="2:8" ht="27.75" x14ac:dyDescent="0.35">
      <c r="B3305" s="410" t="s">
        <v>4111</v>
      </c>
      <c r="C3305" s="411" t="s">
        <v>3449</v>
      </c>
      <c r="D3305" s="412">
        <v>0</v>
      </c>
      <c r="E3305" s="412">
        <v>4879.2</v>
      </c>
      <c r="F3305" s="412">
        <v>7835.77</v>
      </c>
      <c r="G3305" s="412">
        <v>2956.57</v>
      </c>
      <c r="H3305" s="413"/>
    </row>
    <row r="3306" spans="2:8" ht="27.75" x14ac:dyDescent="0.35">
      <c r="B3306" s="410" t="s">
        <v>4112</v>
      </c>
      <c r="C3306" s="411" t="s">
        <v>3941</v>
      </c>
      <c r="D3306" s="412"/>
      <c r="E3306" s="412">
        <v>0</v>
      </c>
      <c r="F3306" s="412">
        <v>7817.55</v>
      </c>
      <c r="G3306" s="412"/>
      <c r="H3306" s="413"/>
    </row>
    <row r="3307" spans="2:8" ht="27.75" x14ac:dyDescent="0.35">
      <c r="B3307" s="410" t="s">
        <v>4113</v>
      </c>
      <c r="C3307" s="411" t="s">
        <v>3941</v>
      </c>
      <c r="D3307" s="412"/>
      <c r="E3307" s="412">
        <v>0</v>
      </c>
      <c r="F3307" s="412">
        <v>18.22</v>
      </c>
      <c r="G3307" s="412"/>
      <c r="H3307" s="413"/>
    </row>
    <row r="3308" spans="2:8" ht="27.75" x14ac:dyDescent="0.35">
      <c r="B3308" s="410" t="s">
        <v>4114</v>
      </c>
      <c r="C3308" s="411" t="s">
        <v>3941</v>
      </c>
      <c r="D3308" s="412"/>
      <c r="E3308" s="412">
        <v>4879.2</v>
      </c>
      <c r="F3308" s="412">
        <v>0</v>
      </c>
      <c r="G3308" s="412"/>
      <c r="H3308" s="413"/>
    </row>
    <row r="3309" spans="2:8" x14ac:dyDescent="0.35">
      <c r="B3309" s="410" t="s">
        <v>4115</v>
      </c>
      <c r="C3309" s="411" t="s">
        <v>3477</v>
      </c>
      <c r="D3309" s="412">
        <v>0</v>
      </c>
      <c r="E3309" s="412">
        <v>529168</v>
      </c>
      <c r="F3309" s="412">
        <v>17632</v>
      </c>
      <c r="G3309" s="412">
        <v>-511536</v>
      </c>
      <c r="H3309" s="413"/>
    </row>
    <row r="3310" spans="2:8" x14ac:dyDescent="0.35">
      <c r="B3310" s="410" t="s">
        <v>4116</v>
      </c>
      <c r="C3310" s="411" t="s">
        <v>3479</v>
      </c>
      <c r="D3310" s="412">
        <v>0</v>
      </c>
      <c r="E3310" s="412">
        <v>529168</v>
      </c>
      <c r="F3310" s="412">
        <v>17632</v>
      </c>
      <c r="G3310" s="412">
        <v>-511536</v>
      </c>
      <c r="H3310" s="413"/>
    </row>
    <row r="3311" spans="2:8" ht="27.75" x14ac:dyDescent="0.35">
      <c r="B3311" s="410" t="s">
        <v>4117</v>
      </c>
      <c r="C3311" s="411" t="s">
        <v>3481</v>
      </c>
      <c r="D3311" s="412">
        <v>0</v>
      </c>
      <c r="E3311" s="412">
        <v>529168</v>
      </c>
      <c r="F3311" s="412">
        <v>17632</v>
      </c>
      <c r="G3311" s="412">
        <v>-511536</v>
      </c>
      <c r="H3311" s="413"/>
    </row>
    <row r="3312" spans="2:8" ht="27.75" x14ac:dyDescent="0.35">
      <c r="B3312" s="410" t="s">
        <v>4118</v>
      </c>
      <c r="C3312" s="411" t="s">
        <v>3941</v>
      </c>
      <c r="D3312" s="412"/>
      <c r="E3312" s="412">
        <v>0</v>
      </c>
      <c r="F3312" s="412">
        <v>17632</v>
      </c>
      <c r="G3312" s="412"/>
      <c r="H3312" s="413"/>
    </row>
    <row r="3313" spans="2:8" ht="27.75" x14ac:dyDescent="0.35">
      <c r="B3313" s="410" t="s">
        <v>4119</v>
      </c>
      <c r="C3313" s="411" t="s">
        <v>3941</v>
      </c>
      <c r="D3313" s="412"/>
      <c r="E3313" s="412">
        <v>429168</v>
      </c>
      <c r="F3313" s="412">
        <v>0</v>
      </c>
      <c r="G3313" s="412"/>
      <c r="H3313" s="413"/>
    </row>
    <row r="3314" spans="2:8" ht="27.75" x14ac:dyDescent="0.35">
      <c r="B3314" s="410" t="s">
        <v>4120</v>
      </c>
      <c r="C3314" s="411" t="s">
        <v>3941</v>
      </c>
      <c r="D3314" s="412"/>
      <c r="E3314" s="412">
        <v>100000</v>
      </c>
      <c r="F3314" s="412">
        <v>0</v>
      </c>
      <c r="G3314" s="412"/>
      <c r="H3314" s="413"/>
    </row>
    <row r="3315" spans="2:8" ht="40.5" x14ac:dyDescent="0.35">
      <c r="B3315" s="410">
        <v>8212</v>
      </c>
      <c r="C3315" s="411" t="s">
        <v>4121</v>
      </c>
      <c r="D3315" s="412">
        <v>0</v>
      </c>
      <c r="E3315" s="412">
        <v>16080.53</v>
      </c>
      <c r="F3315" s="412">
        <v>45443.31</v>
      </c>
      <c r="G3315" s="412">
        <v>29362.78</v>
      </c>
      <c r="H3315" s="413"/>
    </row>
    <row r="3316" spans="2:8" ht="27.75" x14ac:dyDescent="0.35">
      <c r="B3316" s="410" t="s">
        <v>4122</v>
      </c>
      <c r="C3316" s="411" t="s">
        <v>3485</v>
      </c>
      <c r="D3316" s="412">
        <v>0</v>
      </c>
      <c r="E3316" s="412">
        <v>16080.53</v>
      </c>
      <c r="F3316" s="412">
        <v>45443.31</v>
      </c>
      <c r="G3316" s="412">
        <v>29362.78</v>
      </c>
      <c r="H3316" s="413"/>
    </row>
    <row r="3317" spans="2:8" x14ac:dyDescent="0.35">
      <c r="B3317" s="410" t="s">
        <v>4123</v>
      </c>
      <c r="C3317" s="411" t="s">
        <v>3487</v>
      </c>
      <c r="D3317" s="412">
        <v>0</v>
      </c>
      <c r="E3317" s="412">
        <v>16080.53</v>
      </c>
      <c r="F3317" s="412">
        <v>45443.31</v>
      </c>
      <c r="G3317" s="412">
        <v>29362.78</v>
      </c>
      <c r="H3317" s="413"/>
    </row>
    <row r="3318" spans="2:8" x14ac:dyDescent="0.35">
      <c r="B3318" s="410" t="s">
        <v>4124</v>
      </c>
      <c r="C3318" s="411" t="s">
        <v>3489</v>
      </c>
      <c r="D3318" s="412">
        <v>0</v>
      </c>
      <c r="E3318" s="412">
        <v>0</v>
      </c>
      <c r="F3318" s="412">
        <v>43443.31</v>
      </c>
      <c r="G3318" s="412">
        <v>43443.31</v>
      </c>
      <c r="H3318" s="413"/>
    </row>
    <row r="3319" spans="2:8" x14ac:dyDescent="0.35">
      <c r="B3319" s="410" t="s">
        <v>4125</v>
      </c>
      <c r="C3319" s="411" t="s">
        <v>3491</v>
      </c>
      <c r="D3319" s="412">
        <v>0</v>
      </c>
      <c r="E3319" s="412">
        <v>0</v>
      </c>
      <c r="F3319" s="412">
        <v>43443.31</v>
      </c>
      <c r="G3319" s="412">
        <v>43443.31</v>
      </c>
      <c r="H3319" s="413"/>
    </row>
    <row r="3320" spans="2:8" ht="27.75" x14ac:dyDescent="0.35">
      <c r="B3320" s="410" t="s">
        <v>4126</v>
      </c>
      <c r="C3320" s="411" t="s">
        <v>3941</v>
      </c>
      <c r="D3320" s="412"/>
      <c r="E3320" s="412">
        <v>0</v>
      </c>
      <c r="F3320" s="412">
        <v>12173.8</v>
      </c>
      <c r="G3320" s="412"/>
      <c r="H3320" s="413"/>
    </row>
    <row r="3321" spans="2:8" ht="27.75" x14ac:dyDescent="0.35">
      <c r="B3321" s="410" t="s">
        <v>4127</v>
      </c>
      <c r="C3321" s="411" t="s">
        <v>3941</v>
      </c>
      <c r="D3321" s="412"/>
      <c r="E3321" s="412">
        <v>0</v>
      </c>
      <c r="F3321" s="412">
        <v>6633.86</v>
      </c>
      <c r="G3321" s="412"/>
      <c r="H3321" s="413"/>
    </row>
    <row r="3322" spans="2:8" ht="27.75" x14ac:dyDescent="0.35">
      <c r="B3322" s="410" t="s">
        <v>4128</v>
      </c>
      <c r="C3322" s="411" t="s">
        <v>3941</v>
      </c>
      <c r="D3322" s="412"/>
      <c r="E3322" s="412">
        <v>0</v>
      </c>
      <c r="F3322" s="412">
        <v>10000</v>
      </c>
      <c r="G3322" s="412"/>
      <c r="H3322" s="413"/>
    </row>
    <row r="3323" spans="2:8" ht="27.75" x14ac:dyDescent="0.35">
      <c r="B3323" s="410" t="s">
        <v>4129</v>
      </c>
      <c r="C3323" s="411" t="s">
        <v>3941</v>
      </c>
      <c r="D3323" s="412"/>
      <c r="E3323" s="412">
        <v>0</v>
      </c>
      <c r="F3323" s="412">
        <v>12635.65</v>
      </c>
      <c r="G3323" s="412"/>
      <c r="H3323" s="413"/>
    </row>
    <row r="3324" spans="2:8" ht="27.75" x14ac:dyDescent="0.35">
      <c r="B3324" s="410" t="s">
        <v>4130</v>
      </c>
      <c r="C3324" s="411" t="s">
        <v>3941</v>
      </c>
      <c r="D3324" s="412"/>
      <c r="E3324" s="412">
        <v>0</v>
      </c>
      <c r="F3324" s="412">
        <v>2000</v>
      </c>
      <c r="G3324" s="412"/>
      <c r="H3324" s="413"/>
    </row>
    <row r="3325" spans="2:8" ht="27.75" x14ac:dyDescent="0.35">
      <c r="B3325" s="410" t="s">
        <v>4131</v>
      </c>
      <c r="C3325" s="411" t="s">
        <v>3540</v>
      </c>
      <c r="D3325" s="412">
        <v>0</v>
      </c>
      <c r="E3325" s="412">
        <v>16080.53</v>
      </c>
      <c r="F3325" s="412">
        <v>0</v>
      </c>
      <c r="G3325" s="412">
        <v>-16080.53</v>
      </c>
      <c r="H3325" s="413"/>
    </row>
    <row r="3326" spans="2:8" x14ac:dyDescent="0.35">
      <c r="B3326" s="410" t="s">
        <v>4132</v>
      </c>
      <c r="C3326" s="411" t="s">
        <v>127</v>
      </c>
      <c r="D3326" s="412">
        <v>0</v>
      </c>
      <c r="E3326" s="412">
        <v>16080.53</v>
      </c>
      <c r="F3326" s="412">
        <v>0</v>
      </c>
      <c r="G3326" s="412">
        <v>-16080.53</v>
      </c>
      <c r="H3326" s="413"/>
    </row>
    <row r="3327" spans="2:8" ht="27.75" x14ac:dyDescent="0.35">
      <c r="B3327" s="410" t="s">
        <v>4133</v>
      </c>
      <c r="C3327" s="411" t="s">
        <v>3941</v>
      </c>
      <c r="D3327" s="412"/>
      <c r="E3327" s="412">
        <v>16080.53</v>
      </c>
      <c r="F3327" s="412">
        <v>0</v>
      </c>
      <c r="G3327" s="412"/>
      <c r="H3327" s="413"/>
    </row>
    <row r="3328" spans="2:8" ht="27.75" x14ac:dyDescent="0.35">
      <c r="B3328" s="410" t="s">
        <v>4134</v>
      </c>
      <c r="C3328" s="411" t="s">
        <v>4135</v>
      </c>
      <c r="D3328" s="412">
        <v>0</v>
      </c>
      <c r="E3328" s="412">
        <v>0</v>
      </c>
      <c r="F3328" s="412">
        <v>2000</v>
      </c>
      <c r="G3328" s="412">
        <v>2000</v>
      </c>
      <c r="H3328" s="413"/>
    </row>
    <row r="3329" spans="2:8" ht="27.75" x14ac:dyDescent="0.35">
      <c r="B3329" s="410" t="s">
        <v>4136</v>
      </c>
      <c r="C3329" s="411" t="s">
        <v>4135</v>
      </c>
      <c r="D3329" s="412">
        <v>0</v>
      </c>
      <c r="E3329" s="412">
        <v>0</v>
      </c>
      <c r="F3329" s="412">
        <v>2000</v>
      </c>
      <c r="G3329" s="412">
        <v>2000</v>
      </c>
      <c r="H3329" s="413"/>
    </row>
    <row r="3330" spans="2:8" ht="27.75" x14ac:dyDescent="0.35">
      <c r="B3330" s="410" t="s">
        <v>4137</v>
      </c>
      <c r="C3330" s="411" t="s">
        <v>3941</v>
      </c>
      <c r="D3330" s="412"/>
      <c r="E3330" s="412">
        <v>0</v>
      </c>
      <c r="F3330" s="412">
        <v>2000</v>
      </c>
      <c r="G3330" s="412"/>
      <c r="H3330" s="413"/>
    </row>
    <row r="3331" spans="2:8" ht="27.75" x14ac:dyDescent="0.35">
      <c r="B3331" s="410">
        <v>8216</v>
      </c>
      <c r="C3331" s="411" t="s">
        <v>4138</v>
      </c>
      <c r="D3331" s="412">
        <v>0</v>
      </c>
      <c r="E3331" s="412">
        <v>37080</v>
      </c>
      <c r="F3331" s="412">
        <v>225564</v>
      </c>
      <c r="G3331" s="412">
        <v>188484</v>
      </c>
      <c r="H3331" s="413"/>
    </row>
    <row r="3332" spans="2:8" ht="27.75" x14ac:dyDescent="0.35">
      <c r="B3332" s="410" t="s">
        <v>4139</v>
      </c>
      <c r="C3332" s="411" t="s">
        <v>3588</v>
      </c>
      <c r="D3332" s="412">
        <v>0</v>
      </c>
      <c r="E3332" s="412">
        <v>37080</v>
      </c>
      <c r="F3332" s="412">
        <v>225564</v>
      </c>
      <c r="G3332" s="412">
        <v>188484</v>
      </c>
      <c r="H3332" s="413"/>
    </row>
    <row r="3333" spans="2:8" ht="27.75" x14ac:dyDescent="0.35">
      <c r="B3333" s="410" t="s">
        <v>4140</v>
      </c>
      <c r="C3333" s="411" t="s">
        <v>3590</v>
      </c>
      <c r="D3333" s="412">
        <v>0</v>
      </c>
      <c r="E3333" s="412">
        <v>37080</v>
      </c>
      <c r="F3333" s="412">
        <v>129716.08</v>
      </c>
      <c r="G3333" s="412">
        <v>92636.08</v>
      </c>
      <c r="H3333" s="413"/>
    </row>
    <row r="3334" spans="2:8" x14ac:dyDescent="0.35">
      <c r="B3334" s="410" t="s">
        <v>4141</v>
      </c>
      <c r="C3334" s="411" t="s">
        <v>3592</v>
      </c>
      <c r="D3334" s="412">
        <v>0</v>
      </c>
      <c r="E3334" s="412">
        <v>37080</v>
      </c>
      <c r="F3334" s="412">
        <v>72066.12</v>
      </c>
      <c r="G3334" s="412">
        <v>34986.120000000003</v>
      </c>
      <c r="H3334" s="413"/>
    </row>
    <row r="3335" spans="2:8" x14ac:dyDescent="0.35">
      <c r="B3335" s="410" t="s">
        <v>4142</v>
      </c>
      <c r="C3335" s="411" t="s">
        <v>3594</v>
      </c>
      <c r="D3335" s="412">
        <v>0</v>
      </c>
      <c r="E3335" s="412">
        <v>37080</v>
      </c>
      <c r="F3335" s="412">
        <v>72066.12</v>
      </c>
      <c r="G3335" s="412">
        <v>34986.120000000003</v>
      </c>
      <c r="H3335" s="413"/>
    </row>
    <row r="3336" spans="2:8" ht="27.75" x14ac:dyDescent="0.35">
      <c r="B3336" s="410" t="s">
        <v>4143</v>
      </c>
      <c r="C3336" s="411" t="s">
        <v>3941</v>
      </c>
      <c r="D3336" s="412"/>
      <c r="E3336" s="412">
        <v>0</v>
      </c>
      <c r="F3336" s="412">
        <v>33466.120000000003</v>
      </c>
      <c r="G3336" s="412"/>
      <c r="H3336" s="413"/>
    </row>
    <row r="3337" spans="2:8" ht="27.75" x14ac:dyDescent="0.35">
      <c r="B3337" s="410" t="s">
        <v>4144</v>
      </c>
      <c r="C3337" s="411" t="s">
        <v>3941</v>
      </c>
      <c r="D3337" s="412"/>
      <c r="E3337" s="412">
        <v>0</v>
      </c>
      <c r="F3337" s="412">
        <v>38600</v>
      </c>
      <c r="G3337" s="412"/>
      <c r="H3337" s="413"/>
    </row>
    <row r="3338" spans="2:8" ht="27.75" x14ac:dyDescent="0.35">
      <c r="B3338" s="410" t="s">
        <v>4145</v>
      </c>
      <c r="C3338" s="411" t="s">
        <v>3941</v>
      </c>
      <c r="D3338" s="412"/>
      <c r="E3338" s="412">
        <v>37080</v>
      </c>
      <c r="F3338" s="412">
        <v>0</v>
      </c>
      <c r="G3338" s="412"/>
      <c r="H3338" s="413"/>
    </row>
    <row r="3339" spans="2:8" ht="27.75" x14ac:dyDescent="0.35">
      <c r="B3339" s="410" t="s">
        <v>4146</v>
      </c>
      <c r="C3339" s="411" t="s">
        <v>3598</v>
      </c>
      <c r="D3339" s="412">
        <v>0</v>
      </c>
      <c r="E3339" s="412">
        <v>0</v>
      </c>
      <c r="F3339" s="412">
        <v>57649.96</v>
      </c>
      <c r="G3339" s="412">
        <v>57649.96</v>
      </c>
      <c r="H3339" s="413"/>
    </row>
    <row r="3340" spans="2:8" x14ac:dyDescent="0.35">
      <c r="B3340" s="410" t="s">
        <v>4147</v>
      </c>
      <c r="C3340" s="411" t="s">
        <v>3600</v>
      </c>
      <c r="D3340" s="412">
        <v>0</v>
      </c>
      <c r="E3340" s="412">
        <v>0</v>
      </c>
      <c r="F3340" s="412">
        <v>57649.96</v>
      </c>
      <c r="G3340" s="412">
        <v>57649.96</v>
      </c>
      <c r="H3340" s="413"/>
    </row>
    <row r="3341" spans="2:8" ht="27.75" x14ac:dyDescent="0.35">
      <c r="B3341" s="410" t="s">
        <v>4148</v>
      </c>
      <c r="C3341" s="411" t="s">
        <v>3941</v>
      </c>
      <c r="D3341" s="412"/>
      <c r="E3341" s="412">
        <v>0</v>
      </c>
      <c r="F3341" s="412">
        <v>17249.98</v>
      </c>
      <c r="G3341" s="412"/>
      <c r="H3341" s="413"/>
    </row>
    <row r="3342" spans="2:8" ht="27.75" x14ac:dyDescent="0.35">
      <c r="B3342" s="410" t="s">
        <v>4149</v>
      </c>
      <c r="C3342" s="411" t="s">
        <v>3941</v>
      </c>
      <c r="D3342" s="412"/>
      <c r="E3342" s="412">
        <v>0</v>
      </c>
      <c r="F3342" s="412">
        <v>12000</v>
      </c>
      <c r="G3342" s="412"/>
      <c r="H3342" s="413"/>
    </row>
    <row r="3343" spans="2:8" ht="27.75" x14ac:dyDescent="0.35">
      <c r="B3343" s="410" t="s">
        <v>4150</v>
      </c>
      <c r="C3343" s="411" t="s">
        <v>3941</v>
      </c>
      <c r="D3343" s="412"/>
      <c r="E3343" s="412">
        <v>0</v>
      </c>
      <c r="F3343" s="412">
        <v>22499.99</v>
      </c>
      <c r="G3343" s="412"/>
      <c r="H3343" s="413"/>
    </row>
    <row r="3344" spans="2:8" ht="27.75" x14ac:dyDescent="0.35">
      <c r="B3344" s="410" t="s">
        <v>4151</v>
      </c>
      <c r="C3344" s="411" t="s">
        <v>3941</v>
      </c>
      <c r="D3344" s="412"/>
      <c r="E3344" s="412">
        <v>0</v>
      </c>
      <c r="F3344" s="412">
        <v>5899.99</v>
      </c>
      <c r="G3344" s="412"/>
      <c r="H3344" s="413"/>
    </row>
    <row r="3345" spans="2:8" ht="27.75" x14ac:dyDescent="0.35">
      <c r="B3345" s="410" t="s">
        <v>4152</v>
      </c>
      <c r="C3345" s="411" t="s">
        <v>3604</v>
      </c>
      <c r="D3345" s="412">
        <v>0</v>
      </c>
      <c r="E3345" s="412">
        <v>0</v>
      </c>
      <c r="F3345" s="412">
        <v>77448</v>
      </c>
      <c r="G3345" s="412">
        <v>77448</v>
      </c>
      <c r="H3345" s="413"/>
    </row>
    <row r="3346" spans="2:8" x14ac:dyDescent="0.35">
      <c r="B3346" s="410" t="s">
        <v>4153</v>
      </c>
      <c r="C3346" s="411" t="s">
        <v>3606</v>
      </c>
      <c r="D3346" s="412">
        <v>0</v>
      </c>
      <c r="E3346" s="412">
        <v>0</v>
      </c>
      <c r="F3346" s="412">
        <v>69948</v>
      </c>
      <c r="G3346" s="412">
        <v>69948</v>
      </c>
      <c r="H3346" s="413"/>
    </row>
    <row r="3347" spans="2:8" x14ac:dyDescent="0.35">
      <c r="B3347" s="410" t="s">
        <v>4154</v>
      </c>
      <c r="C3347" s="411" t="s">
        <v>3606</v>
      </c>
      <c r="D3347" s="412">
        <v>0</v>
      </c>
      <c r="E3347" s="412">
        <v>0</v>
      </c>
      <c r="F3347" s="412">
        <v>69948</v>
      </c>
      <c r="G3347" s="412">
        <v>69948</v>
      </c>
      <c r="H3347" s="413"/>
    </row>
    <row r="3348" spans="2:8" ht="27.75" x14ac:dyDescent="0.35">
      <c r="B3348" s="410" t="s">
        <v>4155</v>
      </c>
      <c r="C3348" s="411" t="s">
        <v>3941</v>
      </c>
      <c r="D3348" s="412"/>
      <c r="E3348" s="412">
        <v>0</v>
      </c>
      <c r="F3348" s="412">
        <v>34974</v>
      </c>
      <c r="G3348" s="412"/>
      <c r="H3348" s="413"/>
    </row>
    <row r="3349" spans="2:8" ht="27.75" x14ac:dyDescent="0.35">
      <c r="B3349" s="410" t="s">
        <v>4156</v>
      </c>
      <c r="C3349" s="411" t="s">
        <v>3941</v>
      </c>
      <c r="D3349" s="412"/>
      <c r="E3349" s="412">
        <v>0</v>
      </c>
      <c r="F3349" s="412">
        <v>34974</v>
      </c>
      <c r="G3349" s="412"/>
      <c r="H3349" s="413"/>
    </row>
    <row r="3350" spans="2:8" x14ac:dyDescent="0.35">
      <c r="B3350" s="410" t="s">
        <v>4157</v>
      </c>
      <c r="C3350" s="411" t="s">
        <v>4158</v>
      </c>
      <c r="D3350" s="412">
        <v>0</v>
      </c>
      <c r="E3350" s="412">
        <v>0</v>
      </c>
      <c r="F3350" s="412">
        <v>7500</v>
      </c>
      <c r="G3350" s="412">
        <v>7500</v>
      </c>
      <c r="H3350" s="413"/>
    </row>
    <row r="3351" spans="2:8" x14ac:dyDescent="0.35">
      <c r="B3351" s="410" t="s">
        <v>4159</v>
      </c>
      <c r="C3351" s="411" t="s">
        <v>4158</v>
      </c>
      <c r="D3351" s="412">
        <v>0</v>
      </c>
      <c r="E3351" s="412">
        <v>0</v>
      </c>
      <c r="F3351" s="412">
        <v>7500</v>
      </c>
      <c r="G3351" s="412">
        <v>7500</v>
      </c>
      <c r="H3351" s="413"/>
    </row>
    <row r="3352" spans="2:8" ht="27.75" x14ac:dyDescent="0.35">
      <c r="B3352" s="410" t="s">
        <v>4160</v>
      </c>
      <c r="C3352" s="411" t="s">
        <v>3941</v>
      </c>
      <c r="D3352" s="412"/>
      <c r="E3352" s="412">
        <v>0</v>
      </c>
      <c r="F3352" s="412">
        <v>7500</v>
      </c>
      <c r="G3352" s="412"/>
      <c r="H3352" s="413"/>
    </row>
    <row r="3353" spans="2:8" ht="27.75" x14ac:dyDescent="0.35">
      <c r="B3353" s="410" t="s">
        <v>4161</v>
      </c>
      <c r="C3353" s="411" t="s">
        <v>3612</v>
      </c>
      <c r="D3353" s="412">
        <v>0</v>
      </c>
      <c r="E3353" s="412">
        <v>0</v>
      </c>
      <c r="F3353" s="412">
        <v>18399.919999999998</v>
      </c>
      <c r="G3353" s="412">
        <v>18399.919999999998</v>
      </c>
      <c r="H3353" s="413"/>
    </row>
    <row r="3354" spans="2:8" ht="27.75" x14ac:dyDescent="0.35">
      <c r="B3354" s="410" t="s">
        <v>4162</v>
      </c>
      <c r="C3354" s="411" t="s">
        <v>3614</v>
      </c>
      <c r="D3354" s="412">
        <v>0</v>
      </c>
      <c r="E3354" s="412">
        <v>0</v>
      </c>
      <c r="F3354" s="412">
        <v>18399.919999999998</v>
      </c>
      <c r="G3354" s="412">
        <v>18399.919999999998</v>
      </c>
      <c r="H3354" s="413"/>
    </row>
    <row r="3355" spans="2:8" ht="27.75" x14ac:dyDescent="0.35">
      <c r="B3355" s="410" t="s">
        <v>4163</v>
      </c>
      <c r="C3355" s="411" t="s">
        <v>3614</v>
      </c>
      <c r="D3355" s="412">
        <v>0</v>
      </c>
      <c r="E3355" s="412">
        <v>0</v>
      </c>
      <c r="F3355" s="412">
        <v>18399.919999999998</v>
      </c>
      <c r="G3355" s="412">
        <v>18399.919999999998</v>
      </c>
      <c r="H3355" s="413"/>
    </row>
    <row r="3356" spans="2:8" ht="27.75" x14ac:dyDescent="0.35">
      <c r="B3356" s="410" t="s">
        <v>4164</v>
      </c>
      <c r="C3356" s="411" t="s">
        <v>3941</v>
      </c>
      <c r="D3356" s="412"/>
      <c r="E3356" s="412">
        <v>0</v>
      </c>
      <c r="F3356" s="412">
        <v>4599.9799999999996</v>
      </c>
      <c r="G3356" s="412"/>
      <c r="H3356" s="413"/>
    </row>
    <row r="3357" spans="2:8" ht="27.75" x14ac:dyDescent="0.35">
      <c r="B3357" s="410" t="s">
        <v>4165</v>
      </c>
      <c r="C3357" s="411" t="s">
        <v>3941</v>
      </c>
      <c r="D3357" s="412"/>
      <c r="E3357" s="412">
        <v>0</v>
      </c>
      <c r="F3357" s="412">
        <v>2299.9899999999998</v>
      </c>
      <c r="G3357" s="412"/>
      <c r="H3357" s="413"/>
    </row>
    <row r="3358" spans="2:8" ht="27.75" x14ac:dyDescent="0.35">
      <c r="B3358" s="410" t="s">
        <v>4166</v>
      </c>
      <c r="C3358" s="411" t="s">
        <v>3941</v>
      </c>
      <c r="D3358" s="412"/>
      <c r="E3358" s="412">
        <v>0</v>
      </c>
      <c r="F3358" s="412">
        <v>2299.9899999999998</v>
      </c>
      <c r="G3358" s="412"/>
      <c r="H3358" s="413"/>
    </row>
    <row r="3359" spans="2:8" ht="27.75" x14ac:dyDescent="0.35">
      <c r="B3359" s="410" t="s">
        <v>4167</v>
      </c>
      <c r="C3359" s="411" t="s">
        <v>3941</v>
      </c>
      <c r="D3359" s="412"/>
      <c r="E3359" s="412">
        <v>0</v>
      </c>
      <c r="F3359" s="412">
        <v>2299.9899999999998</v>
      </c>
      <c r="G3359" s="412"/>
      <c r="H3359" s="413"/>
    </row>
    <row r="3360" spans="2:8" ht="27.75" x14ac:dyDescent="0.35">
      <c r="B3360" s="410" t="s">
        <v>4168</v>
      </c>
      <c r="C3360" s="411" t="s">
        <v>3941</v>
      </c>
      <c r="D3360" s="412"/>
      <c r="E3360" s="412">
        <v>0</v>
      </c>
      <c r="F3360" s="412">
        <v>2299.9899999999998</v>
      </c>
      <c r="G3360" s="412"/>
      <c r="H3360" s="413"/>
    </row>
    <row r="3361" spans="2:8" ht="27.75" x14ac:dyDescent="0.35">
      <c r="B3361" s="410" t="s">
        <v>4169</v>
      </c>
      <c r="C3361" s="411" t="s">
        <v>3941</v>
      </c>
      <c r="D3361" s="412"/>
      <c r="E3361" s="412">
        <v>0</v>
      </c>
      <c r="F3361" s="412">
        <v>4599.9799999999996</v>
      </c>
      <c r="G3361" s="412"/>
      <c r="H3361" s="413"/>
    </row>
    <row r="3362" spans="2:8" ht="27.75" x14ac:dyDescent="0.35">
      <c r="B3362" s="410">
        <v>8220</v>
      </c>
      <c r="C3362" s="411" t="s">
        <v>4170</v>
      </c>
      <c r="D3362" s="412">
        <v>0</v>
      </c>
      <c r="E3362" s="412">
        <v>0</v>
      </c>
      <c r="F3362" s="412">
        <v>4968091.6500000004</v>
      </c>
      <c r="G3362" s="412">
        <v>-4968091.6500000004</v>
      </c>
      <c r="H3362" s="413"/>
    </row>
    <row r="3363" spans="2:8" ht="27.75" x14ac:dyDescent="0.35">
      <c r="B3363" s="410">
        <v>8221</v>
      </c>
      <c r="C3363" s="411" t="s">
        <v>4171</v>
      </c>
      <c r="D3363" s="412">
        <v>0</v>
      </c>
      <c r="E3363" s="412">
        <v>0</v>
      </c>
      <c r="F3363" s="412">
        <v>4370260.87</v>
      </c>
      <c r="G3363" s="412">
        <v>-4370260.87</v>
      </c>
      <c r="H3363" s="413"/>
    </row>
    <row r="3364" spans="2:8" x14ac:dyDescent="0.35">
      <c r="B3364" s="410" t="s">
        <v>4172</v>
      </c>
      <c r="C3364" s="411" t="s">
        <v>1719</v>
      </c>
      <c r="D3364" s="412">
        <v>0</v>
      </c>
      <c r="E3364" s="412">
        <v>0</v>
      </c>
      <c r="F3364" s="412">
        <v>2793360.65</v>
      </c>
      <c r="G3364" s="412">
        <v>-2793360.65</v>
      </c>
      <c r="H3364" s="413"/>
    </row>
    <row r="3365" spans="2:8" ht="27.75" x14ac:dyDescent="0.35">
      <c r="B3365" s="410" t="s">
        <v>4173</v>
      </c>
      <c r="C3365" s="411" t="s">
        <v>1721</v>
      </c>
      <c r="D3365" s="412">
        <v>0</v>
      </c>
      <c r="E3365" s="412">
        <v>0</v>
      </c>
      <c r="F3365" s="412">
        <v>1401155.18</v>
      </c>
      <c r="G3365" s="412">
        <v>-1401155.18</v>
      </c>
      <c r="H3365" s="413"/>
    </row>
    <row r="3366" spans="2:8" x14ac:dyDescent="0.35">
      <c r="B3366" s="410" t="s">
        <v>4174</v>
      </c>
      <c r="C3366" s="411" t="s">
        <v>1723</v>
      </c>
      <c r="D3366" s="412">
        <v>0</v>
      </c>
      <c r="E3366" s="412">
        <v>0</v>
      </c>
      <c r="F3366" s="412">
        <v>1401155.18</v>
      </c>
      <c r="G3366" s="412">
        <v>-1401155.18</v>
      </c>
      <c r="H3366" s="413"/>
    </row>
    <row r="3367" spans="2:8" x14ac:dyDescent="0.35">
      <c r="B3367" s="410" t="s">
        <v>4175</v>
      </c>
      <c r="C3367" s="411" t="s">
        <v>1725</v>
      </c>
      <c r="D3367" s="412">
        <v>0</v>
      </c>
      <c r="E3367" s="412">
        <v>0</v>
      </c>
      <c r="F3367" s="412">
        <v>1401155.18</v>
      </c>
      <c r="G3367" s="412">
        <v>-1401155.18</v>
      </c>
      <c r="H3367" s="413"/>
    </row>
    <row r="3368" spans="2:8" ht="40.5" x14ac:dyDescent="0.35">
      <c r="B3368" s="410" t="s">
        <v>4176</v>
      </c>
      <c r="C3368" s="411" t="s">
        <v>591</v>
      </c>
      <c r="D3368" s="412"/>
      <c r="E3368" s="412">
        <v>0</v>
      </c>
      <c r="F3368" s="412">
        <v>2200</v>
      </c>
      <c r="G3368" s="412"/>
      <c r="H3368" s="413"/>
    </row>
    <row r="3369" spans="2:8" ht="40.5" x14ac:dyDescent="0.35">
      <c r="B3369" s="410" t="s">
        <v>4177</v>
      </c>
      <c r="C3369" s="411" t="s">
        <v>617</v>
      </c>
      <c r="D3369" s="412"/>
      <c r="E3369" s="412">
        <v>0</v>
      </c>
      <c r="F3369" s="412">
        <v>2200</v>
      </c>
      <c r="G3369" s="412"/>
      <c r="H3369" s="413"/>
    </row>
    <row r="3370" spans="2:8" ht="40.5" x14ac:dyDescent="0.35">
      <c r="B3370" s="410" t="s">
        <v>4178</v>
      </c>
      <c r="C3370" s="411" t="s">
        <v>617</v>
      </c>
      <c r="D3370" s="412"/>
      <c r="E3370" s="412">
        <v>0</v>
      </c>
      <c r="F3370" s="412">
        <v>2500</v>
      </c>
      <c r="G3370" s="412"/>
      <c r="H3370" s="413"/>
    </row>
    <row r="3371" spans="2:8" ht="40.5" x14ac:dyDescent="0.35">
      <c r="B3371" s="410" t="s">
        <v>4179</v>
      </c>
      <c r="C3371" s="411" t="s">
        <v>617</v>
      </c>
      <c r="D3371" s="412"/>
      <c r="E3371" s="412">
        <v>0</v>
      </c>
      <c r="F3371" s="412">
        <v>2200</v>
      </c>
      <c r="G3371" s="412"/>
      <c r="H3371" s="413"/>
    </row>
    <row r="3372" spans="2:8" ht="40.5" x14ac:dyDescent="0.35">
      <c r="B3372" s="410" t="s">
        <v>4180</v>
      </c>
      <c r="C3372" s="411" t="s">
        <v>617</v>
      </c>
      <c r="D3372" s="412"/>
      <c r="E3372" s="412">
        <v>0</v>
      </c>
      <c r="F3372" s="412">
        <v>2200</v>
      </c>
      <c r="G3372" s="412"/>
      <c r="H3372" s="413"/>
    </row>
    <row r="3373" spans="2:8" ht="40.5" x14ac:dyDescent="0.35">
      <c r="B3373" s="410" t="s">
        <v>4181</v>
      </c>
      <c r="C3373" s="411" t="s">
        <v>617</v>
      </c>
      <c r="D3373" s="412"/>
      <c r="E3373" s="412">
        <v>0</v>
      </c>
      <c r="F3373" s="412">
        <v>2200</v>
      </c>
      <c r="G3373" s="412"/>
      <c r="H3373" s="413"/>
    </row>
    <row r="3374" spans="2:8" ht="40.5" x14ac:dyDescent="0.35">
      <c r="B3374" s="410" t="s">
        <v>4182</v>
      </c>
      <c r="C3374" s="411" t="s">
        <v>617</v>
      </c>
      <c r="D3374" s="412"/>
      <c r="E3374" s="412">
        <v>0</v>
      </c>
      <c r="F3374" s="412">
        <v>3000</v>
      </c>
      <c r="G3374" s="412"/>
      <c r="H3374" s="413"/>
    </row>
    <row r="3375" spans="2:8" ht="40.5" x14ac:dyDescent="0.35">
      <c r="B3375" s="410" t="s">
        <v>4183</v>
      </c>
      <c r="C3375" s="411" t="s">
        <v>617</v>
      </c>
      <c r="D3375" s="412"/>
      <c r="E3375" s="412">
        <v>0</v>
      </c>
      <c r="F3375" s="412">
        <v>2200</v>
      </c>
      <c r="G3375" s="412"/>
      <c r="H3375" s="413"/>
    </row>
    <row r="3376" spans="2:8" ht="40.5" x14ac:dyDescent="0.35">
      <c r="B3376" s="410" t="s">
        <v>4184</v>
      </c>
      <c r="C3376" s="411" t="s">
        <v>617</v>
      </c>
      <c r="D3376" s="412"/>
      <c r="E3376" s="412">
        <v>0</v>
      </c>
      <c r="F3376" s="412">
        <v>2500</v>
      </c>
      <c r="G3376" s="412"/>
      <c r="H3376" s="413"/>
    </row>
    <row r="3377" spans="2:8" ht="40.5" x14ac:dyDescent="0.35">
      <c r="B3377" s="410" t="s">
        <v>4185</v>
      </c>
      <c r="C3377" s="411" t="s">
        <v>617</v>
      </c>
      <c r="D3377" s="412"/>
      <c r="E3377" s="412">
        <v>0</v>
      </c>
      <c r="F3377" s="412">
        <v>3000</v>
      </c>
      <c r="G3377" s="412"/>
      <c r="H3377" s="413"/>
    </row>
    <row r="3378" spans="2:8" ht="40.5" x14ac:dyDescent="0.35">
      <c r="B3378" s="410" t="s">
        <v>4186</v>
      </c>
      <c r="C3378" s="411" t="s">
        <v>617</v>
      </c>
      <c r="D3378" s="412"/>
      <c r="E3378" s="412">
        <v>0</v>
      </c>
      <c r="F3378" s="412">
        <v>2200</v>
      </c>
      <c r="G3378" s="412"/>
      <c r="H3378" s="413"/>
    </row>
    <row r="3379" spans="2:8" ht="40.5" x14ac:dyDescent="0.35">
      <c r="B3379" s="410" t="s">
        <v>4187</v>
      </c>
      <c r="C3379" s="411" t="s">
        <v>617</v>
      </c>
      <c r="D3379" s="412"/>
      <c r="E3379" s="412">
        <v>0</v>
      </c>
      <c r="F3379" s="412">
        <v>7000</v>
      </c>
      <c r="G3379" s="412"/>
      <c r="H3379" s="413"/>
    </row>
    <row r="3380" spans="2:8" ht="40.5" x14ac:dyDescent="0.35">
      <c r="B3380" s="410" t="s">
        <v>4188</v>
      </c>
      <c r="C3380" s="411" t="s">
        <v>617</v>
      </c>
      <c r="D3380" s="412"/>
      <c r="E3380" s="412">
        <v>0</v>
      </c>
      <c r="F3380" s="412">
        <v>2200</v>
      </c>
      <c r="G3380" s="412"/>
      <c r="H3380" s="413"/>
    </row>
    <row r="3381" spans="2:8" ht="40.5" x14ac:dyDescent="0.35">
      <c r="B3381" s="410" t="s">
        <v>4189</v>
      </c>
      <c r="C3381" s="411" t="s">
        <v>617</v>
      </c>
      <c r="D3381" s="412"/>
      <c r="E3381" s="412">
        <v>0</v>
      </c>
      <c r="F3381" s="412">
        <v>2500</v>
      </c>
      <c r="G3381" s="412"/>
      <c r="H3381" s="413"/>
    </row>
    <row r="3382" spans="2:8" ht="40.5" x14ac:dyDescent="0.35">
      <c r="B3382" s="410" t="s">
        <v>4190</v>
      </c>
      <c r="C3382" s="411" t="s">
        <v>617</v>
      </c>
      <c r="D3382" s="412"/>
      <c r="E3382" s="412">
        <v>0</v>
      </c>
      <c r="F3382" s="412">
        <v>11000</v>
      </c>
      <c r="G3382" s="412"/>
      <c r="H3382" s="413"/>
    </row>
    <row r="3383" spans="2:8" ht="40.5" x14ac:dyDescent="0.35">
      <c r="B3383" s="410" t="s">
        <v>4191</v>
      </c>
      <c r="C3383" s="411" t="s">
        <v>617</v>
      </c>
      <c r="D3383" s="412"/>
      <c r="E3383" s="412">
        <v>0</v>
      </c>
      <c r="F3383" s="412">
        <v>2200</v>
      </c>
      <c r="G3383" s="412"/>
      <c r="H3383" s="413"/>
    </row>
    <row r="3384" spans="2:8" ht="40.5" x14ac:dyDescent="0.35">
      <c r="B3384" s="410" t="s">
        <v>4192</v>
      </c>
      <c r="C3384" s="411" t="s">
        <v>627</v>
      </c>
      <c r="D3384" s="412"/>
      <c r="E3384" s="412">
        <v>0</v>
      </c>
      <c r="F3384" s="412">
        <v>2500</v>
      </c>
      <c r="G3384" s="412"/>
      <c r="H3384" s="413"/>
    </row>
    <row r="3385" spans="2:8" ht="40.5" x14ac:dyDescent="0.35">
      <c r="B3385" s="410" t="s">
        <v>4193</v>
      </c>
      <c r="C3385" s="411" t="s">
        <v>627</v>
      </c>
      <c r="D3385" s="412"/>
      <c r="E3385" s="412">
        <v>0</v>
      </c>
      <c r="F3385" s="412">
        <v>3000</v>
      </c>
      <c r="G3385" s="412"/>
      <c r="H3385" s="413"/>
    </row>
    <row r="3386" spans="2:8" ht="40.5" x14ac:dyDescent="0.35">
      <c r="B3386" s="410" t="s">
        <v>4194</v>
      </c>
      <c r="C3386" s="411" t="s">
        <v>627</v>
      </c>
      <c r="D3386" s="412"/>
      <c r="E3386" s="412">
        <v>0</v>
      </c>
      <c r="F3386" s="412">
        <v>2200</v>
      </c>
      <c r="G3386" s="412"/>
      <c r="H3386" s="413"/>
    </row>
    <row r="3387" spans="2:8" ht="40.5" x14ac:dyDescent="0.35">
      <c r="B3387" s="410" t="s">
        <v>4195</v>
      </c>
      <c r="C3387" s="411" t="s">
        <v>627</v>
      </c>
      <c r="D3387" s="412"/>
      <c r="E3387" s="412">
        <v>0</v>
      </c>
      <c r="F3387" s="412">
        <v>2200</v>
      </c>
      <c r="G3387" s="412"/>
      <c r="H3387" s="413"/>
    </row>
    <row r="3388" spans="2:8" ht="40.5" x14ac:dyDescent="0.35">
      <c r="B3388" s="410" t="s">
        <v>4196</v>
      </c>
      <c r="C3388" s="411" t="s">
        <v>627</v>
      </c>
      <c r="D3388" s="412"/>
      <c r="E3388" s="412">
        <v>0</v>
      </c>
      <c r="F3388" s="412">
        <v>2200</v>
      </c>
      <c r="G3388" s="412"/>
      <c r="H3388" s="413"/>
    </row>
    <row r="3389" spans="2:8" ht="40.5" x14ac:dyDescent="0.35">
      <c r="B3389" s="410" t="s">
        <v>4197</v>
      </c>
      <c r="C3389" s="411" t="s">
        <v>627</v>
      </c>
      <c r="D3389" s="412"/>
      <c r="E3389" s="412">
        <v>0</v>
      </c>
      <c r="F3389" s="412">
        <v>3000</v>
      </c>
      <c r="G3389" s="412"/>
      <c r="H3389" s="413"/>
    </row>
    <row r="3390" spans="2:8" ht="40.5" x14ac:dyDescent="0.35">
      <c r="B3390" s="410" t="s">
        <v>4198</v>
      </c>
      <c r="C3390" s="411" t="s">
        <v>627</v>
      </c>
      <c r="D3390" s="412"/>
      <c r="E3390" s="412">
        <v>0</v>
      </c>
      <c r="F3390" s="412">
        <v>2200</v>
      </c>
      <c r="G3390" s="412"/>
      <c r="H3390" s="413"/>
    </row>
    <row r="3391" spans="2:8" ht="40.5" x14ac:dyDescent="0.35">
      <c r="B3391" s="410" t="s">
        <v>4199</v>
      </c>
      <c r="C3391" s="411" t="s">
        <v>627</v>
      </c>
      <c r="D3391" s="412"/>
      <c r="E3391" s="412">
        <v>0</v>
      </c>
      <c r="F3391" s="412">
        <v>2200</v>
      </c>
      <c r="G3391" s="412"/>
      <c r="H3391" s="413"/>
    </row>
    <row r="3392" spans="2:8" ht="40.5" x14ac:dyDescent="0.35">
      <c r="B3392" s="410" t="s">
        <v>4200</v>
      </c>
      <c r="C3392" s="411" t="s">
        <v>627</v>
      </c>
      <c r="D3392" s="412"/>
      <c r="E3392" s="412">
        <v>0</v>
      </c>
      <c r="F3392" s="412">
        <v>3000</v>
      </c>
      <c r="G3392" s="412"/>
      <c r="H3392" s="413"/>
    </row>
    <row r="3393" spans="2:8" ht="40.5" x14ac:dyDescent="0.35">
      <c r="B3393" s="410" t="s">
        <v>4201</v>
      </c>
      <c r="C3393" s="411" t="s">
        <v>627</v>
      </c>
      <c r="D3393" s="412"/>
      <c r="E3393" s="412">
        <v>0</v>
      </c>
      <c r="F3393" s="412">
        <v>2200</v>
      </c>
      <c r="G3393" s="412"/>
      <c r="H3393" s="413"/>
    </row>
    <row r="3394" spans="2:8" ht="40.5" x14ac:dyDescent="0.35">
      <c r="B3394" s="410" t="s">
        <v>4202</v>
      </c>
      <c r="C3394" s="411" t="s">
        <v>627</v>
      </c>
      <c r="D3394" s="412"/>
      <c r="E3394" s="412">
        <v>0</v>
      </c>
      <c r="F3394" s="412">
        <v>3000</v>
      </c>
      <c r="G3394" s="412"/>
      <c r="H3394" s="413"/>
    </row>
    <row r="3395" spans="2:8" ht="40.5" x14ac:dyDescent="0.35">
      <c r="B3395" s="410" t="s">
        <v>4203</v>
      </c>
      <c r="C3395" s="411" t="s">
        <v>627</v>
      </c>
      <c r="D3395" s="412"/>
      <c r="E3395" s="412">
        <v>0</v>
      </c>
      <c r="F3395" s="412">
        <v>2500</v>
      </c>
      <c r="G3395" s="412"/>
      <c r="H3395" s="413"/>
    </row>
    <row r="3396" spans="2:8" ht="40.5" x14ac:dyDescent="0.35">
      <c r="B3396" s="410" t="s">
        <v>4204</v>
      </c>
      <c r="C3396" s="411" t="s">
        <v>627</v>
      </c>
      <c r="D3396" s="412"/>
      <c r="E3396" s="412">
        <v>0</v>
      </c>
      <c r="F3396" s="412">
        <v>7000</v>
      </c>
      <c r="G3396" s="412"/>
      <c r="H3396" s="413"/>
    </row>
    <row r="3397" spans="2:8" ht="40.5" x14ac:dyDescent="0.35">
      <c r="B3397" s="410" t="s">
        <v>4205</v>
      </c>
      <c r="C3397" s="411" t="s">
        <v>627</v>
      </c>
      <c r="D3397" s="412"/>
      <c r="E3397" s="412">
        <v>0</v>
      </c>
      <c r="F3397" s="412">
        <v>2500</v>
      </c>
      <c r="G3397" s="412"/>
      <c r="H3397" s="413"/>
    </row>
    <row r="3398" spans="2:8" ht="40.5" x14ac:dyDescent="0.35">
      <c r="B3398" s="410" t="s">
        <v>4206</v>
      </c>
      <c r="C3398" s="411" t="s">
        <v>627</v>
      </c>
      <c r="D3398" s="412"/>
      <c r="E3398" s="412">
        <v>0</v>
      </c>
      <c r="F3398" s="412">
        <v>2500</v>
      </c>
      <c r="G3398" s="412"/>
      <c r="H3398" s="413"/>
    </row>
    <row r="3399" spans="2:8" ht="40.5" x14ac:dyDescent="0.35">
      <c r="B3399" s="410" t="s">
        <v>4207</v>
      </c>
      <c r="C3399" s="411" t="s">
        <v>627</v>
      </c>
      <c r="D3399" s="412"/>
      <c r="E3399" s="412">
        <v>0</v>
      </c>
      <c r="F3399" s="412">
        <v>2200</v>
      </c>
      <c r="G3399" s="412"/>
      <c r="H3399" s="413"/>
    </row>
    <row r="3400" spans="2:8" ht="40.5" x14ac:dyDescent="0.35">
      <c r="B3400" s="410" t="s">
        <v>4208</v>
      </c>
      <c r="C3400" s="411" t="s">
        <v>627</v>
      </c>
      <c r="D3400" s="412"/>
      <c r="E3400" s="412">
        <v>0</v>
      </c>
      <c r="F3400" s="412">
        <v>11000</v>
      </c>
      <c r="G3400" s="412"/>
      <c r="H3400" s="413"/>
    </row>
    <row r="3401" spans="2:8" ht="40.5" x14ac:dyDescent="0.35">
      <c r="B3401" s="410" t="s">
        <v>4209</v>
      </c>
      <c r="C3401" s="411" t="s">
        <v>627</v>
      </c>
      <c r="D3401" s="412"/>
      <c r="E3401" s="412">
        <v>0</v>
      </c>
      <c r="F3401" s="412">
        <v>2200</v>
      </c>
      <c r="G3401" s="412"/>
      <c r="H3401" s="413"/>
    </row>
    <row r="3402" spans="2:8" ht="40.5" x14ac:dyDescent="0.35">
      <c r="B3402" s="410" t="s">
        <v>4210</v>
      </c>
      <c r="C3402" s="411" t="s">
        <v>637</v>
      </c>
      <c r="D3402" s="412"/>
      <c r="E3402" s="412">
        <v>0</v>
      </c>
      <c r="F3402" s="412">
        <v>3787.02</v>
      </c>
      <c r="G3402" s="412"/>
      <c r="H3402" s="413"/>
    </row>
    <row r="3403" spans="2:8" ht="40.5" x14ac:dyDescent="0.35">
      <c r="B3403" s="410" t="s">
        <v>4211</v>
      </c>
      <c r="C3403" s="411" t="s">
        <v>639</v>
      </c>
      <c r="D3403" s="412"/>
      <c r="E3403" s="412">
        <v>0</v>
      </c>
      <c r="F3403" s="412">
        <v>2200</v>
      </c>
      <c r="G3403" s="412"/>
      <c r="H3403" s="413"/>
    </row>
    <row r="3404" spans="2:8" ht="40.5" x14ac:dyDescent="0.35">
      <c r="B3404" s="410" t="s">
        <v>4212</v>
      </c>
      <c r="C3404" s="411" t="s">
        <v>641</v>
      </c>
      <c r="D3404" s="412"/>
      <c r="E3404" s="412">
        <v>0</v>
      </c>
      <c r="F3404" s="412">
        <v>2500</v>
      </c>
      <c r="G3404" s="412"/>
      <c r="H3404" s="413"/>
    </row>
    <row r="3405" spans="2:8" ht="40.5" x14ac:dyDescent="0.35">
      <c r="B3405" s="410" t="s">
        <v>4213</v>
      </c>
      <c r="C3405" s="411" t="s">
        <v>641</v>
      </c>
      <c r="D3405" s="412"/>
      <c r="E3405" s="412">
        <v>0</v>
      </c>
      <c r="F3405" s="412">
        <v>3000</v>
      </c>
      <c r="G3405" s="412"/>
      <c r="H3405" s="413"/>
    </row>
    <row r="3406" spans="2:8" ht="40.5" x14ac:dyDescent="0.35">
      <c r="B3406" s="410" t="s">
        <v>4214</v>
      </c>
      <c r="C3406" s="411" t="s">
        <v>641</v>
      </c>
      <c r="D3406" s="412"/>
      <c r="E3406" s="412">
        <v>0</v>
      </c>
      <c r="F3406" s="412">
        <v>2200</v>
      </c>
      <c r="G3406" s="412"/>
      <c r="H3406" s="413"/>
    </row>
    <row r="3407" spans="2:8" ht="40.5" x14ac:dyDescent="0.35">
      <c r="B3407" s="410" t="s">
        <v>4215</v>
      </c>
      <c r="C3407" s="411" t="s">
        <v>641</v>
      </c>
      <c r="D3407" s="412"/>
      <c r="E3407" s="412">
        <v>0</v>
      </c>
      <c r="F3407" s="412">
        <v>2200</v>
      </c>
      <c r="G3407" s="412"/>
      <c r="H3407" s="413"/>
    </row>
    <row r="3408" spans="2:8" ht="40.5" x14ac:dyDescent="0.35">
      <c r="B3408" s="410" t="s">
        <v>4216</v>
      </c>
      <c r="C3408" s="411" t="s">
        <v>641</v>
      </c>
      <c r="D3408" s="412"/>
      <c r="E3408" s="412">
        <v>0</v>
      </c>
      <c r="F3408" s="412">
        <v>2200</v>
      </c>
      <c r="G3408" s="412"/>
      <c r="H3408" s="413"/>
    </row>
    <row r="3409" spans="2:8" ht="40.5" x14ac:dyDescent="0.35">
      <c r="B3409" s="410" t="s">
        <v>4217</v>
      </c>
      <c r="C3409" s="411" t="s">
        <v>641</v>
      </c>
      <c r="D3409" s="412"/>
      <c r="E3409" s="412">
        <v>0</v>
      </c>
      <c r="F3409" s="412">
        <v>3000</v>
      </c>
      <c r="G3409" s="412"/>
      <c r="H3409" s="413"/>
    </row>
    <row r="3410" spans="2:8" ht="40.5" x14ac:dyDescent="0.35">
      <c r="B3410" s="410" t="s">
        <v>4218</v>
      </c>
      <c r="C3410" s="411" t="s">
        <v>641</v>
      </c>
      <c r="D3410" s="412"/>
      <c r="E3410" s="412">
        <v>0</v>
      </c>
      <c r="F3410" s="412">
        <v>2200</v>
      </c>
      <c r="G3410" s="412"/>
      <c r="H3410" s="413"/>
    </row>
    <row r="3411" spans="2:8" ht="40.5" x14ac:dyDescent="0.35">
      <c r="B3411" s="410" t="s">
        <v>4219</v>
      </c>
      <c r="C3411" s="411" t="s">
        <v>641</v>
      </c>
      <c r="D3411" s="412"/>
      <c r="E3411" s="412">
        <v>0</v>
      </c>
      <c r="F3411" s="412">
        <v>2200</v>
      </c>
      <c r="G3411" s="412"/>
      <c r="H3411" s="413"/>
    </row>
    <row r="3412" spans="2:8" ht="40.5" x14ac:dyDescent="0.35">
      <c r="B3412" s="410" t="s">
        <v>4220</v>
      </c>
      <c r="C3412" s="411" t="s">
        <v>641</v>
      </c>
      <c r="D3412" s="412"/>
      <c r="E3412" s="412">
        <v>0</v>
      </c>
      <c r="F3412" s="412">
        <v>3000</v>
      </c>
      <c r="G3412" s="412"/>
      <c r="H3412" s="413"/>
    </row>
    <row r="3413" spans="2:8" ht="40.5" x14ac:dyDescent="0.35">
      <c r="B3413" s="410" t="s">
        <v>4221</v>
      </c>
      <c r="C3413" s="411" t="s">
        <v>641</v>
      </c>
      <c r="D3413" s="412"/>
      <c r="E3413" s="412">
        <v>0</v>
      </c>
      <c r="F3413" s="412">
        <v>2200</v>
      </c>
      <c r="G3413" s="412"/>
      <c r="H3413" s="413"/>
    </row>
    <row r="3414" spans="2:8" ht="40.5" x14ac:dyDescent="0.35">
      <c r="B3414" s="410" t="s">
        <v>4222</v>
      </c>
      <c r="C3414" s="411" t="s">
        <v>641</v>
      </c>
      <c r="D3414" s="412"/>
      <c r="E3414" s="412">
        <v>0</v>
      </c>
      <c r="F3414" s="412">
        <v>3000</v>
      </c>
      <c r="G3414" s="412"/>
      <c r="H3414" s="413"/>
    </row>
    <row r="3415" spans="2:8" ht="40.5" x14ac:dyDescent="0.35">
      <c r="B3415" s="410" t="s">
        <v>4223</v>
      </c>
      <c r="C3415" s="411" t="s">
        <v>641</v>
      </c>
      <c r="D3415" s="412"/>
      <c r="E3415" s="412">
        <v>0</v>
      </c>
      <c r="F3415" s="412">
        <v>2500</v>
      </c>
      <c r="G3415" s="412"/>
      <c r="H3415" s="413"/>
    </row>
    <row r="3416" spans="2:8" ht="40.5" x14ac:dyDescent="0.35">
      <c r="B3416" s="410" t="s">
        <v>4224</v>
      </c>
      <c r="C3416" s="411" t="s">
        <v>641</v>
      </c>
      <c r="D3416" s="412"/>
      <c r="E3416" s="412">
        <v>0</v>
      </c>
      <c r="F3416" s="412">
        <v>7000</v>
      </c>
      <c r="G3416" s="412"/>
      <c r="H3416" s="413"/>
    </row>
    <row r="3417" spans="2:8" ht="40.5" x14ac:dyDescent="0.35">
      <c r="B3417" s="410" t="s">
        <v>4225</v>
      </c>
      <c r="C3417" s="411" t="s">
        <v>641</v>
      </c>
      <c r="D3417" s="412"/>
      <c r="E3417" s="412">
        <v>0</v>
      </c>
      <c r="F3417" s="412">
        <v>2500</v>
      </c>
      <c r="G3417" s="412"/>
      <c r="H3417" s="413"/>
    </row>
    <row r="3418" spans="2:8" ht="40.5" x14ac:dyDescent="0.35">
      <c r="B3418" s="410" t="s">
        <v>4226</v>
      </c>
      <c r="C3418" s="411" t="s">
        <v>641</v>
      </c>
      <c r="D3418" s="412"/>
      <c r="E3418" s="412">
        <v>0</v>
      </c>
      <c r="F3418" s="412">
        <v>2500</v>
      </c>
      <c r="G3418" s="412"/>
      <c r="H3418" s="413"/>
    </row>
    <row r="3419" spans="2:8" ht="40.5" x14ac:dyDescent="0.35">
      <c r="B3419" s="410" t="s">
        <v>4227</v>
      </c>
      <c r="C3419" s="411" t="s">
        <v>641</v>
      </c>
      <c r="D3419" s="412"/>
      <c r="E3419" s="412">
        <v>0</v>
      </c>
      <c r="F3419" s="412">
        <v>2200</v>
      </c>
      <c r="G3419" s="412"/>
      <c r="H3419" s="413"/>
    </row>
    <row r="3420" spans="2:8" ht="40.5" x14ac:dyDescent="0.35">
      <c r="B3420" s="410" t="s">
        <v>4228</v>
      </c>
      <c r="C3420" s="411" t="s">
        <v>641</v>
      </c>
      <c r="D3420" s="412"/>
      <c r="E3420" s="412">
        <v>0</v>
      </c>
      <c r="F3420" s="412">
        <v>11000</v>
      </c>
      <c r="G3420" s="412"/>
      <c r="H3420" s="413"/>
    </row>
    <row r="3421" spans="2:8" ht="40.5" x14ac:dyDescent="0.35">
      <c r="B3421" s="410" t="s">
        <v>4229</v>
      </c>
      <c r="C3421" s="411" t="s">
        <v>641</v>
      </c>
      <c r="D3421" s="412"/>
      <c r="E3421" s="412">
        <v>0</v>
      </c>
      <c r="F3421" s="412">
        <v>2200</v>
      </c>
      <c r="G3421" s="412"/>
      <c r="H3421" s="413"/>
    </row>
    <row r="3422" spans="2:8" ht="27.75" x14ac:dyDescent="0.35">
      <c r="B3422" s="410" t="s">
        <v>4230</v>
      </c>
      <c r="C3422" s="411" t="s">
        <v>663</v>
      </c>
      <c r="D3422" s="412"/>
      <c r="E3422" s="412">
        <v>0</v>
      </c>
      <c r="F3422" s="412">
        <v>2200</v>
      </c>
      <c r="G3422" s="412"/>
      <c r="H3422" s="413"/>
    </row>
    <row r="3423" spans="2:8" ht="27.75" x14ac:dyDescent="0.35">
      <c r="B3423" s="410" t="s">
        <v>4231</v>
      </c>
      <c r="C3423" s="411" t="s">
        <v>663</v>
      </c>
      <c r="D3423" s="412"/>
      <c r="E3423" s="412">
        <v>0</v>
      </c>
      <c r="F3423" s="412">
        <v>2500</v>
      </c>
      <c r="G3423" s="412"/>
      <c r="H3423" s="413"/>
    </row>
    <row r="3424" spans="2:8" ht="27.75" x14ac:dyDescent="0.35">
      <c r="B3424" s="410" t="s">
        <v>4232</v>
      </c>
      <c r="C3424" s="411" t="s">
        <v>663</v>
      </c>
      <c r="D3424" s="412"/>
      <c r="E3424" s="412">
        <v>0</v>
      </c>
      <c r="F3424" s="412">
        <v>3000</v>
      </c>
      <c r="G3424" s="412"/>
      <c r="H3424" s="413"/>
    </row>
    <row r="3425" spans="2:8" ht="27.75" x14ac:dyDescent="0.35">
      <c r="B3425" s="410" t="s">
        <v>4233</v>
      </c>
      <c r="C3425" s="411" t="s">
        <v>663</v>
      </c>
      <c r="D3425" s="412"/>
      <c r="E3425" s="412">
        <v>0</v>
      </c>
      <c r="F3425" s="412">
        <v>2200</v>
      </c>
      <c r="G3425" s="412"/>
      <c r="H3425" s="413"/>
    </row>
    <row r="3426" spans="2:8" ht="27.75" x14ac:dyDescent="0.35">
      <c r="B3426" s="410" t="s">
        <v>4234</v>
      </c>
      <c r="C3426" s="411" t="s">
        <v>663</v>
      </c>
      <c r="D3426" s="412"/>
      <c r="E3426" s="412">
        <v>0</v>
      </c>
      <c r="F3426" s="412">
        <v>2200</v>
      </c>
      <c r="G3426" s="412"/>
      <c r="H3426" s="413"/>
    </row>
    <row r="3427" spans="2:8" ht="27.75" x14ac:dyDescent="0.35">
      <c r="B3427" s="410" t="s">
        <v>4235</v>
      </c>
      <c r="C3427" s="411" t="s">
        <v>663</v>
      </c>
      <c r="D3427" s="412"/>
      <c r="E3427" s="412">
        <v>0</v>
      </c>
      <c r="F3427" s="412">
        <v>3000</v>
      </c>
      <c r="G3427" s="412"/>
      <c r="H3427" s="413"/>
    </row>
    <row r="3428" spans="2:8" ht="27.75" x14ac:dyDescent="0.35">
      <c r="B3428" s="410" t="s">
        <v>4236</v>
      </c>
      <c r="C3428" s="411" t="s">
        <v>663</v>
      </c>
      <c r="D3428" s="412"/>
      <c r="E3428" s="412">
        <v>0</v>
      </c>
      <c r="F3428" s="412">
        <v>2200</v>
      </c>
      <c r="G3428" s="412"/>
      <c r="H3428" s="413"/>
    </row>
    <row r="3429" spans="2:8" ht="27.75" x14ac:dyDescent="0.35">
      <c r="B3429" s="410" t="s">
        <v>4237</v>
      </c>
      <c r="C3429" s="411" t="s">
        <v>663</v>
      </c>
      <c r="D3429" s="412"/>
      <c r="E3429" s="412">
        <v>0</v>
      </c>
      <c r="F3429" s="412">
        <v>3000</v>
      </c>
      <c r="G3429" s="412"/>
      <c r="H3429" s="413"/>
    </row>
    <row r="3430" spans="2:8" ht="27.75" x14ac:dyDescent="0.35">
      <c r="B3430" s="410" t="s">
        <v>4238</v>
      </c>
      <c r="C3430" s="411" t="s">
        <v>663</v>
      </c>
      <c r="D3430" s="412"/>
      <c r="E3430" s="412">
        <v>0</v>
      </c>
      <c r="F3430" s="412">
        <v>2500</v>
      </c>
      <c r="G3430" s="412"/>
      <c r="H3430" s="413"/>
    </row>
    <row r="3431" spans="2:8" ht="27.75" x14ac:dyDescent="0.35">
      <c r="B3431" s="410" t="s">
        <v>4239</v>
      </c>
      <c r="C3431" s="411" t="s">
        <v>663</v>
      </c>
      <c r="D3431" s="412"/>
      <c r="E3431" s="412">
        <v>0</v>
      </c>
      <c r="F3431" s="412">
        <v>3000</v>
      </c>
      <c r="G3431" s="412"/>
      <c r="H3431" s="413"/>
    </row>
    <row r="3432" spans="2:8" ht="27.75" x14ac:dyDescent="0.35">
      <c r="B3432" s="410" t="s">
        <v>4240</v>
      </c>
      <c r="C3432" s="411" t="s">
        <v>663</v>
      </c>
      <c r="D3432" s="412"/>
      <c r="E3432" s="412">
        <v>0</v>
      </c>
      <c r="F3432" s="412">
        <v>2200</v>
      </c>
      <c r="G3432" s="412"/>
      <c r="H3432" s="413"/>
    </row>
    <row r="3433" spans="2:8" ht="27.75" x14ac:dyDescent="0.35">
      <c r="B3433" s="410" t="s">
        <v>4241</v>
      </c>
      <c r="C3433" s="411" t="s">
        <v>663</v>
      </c>
      <c r="D3433" s="412"/>
      <c r="E3433" s="412">
        <v>0</v>
      </c>
      <c r="F3433" s="412">
        <v>7000</v>
      </c>
      <c r="G3433" s="412"/>
      <c r="H3433" s="413"/>
    </row>
    <row r="3434" spans="2:8" ht="27.75" x14ac:dyDescent="0.35">
      <c r="B3434" s="410" t="s">
        <v>4242</v>
      </c>
      <c r="C3434" s="411" t="s">
        <v>663</v>
      </c>
      <c r="D3434" s="412"/>
      <c r="E3434" s="412">
        <v>0</v>
      </c>
      <c r="F3434" s="412">
        <v>2200</v>
      </c>
      <c r="G3434" s="412"/>
      <c r="H3434" s="413"/>
    </row>
    <row r="3435" spans="2:8" ht="27.75" x14ac:dyDescent="0.35">
      <c r="B3435" s="410" t="s">
        <v>4243</v>
      </c>
      <c r="C3435" s="411" t="s">
        <v>663</v>
      </c>
      <c r="D3435" s="412"/>
      <c r="E3435" s="412">
        <v>0</v>
      </c>
      <c r="F3435" s="412">
        <v>2500</v>
      </c>
      <c r="G3435" s="412"/>
      <c r="H3435" s="413"/>
    </row>
    <row r="3436" spans="2:8" ht="27.75" x14ac:dyDescent="0.35">
      <c r="B3436" s="410" t="s">
        <v>4244</v>
      </c>
      <c r="C3436" s="411" t="s">
        <v>663</v>
      </c>
      <c r="D3436" s="412"/>
      <c r="E3436" s="412">
        <v>0</v>
      </c>
      <c r="F3436" s="412">
        <v>2200</v>
      </c>
      <c r="G3436" s="412"/>
      <c r="H3436" s="413"/>
    </row>
    <row r="3437" spans="2:8" ht="27.75" x14ac:dyDescent="0.35">
      <c r="B3437" s="410" t="s">
        <v>4245</v>
      </c>
      <c r="C3437" s="411" t="s">
        <v>663</v>
      </c>
      <c r="D3437" s="412"/>
      <c r="E3437" s="412">
        <v>0</v>
      </c>
      <c r="F3437" s="412">
        <v>11000</v>
      </c>
      <c r="G3437" s="412"/>
      <c r="H3437" s="413"/>
    </row>
    <row r="3438" spans="2:8" ht="27.75" x14ac:dyDescent="0.35">
      <c r="B3438" s="410" t="s">
        <v>4246</v>
      </c>
      <c r="C3438" s="411" t="s">
        <v>666</v>
      </c>
      <c r="D3438" s="412"/>
      <c r="E3438" s="412">
        <v>0</v>
      </c>
      <c r="F3438" s="412">
        <v>2200</v>
      </c>
      <c r="G3438" s="412"/>
      <c r="H3438" s="413"/>
    </row>
    <row r="3439" spans="2:8" ht="27.75" x14ac:dyDescent="0.35">
      <c r="B3439" s="410" t="s">
        <v>4247</v>
      </c>
      <c r="C3439" s="411" t="s">
        <v>666</v>
      </c>
      <c r="D3439" s="412"/>
      <c r="E3439" s="412">
        <v>0</v>
      </c>
      <c r="F3439" s="412">
        <v>2500</v>
      </c>
      <c r="G3439" s="412"/>
      <c r="H3439" s="413"/>
    </row>
    <row r="3440" spans="2:8" ht="27.75" x14ac:dyDescent="0.35">
      <c r="B3440" s="410" t="s">
        <v>4248</v>
      </c>
      <c r="C3440" s="411" t="s">
        <v>666</v>
      </c>
      <c r="D3440" s="412"/>
      <c r="E3440" s="412">
        <v>0</v>
      </c>
      <c r="F3440" s="412">
        <v>3000</v>
      </c>
      <c r="G3440" s="412"/>
      <c r="H3440" s="413"/>
    </row>
    <row r="3441" spans="2:8" ht="27.75" x14ac:dyDescent="0.35">
      <c r="B3441" s="410" t="s">
        <v>4249</v>
      </c>
      <c r="C3441" s="411" t="s">
        <v>666</v>
      </c>
      <c r="D3441" s="412"/>
      <c r="E3441" s="412">
        <v>0</v>
      </c>
      <c r="F3441" s="412">
        <v>2200</v>
      </c>
      <c r="G3441" s="412"/>
      <c r="H3441" s="413"/>
    </row>
    <row r="3442" spans="2:8" ht="27.75" x14ac:dyDescent="0.35">
      <c r="B3442" s="410" t="s">
        <v>4250</v>
      </c>
      <c r="C3442" s="411" t="s">
        <v>666</v>
      </c>
      <c r="D3442" s="412"/>
      <c r="E3442" s="412">
        <v>0</v>
      </c>
      <c r="F3442" s="412">
        <v>2200</v>
      </c>
      <c r="G3442" s="412"/>
      <c r="H3442" s="413"/>
    </row>
    <row r="3443" spans="2:8" ht="27.75" x14ac:dyDescent="0.35">
      <c r="B3443" s="410" t="s">
        <v>4251</v>
      </c>
      <c r="C3443" s="411" t="s">
        <v>666</v>
      </c>
      <c r="D3443" s="412"/>
      <c r="E3443" s="412">
        <v>0</v>
      </c>
      <c r="F3443" s="412">
        <v>3000</v>
      </c>
      <c r="G3443" s="412"/>
      <c r="H3443" s="413"/>
    </row>
    <row r="3444" spans="2:8" ht="27.75" x14ac:dyDescent="0.35">
      <c r="B3444" s="410" t="s">
        <v>4252</v>
      </c>
      <c r="C3444" s="411" t="s">
        <v>666</v>
      </c>
      <c r="D3444" s="412"/>
      <c r="E3444" s="412">
        <v>0</v>
      </c>
      <c r="F3444" s="412">
        <v>2200</v>
      </c>
      <c r="G3444" s="412"/>
      <c r="H3444" s="413"/>
    </row>
    <row r="3445" spans="2:8" ht="27.75" x14ac:dyDescent="0.35">
      <c r="B3445" s="410" t="s">
        <v>4253</v>
      </c>
      <c r="C3445" s="411" t="s">
        <v>666</v>
      </c>
      <c r="D3445" s="412"/>
      <c r="E3445" s="412">
        <v>0</v>
      </c>
      <c r="F3445" s="412">
        <v>3000</v>
      </c>
      <c r="G3445" s="412"/>
      <c r="H3445" s="413"/>
    </row>
    <row r="3446" spans="2:8" ht="27.75" x14ac:dyDescent="0.35">
      <c r="B3446" s="410" t="s">
        <v>4254</v>
      </c>
      <c r="C3446" s="411" t="s">
        <v>666</v>
      </c>
      <c r="D3446" s="412"/>
      <c r="E3446" s="412">
        <v>0</v>
      </c>
      <c r="F3446" s="412">
        <v>2500</v>
      </c>
      <c r="G3446" s="412"/>
      <c r="H3446" s="413"/>
    </row>
    <row r="3447" spans="2:8" ht="27.75" x14ac:dyDescent="0.35">
      <c r="B3447" s="410" t="s">
        <v>4255</v>
      </c>
      <c r="C3447" s="411" t="s">
        <v>666</v>
      </c>
      <c r="D3447" s="412"/>
      <c r="E3447" s="412">
        <v>0</v>
      </c>
      <c r="F3447" s="412">
        <v>3000</v>
      </c>
      <c r="G3447" s="412"/>
      <c r="H3447" s="413"/>
    </row>
    <row r="3448" spans="2:8" ht="27.75" x14ac:dyDescent="0.35">
      <c r="B3448" s="410" t="s">
        <v>4256</v>
      </c>
      <c r="C3448" s="411" t="s">
        <v>666</v>
      </c>
      <c r="D3448" s="412"/>
      <c r="E3448" s="412">
        <v>0</v>
      </c>
      <c r="F3448" s="412">
        <v>2200</v>
      </c>
      <c r="G3448" s="412"/>
      <c r="H3448" s="413"/>
    </row>
    <row r="3449" spans="2:8" ht="27.75" x14ac:dyDescent="0.35">
      <c r="B3449" s="410" t="s">
        <v>4257</v>
      </c>
      <c r="C3449" s="411" t="s">
        <v>666</v>
      </c>
      <c r="D3449" s="412"/>
      <c r="E3449" s="412">
        <v>0</v>
      </c>
      <c r="F3449" s="412">
        <v>7000</v>
      </c>
      <c r="G3449" s="412"/>
      <c r="H3449" s="413"/>
    </row>
    <row r="3450" spans="2:8" ht="27.75" x14ac:dyDescent="0.35">
      <c r="B3450" s="410" t="s">
        <v>4258</v>
      </c>
      <c r="C3450" s="411" t="s">
        <v>666</v>
      </c>
      <c r="D3450" s="412"/>
      <c r="E3450" s="412">
        <v>0</v>
      </c>
      <c r="F3450" s="412">
        <v>2200</v>
      </c>
      <c r="G3450" s="412"/>
      <c r="H3450" s="413"/>
    </row>
    <row r="3451" spans="2:8" ht="27.75" x14ac:dyDescent="0.35">
      <c r="B3451" s="410" t="s">
        <v>4259</v>
      </c>
      <c r="C3451" s="411" t="s">
        <v>666</v>
      </c>
      <c r="D3451" s="412"/>
      <c r="E3451" s="412">
        <v>0</v>
      </c>
      <c r="F3451" s="412">
        <v>2500</v>
      </c>
      <c r="G3451" s="412"/>
      <c r="H3451" s="413"/>
    </row>
    <row r="3452" spans="2:8" ht="27.75" x14ac:dyDescent="0.35">
      <c r="B3452" s="410" t="s">
        <v>4260</v>
      </c>
      <c r="C3452" s="411" t="s">
        <v>666</v>
      </c>
      <c r="D3452" s="412"/>
      <c r="E3452" s="412">
        <v>0</v>
      </c>
      <c r="F3452" s="412">
        <v>2200</v>
      </c>
      <c r="G3452" s="412"/>
      <c r="H3452" s="413"/>
    </row>
    <row r="3453" spans="2:8" ht="27.75" x14ac:dyDescent="0.35">
      <c r="B3453" s="410" t="s">
        <v>4261</v>
      </c>
      <c r="C3453" s="411" t="s">
        <v>666</v>
      </c>
      <c r="D3453" s="412"/>
      <c r="E3453" s="412">
        <v>0</v>
      </c>
      <c r="F3453" s="412">
        <v>11000</v>
      </c>
      <c r="G3453" s="412"/>
      <c r="H3453" s="413"/>
    </row>
    <row r="3454" spans="2:8" ht="40.5" x14ac:dyDescent="0.35">
      <c r="B3454" s="410" t="s">
        <v>4262</v>
      </c>
      <c r="C3454" s="411" t="s">
        <v>668</v>
      </c>
      <c r="D3454" s="412"/>
      <c r="E3454" s="412">
        <v>0</v>
      </c>
      <c r="F3454" s="412">
        <v>2200</v>
      </c>
      <c r="G3454" s="412"/>
      <c r="H3454" s="413"/>
    </row>
    <row r="3455" spans="2:8" ht="40.5" x14ac:dyDescent="0.35">
      <c r="B3455" s="410" t="s">
        <v>4263</v>
      </c>
      <c r="C3455" s="411" t="s">
        <v>668</v>
      </c>
      <c r="D3455" s="412"/>
      <c r="E3455" s="412">
        <v>0</v>
      </c>
      <c r="F3455" s="412">
        <v>2500</v>
      </c>
      <c r="G3455" s="412"/>
      <c r="H3455" s="413"/>
    </row>
    <row r="3456" spans="2:8" ht="40.5" x14ac:dyDescent="0.35">
      <c r="B3456" s="410" t="s">
        <v>4264</v>
      </c>
      <c r="C3456" s="411" t="s">
        <v>668</v>
      </c>
      <c r="D3456" s="412"/>
      <c r="E3456" s="412">
        <v>0</v>
      </c>
      <c r="F3456" s="412">
        <v>3000</v>
      </c>
      <c r="G3456" s="412"/>
      <c r="H3456" s="413"/>
    </row>
    <row r="3457" spans="2:8" ht="40.5" x14ac:dyDescent="0.35">
      <c r="B3457" s="410" t="s">
        <v>4265</v>
      </c>
      <c r="C3457" s="411" t="s">
        <v>668</v>
      </c>
      <c r="D3457" s="412"/>
      <c r="E3457" s="412">
        <v>0</v>
      </c>
      <c r="F3457" s="412">
        <v>2200</v>
      </c>
      <c r="G3457" s="412"/>
      <c r="H3457" s="413"/>
    </row>
    <row r="3458" spans="2:8" ht="40.5" x14ac:dyDescent="0.35">
      <c r="B3458" s="410" t="s">
        <v>4266</v>
      </c>
      <c r="C3458" s="411" t="s">
        <v>668</v>
      </c>
      <c r="D3458" s="412"/>
      <c r="E3458" s="412">
        <v>0</v>
      </c>
      <c r="F3458" s="412">
        <v>2200</v>
      </c>
      <c r="G3458" s="412"/>
      <c r="H3458" s="413"/>
    </row>
    <row r="3459" spans="2:8" ht="40.5" x14ac:dyDescent="0.35">
      <c r="B3459" s="410" t="s">
        <v>4267</v>
      </c>
      <c r="C3459" s="411" t="s">
        <v>668</v>
      </c>
      <c r="D3459" s="412"/>
      <c r="E3459" s="412">
        <v>0</v>
      </c>
      <c r="F3459" s="412">
        <v>3000</v>
      </c>
      <c r="G3459" s="412"/>
      <c r="H3459" s="413"/>
    </row>
    <row r="3460" spans="2:8" ht="40.5" x14ac:dyDescent="0.35">
      <c r="B3460" s="410" t="s">
        <v>4268</v>
      </c>
      <c r="C3460" s="411" t="s">
        <v>668</v>
      </c>
      <c r="D3460" s="412"/>
      <c r="E3460" s="412">
        <v>0</v>
      </c>
      <c r="F3460" s="412">
        <v>2200</v>
      </c>
      <c r="G3460" s="412"/>
      <c r="H3460" s="413"/>
    </row>
    <row r="3461" spans="2:8" ht="40.5" x14ac:dyDescent="0.35">
      <c r="B3461" s="410" t="s">
        <v>4269</v>
      </c>
      <c r="C3461" s="411" t="s">
        <v>668</v>
      </c>
      <c r="D3461" s="412"/>
      <c r="E3461" s="412">
        <v>0</v>
      </c>
      <c r="F3461" s="412">
        <v>3000</v>
      </c>
      <c r="G3461" s="412"/>
      <c r="H3461" s="413"/>
    </row>
    <row r="3462" spans="2:8" ht="40.5" x14ac:dyDescent="0.35">
      <c r="B3462" s="410" t="s">
        <v>4270</v>
      </c>
      <c r="C3462" s="411" t="s">
        <v>668</v>
      </c>
      <c r="D3462" s="412"/>
      <c r="E3462" s="412">
        <v>0</v>
      </c>
      <c r="F3462" s="412">
        <v>2500</v>
      </c>
      <c r="G3462" s="412"/>
      <c r="H3462" s="413"/>
    </row>
    <row r="3463" spans="2:8" ht="40.5" x14ac:dyDescent="0.35">
      <c r="B3463" s="410" t="s">
        <v>4271</v>
      </c>
      <c r="C3463" s="411" t="s">
        <v>668</v>
      </c>
      <c r="D3463" s="412"/>
      <c r="E3463" s="412">
        <v>0</v>
      </c>
      <c r="F3463" s="412">
        <v>3000</v>
      </c>
      <c r="G3463" s="412"/>
      <c r="H3463" s="413"/>
    </row>
    <row r="3464" spans="2:8" ht="40.5" x14ac:dyDescent="0.35">
      <c r="B3464" s="410" t="s">
        <v>4272</v>
      </c>
      <c r="C3464" s="411" t="s">
        <v>668</v>
      </c>
      <c r="D3464" s="412"/>
      <c r="E3464" s="412">
        <v>0</v>
      </c>
      <c r="F3464" s="412">
        <v>2200</v>
      </c>
      <c r="G3464" s="412"/>
      <c r="H3464" s="413"/>
    </row>
    <row r="3465" spans="2:8" ht="40.5" x14ac:dyDescent="0.35">
      <c r="B3465" s="410" t="s">
        <v>4273</v>
      </c>
      <c r="C3465" s="411" t="s">
        <v>668</v>
      </c>
      <c r="D3465" s="412"/>
      <c r="E3465" s="412">
        <v>0</v>
      </c>
      <c r="F3465" s="412">
        <v>7000</v>
      </c>
      <c r="G3465" s="412"/>
      <c r="H3465" s="413"/>
    </row>
    <row r="3466" spans="2:8" ht="40.5" x14ac:dyDescent="0.35">
      <c r="B3466" s="410" t="s">
        <v>4274</v>
      </c>
      <c r="C3466" s="411" t="s">
        <v>668</v>
      </c>
      <c r="D3466" s="412"/>
      <c r="E3466" s="412">
        <v>0</v>
      </c>
      <c r="F3466" s="412">
        <v>2200</v>
      </c>
      <c r="G3466" s="412"/>
      <c r="H3466" s="413"/>
    </row>
    <row r="3467" spans="2:8" ht="40.5" x14ac:dyDescent="0.35">
      <c r="B3467" s="410" t="s">
        <v>4275</v>
      </c>
      <c r="C3467" s="411" t="s">
        <v>668</v>
      </c>
      <c r="D3467" s="412"/>
      <c r="E3467" s="412">
        <v>0</v>
      </c>
      <c r="F3467" s="412">
        <v>2500</v>
      </c>
      <c r="G3467" s="412"/>
      <c r="H3467" s="413"/>
    </row>
    <row r="3468" spans="2:8" ht="40.5" x14ac:dyDescent="0.35">
      <c r="B3468" s="410" t="s">
        <v>4276</v>
      </c>
      <c r="C3468" s="411" t="s">
        <v>668</v>
      </c>
      <c r="D3468" s="412"/>
      <c r="E3468" s="412">
        <v>0</v>
      </c>
      <c r="F3468" s="412">
        <v>2200</v>
      </c>
      <c r="G3468" s="412"/>
      <c r="H3468" s="413"/>
    </row>
    <row r="3469" spans="2:8" ht="40.5" x14ac:dyDescent="0.35">
      <c r="B3469" s="410" t="s">
        <v>4277</v>
      </c>
      <c r="C3469" s="411" t="s">
        <v>668</v>
      </c>
      <c r="D3469" s="412"/>
      <c r="E3469" s="412">
        <v>0</v>
      </c>
      <c r="F3469" s="412">
        <v>11000</v>
      </c>
      <c r="G3469" s="412"/>
      <c r="H3469" s="413"/>
    </row>
    <row r="3470" spans="2:8" ht="40.5" x14ac:dyDescent="0.35">
      <c r="B3470" s="410" t="s">
        <v>4278</v>
      </c>
      <c r="C3470" s="411" t="s">
        <v>668</v>
      </c>
      <c r="D3470" s="412"/>
      <c r="E3470" s="412">
        <v>0</v>
      </c>
      <c r="F3470" s="412">
        <v>2200</v>
      </c>
      <c r="G3470" s="412"/>
      <c r="H3470" s="413"/>
    </row>
    <row r="3471" spans="2:8" ht="27.75" x14ac:dyDescent="0.35">
      <c r="B3471" s="410" t="s">
        <v>4279</v>
      </c>
      <c r="C3471" s="411" t="s">
        <v>672</v>
      </c>
      <c r="D3471" s="412"/>
      <c r="E3471" s="412">
        <v>0</v>
      </c>
      <c r="F3471" s="412">
        <v>2200</v>
      </c>
      <c r="G3471" s="412"/>
      <c r="H3471" s="413"/>
    </row>
    <row r="3472" spans="2:8" ht="27.75" x14ac:dyDescent="0.35">
      <c r="B3472" s="410" t="s">
        <v>4280</v>
      </c>
      <c r="C3472" s="411" t="s">
        <v>672</v>
      </c>
      <c r="D3472" s="412"/>
      <c r="E3472" s="412">
        <v>0</v>
      </c>
      <c r="F3472" s="412">
        <v>2200</v>
      </c>
      <c r="G3472" s="412"/>
      <c r="H3472" s="413"/>
    </row>
    <row r="3473" spans="2:8" ht="40.5" x14ac:dyDescent="0.35">
      <c r="B3473" s="410" t="s">
        <v>4281</v>
      </c>
      <c r="C3473" s="411" t="s">
        <v>675</v>
      </c>
      <c r="D3473" s="412"/>
      <c r="E3473" s="412">
        <v>0</v>
      </c>
      <c r="F3473" s="412">
        <v>2500</v>
      </c>
      <c r="G3473" s="412"/>
      <c r="H3473" s="413"/>
    </row>
    <row r="3474" spans="2:8" ht="40.5" x14ac:dyDescent="0.35">
      <c r="B3474" s="410" t="s">
        <v>4282</v>
      </c>
      <c r="C3474" s="411" t="s">
        <v>675</v>
      </c>
      <c r="D3474" s="412"/>
      <c r="E3474" s="412">
        <v>0</v>
      </c>
      <c r="F3474" s="412">
        <v>3000</v>
      </c>
      <c r="G3474" s="412"/>
      <c r="H3474" s="413"/>
    </row>
    <row r="3475" spans="2:8" ht="40.5" x14ac:dyDescent="0.35">
      <c r="B3475" s="410" t="s">
        <v>4283</v>
      </c>
      <c r="C3475" s="411" t="s">
        <v>675</v>
      </c>
      <c r="D3475" s="412"/>
      <c r="E3475" s="412">
        <v>0</v>
      </c>
      <c r="F3475" s="412">
        <v>2200</v>
      </c>
      <c r="G3475" s="412"/>
      <c r="H3475" s="413"/>
    </row>
    <row r="3476" spans="2:8" ht="40.5" x14ac:dyDescent="0.35">
      <c r="B3476" s="410" t="s">
        <v>4284</v>
      </c>
      <c r="C3476" s="411" t="s">
        <v>675</v>
      </c>
      <c r="D3476" s="412"/>
      <c r="E3476" s="412">
        <v>0</v>
      </c>
      <c r="F3476" s="412">
        <v>2200</v>
      </c>
      <c r="G3476" s="412"/>
      <c r="H3476" s="413"/>
    </row>
    <row r="3477" spans="2:8" ht="40.5" x14ac:dyDescent="0.35">
      <c r="B3477" s="410" t="s">
        <v>4285</v>
      </c>
      <c r="C3477" s="411" t="s">
        <v>675</v>
      </c>
      <c r="D3477" s="412"/>
      <c r="E3477" s="412">
        <v>0</v>
      </c>
      <c r="F3477" s="412">
        <v>2200</v>
      </c>
      <c r="G3477" s="412"/>
      <c r="H3477" s="413"/>
    </row>
    <row r="3478" spans="2:8" ht="40.5" x14ac:dyDescent="0.35">
      <c r="B3478" s="410" t="s">
        <v>4286</v>
      </c>
      <c r="C3478" s="411" t="s">
        <v>675</v>
      </c>
      <c r="D3478" s="412"/>
      <c r="E3478" s="412">
        <v>0</v>
      </c>
      <c r="F3478" s="412">
        <v>3000</v>
      </c>
      <c r="G3478" s="412"/>
      <c r="H3478" s="413"/>
    </row>
    <row r="3479" spans="2:8" ht="40.5" x14ac:dyDescent="0.35">
      <c r="B3479" s="410" t="s">
        <v>4287</v>
      </c>
      <c r="C3479" s="411" t="s">
        <v>675</v>
      </c>
      <c r="D3479" s="412"/>
      <c r="E3479" s="412">
        <v>0</v>
      </c>
      <c r="F3479" s="412">
        <v>3000</v>
      </c>
      <c r="G3479" s="412"/>
      <c r="H3479" s="413"/>
    </row>
    <row r="3480" spans="2:8" ht="40.5" x14ac:dyDescent="0.35">
      <c r="B3480" s="410" t="s">
        <v>4288</v>
      </c>
      <c r="C3480" s="411" t="s">
        <v>675</v>
      </c>
      <c r="D3480" s="412"/>
      <c r="E3480" s="412">
        <v>0</v>
      </c>
      <c r="F3480" s="412">
        <v>2500</v>
      </c>
      <c r="G3480" s="412"/>
      <c r="H3480" s="413"/>
    </row>
    <row r="3481" spans="2:8" ht="40.5" x14ac:dyDescent="0.35">
      <c r="B3481" s="410" t="s">
        <v>4289</v>
      </c>
      <c r="C3481" s="411" t="s">
        <v>675</v>
      </c>
      <c r="D3481" s="412"/>
      <c r="E3481" s="412">
        <v>0</v>
      </c>
      <c r="F3481" s="412">
        <v>3000</v>
      </c>
      <c r="G3481" s="412"/>
      <c r="H3481" s="413"/>
    </row>
    <row r="3482" spans="2:8" ht="40.5" x14ac:dyDescent="0.35">
      <c r="B3482" s="410" t="s">
        <v>4290</v>
      </c>
      <c r="C3482" s="411" t="s">
        <v>675</v>
      </c>
      <c r="D3482" s="412"/>
      <c r="E3482" s="412">
        <v>0</v>
      </c>
      <c r="F3482" s="412">
        <v>7000</v>
      </c>
      <c r="G3482" s="412"/>
      <c r="H3482" s="413"/>
    </row>
    <row r="3483" spans="2:8" ht="40.5" x14ac:dyDescent="0.35">
      <c r="B3483" s="410" t="s">
        <v>4291</v>
      </c>
      <c r="C3483" s="411" t="s">
        <v>675</v>
      </c>
      <c r="D3483" s="412"/>
      <c r="E3483" s="412">
        <v>0</v>
      </c>
      <c r="F3483" s="412">
        <v>2500</v>
      </c>
      <c r="G3483" s="412"/>
      <c r="H3483" s="413"/>
    </row>
    <row r="3484" spans="2:8" ht="40.5" x14ac:dyDescent="0.35">
      <c r="B3484" s="410" t="s">
        <v>4292</v>
      </c>
      <c r="C3484" s="411" t="s">
        <v>675</v>
      </c>
      <c r="D3484" s="412"/>
      <c r="E3484" s="412">
        <v>0</v>
      </c>
      <c r="F3484" s="412">
        <v>2200</v>
      </c>
      <c r="G3484" s="412"/>
      <c r="H3484" s="413"/>
    </row>
    <row r="3485" spans="2:8" ht="40.5" x14ac:dyDescent="0.35">
      <c r="B3485" s="410" t="s">
        <v>4293</v>
      </c>
      <c r="C3485" s="411" t="s">
        <v>675</v>
      </c>
      <c r="D3485" s="412"/>
      <c r="E3485" s="412">
        <v>0</v>
      </c>
      <c r="F3485" s="412">
        <v>11000</v>
      </c>
      <c r="G3485" s="412"/>
      <c r="H3485" s="413"/>
    </row>
    <row r="3486" spans="2:8" ht="40.5" x14ac:dyDescent="0.35">
      <c r="B3486" s="410" t="s">
        <v>4294</v>
      </c>
      <c r="C3486" s="411" t="s">
        <v>675</v>
      </c>
      <c r="D3486" s="412"/>
      <c r="E3486" s="412">
        <v>0</v>
      </c>
      <c r="F3486" s="412">
        <v>2200</v>
      </c>
      <c r="G3486" s="412"/>
      <c r="H3486" s="413"/>
    </row>
    <row r="3487" spans="2:8" ht="40.5" x14ac:dyDescent="0.35">
      <c r="B3487" s="410" t="s">
        <v>4295</v>
      </c>
      <c r="C3487" s="411" t="s">
        <v>677</v>
      </c>
      <c r="D3487" s="412"/>
      <c r="E3487" s="412">
        <v>0</v>
      </c>
      <c r="F3487" s="412">
        <v>2500</v>
      </c>
      <c r="G3487" s="412"/>
      <c r="H3487" s="413"/>
    </row>
    <row r="3488" spans="2:8" ht="40.5" x14ac:dyDescent="0.35">
      <c r="B3488" s="410" t="s">
        <v>4296</v>
      </c>
      <c r="C3488" s="411" t="s">
        <v>677</v>
      </c>
      <c r="D3488" s="412"/>
      <c r="E3488" s="412">
        <v>0</v>
      </c>
      <c r="F3488" s="412">
        <v>3000</v>
      </c>
      <c r="G3488" s="412"/>
      <c r="H3488" s="413"/>
    </row>
    <row r="3489" spans="2:8" ht="40.5" x14ac:dyDescent="0.35">
      <c r="B3489" s="410" t="s">
        <v>4297</v>
      </c>
      <c r="C3489" s="411" t="s">
        <v>677</v>
      </c>
      <c r="D3489" s="412"/>
      <c r="E3489" s="412">
        <v>0</v>
      </c>
      <c r="F3489" s="412">
        <v>2200</v>
      </c>
      <c r="G3489" s="412"/>
      <c r="H3489" s="413"/>
    </row>
    <row r="3490" spans="2:8" ht="40.5" x14ac:dyDescent="0.35">
      <c r="B3490" s="410" t="s">
        <v>4298</v>
      </c>
      <c r="C3490" s="411" t="s">
        <v>677</v>
      </c>
      <c r="D3490" s="412"/>
      <c r="E3490" s="412">
        <v>0</v>
      </c>
      <c r="F3490" s="412">
        <v>2200</v>
      </c>
      <c r="G3490" s="412"/>
      <c r="H3490" s="413"/>
    </row>
    <row r="3491" spans="2:8" ht="40.5" x14ac:dyDescent="0.35">
      <c r="B3491" s="410" t="s">
        <v>4299</v>
      </c>
      <c r="C3491" s="411" t="s">
        <v>677</v>
      </c>
      <c r="D3491" s="412"/>
      <c r="E3491" s="412">
        <v>0</v>
      </c>
      <c r="F3491" s="412">
        <v>2200</v>
      </c>
      <c r="G3491" s="412"/>
      <c r="H3491" s="413"/>
    </row>
    <row r="3492" spans="2:8" ht="40.5" x14ac:dyDescent="0.35">
      <c r="B3492" s="410" t="s">
        <v>4300</v>
      </c>
      <c r="C3492" s="411" t="s">
        <v>677</v>
      </c>
      <c r="D3492" s="412"/>
      <c r="E3492" s="412">
        <v>0</v>
      </c>
      <c r="F3492" s="412">
        <v>3000</v>
      </c>
      <c r="G3492" s="412"/>
      <c r="H3492" s="413"/>
    </row>
    <row r="3493" spans="2:8" ht="40.5" x14ac:dyDescent="0.35">
      <c r="B3493" s="410" t="s">
        <v>4301</v>
      </c>
      <c r="C3493" s="411" t="s">
        <v>677</v>
      </c>
      <c r="D3493" s="412"/>
      <c r="E3493" s="412">
        <v>0</v>
      </c>
      <c r="F3493" s="412">
        <v>3000</v>
      </c>
      <c r="G3493" s="412"/>
      <c r="H3493" s="413"/>
    </row>
    <row r="3494" spans="2:8" ht="40.5" x14ac:dyDescent="0.35">
      <c r="B3494" s="410" t="s">
        <v>4302</v>
      </c>
      <c r="C3494" s="411" t="s">
        <v>677</v>
      </c>
      <c r="D3494" s="412"/>
      <c r="E3494" s="412">
        <v>0</v>
      </c>
      <c r="F3494" s="412">
        <v>3000</v>
      </c>
      <c r="G3494" s="412"/>
      <c r="H3494" s="413"/>
    </row>
    <row r="3495" spans="2:8" ht="40.5" x14ac:dyDescent="0.35">
      <c r="B3495" s="410" t="s">
        <v>4303</v>
      </c>
      <c r="C3495" s="411" t="s">
        <v>677</v>
      </c>
      <c r="D3495" s="412"/>
      <c r="E3495" s="412">
        <v>0</v>
      </c>
      <c r="F3495" s="412">
        <v>2500</v>
      </c>
      <c r="G3495" s="412"/>
      <c r="H3495" s="413"/>
    </row>
    <row r="3496" spans="2:8" ht="40.5" x14ac:dyDescent="0.35">
      <c r="B3496" s="410" t="s">
        <v>4304</v>
      </c>
      <c r="C3496" s="411" t="s">
        <v>677</v>
      </c>
      <c r="D3496" s="412"/>
      <c r="E3496" s="412">
        <v>0</v>
      </c>
      <c r="F3496" s="412">
        <v>7000</v>
      </c>
      <c r="G3496" s="412"/>
      <c r="H3496" s="413"/>
    </row>
    <row r="3497" spans="2:8" ht="40.5" x14ac:dyDescent="0.35">
      <c r="B3497" s="410" t="s">
        <v>4305</v>
      </c>
      <c r="C3497" s="411" t="s">
        <v>677</v>
      </c>
      <c r="D3497" s="412"/>
      <c r="E3497" s="412">
        <v>0</v>
      </c>
      <c r="F3497" s="412">
        <v>2500</v>
      </c>
      <c r="G3497" s="412"/>
      <c r="H3497" s="413"/>
    </row>
    <row r="3498" spans="2:8" ht="40.5" x14ac:dyDescent="0.35">
      <c r="B3498" s="410" t="s">
        <v>4306</v>
      </c>
      <c r="C3498" s="411" t="s">
        <v>677</v>
      </c>
      <c r="D3498" s="412"/>
      <c r="E3498" s="412">
        <v>0</v>
      </c>
      <c r="F3498" s="412">
        <v>2500</v>
      </c>
      <c r="G3498" s="412"/>
      <c r="H3498" s="413"/>
    </row>
    <row r="3499" spans="2:8" ht="40.5" x14ac:dyDescent="0.35">
      <c r="B3499" s="410" t="s">
        <v>4307</v>
      </c>
      <c r="C3499" s="411" t="s">
        <v>677</v>
      </c>
      <c r="D3499" s="412"/>
      <c r="E3499" s="412">
        <v>0</v>
      </c>
      <c r="F3499" s="412">
        <v>2200</v>
      </c>
      <c r="G3499" s="412"/>
      <c r="H3499" s="413"/>
    </row>
    <row r="3500" spans="2:8" ht="40.5" x14ac:dyDescent="0.35">
      <c r="B3500" s="410" t="s">
        <v>4308</v>
      </c>
      <c r="C3500" s="411" t="s">
        <v>677</v>
      </c>
      <c r="D3500" s="412"/>
      <c r="E3500" s="412">
        <v>0</v>
      </c>
      <c r="F3500" s="412">
        <v>11000</v>
      </c>
      <c r="G3500" s="412"/>
      <c r="H3500" s="413"/>
    </row>
    <row r="3501" spans="2:8" ht="40.5" x14ac:dyDescent="0.35">
      <c r="B3501" s="410" t="s">
        <v>4309</v>
      </c>
      <c r="C3501" s="411" t="s">
        <v>677</v>
      </c>
      <c r="D3501" s="412"/>
      <c r="E3501" s="412">
        <v>0</v>
      </c>
      <c r="F3501" s="412">
        <v>2200</v>
      </c>
      <c r="G3501" s="412"/>
      <c r="H3501" s="413"/>
    </row>
    <row r="3502" spans="2:8" ht="40.5" x14ac:dyDescent="0.35">
      <c r="B3502" s="410" t="s">
        <v>4310</v>
      </c>
      <c r="C3502" s="411" t="s">
        <v>679</v>
      </c>
      <c r="D3502" s="412"/>
      <c r="E3502" s="412">
        <v>0</v>
      </c>
      <c r="F3502" s="412">
        <v>2200</v>
      </c>
      <c r="G3502" s="412"/>
      <c r="H3502" s="413"/>
    </row>
    <row r="3503" spans="2:8" ht="27.75" x14ac:dyDescent="0.35">
      <c r="B3503" s="410" t="s">
        <v>4311</v>
      </c>
      <c r="C3503" s="411" t="s">
        <v>688</v>
      </c>
      <c r="D3503" s="412"/>
      <c r="E3503" s="412">
        <v>0</v>
      </c>
      <c r="F3503" s="412">
        <v>2200</v>
      </c>
      <c r="G3503" s="412"/>
      <c r="H3503" s="413"/>
    </row>
    <row r="3504" spans="2:8" ht="40.5" x14ac:dyDescent="0.35">
      <c r="B3504" s="410" t="s">
        <v>4312</v>
      </c>
      <c r="C3504" s="411" t="s">
        <v>694</v>
      </c>
      <c r="D3504" s="412"/>
      <c r="E3504" s="412">
        <v>0</v>
      </c>
      <c r="F3504" s="412">
        <v>2500</v>
      </c>
      <c r="G3504" s="412"/>
      <c r="H3504" s="413"/>
    </row>
    <row r="3505" spans="2:8" ht="40.5" x14ac:dyDescent="0.35">
      <c r="B3505" s="410" t="s">
        <v>4313</v>
      </c>
      <c r="C3505" s="411" t="s">
        <v>694</v>
      </c>
      <c r="D3505" s="412"/>
      <c r="E3505" s="412">
        <v>0</v>
      </c>
      <c r="F3505" s="412">
        <v>3000</v>
      </c>
      <c r="G3505" s="412"/>
      <c r="H3505" s="413"/>
    </row>
    <row r="3506" spans="2:8" ht="40.5" x14ac:dyDescent="0.35">
      <c r="B3506" s="410" t="s">
        <v>4314</v>
      </c>
      <c r="C3506" s="411" t="s">
        <v>694</v>
      </c>
      <c r="D3506" s="412"/>
      <c r="E3506" s="412">
        <v>0</v>
      </c>
      <c r="F3506" s="412">
        <v>2200</v>
      </c>
      <c r="G3506" s="412"/>
      <c r="H3506" s="413"/>
    </row>
    <row r="3507" spans="2:8" ht="40.5" x14ac:dyDescent="0.35">
      <c r="B3507" s="410" t="s">
        <v>4315</v>
      </c>
      <c r="C3507" s="411" t="s">
        <v>694</v>
      </c>
      <c r="D3507" s="412"/>
      <c r="E3507" s="412">
        <v>0</v>
      </c>
      <c r="F3507" s="412">
        <v>2200</v>
      </c>
      <c r="G3507" s="412"/>
      <c r="H3507" s="413"/>
    </row>
    <row r="3508" spans="2:8" ht="40.5" x14ac:dyDescent="0.35">
      <c r="B3508" s="410" t="s">
        <v>4316</v>
      </c>
      <c r="C3508" s="411" t="s">
        <v>694</v>
      </c>
      <c r="D3508" s="412"/>
      <c r="E3508" s="412">
        <v>0</v>
      </c>
      <c r="F3508" s="412">
        <v>2200</v>
      </c>
      <c r="G3508" s="412"/>
      <c r="H3508" s="413"/>
    </row>
    <row r="3509" spans="2:8" ht="40.5" x14ac:dyDescent="0.35">
      <c r="B3509" s="410" t="s">
        <v>4317</v>
      </c>
      <c r="C3509" s="411" t="s">
        <v>694</v>
      </c>
      <c r="D3509" s="412"/>
      <c r="E3509" s="412">
        <v>0</v>
      </c>
      <c r="F3509" s="412">
        <v>3000</v>
      </c>
      <c r="G3509" s="412"/>
      <c r="H3509" s="413"/>
    </row>
    <row r="3510" spans="2:8" ht="40.5" x14ac:dyDescent="0.35">
      <c r="B3510" s="410" t="s">
        <v>4318</v>
      </c>
      <c r="C3510" s="411" t="s">
        <v>694</v>
      </c>
      <c r="D3510" s="412"/>
      <c r="E3510" s="412">
        <v>0</v>
      </c>
      <c r="F3510" s="412">
        <v>2200</v>
      </c>
      <c r="G3510" s="412"/>
      <c r="H3510" s="413"/>
    </row>
    <row r="3511" spans="2:8" ht="40.5" x14ac:dyDescent="0.35">
      <c r="B3511" s="410" t="s">
        <v>4319</v>
      </c>
      <c r="C3511" s="411" t="s">
        <v>694</v>
      </c>
      <c r="D3511" s="412"/>
      <c r="E3511" s="412">
        <v>0</v>
      </c>
      <c r="F3511" s="412">
        <v>3000</v>
      </c>
      <c r="G3511" s="412"/>
      <c r="H3511" s="413"/>
    </row>
    <row r="3512" spans="2:8" ht="40.5" x14ac:dyDescent="0.35">
      <c r="B3512" s="410" t="s">
        <v>4320</v>
      </c>
      <c r="C3512" s="411" t="s">
        <v>694</v>
      </c>
      <c r="D3512" s="412"/>
      <c r="E3512" s="412">
        <v>0</v>
      </c>
      <c r="F3512" s="412">
        <v>2500</v>
      </c>
      <c r="G3512" s="412"/>
      <c r="H3512" s="413"/>
    </row>
    <row r="3513" spans="2:8" ht="40.5" x14ac:dyDescent="0.35">
      <c r="B3513" s="410" t="s">
        <v>4321</v>
      </c>
      <c r="C3513" s="411" t="s">
        <v>694</v>
      </c>
      <c r="D3513" s="412"/>
      <c r="E3513" s="412">
        <v>0</v>
      </c>
      <c r="F3513" s="412">
        <v>3000</v>
      </c>
      <c r="G3513" s="412"/>
      <c r="H3513" s="413"/>
    </row>
    <row r="3514" spans="2:8" ht="40.5" x14ac:dyDescent="0.35">
      <c r="B3514" s="410" t="s">
        <v>4322</v>
      </c>
      <c r="C3514" s="411" t="s">
        <v>694</v>
      </c>
      <c r="D3514" s="412"/>
      <c r="E3514" s="412">
        <v>0</v>
      </c>
      <c r="F3514" s="412">
        <v>7000</v>
      </c>
      <c r="G3514" s="412"/>
      <c r="H3514" s="413"/>
    </row>
    <row r="3515" spans="2:8" ht="40.5" x14ac:dyDescent="0.35">
      <c r="B3515" s="410" t="s">
        <v>4323</v>
      </c>
      <c r="C3515" s="411" t="s">
        <v>694</v>
      </c>
      <c r="D3515" s="412"/>
      <c r="E3515" s="412">
        <v>0</v>
      </c>
      <c r="F3515" s="412">
        <v>2500</v>
      </c>
      <c r="G3515" s="412"/>
      <c r="H3515" s="413"/>
    </row>
    <row r="3516" spans="2:8" ht="40.5" x14ac:dyDescent="0.35">
      <c r="B3516" s="410" t="s">
        <v>4324</v>
      </c>
      <c r="C3516" s="411" t="s">
        <v>694</v>
      </c>
      <c r="D3516" s="412"/>
      <c r="E3516" s="412">
        <v>0</v>
      </c>
      <c r="F3516" s="412">
        <v>2500</v>
      </c>
      <c r="G3516" s="412"/>
      <c r="H3516" s="413"/>
    </row>
    <row r="3517" spans="2:8" ht="40.5" x14ac:dyDescent="0.35">
      <c r="B3517" s="410" t="s">
        <v>4325</v>
      </c>
      <c r="C3517" s="411" t="s">
        <v>694</v>
      </c>
      <c r="D3517" s="412"/>
      <c r="E3517" s="412">
        <v>0</v>
      </c>
      <c r="F3517" s="412">
        <v>2200</v>
      </c>
      <c r="G3517" s="412"/>
      <c r="H3517" s="413"/>
    </row>
    <row r="3518" spans="2:8" ht="40.5" x14ac:dyDescent="0.35">
      <c r="B3518" s="410" t="s">
        <v>4326</v>
      </c>
      <c r="C3518" s="411" t="s">
        <v>694</v>
      </c>
      <c r="D3518" s="412"/>
      <c r="E3518" s="412">
        <v>0</v>
      </c>
      <c r="F3518" s="412">
        <v>11000</v>
      </c>
      <c r="G3518" s="412"/>
      <c r="H3518" s="413"/>
    </row>
    <row r="3519" spans="2:8" ht="40.5" x14ac:dyDescent="0.35">
      <c r="B3519" s="410" t="s">
        <v>4327</v>
      </c>
      <c r="C3519" s="411" t="s">
        <v>694</v>
      </c>
      <c r="D3519" s="412"/>
      <c r="E3519" s="412">
        <v>0</v>
      </c>
      <c r="F3519" s="412">
        <v>2200</v>
      </c>
      <c r="G3519" s="412"/>
      <c r="H3519" s="413"/>
    </row>
    <row r="3520" spans="2:8" ht="27.75" x14ac:dyDescent="0.35">
      <c r="B3520" s="410" t="s">
        <v>4328</v>
      </c>
      <c r="C3520" s="411" t="s">
        <v>736</v>
      </c>
      <c r="D3520" s="412"/>
      <c r="E3520" s="412">
        <v>0</v>
      </c>
      <c r="F3520" s="412">
        <v>2200</v>
      </c>
      <c r="G3520" s="412"/>
      <c r="H3520" s="413"/>
    </row>
    <row r="3521" spans="2:8" ht="40.5" x14ac:dyDescent="0.35">
      <c r="B3521" s="410" t="s">
        <v>4329</v>
      </c>
      <c r="C3521" s="411" t="s">
        <v>750</v>
      </c>
      <c r="D3521" s="412"/>
      <c r="E3521" s="412">
        <v>0</v>
      </c>
      <c r="F3521" s="412">
        <v>2500</v>
      </c>
      <c r="G3521" s="412"/>
      <c r="H3521" s="413"/>
    </row>
    <row r="3522" spans="2:8" ht="27.75" x14ac:dyDescent="0.35">
      <c r="B3522" s="410" t="s">
        <v>4330</v>
      </c>
      <c r="C3522" s="411" t="s">
        <v>764</v>
      </c>
      <c r="D3522" s="412"/>
      <c r="E3522" s="412">
        <v>0</v>
      </c>
      <c r="F3522" s="412">
        <v>2200</v>
      </c>
      <c r="G3522" s="412"/>
      <c r="H3522" s="413"/>
    </row>
    <row r="3523" spans="2:8" ht="27.75" x14ac:dyDescent="0.35">
      <c r="B3523" s="410" t="s">
        <v>4331</v>
      </c>
      <c r="C3523" s="411" t="s">
        <v>764</v>
      </c>
      <c r="D3523" s="412"/>
      <c r="E3523" s="412">
        <v>0</v>
      </c>
      <c r="F3523" s="412">
        <v>2500</v>
      </c>
      <c r="G3523" s="412"/>
      <c r="H3523" s="413"/>
    </row>
    <row r="3524" spans="2:8" ht="27.75" x14ac:dyDescent="0.35">
      <c r="B3524" s="410" t="s">
        <v>4332</v>
      </c>
      <c r="C3524" s="411" t="s">
        <v>764</v>
      </c>
      <c r="D3524" s="412"/>
      <c r="E3524" s="412">
        <v>0</v>
      </c>
      <c r="F3524" s="412">
        <v>3000</v>
      </c>
      <c r="G3524" s="412"/>
      <c r="H3524" s="413"/>
    </row>
    <row r="3525" spans="2:8" ht="27.75" x14ac:dyDescent="0.35">
      <c r="B3525" s="410" t="s">
        <v>4333</v>
      </c>
      <c r="C3525" s="411" t="s">
        <v>764</v>
      </c>
      <c r="D3525" s="412"/>
      <c r="E3525" s="412">
        <v>0</v>
      </c>
      <c r="F3525" s="412">
        <v>2200</v>
      </c>
      <c r="G3525" s="412"/>
      <c r="H3525" s="413"/>
    </row>
    <row r="3526" spans="2:8" ht="27.75" x14ac:dyDescent="0.35">
      <c r="B3526" s="410" t="s">
        <v>4334</v>
      </c>
      <c r="C3526" s="411" t="s">
        <v>764</v>
      </c>
      <c r="D3526" s="412"/>
      <c r="E3526" s="412">
        <v>0</v>
      </c>
      <c r="F3526" s="412">
        <v>2200</v>
      </c>
      <c r="G3526" s="412"/>
      <c r="H3526" s="413"/>
    </row>
    <row r="3527" spans="2:8" ht="27.75" x14ac:dyDescent="0.35">
      <c r="B3527" s="410" t="s">
        <v>4335</v>
      </c>
      <c r="C3527" s="411" t="s">
        <v>764</v>
      </c>
      <c r="D3527" s="412"/>
      <c r="E3527" s="412">
        <v>0</v>
      </c>
      <c r="F3527" s="412">
        <v>3000</v>
      </c>
      <c r="G3527" s="412"/>
      <c r="H3527" s="413"/>
    </row>
    <row r="3528" spans="2:8" ht="27.75" x14ac:dyDescent="0.35">
      <c r="B3528" s="410" t="s">
        <v>4336</v>
      </c>
      <c r="C3528" s="411" t="s">
        <v>764</v>
      </c>
      <c r="D3528" s="412"/>
      <c r="E3528" s="412">
        <v>0</v>
      </c>
      <c r="F3528" s="412">
        <v>2200</v>
      </c>
      <c r="G3528" s="412"/>
      <c r="H3528" s="413"/>
    </row>
    <row r="3529" spans="2:8" ht="27.75" x14ac:dyDescent="0.35">
      <c r="B3529" s="410" t="s">
        <v>4337</v>
      </c>
      <c r="C3529" s="411" t="s">
        <v>764</v>
      </c>
      <c r="D3529" s="412"/>
      <c r="E3529" s="412">
        <v>0</v>
      </c>
      <c r="F3529" s="412">
        <v>3000</v>
      </c>
      <c r="G3529" s="412"/>
      <c r="H3529" s="413"/>
    </row>
    <row r="3530" spans="2:8" ht="27.75" x14ac:dyDescent="0.35">
      <c r="B3530" s="410" t="s">
        <v>4338</v>
      </c>
      <c r="C3530" s="411" t="s">
        <v>764</v>
      </c>
      <c r="D3530" s="412"/>
      <c r="E3530" s="412">
        <v>0</v>
      </c>
      <c r="F3530" s="412">
        <v>2500</v>
      </c>
      <c r="G3530" s="412"/>
      <c r="H3530" s="413"/>
    </row>
    <row r="3531" spans="2:8" ht="27.75" x14ac:dyDescent="0.35">
      <c r="B3531" s="410" t="s">
        <v>4339</v>
      </c>
      <c r="C3531" s="411" t="s">
        <v>764</v>
      </c>
      <c r="D3531" s="412"/>
      <c r="E3531" s="412">
        <v>0</v>
      </c>
      <c r="F3531" s="412">
        <v>3000</v>
      </c>
      <c r="G3531" s="412"/>
      <c r="H3531" s="413"/>
    </row>
    <row r="3532" spans="2:8" ht="27.75" x14ac:dyDescent="0.35">
      <c r="B3532" s="410" t="s">
        <v>4340</v>
      </c>
      <c r="C3532" s="411" t="s">
        <v>764</v>
      </c>
      <c r="D3532" s="412"/>
      <c r="E3532" s="412">
        <v>0</v>
      </c>
      <c r="F3532" s="412">
        <v>2200</v>
      </c>
      <c r="G3532" s="412"/>
      <c r="H3532" s="413"/>
    </row>
    <row r="3533" spans="2:8" ht="27.75" x14ac:dyDescent="0.35">
      <c r="B3533" s="410" t="s">
        <v>4341</v>
      </c>
      <c r="C3533" s="411" t="s">
        <v>764</v>
      </c>
      <c r="D3533" s="412"/>
      <c r="E3533" s="412">
        <v>0</v>
      </c>
      <c r="F3533" s="412">
        <v>7000</v>
      </c>
      <c r="G3533" s="412"/>
      <c r="H3533" s="413"/>
    </row>
    <row r="3534" spans="2:8" ht="27.75" x14ac:dyDescent="0.35">
      <c r="B3534" s="410" t="s">
        <v>4342</v>
      </c>
      <c r="C3534" s="411" t="s">
        <v>764</v>
      </c>
      <c r="D3534" s="412"/>
      <c r="E3534" s="412">
        <v>0</v>
      </c>
      <c r="F3534" s="412">
        <v>2200</v>
      </c>
      <c r="G3534" s="412"/>
      <c r="H3534" s="413"/>
    </row>
    <row r="3535" spans="2:8" ht="27.75" x14ac:dyDescent="0.35">
      <c r="B3535" s="410" t="s">
        <v>4343</v>
      </c>
      <c r="C3535" s="411" t="s">
        <v>764</v>
      </c>
      <c r="D3535" s="412"/>
      <c r="E3535" s="412">
        <v>0</v>
      </c>
      <c r="F3535" s="412">
        <v>2500</v>
      </c>
      <c r="G3535" s="412"/>
      <c r="H3535" s="413"/>
    </row>
    <row r="3536" spans="2:8" ht="27.75" x14ac:dyDescent="0.35">
      <c r="B3536" s="410" t="s">
        <v>4344</v>
      </c>
      <c r="C3536" s="411" t="s">
        <v>764</v>
      </c>
      <c r="D3536" s="412"/>
      <c r="E3536" s="412">
        <v>0</v>
      </c>
      <c r="F3536" s="412">
        <v>2200</v>
      </c>
      <c r="G3536" s="412"/>
      <c r="H3536" s="413"/>
    </row>
    <row r="3537" spans="2:8" ht="27.75" x14ac:dyDescent="0.35">
      <c r="B3537" s="410" t="s">
        <v>4345</v>
      </c>
      <c r="C3537" s="411" t="s">
        <v>764</v>
      </c>
      <c r="D3537" s="412"/>
      <c r="E3537" s="412">
        <v>0</v>
      </c>
      <c r="F3537" s="412">
        <v>11000</v>
      </c>
      <c r="G3537" s="412"/>
      <c r="H3537" s="413"/>
    </row>
    <row r="3538" spans="2:8" ht="27.75" x14ac:dyDescent="0.35">
      <c r="B3538" s="410" t="s">
        <v>4346</v>
      </c>
      <c r="C3538" s="411" t="s">
        <v>766</v>
      </c>
      <c r="D3538" s="412"/>
      <c r="E3538" s="412">
        <v>0</v>
      </c>
      <c r="F3538" s="412">
        <v>2500</v>
      </c>
      <c r="G3538" s="412"/>
      <c r="H3538" s="413"/>
    </row>
    <row r="3539" spans="2:8" ht="27.75" x14ac:dyDescent="0.35">
      <c r="B3539" s="410" t="s">
        <v>4347</v>
      </c>
      <c r="C3539" s="411" t="s">
        <v>766</v>
      </c>
      <c r="D3539" s="412"/>
      <c r="E3539" s="412">
        <v>0</v>
      </c>
      <c r="F3539" s="412">
        <v>2200</v>
      </c>
      <c r="G3539" s="412"/>
      <c r="H3539" s="413"/>
    </row>
    <row r="3540" spans="2:8" ht="27.75" x14ac:dyDescent="0.35">
      <c r="B3540" s="410" t="s">
        <v>4348</v>
      </c>
      <c r="C3540" s="411" t="s">
        <v>768</v>
      </c>
      <c r="D3540" s="412"/>
      <c r="E3540" s="412">
        <v>0</v>
      </c>
      <c r="F3540" s="412">
        <v>2200</v>
      </c>
      <c r="G3540" s="412"/>
      <c r="H3540" s="413"/>
    </row>
    <row r="3541" spans="2:8" ht="27.75" x14ac:dyDescent="0.35">
      <c r="B3541" s="410" t="s">
        <v>4349</v>
      </c>
      <c r="C3541" s="411" t="s">
        <v>768</v>
      </c>
      <c r="D3541" s="412"/>
      <c r="E3541" s="412">
        <v>0</v>
      </c>
      <c r="F3541" s="412">
        <v>2500</v>
      </c>
      <c r="G3541" s="412"/>
      <c r="H3541" s="413"/>
    </row>
    <row r="3542" spans="2:8" ht="27.75" x14ac:dyDescent="0.35">
      <c r="B3542" s="410" t="s">
        <v>4350</v>
      </c>
      <c r="C3542" s="411" t="s">
        <v>768</v>
      </c>
      <c r="D3542" s="412"/>
      <c r="E3542" s="412">
        <v>0</v>
      </c>
      <c r="F3542" s="412">
        <v>3000</v>
      </c>
      <c r="G3542" s="412"/>
      <c r="H3542" s="413"/>
    </row>
    <row r="3543" spans="2:8" ht="27.75" x14ac:dyDescent="0.35">
      <c r="B3543" s="410" t="s">
        <v>4351</v>
      </c>
      <c r="C3543" s="411" t="s">
        <v>768</v>
      </c>
      <c r="D3543" s="412"/>
      <c r="E3543" s="412">
        <v>0</v>
      </c>
      <c r="F3543" s="412">
        <v>2200</v>
      </c>
      <c r="G3543" s="412"/>
      <c r="H3543" s="413"/>
    </row>
    <row r="3544" spans="2:8" ht="27.75" x14ac:dyDescent="0.35">
      <c r="B3544" s="410" t="s">
        <v>4352</v>
      </c>
      <c r="C3544" s="411" t="s">
        <v>768</v>
      </c>
      <c r="D3544" s="412"/>
      <c r="E3544" s="412">
        <v>0</v>
      </c>
      <c r="F3544" s="412">
        <v>2200</v>
      </c>
      <c r="G3544" s="412"/>
      <c r="H3544" s="413"/>
    </row>
    <row r="3545" spans="2:8" ht="27.75" x14ac:dyDescent="0.35">
      <c r="B3545" s="410" t="s">
        <v>4353</v>
      </c>
      <c r="C3545" s="411" t="s">
        <v>768</v>
      </c>
      <c r="D3545" s="412"/>
      <c r="E3545" s="412">
        <v>0</v>
      </c>
      <c r="F3545" s="412">
        <v>3000</v>
      </c>
      <c r="G3545" s="412"/>
      <c r="H3545" s="413"/>
    </row>
    <row r="3546" spans="2:8" ht="27.75" x14ac:dyDescent="0.35">
      <c r="B3546" s="410" t="s">
        <v>4354</v>
      </c>
      <c r="C3546" s="411" t="s">
        <v>768</v>
      </c>
      <c r="D3546" s="412"/>
      <c r="E3546" s="412">
        <v>0</v>
      </c>
      <c r="F3546" s="412">
        <v>2200</v>
      </c>
      <c r="G3546" s="412"/>
      <c r="H3546" s="413"/>
    </row>
    <row r="3547" spans="2:8" ht="27.75" x14ac:dyDescent="0.35">
      <c r="B3547" s="410" t="s">
        <v>4355</v>
      </c>
      <c r="C3547" s="411" t="s">
        <v>768</v>
      </c>
      <c r="D3547" s="412"/>
      <c r="E3547" s="412">
        <v>0</v>
      </c>
      <c r="F3547" s="412">
        <v>3000</v>
      </c>
      <c r="G3547" s="412"/>
      <c r="H3547" s="413"/>
    </row>
    <row r="3548" spans="2:8" ht="27.75" x14ac:dyDescent="0.35">
      <c r="B3548" s="410" t="s">
        <v>4356</v>
      </c>
      <c r="C3548" s="411" t="s">
        <v>768</v>
      </c>
      <c r="D3548" s="412"/>
      <c r="E3548" s="412">
        <v>0</v>
      </c>
      <c r="F3548" s="412">
        <v>2500</v>
      </c>
      <c r="G3548" s="412"/>
      <c r="H3548" s="413"/>
    </row>
    <row r="3549" spans="2:8" ht="27.75" x14ac:dyDescent="0.35">
      <c r="B3549" s="410" t="s">
        <v>4357</v>
      </c>
      <c r="C3549" s="411" t="s">
        <v>768</v>
      </c>
      <c r="D3549" s="412"/>
      <c r="E3549" s="412">
        <v>0</v>
      </c>
      <c r="F3549" s="412">
        <v>3000</v>
      </c>
      <c r="G3549" s="412"/>
      <c r="H3549" s="413"/>
    </row>
    <row r="3550" spans="2:8" ht="27.75" x14ac:dyDescent="0.35">
      <c r="B3550" s="410" t="s">
        <v>4358</v>
      </c>
      <c r="C3550" s="411" t="s">
        <v>768</v>
      </c>
      <c r="D3550" s="412"/>
      <c r="E3550" s="412">
        <v>0</v>
      </c>
      <c r="F3550" s="412">
        <v>2200</v>
      </c>
      <c r="G3550" s="412"/>
      <c r="H3550" s="413"/>
    </row>
    <row r="3551" spans="2:8" ht="27.75" x14ac:dyDescent="0.35">
      <c r="B3551" s="410" t="s">
        <v>4359</v>
      </c>
      <c r="C3551" s="411" t="s">
        <v>768</v>
      </c>
      <c r="D3551" s="412"/>
      <c r="E3551" s="412">
        <v>0</v>
      </c>
      <c r="F3551" s="412">
        <v>7000</v>
      </c>
      <c r="G3551" s="412"/>
      <c r="H3551" s="413"/>
    </row>
    <row r="3552" spans="2:8" ht="27.75" x14ac:dyDescent="0.35">
      <c r="B3552" s="410" t="s">
        <v>4360</v>
      </c>
      <c r="C3552" s="411" t="s">
        <v>768</v>
      </c>
      <c r="D3552" s="412"/>
      <c r="E3552" s="412">
        <v>0</v>
      </c>
      <c r="F3552" s="412">
        <v>2200</v>
      </c>
      <c r="G3552" s="412"/>
      <c r="H3552" s="413"/>
    </row>
    <row r="3553" spans="2:8" ht="27.75" x14ac:dyDescent="0.35">
      <c r="B3553" s="410" t="s">
        <v>4361</v>
      </c>
      <c r="C3553" s="411" t="s">
        <v>768</v>
      </c>
      <c r="D3553" s="412"/>
      <c r="E3553" s="412">
        <v>0</v>
      </c>
      <c r="F3553" s="412">
        <v>2500</v>
      </c>
      <c r="G3553" s="412"/>
      <c r="H3553" s="413"/>
    </row>
    <row r="3554" spans="2:8" ht="27.75" x14ac:dyDescent="0.35">
      <c r="B3554" s="410" t="s">
        <v>4362</v>
      </c>
      <c r="C3554" s="411" t="s">
        <v>768</v>
      </c>
      <c r="D3554" s="412"/>
      <c r="E3554" s="412">
        <v>0</v>
      </c>
      <c r="F3554" s="412">
        <v>2200</v>
      </c>
      <c r="G3554" s="412"/>
      <c r="H3554" s="413"/>
    </row>
    <row r="3555" spans="2:8" ht="27.75" x14ac:dyDescent="0.35">
      <c r="B3555" s="410" t="s">
        <v>4363</v>
      </c>
      <c r="C3555" s="411" t="s">
        <v>768</v>
      </c>
      <c r="D3555" s="412"/>
      <c r="E3555" s="412">
        <v>0</v>
      </c>
      <c r="F3555" s="412">
        <v>11000</v>
      </c>
      <c r="G3555" s="412"/>
      <c r="H3555" s="413"/>
    </row>
    <row r="3556" spans="2:8" ht="27.75" x14ac:dyDescent="0.35">
      <c r="B3556" s="410" t="s">
        <v>4364</v>
      </c>
      <c r="C3556" s="411" t="s">
        <v>770</v>
      </c>
      <c r="D3556" s="412"/>
      <c r="E3556" s="412">
        <v>0</v>
      </c>
      <c r="F3556" s="412">
        <v>2200</v>
      </c>
      <c r="G3556" s="412"/>
      <c r="H3556" s="413"/>
    </row>
    <row r="3557" spans="2:8" ht="27.75" x14ac:dyDescent="0.35">
      <c r="B3557" s="410" t="s">
        <v>4365</v>
      </c>
      <c r="C3557" s="411" t="s">
        <v>770</v>
      </c>
      <c r="D3557" s="412"/>
      <c r="E3557" s="412">
        <v>0</v>
      </c>
      <c r="F3557" s="412">
        <v>2500</v>
      </c>
      <c r="G3557" s="412"/>
      <c r="H3557" s="413"/>
    </row>
    <row r="3558" spans="2:8" ht="27.75" x14ac:dyDescent="0.35">
      <c r="B3558" s="410" t="s">
        <v>4366</v>
      </c>
      <c r="C3558" s="411" t="s">
        <v>782</v>
      </c>
      <c r="D3558" s="412"/>
      <c r="E3558" s="412">
        <v>0</v>
      </c>
      <c r="F3558" s="412">
        <v>2200</v>
      </c>
      <c r="G3558" s="412"/>
      <c r="H3558" s="413"/>
    </row>
    <row r="3559" spans="2:8" ht="27.75" x14ac:dyDescent="0.35">
      <c r="B3559" s="410" t="s">
        <v>4367</v>
      </c>
      <c r="C3559" s="411" t="s">
        <v>782</v>
      </c>
      <c r="D3559" s="412"/>
      <c r="E3559" s="412">
        <v>0</v>
      </c>
      <c r="F3559" s="412">
        <v>3787.02</v>
      </c>
      <c r="G3559" s="412"/>
      <c r="H3559" s="413"/>
    </row>
    <row r="3560" spans="2:8" ht="40.5" x14ac:dyDescent="0.35">
      <c r="B3560" s="410" t="s">
        <v>4368</v>
      </c>
      <c r="C3560" s="411" t="s">
        <v>813</v>
      </c>
      <c r="D3560" s="412"/>
      <c r="E3560" s="412">
        <v>0</v>
      </c>
      <c r="F3560" s="412">
        <v>2200</v>
      </c>
      <c r="G3560" s="412"/>
      <c r="H3560" s="413"/>
    </row>
    <row r="3561" spans="2:8" ht="40.5" x14ac:dyDescent="0.35">
      <c r="B3561" s="410" t="s">
        <v>4369</v>
      </c>
      <c r="C3561" s="411" t="s">
        <v>813</v>
      </c>
      <c r="D3561" s="412"/>
      <c r="E3561" s="412">
        <v>0</v>
      </c>
      <c r="F3561" s="412">
        <v>2500</v>
      </c>
      <c r="G3561" s="412"/>
      <c r="H3561" s="413"/>
    </row>
    <row r="3562" spans="2:8" ht="40.5" x14ac:dyDescent="0.35">
      <c r="B3562" s="410" t="s">
        <v>4370</v>
      </c>
      <c r="C3562" s="411" t="s">
        <v>813</v>
      </c>
      <c r="D3562" s="412"/>
      <c r="E3562" s="412">
        <v>0</v>
      </c>
      <c r="F3562" s="412">
        <v>3000</v>
      </c>
      <c r="G3562" s="412"/>
      <c r="H3562" s="413"/>
    </row>
    <row r="3563" spans="2:8" ht="40.5" x14ac:dyDescent="0.35">
      <c r="B3563" s="410" t="s">
        <v>4371</v>
      </c>
      <c r="C3563" s="411" t="s">
        <v>813</v>
      </c>
      <c r="D3563" s="412"/>
      <c r="E3563" s="412">
        <v>0</v>
      </c>
      <c r="F3563" s="412">
        <v>2200</v>
      </c>
      <c r="G3563" s="412"/>
      <c r="H3563" s="413"/>
    </row>
    <row r="3564" spans="2:8" ht="40.5" x14ac:dyDescent="0.35">
      <c r="B3564" s="410" t="s">
        <v>4372</v>
      </c>
      <c r="C3564" s="411" t="s">
        <v>813</v>
      </c>
      <c r="D3564" s="412"/>
      <c r="E3564" s="412">
        <v>0</v>
      </c>
      <c r="F3564" s="412">
        <v>2200</v>
      </c>
      <c r="G3564" s="412"/>
      <c r="H3564" s="413"/>
    </row>
    <row r="3565" spans="2:8" ht="40.5" x14ac:dyDescent="0.35">
      <c r="B3565" s="410" t="s">
        <v>4373</v>
      </c>
      <c r="C3565" s="411" t="s">
        <v>813</v>
      </c>
      <c r="D3565" s="412"/>
      <c r="E3565" s="412">
        <v>0</v>
      </c>
      <c r="F3565" s="412">
        <v>3000</v>
      </c>
      <c r="G3565" s="412"/>
      <c r="H3565" s="413"/>
    </row>
    <row r="3566" spans="2:8" ht="40.5" x14ac:dyDescent="0.35">
      <c r="B3566" s="410" t="s">
        <v>4374</v>
      </c>
      <c r="C3566" s="411" t="s">
        <v>813</v>
      </c>
      <c r="D3566" s="412"/>
      <c r="E3566" s="412">
        <v>0</v>
      </c>
      <c r="F3566" s="412">
        <v>2156</v>
      </c>
      <c r="G3566" s="412"/>
      <c r="H3566" s="413"/>
    </row>
    <row r="3567" spans="2:8" ht="40.5" x14ac:dyDescent="0.35">
      <c r="B3567" s="410" t="s">
        <v>4375</v>
      </c>
      <c r="C3567" s="411" t="s">
        <v>813</v>
      </c>
      <c r="D3567" s="412"/>
      <c r="E3567" s="412">
        <v>0</v>
      </c>
      <c r="F3567" s="412">
        <v>2155.02</v>
      </c>
      <c r="G3567" s="412"/>
      <c r="H3567" s="413"/>
    </row>
    <row r="3568" spans="2:8" ht="40.5" x14ac:dyDescent="0.35">
      <c r="B3568" s="410" t="s">
        <v>4376</v>
      </c>
      <c r="C3568" s="411" t="s">
        <v>813</v>
      </c>
      <c r="D3568" s="412"/>
      <c r="E3568" s="412">
        <v>0</v>
      </c>
      <c r="F3568" s="412">
        <v>2155.02</v>
      </c>
      <c r="G3568" s="412"/>
      <c r="H3568" s="413"/>
    </row>
    <row r="3569" spans="2:8" ht="40.5" x14ac:dyDescent="0.35">
      <c r="B3569" s="410" t="s">
        <v>4377</v>
      </c>
      <c r="C3569" s="411" t="s">
        <v>813</v>
      </c>
      <c r="D3569" s="412"/>
      <c r="E3569" s="412">
        <v>0</v>
      </c>
      <c r="F3569" s="412">
        <v>3000</v>
      </c>
      <c r="G3569" s="412"/>
      <c r="H3569" s="413"/>
    </row>
    <row r="3570" spans="2:8" ht="40.5" x14ac:dyDescent="0.35">
      <c r="B3570" s="410" t="s">
        <v>4378</v>
      </c>
      <c r="C3570" s="411" t="s">
        <v>813</v>
      </c>
      <c r="D3570" s="412"/>
      <c r="E3570" s="412">
        <v>0</v>
      </c>
      <c r="F3570" s="412">
        <v>2200</v>
      </c>
      <c r="G3570" s="412"/>
      <c r="H3570" s="413"/>
    </row>
    <row r="3571" spans="2:8" ht="40.5" x14ac:dyDescent="0.35">
      <c r="B3571" s="410" t="s">
        <v>4379</v>
      </c>
      <c r="C3571" s="411" t="s">
        <v>813</v>
      </c>
      <c r="D3571" s="412"/>
      <c r="E3571" s="412">
        <v>0</v>
      </c>
      <c r="F3571" s="412">
        <v>6000</v>
      </c>
      <c r="G3571" s="412"/>
      <c r="H3571" s="413"/>
    </row>
    <row r="3572" spans="2:8" ht="40.5" x14ac:dyDescent="0.35">
      <c r="B3572" s="410" t="s">
        <v>4380</v>
      </c>
      <c r="C3572" s="411" t="s">
        <v>813</v>
      </c>
      <c r="D3572" s="412"/>
      <c r="E3572" s="412">
        <v>0</v>
      </c>
      <c r="F3572" s="412">
        <v>2155.02</v>
      </c>
      <c r="G3572" s="412"/>
      <c r="H3572" s="413"/>
    </row>
    <row r="3573" spans="2:8" ht="40.5" x14ac:dyDescent="0.35">
      <c r="B3573" s="410" t="s">
        <v>4381</v>
      </c>
      <c r="C3573" s="411" t="s">
        <v>813</v>
      </c>
      <c r="D3573" s="412"/>
      <c r="E3573" s="412">
        <v>0</v>
      </c>
      <c r="F3573" s="412">
        <v>2500</v>
      </c>
      <c r="G3573" s="412"/>
      <c r="H3573" s="413"/>
    </row>
    <row r="3574" spans="2:8" ht="40.5" x14ac:dyDescent="0.35">
      <c r="B3574" s="410" t="s">
        <v>4382</v>
      </c>
      <c r="C3574" s="411" t="s">
        <v>813</v>
      </c>
      <c r="D3574" s="412"/>
      <c r="E3574" s="412">
        <v>0</v>
      </c>
      <c r="F3574" s="412">
        <v>2200</v>
      </c>
      <c r="G3574" s="412"/>
      <c r="H3574" s="413"/>
    </row>
    <row r="3575" spans="2:8" ht="40.5" x14ac:dyDescent="0.35">
      <c r="B3575" s="410" t="s">
        <v>4383</v>
      </c>
      <c r="C3575" s="411" t="s">
        <v>813</v>
      </c>
      <c r="D3575" s="412"/>
      <c r="E3575" s="412">
        <v>0</v>
      </c>
      <c r="F3575" s="412">
        <v>11000</v>
      </c>
      <c r="G3575" s="412"/>
      <c r="H3575" s="413"/>
    </row>
    <row r="3576" spans="2:8" ht="27.75" x14ac:dyDescent="0.35">
      <c r="B3576" s="410" t="s">
        <v>4384</v>
      </c>
      <c r="C3576" s="411" t="s">
        <v>663</v>
      </c>
      <c r="D3576" s="412"/>
      <c r="E3576" s="412">
        <v>0</v>
      </c>
      <c r="F3576" s="412">
        <v>2200</v>
      </c>
      <c r="G3576" s="412"/>
      <c r="H3576" s="413"/>
    </row>
    <row r="3577" spans="2:8" ht="27.75" x14ac:dyDescent="0.35">
      <c r="B3577" s="410" t="s">
        <v>4385</v>
      </c>
      <c r="C3577" s="411" t="s">
        <v>816</v>
      </c>
      <c r="D3577" s="412"/>
      <c r="E3577" s="412">
        <v>0</v>
      </c>
      <c r="F3577" s="412">
        <v>2200</v>
      </c>
      <c r="G3577" s="412"/>
      <c r="H3577" s="413"/>
    </row>
    <row r="3578" spans="2:8" ht="40.5" x14ac:dyDescent="0.35">
      <c r="B3578" s="410" t="s">
        <v>4386</v>
      </c>
      <c r="C3578" s="411" t="s">
        <v>824</v>
      </c>
      <c r="D3578" s="412"/>
      <c r="E3578" s="412">
        <v>0</v>
      </c>
      <c r="F3578" s="412">
        <v>2200</v>
      </c>
      <c r="G3578" s="412"/>
      <c r="H3578" s="413"/>
    </row>
    <row r="3579" spans="2:8" ht="40.5" x14ac:dyDescent="0.35">
      <c r="B3579" s="410" t="s">
        <v>4387</v>
      </c>
      <c r="C3579" s="411" t="s">
        <v>824</v>
      </c>
      <c r="D3579" s="412"/>
      <c r="E3579" s="412">
        <v>0</v>
      </c>
      <c r="F3579" s="412">
        <v>2500</v>
      </c>
      <c r="G3579" s="412"/>
      <c r="H3579" s="413"/>
    </row>
    <row r="3580" spans="2:8" ht="40.5" x14ac:dyDescent="0.35">
      <c r="B3580" s="410" t="s">
        <v>4388</v>
      </c>
      <c r="C3580" s="411" t="s">
        <v>824</v>
      </c>
      <c r="D3580" s="412"/>
      <c r="E3580" s="412">
        <v>0</v>
      </c>
      <c r="F3580" s="412">
        <v>3000</v>
      </c>
      <c r="G3580" s="412"/>
      <c r="H3580" s="413"/>
    </row>
    <row r="3581" spans="2:8" ht="40.5" x14ac:dyDescent="0.35">
      <c r="B3581" s="410" t="s">
        <v>4389</v>
      </c>
      <c r="C3581" s="411" t="s">
        <v>824</v>
      </c>
      <c r="D3581" s="412"/>
      <c r="E3581" s="412">
        <v>0</v>
      </c>
      <c r="F3581" s="412">
        <v>2200</v>
      </c>
      <c r="G3581" s="412"/>
      <c r="H3581" s="413"/>
    </row>
    <row r="3582" spans="2:8" ht="40.5" x14ac:dyDescent="0.35">
      <c r="B3582" s="410" t="s">
        <v>4390</v>
      </c>
      <c r="C3582" s="411" t="s">
        <v>824</v>
      </c>
      <c r="D3582" s="412"/>
      <c r="E3582" s="412">
        <v>0</v>
      </c>
      <c r="F3582" s="412">
        <v>2200</v>
      </c>
      <c r="G3582" s="412"/>
      <c r="H3582" s="413"/>
    </row>
    <row r="3583" spans="2:8" ht="40.5" x14ac:dyDescent="0.35">
      <c r="B3583" s="410" t="s">
        <v>4391</v>
      </c>
      <c r="C3583" s="411" t="s">
        <v>824</v>
      </c>
      <c r="D3583" s="412"/>
      <c r="E3583" s="412">
        <v>0</v>
      </c>
      <c r="F3583" s="412">
        <v>2200</v>
      </c>
      <c r="G3583" s="412"/>
      <c r="H3583" s="413"/>
    </row>
    <row r="3584" spans="2:8" ht="40.5" x14ac:dyDescent="0.35">
      <c r="B3584" s="410" t="s">
        <v>4392</v>
      </c>
      <c r="C3584" s="411" t="s">
        <v>824</v>
      </c>
      <c r="D3584" s="412"/>
      <c r="E3584" s="412">
        <v>0</v>
      </c>
      <c r="F3584" s="412">
        <v>3000</v>
      </c>
      <c r="G3584" s="412"/>
      <c r="H3584" s="413"/>
    </row>
    <row r="3585" spans="2:8" ht="40.5" x14ac:dyDescent="0.35">
      <c r="B3585" s="410" t="s">
        <v>4393</v>
      </c>
      <c r="C3585" s="411" t="s">
        <v>824</v>
      </c>
      <c r="D3585" s="412"/>
      <c r="E3585" s="412">
        <v>0</v>
      </c>
      <c r="F3585" s="412">
        <v>2200</v>
      </c>
      <c r="G3585" s="412"/>
      <c r="H3585" s="413"/>
    </row>
    <row r="3586" spans="2:8" ht="40.5" x14ac:dyDescent="0.35">
      <c r="B3586" s="410" t="s">
        <v>4394</v>
      </c>
      <c r="C3586" s="411" t="s">
        <v>824</v>
      </c>
      <c r="D3586" s="412"/>
      <c r="E3586" s="412">
        <v>0</v>
      </c>
      <c r="F3586" s="412">
        <v>3000</v>
      </c>
      <c r="G3586" s="412"/>
      <c r="H3586" s="413"/>
    </row>
    <row r="3587" spans="2:8" ht="40.5" x14ac:dyDescent="0.35">
      <c r="B3587" s="410" t="s">
        <v>4395</v>
      </c>
      <c r="C3587" s="411" t="s">
        <v>824</v>
      </c>
      <c r="D3587" s="412"/>
      <c r="E3587" s="412">
        <v>0</v>
      </c>
      <c r="F3587" s="412">
        <v>2500</v>
      </c>
      <c r="G3587" s="412"/>
      <c r="H3587" s="413"/>
    </row>
    <row r="3588" spans="2:8" ht="40.5" x14ac:dyDescent="0.35">
      <c r="B3588" s="410" t="s">
        <v>4396</v>
      </c>
      <c r="C3588" s="411" t="s">
        <v>824</v>
      </c>
      <c r="D3588" s="412"/>
      <c r="E3588" s="412">
        <v>0</v>
      </c>
      <c r="F3588" s="412">
        <v>3000</v>
      </c>
      <c r="G3588" s="412"/>
      <c r="H3588" s="413"/>
    </row>
    <row r="3589" spans="2:8" ht="40.5" x14ac:dyDescent="0.35">
      <c r="B3589" s="410" t="s">
        <v>4397</v>
      </c>
      <c r="C3589" s="411" t="s">
        <v>824</v>
      </c>
      <c r="D3589" s="412"/>
      <c r="E3589" s="412">
        <v>0</v>
      </c>
      <c r="F3589" s="412">
        <v>2200</v>
      </c>
      <c r="G3589" s="412"/>
      <c r="H3589" s="413"/>
    </row>
    <row r="3590" spans="2:8" ht="40.5" x14ac:dyDescent="0.35">
      <c r="B3590" s="410" t="s">
        <v>4398</v>
      </c>
      <c r="C3590" s="411" t="s">
        <v>824</v>
      </c>
      <c r="D3590" s="412"/>
      <c r="E3590" s="412">
        <v>0</v>
      </c>
      <c r="F3590" s="412">
        <v>7000</v>
      </c>
      <c r="G3590" s="412"/>
      <c r="H3590" s="413"/>
    </row>
    <row r="3591" spans="2:8" ht="40.5" x14ac:dyDescent="0.35">
      <c r="B3591" s="410" t="s">
        <v>4399</v>
      </c>
      <c r="C3591" s="411" t="s">
        <v>824</v>
      </c>
      <c r="D3591" s="412"/>
      <c r="E3591" s="412">
        <v>0</v>
      </c>
      <c r="F3591" s="412">
        <v>2200</v>
      </c>
      <c r="G3591" s="412"/>
      <c r="H3591" s="413"/>
    </row>
    <row r="3592" spans="2:8" ht="40.5" x14ac:dyDescent="0.35">
      <c r="B3592" s="410" t="s">
        <v>4400</v>
      </c>
      <c r="C3592" s="411" t="s">
        <v>824</v>
      </c>
      <c r="D3592" s="412"/>
      <c r="E3592" s="412">
        <v>0</v>
      </c>
      <c r="F3592" s="412">
        <v>2500</v>
      </c>
      <c r="G3592" s="412"/>
      <c r="H3592" s="413"/>
    </row>
    <row r="3593" spans="2:8" ht="40.5" x14ac:dyDescent="0.35">
      <c r="B3593" s="410" t="s">
        <v>4401</v>
      </c>
      <c r="C3593" s="411" t="s">
        <v>824</v>
      </c>
      <c r="D3593" s="412"/>
      <c r="E3593" s="412">
        <v>0</v>
      </c>
      <c r="F3593" s="412">
        <v>2200</v>
      </c>
      <c r="G3593" s="412"/>
      <c r="H3593" s="413"/>
    </row>
    <row r="3594" spans="2:8" ht="40.5" x14ac:dyDescent="0.35">
      <c r="B3594" s="410" t="s">
        <v>4402</v>
      </c>
      <c r="C3594" s="411" t="s">
        <v>824</v>
      </c>
      <c r="D3594" s="412"/>
      <c r="E3594" s="412">
        <v>0</v>
      </c>
      <c r="F3594" s="412">
        <v>11000</v>
      </c>
      <c r="G3594" s="412"/>
      <c r="H3594" s="413"/>
    </row>
    <row r="3595" spans="2:8" ht="40.5" x14ac:dyDescent="0.35">
      <c r="B3595" s="410" t="s">
        <v>4403</v>
      </c>
      <c r="C3595" s="411" t="s">
        <v>824</v>
      </c>
      <c r="D3595" s="412"/>
      <c r="E3595" s="412">
        <v>0</v>
      </c>
      <c r="F3595" s="412">
        <v>2200</v>
      </c>
      <c r="G3595" s="412"/>
      <c r="H3595" s="413"/>
    </row>
    <row r="3596" spans="2:8" ht="27.75" x14ac:dyDescent="0.35">
      <c r="B3596" s="410" t="s">
        <v>4404</v>
      </c>
      <c r="C3596" s="411" t="s">
        <v>826</v>
      </c>
      <c r="D3596" s="412"/>
      <c r="E3596" s="412">
        <v>0</v>
      </c>
      <c r="F3596" s="412">
        <v>2200</v>
      </c>
      <c r="G3596" s="412"/>
      <c r="H3596" s="413"/>
    </row>
    <row r="3597" spans="2:8" ht="40.5" x14ac:dyDescent="0.35">
      <c r="B3597" s="410" t="s">
        <v>4405</v>
      </c>
      <c r="C3597" s="411" t="s">
        <v>824</v>
      </c>
      <c r="D3597" s="412"/>
      <c r="E3597" s="412">
        <v>0</v>
      </c>
      <c r="F3597" s="412">
        <v>2200</v>
      </c>
      <c r="G3597" s="412"/>
      <c r="H3597" s="413"/>
    </row>
    <row r="3598" spans="2:8" ht="40.5" x14ac:dyDescent="0.35">
      <c r="B3598" s="410" t="s">
        <v>4406</v>
      </c>
      <c r="C3598" s="411" t="s">
        <v>831</v>
      </c>
      <c r="D3598" s="412"/>
      <c r="E3598" s="412">
        <v>0</v>
      </c>
      <c r="F3598" s="412">
        <v>2500</v>
      </c>
      <c r="G3598" s="412"/>
      <c r="H3598" s="413"/>
    </row>
    <row r="3599" spans="2:8" ht="40.5" x14ac:dyDescent="0.35">
      <c r="B3599" s="410" t="s">
        <v>4407</v>
      </c>
      <c r="C3599" s="411" t="s">
        <v>831</v>
      </c>
      <c r="D3599" s="412"/>
      <c r="E3599" s="412">
        <v>0</v>
      </c>
      <c r="F3599" s="412">
        <v>3000</v>
      </c>
      <c r="G3599" s="412"/>
      <c r="H3599" s="413"/>
    </row>
    <row r="3600" spans="2:8" ht="40.5" x14ac:dyDescent="0.35">
      <c r="B3600" s="410" t="s">
        <v>4408</v>
      </c>
      <c r="C3600" s="411" t="s">
        <v>831</v>
      </c>
      <c r="D3600" s="412"/>
      <c r="E3600" s="412">
        <v>0</v>
      </c>
      <c r="F3600" s="412">
        <v>2200</v>
      </c>
      <c r="G3600" s="412"/>
      <c r="H3600" s="413"/>
    </row>
    <row r="3601" spans="2:8" ht="40.5" x14ac:dyDescent="0.35">
      <c r="B3601" s="410" t="s">
        <v>4409</v>
      </c>
      <c r="C3601" s="411" t="s">
        <v>831</v>
      </c>
      <c r="D3601" s="412"/>
      <c r="E3601" s="412">
        <v>0</v>
      </c>
      <c r="F3601" s="412">
        <v>2200</v>
      </c>
      <c r="G3601" s="412"/>
      <c r="H3601" s="413"/>
    </row>
    <row r="3602" spans="2:8" ht="40.5" x14ac:dyDescent="0.35">
      <c r="B3602" s="410" t="s">
        <v>4410</v>
      </c>
      <c r="C3602" s="411" t="s">
        <v>831</v>
      </c>
      <c r="D3602" s="412"/>
      <c r="E3602" s="412">
        <v>0</v>
      </c>
      <c r="F3602" s="412">
        <v>2200</v>
      </c>
      <c r="G3602" s="412"/>
      <c r="H3602" s="413"/>
    </row>
    <row r="3603" spans="2:8" ht="40.5" x14ac:dyDescent="0.35">
      <c r="B3603" s="410" t="s">
        <v>4411</v>
      </c>
      <c r="C3603" s="411" t="s">
        <v>831</v>
      </c>
      <c r="D3603" s="412"/>
      <c r="E3603" s="412">
        <v>0</v>
      </c>
      <c r="F3603" s="412">
        <v>3000</v>
      </c>
      <c r="G3603" s="412"/>
      <c r="H3603" s="413"/>
    </row>
    <row r="3604" spans="2:8" ht="40.5" x14ac:dyDescent="0.35">
      <c r="B3604" s="410" t="s">
        <v>4412</v>
      </c>
      <c r="C3604" s="411" t="s">
        <v>831</v>
      </c>
      <c r="D3604" s="412"/>
      <c r="E3604" s="412">
        <v>0</v>
      </c>
      <c r="F3604" s="412">
        <v>2200</v>
      </c>
      <c r="G3604" s="412"/>
      <c r="H3604" s="413"/>
    </row>
    <row r="3605" spans="2:8" ht="40.5" x14ac:dyDescent="0.35">
      <c r="B3605" s="410" t="s">
        <v>4413</v>
      </c>
      <c r="C3605" s="411" t="s">
        <v>831</v>
      </c>
      <c r="D3605" s="412"/>
      <c r="E3605" s="412">
        <v>0</v>
      </c>
      <c r="F3605" s="412">
        <v>3000</v>
      </c>
      <c r="G3605" s="412"/>
      <c r="H3605" s="413"/>
    </row>
    <row r="3606" spans="2:8" ht="40.5" x14ac:dyDescent="0.35">
      <c r="B3606" s="410" t="s">
        <v>4414</v>
      </c>
      <c r="C3606" s="411" t="s">
        <v>831</v>
      </c>
      <c r="D3606" s="412"/>
      <c r="E3606" s="412">
        <v>0</v>
      </c>
      <c r="F3606" s="412">
        <v>2500</v>
      </c>
      <c r="G3606" s="412"/>
      <c r="H3606" s="413"/>
    </row>
    <row r="3607" spans="2:8" ht="40.5" x14ac:dyDescent="0.35">
      <c r="B3607" s="410" t="s">
        <v>4415</v>
      </c>
      <c r="C3607" s="411" t="s">
        <v>831</v>
      </c>
      <c r="D3607" s="412"/>
      <c r="E3607" s="412">
        <v>0</v>
      </c>
      <c r="F3607" s="412">
        <v>3000</v>
      </c>
      <c r="G3607" s="412"/>
      <c r="H3607" s="413"/>
    </row>
    <row r="3608" spans="2:8" ht="40.5" x14ac:dyDescent="0.35">
      <c r="B3608" s="410" t="s">
        <v>4416</v>
      </c>
      <c r="C3608" s="411" t="s">
        <v>831</v>
      </c>
      <c r="D3608" s="412"/>
      <c r="E3608" s="412">
        <v>0</v>
      </c>
      <c r="F3608" s="412">
        <v>7000</v>
      </c>
      <c r="G3608" s="412"/>
      <c r="H3608" s="413"/>
    </row>
    <row r="3609" spans="2:8" ht="40.5" x14ac:dyDescent="0.35">
      <c r="B3609" s="410" t="s">
        <v>4417</v>
      </c>
      <c r="C3609" s="411" t="s">
        <v>831</v>
      </c>
      <c r="D3609" s="412"/>
      <c r="E3609" s="412">
        <v>0</v>
      </c>
      <c r="F3609" s="412">
        <v>2500</v>
      </c>
      <c r="G3609" s="412"/>
      <c r="H3609" s="413"/>
    </row>
    <row r="3610" spans="2:8" ht="40.5" x14ac:dyDescent="0.35">
      <c r="B3610" s="410" t="s">
        <v>4418</v>
      </c>
      <c r="C3610" s="411" t="s">
        <v>831</v>
      </c>
      <c r="D3610" s="412"/>
      <c r="E3610" s="412">
        <v>0</v>
      </c>
      <c r="F3610" s="412">
        <v>2200</v>
      </c>
      <c r="G3610" s="412"/>
      <c r="H3610" s="413"/>
    </row>
    <row r="3611" spans="2:8" ht="40.5" x14ac:dyDescent="0.35">
      <c r="B3611" s="410" t="s">
        <v>4419</v>
      </c>
      <c r="C3611" s="411" t="s">
        <v>831</v>
      </c>
      <c r="D3611" s="412"/>
      <c r="E3611" s="412">
        <v>0</v>
      </c>
      <c r="F3611" s="412">
        <v>11000</v>
      </c>
      <c r="G3611" s="412"/>
      <c r="H3611" s="413"/>
    </row>
    <row r="3612" spans="2:8" ht="40.5" x14ac:dyDescent="0.35">
      <c r="B3612" s="410" t="s">
        <v>4420</v>
      </c>
      <c r="C3612" s="411" t="s">
        <v>831</v>
      </c>
      <c r="D3612" s="412"/>
      <c r="E3612" s="412">
        <v>0</v>
      </c>
      <c r="F3612" s="412">
        <v>2200</v>
      </c>
      <c r="G3612" s="412"/>
      <c r="H3612" s="413"/>
    </row>
    <row r="3613" spans="2:8" ht="40.5" x14ac:dyDescent="0.35">
      <c r="B3613" s="410" t="s">
        <v>4421</v>
      </c>
      <c r="C3613" s="411" t="s">
        <v>833</v>
      </c>
      <c r="D3613" s="412"/>
      <c r="E3613" s="412">
        <v>0</v>
      </c>
      <c r="F3613" s="412">
        <v>2200</v>
      </c>
      <c r="G3613" s="412"/>
      <c r="H3613" s="413"/>
    </row>
    <row r="3614" spans="2:8" ht="40.5" x14ac:dyDescent="0.35">
      <c r="B3614" s="410" t="s">
        <v>4422</v>
      </c>
      <c r="C3614" s="411" t="s">
        <v>835</v>
      </c>
      <c r="D3614" s="412"/>
      <c r="E3614" s="412">
        <v>0</v>
      </c>
      <c r="F3614" s="412">
        <v>2500</v>
      </c>
      <c r="G3614" s="412"/>
      <c r="H3614" s="413"/>
    </row>
    <row r="3615" spans="2:8" ht="40.5" x14ac:dyDescent="0.35">
      <c r="B3615" s="410" t="s">
        <v>4423</v>
      </c>
      <c r="C3615" s="411" t="s">
        <v>843</v>
      </c>
      <c r="D3615" s="412"/>
      <c r="E3615" s="412">
        <v>0</v>
      </c>
      <c r="F3615" s="412">
        <v>2200</v>
      </c>
      <c r="G3615" s="412"/>
      <c r="H3615" s="413"/>
    </row>
    <row r="3616" spans="2:8" ht="40.5" x14ac:dyDescent="0.35">
      <c r="B3616" s="410" t="s">
        <v>4424</v>
      </c>
      <c r="C3616" s="411" t="s">
        <v>845</v>
      </c>
      <c r="D3616" s="412"/>
      <c r="E3616" s="412">
        <v>0</v>
      </c>
      <c r="F3616" s="412">
        <v>2500</v>
      </c>
      <c r="G3616" s="412"/>
      <c r="H3616" s="413"/>
    </row>
    <row r="3617" spans="2:8" ht="40.5" x14ac:dyDescent="0.35">
      <c r="B3617" s="410" t="s">
        <v>4425</v>
      </c>
      <c r="C3617" s="411" t="s">
        <v>845</v>
      </c>
      <c r="D3617" s="412"/>
      <c r="E3617" s="412">
        <v>0</v>
      </c>
      <c r="F3617" s="412">
        <v>3000</v>
      </c>
      <c r="G3617" s="412"/>
      <c r="H3617" s="413"/>
    </row>
    <row r="3618" spans="2:8" ht="40.5" x14ac:dyDescent="0.35">
      <c r="B3618" s="410" t="s">
        <v>4426</v>
      </c>
      <c r="C3618" s="411" t="s">
        <v>845</v>
      </c>
      <c r="D3618" s="412"/>
      <c r="E3618" s="412">
        <v>0</v>
      </c>
      <c r="F3618" s="412">
        <v>2200</v>
      </c>
      <c r="G3618" s="412"/>
      <c r="H3618" s="413"/>
    </row>
    <row r="3619" spans="2:8" ht="40.5" x14ac:dyDescent="0.35">
      <c r="B3619" s="410" t="s">
        <v>4427</v>
      </c>
      <c r="C3619" s="411" t="s">
        <v>845</v>
      </c>
      <c r="D3619" s="412"/>
      <c r="E3619" s="412">
        <v>0</v>
      </c>
      <c r="F3619" s="412">
        <v>2200</v>
      </c>
      <c r="G3619" s="412"/>
      <c r="H3619" s="413"/>
    </row>
    <row r="3620" spans="2:8" ht="40.5" x14ac:dyDescent="0.35">
      <c r="B3620" s="410" t="s">
        <v>4428</v>
      </c>
      <c r="C3620" s="411" t="s">
        <v>845</v>
      </c>
      <c r="D3620" s="412"/>
      <c r="E3620" s="412">
        <v>0</v>
      </c>
      <c r="F3620" s="412">
        <v>2200</v>
      </c>
      <c r="G3620" s="412"/>
      <c r="H3620" s="413"/>
    </row>
    <row r="3621" spans="2:8" ht="40.5" x14ac:dyDescent="0.35">
      <c r="B3621" s="410" t="s">
        <v>4429</v>
      </c>
      <c r="C3621" s="411" t="s">
        <v>845</v>
      </c>
      <c r="D3621" s="412"/>
      <c r="E3621" s="412">
        <v>0</v>
      </c>
      <c r="F3621" s="412">
        <v>3000</v>
      </c>
      <c r="G3621" s="412"/>
      <c r="H3621" s="413"/>
    </row>
    <row r="3622" spans="2:8" ht="40.5" x14ac:dyDescent="0.35">
      <c r="B3622" s="410" t="s">
        <v>4430</v>
      </c>
      <c r="C3622" s="411" t="s">
        <v>845</v>
      </c>
      <c r="D3622" s="412"/>
      <c r="E3622" s="412">
        <v>0</v>
      </c>
      <c r="F3622" s="412">
        <v>3000</v>
      </c>
      <c r="G3622" s="412"/>
      <c r="H3622" s="413"/>
    </row>
    <row r="3623" spans="2:8" ht="40.5" x14ac:dyDescent="0.35">
      <c r="B3623" s="410" t="s">
        <v>4431</v>
      </c>
      <c r="C3623" s="411" t="s">
        <v>845</v>
      </c>
      <c r="D3623" s="412"/>
      <c r="E3623" s="412">
        <v>0</v>
      </c>
      <c r="F3623" s="412">
        <v>2500</v>
      </c>
      <c r="G3623" s="412"/>
      <c r="H3623" s="413"/>
    </row>
    <row r="3624" spans="2:8" ht="40.5" x14ac:dyDescent="0.35">
      <c r="B3624" s="410" t="s">
        <v>4432</v>
      </c>
      <c r="C3624" s="411" t="s">
        <v>845</v>
      </c>
      <c r="D3624" s="412"/>
      <c r="E3624" s="412">
        <v>0</v>
      </c>
      <c r="F3624" s="412">
        <v>3000</v>
      </c>
      <c r="G3624" s="412"/>
      <c r="H3624" s="413"/>
    </row>
    <row r="3625" spans="2:8" ht="40.5" x14ac:dyDescent="0.35">
      <c r="B3625" s="410" t="s">
        <v>4433</v>
      </c>
      <c r="C3625" s="411" t="s">
        <v>845</v>
      </c>
      <c r="D3625" s="412"/>
      <c r="E3625" s="412">
        <v>0</v>
      </c>
      <c r="F3625" s="412">
        <v>7000</v>
      </c>
      <c r="G3625" s="412"/>
      <c r="H3625" s="413"/>
    </row>
    <row r="3626" spans="2:8" ht="40.5" x14ac:dyDescent="0.35">
      <c r="B3626" s="410" t="s">
        <v>4434</v>
      </c>
      <c r="C3626" s="411" t="s">
        <v>845</v>
      </c>
      <c r="D3626" s="412"/>
      <c r="E3626" s="412">
        <v>0</v>
      </c>
      <c r="F3626" s="412">
        <v>2500</v>
      </c>
      <c r="G3626" s="412"/>
      <c r="H3626" s="413"/>
    </row>
    <row r="3627" spans="2:8" ht="40.5" x14ac:dyDescent="0.35">
      <c r="B3627" s="410" t="s">
        <v>4435</v>
      </c>
      <c r="C3627" s="411" t="s">
        <v>845</v>
      </c>
      <c r="D3627" s="412"/>
      <c r="E3627" s="412">
        <v>0</v>
      </c>
      <c r="F3627" s="412">
        <v>2500</v>
      </c>
      <c r="G3627" s="412"/>
      <c r="H3627" s="413"/>
    </row>
    <row r="3628" spans="2:8" ht="40.5" x14ac:dyDescent="0.35">
      <c r="B3628" s="410" t="s">
        <v>4436</v>
      </c>
      <c r="C3628" s="411" t="s">
        <v>845</v>
      </c>
      <c r="D3628" s="412"/>
      <c r="E3628" s="412">
        <v>0</v>
      </c>
      <c r="F3628" s="412">
        <v>2200</v>
      </c>
      <c r="G3628" s="412"/>
      <c r="H3628" s="413"/>
    </row>
    <row r="3629" spans="2:8" ht="40.5" x14ac:dyDescent="0.35">
      <c r="B3629" s="410" t="s">
        <v>4437</v>
      </c>
      <c r="C3629" s="411" t="s">
        <v>845</v>
      </c>
      <c r="D3629" s="412"/>
      <c r="E3629" s="412">
        <v>0</v>
      </c>
      <c r="F3629" s="412">
        <v>11000</v>
      </c>
      <c r="G3629" s="412"/>
      <c r="H3629" s="413"/>
    </row>
    <row r="3630" spans="2:8" ht="40.5" x14ac:dyDescent="0.35">
      <c r="B3630" s="410" t="s">
        <v>4438</v>
      </c>
      <c r="C3630" s="411" t="s">
        <v>845</v>
      </c>
      <c r="D3630" s="412"/>
      <c r="E3630" s="412">
        <v>0</v>
      </c>
      <c r="F3630" s="412">
        <v>2200</v>
      </c>
      <c r="G3630" s="412"/>
      <c r="H3630" s="413"/>
    </row>
    <row r="3631" spans="2:8" ht="53.25" x14ac:dyDescent="0.35">
      <c r="B3631" s="410" t="s">
        <v>4439</v>
      </c>
      <c r="C3631" s="411" t="s">
        <v>847</v>
      </c>
      <c r="D3631" s="412"/>
      <c r="E3631" s="412">
        <v>0</v>
      </c>
      <c r="F3631" s="412">
        <v>2200</v>
      </c>
      <c r="G3631" s="412"/>
      <c r="H3631" s="413"/>
    </row>
    <row r="3632" spans="2:8" ht="53.25" x14ac:dyDescent="0.35">
      <c r="B3632" s="410" t="s">
        <v>4440</v>
      </c>
      <c r="C3632" s="411" t="s">
        <v>849</v>
      </c>
      <c r="D3632" s="412"/>
      <c r="E3632" s="412">
        <v>0</v>
      </c>
      <c r="F3632" s="412">
        <v>2200</v>
      </c>
      <c r="G3632" s="412"/>
      <c r="H3632" s="413"/>
    </row>
    <row r="3633" spans="2:8" ht="40.5" x14ac:dyDescent="0.35">
      <c r="B3633" s="410" t="s">
        <v>4441</v>
      </c>
      <c r="C3633" s="411" t="s">
        <v>855</v>
      </c>
      <c r="D3633" s="412"/>
      <c r="E3633" s="412">
        <v>0</v>
      </c>
      <c r="F3633" s="412">
        <v>2200</v>
      </c>
      <c r="G3633" s="412"/>
      <c r="H3633" s="413"/>
    </row>
    <row r="3634" spans="2:8" ht="40.5" x14ac:dyDescent="0.35">
      <c r="B3634" s="410" t="s">
        <v>4442</v>
      </c>
      <c r="C3634" s="411" t="s">
        <v>855</v>
      </c>
      <c r="D3634" s="412"/>
      <c r="E3634" s="412">
        <v>0</v>
      </c>
      <c r="F3634" s="412">
        <v>6000</v>
      </c>
      <c r="G3634" s="412"/>
      <c r="H3634" s="413"/>
    </row>
    <row r="3635" spans="2:8" ht="40.5" x14ac:dyDescent="0.35">
      <c r="B3635" s="410" t="s">
        <v>4443</v>
      </c>
      <c r="C3635" s="411" t="s">
        <v>857</v>
      </c>
      <c r="D3635" s="412"/>
      <c r="E3635" s="412">
        <v>0</v>
      </c>
      <c r="F3635" s="412">
        <v>2500</v>
      </c>
      <c r="G3635" s="412"/>
      <c r="H3635" s="413"/>
    </row>
    <row r="3636" spans="2:8" ht="40.5" x14ac:dyDescent="0.35">
      <c r="B3636" s="410" t="s">
        <v>4444</v>
      </c>
      <c r="C3636" s="411" t="s">
        <v>857</v>
      </c>
      <c r="D3636" s="412"/>
      <c r="E3636" s="412">
        <v>0</v>
      </c>
      <c r="F3636" s="412">
        <v>3000</v>
      </c>
      <c r="G3636" s="412"/>
      <c r="H3636" s="413"/>
    </row>
    <row r="3637" spans="2:8" ht="40.5" x14ac:dyDescent="0.35">
      <c r="B3637" s="410" t="s">
        <v>4445</v>
      </c>
      <c r="C3637" s="411" t="s">
        <v>857</v>
      </c>
      <c r="D3637" s="412"/>
      <c r="E3637" s="412">
        <v>0</v>
      </c>
      <c r="F3637" s="412">
        <v>2200</v>
      </c>
      <c r="G3637" s="412"/>
      <c r="H3637" s="413"/>
    </row>
    <row r="3638" spans="2:8" ht="40.5" x14ac:dyDescent="0.35">
      <c r="B3638" s="410" t="s">
        <v>4446</v>
      </c>
      <c r="C3638" s="411" t="s">
        <v>857</v>
      </c>
      <c r="D3638" s="412"/>
      <c r="E3638" s="412">
        <v>0</v>
      </c>
      <c r="F3638" s="412">
        <v>2200</v>
      </c>
      <c r="G3638" s="412"/>
      <c r="H3638" s="413"/>
    </row>
    <row r="3639" spans="2:8" ht="40.5" x14ac:dyDescent="0.35">
      <c r="B3639" s="410" t="s">
        <v>4447</v>
      </c>
      <c r="C3639" s="411" t="s">
        <v>857</v>
      </c>
      <c r="D3639" s="412"/>
      <c r="E3639" s="412">
        <v>0</v>
      </c>
      <c r="F3639" s="412">
        <v>2200</v>
      </c>
      <c r="G3639" s="412"/>
      <c r="H3639" s="413"/>
    </row>
    <row r="3640" spans="2:8" ht="40.5" x14ac:dyDescent="0.35">
      <c r="B3640" s="410" t="s">
        <v>4448</v>
      </c>
      <c r="C3640" s="411" t="s">
        <v>857</v>
      </c>
      <c r="D3640" s="412"/>
      <c r="E3640" s="412">
        <v>0</v>
      </c>
      <c r="F3640" s="412">
        <v>3000</v>
      </c>
      <c r="G3640" s="412"/>
      <c r="H3640" s="413"/>
    </row>
    <row r="3641" spans="2:8" ht="40.5" x14ac:dyDescent="0.35">
      <c r="B3641" s="410" t="s">
        <v>4449</v>
      </c>
      <c r="C3641" s="411" t="s">
        <v>857</v>
      </c>
      <c r="D3641" s="412"/>
      <c r="E3641" s="412">
        <v>0</v>
      </c>
      <c r="F3641" s="412">
        <v>2200</v>
      </c>
      <c r="G3641" s="412"/>
      <c r="H3641" s="413"/>
    </row>
    <row r="3642" spans="2:8" ht="40.5" x14ac:dyDescent="0.35">
      <c r="B3642" s="410" t="s">
        <v>4450</v>
      </c>
      <c r="C3642" s="411" t="s">
        <v>857</v>
      </c>
      <c r="D3642" s="412"/>
      <c r="E3642" s="412">
        <v>0</v>
      </c>
      <c r="F3642" s="412">
        <v>3000</v>
      </c>
      <c r="G3642" s="412"/>
      <c r="H3642" s="413"/>
    </row>
    <row r="3643" spans="2:8" ht="40.5" x14ac:dyDescent="0.35">
      <c r="B3643" s="410" t="s">
        <v>4451</v>
      </c>
      <c r="C3643" s="411" t="s">
        <v>857</v>
      </c>
      <c r="D3643" s="412"/>
      <c r="E3643" s="412">
        <v>0</v>
      </c>
      <c r="F3643" s="412">
        <v>2200</v>
      </c>
      <c r="G3643" s="412"/>
      <c r="H3643" s="413"/>
    </row>
    <row r="3644" spans="2:8" ht="40.5" x14ac:dyDescent="0.35">
      <c r="B3644" s="410" t="s">
        <v>4452</v>
      </c>
      <c r="C3644" s="411" t="s">
        <v>857</v>
      </c>
      <c r="D3644" s="412"/>
      <c r="E3644" s="412">
        <v>0</v>
      </c>
      <c r="F3644" s="412">
        <v>3000</v>
      </c>
      <c r="G3644" s="412"/>
      <c r="H3644" s="413"/>
    </row>
    <row r="3645" spans="2:8" ht="40.5" x14ac:dyDescent="0.35">
      <c r="B3645" s="410" t="s">
        <v>4453</v>
      </c>
      <c r="C3645" s="411" t="s">
        <v>857</v>
      </c>
      <c r="D3645" s="412"/>
      <c r="E3645" s="412">
        <v>0</v>
      </c>
      <c r="F3645" s="412">
        <v>7000</v>
      </c>
      <c r="G3645" s="412"/>
      <c r="H3645" s="413"/>
    </row>
    <row r="3646" spans="2:8" ht="40.5" x14ac:dyDescent="0.35">
      <c r="B3646" s="410" t="s">
        <v>4454</v>
      </c>
      <c r="C3646" s="411" t="s">
        <v>857</v>
      </c>
      <c r="D3646" s="412"/>
      <c r="E3646" s="412">
        <v>0</v>
      </c>
      <c r="F3646" s="412">
        <v>2500</v>
      </c>
      <c r="G3646" s="412"/>
      <c r="H3646" s="413"/>
    </row>
    <row r="3647" spans="2:8" ht="40.5" x14ac:dyDescent="0.35">
      <c r="B3647" s="410" t="s">
        <v>4455</v>
      </c>
      <c r="C3647" s="411" t="s">
        <v>857</v>
      </c>
      <c r="D3647" s="412"/>
      <c r="E3647" s="412">
        <v>0</v>
      </c>
      <c r="F3647" s="412">
        <v>2500</v>
      </c>
      <c r="G3647" s="412"/>
      <c r="H3647" s="413"/>
    </row>
    <row r="3648" spans="2:8" ht="40.5" x14ac:dyDescent="0.35">
      <c r="B3648" s="410" t="s">
        <v>4456</v>
      </c>
      <c r="C3648" s="411" t="s">
        <v>857</v>
      </c>
      <c r="D3648" s="412"/>
      <c r="E3648" s="412">
        <v>0</v>
      </c>
      <c r="F3648" s="412">
        <v>2200</v>
      </c>
      <c r="G3648" s="412"/>
      <c r="H3648" s="413"/>
    </row>
    <row r="3649" spans="2:8" ht="40.5" x14ac:dyDescent="0.35">
      <c r="B3649" s="410" t="s">
        <v>4457</v>
      </c>
      <c r="C3649" s="411" t="s">
        <v>857</v>
      </c>
      <c r="D3649" s="412"/>
      <c r="E3649" s="412">
        <v>0</v>
      </c>
      <c r="F3649" s="412">
        <v>11000</v>
      </c>
      <c r="G3649" s="412"/>
      <c r="H3649" s="413"/>
    </row>
    <row r="3650" spans="2:8" ht="40.5" x14ac:dyDescent="0.35">
      <c r="B3650" s="410" t="s">
        <v>4458</v>
      </c>
      <c r="C3650" s="411" t="s">
        <v>857</v>
      </c>
      <c r="D3650" s="412"/>
      <c r="E3650" s="412">
        <v>0</v>
      </c>
      <c r="F3650" s="412">
        <v>2200</v>
      </c>
      <c r="G3650" s="412"/>
      <c r="H3650" s="413"/>
    </row>
    <row r="3651" spans="2:8" ht="40.5" x14ac:dyDescent="0.35">
      <c r="B3651" s="410" t="s">
        <v>4459</v>
      </c>
      <c r="C3651" s="411" t="s">
        <v>859</v>
      </c>
      <c r="D3651" s="412"/>
      <c r="E3651" s="412">
        <v>0</v>
      </c>
      <c r="F3651" s="412">
        <v>2200</v>
      </c>
      <c r="G3651" s="412"/>
      <c r="H3651" s="413"/>
    </row>
    <row r="3652" spans="2:8" ht="40.5" x14ac:dyDescent="0.35">
      <c r="B3652" s="410" t="s">
        <v>4460</v>
      </c>
      <c r="C3652" s="411" t="s">
        <v>859</v>
      </c>
      <c r="D3652" s="412"/>
      <c r="E3652" s="412">
        <v>0</v>
      </c>
      <c r="F3652" s="412">
        <v>2200</v>
      </c>
      <c r="G3652" s="412"/>
      <c r="H3652" s="413"/>
    </row>
    <row r="3653" spans="2:8" ht="40.5" x14ac:dyDescent="0.35">
      <c r="B3653" s="410" t="s">
        <v>4461</v>
      </c>
      <c r="C3653" s="411" t="s">
        <v>859</v>
      </c>
      <c r="D3653" s="412"/>
      <c r="E3653" s="412">
        <v>0</v>
      </c>
      <c r="F3653" s="412">
        <v>6000</v>
      </c>
      <c r="G3653" s="412"/>
      <c r="H3653" s="413"/>
    </row>
    <row r="3654" spans="2:8" ht="40.5" x14ac:dyDescent="0.35">
      <c r="B3654" s="410" t="s">
        <v>4462</v>
      </c>
      <c r="C3654" s="411" t="s">
        <v>859</v>
      </c>
      <c r="D3654" s="412"/>
      <c r="E3654" s="412">
        <v>0</v>
      </c>
      <c r="F3654" s="412">
        <v>3000</v>
      </c>
      <c r="G3654" s="412"/>
      <c r="H3654" s="413"/>
    </row>
    <row r="3655" spans="2:8" ht="27.75" x14ac:dyDescent="0.35">
      <c r="B3655" s="410" t="s">
        <v>4463</v>
      </c>
      <c r="C3655" s="411" t="s">
        <v>863</v>
      </c>
      <c r="D3655" s="412"/>
      <c r="E3655" s="412">
        <v>0</v>
      </c>
      <c r="F3655" s="412">
        <v>2200</v>
      </c>
      <c r="G3655" s="412"/>
      <c r="H3655" s="413"/>
    </row>
    <row r="3656" spans="2:8" ht="27.75" x14ac:dyDescent="0.35">
      <c r="B3656" s="410" t="s">
        <v>4464</v>
      </c>
      <c r="C3656" s="411" t="s">
        <v>865</v>
      </c>
      <c r="D3656" s="412"/>
      <c r="E3656" s="412">
        <v>0</v>
      </c>
      <c r="F3656" s="412">
        <v>3787.02</v>
      </c>
      <c r="G3656" s="412"/>
      <c r="H3656" s="413"/>
    </row>
    <row r="3657" spans="2:8" ht="40.5" x14ac:dyDescent="0.35">
      <c r="B3657" s="410" t="s">
        <v>4465</v>
      </c>
      <c r="C3657" s="411" t="s">
        <v>867</v>
      </c>
      <c r="D3657" s="412"/>
      <c r="E3657" s="412">
        <v>0</v>
      </c>
      <c r="F3657" s="412">
        <v>2500</v>
      </c>
      <c r="G3657" s="412"/>
      <c r="H3657" s="413"/>
    </row>
    <row r="3658" spans="2:8" ht="40.5" x14ac:dyDescent="0.35">
      <c r="B3658" s="410" t="s">
        <v>4466</v>
      </c>
      <c r="C3658" s="411" t="s">
        <v>867</v>
      </c>
      <c r="D3658" s="412"/>
      <c r="E3658" s="412">
        <v>0</v>
      </c>
      <c r="F3658" s="412">
        <v>3000</v>
      </c>
      <c r="G3658" s="412"/>
      <c r="H3658" s="413"/>
    </row>
    <row r="3659" spans="2:8" ht="40.5" x14ac:dyDescent="0.35">
      <c r="B3659" s="410" t="s">
        <v>4467</v>
      </c>
      <c r="C3659" s="411" t="s">
        <v>867</v>
      </c>
      <c r="D3659" s="412"/>
      <c r="E3659" s="412">
        <v>0</v>
      </c>
      <c r="F3659" s="412">
        <v>2200</v>
      </c>
      <c r="G3659" s="412"/>
      <c r="H3659" s="413"/>
    </row>
    <row r="3660" spans="2:8" ht="40.5" x14ac:dyDescent="0.35">
      <c r="B3660" s="410" t="s">
        <v>4468</v>
      </c>
      <c r="C3660" s="411" t="s">
        <v>867</v>
      </c>
      <c r="D3660" s="412"/>
      <c r="E3660" s="412">
        <v>0</v>
      </c>
      <c r="F3660" s="412">
        <v>2200</v>
      </c>
      <c r="G3660" s="412"/>
      <c r="H3660" s="413"/>
    </row>
    <row r="3661" spans="2:8" ht="40.5" x14ac:dyDescent="0.35">
      <c r="B3661" s="410" t="s">
        <v>4469</v>
      </c>
      <c r="C3661" s="411" t="s">
        <v>867</v>
      </c>
      <c r="D3661" s="412"/>
      <c r="E3661" s="412">
        <v>0</v>
      </c>
      <c r="F3661" s="412">
        <v>2200</v>
      </c>
      <c r="G3661" s="412"/>
      <c r="H3661" s="413"/>
    </row>
    <row r="3662" spans="2:8" ht="40.5" x14ac:dyDescent="0.35">
      <c r="B3662" s="410" t="s">
        <v>4470</v>
      </c>
      <c r="C3662" s="411" t="s">
        <v>867</v>
      </c>
      <c r="D3662" s="412"/>
      <c r="E3662" s="412">
        <v>0</v>
      </c>
      <c r="F3662" s="412">
        <v>3000</v>
      </c>
      <c r="G3662" s="412"/>
      <c r="H3662" s="413"/>
    </row>
    <row r="3663" spans="2:8" ht="40.5" x14ac:dyDescent="0.35">
      <c r="B3663" s="410" t="s">
        <v>4471</v>
      </c>
      <c r="C3663" s="411" t="s">
        <v>867</v>
      </c>
      <c r="D3663" s="412"/>
      <c r="E3663" s="412">
        <v>0</v>
      </c>
      <c r="F3663" s="412">
        <v>2200</v>
      </c>
      <c r="G3663" s="412"/>
      <c r="H3663" s="413"/>
    </row>
    <row r="3664" spans="2:8" ht="40.5" x14ac:dyDescent="0.35">
      <c r="B3664" s="410" t="s">
        <v>4472</v>
      </c>
      <c r="C3664" s="411" t="s">
        <v>867</v>
      </c>
      <c r="D3664" s="412"/>
      <c r="E3664" s="412">
        <v>0</v>
      </c>
      <c r="F3664" s="412">
        <v>2200</v>
      </c>
      <c r="G3664" s="412"/>
      <c r="H3664" s="413"/>
    </row>
    <row r="3665" spans="2:8" ht="40.5" x14ac:dyDescent="0.35">
      <c r="B3665" s="410" t="s">
        <v>4473</v>
      </c>
      <c r="C3665" s="411" t="s">
        <v>867</v>
      </c>
      <c r="D3665" s="412"/>
      <c r="E3665" s="412">
        <v>0</v>
      </c>
      <c r="F3665" s="412">
        <v>3000</v>
      </c>
      <c r="G3665" s="412"/>
      <c r="H3665" s="413"/>
    </row>
    <row r="3666" spans="2:8" ht="40.5" x14ac:dyDescent="0.35">
      <c r="B3666" s="410" t="s">
        <v>4474</v>
      </c>
      <c r="C3666" s="411" t="s">
        <v>867</v>
      </c>
      <c r="D3666" s="412"/>
      <c r="E3666" s="412">
        <v>0</v>
      </c>
      <c r="F3666" s="412">
        <v>2200</v>
      </c>
      <c r="G3666" s="412"/>
      <c r="H3666" s="413"/>
    </row>
    <row r="3667" spans="2:8" ht="40.5" x14ac:dyDescent="0.35">
      <c r="B3667" s="410" t="s">
        <v>4475</v>
      </c>
      <c r="C3667" s="411" t="s">
        <v>867</v>
      </c>
      <c r="D3667" s="412"/>
      <c r="E3667" s="412">
        <v>0</v>
      </c>
      <c r="F3667" s="412">
        <v>3000</v>
      </c>
      <c r="G3667" s="412"/>
      <c r="H3667" s="413"/>
    </row>
    <row r="3668" spans="2:8" ht="40.5" x14ac:dyDescent="0.35">
      <c r="B3668" s="410" t="s">
        <v>4476</v>
      </c>
      <c r="C3668" s="411" t="s">
        <v>867</v>
      </c>
      <c r="D3668" s="412"/>
      <c r="E3668" s="412">
        <v>0</v>
      </c>
      <c r="F3668" s="412">
        <v>2500</v>
      </c>
      <c r="G3668" s="412"/>
      <c r="H3668" s="413"/>
    </row>
    <row r="3669" spans="2:8" ht="40.5" x14ac:dyDescent="0.35">
      <c r="B3669" s="410" t="s">
        <v>4477</v>
      </c>
      <c r="C3669" s="411" t="s">
        <v>867</v>
      </c>
      <c r="D3669" s="412"/>
      <c r="E3669" s="412">
        <v>0</v>
      </c>
      <c r="F3669" s="412">
        <v>7000</v>
      </c>
      <c r="G3669" s="412"/>
      <c r="H3669" s="413"/>
    </row>
    <row r="3670" spans="2:8" ht="40.5" x14ac:dyDescent="0.35">
      <c r="B3670" s="410" t="s">
        <v>4478</v>
      </c>
      <c r="C3670" s="411" t="s">
        <v>867</v>
      </c>
      <c r="D3670" s="412"/>
      <c r="E3670" s="412">
        <v>0</v>
      </c>
      <c r="F3670" s="412">
        <v>2500</v>
      </c>
      <c r="G3670" s="412"/>
      <c r="H3670" s="413"/>
    </row>
    <row r="3671" spans="2:8" ht="40.5" x14ac:dyDescent="0.35">
      <c r="B3671" s="410" t="s">
        <v>4479</v>
      </c>
      <c r="C3671" s="411" t="s">
        <v>867</v>
      </c>
      <c r="D3671" s="412"/>
      <c r="E3671" s="412">
        <v>0</v>
      </c>
      <c r="F3671" s="412">
        <v>2500</v>
      </c>
      <c r="G3671" s="412"/>
      <c r="H3671" s="413"/>
    </row>
    <row r="3672" spans="2:8" ht="40.5" x14ac:dyDescent="0.35">
      <c r="B3672" s="410" t="s">
        <v>4480</v>
      </c>
      <c r="C3672" s="411" t="s">
        <v>867</v>
      </c>
      <c r="D3672" s="412"/>
      <c r="E3672" s="412">
        <v>0</v>
      </c>
      <c r="F3672" s="412">
        <v>2200</v>
      </c>
      <c r="G3672" s="412"/>
      <c r="H3672" s="413"/>
    </row>
    <row r="3673" spans="2:8" ht="40.5" x14ac:dyDescent="0.35">
      <c r="B3673" s="410" t="s">
        <v>4481</v>
      </c>
      <c r="C3673" s="411" t="s">
        <v>867</v>
      </c>
      <c r="D3673" s="412"/>
      <c r="E3673" s="412">
        <v>0</v>
      </c>
      <c r="F3673" s="412">
        <v>11000</v>
      </c>
      <c r="G3673" s="412"/>
      <c r="H3673" s="413"/>
    </row>
    <row r="3674" spans="2:8" ht="40.5" x14ac:dyDescent="0.35">
      <c r="B3674" s="410" t="s">
        <v>4482</v>
      </c>
      <c r="C3674" s="411" t="s">
        <v>867</v>
      </c>
      <c r="D3674" s="412"/>
      <c r="E3674" s="412">
        <v>0</v>
      </c>
      <c r="F3674" s="412">
        <v>2200</v>
      </c>
      <c r="G3674" s="412"/>
      <c r="H3674" s="413"/>
    </row>
    <row r="3675" spans="2:8" ht="40.5" x14ac:dyDescent="0.35">
      <c r="B3675" s="410" t="s">
        <v>4483</v>
      </c>
      <c r="C3675" s="411" t="s">
        <v>869</v>
      </c>
      <c r="D3675" s="412"/>
      <c r="E3675" s="412">
        <v>0</v>
      </c>
      <c r="F3675" s="412">
        <v>2500</v>
      </c>
      <c r="G3675" s="412"/>
      <c r="H3675" s="413"/>
    </row>
    <row r="3676" spans="2:8" ht="40.5" x14ac:dyDescent="0.35">
      <c r="B3676" s="410" t="s">
        <v>4484</v>
      </c>
      <c r="C3676" s="411" t="s">
        <v>869</v>
      </c>
      <c r="D3676" s="412"/>
      <c r="E3676" s="412">
        <v>0</v>
      </c>
      <c r="F3676" s="412">
        <v>3000</v>
      </c>
      <c r="G3676" s="412"/>
      <c r="H3676" s="413"/>
    </row>
    <row r="3677" spans="2:8" ht="40.5" x14ac:dyDescent="0.35">
      <c r="B3677" s="410" t="s">
        <v>4485</v>
      </c>
      <c r="C3677" s="411" t="s">
        <v>869</v>
      </c>
      <c r="D3677" s="412"/>
      <c r="E3677" s="412">
        <v>0</v>
      </c>
      <c r="F3677" s="412">
        <v>2200</v>
      </c>
      <c r="G3677" s="412"/>
      <c r="H3677" s="413"/>
    </row>
    <row r="3678" spans="2:8" ht="40.5" x14ac:dyDescent="0.35">
      <c r="B3678" s="410" t="s">
        <v>4486</v>
      </c>
      <c r="C3678" s="411" t="s">
        <v>869</v>
      </c>
      <c r="D3678" s="412"/>
      <c r="E3678" s="412">
        <v>0</v>
      </c>
      <c r="F3678" s="412">
        <v>2200</v>
      </c>
      <c r="G3678" s="412"/>
      <c r="H3678" s="413"/>
    </row>
    <row r="3679" spans="2:8" ht="40.5" x14ac:dyDescent="0.35">
      <c r="B3679" s="410" t="s">
        <v>4487</v>
      </c>
      <c r="C3679" s="411" t="s">
        <v>869</v>
      </c>
      <c r="D3679" s="412"/>
      <c r="E3679" s="412">
        <v>0</v>
      </c>
      <c r="F3679" s="412">
        <v>2200</v>
      </c>
      <c r="G3679" s="412"/>
      <c r="H3679" s="413"/>
    </row>
    <row r="3680" spans="2:8" ht="40.5" x14ac:dyDescent="0.35">
      <c r="B3680" s="410" t="s">
        <v>4488</v>
      </c>
      <c r="C3680" s="411" t="s">
        <v>869</v>
      </c>
      <c r="D3680" s="412"/>
      <c r="E3680" s="412">
        <v>0</v>
      </c>
      <c r="F3680" s="412">
        <v>3000</v>
      </c>
      <c r="G3680" s="412"/>
      <c r="H3680" s="413"/>
    </row>
    <row r="3681" spans="2:8" ht="40.5" x14ac:dyDescent="0.35">
      <c r="B3681" s="410" t="s">
        <v>4489</v>
      </c>
      <c r="C3681" s="411" t="s">
        <v>869</v>
      </c>
      <c r="D3681" s="412"/>
      <c r="E3681" s="412">
        <v>0</v>
      </c>
      <c r="F3681" s="412">
        <v>2200</v>
      </c>
      <c r="G3681" s="412"/>
      <c r="H3681" s="413"/>
    </row>
    <row r="3682" spans="2:8" ht="40.5" x14ac:dyDescent="0.35">
      <c r="B3682" s="410" t="s">
        <v>4490</v>
      </c>
      <c r="C3682" s="411" t="s">
        <v>869</v>
      </c>
      <c r="D3682" s="412"/>
      <c r="E3682" s="412">
        <v>0</v>
      </c>
      <c r="F3682" s="412">
        <v>2200</v>
      </c>
      <c r="G3682" s="412"/>
      <c r="H3682" s="413"/>
    </row>
    <row r="3683" spans="2:8" ht="40.5" x14ac:dyDescent="0.35">
      <c r="B3683" s="410" t="s">
        <v>4491</v>
      </c>
      <c r="C3683" s="411" t="s">
        <v>869</v>
      </c>
      <c r="D3683" s="412"/>
      <c r="E3683" s="412">
        <v>0</v>
      </c>
      <c r="F3683" s="412">
        <v>3000</v>
      </c>
      <c r="G3683" s="412"/>
      <c r="H3683" s="413"/>
    </row>
    <row r="3684" spans="2:8" ht="40.5" x14ac:dyDescent="0.35">
      <c r="B3684" s="410" t="s">
        <v>4492</v>
      </c>
      <c r="C3684" s="411" t="s">
        <v>869</v>
      </c>
      <c r="D3684" s="412"/>
      <c r="E3684" s="412">
        <v>0</v>
      </c>
      <c r="F3684" s="412">
        <v>2200</v>
      </c>
      <c r="G3684" s="412"/>
      <c r="H3684" s="413"/>
    </row>
    <row r="3685" spans="2:8" ht="40.5" x14ac:dyDescent="0.35">
      <c r="B3685" s="410" t="s">
        <v>4493</v>
      </c>
      <c r="C3685" s="411" t="s">
        <v>869</v>
      </c>
      <c r="D3685" s="412"/>
      <c r="E3685" s="412">
        <v>0</v>
      </c>
      <c r="F3685" s="412">
        <v>3000</v>
      </c>
      <c r="G3685" s="412"/>
      <c r="H3685" s="413"/>
    </row>
    <row r="3686" spans="2:8" ht="40.5" x14ac:dyDescent="0.35">
      <c r="B3686" s="410" t="s">
        <v>4494</v>
      </c>
      <c r="C3686" s="411" t="s">
        <v>869</v>
      </c>
      <c r="D3686" s="412"/>
      <c r="E3686" s="412">
        <v>0</v>
      </c>
      <c r="F3686" s="412">
        <v>2500</v>
      </c>
      <c r="G3686" s="412"/>
      <c r="H3686" s="413"/>
    </row>
    <row r="3687" spans="2:8" ht="40.5" x14ac:dyDescent="0.35">
      <c r="B3687" s="410" t="s">
        <v>4495</v>
      </c>
      <c r="C3687" s="411" t="s">
        <v>869</v>
      </c>
      <c r="D3687" s="412"/>
      <c r="E3687" s="412">
        <v>0</v>
      </c>
      <c r="F3687" s="412">
        <v>7000</v>
      </c>
      <c r="G3687" s="412"/>
      <c r="H3687" s="413"/>
    </row>
    <row r="3688" spans="2:8" ht="40.5" x14ac:dyDescent="0.35">
      <c r="B3688" s="410" t="s">
        <v>4496</v>
      </c>
      <c r="C3688" s="411" t="s">
        <v>869</v>
      </c>
      <c r="D3688" s="412"/>
      <c r="E3688" s="412">
        <v>0</v>
      </c>
      <c r="F3688" s="412">
        <v>2500</v>
      </c>
      <c r="G3688" s="412"/>
      <c r="H3688" s="413"/>
    </row>
    <row r="3689" spans="2:8" ht="40.5" x14ac:dyDescent="0.35">
      <c r="B3689" s="410" t="s">
        <v>4497</v>
      </c>
      <c r="C3689" s="411" t="s">
        <v>869</v>
      </c>
      <c r="D3689" s="412"/>
      <c r="E3689" s="412">
        <v>0</v>
      </c>
      <c r="F3689" s="412">
        <v>2500</v>
      </c>
      <c r="G3689" s="412"/>
      <c r="H3689" s="413"/>
    </row>
    <row r="3690" spans="2:8" ht="40.5" x14ac:dyDescent="0.35">
      <c r="B3690" s="410" t="s">
        <v>4498</v>
      </c>
      <c r="C3690" s="411" t="s">
        <v>869</v>
      </c>
      <c r="D3690" s="412"/>
      <c r="E3690" s="412">
        <v>0</v>
      </c>
      <c r="F3690" s="412">
        <v>2200</v>
      </c>
      <c r="G3690" s="412"/>
      <c r="H3690" s="413"/>
    </row>
    <row r="3691" spans="2:8" ht="40.5" x14ac:dyDescent="0.35">
      <c r="B3691" s="410" t="s">
        <v>4499</v>
      </c>
      <c r="C3691" s="411" t="s">
        <v>869</v>
      </c>
      <c r="D3691" s="412"/>
      <c r="E3691" s="412">
        <v>0</v>
      </c>
      <c r="F3691" s="412">
        <v>11000</v>
      </c>
      <c r="G3691" s="412"/>
      <c r="H3691" s="413"/>
    </row>
    <row r="3692" spans="2:8" ht="40.5" x14ac:dyDescent="0.35">
      <c r="B3692" s="410" t="s">
        <v>4500</v>
      </c>
      <c r="C3692" s="411" t="s">
        <v>869</v>
      </c>
      <c r="D3692" s="412"/>
      <c r="E3692" s="412">
        <v>0</v>
      </c>
      <c r="F3692" s="412">
        <v>2200</v>
      </c>
      <c r="G3692" s="412"/>
      <c r="H3692" s="413"/>
    </row>
    <row r="3693" spans="2:8" ht="53.25" x14ac:dyDescent="0.35">
      <c r="B3693" s="410" t="s">
        <v>4501</v>
      </c>
      <c r="C3693" s="411" t="s">
        <v>871</v>
      </c>
      <c r="D3693" s="412"/>
      <c r="E3693" s="412">
        <v>0</v>
      </c>
      <c r="F3693" s="412">
        <v>2200</v>
      </c>
      <c r="G3693" s="412"/>
      <c r="H3693" s="413"/>
    </row>
    <row r="3694" spans="2:8" ht="53.25" x14ac:dyDescent="0.35">
      <c r="B3694" s="410" t="s">
        <v>4502</v>
      </c>
      <c r="C3694" s="411" t="s">
        <v>873</v>
      </c>
      <c r="D3694" s="412"/>
      <c r="E3694" s="412">
        <v>0</v>
      </c>
      <c r="F3694" s="412">
        <v>3787.02</v>
      </c>
      <c r="G3694" s="412"/>
      <c r="H3694" s="413"/>
    </row>
    <row r="3695" spans="2:8" ht="40.5" x14ac:dyDescent="0.35">
      <c r="B3695" s="410" t="s">
        <v>4503</v>
      </c>
      <c r="C3695" s="411" t="s">
        <v>877</v>
      </c>
      <c r="D3695" s="412"/>
      <c r="E3695" s="412">
        <v>0</v>
      </c>
      <c r="F3695" s="412">
        <v>2500</v>
      </c>
      <c r="G3695" s="412"/>
      <c r="H3695" s="413"/>
    </row>
    <row r="3696" spans="2:8" ht="40.5" x14ac:dyDescent="0.35">
      <c r="B3696" s="410" t="s">
        <v>4504</v>
      </c>
      <c r="C3696" s="411" t="s">
        <v>877</v>
      </c>
      <c r="D3696" s="412"/>
      <c r="E3696" s="412">
        <v>0</v>
      </c>
      <c r="F3696" s="412">
        <v>3000</v>
      </c>
      <c r="G3696" s="412"/>
      <c r="H3696" s="413"/>
    </row>
    <row r="3697" spans="2:8" ht="40.5" x14ac:dyDescent="0.35">
      <c r="B3697" s="410" t="s">
        <v>4505</v>
      </c>
      <c r="C3697" s="411" t="s">
        <v>877</v>
      </c>
      <c r="D3697" s="412"/>
      <c r="E3697" s="412">
        <v>0</v>
      </c>
      <c r="F3697" s="412">
        <v>2200</v>
      </c>
      <c r="G3697" s="412"/>
      <c r="H3697" s="413"/>
    </row>
    <row r="3698" spans="2:8" ht="40.5" x14ac:dyDescent="0.35">
      <c r="B3698" s="410" t="s">
        <v>4506</v>
      </c>
      <c r="C3698" s="411" t="s">
        <v>877</v>
      </c>
      <c r="D3698" s="412"/>
      <c r="E3698" s="412">
        <v>0</v>
      </c>
      <c r="F3698" s="412">
        <v>2200</v>
      </c>
      <c r="G3698" s="412"/>
      <c r="H3698" s="413"/>
    </row>
    <row r="3699" spans="2:8" ht="40.5" x14ac:dyDescent="0.35">
      <c r="B3699" s="410" t="s">
        <v>4507</v>
      </c>
      <c r="C3699" s="411" t="s">
        <v>877</v>
      </c>
      <c r="D3699" s="412"/>
      <c r="E3699" s="412">
        <v>0</v>
      </c>
      <c r="F3699" s="412">
        <v>2200</v>
      </c>
      <c r="G3699" s="412"/>
      <c r="H3699" s="413"/>
    </row>
    <row r="3700" spans="2:8" ht="40.5" x14ac:dyDescent="0.35">
      <c r="B3700" s="410" t="s">
        <v>4508</v>
      </c>
      <c r="C3700" s="411" t="s">
        <v>877</v>
      </c>
      <c r="D3700" s="412"/>
      <c r="E3700" s="412">
        <v>0</v>
      </c>
      <c r="F3700" s="412">
        <v>3000</v>
      </c>
      <c r="G3700" s="412"/>
      <c r="H3700" s="413"/>
    </row>
    <row r="3701" spans="2:8" ht="40.5" x14ac:dyDescent="0.35">
      <c r="B3701" s="410" t="s">
        <v>4509</v>
      </c>
      <c r="C3701" s="411" t="s">
        <v>877</v>
      </c>
      <c r="D3701" s="412"/>
      <c r="E3701" s="412">
        <v>0</v>
      </c>
      <c r="F3701" s="412">
        <v>2200</v>
      </c>
      <c r="G3701" s="412"/>
      <c r="H3701" s="413"/>
    </row>
    <row r="3702" spans="2:8" ht="40.5" x14ac:dyDescent="0.35">
      <c r="B3702" s="410" t="s">
        <v>4510</v>
      </c>
      <c r="C3702" s="411" t="s">
        <v>877</v>
      </c>
      <c r="D3702" s="412"/>
      <c r="E3702" s="412">
        <v>0</v>
      </c>
      <c r="F3702" s="412">
        <v>2200</v>
      </c>
      <c r="G3702" s="412"/>
      <c r="H3702" s="413"/>
    </row>
    <row r="3703" spans="2:8" ht="40.5" x14ac:dyDescent="0.35">
      <c r="B3703" s="410" t="s">
        <v>4511</v>
      </c>
      <c r="C3703" s="411" t="s">
        <v>877</v>
      </c>
      <c r="D3703" s="412"/>
      <c r="E3703" s="412">
        <v>0</v>
      </c>
      <c r="F3703" s="412">
        <v>3000</v>
      </c>
      <c r="G3703" s="412"/>
      <c r="H3703" s="413"/>
    </row>
    <row r="3704" spans="2:8" ht="40.5" x14ac:dyDescent="0.35">
      <c r="B3704" s="410" t="s">
        <v>4512</v>
      </c>
      <c r="C3704" s="411" t="s">
        <v>877</v>
      </c>
      <c r="D3704" s="412"/>
      <c r="E3704" s="412">
        <v>0</v>
      </c>
      <c r="F3704" s="412">
        <v>2200</v>
      </c>
      <c r="G3704" s="412"/>
      <c r="H3704" s="413"/>
    </row>
    <row r="3705" spans="2:8" ht="40.5" x14ac:dyDescent="0.35">
      <c r="B3705" s="410" t="s">
        <v>4513</v>
      </c>
      <c r="C3705" s="411" t="s">
        <v>877</v>
      </c>
      <c r="D3705" s="412"/>
      <c r="E3705" s="412">
        <v>0</v>
      </c>
      <c r="F3705" s="412">
        <v>3000</v>
      </c>
      <c r="G3705" s="412"/>
      <c r="H3705" s="413"/>
    </row>
    <row r="3706" spans="2:8" ht="40.5" x14ac:dyDescent="0.35">
      <c r="B3706" s="410" t="s">
        <v>4514</v>
      </c>
      <c r="C3706" s="411" t="s">
        <v>877</v>
      </c>
      <c r="D3706" s="412"/>
      <c r="E3706" s="412">
        <v>0</v>
      </c>
      <c r="F3706" s="412">
        <v>2500</v>
      </c>
      <c r="G3706" s="412"/>
      <c r="H3706" s="413"/>
    </row>
    <row r="3707" spans="2:8" ht="40.5" x14ac:dyDescent="0.35">
      <c r="B3707" s="410" t="s">
        <v>4515</v>
      </c>
      <c r="C3707" s="411" t="s">
        <v>877</v>
      </c>
      <c r="D3707" s="412"/>
      <c r="E3707" s="412">
        <v>0</v>
      </c>
      <c r="F3707" s="412">
        <v>7000</v>
      </c>
      <c r="G3707" s="412"/>
      <c r="H3707" s="413"/>
    </row>
    <row r="3708" spans="2:8" ht="40.5" x14ac:dyDescent="0.35">
      <c r="B3708" s="410" t="s">
        <v>4516</v>
      </c>
      <c r="C3708" s="411" t="s">
        <v>877</v>
      </c>
      <c r="D3708" s="412"/>
      <c r="E3708" s="412">
        <v>0</v>
      </c>
      <c r="F3708" s="412">
        <v>2500</v>
      </c>
      <c r="G3708" s="412"/>
      <c r="H3708" s="413"/>
    </row>
    <row r="3709" spans="2:8" ht="40.5" x14ac:dyDescent="0.35">
      <c r="B3709" s="410" t="s">
        <v>4517</v>
      </c>
      <c r="C3709" s="411" t="s">
        <v>877</v>
      </c>
      <c r="D3709" s="412"/>
      <c r="E3709" s="412">
        <v>0</v>
      </c>
      <c r="F3709" s="412">
        <v>2500</v>
      </c>
      <c r="G3709" s="412"/>
      <c r="H3709" s="413"/>
    </row>
    <row r="3710" spans="2:8" ht="40.5" x14ac:dyDescent="0.35">
      <c r="B3710" s="410" t="s">
        <v>4518</v>
      </c>
      <c r="C3710" s="411" t="s">
        <v>877</v>
      </c>
      <c r="D3710" s="412"/>
      <c r="E3710" s="412">
        <v>0</v>
      </c>
      <c r="F3710" s="412">
        <v>2200</v>
      </c>
      <c r="G3710" s="412"/>
      <c r="H3710" s="413"/>
    </row>
    <row r="3711" spans="2:8" ht="40.5" x14ac:dyDescent="0.35">
      <c r="B3711" s="410" t="s">
        <v>4519</v>
      </c>
      <c r="C3711" s="411" t="s">
        <v>877</v>
      </c>
      <c r="D3711" s="412"/>
      <c r="E3711" s="412">
        <v>0</v>
      </c>
      <c r="F3711" s="412">
        <v>11000</v>
      </c>
      <c r="G3711" s="412"/>
      <c r="H3711" s="413"/>
    </row>
    <row r="3712" spans="2:8" ht="40.5" x14ac:dyDescent="0.35">
      <c r="B3712" s="410" t="s">
        <v>4520</v>
      </c>
      <c r="C3712" s="411" t="s">
        <v>877</v>
      </c>
      <c r="D3712" s="412"/>
      <c r="E3712" s="412">
        <v>0</v>
      </c>
      <c r="F3712" s="412">
        <v>2200</v>
      </c>
      <c r="G3712" s="412"/>
      <c r="H3712" s="413"/>
    </row>
    <row r="3713" spans="2:8" ht="27.75" x14ac:dyDescent="0.35">
      <c r="B3713" s="410" t="s">
        <v>4521</v>
      </c>
      <c r="C3713" s="411" t="s">
        <v>879</v>
      </c>
      <c r="D3713" s="412"/>
      <c r="E3713" s="412">
        <v>0</v>
      </c>
      <c r="F3713" s="412">
        <v>2156</v>
      </c>
      <c r="G3713" s="412"/>
      <c r="H3713" s="413"/>
    </row>
    <row r="3714" spans="2:8" ht="27.75" x14ac:dyDescent="0.35">
      <c r="B3714" s="410" t="s">
        <v>4522</v>
      </c>
      <c r="C3714" s="411" t="s">
        <v>879</v>
      </c>
      <c r="D3714" s="412"/>
      <c r="E3714" s="412">
        <v>0</v>
      </c>
      <c r="F3714" s="412">
        <v>2500</v>
      </c>
      <c r="G3714" s="412"/>
      <c r="H3714" s="413"/>
    </row>
    <row r="3715" spans="2:8" ht="27.75" x14ac:dyDescent="0.35">
      <c r="B3715" s="410" t="s">
        <v>4523</v>
      </c>
      <c r="C3715" s="411" t="s">
        <v>879</v>
      </c>
      <c r="D3715" s="412"/>
      <c r="E3715" s="412">
        <v>0</v>
      </c>
      <c r="F3715" s="412">
        <v>3000</v>
      </c>
      <c r="G3715" s="412"/>
      <c r="H3715" s="413"/>
    </row>
    <row r="3716" spans="2:8" ht="27.75" x14ac:dyDescent="0.35">
      <c r="B3716" s="410" t="s">
        <v>4524</v>
      </c>
      <c r="C3716" s="411" t="s">
        <v>879</v>
      </c>
      <c r="D3716" s="412"/>
      <c r="E3716" s="412">
        <v>0</v>
      </c>
      <c r="F3716" s="412">
        <v>2200</v>
      </c>
      <c r="G3716" s="412"/>
      <c r="H3716" s="413"/>
    </row>
    <row r="3717" spans="2:8" ht="27.75" x14ac:dyDescent="0.35">
      <c r="B3717" s="410" t="s">
        <v>4525</v>
      </c>
      <c r="C3717" s="411" t="s">
        <v>879</v>
      </c>
      <c r="D3717" s="412"/>
      <c r="E3717" s="412">
        <v>0</v>
      </c>
      <c r="F3717" s="412">
        <v>2200</v>
      </c>
      <c r="G3717" s="412"/>
      <c r="H3717" s="413"/>
    </row>
    <row r="3718" spans="2:8" ht="27.75" x14ac:dyDescent="0.35">
      <c r="B3718" s="410" t="s">
        <v>4526</v>
      </c>
      <c r="C3718" s="411" t="s">
        <v>879</v>
      </c>
      <c r="D3718" s="412"/>
      <c r="E3718" s="412">
        <v>0</v>
      </c>
      <c r="F3718" s="412">
        <v>3000</v>
      </c>
      <c r="G3718" s="412"/>
      <c r="H3718" s="413"/>
    </row>
    <row r="3719" spans="2:8" ht="27.75" x14ac:dyDescent="0.35">
      <c r="B3719" s="410" t="s">
        <v>4527</v>
      </c>
      <c r="C3719" s="411" t="s">
        <v>879</v>
      </c>
      <c r="D3719" s="412"/>
      <c r="E3719" s="412">
        <v>0</v>
      </c>
      <c r="F3719" s="412">
        <v>2156</v>
      </c>
      <c r="G3719" s="412"/>
      <c r="H3719" s="413"/>
    </row>
    <row r="3720" spans="2:8" ht="27.75" x14ac:dyDescent="0.35">
      <c r="B3720" s="410" t="s">
        <v>4528</v>
      </c>
      <c r="C3720" s="411" t="s">
        <v>879</v>
      </c>
      <c r="D3720" s="412"/>
      <c r="E3720" s="412">
        <v>0</v>
      </c>
      <c r="F3720" s="412">
        <v>3000</v>
      </c>
      <c r="G3720" s="412"/>
      <c r="H3720" s="413"/>
    </row>
    <row r="3721" spans="2:8" ht="27.75" x14ac:dyDescent="0.35">
      <c r="B3721" s="410" t="s">
        <v>4529</v>
      </c>
      <c r="C3721" s="411" t="s">
        <v>879</v>
      </c>
      <c r="D3721" s="412"/>
      <c r="E3721" s="412">
        <v>0</v>
      </c>
      <c r="F3721" s="412">
        <v>2500</v>
      </c>
      <c r="G3721" s="412"/>
      <c r="H3721" s="413"/>
    </row>
    <row r="3722" spans="2:8" ht="27.75" x14ac:dyDescent="0.35">
      <c r="B3722" s="410" t="s">
        <v>4530</v>
      </c>
      <c r="C3722" s="411" t="s">
        <v>879</v>
      </c>
      <c r="D3722" s="412"/>
      <c r="E3722" s="412">
        <v>0</v>
      </c>
      <c r="F3722" s="412">
        <v>3000</v>
      </c>
      <c r="G3722" s="412"/>
      <c r="H3722" s="413"/>
    </row>
    <row r="3723" spans="2:8" ht="27.75" x14ac:dyDescent="0.35">
      <c r="B3723" s="410" t="s">
        <v>4531</v>
      </c>
      <c r="C3723" s="411" t="s">
        <v>879</v>
      </c>
      <c r="D3723" s="412"/>
      <c r="E3723" s="412">
        <v>0</v>
      </c>
      <c r="F3723" s="412">
        <v>2200</v>
      </c>
      <c r="G3723" s="412"/>
      <c r="H3723" s="413"/>
    </row>
    <row r="3724" spans="2:8" ht="27.75" x14ac:dyDescent="0.35">
      <c r="B3724" s="410" t="s">
        <v>4532</v>
      </c>
      <c r="C3724" s="411" t="s">
        <v>879</v>
      </c>
      <c r="D3724" s="412"/>
      <c r="E3724" s="412">
        <v>0</v>
      </c>
      <c r="F3724" s="412">
        <v>7000</v>
      </c>
      <c r="G3724" s="412"/>
      <c r="H3724" s="413"/>
    </row>
    <row r="3725" spans="2:8" ht="27.75" x14ac:dyDescent="0.35">
      <c r="B3725" s="410" t="s">
        <v>4533</v>
      </c>
      <c r="C3725" s="411" t="s">
        <v>879</v>
      </c>
      <c r="D3725" s="412"/>
      <c r="E3725" s="412">
        <v>0</v>
      </c>
      <c r="F3725" s="412">
        <v>2200</v>
      </c>
      <c r="G3725" s="412"/>
      <c r="H3725" s="413"/>
    </row>
    <row r="3726" spans="2:8" ht="27.75" x14ac:dyDescent="0.35">
      <c r="B3726" s="410" t="s">
        <v>4534</v>
      </c>
      <c r="C3726" s="411" t="s">
        <v>879</v>
      </c>
      <c r="D3726" s="412"/>
      <c r="E3726" s="412">
        <v>0</v>
      </c>
      <c r="F3726" s="412">
        <v>2500</v>
      </c>
      <c r="G3726" s="412"/>
      <c r="H3726" s="413"/>
    </row>
    <row r="3727" spans="2:8" ht="27.75" x14ac:dyDescent="0.35">
      <c r="B3727" s="410" t="s">
        <v>4535</v>
      </c>
      <c r="C3727" s="411" t="s">
        <v>879</v>
      </c>
      <c r="D3727" s="412"/>
      <c r="E3727" s="412">
        <v>0</v>
      </c>
      <c r="F3727" s="412">
        <v>2200</v>
      </c>
      <c r="G3727" s="412"/>
      <c r="H3727" s="413"/>
    </row>
    <row r="3728" spans="2:8" ht="27.75" x14ac:dyDescent="0.35">
      <c r="B3728" s="410" t="s">
        <v>4536</v>
      </c>
      <c r="C3728" s="411" t="s">
        <v>879</v>
      </c>
      <c r="D3728" s="412"/>
      <c r="E3728" s="412">
        <v>0</v>
      </c>
      <c r="F3728" s="412">
        <v>11000</v>
      </c>
      <c r="G3728" s="412"/>
      <c r="H3728" s="413"/>
    </row>
    <row r="3729" spans="2:8" ht="27.75" x14ac:dyDescent="0.35">
      <c r="B3729" s="410" t="s">
        <v>4537</v>
      </c>
      <c r="C3729" s="411" t="s">
        <v>881</v>
      </c>
      <c r="D3729" s="412"/>
      <c r="E3729" s="412">
        <v>0</v>
      </c>
      <c r="F3729" s="412">
        <v>2200</v>
      </c>
      <c r="G3729" s="412"/>
      <c r="H3729" s="413"/>
    </row>
    <row r="3730" spans="2:8" ht="27.75" x14ac:dyDescent="0.35">
      <c r="B3730" s="410" t="s">
        <v>4538</v>
      </c>
      <c r="C3730" s="411" t="s">
        <v>881</v>
      </c>
      <c r="D3730" s="412"/>
      <c r="E3730" s="412">
        <v>0</v>
      </c>
      <c r="F3730" s="412">
        <v>2500</v>
      </c>
      <c r="G3730" s="412"/>
      <c r="H3730" s="413"/>
    </row>
    <row r="3731" spans="2:8" ht="27.75" x14ac:dyDescent="0.35">
      <c r="B3731" s="410" t="s">
        <v>4539</v>
      </c>
      <c r="C3731" s="411" t="s">
        <v>883</v>
      </c>
      <c r="D3731" s="412"/>
      <c r="E3731" s="412">
        <v>0</v>
      </c>
      <c r="F3731" s="412">
        <v>2200</v>
      </c>
      <c r="G3731" s="412"/>
      <c r="H3731" s="413"/>
    </row>
    <row r="3732" spans="2:8" ht="27.75" x14ac:dyDescent="0.35">
      <c r="B3732" s="410" t="s">
        <v>4540</v>
      </c>
      <c r="C3732" s="411" t="s">
        <v>883</v>
      </c>
      <c r="D3732" s="412"/>
      <c r="E3732" s="412">
        <v>0</v>
      </c>
      <c r="F3732" s="412">
        <v>2500</v>
      </c>
      <c r="G3732" s="412"/>
      <c r="H3732" s="413"/>
    </row>
    <row r="3733" spans="2:8" ht="27.75" x14ac:dyDescent="0.35">
      <c r="B3733" s="410" t="s">
        <v>4541</v>
      </c>
      <c r="C3733" s="411" t="s">
        <v>891</v>
      </c>
      <c r="D3733" s="412"/>
      <c r="E3733" s="412">
        <v>0</v>
      </c>
      <c r="F3733" s="412">
        <v>2200</v>
      </c>
      <c r="G3733" s="412"/>
      <c r="H3733" s="413"/>
    </row>
    <row r="3734" spans="2:8" ht="27.75" x14ac:dyDescent="0.35">
      <c r="B3734" s="410" t="s">
        <v>4542</v>
      </c>
      <c r="C3734" s="411" t="s">
        <v>891</v>
      </c>
      <c r="D3734" s="412"/>
      <c r="E3734" s="412">
        <v>0</v>
      </c>
      <c r="F3734" s="412">
        <v>2500</v>
      </c>
      <c r="G3734" s="412"/>
      <c r="H3734" s="413"/>
    </row>
    <row r="3735" spans="2:8" ht="27.75" x14ac:dyDescent="0.35">
      <c r="B3735" s="410" t="s">
        <v>4543</v>
      </c>
      <c r="C3735" s="411" t="s">
        <v>891</v>
      </c>
      <c r="D3735" s="412"/>
      <c r="E3735" s="412">
        <v>0</v>
      </c>
      <c r="F3735" s="412">
        <v>3000</v>
      </c>
      <c r="G3735" s="412"/>
      <c r="H3735" s="413"/>
    </row>
    <row r="3736" spans="2:8" ht="27.75" x14ac:dyDescent="0.35">
      <c r="B3736" s="410" t="s">
        <v>4544</v>
      </c>
      <c r="C3736" s="411" t="s">
        <v>891</v>
      </c>
      <c r="D3736" s="412"/>
      <c r="E3736" s="412">
        <v>0</v>
      </c>
      <c r="F3736" s="412">
        <v>2200</v>
      </c>
      <c r="G3736" s="412"/>
      <c r="H3736" s="413"/>
    </row>
    <row r="3737" spans="2:8" ht="27.75" x14ac:dyDescent="0.35">
      <c r="B3737" s="410" t="s">
        <v>4545</v>
      </c>
      <c r="C3737" s="411" t="s">
        <v>891</v>
      </c>
      <c r="D3737" s="412"/>
      <c r="E3737" s="412">
        <v>0</v>
      </c>
      <c r="F3737" s="412">
        <v>2200</v>
      </c>
      <c r="G3737" s="412"/>
      <c r="H3737" s="413"/>
    </row>
    <row r="3738" spans="2:8" ht="27.75" x14ac:dyDescent="0.35">
      <c r="B3738" s="410" t="s">
        <v>4546</v>
      </c>
      <c r="C3738" s="411" t="s">
        <v>891</v>
      </c>
      <c r="D3738" s="412"/>
      <c r="E3738" s="412">
        <v>0</v>
      </c>
      <c r="F3738" s="412">
        <v>3000</v>
      </c>
      <c r="G3738" s="412"/>
      <c r="H3738" s="413"/>
    </row>
    <row r="3739" spans="2:8" ht="27.75" x14ac:dyDescent="0.35">
      <c r="B3739" s="410" t="s">
        <v>4547</v>
      </c>
      <c r="C3739" s="411" t="s">
        <v>891</v>
      </c>
      <c r="D3739" s="412"/>
      <c r="E3739" s="412">
        <v>0</v>
      </c>
      <c r="F3739" s="412">
        <v>2200</v>
      </c>
      <c r="G3739" s="412"/>
      <c r="H3739" s="413"/>
    </row>
    <row r="3740" spans="2:8" ht="27.75" x14ac:dyDescent="0.35">
      <c r="B3740" s="410" t="s">
        <v>4548</v>
      </c>
      <c r="C3740" s="411" t="s">
        <v>891</v>
      </c>
      <c r="D3740" s="412"/>
      <c r="E3740" s="412">
        <v>0</v>
      </c>
      <c r="F3740" s="412">
        <v>3000</v>
      </c>
      <c r="G3740" s="412"/>
      <c r="H3740" s="413"/>
    </row>
    <row r="3741" spans="2:8" ht="27.75" x14ac:dyDescent="0.35">
      <c r="B3741" s="410" t="s">
        <v>4549</v>
      </c>
      <c r="C3741" s="411" t="s">
        <v>891</v>
      </c>
      <c r="D3741" s="412"/>
      <c r="E3741" s="412">
        <v>0</v>
      </c>
      <c r="F3741" s="412">
        <v>2500</v>
      </c>
      <c r="G3741" s="412"/>
      <c r="H3741" s="413"/>
    </row>
    <row r="3742" spans="2:8" ht="27.75" x14ac:dyDescent="0.35">
      <c r="B3742" s="410" t="s">
        <v>4550</v>
      </c>
      <c r="C3742" s="411" t="s">
        <v>891</v>
      </c>
      <c r="D3742" s="412"/>
      <c r="E3742" s="412">
        <v>0</v>
      </c>
      <c r="F3742" s="412">
        <v>3000</v>
      </c>
      <c r="G3742" s="412"/>
      <c r="H3742" s="413"/>
    </row>
    <row r="3743" spans="2:8" ht="27.75" x14ac:dyDescent="0.35">
      <c r="B3743" s="410" t="s">
        <v>4551</v>
      </c>
      <c r="C3743" s="411" t="s">
        <v>891</v>
      </c>
      <c r="D3743" s="412"/>
      <c r="E3743" s="412">
        <v>0</v>
      </c>
      <c r="F3743" s="412">
        <v>2200</v>
      </c>
      <c r="G3743" s="412"/>
      <c r="H3743" s="413"/>
    </row>
    <row r="3744" spans="2:8" ht="27.75" x14ac:dyDescent="0.35">
      <c r="B3744" s="410" t="s">
        <v>4552</v>
      </c>
      <c r="C3744" s="411" t="s">
        <v>891</v>
      </c>
      <c r="D3744" s="412"/>
      <c r="E3744" s="412">
        <v>0</v>
      </c>
      <c r="F3744" s="412">
        <v>7000</v>
      </c>
      <c r="G3744" s="412"/>
      <c r="H3744" s="413"/>
    </row>
    <row r="3745" spans="2:8" ht="27.75" x14ac:dyDescent="0.35">
      <c r="B3745" s="410" t="s">
        <v>4553</v>
      </c>
      <c r="C3745" s="411" t="s">
        <v>891</v>
      </c>
      <c r="D3745" s="412"/>
      <c r="E3745" s="412">
        <v>0</v>
      </c>
      <c r="F3745" s="412">
        <v>2200</v>
      </c>
      <c r="G3745" s="412"/>
      <c r="H3745" s="413"/>
    </row>
    <row r="3746" spans="2:8" ht="27.75" x14ac:dyDescent="0.35">
      <c r="B3746" s="410" t="s">
        <v>4554</v>
      </c>
      <c r="C3746" s="411" t="s">
        <v>891</v>
      </c>
      <c r="D3746" s="412"/>
      <c r="E3746" s="412">
        <v>0</v>
      </c>
      <c r="F3746" s="412">
        <v>2500</v>
      </c>
      <c r="G3746" s="412"/>
      <c r="H3746" s="413"/>
    </row>
    <row r="3747" spans="2:8" ht="27.75" x14ac:dyDescent="0.35">
      <c r="B3747" s="410" t="s">
        <v>4555</v>
      </c>
      <c r="C3747" s="411" t="s">
        <v>891</v>
      </c>
      <c r="D3747" s="412"/>
      <c r="E3747" s="412">
        <v>0</v>
      </c>
      <c r="F3747" s="412">
        <v>2200</v>
      </c>
      <c r="G3747" s="412"/>
      <c r="H3747" s="413"/>
    </row>
    <row r="3748" spans="2:8" ht="27.75" x14ac:dyDescent="0.35">
      <c r="B3748" s="410" t="s">
        <v>4556</v>
      </c>
      <c r="C3748" s="411" t="s">
        <v>891</v>
      </c>
      <c r="D3748" s="412"/>
      <c r="E3748" s="412">
        <v>0</v>
      </c>
      <c r="F3748" s="412">
        <v>11000</v>
      </c>
      <c r="G3748" s="412"/>
      <c r="H3748" s="413"/>
    </row>
    <row r="3749" spans="2:8" ht="40.5" x14ac:dyDescent="0.35">
      <c r="B3749" s="410" t="s">
        <v>4557</v>
      </c>
      <c r="C3749" s="411" t="s">
        <v>893</v>
      </c>
      <c r="D3749" s="412"/>
      <c r="E3749" s="412">
        <v>0</v>
      </c>
      <c r="F3749" s="412">
        <v>2200</v>
      </c>
      <c r="G3749" s="412"/>
      <c r="H3749" s="413"/>
    </row>
    <row r="3750" spans="2:8" ht="40.5" x14ac:dyDescent="0.35">
      <c r="B3750" s="410" t="s">
        <v>4558</v>
      </c>
      <c r="C3750" s="411" t="s">
        <v>893</v>
      </c>
      <c r="D3750" s="412"/>
      <c r="E3750" s="412">
        <v>0</v>
      </c>
      <c r="F3750" s="412">
        <v>2500</v>
      </c>
      <c r="G3750" s="412"/>
      <c r="H3750" s="413"/>
    </row>
    <row r="3751" spans="2:8" ht="40.5" x14ac:dyDescent="0.35">
      <c r="B3751" s="410" t="s">
        <v>4559</v>
      </c>
      <c r="C3751" s="411" t="s">
        <v>893</v>
      </c>
      <c r="D3751" s="412"/>
      <c r="E3751" s="412">
        <v>0</v>
      </c>
      <c r="F3751" s="412">
        <v>2200</v>
      </c>
      <c r="G3751" s="412"/>
      <c r="H3751" s="413"/>
    </row>
    <row r="3752" spans="2:8" ht="40.5" x14ac:dyDescent="0.35">
      <c r="B3752" s="410" t="s">
        <v>4560</v>
      </c>
      <c r="C3752" s="411" t="s">
        <v>893</v>
      </c>
      <c r="D3752" s="412"/>
      <c r="E3752" s="412">
        <v>0</v>
      </c>
      <c r="F3752" s="412">
        <v>2200</v>
      </c>
      <c r="G3752" s="412"/>
      <c r="H3752" s="413"/>
    </row>
    <row r="3753" spans="2:8" ht="40.5" x14ac:dyDescent="0.35">
      <c r="B3753" s="410" t="s">
        <v>4561</v>
      </c>
      <c r="C3753" s="411" t="s">
        <v>893</v>
      </c>
      <c r="D3753" s="412"/>
      <c r="E3753" s="412">
        <v>0</v>
      </c>
      <c r="F3753" s="412">
        <v>2200</v>
      </c>
      <c r="G3753" s="412"/>
      <c r="H3753" s="413"/>
    </row>
    <row r="3754" spans="2:8" ht="40.5" x14ac:dyDescent="0.35">
      <c r="B3754" s="410" t="s">
        <v>4562</v>
      </c>
      <c r="C3754" s="411" t="s">
        <v>893</v>
      </c>
      <c r="D3754" s="412"/>
      <c r="E3754" s="412">
        <v>0</v>
      </c>
      <c r="F3754" s="412">
        <v>3000</v>
      </c>
      <c r="G3754" s="412"/>
      <c r="H3754" s="413"/>
    </row>
    <row r="3755" spans="2:8" ht="40.5" x14ac:dyDescent="0.35">
      <c r="B3755" s="410" t="s">
        <v>4563</v>
      </c>
      <c r="C3755" s="411" t="s">
        <v>893</v>
      </c>
      <c r="D3755" s="412"/>
      <c r="E3755" s="412">
        <v>0</v>
      </c>
      <c r="F3755" s="412">
        <v>2200</v>
      </c>
      <c r="G3755" s="412"/>
      <c r="H3755" s="413"/>
    </row>
    <row r="3756" spans="2:8" ht="40.5" x14ac:dyDescent="0.35">
      <c r="B3756" s="410" t="s">
        <v>4564</v>
      </c>
      <c r="C3756" s="411" t="s">
        <v>893</v>
      </c>
      <c r="D3756" s="412"/>
      <c r="E3756" s="412">
        <v>0</v>
      </c>
      <c r="F3756" s="412">
        <v>2500</v>
      </c>
      <c r="G3756" s="412"/>
      <c r="H3756" s="413"/>
    </row>
    <row r="3757" spans="2:8" ht="40.5" x14ac:dyDescent="0.35">
      <c r="B3757" s="410" t="s">
        <v>4565</v>
      </c>
      <c r="C3757" s="411" t="s">
        <v>893</v>
      </c>
      <c r="D3757" s="412"/>
      <c r="E3757" s="412">
        <v>0</v>
      </c>
      <c r="F3757" s="412">
        <v>3000</v>
      </c>
      <c r="G3757" s="412"/>
      <c r="H3757" s="413"/>
    </row>
    <row r="3758" spans="2:8" ht="40.5" x14ac:dyDescent="0.35">
      <c r="B3758" s="410" t="s">
        <v>4566</v>
      </c>
      <c r="C3758" s="411" t="s">
        <v>893</v>
      </c>
      <c r="D3758" s="412"/>
      <c r="E3758" s="412">
        <v>0</v>
      </c>
      <c r="F3758" s="412">
        <v>2200</v>
      </c>
      <c r="G3758" s="412"/>
      <c r="H3758" s="413"/>
    </row>
    <row r="3759" spans="2:8" ht="40.5" x14ac:dyDescent="0.35">
      <c r="B3759" s="410" t="s">
        <v>4567</v>
      </c>
      <c r="C3759" s="411" t="s">
        <v>893</v>
      </c>
      <c r="D3759" s="412"/>
      <c r="E3759" s="412">
        <v>0</v>
      </c>
      <c r="F3759" s="412">
        <v>7000</v>
      </c>
      <c r="G3759" s="412"/>
      <c r="H3759" s="413"/>
    </row>
    <row r="3760" spans="2:8" ht="40.5" x14ac:dyDescent="0.35">
      <c r="B3760" s="410" t="s">
        <v>4568</v>
      </c>
      <c r="C3760" s="411" t="s">
        <v>893</v>
      </c>
      <c r="D3760" s="412"/>
      <c r="E3760" s="412">
        <v>0</v>
      </c>
      <c r="F3760" s="412">
        <v>2200</v>
      </c>
      <c r="G3760" s="412"/>
      <c r="H3760" s="413"/>
    </row>
    <row r="3761" spans="2:8" ht="40.5" x14ac:dyDescent="0.35">
      <c r="B3761" s="410" t="s">
        <v>4569</v>
      </c>
      <c r="C3761" s="411" t="s">
        <v>893</v>
      </c>
      <c r="D3761" s="412"/>
      <c r="E3761" s="412">
        <v>0</v>
      </c>
      <c r="F3761" s="412">
        <v>2500</v>
      </c>
      <c r="G3761" s="412"/>
      <c r="H3761" s="413"/>
    </row>
    <row r="3762" spans="2:8" ht="40.5" x14ac:dyDescent="0.35">
      <c r="B3762" s="410" t="s">
        <v>4570</v>
      </c>
      <c r="C3762" s="411" t="s">
        <v>893</v>
      </c>
      <c r="D3762" s="412"/>
      <c r="E3762" s="412">
        <v>0</v>
      </c>
      <c r="F3762" s="412">
        <v>11000</v>
      </c>
      <c r="G3762" s="412"/>
      <c r="H3762" s="413"/>
    </row>
    <row r="3763" spans="2:8" ht="40.5" x14ac:dyDescent="0.35">
      <c r="B3763" s="410" t="s">
        <v>4571</v>
      </c>
      <c r="C3763" s="411" t="s">
        <v>893</v>
      </c>
      <c r="D3763" s="412"/>
      <c r="E3763" s="412">
        <v>0</v>
      </c>
      <c r="F3763" s="412">
        <v>2200</v>
      </c>
      <c r="G3763" s="412"/>
      <c r="H3763" s="413"/>
    </row>
    <row r="3764" spans="2:8" ht="40.5" x14ac:dyDescent="0.35">
      <c r="B3764" s="410" t="s">
        <v>4572</v>
      </c>
      <c r="C3764" s="411" t="s">
        <v>895</v>
      </c>
      <c r="D3764" s="412"/>
      <c r="E3764" s="412">
        <v>0</v>
      </c>
      <c r="F3764" s="412">
        <v>2200</v>
      </c>
      <c r="G3764" s="412"/>
      <c r="H3764" s="413"/>
    </row>
    <row r="3765" spans="2:8" ht="40.5" x14ac:dyDescent="0.35">
      <c r="B3765" s="410" t="s">
        <v>4573</v>
      </c>
      <c r="C3765" s="411" t="s">
        <v>897</v>
      </c>
      <c r="D3765" s="412"/>
      <c r="E3765" s="412">
        <v>0</v>
      </c>
      <c r="F3765" s="412">
        <v>2500</v>
      </c>
      <c r="G3765" s="412"/>
      <c r="H3765" s="413"/>
    </row>
    <row r="3766" spans="2:8" ht="40.5" x14ac:dyDescent="0.35">
      <c r="B3766" s="410" t="s">
        <v>4574</v>
      </c>
      <c r="C3766" s="411" t="s">
        <v>897</v>
      </c>
      <c r="D3766" s="412"/>
      <c r="E3766" s="412">
        <v>0</v>
      </c>
      <c r="F3766" s="412">
        <v>3000</v>
      </c>
      <c r="G3766" s="412"/>
      <c r="H3766" s="413"/>
    </row>
    <row r="3767" spans="2:8" ht="40.5" x14ac:dyDescent="0.35">
      <c r="B3767" s="410" t="s">
        <v>4575</v>
      </c>
      <c r="C3767" s="411" t="s">
        <v>897</v>
      </c>
      <c r="D3767" s="412"/>
      <c r="E3767" s="412">
        <v>0</v>
      </c>
      <c r="F3767" s="412">
        <v>2200</v>
      </c>
      <c r="G3767" s="412"/>
      <c r="H3767" s="413"/>
    </row>
    <row r="3768" spans="2:8" ht="40.5" x14ac:dyDescent="0.35">
      <c r="B3768" s="410" t="s">
        <v>4576</v>
      </c>
      <c r="C3768" s="411" t="s">
        <v>897</v>
      </c>
      <c r="D3768" s="412"/>
      <c r="E3768" s="412">
        <v>0</v>
      </c>
      <c r="F3768" s="412">
        <v>2200</v>
      </c>
      <c r="G3768" s="412"/>
      <c r="H3768" s="413"/>
    </row>
    <row r="3769" spans="2:8" ht="40.5" x14ac:dyDescent="0.35">
      <c r="B3769" s="410" t="s">
        <v>4577</v>
      </c>
      <c r="C3769" s="411" t="s">
        <v>897</v>
      </c>
      <c r="D3769" s="412"/>
      <c r="E3769" s="412">
        <v>0</v>
      </c>
      <c r="F3769" s="412">
        <v>2200</v>
      </c>
      <c r="G3769" s="412"/>
      <c r="H3769" s="413"/>
    </row>
    <row r="3770" spans="2:8" ht="40.5" x14ac:dyDescent="0.35">
      <c r="B3770" s="410" t="s">
        <v>4578</v>
      </c>
      <c r="C3770" s="411" t="s">
        <v>897</v>
      </c>
      <c r="D3770" s="412"/>
      <c r="E3770" s="412">
        <v>0</v>
      </c>
      <c r="F3770" s="412">
        <v>3000</v>
      </c>
      <c r="G3770" s="412"/>
      <c r="H3770" s="413"/>
    </row>
    <row r="3771" spans="2:8" ht="40.5" x14ac:dyDescent="0.35">
      <c r="B3771" s="410" t="s">
        <v>4579</v>
      </c>
      <c r="C3771" s="411" t="s">
        <v>897</v>
      </c>
      <c r="D3771" s="412"/>
      <c r="E3771" s="412">
        <v>0</v>
      </c>
      <c r="F3771" s="412">
        <v>2200</v>
      </c>
      <c r="G3771" s="412"/>
      <c r="H3771" s="413"/>
    </row>
    <row r="3772" spans="2:8" ht="40.5" x14ac:dyDescent="0.35">
      <c r="B3772" s="410" t="s">
        <v>4580</v>
      </c>
      <c r="C3772" s="411" t="s">
        <v>897</v>
      </c>
      <c r="D3772" s="412"/>
      <c r="E3772" s="412">
        <v>0</v>
      </c>
      <c r="F3772" s="412">
        <v>3000</v>
      </c>
      <c r="G3772" s="412"/>
      <c r="H3772" s="413"/>
    </row>
    <row r="3773" spans="2:8" ht="40.5" x14ac:dyDescent="0.35">
      <c r="B3773" s="410" t="s">
        <v>4581</v>
      </c>
      <c r="C3773" s="411" t="s">
        <v>897</v>
      </c>
      <c r="D3773" s="412"/>
      <c r="E3773" s="412">
        <v>0</v>
      </c>
      <c r="F3773" s="412">
        <v>2500</v>
      </c>
      <c r="G3773" s="412"/>
      <c r="H3773" s="413"/>
    </row>
    <row r="3774" spans="2:8" ht="40.5" x14ac:dyDescent="0.35">
      <c r="B3774" s="410" t="s">
        <v>4582</v>
      </c>
      <c r="C3774" s="411" t="s">
        <v>897</v>
      </c>
      <c r="D3774" s="412"/>
      <c r="E3774" s="412">
        <v>0</v>
      </c>
      <c r="F3774" s="412">
        <v>3000</v>
      </c>
      <c r="G3774" s="412"/>
      <c r="H3774" s="413"/>
    </row>
    <row r="3775" spans="2:8" ht="40.5" x14ac:dyDescent="0.35">
      <c r="B3775" s="410" t="s">
        <v>4583</v>
      </c>
      <c r="C3775" s="411" t="s">
        <v>897</v>
      </c>
      <c r="D3775" s="412"/>
      <c r="E3775" s="412">
        <v>0</v>
      </c>
      <c r="F3775" s="412">
        <v>7000</v>
      </c>
      <c r="G3775" s="412"/>
      <c r="H3775" s="413"/>
    </row>
    <row r="3776" spans="2:8" ht="40.5" x14ac:dyDescent="0.35">
      <c r="B3776" s="410" t="s">
        <v>4584</v>
      </c>
      <c r="C3776" s="411" t="s">
        <v>897</v>
      </c>
      <c r="D3776" s="412"/>
      <c r="E3776" s="412">
        <v>0</v>
      </c>
      <c r="F3776" s="412">
        <v>2500</v>
      </c>
      <c r="G3776" s="412"/>
      <c r="H3776" s="413"/>
    </row>
    <row r="3777" spans="2:8" ht="40.5" x14ac:dyDescent="0.35">
      <c r="B3777" s="410" t="s">
        <v>4585</v>
      </c>
      <c r="C3777" s="411" t="s">
        <v>897</v>
      </c>
      <c r="D3777" s="412"/>
      <c r="E3777" s="412">
        <v>0</v>
      </c>
      <c r="F3777" s="412">
        <v>2500</v>
      </c>
      <c r="G3777" s="412"/>
      <c r="H3777" s="413"/>
    </row>
    <row r="3778" spans="2:8" ht="40.5" x14ac:dyDescent="0.35">
      <c r="B3778" s="410" t="s">
        <v>4586</v>
      </c>
      <c r="C3778" s="411" t="s">
        <v>897</v>
      </c>
      <c r="D3778" s="412"/>
      <c r="E3778" s="412">
        <v>0</v>
      </c>
      <c r="F3778" s="412">
        <v>2200</v>
      </c>
      <c r="G3778" s="412"/>
      <c r="H3778" s="413"/>
    </row>
    <row r="3779" spans="2:8" ht="40.5" x14ac:dyDescent="0.35">
      <c r="B3779" s="410" t="s">
        <v>4587</v>
      </c>
      <c r="C3779" s="411" t="s">
        <v>897</v>
      </c>
      <c r="D3779" s="412"/>
      <c r="E3779" s="412">
        <v>0</v>
      </c>
      <c r="F3779" s="412">
        <v>11000</v>
      </c>
      <c r="G3779" s="412"/>
      <c r="H3779" s="413"/>
    </row>
    <row r="3780" spans="2:8" ht="40.5" x14ac:dyDescent="0.35">
      <c r="B3780" s="410" t="s">
        <v>4588</v>
      </c>
      <c r="C3780" s="411" t="s">
        <v>897</v>
      </c>
      <c r="D3780" s="412"/>
      <c r="E3780" s="412">
        <v>0</v>
      </c>
      <c r="F3780" s="412">
        <v>2200</v>
      </c>
      <c r="G3780" s="412"/>
      <c r="H3780" s="413"/>
    </row>
    <row r="3781" spans="2:8" ht="40.5" x14ac:dyDescent="0.35">
      <c r="B3781" s="410" t="s">
        <v>4589</v>
      </c>
      <c r="C3781" s="411" t="s">
        <v>899</v>
      </c>
      <c r="D3781" s="412"/>
      <c r="E3781" s="412">
        <v>0</v>
      </c>
      <c r="F3781" s="412">
        <v>2200</v>
      </c>
      <c r="G3781" s="412"/>
      <c r="H3781" s="413"/>
    </row>
    <row r="3782" spans="2:8" ht="27.75" x14ac:dyDescent="0.35">
      <c r="B3782" s="410" t="s">
        <v>4590</v>
      </c>
      <c r="C3782" s="411" t="s">
        <v>911</v>
      </c>
      <c r="D3782" s="412"/>
      <c r="E3782" s="412">
        <v>0</v>
      </c>
      <c r="F3782" s="412">
        <v>2200</v>
      </c>
      <c r="G3782" s="412"/>
      <c r="H3782" s="413"/>
    </row>
    <row r="3783" spans="2:8" ht="40.5" x14ac:dyDescent="0.35">
      <c r="B3783" s="410" t="s">
        <v>4591</v>
      </c>
      <c r="C3783" s="411" t="s">
        <v>913</v>
      </c>
      <c r="D3783" s="412"/>
      <c r="E3783" s="412">
        <v>0</v>
      </c>
      <c r="F3783" s="412">
        <v>3787.02</v>
      </c>
      <c r="G3783" s="412"/>
      <c r="H3783" s="413"/>
    </row>
    <row r="3784" spans="2:8" ht="53.25" x14ac:dyDescent="0.35">
      <c r="B3784" s="410" t="s">
        <v>4592</v>
      </c>
      <c r="C3784" s="411" t="s">
        <v>915</v>
      </c>
      <c r="D3784" s="412"/>
      <c r="E3784" s="412">
        <v>0</v>
      </c>
      <c r="F3784" s="412">
        <v>2500</v>
      </c>
      <c r="G3784" s="412"/>
      <c r="H3784" s="413"/>
    </row>
    <row r="3785" spans="2:8" ht="53.25" x14ac:dyDescent="0.35">
      <c r="B3785" s="410" t="s">
        <v>4593</v>
      </c>
      <c r="C3785" s="411" t="s">
        <v>915</v>
      </c>
      <c r="D3785" s="412"/>
      <c r="E3785" s="412">
        <v>0</v>
      </c>
      <c r="F3785" s="412">
        <v>3000</v>
      </c>
      <c r="G3785" s="412"/>
      <c r="H3785" s="413"/>
    </row>
    <row r="3786" spans="2:8" ht="53.25" x14ac:dyDescent="0.35">
      <c r="B3786" s="410" t="s">
        <v>4594</v>
      </c>
      <c r="C3786" s="411" t="s">
        <v>915</v>
      </c>
      <c r="D3786" s="412"/>
      <c r="E3786" s="412">
        <v>0</v>
      </c>
      <c r="F3786" s="412">
        <v>2200</v>
      </c>
      <c r="G3786" s="412"/>
      <c r="H3786" s="413"/>
    </row>
    <row r="3787" spans="2:8" ht="53.25" x14ac:dyDescent="0.35">
      <c r="B3787" s="410" t="s">
        <v>4595</v>
      </c>
      <c r="C3787" s="411" t="s">
        <v>915</v>
      </c>
      <c r="D3787" s="412"/>
      <c r="E3787" s="412">
        <v>0</v>
      </c>
      <c r="F3787" s="412">
        <v>2200</v>
      </c>
      <c r="G3787" s="412"/>
      <c r="H3787" s="413"/>
    </row>
    <row r="3788" spans="2:8" ht="53.25" x14ac:dyDescent="0.35">
      <c r="B3788" s="410" t="s">
        <v>4596</v>
      </c>
      <c r="C3788" s="411" t="s">
        <v>915</v>
      </c>
      <c r="D3788" s="412"/>
      <c r="E3788" s="412">
        <v>0</v>
      </c>
      <c r="F3788" s="412">
        <v>3000</v>
      </c>
      <c r="G3788" s="412"/>
      <c r="H3788" s="413"/>
    </row>
    <row r="3789" spans="2:8" ht="53.25" x14ac:dyDescent="0.35">
      <c r="B3789" s="410" t="s">
        <v>4597</v>
      </c>
      <c r="C3789" s="411" t="s">
        <v>915</v>
      </c>
      <c r="D3789" s="412"/>
      <c r="E3789" s="412">
        <v>0</v>
      </c>
      <c r="F3789" s="412">
        <v>2200</v>
      </c>
      <c r="G3789" s="412"/>
      <c r="H3789" s="413"/>
    </row>
    <row r="3790" spans="2:8" ht="53.25" x14ac:dyDescent="0.35">
      <c r="B3790" s="410" t="s">
        <v>4598</v>
      </c>
      <c r="C3790" s="411" t="s">
        <v>915</v>
      </c>
      <c r="D3790" s="412"/>
      <c r="E3790" s="412">
        <v>0</v>
      </c>
      <c r="F3790" s="412">
        <v>2200</v>
      </c>
      <c r="G3790" s="412"/>
      <c r="H3790" s="413"/>
    </row>
    <row r="3791" spans="2:8" ht="53.25" x14ac:dyDescent="0.35">
      <c r="B3791" s="410" t="s">
        <v>4599</v>
      </c>
      <c r="C3791" s="411" t="s">
        <v>915</v>
      </c>
      <c r="D3791" s="412"/>
      <c r="E3791" s="412">
        <v>0</v>
      </c>
      <c r="F3791" s="412">
        <v>3000</v>
      </c>
      <c r="G3791" s="412"/>
      <c r="H3791" s="413"/>
    </row>
    <row r="3792" spans="2:8" ht="53.25" x14ac:dyDescent="0.35">
      <c r="B3792" s="410" t="s">
        <v>4600</v>
      </c>
      <c r="C3792" s="411" t="s">
        <v>915</v>
      </c>
      <c r="D3792" s="412"/>
      <c r="E3792" s="412">
        <v>0</v>
      </c>
      <c r="F3792" s="412">
        <v>2200</v>
      </c>
      <c r="G3792" s="412"/>
      <c r="H3792" s="413"/>
    </row>
    <row r="3793" spans="2:8" ht="53.25" x14ac:dyDescent="0.35">
      <c r="B3793" s="410" t="s">
        <v>4601</v>
      </c>
      <c r="C3793" s="411" t="s">
        <v>915</v>
      </c>
      <c r="D3793" s="412"/>
      <c r="E3793" s="412">
        <v>0</v>
      </c>
      <c r="F3793" s="412">
        <v>3000</v>
      </c>
      <c r="G3793" s="412"/>
      <c r="H3793" s="413"/>
    </row>
    <row r="3794" spans="2:8" ht="53.25" x14ac:dyDescent="0.35">
      <c r="B3794" s="410" t="s">
        <v>4602</v>
      </c>
      <c r="C3794" s="411" t="s">
        <v>915</v>
      </c>
      <c r="D3794" s="412"/>
      <c r="E3794" s="412">
        <v>0</v>
      </c>
      <c r="F3794" s="412">
        <v>2500</v>
      </c>
      <c r="G3794" s="412"/>
      <c r="H3794" s="413"/>
    </row>
    <row r="3795" spans="2:8" ht="53.25" x14ac:dyDescent="0.35">
      <c r="B3795" s="410" t="s">
        <v>4603</v>
      </c>
      <c r="C3795" s="411" t="s">
        <v>915</v>
      </c>
      <c r="D3795" s="412"/>
      <c r="E3795" s="412">
        <v>0</v>
      </c>
      <c r="F3795" s="412">
        <v>7000</v>
      </c>
      <c r="G3795" s="412"/>
      <c r="H3795" s="413"/>
    </row>
    <row r="3796" spans="2:8" ht="53.25" x14ac:dyDescent="0.35">
      <c r="B3796" s="410" t="s">
        <v>4604</v>
      </c>
      <c r="C3796" s="411" t="s">
        <v>915</v>
      </c>
      <c r="D3796" s="412"/>
      <c r="E3796" s="412">
        <v>0</v>
      </c>
      <c r="F3796" s="412">
        <v>2500</v>
      </c>
      <c r="G3796" s="412"/>
      <c r="H3796" s="413"/>
    </row>
    <row r="3797" spans="2:8" ht="53.25" x14ac:dyDescent="0.35">
      <c r="B3797" s="410" t="s">
        <v>4605</v>
      </c>
      <c r="C3797" s="411" t="s">
        <v>915</v>
      </c>
      <c r="D3797" s="412"/>
      <c r="E3797" s="412">
        <v>0</v>
      </c>
      <c r="F3797" s="412">
        <v>2500</v>
      </c>
      <c r="G3797" s="412"/>
      <c r="H3797" s="413"/>
    </row>
    <row r="3798" spans="2:8" ht="53.25" x14ac:dyDescent="0.35">
      <c r="B3798" s="410" t="s">
        <v>4606</v>
      </c>
      <c r="C3798" s="411" t="s">
        <v>915</v>
      </c>
      <c r="D3798" s="412"/>
      <c r="E3798" s="412">
        <v>0</v>
      </c>
      <c r="F3798" s="412">
        <v>2200</v>
      </c>
      <c r="G3798" s="412"/>
      <c r="H3798" s="413"/>
    </row>
    <row r="3799" spans="2:8" ht="53.25" x14ac:dyDescent="0.35">
      <c r="B3799" s="410" t="s">
        <v>4607</v>
      </c>
      <c r="C3799" s="411" t="s">
        <v>915</v>
      </c>
      <c r="D3799" s="412"/>
      <c r="E3799" s="412">
        <v>0</v>
      </c>
      <c r="F3799" s="412">
        <v>11000</v>
      </c>
      <c r="G3799" s="412"/>
      <c r="H3799" s="413"/>
    </row>
    <row r="3800" spans="2:8" ht="53.25" x14ac:dyDescent="0.35">
      <c r="B3800" s="410" t="s">
        <v>4608</v>
      </c>
      <c r="C3800" s="411" t="s">
        <v>915</v>
      </c>
      <c r="D3800" s="412"/>
      <c r="E3800" s="412">
        <v>0</v>
      </c>
      <c r="F3800" s="412">
        <v>2200</v>
      </c>
      <c r="G3800" s="412"/>
      <c r="H3800" s="413"/>
    </row>
    <row r="3801" spans="2:8" ht="53.25" x14ac:dyDescent="0.35">
      <c r="B3801" s="410" t="s">
        <v>4609</v>
      </c>
      <c r="C3801" s="411" t="s">
        <v>915</v>
      </c>
      <c r="D3801" s="412"/>
      <c r="E3801" s="412">
        <v>0</v>
      </c>
      <c r="F3801" s="412">
        <v>2200</v>
      </c>
      <c r="G3801" s="412"/>
      <c r="H3801" s="413"/>
    </row>
    <row r="3802" spans="2:8" ht="27.75" x14ac:dyDescent="0.35">
      <c r="B3802" s="410" t="s">
        <v>4610</v>
      </c>
      <c r="C3802" s="411" t="s">
        <v>917</v>
      </c>
      <c r="D3802" s="412"/>
      <c r="E3802" s="412">
        <v>0</v>
      </c>
      <c r="F3802" s="412">
        <v>3787.02</v>
      </c>
      <c r="G3802" s="412"/>
      <c r="H3802" s="413"/>
    </row>
    <row r="3803" spans="2:8" ht="53.25" x14ac:dyDescent="0.35">
      <c r="B3803" s="410" t="s">
        <v>4611</v>
      </c>
      <c r="C3803" s="411" t="s">
        <v>919</v>
      </c>
      <c r="D3803" s="412"/>
      <c r="E3803" s="412">
        <v>0</v>
      </c>
      <c r="F3803" s="412">
        <v>2200</v>
      </c>
      <c r="G3803" s="412"/>
      <c r="H3803" s="413"/>
    </row>
    <row r="3804" spans="2:8" ht="27.75" x14ac:dyDescent="0.35">
      <c r="B3804" s="410" t="s">
        <v>4612</v>
      </c>
      <c r="C3804" s="411" t="s">
        <v>2163</v>
      </c>
      <c r="D3804" s="412">
        <v>0</v>
      </c>
      <c r="E3804" s="412">
        <v>0</v>
      </c>
      <c r="F3804" s="412">
        <v>26400</v>
      </c>
      <c r="G3804" s="412">
        <v>-26400</v>
      </c>
      <c r="H3804" s="413"/>
    </row>
    <row r="3805" spans="2:8" x14ac:dyDescent="0.35">
      <c r="B3805" s="410" t="s">
        <v>4613</v>
      </c>
      <c r="C3805" s="411" t="s">
        <v>2165</v>
      </c>
      <c r="D3805" s="412">
        <v>0</v>
      </c>
      <c r="E3805" s="412">
        <v>0</v>
      </c>
      <c r="F3805" s="412">
        <v>26400</v>
      </c>
      <c r="G3805" s="412">
        <v>-26400</v>
      </c>
      <c r="H3805" s="413"/>
    </row>
    <row r="3806" spans="2:8" x14ac:dyDescent="0.35">
      <c r="B3806" s="410" t="s">
        <v>4614</v>
      </c>
      <c r="C3806" s="411" t="s">
        <v>2167</v>
      </c>
      <c r="D3806" s="412">
        <v>0</v>
      </c>
      <c r="E3806" s="412">
        <v>0</v>
      </c>
      <c r="F3806" s="412">
        <v>26400</v>
      </c>
      <c r="G3806" s="412">
        <v>-26400</v>
      </c>
      <c r="H3806" s="413"/>
    </row>
    <row r="3807" spans="2:8" ht="40.5" x14ac:dyDescent="0.35">
      <c r="B3807" s="410" t="s">
        <v>4615</v>
      </c>
      <c r="C3807" s="411" t="s">
        <v>617</v>
      </c>
      <c r="D3807" s="412"/>
      <c r="E3807" s="412">
        <v>0</v>
      </c>
      <c r="F3807" s="412">
        <v>2200</v>
      </c>
      <c r="G3807" s="412"/>
      <c r="H3807" s="413"/>
    </row>
    <row r="3808" spans="2:8" ht="27.75" x14ac:dyDescent="0.35">
      <c r="B3808" s="410" t="s">
        <v>4616</v>
      </c>
      <c r="C3808" s="411" t="s">
        <v>663</v>
      </c>
      <c r="D3808" s="412"/>
      <c r="E3808" s="412">
        <v>0</v>
      </c>
      <c r="F3808" s="412">
        <v>2200</v>
      </c>
      <c r="G3808" s="412"/>
      <c r="H3808" s="413"/>
    </row>
    <row r="3809" spans="2:8" ht="27.75" x14ac:dyDescent="0.35">
      <c r="B3809" s="410" t="s">
        <v>4617</v>
      </c>
      <c r="C3809" s="411" t="s">
        <v>666</v>
      </c>
      <c r="D3809" s="412"/>
      <c r="E3809" s="412">
        <v>0</v>
      </c>
      <c r="F3809" s="412">
        <v>2200</v>
      </c>
      <c r="G3809" s="412"/>
      <c r="H3809" s="413"/>
    </row>
    <row r="3810" spans="2:8" ht="40.5" x14ac:dyDescent="0.35">
      <c r="B3810" s="410" t="s">
        <v>4618</v>
      </c>
      <c r="C3810" s="411" t="s">
        <v>668</v>
      </c>
      <c r="D3810" s="412"/>
      <c r="E3810" s="412">
        <v>0</v>
      </c>
      <c r="F3810" s="412">
        <v>2200</v>
      </c>
      <c r="G3810" s="412"/>
      <c r="H3810" s="413"/>
    </row>
    <row r="3811" spans="2:8" ht="27.75" x14ac:dyDescent="0.35">
      <c r="B3811" s="410" t="s">
        <v>4619</v>
      </c>
      <c r="C3811" s="411" t="s">
        <v>764</v>
      </c>
      <c r="D3811" s="412"/>
      <c r="E3811" s="412">
        <v>0</v>
      </c>
      <c r="F3811" s="412">
        <v>2200</v>
      </c>
      <c r="G3811" s="412"/>
      <c r="H3811" s="413"/>
    </row>
    <row r="3812" spans="2:8" ht="27.75" x14ac:dyDescent="0.35">
      <c r="B3812" s="410" t="s">
        <v>4620</v>
      </c>
      <c r="C3812" s="411" t="s">
        <v>768</v>
      </c>
      <c r="D3812" s="412"/>
      <c r="E3812" s="412">
        <v>0</v>
      </c>
      <c r="F3812" s="412">
        <v>2200</v>
      </c>
      <c r="G3812" s="412"/>
      <c r="H3812" s="413"/>
    </row>
    <row r="3813" spans="2:8" ht="40.5" x14ac:dyDescent="0.35">
      <c r="B3813" s="410" t="s">
        <v>4621</v>
      </c>
      <c r="C3813" s="411" t="s">
        <v>813</v>
      </c>
      <c r="D3813" s="412"/>
      <c r="E3813" s="412">
        <v>0</v>
      </c>
      <c r="F3813" s="412">
        <v>2200</v>
      </c>
      <c r="G3813" s="412"/>
      <c r="H3813" s="413"/>
    </row>
    <row r="3814" spans="2:8" ht="40.5" x14ac:dyDescent="0.35">
      <c r="B3814" s="410" t="s">
        <v>4622</v>
      </c>
      <c r="C3814" s="411" t="s">
        <v>824</v>
      </c>
      <c r="D3814" s="412"/>
      <c r="E3814" s="412">
        <v>0</v>
      </c>
      <c r="F3814" s="412">
        <v>2200</v>
      </c>
      <c r="G3814" s="412"/>
      <c r="H3814" s="413"/>
    </row>
    <row r="3815" spans="2:8" ht="40.5" x14ac:dyDescent="0.35">
      <c r="B3815" s="410" t="s">
        <v>4623</v>
      </c>
      <c r="C3815" s="411" t="s">
        <v>831</v>
      </c>
      <c r="D3815" s="412"/>
      <c r="E3815" s="412">
        <v>0</v>
      </c>
      <c r="F3815" s="412">
        <v>2200</v>
      </c>
      <c r="G3815" s="412"/>
      <c r="H3815" s="413"/>
    </row>
    <row r="3816" spans="2:8" ht="27.75" x14ac:dyDescent="0.35">
      <c r="B3816" s="410" t="s">
        <v>4624</v>
      </c>
      <c r="C3816" s="411" t="s">
        <v>879</v>
      </c>
      <c r="D3816" s="412"/>
      <c r="E3816" s="412">
        <v>0</v>
      </c>
      <c r="F3816" s="412">
        <v>2200</v>
      </c>
      <c r="G3816" s="412"/>
      <c r="H3816" s="413"/>
    </row>
    <row r="3817" spans="2:8" ht="27.75" x14ac:dyDescent="0.35">
      <c r="B3817" s="410" t="s">
        <v>4625</v>
      </c>
      <c r="C3817" s="411" t="s">
        <v>891</v>
      </c>
      <c r="D3817" s="412"/>
      <c r="E3817" s="412">
        <v>0</v>
      </c>
      <c r="F3817" s="412">
        <v>2200</v>
      </c>
      <c r="G3817" s="412"/>
      <c r="H3817" s="413"/>
    </row>
    <row r="3818" spans="2:8" ht="40.5" x14ac:dyDescent="0.35">
      <c r="B3818" s="410" t="s">
        <v>4626</v>
      </c>
      <c r="C3818" s="411" t="s">
        <v>893</v>
      </c>
      <c r="D3818" s="412"/>
      <c r="E3818" s="412">
        <v>0</v>
      </c>
      <c r="F3818" s="412">
        <v>2200</v>
      </c>
      <c r="G3818" s="412"/>
      <c r="H3818" s="413"/>
    </row>
    <row r="3819" spans="2:8" ht="27.75" x14ac:dyDescent="0.35">
      <c r="B3819" s="410" t="s">
        <v>4627</v>
      </c>
      <c r="C3819" s="411" t="s">
        <v>2181</v>
      </c>
      <c r="D3819" s="412">
        <v>0</v>
      </c>
      <c r="E3819" s="412">
        <v>0</v>
      </c>
      <c r="F3819" s="412">
        <v>1195053.23</v>
      </c>
      <c r="G3819" s="412">
        <v>-1195053.23</v>
      </c>
      <c r="H3819" s="413"/>
    </row>
    <row r="3820" spans="2:8" ht="27.75" x14ac:dyDescent="0.35">
      <c r="B3820" s="410" t="s">
        <v>4628</v>
      </c>
      <c r="C3820" s="411" t="s">
        <v>2183</v>
      </c>
      <c r="D3820" s="412">
        <v>0</v>
      </c>
      <c r="E3820" s="412">
        <v>0</v>
      </c>
      <c r="F3820" s="412">
        <v>188154.27</v>
      </c>
      <c r="G3820" s="412">
        <v>-188154.27</v>
      </c>
      <c r="H3820" s="413"/>
    </row>
    <row r="3821" spans="2:8" x14ac:dyDescent="0.35">
      <c r="B3821" s="410" t="s">
        <v>4629</v>
      </c>
      <c r="C3821" s="411" t="s">
        <v>2185</v>
      </c>
      <c r="D3821" s="412">
        <v>0</v>
      </c>
      <c r="E3821" s="412">
        <v>0</v>
      </c>
      <c r="F3821" s="412">
        <v>25667</v>
      </c>
      <c r="G3821" s="412">
        <v>-25667</v>
      </c>
      <c r="H3821" s="413"/>
    </row>
    <row r="3822" spans="2:8" ht="27.75" x14ac:dyDescent="0.35">
      <c r="B3822" s="410" t="s">
        <v>4630</v>
      </c>
      <c r="C3822" s="411" t="s">
        <v>929</v>
      </c>
      <c r="D3822" s="412"/>
      <c r="E3822" s="412">
        <v>0</v>
      </c>
      <c r="F3822" s="412">
        <v>933</v>
      </c>
      <c r="G3822" s="412"/>
      <c r="H3822" s="413"/>
    </row>
    <row r="3823" spans="2:8" ht="27.75" x14ac:dyDescent="0.35">
      <c r="B3823" s="410" t="s">
        <v>4631</v>
      </c>
      <c r="C3823" s="411" t="s">
        <v>929</v>
      </c>
      <c r="D3823" s="412"/>
      <c r="E3823" s="412">
        <v>0</v>
      </c>
      <c r="F3823" s="412">
        <v>1727</v>
      </c>
      <c r="G3823" s="412"/>
      <c r="H3823" s="413"/>
    </row>
    <row r="3824" spans="2:8" ht="27.75" x14ac:dyDescent="0.35">
      <c r="B3824" s="410" t="s">
        <v>4632</v>
      </c>
      <c r="C3824" s="411" t="s">
        <v>929</v>
      </c>
      <c r="D3824" s="412"/>
      <c r="E3824" s="412">
        <v>0</v>
      </c>
      <c r="F3824" s="412">
        <v>1434</v>
      </c>
      <c r="G3824" s="412"/>
      <c r="H3824" s="413"/>
    </row>
    <row r="3825" spans="2:8" ht="27.75" x14ac:dyDescent="0.35">
      <c r="B3825" s="410" t="s">
        <v>4633</v>
      </c>
      <c r="C3825" s="411" t="s">
        <v>929</v>
      </c>
      <c r="D3825" s="412"/>
      <c r="E3825" s="412">
        <v>0</v>
      </c>
      <c r="F3825" s="412">
        <v>1200</v>
      </c>
      <c r="G3825" s="412"/>
      <c r="H3825" s="413"/>
    </row>
    <row r="3826" spans="2:8" ht="27.75" x14ac:dyDescent="0.35">
      <c r="B3826" s="410" t="s">
        <v>4634</v>
      </c>
      <c r="C3826" s="411" t="s">
        <v>929</v>
      </c>
      <c r="D3826" s="412"/>
      <c r="E3826" s="412">
        <v>0</v>
      </c>
      <c r="F3826" s="412">
        <v>600</v>
      </c>
      <c r="G3826" s="412"/>
      <c r="H3826" s="413"/>
    </row>
    <row r="3827" spans="2:8" ht="27.75" x14ac:dyDescent="0.35">
      <c r="B3827" s="410" t="s">
        <v>4635</v>
      </c>
      <c r="C3827" s="411" t="s">
        <v>929</v>
      </c>
      <c r="D3827" s="412"/>
      <c r="E3827" s="412">
        <v>0</v>
      </c>
      <c r="F3827" s="412">
        <v>854</v>
      </c>
      <c r="G3827" s="412"/>
      <c r="H3827" s="413"/>
    </row>
    <row r="3828" spans="2:8" ht="27.75" x14ac:dyDescent="0.35">
      <c r="B3828" s="410" t="s">
        <v>4636</v>
      </c>
      <c r="C3828" s="411" t="s">
        <v>929</v>
      </c>
      <c r="D3828" s="412"/>
      <c r="E3828" s="412">
        <v>0</v>
      </c>
      <c r="F3828" s="412">
        <v>1067</v>
      </c>
      <c r="G3828" s="412"/>
      <c r="H3828" s="413"/>
    </row>
    <row r="3829" spans="2:8" ht="27.75" x14ac:dyDescent="0.35">
      <c r="B3829" s="410" t="s">
        <v>4637</v>
      </c>
      <c r="C3829" s="411" t="s">
        <v>929</v>
      </c>
      <c r="D3829" s="412"/>
      <c r="E3829" s="412">
        <v>0</v>
      </c>
      <c r="F3829" s="412">
        <v>1600</v>
      </c>
      <c r="G3829" s="412"/>
      <c r="H3829" s="413"/>
    </row>
    <row r="3830" spans="2:8" ht="27.75" x14ac:dyDescent="0.35">
      <c r="B3830" s="410" t="s">
        <v>4638</v>
      </c>
      <c r="C3830" s="411" t="s">
        <v>929</v>
      </c>
      <c r="D3830" s="412"/>
      <c r="E3830" s="412">
        <v>0</v>
      </c>
      <c r="F3830" s="412">
        <v>750</v>
      </c>
      <c r="G3830" s="412"/>
      <c r="H3830" s="413"/>
    </row>
    <row r="3831" spans="2:8" ht="27.75" x14ac:dyDescent="0.35">
      <c r="B3831" s="410" t="s">
        <v>4639</v>
      </c>
      <c r="C3831" s="411" t="s">
        <v>929</v>
      </c>
      <c r="D3831" s="412"/>
      <c r="E3831" s="412">
        <v>0</v>
      </c>
      <c r="F3831" s="412">
        <v>600</v>
      </c>
      <c r="G3831" s="412"/>
      <c r="H3831" s="413"/>
    </row>
    <row r="3832" spans="2:8" ht="27.75" x14ac:dyDescent="0.35">
      <c r="B3832" s="410" t="s">
        <v>4640</v>
      </c>
      <c r="C3832" s="411" t="s">
        <v>929</v>
      </c>
      <c r="D3832" s="412"/>
      <c r="E3832" s="412">
        <v>0</v>
      </c>
      <c r="F3832" s="412">
        <v>1200</v>
      </c>
      <c r="G3832" s="412"/>
      <c r="H3832" s="413"/>
    </row>
    <row r="3833" spans="2:8" ht="27.75" x14ac:dyDescent="0.35">
      <c r="B3833" s="410" t="s">
        <v>4641</v>
      </c>
      <c r="C3833" s="411" t="s">
        <v>929</v>
      </c>
      <c r="D3833" s="412"/>
      <c r="E3833" s="412">
        <v>0</v>
      </c>
      <c r="F3833" s="412">
        <v>854</v>
      </c>
      <c r="G3833" s="412"/>
      <c r="H3833" s="413"/>
    </row>
    <row r="3834" spans="2:8" ht="27.75" x14ac:dyDescent="0.35">
      <c r="B3834" s="410" t="s">
        <v>4642</v>
      </c>
      <c r="C3834" s="411" t="s">
        <v>929</v>
      </c>
      <c r="D3834" s="412"/>
      <c r="E3834" s="412">
        <v>0</v>
      </c>
      <c r="F3834" s="412">
        <v>1200</v>
      </c>
      <c r="G3834" s="412"/>
      <c r="H3834" s="413"/>
    </row>
    <row r="3835" spans="2:8" ht="27.75" x14ac:dyDescent="0.35">
      <c r="B3835" s="410" t="s">
        <v>4643</v>
      </c>
      <c r="C3835" s="411" t="s">
        <v>929</v>
      </c>
      <c r="D3835" s="412"/>
      <c r="E3835" s="412">
        <v>0</v>
      </c>
      <c r="F3835" s="412">
        <v>1000</v>
      </c>
      <c r="G3835" s="412"/>
      <c r="H3835" s="413"/>
    </row>
    <row r="3836" spans="2:8" ht="27.75" x14ac:dyDescent="0.35">
      <c r="B3836" s="410" t="s">
        <v>4644</v>
      </c>
      <c r="C3836" s="411" t="s">
        <v>929</v>
      </c>
      <c r="D3836" s="412"/>
      <c r="E3836" s="412">
        <v>0</v>
      </c>
      <c r="F3836" s="412">
        <v>3387</v>
      </c>
      <c r="G3836" s="412"/>
      <c r="H3836" s="413"/>
    </row>
    <row r="3837" spans="2:8" ht="27.75" x14ac:dyDescent="0.35">
      <c r="B3837" s="410" t="s">
        <v>4645</v>
      </c>
      <c r="C3837" s="411" t="s">
        <v>929</v>
      </c>
      <c r="D3837" s="412"/>
      <c r="E3837" s="412">
        <v>0</v>
      </c>
      <c r="F3837" s="412">
        <v>670</v>
      </c>
      <c r="G3837" s="412"/>
      <c r="H3837" s="413"/>
    </row>
    <row r="3838" spans="2:8" ht="27.75" x14ac:dyDescent="0.35">
      <c r="B3838" s="410" t="s">
        <v>4646</v>
      </c>
      <c r="C3838" s="411" t="s">
        <v>929</v>
      </c>
      <c r="D3838" s="412"/>
      <c r="E3838" s="412">
        <v>0</v>
      </c>
      <c r="F3838" s="412">
        <v>670</v>
      </c>
      <c r="G3838" s="412"/>
      <c r="H3838" s="413"/>
    </row>
    <row r="3839" spans="2:8" ht="27.75" x14ac:dyDescent="0.35">
      <c r="B3839" s="410" t="s">
        <v>4647</v>
      </c>
      <c r="C3839" s="411" t="s">
        <v>929</v>
      </c>
      <c r="D3839" s="412"/>
      <c r="E3839" s="412">
        <v>0</v>
      </c>
      <c r="F3839" s="412">
        <v>1200</v>
      </c>
      <c r="G3839" s="412"/>
      <c r="H3839" s="413"/>
    </row>
    <row r="3840" spans="2:8" ht="27.75" x14ac:dyDescent="0.35">
      <c r="B3840" s="410" t="s">
        <v>4648</v>
      </c>
      <c r="C3840" s="411" t="s">
        <v>929</v>
      </c>
      <c r="D3840" s="412"/>
      <c r="E3840" s="412">
        <v>0</v>
      </c>
      <c r="F3840" s="412">
        <v>3867</v>
      </c>
      <c r="G3840" s="412"/>
      <c r="H3840" s="413"/>
    </row>
    <row r="3841" spans="2:8" ht="27.75" x14ac:dyDescent="0.35">
      <c r="B3841" s="410" t="s">
        <v>4649</v>
      </c>
      <c r="C3841" s="411" t="s">
        <v>929</v>
      </c>
      <c r="D3841" s="412"/>
      <c r="E3841" s="412">
        <v>0</v>
      </c>
      <c r="F3841" s="412">
        <v>854</v>
      </c>
      <c r="G3841" s="412"/>
      <c r="H3841" s="413"/>
    </row>
    <row r="3842" spans="2:8" x14ac:dyDescent="0.35">
      <c r="B3842" s="410" t="s">
        <v>4650</v>
      </c>
      <c r="C3842" s="411" t="s">
        <v>124</v>
      </c>
      <c r="D3842" s="412">
        <v>0</v>
      </c>
      <c r="E3842" s="412">
        <v>0</v>
      </c>
      <c r="F3842" s="412">
        <v>162487.26999999999</v>
      </c>
      <c r="G3842" s="412">
        <v>-162487.26999999999</v>
      </c>
      <c r="H3842" s="413"/>
    </row>
    <row r="3843" spans="2:8" ht="27.75" x14ac:dyDescent="0.35">
      <c r="B3843" s="410" t="s">
        <v>4651</v>
      </c>
      <c r="C3843" s="411" t="s">
        <v>921</v>
      </c>
      <c r="D3843" s="412"/>
      <c r="E3843" s="412">
        <v>0</v>
      </c>
      <c r="F3843" s="412">
        <v>6960.8</v>
      </c>
      <c r="G3843" s="412"/>
      <c r="H3843" s="413"/>
    </row>
    <row r="3844" spans="2:8" ht="27.75" x14ac:dyDescent="0.35">
      <c r="B3844" s="410" t="s">
        <v>4652</v>
      </c>
      <c r="C3844" s="411" t="s">
        <v>921</v>
      </c>
      <c r="D3844" s="412"/>
      <c r="E3844" s="412">
        <v>0</v>
      </c>
      <c r="F3844" s="412">
        <v>8466.0400000000009</v>
      </c>
      <c r="G3844" s="412"/>
      <c r="H3844" s="413"/>
    </row>
    <row r="3845" spans="2:8" ht="27.75" x14ac:dyDescent="0.35">
      <c r="B3845" s="410" t="s">
        <v>4653</v>
      </c>
      <c r="C3845" s="411" t="s">
        <v>921</v>
      </c>
      <c r="D3845" s="412"/>
      <c r="E3845" s="412">
        <v>0</v>
      </c>
      <c r="F3845" s="412">
        <v>6073.76</v>
      </c>
      <c r="G3845" s="412"/>
      <c r="H3845" s="413"/>
    </row>
    <row r="3846" spans="2:8" ht="27.75" x14ac:dyDescent="0.35">
      <c r="B3846" s="410" t="s">
        <v>4654</v>
      </c>
      <c r="C3846" s="411" t="s">
        <v>921</v>
      </c>
      <c r="D3846" s="412"/>
      <c r="E3846" s="412">
        <v>0</v>
      </c>
      <c r="F3846" s="412">
        <v>6073.76</v>
      </c>
      <c r="G3846" s="412"/>
      <c r="H3846" s="413"/>
    </row>
    <row r="3847" spans="2:8" ht="27.75" x14ac:dyDescent="0.35">
      <c r="B3847" s="410" t="s">
        <v>4655</v>
      </c>
      <c r="C3847" s="411" t="s">
        <v>921</v>
      </c>
      <c r="D3847" s="412"/>
      <c r="E3847" s="412">
        <v>0</v>
      </c>
      <c r="F3847" s="412">
        <v>6073.76</v>
      </c>
      <c r="G3847" s="412"/>
      <c r="H3847" s="413"/>
    </row>
    <row r="3848" spans="2:8" ht="27.75" x14ac:dyDescent="0.35">
      <c r="B3848" s="410" t="s">
        <v>4656</v>
      </c>
      <c r="C3848" s="411" t="s">
        <v>921</v>
      </c>
      <c r="D3848" s="412"/>
      <c r="E3848" s="412">
        <v>0</v>
      </c>
      <c r="F3848" s="412">
        <v>8466.0400000000009</v>
      </c>
      <c r="G3848" s="412"/>
      <c r="H3848" s="413"/>
    </row>
    <row r="3849" spans="2:8" ht="27.75" x14ac:dyDescent="0.35">
      <c r="B3849" s="410" t="s">
        <v>4657</v>
      </c>
      <c r="C3849" s="411" t="s">
        <v>921</v>
      </c>
      <c r="D3849" s="412"/>
      <c r="E3849" s="412">
        <v>0</v>
      </c>
      <c r="F3849" s="412">
        <v>6073.76</v>
      </c>
      <c r="G3849" s="412"/>
      <c r="H3849" s="413"/>
    </row>
    <row r="3850" spans="2:8" ht="27.75" x14ac:dyDescent="0.35">
      <c r="B3850" s="410" t="s">
        <v>4658</v>
      </c>
      <c r="C3850" s="411" t="s">
        <v>921</v>
      </c>
      <c r="D3850" s="412"/>
      <c r="E3850" s="412">
        <v>0</v>
      </c>
      <c r="F3850" s="412">
        <v>2704.45</v>
      </c>
      <c r="G3850" s="412"/>
      <c r="H3850" s="413"/>
    </row>
    <row r="3851" spans="2:8" ht="27.75" x14ac:dyDescent="0.35">
      <c r="B3851" s="410" t="s">
        <v>4659</v>
      </c>
      <c r="C3851" s="411" t="s">
        <v>921</v>
      </c>
      <c r="D3851" s="412"/>
      <c r="E3851" s="412">
        <v>0</v>
      </c>
      <c r="F3851" s="412">
        <v>8466.0400000000009</v>
      </c>
      <c r="G3851" s="412"/>
      <c r="H3851" s="413"/>
    </row>
    <row r="3852" spans="2:8" ht="27.75" x14ac:dyDescent="0.35">
      <c r="B3852" s="410" t="s">
        <v>4660</v>
      </c>
      <c r="C3852" s="411" t="s">
        <v>921</v>
      </c>
      <c r="D3852" s="412"/>
      <c r="E3852" s="412">
        <v>0</v>
      </c>
      <c r="F3852" s="412">
        <v>6073.76</v>
      </c>
      <c r="G3852" s="412"/>
      <c r="H3852" s="413"/>
    </row>
    <row r="3853" spans="2:8" ht="27.75" x14ac:dyDescent="0.35">
      <c r="B3853" s="410" t="s">
        <v>4661</v>
      </c>
      <c r="C3853" s="411" t="s">
        <v>921</v>
      </c>
      <c r="D3853" s="412"/>
      <c r="E3853" s="412">
        <v>0</v>
      </c>
      <c r="F3853" s="412">
        <v>8466.0400000000009</v>
      </c>
      <c r="G3853" s="412"/>
      <c r="H3853" s="413"/>
    </row>
    <row r="3854" spans="2:8" ht="27.75" x14ac:dyDescent="0.35">
      <c r="B3854" s="410" t="s">
        <v>4662</v>
      </c>
      <c r="C3854" s="411" t="s">
        <v>921</v>
      </c>
      <c r="D3854" s="412"/>
      <c r="E3854" s="412">
        <v>0</v>
      </c>
      <c r="F3854" s="412">
        <v>4539.8500000000004</v>
      </c>
      <c r="G3854" s="412"/>
      <c r="H3854" s="413"/>
    </row>
    <row r="3855" spans="2:8" ht="27.75" x14ac:dyDescent="0.35">
      <c r="B3855" s="410" t="s">
        <v>4663</v>
      </c>
      <c r="C3855" s="411" t="s">
        <v>921</v>
      </c>
      <c r="D3855" s="412"/>
      <c r="E3855" s="412">
        <v>0</v>
      </c>
      <c r="F3855" s="412">
        <v>21417.9</v>
      </c>
      <c r="G3855" s="412"/>
      <c r="H3855" s="413"/>
    </row>
    <row r="3856" spans="2:8" ht="27.75" x14ac:dyDescent="0.35">
      <c r="B3856" s="410" t="s">
        <v>4664</v>
      </c>
      <c r="C3856" s="411" t="s">
        <v>921</v>
      </c>
      <c r="D3856" s="412"/>
      <c r="E3856" s="412">
        <v>0</v>
      </c>
      <c r="F3856" s="412">
        <v>2778.01</v>
      </c>
      <c r="G3856" s="412"/>
      <c r="H3856" s="413"/>
    </row>
    <row r="3857" spans="2:8" ht="27.75" x14ac:dyDescent="0.35">
      <c r="B3857" s="410" t="s">
        <v>4665</v>
      </c>
      <c r="C3857" s="411" t="s">
        <v>921</v>
      </c>
      <c r="D3857" s="412"/>
      <c r="E3857" s="412">
        <v>0</v>
      </c>
      <c r="F3857" s="412">
        <v>6960.8</v>
      </c>
      <c r="G3857" s="412"/>
      <c r="H3857" s="413"/>
    </row>
    <row r="3858" spans="2:8" ht="27.75" x14ac:dyDescent="0.35">
      <c r="B3858" s="410" t="s">
        <v>4666</v>
      </c>
      <c r="C3858" s="411" t="s">
        <v>921</v>
      </c>
      <c r="D3858" s="412"/>
      <c r="E3858" s="412">
        <v>0</v>
      </c>
      <c r="F3858" s="412">
        <v>6073.76</v>
      </c>
      <c r="G3858" s="412"/>
      <c r="H3858" s="413"/>
    </row>
    <row r="3859" spans="2:8" ht="27.75" x14ac:dyDescent="0.35">
      <c r="B3859" s="410" t="s">
        <v>4667</v>
      </c>
      <c r="C3859" s="411" t="s">
        <v>921</v>
      </c>
      <c r="D3859" s="412"/>
      <c r="E3859" s="412">
        <v>0</v>
      </c>
      <c r="F3859" s="412">
        <v>34957.99</v>
      </c>
      <c r="G3859" s="412"/>
      <c r="H3859" s="413"/>
    </row>
    <row r="3860" spans="2:8" ht="27.75" x14ac:dyDescent="0.35">
      <c r="B3860" s="410" t="s">
        <v>4668</v>
      </c>
      <c r="C3860" s="411" t="s">
        <v>921</v>
      </c>
      <c r="D3860" s="412"/>
      <c r="E3860" s="412">
        <v>0</v>
      </c>
      <c r="F3860" s="412">
        <v>3973.8</v>
      </c>
      <c r="G3860" s="412"/>
      <c r="H3860" s="413"/>
    </row>
    <row r="3861" spans="2:8" x14ac:dyDescent="0.35">
      <c r="B3861" s="410" t="s">
        <v>4669</v>
      </c>
      <c r="C3861" s="411" t="s">
        <v>925</v>
      </c>
      <c r="D3861" s="412"/>
      <c r="E3861" s="412">
        <v>0</v>
      </c>
      <c r="F3861" s="412">
        <v>4493.03</v>
      </c>
      <c r="G3861" s="412"/>
      <c r="H3861" s="413"/>
    </row>
    <row r="3862" spans="2:8" x14ac:dyDescent="0.35">
      <c r="B3862" s="410" t="s">
        <v>4670</v>
      </c>
      <c r="C3862" s="411" t="s">
        <v>927</v>
      </c>
      <c r="D3862" s="412"/>
      <c r="E3862" s="412">
        <v>0</v>
      </c>
      <c r="F3862" s="412">
        <v>3393.92</v>
      </c>
      <c r="G3862" s="412"/>
      <c r="H3862" s="413"/>
    </row>
    <row r="3863" spans="2:8" x14ac:dyDescent="0.35">
      <c r="B3863" s="410" t="s">
        <v>4671</v>
      </c>
      <c r="C3863" s="411" t="s">
        <v>125</v>
      </c>
      <c r="D3863" s="412">
        <v>0</v>
      </c>
      <c r="E3863" s="412">
        <v>0</v>
      </c>
      <c r="F3863" s="412">
        <v>1006898.96</v>
      </c>
      <c r="G3863" s="412">
        <v>-1006898.96</v>
      </c>
      <c r="H3863" s="413"/>
    </row>
    <row r="3864" spans="2:8" x14ac:dyDescent="0.35">
      <c r="B3864" s="410" t="s">
        <v>4672</v>
      </c>
      <c r="C3864" s="411" t="s">
        <v>126</v>
      </c>
      <c r="D3864" s="412">
        <v>0</v>
      </c>
      <c r="E3864" s="412">
        <v>0</v>
      </c>
      <c r="F3864" s="412">
        <v>1006898.96</v>
      </c>
      <c r="G3864" s="412">
        <v>-1006898.96</v>
      </c>
      <c r="H3864" s="413"/>
    </row>
    <row r="3865" spans="2:8" ht="40.5" x14ac:dyDescent="0.35">
      <c r="B3865" s="410" t="s">
        <v>4673</v>
      </c>
      <c r="C3865" s="411" t="s">
        <v>591</v>
      </c>
      <c r="D3865" s="412"/>
      <c r="E3865" s="412">
        <v>0</v>
      </c>
      <c r="F3865" s="412">
        <v>1573.23</v>
      </c>
      <c r="G3865" s="412"/>
      <c r="H3865" s="413"/>
    </row>
    <row r="3866" spans="2:8" ht="40.5" x14ac:dyDescent="0.35">
      <c r="B3866" s="410" t="s">
        <v>4674</v>
      </c>
      <c r="C3866" s="411" t="s">
        <v>617</v>
      </c>
      <c r="D3866" s="412"/>
      <c r="E3866" s="412">
        <v>0</v>
      </c>
      <c r="F3866" s="412">
        <v>2173.31</v>
      </c>
      <c r="G3866" s="412"/>
      <c r="H3866" s="413"/>
    </row>
    <row r="3867" spans="2:8" ht="40.5" x14ac:dyDescent="0.35">
      <c r="B3867" s="410" t="s">
        <v>4675</v>
      </c>
      <c r="C3867" s="411" t="s">
        <v>617</v>
      </c>
      <c r="D3867" s="412"/>
      <c r="E3867" s="412">
        <v>0</v>
      </c>
      <c r="F3867" s="412">
        <v>1098.6500000000001</v>
      </c>
      <c r="G3867" s="412"/>
      <c r="H3867" s="413"/>
    </row>
    <row r="3868" spans="2:8" ht="40.5" x14ac:dyDescent="0.35">
      <c r="B3868" s="410" t="s">
        <v>4676</v>
      </c>
      <c r="C3868" s="411" t="s">
        <v>617</v>
      </c>
      <c r="D3868" s="412"/>
      <c r="E3868" s="412">
        <v>0</v>
      </c>
      <c r="F3868" s="412">
        <v>2136.6799999999998</v>
      </c>
      <c r="G3868" s="412"/>
      <c r="H3868" s="413"/>
    </row>
    <row r="3869" spans="2:8" ht="40.5" x14ac:dyDescent="0.35">
      <c r="B3869" s="410" t="s">
        <v>4677</v>
      </c>
      <c r="C3869" s="411" t="s">
        <v>617</v>
      </c>
      <c r="D3869" s="412"/>
      <c r="E3869" s="412">
        <v>0</v>
      </c>
      <c r="F3869" s="412">
        <v>4188.09</v>
      </c>
      <c r="G3869" s="412"/>
      <c r="H3869" s="413"/>
    </row>
    <row r="3870" spans="2:8" ht="40.5" x14ac:dyDescent="0.35">
      <c r="B3870" s="410" t="s">
        <v>4678</v>
      </c>
      <c r="C3870" s="411" t="s">
        <v>617</v>
      </c>
      <c r="D3870" s="412"/>
      <c r="E3870" s="412">
        <v>0</v>
      </c>
      <c r="F3870" s="412">
        <v>634.95000000000005</v>
      </c>
      <c r="G3870" s="412"/>
      <c r="H3870" s="413"/>
    </row>
    <row r="3871" spans="2:8" ht="40.5" x14ac:dyDescent="0.35">
      <c r="B3871" s="410" t="s">
        <v>4679</v>
      </c>
      <c r="C3871" s="411" t="s">
        <v>617</v>
      </c>
      <c r="D3871" s="412"/>
      <c r="E3871" s="412">
        <v>0</v>
      </c>
      <c r="F3871" s="412">
        <v>1279.1600000000001</v>
      </c>
      <c r="G3871" s="412"/>
      <c r="H3871" s="413"/>
    </row>
    <row r="3872" spans="2:8" ht="40.5" x14ac:dyDescent="0.35">
      <c r="B3872" s="410" t="s">
        <v>4680</v>
      </c>
      <c r="C3872" s="411" t="s">
        <v>617</v>
      </c>
      <c r="D3872" s="412"/>
      <c r="E3872" s="412">
        <v>0</v>
      </c>
      <c r="F3872" s="412">
        <v>1859.47</v>
      </c>
      <c r="G3872" s="412"/>
      <c r="H3872" s="413"/>
    </row>
    <row r="3873" spans="2:8" ht="40.5" x14ac:dyDescent="0.35">
      <c r="B3873" s="410" t="s">
        <v>4681</v>
      </c>
      <c r="C3873" s="411" t="s">
        <v>617</v>
      </c>
      <c r="D3873" s="412"/>
      <c r="E3873" s="412">
        <v>0</v>
      </c>
      <c r="F3873" s="412">
        <v>1098.6500000000001</v>
      </c>
      <c r="G3873" s="412"/>
      <c r="H3873" s="413"/>
    </row>
    <row r="3874" spans="2:8" ht="40.5" x14ac:dyDescent="0.35">
      <c r="B3874" s="410" t="s">
        <v>4682</v>
      </c>
      <c r="C3874" s="411" t="s">
        <v>617</v>
      </c>
      <c r="D3874" s="412"/>
      <c r="E3874" s="412">
        <v>0</v>
      </c>
      <c r="F3874" s="412">
        <v>8084.94</v>
      </c>
      <c r="G3874" s="412"/>
      <c r="H3874" s="413"/>
    </row>
    <row r="3875" spans="2:8" ht="40.5" x14ac:dyDescent="0.35">
      <c r="B3875" s="410" t="s">
        <v>4683</v>
      </c>
      <c r="C3875" s="411" t="s">
        <v>617</v>
      </c>
      <c r="D3875" s="412"/>
      <c r="E3875" s="412">
        <v>0</v>
      </c>
      <c r="F3875" s="412">
        <v>1397.96</v>
      </c>
      <c r="G3875" s="412"/>
      <c r="H3875" s="413"/>
    </row>
    <row r="3876" spans="2:8" ht="40.5" x14ac:dyDescent="0.35">
      <c r="B3876" s="410" t="s">
        <v>4684</v>
      </c>
      <c r="C3876" s="411" t="s">
        <v>617</v>
      </c>
      <c r="D3876" s="412"/>
      <c r="E3876" s="412">
        <v>0</v>
      </c>
      <c r="F3876" s="412">
        <v>8195.82</v>
      </c>
      <c r="G3876" s="412"/>
      <c r="H3876" s="413"/>
    </row>
    <row r="3877" spans="2:8" ht="40.5" x14ac:dyDescent="0.35">
      <c r="B3877" s="410" t="s">
        <v>4685</v>
      </c>
      <c r="C3877" s="411" t="s">
        <v>617</v>
      </c>
      <c r="D3877" s="412"/>
      <c r="E3877" s="412">
        <v>0</v>
      </c>
      <c r="F3877" s="412">
        <v>1397.96</v>
      </c>
      <c r="G3877" s="412"/>
      <c r="H3877" s="413"/>
    </row>
    <row r="3878" spans="2:8" ht="40.5" x14ac:dyDescent="0.35">
      <c r="B3878" s="410" t="s">
        <v>4686</v>
      </c>
      <c r="C3878" s="411" t="s">
        <v>627</v>
      </c>
      <c r="D3878" s="412"/>
      <c r="E3878" s="412">
        <v>0</v>
      </c>
      <c r="F3878" s="412">
        <v>2529.86</v>
      </c>
      <c r="G3878" s="412"/>
      <c r="H3878" s="413"/>
    </row>
    <row r="3879" spans="2:8" ht="40.5" x14ac:dyDescent="0.35">
      <c r="B3879" s="410" t="s">
        <v>4687</v>
      </c>
      <c r="C3879" s="411" t="s">
        <v>627</v>
      </c>
      <c r="D3879" s="412"/>
      <c r="E3879" s="412">
        <v>0</v>
      </c>
      <c r="F3879" s="412">
        <v>1907.08</v>
      </c>
      <c r="G3879" s="412"/>
      <c r="H3879" s="413"/>
    </row>
    <row r="3880" spans="2:8" ht="40.5" x14ac:dyDescent="0.35">
      <c r="B3880" s="410" t="s">
        <v>4688</v>
      </c>
      <c r="C3880" s="411" t="s">
        <v>627</v>
      </c>
      <c r="D3880" s="412"/>
      <c r="E3880" s="412">
        <v>0</v>
      </c>
      <c r="F3880" s="412">
        <v>836.55</v>
      </c>
      <c r="G3880" s="412"/>
      <c r="H3880" s="413"/>
    </row>
    <row r="3881" spans="2:8" ht="40.5" x14ac:dyDescent="0.35">
      <c r="B3881" s="410" t="s">
        <v>4689</v>
      </c>
      <c r="C3881" s="411" t="s">
        <v>627</v>
      </c>
      <c r="D3881" s="412"/>
      <c r="E3881" s="412">
        <v>0</v>
      </c>
      <c r="F3881" s="412">
        <v>2436</v>
      </c>
      <c r="G3881" s="412"/>
      <c r="H3881" s="413"/>
    </row>
    <row r="3882" spans="2:8" ht="40.5" x14ac:dyDescent="0.35">
      <c r="B3882" s="410" t="s">
        <v>4690</v>
      </c>
      <c r="C3882" s="411" t="s">
        <v>627</v>
      </c>
      <c r="D3882" s="412"/>
      <c r="E3882" s="412">
        <v>0</v>
      </c>
      <c r="F3882" s="412">
        <v>4188.09</v>
      </c>
      <c r="G3882" s="412"/>
      <c r="H3882" s="413"/>
    </row>
    <row r="3883" spans="2:8" ht="40.5" x14ac:dyDescent="0.35">
      <c r="B3883" s="410" t="s">
        <v>4691</v>
      </c>
      <c r="C3883" s="411" t="s">
        <v>627</v>
      </c>
      <c r="D3883" s="412"/>
      <c r="E3883" s="412">
        <v>0</v>
      </c>
      <c r="F3883" s="412">
        <v>627.09</v>
      </c>
      <c r="G3883" s="412"/>
      <c r="H3883" s="413"/>
    </row>
    <row r="3884" spans="2:8" ht="40.5" x14ac:dyDescent="0.35">
      <c r="B3884" s="410" t="s">
        <v>4692</v>
      </c>
      <c r="C3884" s="411" t="s">
        <v>627</v>
      </c>
      <c r="D3884" s="412"/>
      <c r="E3884" s="412">
        <v>0</v>
      </c>
      <c r="F3884" s="412">
        <v>2340.12</v>
      </c>
      <c r="G3884" s="412"/>
      <c r="H3884" s="413"/>
    </row>
    <row r="3885" spans="2:8" ht="40.5" x14ac:dyDescent="0.35">
      <c r="B3885" s="410" t="s">
        <v>4693</v>
      </c>
      <c r="C3885" s="411" t="s">
        <v>627</v>
      </c>
      <c r="D3885" s="412"/>
      <c r="E3885" s="412">
        <v>0</v>
      </c>
      <c r="F3885" s="412">
        <v>1417.82</v>
      </c>
      <c r="G3885" s="412"/>
      <c r="H3885" s="413"/>
    </row>
    <row r="3886" spans="2:8" ht="40.5" x14ac:dyDescent="0.35">
      <c r="B3886" s="410" t="s">
        <v>4694</v>
      </c>
      <c r="C3886" s="411" t="s">
        <v>627</v>
      </c>
      <c r="D3886" s="412"/>
      <c r="E3886" s="412">
        <v>0</v>
      </c>
      <c r="F3886" s="412">
        <v>1907.08</v>
      </c>
      <c r="G3886" s="412"/>
      <c r="H3886" s="413"/>
    </row>
    <row r="3887" spans="2:8" ht="40.5" x14ac:dyDescent="0.35">
      <c r="B3887" s="410" t="s">
        <v>4695</v>
      </c>
      <c r="C3887" s="411" t="s">
        <v>627</v>
      </c>
      <c r="D3887" s="412"/>
      <c r="E3887" s="412">
        <v>0</v>
      </c>
      <c r="F3887" s="412">
        <v>1275.6400000000001</v>
      </c>
      <c r="G3887" s="412"/>
      <c r="H3887" s="413"/>
    </row>
    <row r="3888" spans="2:8" ht="40.5" x14ac:dyDescent="0.35">
      <c r="B3888" s="410" t="s">
        <v>4696</v>
      </c>
      <c r="C3888" s="411" t="s">
        <v>627</v>
      </c>
      <c r="D3888" s="412"/>
      <c r="E3888" s="412">
        <v>0</v>
      </c>
      <c r="F3888" s="412">
        <v>9409.4699999999993</v>
      </c>
      <c r="G3888" s="412"/>
      <c r="H3888" s="413"/>
    </row>
    <row r="3889" spans="2:8" ht="40.5" x14ac:dyDescent="0.35">
      <c r="B3889" s="410" t="s">
        <v>4697</v>
      </c>
      <c r="C3889" s="411" t="s">
        <v>627</v>
      </c>
      <c r="D3889" s="412"/>
      <c r="E3889" s="412">
        <v>0</v>
      </c>
      <c r="F3889" s="412">
        <v>2707.08</v>
      </c>
      <c r="G3889" s="412"/>
      <c r="H3889" s="413"/>
    </row>
    <row r="3890" spans="2:8" ht="40.5" x14ac:dyDescent="0.35">
      <c r="B3890" s="410" t="s">
        <v>4698</v>
      </c>
      <c r="C3890" s="411" t="s">
        <v>627</v>
      </c>
      <c r="D3890" s="412"/>
      <c r="E3890" s="412">
        <v>0</v>
      </c>
      <c r="F3890" s="412">
        <v>8195.82</v>
      </c>
      <c r="G3890" s="412"/>
      <c r="H3890" s="413"/>
    </row>
    <row r="3891" spans="2:8" ht="40.5" x14ac:dyDescent="0.35">
      <c r="B3891" s="410" t="s">
        <v>4699</v>
      </c>
      <c r="C3891" s="411" t="s">
        <v>627</v>
      </c>
      <c r="D3891" s="412"/>
      <c r="E3891" s="412">
        <v>0</v>
      </c>
      <c r="F3891" s="412">
        <v>1158.5899999999999</v>
      </c>
      <c r="G3891" s="412"/>
      <c r="H3891" s="413"/>
    </row>
    <row r="3892" spans="2:8" ht="40.5" x14ac:dyDescent="0.35">
      <c r="B3892" s="410" t="s">
        <v>4700</v>
      </c>
      <c r="C3892" s="411" t="s">
        <v>637</v>
      </c>
      <c r="D3892" s="412"/>
      <c r="E3892" s="412">
        <v>0</v>
      </c>
      <c r="F3892" s="412">
        <v>7284.11</v>
      </c>
      <c r="G3892" s="412"/>
      <c r="H3892" s="413"/>
    </row>
    <row r="3893" spans="2:8" ht="40.5" x14ac:dyDescent="0.35">
      <c r="B3893" s="410" t="s">
        <v>4701</v>
      </c>
      <c r="C3893" s="411" t="s">
        <v>639</v>
      </c>
      <c r="D3893" s="412"/>
      <c r="E3893" s="412">
        <v>0</v>
      </c>
      <c r="F3893" s="412">
        <v>1575.64</v>
      </c>
      <c r="G3893" s="412"/>
      <c r="H3893" s="413"/>
    </row>
    <row r="3894" spans="2:8" ht="40.5" x14ac:dyDescent="0.35">
      <c r="B3894" s="410" t="s">
        <v>4702</v>
      </c>
      <c r="C3894" s="411" t="s">
        <v>641</v>
      </c>
      <c r="D3894" s="412"/>
      <c r="E3894" s="412">
        <v>0</v>
      </c>
      <c r="F3894" s="412">
        <v>2529.86</v>
      </c>
      <c r="G3894" s="412"/>
      <c r="H3894" s="413"/>
    </row>
    <row r="3895" spans="2:8" ht="40.5" x14ac:dyDescent="0.35">
      <c r="B3895" s="410" t="s">
        <v>4703</v>
      </c>
      <c r="C3895" s="411" t="s">
        <v>641</v>
      </c>
      <c r="D3895" s="412"/>
      <c r="E3895" s="412">
        <v>0</v>
      </c>
      <c r="F3895" s="412">
        <v>1907.08</v>
      </c>
      <c r="G3895" s="412"/>
      <c r="H3895" s="413"/>
    </row>
    <row r="3896" spans="2:8" ht="40.5" x14ac:dyDescent="0.35">
      <c r="B3896" s="410" t="s">
        <v>4704</v>
      </c>
      <c r="C3896" s="411" t="s">
        <v>641</v>
      </c>
      <c r="D3896" s="412"/>
      <c r="E3896" s="412">
        <v>0</v>
      </c>
      <c r="F3896" s="412">
        <v>1098.6500000000001</v>
      </c>
      <c r="G3896" s="412"/>
      <c r="H3896" s="413"/>
    </row>
    <row r="3897" spans="2:8" ht="40.5" x14ac:dyDescent="0.35">
      <c r="B3897" s="410" t="s">
        <v>4705</v>
      </c>
      <c r="C3897" s="411" t="s">
        <v>641</v>
      </c>
      <c r="D3897" s="412"/>
      <c r="E3897" s="412">
        <v>0</v>
      </c>
      <c r="F3897" s="412">
        <v>2436</v>
      </c>
      <c r="G3897" s="412"/>
      <c r="H3897" s="413"/>
    </row>
    <row r="3898" spans="2:8" ht="40.5" x14ac:dyDescent="0.35">
      <c r="B3898" s="410" t="s">
        <v>4706</v>
      </c>
      <c r="C3898" s="411" t="s">
        <v>641</v>
      </c>
      <c r="D3898" s="412"/>
      <c r="E3898" s="412">
        <v>0</v>
      </c>
      <c r="F3898" s="412">
        <v>4188.09</v>
      </c>
      <c r="G3898" s="412"/>
      <c r="H3898" s="413"/>
    </row>
    <row r="3899" spans="2:8" ht="40.5" x14ac:dyDescent="0.35">
      <c r="B3899" s="410" t="s">
        <v>4707</v>
      </c>
      <c r="C3899" s="411" t="s">
        <v>641</v>
      </c>
      <c r="D3899" s="412"/>
      <c r="E3899" s="412">
        <v>0</v>
      </c>
      <c r="F3899" s="412">
        <v>627.09</v>
      </c>
      <c r="G3899" s="412"/>
      <c r="H3899" s="413"/>
    </row>
    <row r="3900" spans="2:8" ht="40.5" x14ac:dyDescent="0.35">
      <c r="B3900" s="410" t="s">
        <v>4708</v>
      </c>
      <c r="C3900" s="411" t="s">
        <v>641</v>
      </c>
      <c r="D3900" s="412"/>
      <c r="E3900" s="412">
        <v>0</v>
      </c>
      <c r="F3900" s="412">
        <v>2340.12</v>
      </c>
      <c r="G3900" s="412"/>
      <c r="H3900" s="413"/>
    </row>
    <row r="3901" spans="2:8" ht="40.5" x14ac:dyDescent="0.35">
      <c r="B3901" s="410" t="s">
        <v>4709</v>
      </c>
      <c r="C3901" s="411" t="s">
        <v>641</v>
      </c>
      <c r="D3901" s="412"/>
      <c r="E3901" s="412">
        <v>0</v>
      </c>
      <c r="F3901" s="412">
        <v>1417.82</v>
      </c>
      <c r="G3901" s="412"/>
      <c r="H3901" s="413"/>
    </row>
    <row r="3902" spans="2:8" ht="40.5" x14ac:dyDescent="0.35">
      <c r="B3902" s="410" t="s">
        <v>4710</v>
      </c>
      <c r="C3902" s="411" t="s">
        <v>641</v>
      </c>
      <c r="D3902" s="412"/>
      <c r="E3902" s="412">
        <v>0</v>
      </c>
      <c r="F3902" s="412">
        <v>1907.08</v>
      </c>
      <c r="G3902" s="412"/>
      <c r="H3902" s="413"/>
    </row>
    <row r="3903" spans="2:8" ht="40.5" x14ac:dyDescent="0.35">
      <c r="B3903" s="410" t="s">
        <v>4711</v>
      </c>
      <c r="C3903" s="411" t="s">
        <v>641</v>
      </c>
      <c r="D3903" s="412"/>
      <c r="E3903" s="412">
        <v>0</v>
      </c>
      <c r="F3903" s="412">
        <v>1275.6400000000001</v>
      </c>
      <c r="G3903" s="412"/>
      <c r="H3903" s="413"/>
    </row>
    <row r="3904" spans="2:8" ht="40.5" x14ac:dyDescent="0.35">
      <c r="B3904" s="410" t="s">
        <v>4712</v>
      </c>
      <c r="C3904" s="411" t="s">
        <v>641</v>
      </c>
      <c r="D3904" s="412"/>
      <c r="E3904" s="412">
        <v>0</v>
      </c>
      <c r="F3904" s="412">
        <v>8084.94</v>
      </c>
      <c r="G3904" s="412"/>
      <c r="H3904" s="413"/>
    </row>
    <row r="3905" spans="2:8" ht="40.5" x14ac:dyDescent="0.35">
      <c r="B3905" s="410" t="s">
        <v>4713</v>
      </c>
      <c r="C3905" s="411" t="s">
        <v>641</v>
      </c>
      <c r="D3905" s="412"/>
      <c r="E3905" s="412">
        <v>0</v>
      </c>
      <c r="F3905" s="412">
        <v>2707.08</v>
      </c>
      <c r="G3905" s="412"/>
      <c r="H3905" s="413"/>
    </row>
    <row r="3906" spans="2:8" ht="40.5" x14ac:dyDescent="0.35">
      <c r="B3906" s="410" t="s">
        <v>4714</v>
      </c>
      <c r="C3906" s="411" t="s">
        <v>641</v>
      </c>
      <c r="D3906" s="412"/>
      <c r="E3906" s="412">
        <v>0</v>
      </c>
      <c r="F3906" s="412">
        <v>8195.82</v>
      </c>
      <c r="G3906" s="412"/>
      <c r="H3906" s="413"/>
    </row>
    <row r="3907" spans="2:8" ht="40.5" x14ac:dyDescent="0.35">
      <c r="B3907" s="410" t="s">
        <v>4715</v>
      </c>
      <c r="C3907" s="411" t="s">
        <v>641</v>
      </c>
      <c r="D3907" s="412"/>
      <c r="E3907" s="412">
        <v>0</v>
      </c>
      <c r="F3907" s="412">
        <v>1417.82</v>
      </c>
      <c r="G3907" s="412"/>
      <c r="H3907" s="413"/>
    </row>
    <row r="3908" spans="2:8" ht="27.75" x14ac:dyDescent="0.35">
      <c r="B3908" s="410" t="s">
        <v>4716</v>
      </c>
      <c r="C3908" s="411" t="s">
        <v>663</v>
      </c>
      <c r="D3908" s="412"/>
      <c r="E3908" s="412">
        <v>0</v>
      </c>
      <c r="F3908" s="412">
        <v>2173.31</v>
      </c>
      <c r="G3908" s="412"/>
      <c r="H3908" s="413"/>
    </row>
    <row r="3909" spans="2:8" ht="27.75" x14ac:dyDescent="0.35">
      <c r="B3909" s="410" t="s">
        <v>4717</v>
      </c>
      <c r="C3909" s="411" t="s">
        <v>663</v>
      </c>
      <c r="D3909" s="412"/>
      <c r="E3909" s="412">
        <v>0</v>
      </c>
      <c r="F3909" s="412">
        <v>1859.47</v>
      </c>
      <c r="G3909" s="412"/>
      <c r="H3909" s="413"/>
    </row>
    <row r="3910" spans="2:8" ht="27.75" x14ac:dyDescent="0.35">
      <c r="B3910" s="410" t="s">
        <v>4718</v>
      </c>
      <c r="C3910" s="411" t="s">
        <v>663</v>
      </c>
      <c r="D3910" s="412"/>
      <c r="E3910" s="412">
        <v>0</v>
      </c>
      <c r="F3910" s="412">
        <v>1098.6500000000001</v>
      </c>
      <c r="G3910" s="412"/>
      <c r="H3910" s="413"/>
    </row>
    <row r="3911" spans="2:8" ht="27.75" x14ac:dyDescent="0.35">
      <c r="B3911" s="410" t="s">
        <v>4719</v>
      </c>
      <c r="C3911" s="411" t="s">
        <v>663</v>
      </c>
      <c r="D3911" s="412"/>
      <c r="E3911" s="412">
        <v>0</v>
      </c>
      <c r="F3911" s="412">
        <v>2136.6799999999998</v>
      </c>
      <c r="G3911" s="412"/>
      <c r="H3911" s="413"/>
    </row>
    <row r="3912" spans="2:8" ht="27.75" x14ac:dyDescent="0.35">
      <c r="B3912" s="410" t="s">
        <v>4720</v>
      </c>
      <c r="C3912" s="411" t="s">
        <v>663</v>
      </c>
      <c r="D3912" s="412"/>
      <c r="E3912" s="412">
        <v>0</v>
      </c>
      <c r="F3912" s="412">
        <v>4188.09</v>
      </c>
      <c r="G3912" s="412"/>
      <c r="H3912" s="413"/>
    </row>
    <row r="3913" spans="2:8" ht="27.75" x14ac:dyDescent="0.35">
      <c r="B3913" s="410" t="s">
        <v>4721</v>
      </c>
      <c r="C3913" s="411" t="s">
        <v>663</v>
      </c>
      <c r="D3913" s="412"/>
      <c r="E3913" s="412">
        <v>0</v>
      </c>
      <c r="F3913" s="412">
        <v>634.95000000000005</v>
      </c>
      <c r="G3913" s="412"/>
      <c r="H3913" s="413"/>
    </row>
    <row r="3914" spans="2:8" ht="27.75" x14ac:dyDescent="0.35">
      <c r="B3914" s="410" t="s">
        <v>4722</v>
      </c>
      <c r="C3914" s="411" t="s">
        <v>663</v>
      </c>
      <c r="D3914" s="412"/>
      <c r="E3914" s="412">
        <v>0</v>
      </c>
      <c r="F3914" s="412">
        <v>2292.5</v>
      </c>
      <c r="G3914" s="412"/>
      <c r="H3914" s="413"/>
    </row>
    <row r="3915" spans="2:8" ht="27.75" x14ac:dyDescent="0.35">
      <c r="B3915" s="410" t="s">
        <v>4723</v>
      </c>
      <c r="C3915" s="411" t="s">
        <v>663</v>
      </c>
      <c r="D3915" s="412"/>
      <c r="E3915" s="412">
        <v>0</v>
      </c>
      <c r="F3915" s="412">
        <v>1279.1600000000001</v>
      </c>
      <c r="G3915" s="412"/>
      <c r="H3915" s="413"/>
    </row>
    <row r="3916" spans="2:8" ht="27.75" x14ac:dyDescent="0.35">
      <c r="B3916" s="410" t="s">
        <v>4724</v>
      </c>
      <c r="C3916" s="411" t="s">
        <v>663</v>
      </c>
      <c r="D3916" s="412"/>
      <c r="E3916" s="412">
        <v>0</v>
      </c>
      <c r="F3916" s="412">
        <v>1859.47</v>
      </c>
      <c r="G3916" s="412"/>
      <c r="H3916" s="413"/>
    </row>
    <row r="3917" spans="2:8" ht="27.75" x14ac:dyDescent="0.35">
      <c r="B3917" s="410" t="s">
        <v>4725</v>
      </c>
      <c r="C3917" s="411" t="s">
        <v>663</v>
      </c>
      <c r="D3917" s="412"/>
      <c r="E3917" s="412">
        <v>0</v>
      </c>
      <c r="F3917" s="412">
        <v>1098.6500000000001</v>
      </c>
      <c r="G3917" s="412"/>
      <c r="H3917" s="413"/>
    </row>
    <row r="3918" spans="2:8" ht="27.75" x14ac:dyDescent="0.35">
      <c r="B3918" s="410" t="s">
        <v>4726</v>
      </c>
      <c r="C3918" s="411" t="s">
        <v>663</v>
      </c>
      <c r="D3918" s="412"/>
      <c r="E3918" s="412">
        <v>0</v>
      </c>
      <c r="F3918" s="412">
        <v>8084.94</v>
      </c>
      <c r="G3918" s="412"/>
      <c r="H3918" s="413"/>
    </row>
    <row r="3919" spans="2:8" ht="27.75" x14ac:dyDescent="0.35">
      <c r="B3919" s="410" t="s">
        <v>4727</v>
      </c>
      <c r="C3919" s="411" t="s">
        <v>663</v>
      </c>
      <c r="D3919" s="412"/>
      <c r="E3919" s="412">
        <v>0</v>
      </c>
      <c r="F3919" s="412">
        <v>1397.96</v>
      </c>
      <c r="G3919" s="412"/>
      <c r="H3919" s="413"/>
    </row>
    <row r="3920" spans="2:8" ht="27.75" x14ac:dyDescent="0.35">
      <c r="B3920" s="410" t="s">
        <v>4728</v>
      </c>
      <c r="C3920" s="411" t="s">
        <v>663</v>
      </c>
      <c r="D3920" s="412"/>
      <c r="E3920" s="412">
        <v>0</v>
      </c>
      <c r="F3920" s="412">
        <v>2659.47</v>
      </c>
      <c r="G3920" s="412"/>
      <c r="H3920" s="413"/>
    </row>
    <row r="3921" spans="2:8" ht="27.75" x14ac:dyDescent="0.35">
      <c r="B3921" s="410" t="s">
        <v>4729</v>
      </c>
      <c r="C3921" s="411" t="s">
        <v>663</v>
      </c>
      <c r="D3921" s="412"/>
      <c r="E3921" s="412">
        <v>0</v>
      </c>
      <c r="F3921" s="412">
        <v>8195.82</v>
      </c>
      <c r="G3921" s="412"/>
      <c r="H3921" s="413"/>
    </row>
    <row r="3922" spans="2:8" ht="27.75" x14ac:dyDescent="0.35">
      <c r="B3922" s="410" t="s">
        <v>4730</v>
      </c>
      <c r="C3922" s="411" t="s">
        <v>666</v>
      </c>
      <c r="D3922" s="412"/>
      <c r="E3922" s="412">
        <v>0</v>
      </c>
      <c r="F3922" s="412">
        <v>2173.31</v>
      </c>
      <c r="G3922" s="412"/>
      <c r="H3922" s="413"/>
    </row>
    <row r="3923" spans="2:8" ht="27.75" x14ac:dyDescent="0.35">
      <c r="B3923" s="410" t="s">
        <v>4731</v>
      </c>
      <c r="C3923" s="411" t="s">
        <v>666</v>
      </c>
      <c r="D3923" s="412"/>
      <c r="E3923" s="412">
        <v>0</v>
      </c>
      <c r="F3923" s="412">
        <v>1859.47</v>
      </c>
      <c r="G3923" s="412"/>
      <c r="H3923" s="413"/>
    </row>
    <row r="3924" spans="2:8" ht="27.75" x14ac:dyDescent="0.35">
      <c r="B3924" s="410" t="s">
        <v>4732</v>
      </c>
      <c r="C3924" s="411" t="s">
        <v>666</v>
      </c>
      <c r="D3924" s="412"/>
      <c r="E3924" s="412">
        <v>0</v>
      </c>
      <c r="F3924" s="412">
        <v>1098.6500000000001</v>
      </c>
      <c r="G3924" s="412"/>
      <c r="H3924" s="413"/>
    </row>
    <row r="3925" spans="2:8" ht="27.75" x14ac:dyDescent="0.35">
      <c r="B3925" s="410" t="s">
        <v>4733</v>
      </c>
      <c r="C3925" s="411" t="s">
        <v>666</v>
      </c>
      <c r="D3925" s="412"/>
      <c r="E3925" s="412">
        <v>0</v>
      </c>
      <c r="F3925" s="412">
        <v>2136.6799999999998</v>
      </c>
      <c r="G3925" s="412"/>
      <c r="H3925" s="413"/>
    </row>
    <row r="3926" spans="2:8" ht="27.75" x14ac:dyDescent="0.35">
      <c r="B3926" s="410" t="s">
        <v>4734</v>
      </c>
      <c r="C3926" s="411" t="s">
        <v>666</v>
      </c>
      <c r="D3926" s="412"/>
      <c r="E3926" s="412">
        <v>0</v>
      </c>
      <c r="F3926" s="412">
        <v>4188.09</v>
      </c>
      <c r="G3926" s="412"/>
      <c r="H3926" s="413"/>
    </row>
    <row r="3927" spans="2:8" ht="27.75" x14ac:dyDescent="0.35">
      <c r="B3927" s="410" t="s">
        <v>4735</v>
      </c>
      <c r="C3927" s="411" t="s">
        <v>666</v>
      </c>
      <c r="D3927" s="412"/>
      <c r="E3927" s="412">
        <v>0</v>
      </c>
      <c r="F3927" s="412">
        <v>634.95000000000005</v>
      </c>
      <c r="G3927" s="412"/>
      <c r="H3927" s="413"/>
    </row>
    <row r="3928" spans="2:8" ht="27.75" x14ac:dyDescent="0.35">
      <c r="B3928" s="410" t="s">
        <v>4736</v>
      </c>
      <c r="C3928" s="411" t="s">
        <v>666</v>
      </c>
      <c r="D3928" s="412"/>
      <c r="E3928" s="412">
        <v>0</v>
      </c>
      <c r="F3928" s="412">
        <v>2292.5</v>
      </c>
      <c r="G3928" s="412"/>
      <c r="H3928" s="413"/>
    </row>
    <row r="3929" spans="2:8" ht="27.75" x14ac:dyDescent="0.35">
      <c r="B3929" s="410" t="s">
        <v>4737</v>
      </c>
      <c r="C3929" s="411" t="s">
        <v>666</v>
      </c>
      <c r="D3929" s="412"/>
      <c r="E3929" s="412">
        <v>0</v>
      </c>
      <c r="F3929" s="412">
        <v>1279.1600000000001</v>
      </c>
      <c r="G3929" s="412"/>
      <c r="H3929" s="413"/>
    </row>
    <row r="3930" spans="2:8" ht="27.75" x14ac:dyDescent="0.35">
      <c r="B3930" s="410" t="s">
        <v>4738</v>
      </c>
      <c r="C3930" s="411" t="s">
        <v>666</v>
      </c>
      <c r="D3930" s="412"/>
      <c r="E3930" s="412">
        <v>0</v>
      </c>
      <c r="F3930" s="412">
        <v>1859.47</v>
      </c>
      <c r="G3930" s="412"/>
      <c r="H3930" s="413"/>
    </row>
    <row r="3931" spans="2:8" ht="27.75" x14ac:dyDescent="0.35">
      <c r="B3931" s="410" t="s">
        <v>4739</v>
      </c>
      <c r="C3931" s="411" t="s">
        <v>666</v>
      </c>
      <c r="D3931" s="412"/>
      <c r="E3931" s="412">
        <v>0</v>
      </c>
      <c r="F3931" s="412">
        <v>1098.6500000000001</v>
      </c>
      <c r="G3931" s="412"/>
      <c r="H3931" s="413"/>
    </row>
    <row r="3932" spans="2:8" ht="27.75" x14ac:dyDescent="0.35">
      <c r="B3932" s="410" t="s">
        <v>4740</v>
      </c>
      <c r="C3932" s="411" t="s">
        <v>666</v>
      </c>
      <c r="D3932" s="412"/>
      <c r="E3932" s="412">
        <v>0</v>
      </c>
      <c r="F3932" s="412">
        <v>8084.94</v>
      </c>
      <c r="G3932" s="412"/>
      <c r="H3932" s="413"/>
    </row>
    <row r="3933" spans="2:8" ht="27.75" x14ac:dyDescent="0.35">
      <c r="B3933" s="410" t="s">
        <v>4741</v>
      </c>
      <c r="C3933" s="411" t="s">
        <v>666</v>
      </c>
      <c r="D3933" s="412"/>
      <c r="E3933" s="412">
        <v>0</v>
      </c>
      <c r="F3933" s="412">
        <v>1397.96</v>
      </c>
      <c r="G3933" s="412"/>
      <c r="H3933" s="413"/>
    </row>
    <row r="3934" spans="2:8" ht="27.75" x14ac:dyDescent="0.35">
      <c r="B3934" s="410" t="s">
        <v>4742</v>
      </c>
      <c r="C3934" s="411" t="s">
        <v>666</v>
      </c>
      <c r="D3934" s="412"/>
      <c r="E3934" s="412">
        <v>0</v>
      </c>
      <c r="F3934" s="412">
        <v>2659.47</v>
      </c>
      <c r="G3934" s="412"/>
      <c r="H3934" s="413"/>
    </row>
    <row r="3935" spans="2:8" ht="27.75" x14ac:dyDescent="0.35">
      <c r="B3935" s="410" t="s">
        <v>4743</v>
      </c>
      <c r="C3935" s="411" t="s">
        <v>666</v>
      </c>
      <c r="D3935" s="412"/>
      <c r="E3935" s="412">
        <v>0</v>
      </c>
      <c r="F3935" s="412">
        <v>8195.82</v>
      </c>
      <c r="G3935" s="412"/>
      <c r="H3935" s="413"/>
    </row>
    <row r="3936" spans="2:8" ht="40.5" x14ac:dyDescent="0.35">
      <c r="B3936" s="410" t="s">
        <v>4744</v>
      </c>
      <c r="C3936" s="411" t="s">
        <v>668</v>
      </c>
      <c r="D3936" s="412"/>
      <c r="E3936" s="412">
        <v>0</v>
      </c>
      <c r="F3936" s="412">
        <v>2173.31</v>
      </c>
      <c r="G3936" s="412"/>
      <c r="H3936" s="413"/>
    </row>
    <row r="3937" spans="2:8" ht="40.5" x14ac:dyDescent="0.35">
      <c r="B3937" s="410" t="s">
        <v>4745</v>
      </c>
      <c r="C3937" s="411" t="s">
        <v>668</v>
      </c>
      <c r="D3937" s="412"/>
      <c r="E3937" s="412">
        <v>0</v>
      </c>
      <c r="F3937" s="412">
        <v>1907.08</v>
      </c>
      <c r="G3937" s="412"/>
      <c r="H3937" s="413"/>
    </row>
    <row r="3938" spans="2:8" ht="40.5" x14ac:dyDescent="0.35">
      <c r="B3938" s="410" t="s">
        <v>4746</v>
      </c>
      <c r="C3938" s="411" t="s">
        <v>668</v>
      </c>
      <c r="D3938" s="412"/>
      <c r="E3938" s="412">
        <v>0</v>
      </c>
      <c r="F3938" s="412">
        <v>1098.6500000000001</v>
      </c>
      <c r="G3938" s="412"/>
      <c r="H3938" s="413"/>
    </row>
    <row r="3939" spans="2:8" ht="40.5" x14ac:dyDescent="0.35">
      <c r="B3939" s="410" t="s">
        <v>4747</v>
      </c>
      <c r="C3939" s="411" t="s">
        <v>668</v>
      </c>
      <c r="D3939" s="412"/>
      <c r="E3939" s="412">
        <v>0</v>
      </c>
      <c r="F3939" s="412">
        <v>2136.6799999999998</v>
      </c>
      <c r="G3939" s="412"/>
      <c r="H3939" s="413"/>
    </row>
    <row r="3940" spans="2:8" ht="40.5" x14ac:dyDescent="0.35">
      <c r="B3940" s="410" t="s">
        <v>4748</v>
      </c>
      <c r="C3940" s="411" t="s">
        <v>668</v>
      </c>
      <c r="D3940" s="412"/>
      <c r="E3940" s="412">
        <v>0</v>
      </c>
      <c r="F3940" s="412">
        <v>4188.09</v>
      </c>
      <c r="G3940" s="412"/>
      <c r="H3940" s="413"/>
    </row>
    <row r="3941" spans="2:8" ht="40.5" x14ac:dyDescent="0.35">
      <c r="B3941" s="410" t="s">
        <v>4749</v>
      </c>
      <c r="C3941" s="411" t="s">
        <v>668</v>
      </c>
      <c r="D3941" s="412"/>
      <c r="E3941" s="412">
        <v>0</v>
      </c>
      <c r="F3941" s="412">
        <v>634.95000000000005</v>
      </c>
      <c r="G3941" s="412"/>
      <c r="H3941" s="413"/>
    </row>
    <row r="3942" spans="2:8" ht="40.5" x14ac:dyDescent="0.35">
      <c r="B3942" s="410" t="s">
        <v>4750</v>
      </c>
      <c r="C3942" s="411" t="s">
        <v>668</v>
      </c>
      <c r="D3942" s="412"/>
      <c r="E3942" s="412">
        <v>0</v>
      </c>
      <c r="F3942" s="412">
        <v>2340.12</v>
      </c>
      <c r="G3942" s="412"/>
      <c r="H3942" s="413"/>
    </row>
    <row r="3943" spans="2:8" ht="40.5" x14ac:dyDescent="0.35">
      <c r="B3943" s="410" t="s">
        <v>4751</v>
      </c>
      <c r="C3943" s="411" t="s">
        <v>668</v>
      </c>
      <c r="D3943" s="412"/>
      <c r="E3943" s="412">
        <v>0</v>
      </c>
      <c r="F3943" s="412">
        <v>1279.1600000000001</v>
      </c>
      <c r="G3943" s="412"/>
      <c r="H3943" s="413"/>
    </row>
    <row r="3944" spans="2:8" ht="40.5" x14ac:dyDescent="0.35">
      <c r="B3944" s="410" t="s">
        <v>4752</v>
      </c>
      <c r="C3944" s="411" t="s">
        <v>668</v>
      </c>
      <c r="D3944" s="412"/>
      <c r="E3944" s="412">
        <v>0</v>
      </c>
      <c r="F3944" s="412">
        <v>1907.08</v>
      </c>
      <c r="G3944" s="412"/>
      <c r="H3944" s="413"/>
    </row>
    <row r="3945" spans="2:8" ht="40.5" x14ac:dyDescent="0.35">
      <c r="B3945" s="410" t="s">
        <v>4753</v>
      </c>
      <c r="C3945" s="411" t="s">
        <v>668</v>
      </c>
      <c r="D3945" s="412"/>
      <c r="E3945" s="412">
        <v>0</v>
      </c>
      <c r="F3945" s="412">
        <v>1098.6500000000001</v>
      </c>
      <c r="G3945" s="412"/>
      <c r="H3945" s="413"/>
    </row>
    <row r="3946" spans="2:8" ht="40.5" x14ac:dyDescent="0.35">
      <c r="B3946" s="410" t="s">
        <v>4754</v>
      </c>
      <c r="C3946" s="411" t="s">
        <v>668</v>
      </c>
      <c r="D3946" s="412"/>
      <c r="E3946" s="412">
        <v>0</v>
      </c>
      <c r="F3946" s="412">
        <v>8084.94</v>
      </c>
      <c r="G3946" s="412"/>
      <c r="H3946" s="413"/>
    </row>
    <row r="3947" spans="2:8" ht="40.5" x14ac:dyDescent="0.35">
      <c r="B3947" s="410" t="s">
        <v>4755</v>
      </c>
      <c r="C3947" s="411" t="s">
        <v>668</v>
      </c>
      <c r="D3947" s="412"/>
      <c r="E3947" s="412">
        <v>0</v>
      </c>
      <c r="F3947" s="412">
        <v>1397.96</v>
      </c>
      <c r="G3947" s="412"/>
      <c r="H3947" s="413"/>
    </row>
    <row r="3948" spans="2:8" ht="40.5" x14ac:dyDescent="0.35">
      <c r="B3948" s="410" t="s">
        <v>4756</v>
      </c>
      <c r="C3948" s="411" t="s">
        <v>668</v>
      </c>
      <c r="D3948" s="412"/>
      <c r="E3948" s="412">
        <v>0</v>
      </c>
      <c r="F3948" s="412">
        <v>2707.08</v>
      </c>
      <c r="G3948" s="412"/>
      <c r="H3948" s="413"/>
    </row>
    <row r="3949" spans="2:8" ht="40.5" x14ac:dyDescent="0.35">
      <c r="B3949" s="410" t="s">
        <v>4757</v>
      </c>
      <c r="C3949" s="411" t="s">
        <v>668</v>
      </c>
      <c r="D3949" s="412"/>
      <c r="E3949" s="412">
        <v>0</v>
      </c>
      <c r="F3949" s="412">
        <v>8195.82</v>
      </c>
      <c r="G3949" s="412"/>
      <c r="H3949" s="413"/>
    </row>
    <row r="3950" spans="2:8" ht="40.5" x14ac:dyDescent="0.35">
      <c r="B3950" s="410" t="s">
        <v>4758</v>
      </c>
      <c r="C3950" s="411" t="s">
        <v>668</v>
      </c>
      <c r="D3950" s="412"/>
      <c r="E3950" s="412">
        <v>0</v>
      </c>
      <c r="F3950" s="412">
        <v>1397.96</v>
      </c>
      <c r="G3950" s="412"/>
      <c r="H3950" s="413"/>
    </row>
    <row r="3951" spans="2:8" ht="27.75" x14ac:dyDescent="0.35">
      <c r="B3951" s="410" t="s">
        <v>4759</v>
      </c>
      <c r="C3951" s="411" t="s">
        <v>672</v>
      </c>
      <c r="D3951" s="412"/>
      <c r="E3951" s="412">
        <v>0</v>
      </c>
      <c r="F3951" s="412">
        <v>1573.23</v>
      </c>
      <c r="G3951" s="412"/>
      <c r="H3951" s="413"/>
    </row>
    <row r="3952" spans="2:8" ht="40.5" x14ac:dyDescent="0.35">
      <c r="B3952" s="410" t="s">
        <v>4760</v>
      </c>
      <c r="C3952" s="411" t="s">
        <v>675</v>
      </c>
      <c r="D3952" s="412"/>
      <c r="E3952" s="412">
        <v>0</v>
      </c>
      <c r="F3952" s="412">
        <v>2529.86</v>
      </c>
      <c r="G3952" s="412"/>
      <c r="H3952" s="413"/>
    </row>
    <row r="3953" spans="2:8" ht="40.5" x14ac:dyDescent="0.35">
      <c r="B3953" s="410" t="s">
        <v>4761</v>
      </c>
      <c r="C3953" s="411" t="s">
        <v>675</v>
      </c>
      <c r="D3953" s="412"/>
      <c r="E3953" s="412">
        <v>0</v>
      </c>
      <c r="F3953" s="412">
        <v>1907.08</v>
      </c>
      <c r="G3953" s="412"/>
      <c r="H3953" s="413"/>
    </row>
    <row r="3954" spans="2:8" ht="40.5" x14ac:dyDescent="0.35">
      <c r="B3954" s="410" t="s">
        <v>4762</v>
      </c>
      <c r="C3954" s="411" t="s">
        <v>675</v>
      </c>
      <c r="D3954" s="412"/>
      <c r="E3954" s="412">
        <v>0</v>
      </c>
      <c r="F3954" s="412">
        <v>1098.6500000000001</v>
      </c>
      <c r="G3954" s="412"/>
      <c r="H3954" s="413"/>
    </row>
    <row r="3955" spans="2:8" ht="40.5" x14ac:dyDescent="0.35">
      <c r="B3955" s="410" t="s">
        <v>4763</v>
      </c>
      <c r="C3955" s="411" t="s">
        <v>675</v>
      </c>
      <c r="D3955" s="412"/>
      <c r="E3955" s="412">
        <v>0</v>
      </c>
      <c r="F3955" s="412">
        <v>2436</v>
      </c>
      <c r="G3955" s="412"/>
      <c r="H3955" s="413"/>
    </row>
    <row r="3956" spans="2:8" ht="40.5" x14ac:dyDescent="0.35">
      <c r="B3956" s="410" t="s">
        <v>4764</v>
      </c>
      <c r="C3956" s="411" t="s">
        <v>675</v>
      </c>
      <c r="D3956" s="412"/>
      <c r="E3956" s="412">
        <v>0</v>
      </c>
      <c r="F3956" s="412">
        <v>4188.09</v>
      </c>
      <c r="G3956" s="412"/>
      <c r="H3956" s="413"/>
    </row>
    <row r="3957" spans="2:8" ht="40.5" x14ac:dyDescent="0.35">
      <c r="B3957" s="410" t="s">
        <v>4765</v>
      </c>
      <c r="C3957" s="411" t="s">
        <v>675</v>
      </c>
      <c r="D3957" s="412"/>
      <c r="E3957" s="412">
        <v>0</v>
      </c>
      <c r="F3957" s="412">
        <v>2340.12</v>
      </c>
      <c r="G3957" s="412"/>
      <c r="H3957" s="413"/>
    </row>
    <row r="3958" spans="2:8" ht="40.5" x14ac:dyDescent="0.35">
      <c r="B3958" s="410" t="s">
        <v>4766</v>
      </c>
      <c r="C3958" s="411" t="s">
        <v>675</v>
      </c>
      <c r="D3958" s="412"/>
      <c r="E3958" s="412">
        <v>0</v>
      </c>
      <c r="F3958" s="412">
        <v>1279.1600000000001</v>
      </c>
      <c r="G3958" s="412"/>
      <c r="H3958" s="413"/>
    </row>
    <row r="3959" spans="2:8" ht="40.5" x14ac:dyDescent="0.35">
      <c r="B3959" s="410" t="s">
        <v>4767</v>
      </c>
      <c r="C3959" s="411" t="s">
        <v>675</v>
      </c>
      <c r="D3959" s="412"/>
      <c r="E3959" s="412">
        <v>0</v>
      </c>
      <c r="F3959" s="412">
        <v>1907.08</v>
      </c>
      <c r="G3959" s="412"/>
      <c r="H3959" s="413"/>
    </row>
    <row r="3960" spans="2:8" ht="40.5" x14ac:dyDescent="0.35">
      <c r="B3960" s="410" t="s">
        <v>4768</v>
      </c>
      <c r="C3960" s="411" t="s">
        <v>675</v>
      </c>
      <c r="D3960" s="412"/>
      <c r="E3960" s="412">
        <v>0</v>
      </c>
      <c r="F3960" s="412">
        <v>8084.94</v>
      </c>
      <c r="G3960" s="412"/>
      <c r="H3960" s="413"/>
    </row>
    <row r="3961" spans="2:8" ht="40.5" x14ac:dyDescent="0.35">
      <c r="B3961" s="410" t="s">
        <v>4769</v>
      </c>
      <c r="C3961" s="411" t="s">
        <v>675</v>
      </c>
      <c r="D3961" s="412"/>
      <c r="E3961" s="412">
        <v>0</v>
      </c>
      <c r="F3961" s="412">
        <v>2707.08</v>
      </c>
      <c r="G3961" s="412"/>
      <c r="H3961" s="413"/>
    </row>
    <row r="3962" spans="2:8" ht="40.5" x14ac:dyDescent="0.35">
      <c r="B3962" s="410" t="s">
        <v>4770</v>
      </c>
      <c r="C3962" s="411" t="s">
        <v>675</v>
      </c>
      <c r="D3962" s="412"/>
      <c r="E3962" s="412">
        <v>0</v>
      </c>
      <c r="F3962" s="412">
        <v>8195.82</v>
      </c>
      <c r="G3962" s="412"/>
      <c r="H3962" s="413"/>
    </row>
    <row r="3963" spans="2:8" ht="40.5" x14ac:dyDescent="0.35">
      <c r="B3963" s="410" t="s">
        <v>4771</v>
      </c>
      <c r="C3963" s="411" t="s">
        <v>675</v>
      </c>
      <c r="D3963" s="412"/>
      <c r="E3963" s="412">
        <v>0</v>
      </c>
      <c r="F3963" s="412">
        <v>1397.96</v>
      </c>
      <c r="G3963" s="412"/>
      <c r="H3963" s="413"/>
    </row>
    <row r="3964" spans="2:8" ht="40.5" x14ac:dyDescent="0.35">
      <c r="B3964" s="410" t="s">
        <v>4772</v>
      </c>
      <c r="C3964" s="411" t="s">
        <v>677</v>
      </c>
      <c r="D3964" s="412"/>
      <c r="E3964" s="412">
        <v>0</v>
      </c>
      <c r="F3964" s="412">
        <v>2529.86</v>
      </c>
      <c r="G3964" s="412"/>
      <c r="H3964" s="413"/>
    </row>
    <row r="3965" spans="2:8" ht="40.5" x14ac:dyDescent="0.35">
      <c r="B3965" s="410" t="s">
        <v>4773</v>
      </c>
      <c r="C3965" s="411" t="s">
        <v>677</v>
      </c>
      <c r="D3965" s="412"/>
      <c r="E3965" s="412">
        <v>0</v>
      </c>
      <c r="F3965" s="412">
        <v>1907.08</v>
      </c>
      <c r="G3965" s="412"/>
      <c r="H3965" s="413"/>
    </row>
    <row r="3966" spans="2:8" ht="40.5" x14ac:dyDescent="0.35">
      <c r="B3966" s="410" t="s">
        <v>4774</v>
      </c>
      <c r="C3966" s="411" t="s">
        <v>677</v>
      </c>
      <c r="D3966" s="412"/>
      <c r="E3966" s="412">
        <v>0</v>
      </c>
      <c r="F3966" s="412">
        <v>1098.6500000000001</v>
      </c>
      <c r="G3966" s="412"/>
      <c r="H3966" s="413"/>
    </row>
    <row r="3967" spans="2:8" ht="40.5" x14ac:dyDescent="0.35">
      <c r="B3967" s="410" t="s">
        <v>4775</v>
      </c>
      <c r="C3967" s="411" t="s">
        <v>677</v>
      </c>
      <c r="D3967" s="412"/>
      <c r="E3967" s="412">
        <v>0</v>
      </c>
      <c r="F3967" s="412">
        <v>2436</v>
      </c>
      <c r="G3967" s="412"/>
      <c r="H3967" s="413"/>
    </row>
    <row r="3968" spans="2:8" ht="40.5" x14ac:dyDescent="0.35">
      <c r="B3968" s="410" t="s">
        <v>4776</v>
      </c>
      <c r="C3968" s="411" t="s">
        <v>677</v>
      </c>
      <c r="D3968" s="412"/>
      <c r="E3968" s="412">
        <v>0</v>
      </c>
      <c r="F3968" s="412">
        <v>4188.09</v>
      </c>
      <c r="G3968" s="412"/>
      <c r="H3968" s="413"/>
    </row>
    <row r="3969" spans="2:8" ht="40.5" x14ac:dyDescent="0.35">
      <c r="B3969" s="410" t="s">
        <v>4777</v>
      </c>
      <c r="C3969" s="411" t="s">
        <v>677</v>
      </c>
      <c r="D3969" s="412"/>
      <c r="E3969" s="412">
        <v>0</v>
      </c>
      <c r="F3969" s="412">
        <v>2340.12</v>
      </c>
      <c r="G3969" s="412"/>
      <c r="H3969" s="413"/>
    </row>
    <row r="3970" spans="2:8" ht="40.5" x14ac:dyDescent="0.35">
      <c r="B3970" s="410" t="s">
        <v>4778</v>
      </c>
      <c r="C3970" s="411" t="s">
        <v>677</v>
      </c>
      <c r="D3970" s="412"/>
      <c r="E3970" s="412">
        <v>0</v>
      </c>
      <c r="F3970" s="412">
        <v>1907.08</v>
      </c>
      <c r="G3970" s="412"/>
      <c r="H3970" s="413"/>
    </row>
    <row r="3971" spans="2:8" ht="40.5" x14ac:dyDescent="0.35">
      <c r="B3971" s="410" t="s">
        <v>4779</v>
      </c>
      <c r="C3971" s="411" t="s">
        <v>677</v>
      </c>
      <c r="D3971" s="412"/>
      <c r="E3971" s="412">
        <v>0</v>
      </c>
      <c r="F3971" s="412">
        <v>1279.1600000000001</v>
      </c>
      <c r="G3971" s="412"/>
      <c r="H3971" s="413"/>
    </row>
    <row r="3972" spans="2:8" ht="40.5" x14ac:dyDescent="0.35">
      <c r="B3972" s="410" t="s">
        <v>4780</v>
      </c>
      <c r="C3972" s="411" t="s">
        <v>677</v>
      </c>
      <c r="D3972" s="412"/>
      <c r="E3972" s="412">
        <v>0</v>
      </c>
      <c r="F3972" s="412">
        <v>8084.94</v>
      </c>
      <c r="G3972" s="412"/>
      <c r="H3972" s="413"/>
    </row>
    <row r="3973" spans="2:8" ht="40.5" x14ac:dyDescent="0.35">
      <c r="B3973" s="410" t="s">
        <v>4781</v>
      </c>
      <c r="C3973" s="411" t="s">
        <v>677</v>
      </c>
      <c r="D3973" s="412"/>
      <c r="E3973" s="412">
        <v>0</v>
      </c>
      <c r="F3973" s="412">
        <v>2707.08</v>
      </c>
      <c r="G3973" s="412"/>
      <c r="H3973" s="413"/>
    </row>
    <row r="3974" spans="2:8" ht="40.5" x14ac:dyDescent="0.35">
      <c r="B3974" s="410" t="s">
        <v>4782</v>
      </c>
      <c r="C3974" s="411" t="s">
        <v>677</v>
      </c>
      <c r="D3974" s="412"/>
      <c r="E3974" s="412">
        <v>0</v>
      </c>
      <c r="F3974" s="412">
        <v>8195.82</v>
      </c>
      <c r="G3974" s="412"/>
      <c r="H3974" s="413"/>
    </row>
    <row r="3975" spans="2:8" ht="40.5" x14ac:dyDescent="0.35">
      <c r="B3975" s="410" t="s">
        <v>4783</v>
      </c>
      <c r="C3975" s="411" t="s">
        <v>677</v>
      </c>
      <c r="D3975" s="412"/>
      <c r="E3975" s="412">
        <v>0</v>
      </c>
      <c r="F3975" s="412">
        <v>1397.96</v>
      </c>
      <c r="G3975" s="412"/>
      <c r="H3975" s="413"/>
    </row>
    <row r="3976" spans="2:8" ht="40.5" x14ac:dyDescent="0.35">
      <c r="B3976" s="410" t="s">
        <v>4784</v>
      </c>
      <c r="C3976" s="411" t="s">
        <v>679</v>
      </c>
      <c r="D3976" s="412"/>
      <c r="E3976" s="412">
        <v>0</v>
      </c>
      <c r="F3976" s="412">
        <v>1575.64</v>
      </c>
      <c r="G3976" s="412"/>
      <c r="H3976" s="413"/>
    </row>
    <row r="3977" spans="2:8" ht="40.5" x14ac:dyDescent="0.35">
      <c r="B3977" s="410" t="s">
        <v>4785</v>
      </c>
      <c r="C3977" s="411" t="s">
        <v>694</v>
      </c>
      <c r="D3977" s="412"/>
      <c r="E3977" s="412">
        <v>0</v>
      </c>
      <c r="F3977" s="412">
        <v>2529.86</v>
      </c>
      <c r="G3977" s="412"/>
      <c r="H3977" s="413"/>
    </row>
    <row r="3978" spans="2:8" ht="40.5" x14ac:dyDescent="0.35">
      <c r="B3978" s="410" t="s">
        <v>4786</v>
      </c>
      <c r="C3978" s="411" t="s">
        <v>694</v>
      </c>
      <c r="D3978" s="412"/>
      <c r="E3978" s="412">
        <v>0</v>
      </c>
      <c r="F3978" s="412">
        <v>1907.08</v>
      </c>
      <c r="G3978" s="412"/>
      <c r="H3978" s="413"/>
    </row>
    <row r="3979" spans="2:8" ht="40.5" x14ac:dyDescent="0.35">
      <c r="B3979" s="410" t="s">
        <v>4787</v>
      </c>
      <c r="C3979" s="411" t="s">
        <v>694</v>
      </c>
      <c r="D3979" s="412"/>
      <c r="E3979" s="412">
        <v>0</v>
      </c>
      <c r="F3979" s="412">
        <v>1098.6500000000001</v>
      </c>
      <c r="G3979" s="412"/>
      <c r="H3979" s="413"/>
    </row>
    <row r="3980" spans="2:8" ht="40.5" x14ac:dyDescent="0.35">
      <c r="B3980" s="410" t="s">
        <v>4788</v>
      </c>
      <c r="C3980" s="411" t="s">
        <v>694</v>
      </c>
      <c r="D3980" s="412"/>
      <c r="E3980" s="412">
        <v>0</v>
      </c>
      <c r="F3980" s="412">
        <v>2436</v>
      </c>
      <c r="G3980" s="412"/>
      <c r="H3980" s="413"/>
    </row>
    <row r="3981" spans="2:8" ht="40.5" x14ac:dyDescent="0.35">
      <c r="B3981" s="410" t="s">
        <v>4789</v>
      </c>
      <c r="C3981" s="411" t="s">
        <v>694</v>
      </c>
      <c r="D3981" s="412"/>
      <c r="E3981" s="412">
        <v>0</v>
      </c>
      <c r="F3981" s="412">
        <v>4188.09</v>
      </c>
      <c r="G3981" s="412"/>
      <c r="H3981" s="413"/>
    </row>
    <row r="3982" spans="2:8" ht="40.5" x14ac:dyDescent="0.35">
      <c r="B3982" s="410" t="s">
        <v>4790</v>
      </c>
      <c r="C3982" s="411" t="s">
        <v>694</v>
      </c>
      <c r="D3982" s="412"/>
      <c r="E3982" s="412">
        <v>0</v>
      </c>
      <c r="F3982" s="412">
        <v>2340.12</v>
      </c>
      <c r="G3982" s="412"/>
      <c r="H3982" s="413"/>
    </row>
    <row r="3983" spans="2:8" ht="40.5" x14ac:dyDescent="0.35">
      <c r="B3983" s="410" t="s">
        <v>4791</v>
      </c>
      <c r="C3983" s="411" t="s">
        <v>694</v>
      </c>
      <c r="D3983" s="412"/>
      <c r="E3983" s="412">
        <v>0</v>
      </c>
      <c r="F3983" s="412">
        <v>1279.1600000000001</v>
      </c>
      <c r="G3983" s="412"/>
      <c r="H3983" s="413"/>
    </row>
    <row r="3984" spans="2:8" ht="40.5" x14ac:dyDescent="0.35">
      <c r="B3984" s="410" t="s">
        <v>4792</v>
      </c>
      <c r="C3984" s="411" t="s">
        <v>694</v>
      </c>
      <c r="D3984" s="412"/>
      <c r="E3984" s="412">
        <v>0</v>
      </c>
      <c r="F3984" s="412">
        <v>1907.08</v>
      </c>
      <c r="G3984" s="412"/>
      <c r="H3984" s="413"/>
    </row>
    <row r="3985" spans="2:8" ht="40.5" x14ac:dyDescent="0.35">
      <c r="B3985" s="410" t="s">
        <v>4793</v>
      </c>
      <c r="C3985" s="411" t="s">
        <v>694</v>
      </c>
      <c r="D3985" s="412"/>
      <c r="E3985" s="412">
        <v>0</v>
      </c>
      <c r="F3985" s="412">
        <v>8084.94</v>
      </c>
      <c r="G3985" s="412"/>
      <c r="H3985" s="413"/>
    </row>
    <row r="3986" spans="2:8" ht="40.5" x14ac:dyDescent="0.35">
      <c r="B3986" s="410" t="s">
        <v>4794</v>
      </c>
      <c r="C3986" s="411" t="s">
        <v>694</v>
      </c>
      <c r="D3986" s="412"/>
      <c r="E3986" s="412">
        <v>0</v>
      </c>
      <c r="F3986" s="412">
        <v>2707.08</v>
      </c>
      <c r="G3986" s="412"/>
      <c r="H3986" s="413"/>
    </row>
    <row r="3987" spans="2:8" ht="40.5" x14ac:dyDescent="0.35">
      <c r="B3987" s="410" t="s">
        <v>4795</v>
      </c>
      <c r="C3987" s="411" t="s">
        <v>694</v>
      </c>
      <c r="D3987" s="412"/>
      <c r="E3987" s="412">
        <v>0</v>
      </c>
      <c r="F3987" s="412">
        <v>8195.82</v>
      </c>
      <c r="G3987" s="412"/>
      <c r="H3987" s="413"/>
    </row>
    <row r="3988" spans="2:8" ht="40.5" x14ac:dyDescent="0.35">
      <c r="B3988" s="410" t="s">
        <v>4796</v>
      </c>
      <c r="C3988" s="411" t="s">
        <v>694</v>
      </c>
      <c r="D3988" s="412"/>
      <c r="E3988" s="412">
        <v>0</v>
      </c>
      <c r="F3988" s="412">
        <v>1397.96</v>
      </c>
      <c r="G3988" s="412"/>
      <c r="H3988" s="413"/>
    </row>
    <row r="3989" spans="2:8" ht="27.75" x14ac:dyDescent="0.35">
      <c r="B3989" s="410" t="s">
        <v>4797</v>
      </c>
      <c r="C3989" s="411" t="s">
        <v>764</v>
      </c>
      <c r="D3989" s="412"/>
      <c r="E3989" s="412">
        <v>0</v>
      </c>
      <c r="F3989" s="412">
        <v>2173.31</v>
      </c>
      <c r="G3989" s="412"/>
      <c r="H3989" s="413"/>
    </row>
    <row r="3990" spans="2:8" ht="27.75" x14ac:dyDescent="0.35">
      <c r="B3990" s="410" t="s">
        <v>4798</v>
      </c>
      <c r="C3990" s="411" t="s">
        <v>764</v>
      </c>
      <c r="D3990" s="412"/>
      <c r="E3990" s="412">
        <v>0</v>
      </c>
      <c r="F3990" s="412">
        <v>1859.47</v>
      </c>
      <c r="G3990" s="412"/>
      <c r="H3990" s="413"/>
    </row>
    <row r="3991" spans="2:8" ht="27.75" x14ac:dyDescent="0.35">
      <c r="B3991" s="410" t="s">
        <v>4799</v>
      </c>
      <c r="C3991" s="411" t="s">
        <v>764</v>
      </c>
      <c r="D3991" s="412"/>
      <c r="E3991" s="412">
        <v>0</v>
      </c>
      <c r="F3991" s="412">
        <v>1365.37</v>
      </c>
      <c r="G3991" s="412"/>
      <c r="H3991" s="413"/>
    </row>
    <row r="3992" spans="2:8" ht="27.75" x14ac:dyDescent="0.35">
      <c r="B3992" s="410" t="s">
        <v>4800</v>
      </c>
      <c r="C3992" s="411" t="s">
        <v>764</v>
      </c>
      <c r="D3992" s="412"/>
      <c r="E3992" s="412">
        <v>0</v>
      </c>
      <c r="F3992" s="412">
        <v>2136.6799999999998</v>
      </c>
      <c r="G3992" s="412"/>
      <c r="H3992" s="413"/>
    </row>
    <row r="3993" spans="2:8" ht="27.75" x14ac:dyDescent="0.35">
      <c r="B3993" s="410" t="s">
        <v>4801</v>
      </c>
      <c r="C3993" s="411" t="s">
        <v>764</v>
      </c>
      <c r="D3993" s="412"/>
      <c r="E3993" s="412">
        <v>0</v>
      </c>
      <c r="F3993" s="412">
        <v>4188.09</v>
      </c>
      <c r="G3993" s="412"/>
      <c r="H3993" s="413"/>
    </row>
    <row r="3994" spans="2:8" ht="27.75" x14ac:dyDescent="0.35">
      <c r="B3994" s="410" t="s">
        <v>4802</v>
      </c>
      <c r="C3994" s="411" t="s">
        <v>764</v>
      </c>
      <c r="D3994" s="412"/>
      <c r="E3994" s="412">
        <v>0</v>
      </c>
      <c r="F3994" s="412">
        <v>1300.3399999999999</v>
      </c>
      <c r="G3994" s="412"/>
      <c r="H3994" s="413"/>
    </row>
    <row r="3995" spans="2:8" ht="27.75" x14ac:dyDescent="0.35">
      <c r="B3995" s="410" t="s">
        <v>4803</v>
      </c>
      <c r="C3995" s="411" t="s">
        <v>764</v>
      </c>
      <c r="D3995" s="412"/>
      <c r="E3995" s="412">
        <v>0</v>
      </c>
      <c r="F3995" s="412">
        <v>2292.5</v>
      </c>
      <c r="G3995" s="412"/>
      <c r="H3995" s="413"/>
    </row>
    <row r="3996" spans="2:8" ht="27.75" x14ac:dyDescent="0.35">
      <c r="B3996" s="410" t="s">
        <v>4804</v>
      </c>
      <c r="C3996" s="411" t="s">
        <v>764</v>
      </c>
      <c r="D3996" s="412"/>
      <c r="E3996" s="412">
        <v>0</v>
      </c>
      <c r="F3996" s="412">
        <v>1279.1600000000001</v>
      </c>
      <c r="G3996" s="412"/>
      <c r="H3996" s="413"/>
    </row>
    <row r="3997" spans="2:8" ht="27.75" x14ac:dyDescent="0.35">
      <c r="B3997" s="410" t="s">
        <v>4805</v>
      </c>
      <c r="C3997" s="411" t="s">
        <v>764</v>
      </c>
      <c r="D3997" s="412"/>
      <c r="E3997" s="412">
        <v>0</v>
      </c>
      <c r="F3997" s="412">
        <v>1859.47</v>
      </c>
      <c r="G3997" s="412"/>
      <c r="H3997" s="413"/>
    </row>
    <row r="3998" spans="2:8" ht="27.75" x14ac:dyDescent="0.35">
      <c r="B3998" s="410" t="s">
        <v>4806</v>
      </c>
      <c r="C3998" s="411" t="s">
        <v>764</v>
      </c>
      <c r="D3998" s="412"/>
      <c r="E3998" s="412">
        <v>0</v>
      </c>
      <c r="F3998" s="412">
        <v>1365.37</v>
      </c>
      <c r="G3998" s="412"/>
      <c r="H3998" s="413"/>
    </row>
    <row r="3999" spans="2:8" ht="27.75" x14ac:dyDescent="0.35">
      <c r="B3999" s="410" t="s">
        <v>4807</v>
      </c>
      <c r="C3999" s="411" t="s">
        <v>764</v>
      </c>
      <c r="D3999" s="412"/>
      <c r="E3999" s="412">
        <v>0</v>
      </c>
      <c r="F3999" s="412">
        <v>8084.94</v>
      </c>
      <c r="G3999" s="412"/>
      <c r="H3999" s="413"/>
    </row>
    <row r="4000" spans="2:8" ht="27.75" x14ac:dyDescent="0.35">
      <c r="B4000" s="410" t="s">
        <v>4808</v>
      </c>
      <c r="C4000" s="411" t="s">
        <v>764</v>
      </c>
      <c r="D4000" s="412"/>
      <c r="E4000" s="412">
        <v>0</v>
      </c>
      <c r="F4000" s="412">
        <v>1397.96</v>
      </c>
      <c r="G4000" s="412"/>
      <c r="H4000" s="413"/>
    </row>
    <row r="4001" spans="2:8" ht="27.75" x14ac:dyDescent="0.35">
      <c r="B4001" s="410" t="s">
        <v>4809</v>
      </c>
      <c r="C4001" s="411" t="s">
        <v>764</v>
      </c>
      <c r="D4001" s="412"/>
      <c r="E4001" s="412">
        <v>0</v>
      </c>
      <c r="F4001" s="412">
        <v>2659.47</v>
      </c>
      <c r="G4001" s="412"/>
      <c r="H4001" s="413"/>
    </row>
    <row r="4002" spans="2:8" ht="27.75" x14ac:dyDescent="0.35">
      <c r="B4002" s="410" t="s">
        <v>4810</v>
      </c>
      <c r="C4002" s="411" t="s">
        <v>764</v>
      </c>
      <c r="D4002" s="412"/>
      <c r="E4002" s="412">
        <v>0</v>
      </c>
      <c r="F4002" s="412">
        <v>8195.82</v>
      </c>
      <c r="G4002" s="412"/>
      <c r="H4002" s="413"/>
    </row>
    <row r="4003" spans="2:8" ht="27.75" x14ac:dyDescent="0.35">
      <c r="B4003" s="410" t="s">
        <v>4811</v>
      </c>
      <c r="C4003" s="411" t="s">
        <v>766</v>
      </c>
      <c r="D4003" s="412"/>
      <c r="E4003" s="412">
        <v>0</v>
      </c>
      <c r="F4003" s="412">
        <v>2359.4699999999998</v>
      </c>
      <c r="G4003" s="412"/>
      <c r="H4003" s="413"/>
    </row>
    <row r="4004" spans="2:8" ht="27.75" x14ac:dyDescent="0.35">
      <c r="B4004" s="410" t="s">
        <v>4812</v>
      </c>
      <c r="C4004" s="411" t="s">
        <v>766</v>
      </c>
      <c r="D4004" s="412"/>
      <c r="E4004" s="412">
        <v>0</v>
      </c>
      <c r="F4004" s="412">
        <v>1575.64</v>
      </c>
      <c r="G4004" s="412"/>
      <c r="H4004" s="413"/>
    </row>
    <row r="4005" spans="2:8" ht="27.75" x14ac:dyDescent="0.35">
      <c r="B4005" s="410" t="s">
        <v>4813</v>
      </c>
      <c r="C4005" s="411" t="s">
        <v>768</v>
      </c>
      <c r="D4005" s="412"/>
      <c r="E4005" s="412">
        <v>0</v>
      </c>
      <c r="F4005" s="412">
        <v>2173.31</v>
      </c>
      <c r="G4005" s="412"/>
      <c r="H4005" s="413"/>
    </row>
    <row r="4006" spans="2:8" ht="27.75" x14ac:dyDescent="0.35">
      <c r="B4006" s="410" t="s">
        <v>4814</v>
      </c>
      <c r="C4006" s="411" t="s">
        <v>768</v>
      </c>
      <c r="D4006" s="412"/>
      <c r="E4006" s="412">
        <v>0</v>
      </c>
      <c r="F4006" s="412">
        <v>1859.47</v>
      </c>
      <c r="G4006" s="412"/>
      <c r="H4006" s="413"/>
    </row>
    <row r="4007" spans="2:8" ht="27.75" x14ac:dyDescent="0.35">
      <c r="B4007" s="410" t="s">
        <v>4815</v>
      </c>
      <c r="C4007" s="411" t="s">
        <v>768</v>
      </c>
      <c r="D4007" s="412"/>
      <c r="E4007" s="412">
        <v>0</v>
      </c>
      <c r="F4007" s="412">
        <v>1098.6500000000001</v>
      </c>
      <c r="G4007" s="412"/>
      <c r="H4007" s="413"/>
    </row>
    <row r="4008" spans="2:8" ht="27.75" x14ac:dyDescent="0.35">
      <c r="B4008" s="410" t="s">
        <v>4816</v>
      </c>
      <c r="C4008" s="411" t="s">
        <v>768</v>
      </c>
      <c r="D4008" s="412"/>
      <c r="E4008" s="412">
        <v>0</v>
      </c>
      <c r="F4008" s="412">
        <v>2136.6799999999998</v>
      </c>
      <c r="G4008" s="412"/>
      <c r="H4008" s="413"/>
    </row>
    <row r="4009" spans="2:8" ht="27.75" x14ac:dyDescent="0.35">
      <c r="B4009" s="410" t="s">
        <v>4817</v>
      </c>
      <c r="C4009" s="411" t="s">
        <v>768</v>
      </c>
      <c r="D4009" s="412"/>
      <c r="E4009" s="412">
        <v>0</v>
      </c>
      <c r="F4009" s="412">
        <v>4188.09</v>
      </c>
      <c r="G4009" s="412"/>
      <c r="H4009" s="413"/>
    </row>
    <row r="4010" spans="2:8" ht="27.75" x14ac:dyDescent="0.35">
      <c r="B4010" s="410" t="s">
        <v>4818</v>
      </c>
      <c r="C4010" s="411" t="s">
        <v>768</v>
      </c>
      <c r="D4010" s="412"/>
      <c r="E4010" s="412">
        <v>0</v>
      </c>
      <c r="F4010" s="412">
        <v>634.95000000000005</v>
      </c>
      <c r="G4010" s="412"/>
      <c r="H4010" s="413"/>
    </row>
    <row r="4011" spans="2:8" ht="27.75" x14ac:dyDescent="0.35">
      <c r="B4011" s="410" t="s">
        <v>4819</v>
      </c>
      <c r="C4011" s="411" t="s">
        <v>768</v>
      </c>
      <c r="D4011" s="412"/>
      <c r="E4011" s="412">
        <v>0</v>
      </c>
      <c r="F4011" s="412">
        <v>2292.5</v>
      </c>
      <c r="G4011" s="412"/>
      <c r="H4011" s="413"/>
    </row>
    <row r="4012" spans="2:8" ht="27.75" x14ac:dyDescent="0.35">
      <c r="B4012" s="410" t="s">
        <v>4820</v>
      </c>
      <c r="C4012" s="411" t="s">
        <v>768</v>
      </c>
      <c r="D4012" s="412"/>
      <c r="E4012" s="412">
        <v>0</v>
      </c>
      <c r="F4012" s="412">
        <v>1279.1600000000001</v>
      </c>
      <c r="G4012" s="412"/>
      <c r="H4012" s="413"/>
    </row>
    <row r="4013" spans="2:8" ht="27.75" x14ac:dyDescent="0.35">
      <c r="B4013" s="410" t="s">
        <v>4821</v>
      </c>
      <c r="C4013" s="411" t="s">
        <v>768</v>
      </c>
      <c r="D4013" s="412"/>
      <c r="E4013" s="412">
        <v>0</v>
      </c>
      <c r="F4013" s="412">
        <v>1859.47</v>
      </c>
      <c r="G4013" s="412"/>
      <c r="H4013" s="413"/>
    </row>
    <row r="4014" spans="2:8" ht="27.75" x14ac:dyDescent="0.35">
      <c r="B4014" s="410" t="s">
        <v>4822</v>
      </c>
      <c r="C4014" s="411" t="s">
        <v>768</v>
      </c>
      <c r="D4014" s="412"/>
      <c r="E4014" s="412">
        <v>0</v>
      </c>
      <c r="F4014" s="412">
        <v>1098.6500000000001</v>
      </c>
      <c r="G4014" s="412"/>
      <c r="H4014" s="413"/>
    </row>
    <row r="4015" spans="2:8" ht="27.75" x14ac:dyDescent="0.35">
      <c r="B4015" s="410" t="s">
        <v>4823</v>
      </c>
      <c r="C4015" s="411" t="s">
        <v>768</v>
      </c>
      <c r="D4015" s="412"/>
      <c r="E4015" s="412">
        <v>0</v>
      </c>
      <c r="F4015" s="412">
        <v>8084.94</v>
      </c>
      <c r="G4015" s="412"/>
      <c r="H4015" s="413"/>
    </row>
    <row r="4016" spans="2:8" ht="27.75" x14ac:dyDescent="0.35">
      <c r="B4016" s="410" t="s">
        <v>4824</v>
      </c>
      <c r="C4016" s="411" t="s">
        <v>768</v>
      </c>
      <c r="D4016" s="412"/>
      <c r="E4016" s="412">
        <v>0</v>
      </c>
      <c r="F4016" s="412">
        <v>1397.96</v>
      </c>
      <c r="G4016" s="412"/>
      <c r="H4016" s="413"/>
    </row>
    <row r="4017" spans="2:8" ht="27.75" x14ac:dyDescent="0.35">
      <c r="B4017" s="410" t="s">
        <v>4825</v>
      </c>
      <c r="C4017" s="411" t="s">
        <v>768</v>
      </c>
      <c r="D4017" s="412"/>
      <c r="E4017" s="412">
        <v>0</v>
      </c>
      <c r="F4017" s="412">
        <v>2659.47</v>
      </c>
      <c r="G4017" s="412"/>
      <c r="H4017" s="413"/>
    </row>
    <row r="4018" spans="2:8" ht="27.75" x14ac:dyDescent="0.35">
      <c r="B4018" s="410" t="s">
        <v>4826</v>
      </c>
      <c r="C4018" s="411" t="s">
        <v>768</v>
      </c>
      <c r="D4018" s="412"/>
      <c r="E4018" s="412">
        <v>0</v>
      </c>
      <c r="F4018" s="412">
        <v>8195.82</v>
      </c>
      <c r="G4018" s="412"/>
      <c r="H4018" s="413"/>
    </row>
    <row r="4019" spans="2:8" ht="27.75" x14ac:dyDescent="0.35">
      <c r="B4019" s="410" t="s">
        <v>4827</v>
      </c>
      <c r="C4019" s="411" t="s">
        <v>770</v>
      </c>
      <c r="D4019" s="412"/>
      <c r="E4019" s="412">
        <v>0</v>
      </c>
      <c r="F4019" s="412">
        <v>1575.64</v>
      </c>
      <c r="G4019" s="412"/>
      <c r="H4019" s="413"/>
    </row>
    <row r="4020" spans="2:8" ht="27.75" x14ac:dyDescent="0.35">
      <c r="B4020" s="410" t="s">
        <v>4828</v>
      </c>
      <c r="C4020" s="411" t="s">
        <v>770</v>
      </c>
      <c r="D4020" s="412"/>
      <c r="E4020" s="412">
        <v>0</v>
      </c>
      <c r="F4020" s="412">
        <v>2359.4699999999998</v>
      </c>
      <c r="G4020" s="412"/>
      <c r="H4020" s="413"/>
    </row>
    <row r="4021" spans="2:8" ht="27.75" x14ac:dyDescent="0.35">
      <c r="B4021" s="410" t="s">
        <v>4829</v>
      </c>
      <c r="C4021" s="411" t="s">
        <v>782</v>
      </c>
      <c r="D4021" s="412"/>
      <c r="E4021" s="412">
        <v>0</v>
      </c>
      <c r="F4021" s="412">
        <v>1575.64</v>
      </c>
      <c r="G4021" s="412"/>
      <c r="H4021" s="413"/>
    </row>
    <row r="4022" spans="2:8" ht="27.75" x14ac:dyDescent="0.35">
      <c r="B4022" s="410" t="s">
        <v>4830</v>
      </c>
      <c r="C4022" s="411" t="s">
        <v>782</v>
      </c>
      <c r="D4022" s="412"/>
      <c r="E4022" s="412">
        <v>0</v>
      </c>
      <c r="F4022" s="412">
        <v>7284.11</v>
      </c>
      <c r="G4022" s="412"/>
      <c r="H4022" s="413"/>
    </row>
    <row r="4023" spans="2:8" ht="40.5" x14ac:dyDescent="0.35">
      <c r="B4023" s="410" t="s">
        <v>4831</v>
      </c>
      <c r="C4023" s="411" t="s">
        <v>813</v>
      </c>
      <c r="D4023" s="412"/>
      <c r="E4023" s="412">
        <v>0</v>
      </c>
      <c r="F4023" s="412">
        <v>2173.31</v>
      </c>
      <c r="G4023" s="412"/>
      <c r="H4023" s="413"/>
    </row>
    <row r="4024" spans="2:8" ht="40.5" x14ac:dyDescent="0.35">
      <c r="B4024" s="410" t="s">
        <v>4832</v>
      </c>
      <c r="C4024" s="411" t="s">
        <v>813</v>
      </c>
      <c r="D4024" s="412"/>
      <c r="E4024" s="412">
        <v>0</v>
      </c>
      <c r="F4024" s="412">
        <v>1859.47</v>
      </c>
      <c r="G4024" s="412"/>
      <c r="H4024" s="413"/>
    </row>
    <row r="4025" spans="2:8" ht="40.5" x14ac:dyDescent="0.35">
      <c r="B4025" s="410" t="s">
        <v>4833</v>
      </c>
      <c r="C4025" s="411" t="s">
        <v>813</v>
      </c>
      <c r="D4025" s="412"/>
      <c r="E4025" s="412">
        <v>0</v>
      </c>
      <c r="F4025" s="412">
        <v>1098.6500000000001</v>
      </c>
      <c r="G4025" s="412"/>
      <c r="H4025" s="413"/>
    </row>
    <row r="4026" spans="2:8" ht="40.5" x14ac:dyDescent="0.35">
      <c r="B4026" s="410" t="s">
        <v>4834</v>
      </c>
      <c r="C4026" s="411" t="s">
        <v>813</v>
      </c>
      <c r="D4026" s="412"/>
      <c r="E4026" s="412">
        <v>0</v>
      </c>
      <c r="F4026" s="412">
        <v>2136.6799999999998</v>
      </c>
      <c r="G4026" s="412"/>
      <c r="H4026" s="413"/>
    </row>
    <row r="4027" spans="2:8" ht="40.5" x14ac:dyDescent="0.35">
      <c r="B4027" s="410" t="s">
        <v>4835</v>
      </c>
      <c r="C4027" s="411" t="s">
        <v>813</v>
      </c>
      <c r="D4027" s="412"/>
      <c r="E4027" s="412">
        <v>0</v>
      </c>
      <c r="F4027" s="412">
        <v>4188.09</v>
      </c>
      <c r="G4027" s="412"/>
      <c r="H4027" s="413"/>
    </row>
    <row r="4028" spans="2:8" ht="40.5" x14ac:dyDescent="0.35">
      <c r="B4028" s="410" t="s">
        <v>4836</v>
      </c>
      <c r="C4028" s="411" t="s">
        <v>813</v>
      </c>
      <c r="D4028" s="412"/>
      <c r="E4028" s="412">
        <v>0</v>
      </c>
      <c r="F4028" s="412">
        <v>3015.52</v>
      </c>
      <c r="G4028" s="412"/>
      <c r="H4028" s="413"/>
    </row>
    <row r="4029" spans="2:8" ht="40.5" x14ac:dyDescent="0.35">
      <c r="B4029" s="410" t="s">
        <v>4837</v>
      </c>
      <c r="C4029" s="411" t="s">
        <v>813</v>
      </c>
      <c r="D4029" s="412"/>
      <c r="E4029" s="412">
        <v>0</v>
      </c>
      <c r="F4029" s="412">
        <v>1577.2</v>
      </c>
      <c r="G4029" s="412"/>
      <c r="H4029" s="413"/>
    </row>
    <row r="4030" spans="2:8" ht="40.5" x14ac:dyDescent="0.35">
      <c r="B4030" s="410" t="s">
        <v>4838</v>
      </c>
      <c r="C4030" s="411" t="s">
        <v>813</v>
      </c>
      <c r="D4030" s="412"/>
      <c r="E4030" s="412">
        <v>0</v>
      </c>
      <c r="F4030" s="412">
        <v>1859.47</v>
      </c>
      <c r="G4030" s="412"/>
      <c r="H4030" s="413"/>
    </row>
    <row r="4031" spans="2:8" ht="40.5" x14ac:dyDescent="0.35">
      <c r="B4031" s="410" t="s">
        <v>4839</v>
      </c>
      <c r="C4031" s="411" t="s">
        <v>813</v>
      </c>
      <c r="D4031" s="412"/>
      <c r="E4031" s="412">
        <v>0</v>
      </c>
      <c r="F4031" s="412">
        <v>1098.6500000000001</v>
      </c>
      <c r="G4031" s="412"/>
      <c r="H4031" s="413"/>
    </row>
    <row r="4032" spans="2:8" ht="40.5" x14ac:dyDescent="0.35">
      <c r="B4032" s="410" t="s">
        <v>4840</v>
      </c>
      <c r="C4032" s="411" t="s">
        <v>813</v>
      </c>
      <c r="D4032" s="412"/>
      <c r="E4032" s="412">
        <v>0</v>
      </c>
      <c r="F4032" s="412">
        <v>8885</v>
      </c>
      <c r="G4032" s="412"/>
      <c r="H4032" s="413"/>
    </row>
    <row r="4033" spans="2:8" ht="40.5" x14ac:dyDescent="0.35">
      <c r="B4033" s="410" t="s">
        <v>4841</v>
      </c>
      <c r="C4033" s="411" t="s">
        <v>813</v>
      </c>
      <c r="D4033" s="412"/>
      <c r="E4033" s="412">
        <v>0</v>
      </c>
      <c r="F4033" s="412">
        <v>1577.2</v>
      </c>
      <c r="G4033" s="412"/>
      <c r="H4033" s="413"/>
    </row>
    <row r="4034" spans="2:8" ht="40.5" x14ac:dyDescent="0.35">
      <c r="B4034" s="410" t="s">
        <v>4842</v>
      </c>
      <c r="C4034" s="411" t="s">
        <v>813</v>
      </c>
      <c r="D4034" s="412"/>
      <c r="E4034" s="412">
        <v>0</v>
      </c>
      <c r="F4034" s="412">
        <v>500</v>
      </c>
      <c r="G4034" s="412"/>
      <c r="H4034" s="413"/>
    </row>
    <row r="4035" spans="2:8" ht="40.5" x14ac:dyDescent="0.35">
      <c r="B4035" s="410" t="s">
        <v>4843</v>
      </c>
      <c r="C4035" s="411" t="s">
        <v>813</v>
      </c>
      <c r="D4035" s="412"/>
      <c r="E4035" s="412">
        <v>0</v>
      </c>
      <c r="F4035" s="412">
        <v>2659.47</v>
      </c>
      <c r="G4035" s="412"/>
      <c r="H4035" s="413"/>
    </row>
    <row r="4036" spans="2:8" ht="40.5" x14ac:dyDescent="0.35">
      <c r="B4036" s="410" t="s">
        <v>4844</v>
      </c>
      <c r="C4036" s="411" t="s">
        <v>813</v>
      </c>
      <c r="D4036" s="412"/>
      <c r="E4036" s="412">
        <v>0</v>
      </c>
      <c r="F4036" s="412">
        <v>8195.82</v>
      </c>
      <c r="G4036" s="412"/>
      <c r="H4036" s="413"/>
    </row>
    <row r="4037" spans="2:8" ht="40.5" x14ac:dyDescent="0.35">
      <c r="B4037" s="410" t="s">
        <v>4845</v>
      </c>
      <c r="C4037" s="411" t="s">
        <v>824</v>
      </c>
      <c r="D4037" s="412"/>
      <c r="E4037" s="412">
        <v>0</v>
      </c>
      <c r="F4037" s="412">
        <v>2173.31</v>
      </c>
      <c r="G4037" s="412"/>
      <c r="H4037" s="413"/>
    </row>
    <row r="4038" spans="2:8" ht="40.5" x14ac:dyDescent="0.35">
      <c r="B4038" s="410" t="s">
        <v>4846</v>
      </c>
      <c r="C4038" s="411" t="s">
        <v>824</v>
      </c>
      <c r="D4038" s="412"/>
      <c r="E4038" s="412">
        <v>0</v>
      </c>
      <c r="F4038" s="412">
        <v>887.85</v>
      </c>
      <c r="G4038" s="412"/>
      <c r="H4038" s="413"/>
    </row>
    <row r="4039" spans="2:8" ht="40.5" x14ac:dyDescent="0.35">
      <c r="B4039" s="410" t="s">
        <v>4847</v>
      </c>
      <c r="C4039" s="411" t="s">
        <v>824</v>
      </c>
      <c r="D4039" s="412"/>
      <c r="E4039" s="412">
        <v>0</v>
      </c>
      <c r="F4039" s="412">
        <v>1098.6500000000001</v>
      </c>
      <c r="G4039" s="412"/>
      <c r="H4039" s="413"/>
    </row>
    <row r="4040" spans="2:8" ht="40.5" x14ac:dyDescent="0.35">
      <c r="B4040" s="410" t="s">
        <v>4848</v>
      </c>
      <c r="C4040" s="411" t="s">
        <v>824</v>
      </c>
      <c r="D4040" s="412"/>
      <c r="E4040" s="412">
        <v>0</v>
      </c>
      <c r="F4040" s="412">
        <v>2136.6799999999998</v>
      </c>
      <c r="G4040" s="412"/>
      <c r="H4040" s="413"/>
    </row>
    <row r="4041" spans="2:8" ht="40.5" x14ac:dyDescent="0.35">
      <c r="B4041" s="410" t="s">
        <v>4849</v>
      </c>
      <c r="C4041" s="411" t="s">
        <v>824</v>
      </c>
      <c r="D4041" s="412"/>
      <c r="E4041" s="412">
        <v>0</v>
      </c>
      <c r="F4041" s="412">
        <v>4188.09</v>
      </c>
      <c r="G4041" s="412"/>
      <c r="H4041" s="413"/>
    </row>
    <row r="4042" spans="2:8" ht="40.5" x14ac:dyDescent="0.35">
      <c r="B4042" s="410" t="s">
        <v>4850</v>
      </c>
      <c r="C4042" s="411" t="s">
        <v>824</v>
      </c>
      <c r="D4042" s="412"/>
      <c r="E4042" s="412">
        <v>0</v>
      </c>
      <c r="F4042" s="412">
        <v>634.95000000000005</v>
      </c>
      <c r="G4042" s="412"/>
      <c r="H4042" s="413"/>
    </row>
    <row r="4043" spans="2:8" ht="40.5" x14ac:dyDescent="0.35">
      <c r="B4043" s="410" t="s">
        <v>4851</v>
      </c>
      <c r="C4043" s="411" t="s">
        <v>824</v>
      </c>
      <c r="D4043" s="412"/>
      <c r="E4043" s="412">
        <v>0</v>
      </c>
      <c r="F4043" s="412">
        <v>1296.01</v>
      </c>
      <c r="G4043" s="412"/>
      <c r="H4043" s="413"/>
    </row>
    <row r="4044" spans="2:8" ht="40.5" x14ac:dyDescent="0.35">
      <c r="B4044" s="410" t="s">
        <v>4852</v>
      </c>
      <c r="C4044" s="411" t="s">
        <v>824</v>
      </c>
      <c r="D4044" s="412"/>
      <c r="E4044" s="412">
        <v>0</v>
      </c>
      <c r="F4044" s="412">
        <v>1279.1600000000001</v>
      </c>
      <c r="G4044" s="412"/>
      <c r="H4044" s="413"/>
    </row>
    <row r="4045" spans="2:8" ht="40.5" x14ac:dyDescent="0.35">
      <c r="B4045" s="410" t="s">
        <v>4853</v>
      </c>
      <c r="C4045" s="411" t="s">
        <v>824</v>
      </c>
      <c r="D4045" s="412"/>
      <c r="E4045" s="412">
        <v>0</v>
      </c>
      <c r="F4045" s="412">
        <v>1859.47</v>
      </c>
      <c r="G4045" s="412"/>
      <c r="H4045" s="413"/>
    </row>
    <row r="4046" spans="2:8" ht="40.5" x14ac:dyDescent="0.35">
      <c r="B4046" s="410" t="s">
        <v>4854</v>
      </c>
      <c r="C4046" s="411" t="s">
        <v>824</v>
      </c>
      <c r="D4046" s="412"/>
      <c r="E4046" s="412">
        <v>0</v>
      </c>
      <c r="F4046" s="412">
        <v>1098.6500000000001</v>
      </c>
      <c r="G4046" s="412"/>
      <c r="H4046" s="413"/>
    </row>
    <row r="4047" spans="2:8" ht="40.5" x14ac:dyDescent="0.35">
      <c r="B4047" s="410" t="s">
        <v>4855</v>
      </c>
      <c r="C4047" s="411" t="s">
        <v>824</v>
      </c>
      <c r="D4047" s="412"/>
      <c r="E4047" s="412">
        <v>0</v>
      </c>
      <c r="F4047" s="412">
        <v>8084.94</v>
      </c>
      <c r="G4047" s="412"/>
      <c r="H4047" s="413"/>
    </row>
    <row r="4048" spans="2:8" ht="40.5" x14ac:dyDescent="0.35">
      <c r="B4048" s="410" t="s">
        <v>4856</v>
      </c>
      <c r="C4048" s="411" t="s">
        <v>824</v>
      </c>
      <c r="D4048" s="412"/>
      <c r="E4048" s="412">
        <v>0</v>
      </c>
      <c r="F4048" s="412">
        <v>657.12</v>
      </c>
      <c r="G4048" s="412"/>
      <c r="H4048" s="413"/>
    </row>
    <row r="4049" spans="2:8" ht="40.5" x14ac:dyDescent="0.35">
      <c r="B4049" s="410" t="s">
        <v>4857</v>
      </c>
      <c r="C4049" s="411" t="s">
        <v>824</v>
      </c>
      <c r="D4049" s="412"/>
      <c r="E4049" s="412">
        <v>0</v>
      </c>
      <c r="F4049" s="412">
        <v>1687.85</v>
      </c>
      <c r="G4049" s="412"/>
      <c r="H4049" s="413"/>
    </row>
    <row r="4050" spans="2:8" ht="40.5" x14ac:dyDescent="0.35">
      <c r="B4050" s="410" t="s">
        <v>4858</v>
      </c>
      <c r="C4050" s="411" t="s">
        <v>824</v>
      </c>
      <c r="D4050" s="412"/>
      <c r="E4050" s="412">
        <v>0</v>
      </c>
      <c r="F4050" s="412">
        <v>8195.82</v>
      </c>
      <c r="G4050" s="412"/>
      <c r="H4050" s="413"/>
    </row>
    <row r="4051" spans="2:8" ht="40.5" x14ac:dyDescent="0.35">
      <c r="B4051" s="410" t="s">
        <v>4859</v>
      </c>
      <c r="C4051" s="411" t="s">
        <v>824</v>
      </c>
      <c r="D4051" s="412"/>
      <c r="E4051" s="412">
        <v>0</v>
      </c>
      <c r="F4051" s="412">
        <v>1098.6500000000001</v>
      </c>
      <c r="G4051" s="412"/>
      <c r="H4051" s="413"/>
    </row>
    <row r="4052" spans="2:8" ht="27.75" x14ac:dyDescent="0.35">
      <c r="B4052" s="410" t="s">
        <v>4860</v>
      </c>
      <c r="C4052" s="411" t="s">
        <v>826</v>
      </c>
      <c r="D4052" s="412"/>
      <c r="E4052" s="412">
        <v>0</v>
      </c>
      <c r="F4052" s="412">
        <v>1573.23</v>
      </c>
      <c r="G4052" s="412"/>
      <c r="H4052" s="413"/>
    </row>
    <row r="4053" spans="2:8" ht="40.5" x14ac:dyDescent="0.35">
      <c r="B4053" s="410" t="s">
        <v>4861</v>
      </c>
      <c r="C4053" s="411" t="s">
        <v>824</v>
      </c>
      <c r="D4053" s="412"/>
      <c r="E4053" s="412">
        <v>0</v>
      </c>
      <c r="F4053" s="412">
        <v>1573.23</v>
      </c>
      <c r="G4053" s="412"/>
      <c r="H4053" s="413"/>
    </row>
    <row r="4054" spans="2:8" ht="40.5" x14ac:dyDescent="0.35">
      <c r="B4054" s="410" t="s">
        <v>4862</v>
      </c>
      <c r="C4054" s="411" t="s">
        <v>831</v>
      </c>
      <c r="D4054" s="412"/>
      <c r="E4054" s="412">
        <v>0</v>
      </c>
      <c r="F4054" s="412">
        <v>2529.86</v>
      </c>
      <c r="G4054" s="412"/>
      <c r="H4054" s="413"/>
    </row>
    <row r="4055" spans="2:8" ht="40.5" x14ac:dyDescent="0.35">
      <c r="B4055" s="410" t="s">
        <v>4863</v>
      </c>
      <c r="C4055" s="411" t="s">
        <v>831</v>
      </c>
      <c r="D4055" s="412"/>
      <c r="E4055" s="412">
        <v>0</v>
      </c>
      <c r="F4055" s="412">
        <v>1907.08</v>
      </c>
      <c r="G4055" s="412"/>
      <c r="H4055" s="413"/>
    </row>
    <row r="4056" spans="2:8" ht="40.5" x14ac:dyDescent="0.35">
      <c r="B4056" s="410" t="s">
        <v>4864</v>
      </c>
      <c r="C4056" s="411" t="s">
        <v>831</v>
      </c>
      <c r="D4056" s="412"/>
      <c r="E4056" s="412">
        <v>0</v>
      </c>
      <c r="F4056" s="412">
        <v>1098.6500000000001</v>
      </c>
      <c r="G4056" s="412"/>
      <c r="H4056" s="413"/>
    </row>
    <row r="4057" spans="2:8" ht="40.5" x14ac:dyDescent="0.35">
      <c r="B4057" s="410" t="s">
        <v>4865</v>
      </c>
      <c r="C4057" s="411" t="s">
        <v>831</v>
      </c>
      <c r="D4057" s="412"/>
      <c r="E4057" s="412">
        <v>0</v>
      </c>
      <c r="F4057" s="412">
        <v>2436</v>
      </c>
      <c r="G4057" s="412"/>
      <c r="H4057" s="413"/>
    </row>
    <row r="4058" spans="2:8" ht="40.5" x14ac:dyDescent="0.35">
      <c r="B4058" s="410" t="s">
        <v>4866</v>
      </c>
      <c r="C4058" s="411" t="s">
        <v>831</v>
      </c>
      <c r="D4058" s="412"/>
      <c r="E4058" s="412">
        <v>0</v>
      </c>
      <c r="F4058" s="412">
        <v>4188.09</v>
      </c>
      <c r="G4058" s="412"/>
      <c r="H4058" s="413"/>
    </row>
    <row r="4059" spans="2:8" ht="40.5" x14ac:dyDescent="0.35">
      <c r="B4059" s="410" t="s">
        <v>4867</v>
      </c>
      <c r="C4059" s="411" t="s">
        <v>831</v>
      </c>
      <c r="D4059" s="412"/>
      <c r="E4059" s="412">
        <v>0</v>
      </c>
      <c r="F4059" s="412">
        <v>634.95000000000005</v>
      </c>
      <c r="G4059" s="412"/>
      <c r="H4059" s="413"/>
    </row>
    <row r="4060" spans="2:8" ht="40.5" x14ac:dyDescent="0.35">
      <c r="B4060" s="410" t="s">
        <v>4868</v>
      </c>
      <c r="C4060" s="411" t="s">
        <v>831</v>
      </c>
      <c r="D4060" s="412"/>
      <c r="E4060" s="412">
        <v>0</v>
      </c>
      <c r="F4060" s="412">
        <v>2340.12</v>
      </c>
      <c r="G4060" s="412"/>
      <c r="H4060" s="413"/>
    </row>
    <row r="4061" spans="2:8" ht="40.5" x14ac:dyDescent="0.35">
      <c r="B4061" s="410" t="s">
        <v>4869</v>
      </c>
      <c r="C4061" s="411" t="s">
        <v>831</v>
      </c>
      <c r="D4061" s="412"/>
      <c r="E4061" s="412">
        <v>0</v>
      </c>
      <c r="F4061" s="412">
        <v>1279.1600000000001</v>
      </c>
      <c r="G4061" s="412"/>
      <c r="H4061" s="413"/>
    </row>
    <row r="4062" spans="2:8" ht="40.5" x14ac:dyDescent="0.35">
      <c r="B4062" s="410" t="s">
        <v>4870</v>
      </c>
      <c r="C4062" s="411" t="s">
        <v>831</v>
      </c>
      <c r="D4062" s="412"/>
      <c r="E4062" s="412">
        <v>0</v>
      </c>
      <c r="F4062" s="412">
        <v>1907.08</v>
      </c>
      <c r="G4062" s="412"/>
      <c r="H4062" s="413"/>
    </row>
    <row r="4063" spans="2:8" ht="40.5" x14ac:dyDescent="0.35">
      <c r="B4063" s="410" t="s">
        <v>4871</v>
      </c>
      <c r="C4063" s="411" t="s">
        <v>831</v>
      </c>
      <c r="D4063" s="412"/>
      <c r="E4063" s="412">
        <v>0</v>
      </c>
      <c r="F4063" s="412">
        <v>8084.94</v>
      </c>
      <c r="G4063" s="412"/>
      <c r="H4063" s="413"/>
    </row>
    <row r="4064" spans="2:8" ht="40.5" x14ac:dyDescent="0.35">
      <c r="B4064" s="410" t="s">
        <v>4872</v>
      </c>
      <c r="C4064" s="411" t="s">
        <v>831</v>
      </c>
      <c r="D4064" s="412"/>
      <c r="E4064" s="412">
        <v>0</v>
      </c>
      <c r="F4064" s="412">
        <v>2707.08</v>
      </c>
      <c r="G4064" s="412"/>
      <c r="H4064" s="413"/>
    </row>
    <row r="4065" spans="2:8" ht="40.5" x14ac:dyDescent="0.35">
      <c r="B4065" s="410" t="s">
        <v>4873</v>
      </c>
      <c r="C4065" s="411" t="s">
        <v>831</v>
      </c>
      <c r="D4065" s="412"/>
      <c r="E4065" s="412">
        <v>0</v>
      </c>
      <c r="F4065" s="412">
        <v>8195.82</v>
      </c>
      <c r="G4065" s="412"/>
      <c r="H4065" s="413"/>
    </row>
    <row r="4066" spans="2:8" ht="40.5" x14ac:dyDescent="0.35">
      <c r="B4066" s="410" t="s">
        <v>4874</v>
      </c>
      <c r="C4066" s="411" t="s">
        <v>831</v>
      </c>
      <c r="D4066" s="412"/>
      <c r="E4066" s="412">
        <v>0</v>
      </c>
      <c r="F4066" s="412">
        <v>1397.96</v>
      </c>
      <c r="G4066" s="412"/>
      <c r="H4066" s="413"/>
    </row>
    <row r="4067" spans="2:8" ht="40.5" x14ac:dyDescent="0.35">
      <c r="B4067" s="410" t="s">
        <v>4875</v>
      </c>
      <c r="C4067" s="411" t="s">
        <v>833</v>
      </c>
      <c r="D4067" s="412"/>
      <c r="E4067" s="412">
        <v>0</v>
      </c>
      <c r="F4067" s="412">
        <v>1573.23</v>
      </c>
      <c r="G4067" s="412"/>
      <c r="H4067" s="413"/>
    </row>
    <row r="4068" spans="2:8" ht="40.5" x14ac:dyDescent="0.35">
      <c r="B4068" s="410" t="s">
        <v>4876</v>
      </c>
      <c r="C4068" s="411" t="s">
        <v>843</v>
      </c>
      <c r="D4068" s="412"/>
      <c r="E4068" s="412">
        <v>0</v>
      </c>
      <c r="F4068" s="412">
        <v>1573.23</v>
      </c>
      <c r="G4068" s="412"/>
      <c r="H4068" s="413"/>
    </row>
    <row r="4069" spans="2:8" ht="40.5" x14ac:dyDescent="0.35">
      <c r="B4069" s="410" t="s">
        <v>4877</v>
      </c>
      <c r="C4069" s="411" t="s">
        <v>845</v>
      </c>
      <c r="D4069" s="412"/>
      <c r="E4069" s="412">
        <v>0</v>
      </c>
      <c r="F4069" s="412">
        <v>2529.86</v>
      </c>
      <c r="G4069" s="412"/>
      <c r="H4069" s="413"/>
    </row>
    <row r="4070" spans="2:8" ht="40.5" x14ac:dyDescent="0.35">
      <c r="B4070" s="410" t="s">
        <v>4878</v>
      </c>
      <c r="C4070" s="411" t="s">
        <v>845</v>
      </c>
      <c r="D4070" s="412"/>
      <c r="E4070" s="412">
        <v>0</v>
      </c>
      <c r="F4070" s="412">
        <v>1907.08</v>
      </c>
      <c r="G4070" s="412"/>
      <c r="H4070" s="413"/>
    </row>
    <row r="4071" spans="2:8" ht="40.5" x14ac:dyDescent="0.35">
      <c r="B4071" s="410" t="s">
        <v>4879</v>
      </c>
      <c r="C4071" s="411" t="s">
        <v>845</v>
      </c>
      <c r="D4071" s="412"/>
      <c r="E4071" s="412">
        <v>0</v>
      </c>
      <c r="F4071" s="412">
        <v>1098.6500000000001</v>
      </c>
      <c r="G4071" s="412"/>
      <c r="H4071" s="413"/>
    </row>
    <row r="4072" spans="2:8" ht="40.5" x14ac:dyDescent="0.35">
      <c r="B4072" s="410" t="s">
        <v>4880</v>
      </c>
      <c r="C4072" s="411" t="s">
        <v>845</v>
      </c>
      <c r="D4072" s="412"/>
      <c r="E4072" s="412">
        <v>0</v>
      </c>
      <c r="F4072" s="412">
        <v>2436</v>
      </c>
      <c r="G4072" s="412"/>
      <c r="H4072" s="413"/>
    </row>
    <row r="4073" spans="2:8" ht="40.5" x14ac:dyDescent="0.35">
      <c r="B4073" s="410" t="s">
        <v>4881</v>
      </c>
      <c r="C4073" s="411" t="s">
        <v>845</v>
      </c>
      <c r="D4073" s="412"/>
      <c r="E4073" s="412">
        <v>0</v>
      </c>
      <c r="F4073" s="412">
        <v>4188.09</v>
      </c>
      <c r="G4073" s="412"/>
      <c r="H4073" s="413"/>
    </row>
    <row r="4074" spans="2:8" ht="40.5" x14ac:dyDescent="0.35">
      <c r="B4074" s="410" t="s">
        <v>4882</v>
      </c>
      <c r="C4074" s="411" t="s">
        <v>845</v>
      </c>
      <c r="D4074" s="412"/>
      <c r="E4074" s="412">
        <v>0</v>
      </c>
      <c r="F4074" s="412">
        <v>2340.12</v>
      </c>
      <c r="G4074" s="412"/>
      <c r="H4074" s="413"/>
    </row>
    <row r="4075" spans="2:8" ht="40.5" x14ac:dyDescent="0.35">
      <c r="B4075" s="410" t="s">
        <v>4883</v>
      </c>
      <c r="C4075" s="411" t="s">
        <v>845</v>
      </c>
      <c r="D4075" s="412"/>
      <c r="E4075" s="412">
        <v>0</v>
      </c>
      <c r="F4075" s="412">
        <v>1279.1600000000001</v>
      </c>
      <c r="G4075" s="412"/>
      <c r="H4075" s="413"/>
    </row>
    <row r="4076" spans="2:8" ht="40.5" x14ac:dyDescent="0.35">
      <c r="B4076" s="410" t="s">
        <v>4884</v>
      </c>
      <c r="C4076" s="411" t="s">
        <v>845</v>
      </c>
      <c r="D4076" s="412"/>
      <c r="E4076" s="412">
        <v>0</v>
      </c>
      <c r="F4076" s="412">
        <v>1907.08</v>
      </c>
      <c r="G4076" s="412"/>
      <c r="H4076" s="413"/>
    </row>
    <row r="4077" spans="2:8" ht="40.5" x14ac:dyDescent="0.35">
      <c r="B4077" s="410" t="s">
        <v>4885</v>
      </c>
      <c r="C4077" s="411" t="s">
        <v>845</v>
      </c>
      <c r="D4077" s="412"/>
      <c r="E4077" s="412">
        <v>0</v>
      </c>
      <c r="F4077" s="412">
        <v>8084.94</v>
      </c>
      <c r="G4077" s="412"/>
      <c r="H4077" s="413"/>
    </row>
    <row r="4078" spans="2:8" ht="40.5" x14ac:dyDescent="0.35">
      <c r="B4078" s="410" t="s">
        <v>4886</v>
      </c>
      <c r="C4078" s="411" t="s">
        <v>845</v>
      </c>
      <c r="D4078" s="412"/>
      <c r="E4078" s="412">
        <v>0</v>
      </c>
      <c r="F4078" s="412">
        <v>2707.08</v>
      </c>
      <c r="G4078" s="412"/>
      <c r="H4078" s="413"/>
    </row>
    <row r="4079" spans="2:8" ht="40.5" x14ac:dyDescent="0.35">
      <c r="B4079" s="410" t="s">
        <v>4887</v>
      </c>
      <c r="C4079" s="411" t="s">
        <v>845</v>
      </c>
      <c r="D4079" s="412"/>
      <c r="E4079" s="412">
        <v>0</v>
      </c>
      <c r="F4079" s="412">
        <v>8195.82</v>
      </c>
      <c r="G4079" s="412"/>
      <c r="H4079" s="413"/>
    </row>
    <row r="4080" spans="2:8" ht="40.5" x14ac:dyDescent="0.35">
      <c r="B4080" s="410" t="s">
        <v>4888</v>
      </c>
      <c r="C4080" s="411" t="s">
        <v>845</v>
      </c>
      <c r="D4080" s="412"/>
      <c r="E4080" s="412">
        <v>0</v>
      </c>
      <c r="F4080" s="412">
        <v>1397.96</v>
      </c>
      <c r="G4080" s="412"/>
      <c r="H4080" s="413"/>
    </row>
    <row r="4081" spans="2:8" ht="53.25" x14ac:dyDescent="0.35">
      <c r="B4081" s="410" t="s">
        <v>4889</v>
      </c>
      <c r="C4081" s="411" t="s">
        <v>849</v>
      </c>
      <c r="D4081" s="412"/>
      <c r="E4081" s="412">
        <v>0</v>
      </c>
      <c r="F4081" s="412">
        <v>1575.64</v>
      </c>
      <c r="G4081" s="412"/>
      <c r="H4081" s="413"/>
    </row>
    <row r="4082" spans="2:8" ht="40.5" x14ac:dyDescent="0.35">
      <c r="B4082" s="410" t="s">
        <v>4890</v>
      </c>
      <c r="C4082" s="411" t="s">
        <v>855</v>
      </c>
      <c r="D4082" s="412"/>
      <c r="E4082" s="412">
        <v>0</v>
      </c>
      <c r="F4082" s="412">
        <v>1575.64</v>
      </c>
      <c r="G4082" s="412"/>
      <c r="H4082" s="413"/>
    </row>
    <row r="4083" spans="2:8" ht="40.5" x14ac:dyDescent="0.35">
      <c r="B4083" s="410" t="s">
        <v>4891</v>
      </c>
      <c r="C4083" s="411" t="s">
        <v>855</v>
      </c>
      <c r="D4083" s="412"/>
      <c r="E4083" s="412">
        <v>0</v>
      </c>
      <c r="F4083" s="412">
        <v>5054.59</v>
      </c>
      <c r="G4083" s="412"/>
      <c r="H4083" s="413"/>
    </row>
    <row r="4084" spans="2:8" ht="40.5" x14ac:dyDescent="0.35">
      <c r="B4084" s="410" t="s">
        <v>4892</v>
      </c>
      <c r="C4084" s="411" t="s">
        <v>857</v>
      </c>
      <c r="D4084" s="412"/>
      <c r="E4084" s="412">
        <v>0</v>
      </c>
      <c r="F4084" s="412">
        <v>684.34</v>
      </c>
      <c r="G4084" s="412"/>
      <c r="H4084" s="413"/>
    </row>
    <row r="4085" spans="2:8" ht="40.5" x14ac:dyDescent="0.35">
      <c r="B4085" s="410" t="s">
        <v>4893</v>
      </c>
      <c r="C4085" s="411" t="s">
        <v>857</v>
      </c>
      <c r="D4085" s="412"/>
      <c r="E4085" s="412">
        <v>0</v>
      </c>
      <c r="F4085" s="412">
        <v>701.99</v>
      </c>
      <c r="G4085" s="412"/>
      <c r="H4085" s="413"/>
    </row>
    <row r="4086" spans="2:8" ht="40.5" x14ac:dyDescent="0.35">
      <c r="B4086" s="410" t="s">
        <v>4894</v>
      </c>
      <c r="C4086" s="411" t="s">
        <v>857</v>
      </c>
      <c r="D4086" s="412"/>
      <c r="E4086" s="412">
        <v>0</v>
      </c>
      <c r="F4086" s="412">
        <v>1632.64</v>
      </c>
      <c r="G4086" s="412"/>
      <c r="H4086" s="413"/>
    </row>
    <row r="4087" spans="2:8" ht="40.5" x14ac:dyDescent="0.35">
      <c r="B4087" s="410" t="s">
        <v>4895</v>
      </c>
      <c r="C4087" s="411" t="s">
        <v>857</v>
      </c>
      <c r="D4087" s="412"/>
      <c r="E4087" s="412">
        <v>0</v>
      </c>
      <c r="F4087" s="412">
        <v>398.23</v>
      </c>
      <c r="G4087" s="412"/>
      <c r="H4087" s="413"/>
    </row>
    <row r="4088" spans="2:8" ht="40.5" x14ac:dyDescent="0.35">
      <c r="B4088" s="410" t="s">
        <v>4896</v>
      </c>
      <c r="C4088" s="411" t="s">
        <v>857</v>
      </c>
      <c r="D4088" s="412"/>
      <c r="E4088" s="412">
        <v>0</v>
      </c>
      <c r="F4088" s="412">
        <v>105.34</v>
      </c>
      <c r="G4088" s="412"/>
      <c r="H4088" s="413"/>
    </row>
    <row r="4089" spans="2:8" ht="40.5" x14ac:dyDescent="0.35">
      <c r="B4089" s="410" t="s">
        <v>4897</v>
      </c>
      <c r="C4089" s="411" t="s">
        <v>857</v>
      </c>
      <c r="D4089" s="412"/>
      <c r="E4089" s="412">
        <v>0</v>
      </c>
      <c r="F4089" s="412">
        <v>2835.6</v>
      </c>
      <c r="G4089" s="412"/>
      <c r="H4089" s="413"/>
    </row>
    <row r="4090" spans="2:8" ht="40.5" x14ac:dyDescent="0.35">
      <c r="B4090" s="410" t="s">
        <v>4898</v>
      </c>
      <c r="C4090" s="411" t="s">
        <v>857</v>
      </c>
      <c r="D4090" s="412"/>
      <c r="E4090" s="412">
        <v>0</v>
      </c>
      <c r="F4090" s="412">
        <v>767.35</v>
      </c>
      <c r="G4090" s="412"/>
      <c r="H4090" s="413"/>
    </row>
    <row r="4091" spans="2:8" ht="40.5" x14ac:dyDescent="0.35">
      <c r="B4091" s="410" t="s">
        <v>4899</v>
      </c>
      <c r="C4091" s="411" t="s">
        <v>857</v>
      </c>
      <c r="D4091" s="412"/>
      <c r="E4091" s="412">
        <v>0</v>
      </c>
      <c r="F4091" s="412">
        <v>8195.82</v>
      </c>
      <c r="G4091" s="412"/>
      <c r="H4091" s="413"/>
    </row>
    <row r="4092" spans="2:8" ht="40.5" x14ac:dyDescent="0.35">
      <c r="B4092" s="410" t="s">
        <v>4900</v>
      </c>
      <c r="C4092" s="411" t="s">
        <v>857</v>
      </c>
      <c r="D4092" s="412"/>
      <c r="E4092" s="412">
        <v>0</v>
      </c>
      <c r="F4092" s="412">
        <v>105.34</v>
      </c>
      <c r="G4092" s="412"/>
      <c r="H4092" s="413"/>
    </row>
    <row r="4093" spans="2:8" ht="40.5" x14ac:dyDescent="0.35">
      <c r="B4093" s="410" t="s">
        <v>4901</v>
      </c>
      <c r="C4093" s="411" t="s">
        <v>859</v>
      </c>
      <c r="D4093" s="412"/>
      <c r="E4093" s="412">
        <v>0</v>
      </c>
      <c r="F4093" s="412">
        <v>5054.59</v>
      </c>
      <c r="G4093" s="412"/>
      <c r="H4093" s="413"/>
    </row>
    <row r="4094" spans="2:8" ht="40.5" x14ac:dyDescent="0.35">
      <c r="B4094" s="410" t="s">
        <v>4902</v>
      </c>
      <c r="C4094" s="411" t="s">
        <v>859</v>
      </c>
      <c r="D4094" s="412"/>
      <c r="E4094" s="412">
        <v>0</v>
      </c>
      <c r="F4094" s="412">
        <v>1907.08</v>
      </c>
      <c r="G4094" s="412"/>
      <c r="H4094" s="413"/>
    </row>
    <row r="4095" spans="2:8" ht="27.75" x14ac:dyDescent="0.35">
      <c r="B4095" s="410" t="s">
        <v>4903</v>
      </c>
      <c r="C4095" s="411" t="s">
        <v>863</v>
      </c>
      <c r="D4095" s="412"/>
      <c r="E4095" s="412">
        <v>0</v>
      </c>
      <c r="F4095" s="412">
        <v>1575.64</v>
      </c>
      <c r="G4095" s="412"/>
      <c r="H4095" s="413"/>
    </row>
    <row r="4096" spans="2:8" ht="27.75" x14ac:dyDescent="0.35">
      <c r="B4096" s="410" t="s">
        <v>4904</v>
      </c>
      <c r="C4096" s="411" t="s">
        <v>865</v>
      </c>
      <c r="D4096" s="412"/>
      <c r="E4096" s="412">
        <v>0</v>
      </c>
      <c r="F4096" s="412">
        <v>7284.11</v>
      </c>
      <c r="G4096" s="412"/>
      <c r="H4096" s="413"/>
    </row>
    <row r="4097" spans="2:8" ht="40.5" x14ac:dyDescent="0.35">
      <c r="B4097" s="410" t="s">
        <v>4905</v>
      </c>
      <c r="C4097" s="411" t="s">
        <v>867</v>
      </c>
      <c r="D4097" s="412"/>
      <c r="E4097" s="412">
        <v>0</v>
      </c>
      <c r="F4097" s="412">
        <v>2529.86</v>
      </c>
      <c r="G4097" s="412"/>
      <c r="H4097" s="413"/>
    </row>
    <row r="4098" spans="2:8" ht="40.5" x14ac:dyDescent="0.35">
      <c r="B4098" s="410" t="s">
        <v>4906</v>
      </c>
      <c r="C4098" s="411" t="s">
        <v>867</v>
      </c>
      <c r="D4098" s="412"/>
      <c r="E4098" s="412">
        <v>0</v>
      </c>
      <c r="F4098" s="412">
        <v>1907.08</v>
      </c>
      <c r="G4098" s="412"/>
      <c r="H4098" s="413"/>
    </row>
    <row r="4099" spans="2:8" ht="40.5" x14ac:dyDescent="0.35">
      <c r="B4099" s="410" t="s">
        <v>4907</v>
      </c>
      <c r="C4099" s="411" t="s">
        <v>867</v>
      </c>
      <c r="D4099" s="412"/>
      <c r="E4099" s="412">
        <v>0</v>
      </c>
      <c r="F4099" s="412">
        <v>1098.6500000000001</v>
      </c>
      <c r="G4099" s="412"/>
      <c r="H4099" s="413"/>
    </row>
    <row r="4100" spans="2:8" ht="40.5" x14ac:dyDescent="0.35">
      <c r="B4100" s="410" t="s">
        <v>4908</v>
      </c>
      <c r="C4100" s="411" t="s">
        <v>867</v>
      </c>
      <c r="D4100" s="412"/>
      <c r="E4100" s="412">
        <v>0</v>
      </c>
      <c r="F4100" s="412">
        <v>2436</v>
      </c>
      <c r="G4100" s="412"/>
      <c r="H4100" s="413"/>
    </row>
    <row r="4101" spans="2:8" ht="40.5" x14ac:dyDescent="0.35">
      <c r="B4101" s="410" t="s">
        <v>4909</v>
      </c>
      <c r="C4101" s="411" t="s">
        <v>867</v>
      </c>
      <c r="D4101" s="412"/>
      <c r="E4101" s="412">
        <v>0</v>
      </c>
      <c r="F4101" s="412">
        <v>4188.09</v>
      </c>
      <c r="G4101" s="412"/>
      <c r="H4101" s="413"/>
    </row>
    <row r="4102" spans="2:8" ht="40.5" x14ac:dyDescent="0.35">
      <c r="B4102" s="410" t="s">
        <v>4910</v>
      </c>
      <c r="C4102" s="411" t="s">
        <v>867</v>
      </c>
      <c r="D4102" s="412"/>
      <c r="E4102" s="412">
        <v>0</v>
      </c>
      <c r="F4102" s="412">
        <v>627.09</v>
      </c>
      <c r="G4102" s="412"/>
      <c r="H4102" s="413"/>
    </row>
    <row r="4103" spans="2:8" ht="40.5" x14ac:dyDescent="0.35">
      <c r="B4103" s="410" t="s">
        <v>4911</v>
      </c>
      <c r="C4103" s="411" t="s">
        <v>867</v>
      </c>
      <c r="D4103" s="412"/>
      <c r="E4103" s="412">
        <v>0</v>
      </c>
      <c r="F4103" s="412">
        <v>2340.12</v>
      </c>
      <c r="G4103" s="412"/>
      <c r="H4103" s="413"/>
    </row>
    <row r="4104" spans="2:8" ht="40.5" x14ac:dyDescent="0.35">
      <c r="B4104" s="410" t="s">
        <v>4912</v>
      </c>
      <c r="C4104" s="411" t="s">
        <v>867</v>
      </c>
      <c r="D4104" s="412"/>
      <c r="E4104" s="412">
        <v>0</v>
      </c>
      <c r="F4104" s="412">
        <v>1417.82</v>
      </c>
      <c r="G4104" s="412"/>
      <c r="H4104" s="413"/>
    </row>
    <row r="4105" spans="2:8" ht="40.5" x14ac:dyDescent="0.35">
      <c r="B4105" s="410" t="s">
        <v>4913</v>
      </c>
      <c r="C4105" s="411" t="s">
        <v>867</v>
      </c>
      <c r="D4105" s="412"/>
      <c r="E4105" s="412">
        <v>0</v>
      </c>
      <c r="F4105" s="412">
        <v>1907.08</v>
      </c>
      <c r="G4105" s="412"/>
      <c r="H4105" s="413"/>
    </row>
    <row r="4106" spans="2:8" ht="40.5" x14ac:dyDescent="0.35">
      <c r="B4106" s="410" t="s">
        <v>4914</v>
      </c>
      <c r="C4106" s="411" t="s">
        <v>867</v>
      </c>
      <c r="D4106" s="412"/>
      <c r="E4106" s="412">
        <v>0</v>
      </c>
      <c r="F4106" s="412">
        <v>1275.6400000000001</v>
      </c>
      <c r="G4106" s="412"/>
      <c r="H4106" s="413"/>
    </row>
    <row r="4107" spans="2:8" ht="40.5" x14ac:dyDescent="0.35">
      <c r="B4107" s="410" t="s">
        <v>4915</v>
      </c>
      <c r="C4107" s="411" t="s">
        <v>867</v>
      </c>
      <c r="D4107" s="412"/>
      <c r="E4107" s="412">
        <v>0</v>
      </c>
      <c r="F4107" s="412">
        <v>9409.4699999999993</v>
      </c>
      <c r="G4107" s="412"/>
      <c r="H4107" s="413"/>
    </row>
    <row r="4108" spans="2:8" ht="40.5" x14ac:dyDescent="0.35">
      <c r="B4108" s="410" t="s">
        <v>4916</v>
      </c>
      <c r="C4108" s="411" t="s">
        <v>867</v>
      </c>
      <c r="D4108" s="412"/>
      <c r="E4108" s="412">
        <v>0</v>
      </c>
      <c r="F4108" s="412">
        <v>2707.08</v>
      </c>
      <c r="G4108" s="412"/>
      <c r="H4108" s="413"/>
    </row>
    <row r="4109" spans="2:8" ht="40.5" x14ac:dyDescent="0.35">
      <c r="B4109" s="410" t="s">
        <v>4917</v>
      </c>
      <c r="C4109" s="411" t="s">
        <v>867</v>
      </c>
      <c r="D4109" s="412"/>
      <c r="E4109" s="412">
        <v>0</v>
      </c>
      <c r="F4109" s="412">
        <v>8195.82</v>
      </c>
      <c r="G4109" s="412"/>
      <c r="H4109" s="413"/>
    </row>
    <row r="4110" spans="2:8" ht="40.5" x14ac:dyDescent="0.35">
      <c r="B4110" s="410" t="s">
        <v>4918</v>
      </c>
      <c r="C4110" s="411" t="s">
        <v>867</v>
      </c>
      <c r="D4110" s="412"/>
      <c r="E4110" s="412">
        <v>0</v>
      </c>
      <c r="F4110" s="412">
        <v>1417.82</v>
      </c>
      <c r="G4110" s="412"/>
      <c r="H4110" s="413"/>
    </row>
    <row r="4111" spans="2:8" ht="40.5" x14ac:dyDescent="0.35">
      <c r="B4111" s="410" t="s">
        <v>4919</v>
      </c>
      <c r="C4111" s="411" t="s">
        <v>869</v>
      </c>
      <c r="D4111" s="412"/>
      <c r="E4111" s="412">
        <v>0</v>
      </c>
      <c r="F4111" s="412">
        <v>2529.86</v>
      </c>
      <c r="G4111" s="412"/>
      <c r="H4111" s="413"/>
    </row>
    <row r="4112" spans="2:8" ht="40.5" x14ac:dyDescent="0.35">
      <c r="B4112" s="410" t="s">
        <v>4920</v>
      </c>
      <c r="C4112" s="411" t="s">
        <v>869</v>
      </c>
      <c r="D4112" s="412"/>
      <c r="E4112" s="412">
        <v>0</v>
      </c>
      <c r="F4112" s="412">
        <v>1907.08</v>
      </c>
      <c r="G4112" s="412"/>
      <c r="H4112" s="413"/>
    </row>
    <row r="4113" spans="2:8" ht="40.5" x14ac:dyDescent="0.35">
      <c r="B4113" s="410" t="s">
        <v>4921</v>
      </c>
      <c r="C4113" s="411" t="s">
        <v>869</v>
      </c>
      <c r="D4113" s="412"/>
      <c r="E4113" s="412">
        <v>0</v>
      </c>
      <c r="F4113" s="412">
        <v>1098.6500000000001</v>
      </c>
      <c r="G4113" s="412"/>
      <c r="H4113" s="413"/>
    </row>
    <row r="4114" spans="2:8" ht="40.5" x14ac:dyDescent="0.35">
      <c r="B4114" s="410" t="s">
        <v>4922</v>
      </c>
      <c r="C4114" s="411" t="s">
        <v>869</v>
      </c>
      <c r="D4114" s="412"/>
      <c r="E4114" s="412">
        <v>0</v>
      </c>
      <c r="F4114" s="412">
        <v>2436</v>
      </c>
      <c r="G4114" s="412"/>
      <c r="H4114" s="413"/>
    </row>
    <row r="4115" spans="2:8" ht="40.5" x14ac:dyDescent="0.35">
      <c r="B4115" s="410" t="s">
        <v>4923</v>
      </c>
      <c r="C4115" s="411" t="s">
        <v>869</v>
      </c>
      <c r="D4115" s="412"/>
      <c r="E4115" s="412">
        <v>0</v>
      </c>
      <c r="F4115" s="412">
        <v>4188.09</v>
      </c>
      <c r="G4115" s="412"/>
      <c r="H4115" s="413"/>
    </row>
    <row r="4116" spans="2:8" ht="40.5" x14ac:dyDescent="0.35">
      <c r="B4116" s="410" t="s">
        <v>4924</v>
      </c>
      <c r="C4116" s="411" t="s">
        <v>869</v>
      </c>
      <c r="D4116" s="412"/>
      <c r="E4116" s="412">
        <v>0</v>
      </c>
      <c r="F4116" s="412">
        <v>627.09</v>
      </c>
      <c r="G4116" s="412"/>
      <c r="H4116" s="413"/>
    </row>
    <row r="4117" spans="2:8" ht="40.5" x14ac:dyDescent="0.35">
      <c r="B4117" s="410" t="s">
        <v>4925</v>
      </c>
      <c r="C4117" s="411" t="s">
        <v>869</v>
      </c>
      <c r="D4117" s="412"/>
      <c r="E4117" s="412">
        <v>0</v>
      </c>
      <c r="F4117" s="412">
        <v>2340.12</v>
      </c>
      <c r="G4117" s="412"/>
      <c r="H4117" s="413"/>
    </row>
    <row r="4118" spans="2:8" ht="40.5" x14ac:dyDescent="0.35">
      <c r="B4118" s="410" t="s">
        <v>4926</v>
      </c>
      <c r="C4118" s="411" t="s">
        <v>869</v>
      </c>
      <c r="D4118" s="412"/>
      <c r="E4118" s="412">
        <v>0</v>
      </c>
      <c r="F4118" s="412">
        <v>1417.82</v>
      </c>
      <c r="G4118" s="412"/>
      <c r="H4118" s="413"/>
    </row>
    <row r="4119" spans="2:8" ht="40.5" x14ac:dyDescent="0.35">
      <c r="B4119" s="410" t="s">
        <v>4927</v>
      </c>
      <c r="C4119" s="411" t="s">
        <v>869</v>
      </c>
      <c r="D4119" s="412"/>
      <c r="E4119" s="412">
        <v>0</v>
      </c>
      <c r="F4119" s="412">
        <v>1907.08</v>
      </c>
      <c r="G4119" s="412"/>
      <c r="H4119" s="413"/>
    </row>
    <row r="4120" spans="2:8" ht="40.5" x14ac:dyDescent="0.35">
      <c r="B4120" s="410" t="s">
        <v>4928</v>
      </c>
      <c r="C4120" s="411" t="s">
        <v>869</v>
      </c>
      <c r="D4120" s="412"/>
      <c r="E4120" s="412">
        <v>0</v>
      </c>
      <c r="F4120" s="412">
        <v>1275.6400000000001</v>
      </c>
      <c r="G4120" s="412"/>
      <c r="H4120" s="413"/>
    </row>
    <row r="4121" spans="2:8" ht="40.5" x14ac:dyDescent="0.35">
      <c r="B4121" s="410" t="s">
        <v>4929</v>
      </c>
      <c r="C4121" s="411" t="s">
        <v>869</v>
      </c>
      <c r="D4121" s="412"/>
      <c r="E4121" s="412">
        <v>0</v>
      </c>
      <c r="F4121" s="412">
        <v>9409.4699999999993</v>
      </c>
      <c r="G4121" s="412"/>
      <c r="H4121" s="413"/>
    </row>
    <row r="4122" spans="2:8" ht="40.5" x14ac:dyDescent="0.35">
      <c r="B4122" s="410" t="s">
        <v>4930</v>
      </c>
      <c r="C4122" s="411" t="s">
        <v>869</v>
      </c>
      <c r="D4122" s="412"/>
      <c r="E4122" s="412">
        <v>0</v>
      </c>
      <c r="F4122" s="412">
        <v>2707.08</v>
      </c>
      <c r="G4122" s="412"/>
      <c r="H4122" s="413"/>
    </row>
    <row r="4123" spans="2:8" ht="40.5" x14ac:dyDescent="0.35">
      <c r="B4123" s="410" t="s">
        <v>4931</v>
      </c>
      <c r="C4123" s="411" t="s">
        <v>869</v>
      </c>
      <c r="D4123" s="412"/>
      <c r="E4123" s="412">
        <v>0</v>
      </c>
      <c r="F4123" s="412">
        <v>8195.82</v>
      </c>
      <c r="G4123" s="412"/>
      <c r="H4123" s="413"/>
    </row>
    <row r="4124" spans="2:8" ht="40.5" x14ac:dyDescent="0.35">
      <c r="B4124" s="410" t="s">
        <v>4932</v>
      </c>
      <c r="C4124" s="411" t="s">
        <v>869</v>
      </c>
      <c r="D4124" s="412"/>
      <c r="E4124" s="412">
        <v>0</v>
      </c>
      <c r="F4124" s="412">
        <v>1417.82</v>
      </c>
      <c r="G4124" s="412"/>
      <c r="H4124" s="413"/>
    </row>
    <row r="4125" spans="2:8" ht="53.25" x14ac:dyDescent="0.35">
      <c r="B4125" s="410" t="s">
        <v>4933</v>
      </c>
      <c r="C4125" s="411" t="s">
        <v>871</v>
      </c>
      <c r="D4125" s="412"/>
      <c r="E4125" s="412">
        <v>0</v>
      </c>
      <c r="F4125" s="412">
        <v>1575.64</v>
      </c>
      <c r="G4125" s="412"/>
      <c r="H4125" s="413"/>
    </row>
    <row r="4126" spans="2:8" ht="53.25" x14ac:dyDescent="0.35">
      <c r="B4126" s="410" t="s">
        <v>4934</v>
      </c>
      <c r="C4126" s="411" t="s">
        <v>873</v>
      </c>
      <c r="D4126" s="412"/>
      <c r="E4126" s="412">
        <v>0</v>
      </c>
      <c r="F4126" s="412">
        <v>7284.11</v>
      </c>
      <c r="G4126" s="412"/>
      <c r="H4126" s="413"/>
    </row>
    <row r="4127" spans="2:8" ht="40.5" x14ac:dyDescent="0.35">
      <c r="B4127" s="410" t="s">
        <v>4935</v>
      </c>
      <c r="C4127" s="411" t="s">
        <v>877</v>
      </c>
      <c r="D4127" s="412"/>
      <c r="E4127" s="412">
        <v>0</v>
      </c>
      <c r="F4127" s="412">
        <v>2529.86</v>
      </c>
      <c r="G4127" s="412"/>
      <c r="H4127" s="413"/>
    </row>
    <row r="4128" spans="2:8" ht="40.5" x14ac:dyDescent="0.35">
      <c r="B4128" s="410" t="s">
        <v>4936</v>
      </c>
      <c r="C4128" s="411" t="s">
        <v>877</v>
      </c>
      <c r="D4128" s="412"/>
      <c r="E4128" s="412">
        <v>0</v>
      </c>
      <c r="F4128" s="412">
        <v>1907.08</v>
      </c>
      <c r="G4128" s="412"/>
      <c r="H4128" s="413"/>
    </row>
    <row r="4129" spans="2:8" ht="40.5" x14ac:dyDescent="0.35">
      <c r="B4129" s="410" t="s">
        <v>4937</v>
      </c>
      <c r="C4129" s="411" t="s">
        <v>877</v>
      </c>
      <c r="D4129" s="412"/>
      <c r="E4129" s="412">
        <v>0</v>
      </c>
      <c r="F4129" s="412">
        <v>1098.6500000000001</v>
      </c>
      <c r="G4129" s="412"/>
      <c r="H4129" s="413"/>
    </row>
    <row r="4130" spans="2:8" ht="40.5" x14ac:dyDescent="0.35">
      <c r="B4130" s="410" t="s">
        <v>4938</v>
      </c>
      <c r="C4130" s="411" t="s">
        <v>877</v>
      </c>
      <c r="D4130" s="412"/>
      <c r="E4130" s="412">
        <v>0</v>
      </c>
      <c r="F4130" s="412">
        <v>2436</v>
      </c>
      <c r="G4130" s="412"/>
      <c r="H4130" s="413"/>
    </row>
    <row r="4131" spans="2:8" ht="40.5" x14ac:dyDescent="0.35">
      <c r="B4131" s="410" t="s">
        <v>4939</v>
      </c>
      <c r="C4131" s="411" t="s">
        <v>877</v>
      </c>
      <c r="D4131" s="412"/>
      <c r="E4131" s="412">
        <v>0</v>
      </c>
      <c r="F4131" s="412">
        <v>4188.09</v>
      </c>
      <c r="G4131" s="412"/>
      <c r="H4131" s="413"/>
    </row>
    <row r="4132" spans="2:8" ht="40.5" x14ac:dyDescent="0.35">
      <c r="B4132" s="410" t="s">
        <v>4940</v>
      </c>
      <c r="C4132" s="411" t="s">
        <v>877</v>
      </c>
      <c r="D4132" s="412"/>
      <c r="E4132" s="412">
        <v>0</v>
      </c>
      <c r="F4132" s="412">
        <v>627.09</v>
      </c>
      <c r="G4132" s="412"/>
      <c r="H4132" s="413"/>
    </row>
    <row r="4133" spans="2:8" ht="40.5" x14ac:dyDescent="0.35">
      <c r="B4133" s="410" t="s">
        <v>4941</v>
      </c>
      <c r="C4133" s="411" t="s">
        <v>877</v>
      </c>
      <c r="D4133" s="412"/>
      <c r="E4133" s="412">
        <v>0</v>
      </c>
      <c r="F4133" s="412">
        <v>2340.12</v>
      </c>
      <c r="G4133" s="412"/>
      <c r="H4133" s="413"/>
    </row>
    <row r="4134" spans="2:8" ht="40.5" x14ac:dyDescent="0.35">
      <c r="B4134" s="410" t="s">
        <v>4942</v>
      </c>
      <c r="C4134" s="411" t="s">
        <v>877</v>
      </c>
      <c r="D4134" s="412"/>
      <c r="E4134" s="412">
        <v>0</v>
      </c>
      <c r="F4134" s="412">
        <v>1417.82</v>
      </c>
      <c r="G4134" s="412"/>
      <c r="H4134" s="413"/>
    </row>
    <row r="4135" spans="2:8" ht="40.5" x14ac:dyDescent="0.35">
      <c r="B4135" s="410" t="s">
        <v>4943</v>
      </c>
      <c r="C4135" s="411" t="s">
        <v>877</v>
      </c>
      <c r="D4135" s="412"/>
      <c r="E4135" s="412">
        <v>0</v>
      </c>
      <c r="F4135" s="412">
        <v>1907.08</v>
      </c>
      <c r="G4135" s="412"/>
      <c r="H4135" s="413"/>
    </row>
    <row r="4136" spans="2:8" ht="40.5" x14ac:dyDescent="0.35">
      <c r="B4136" s="410" t="s">
        <v>4944</v>
      </c>
      <c r="C4136" s="411" t="s">
        <v>877</v>
      </c>
      <c r="D4136" s="412"/>
      <c r="E4136" s="412">
        <v>0</v>
      </c>
      <c r="F4136" s="412">
        <v>1275.6400000000001</v>
      </c>
      <c r="G4136" s="412"/>
      <c r="H4136" s="413"/>
    </row>
    <row r="4137" spans="2:8" ht="40.5" x14ac:dyDescent="0.35">
      <c r="B4137" s="410" t="s">
        <v>4945</v>
      </c>
      <c r="C4137" s="411" t="s">
        <v>877</v>
      </c>
      <c r="D4137" s="412"/>
      <c r="E4137" s="412">
        <v>0</v>
      </c>
      <c r="F4137" s="412">
        <v>8084.94</v>
      </c>
      <c r="G4137" s="412"/>
      <c r="H4137" s="413"/>
    </row>
    <row r="4138" spans="2:8" ht="40.5" x14ac:dyDescent="0.35">
      <c r="B4138" s="410" t="s">
        <v>4946</v>
      </c>
      <c r="C4138" s="411" t="s">
        <v>877</v>
      </c>
      <c r="D4138" s="412"/>
      <c r="E4138" s="412">
        <v>0</v>
      </c>
      <c r="F4138" s="412">
        <v>2707.08</v>
      </c>
      <c r="G4138" s="412"/>
      <c r="H4138" s="413"/>
    </row>
    <row r="4139" spans="2:8" ht="40.5" x14ac:dyDescent="0.35">
      <c r="B4139" s="410" t="s">
        <v>4947</v>
      </c>
      <c r="C4139" s="411" t="s">
        <v>877</v>
      </c>
      <c r="D4139" s="412"/>
      <c r="E4139" s="412">
        <v>0</v>
      </c>
      <c r="F4139" s="412">
        <v>8195.82</v>
      </c>
      <c r="G4139" s="412"/>
      <c r="H4139" s="413"/>
    </row>
    <row r="4140" spans="2:8" ht="40.5" x14ac:dyDescent="0.35">
      <c r="B4140" s="410" t="s">
        <v>4948</v>
      </c>
      <c r="C4140" s="411" t="s">
        <v>877</v>
      </c>
      <c r="D4140" s="412"/>
      <c r="E4140" s="412">
        <v>0</v>
      </c>
      <c r="F4140" s="412">
        <v>1417.82</v>
      </c>
      <c r="G4140" s="412"/>
      <c r="H4140" s="413"/>
    </row>
    <row r="4141" spans="2:8" ht="27.75" x14ac:dyDescent="0.35">
      <c r="B4141" s="410" t="s">
        <v>4949</v>
      </c>
      <c r="C4141" s="411" t="s">
        <v>879</v>
      </c>
      <c r="D4141" s="412"/>
      <c r="E4141" s="412">
        <v>0</v>
      </c>
      <c r="F4141" s="412">
        <v>2173.31</v>
      </c>
      <c r="G4141" s="412"/>
      <c r="H4141" s="413"/>
    </row>
    <row r="4142" spans="2:8" ht="27.75" x14ac:dyDescent="0.35">
      <c r="B4142" s="410" t="s">
        <v>4950</v>
      </c>
      <c r="C4142" s="411" t="s">
        <v>879</v>
      </c>
      <c r="D4142" s="412"/>
      <c r="E4142" s="412">
        <v>0</v>
      </c>
      <c r="F4142" s="412">
        <v>1859.47</v>
      </c>
      <c r="G4142" s="412"/>
      <c r="H4142" s="413"/>
    </row>
    <row r="4143" spans="2:8" ht="27.75" x14ac:dyDescent="0.35">
      <c r="B4143" s="410" t="s">
        <v>4951</v>
      </c>
      <c r="C4143" s="411" t="s">
        <v>879</v>
      </c>
      <c r="D4143" s="412"/>
      <c r="E4143" s="412">
        <v>0</v>
      </c>
      <c r="F4143" s="412">
        <v>829.32</v>
      </c>
      <c r="G4143" s="412"/>
      <c r="H4143" s="413"/>
    </row>
    <row r="4144" spans="2:8" ht="27.75" x14ac:dyDescent="0.35">
      <c r="B4144" s="410" t="s">
        <v>4952</v>
      </c>
      <c r="C4144" s="411" t="s">
        <v>879</v>
      </c>
      <c r="D4144" s="412"/>
      <c r="E4144" s="412">
        <v>0</v>
      </c>
      <c r="F4144" s="412">
        <v>2136.6799999999998</v>
      </c>
      <c r="G4144" s="412"/>
      <c r="H4144" s="413"/>
    </row>
    <row r="4145" spans="2:8" ht="27.75" x14ac:dyDescent="0.35">
      <c r="B4145" s="410" t="s">
        <v>4953</v>
      </c>
      <c r="C4145" s="411" t="s">
        <v>879</v>
      </c>
      <c r="D4145" s="412"/>
      <c r="E4145" s="412">
        <v>0</v>
      </c>
      <c r="F4145" s="412">
        <v>4188.09</v>
      </c>
      <c r="G4145" s="412"/>
      <c r="H4145" s="413"/>
    </row>
    <row r="4146" spans="2:8" ht="27.75" x14ac:dyDescent="0.35">
      <c r="B4146" s="410" t="s">
        <v>4954</v>
      </c>
      <c r="C4146" s="411" t="s">
        <v>879</v>
      </c>
      <c r="D4146" s="412"/>
      <c r="E4146" s="412">
        <v>0</v>
      </c>
      <c r="F4146" s="412">
        <v>2292.5</v>
      </c>
      <c r="G4146" s="412"/>
      <c r="H4146" s="413"/>
    </row>
    <row r="4147" spans="2:8" ht="27.75" x14ac:dyDescent="0.35">
      <c r="B4147" s="410" t="s">
        <v>4955</v>
      </c>
      <c r="C4147" s="411" t="s">
        <v>879</v>
      </c>
      <c r="D4147" s="412"/>
      <c r="E4147" s="412">
        <v>0</v>
      </c>
      <c r="F4147" s="412">
        <v>1279.1600000000001</v>
      </c>
      <c r="G4147" s="412"/>
      <c r="H4147" s="413"/>
    </row>
    <row r="4148" spans="2:8" ht="27.75" x14ac:dyDescent="0.35">
      <c r="B4148" s="410" t="s">
        <v>4956</v>
      </c>
      <c r="C4148" s="411" t="s">
        <v>879</v>
      </c>
      <c r="D4148" s="412"/>
      <c r="E4148" s="412">
        <v>0</v>
      </c>
      <c r="F4148" s="412">
        <v>1859.47</v>
      </c>
      <c r="G4148" s="412"/>
      <c r="H4148" s="413"/>
    </row>
    <row r="4149" spans="2:8" ht="27.75" x14ac:dyDescent="0.35">
      <c r="B4149" s="410" t="s">
        <v>4957</v>
      </c>
      <c r="C4149" s="411" t="s">
        <v>879</v>
      </c>
      <c r="D4149" s="412"/>
      <c r="E4149" s="412">
        <v>0</v>
      </c>
      <c r="F4149" s="412">
        <v>829.32</v>
      </c>
      <c r="G4149" s="412"/>
      <c r="H4149" s="413"/>
    </row>
    <row r="4150" spans="2:8" ht="27.75" x14ac:dyDescent="0.35">
      <c r="B4150" s="410" t="s">
        <v>4958</v>
      </c>
      <c r="C4150" s="411" t="s">
        <v>879</v>
      </c>
      <c r="D4150" s="412"/>
      <c r="E4150" s="412">
        <v>0</v>
      </c>
      <c r="F4150" s="412">
        <v>8084.94</v>
      </c>
      <c r="G4150" s="412"/>
      <c r="H4150" s="413"/>
    </row>
    <row r="4151" spans="2:8" ht="27.75" x14ac:dyDescent="0.35">
      <c r="B4151" s="410" t="s">
        <v>4959</v>
      </c>
      <c r="C4151" s="411" t="s">
        <v>879</v>
      </c>
      <c r="D4151" s="412"/>
      <c r="E4151" s="412">
        <v>0</v>
      </c>
      <c r="F4151" s="412">
        <v>1397.96</v>
      </c>
      <c r="G4151" s="412"/>
      <c r="H4151" s="413"/>
    </row>
    <row r="4152" spans="2:8" ht="27.75" x14ac:dyDescent="0.35">
      <c r="B4152" s="410" t="s">
        <v>4960</v>
      </c>
      <c r="C4152" s="411" t="s">
        <v>879</v>
      </c>
      <c r="D4152" s="412"/>
      <c r="E4152" s="412">
        <v>0</v>
      </c>
      <c r="F4152" s="412">
        <v>2659.47</v>
      </c>
      <c r="G4152" s="412"/>
      <c r="H4152" s="413"/>
    </row>
    <row r="4153" spans="2:8" ht="27.75" x14ac:dyDescent="0.35">
      <c r="B4153" s="410" t="s">
        <v>4961</v>
      </c>
      <c r="C4153" s="411" t="s">
        <v>879</v>
      </c>
      <c r="D4153" s="412"/>
      <c r="E4153" s="412">
        <v>0</v>
      </c>
      <c r="F4153" s="412">
        <v>8195.82</v>
      </c>
      <c r="G4153" s="412"/>
      <c r="H4153" s="413"/>
    </row>
    <row r="4154" spans="2:8" ht="27.75" x14ac:dyDescent="0.35">
      <c r="B4154" s="410" t="s">
        <v>4962</v>
      </c>
      <c r="C4154" s="411" t="s">
        <v>881</v>
      </c>
      <c r="D4154" s="412"/>
      <c r="E4154" s="412">
        <v>0</v>
      </c>
      <c r="F4154" s="412">
        <v>1575.64</v>
      </c>
      <c r="G4154" s="412"/>
      <c r="H4154" s="413"/>
    </row>
    <row r="4155" spans="2:8" ht="27.75" x14ac:dyDescent="0.35">
      <c r="B4155" s="410" t="s">
        <v>4963</v>
      </c>
      <c r="C4155" s="411" t="s">
        <v>881</v>
      </c>
      <c r="D4155" s="412"/>
      <c r="E4155" s="412">
        <v>0</v>
      </c>
      <c r="F4155" s="412">
        <v>2359.4699999999998</v>
      </c>
      <c r="G4155" s="412"/>
      <c r="H4155" s="413"/>
    </row>
    <row r="4156" spans="2:8" ht="27.75" x14ac:dyDescent="0.35">
      <c r="B4156" s="410" t="s">
        <v>4964</v>
      </c>
      <c r="C4156" s="411" t="s">
        <v>883</v>
      </c>
      <c r="D4156" s="412"/>
      <c r="E4156" s="412">
        <v>0</v>
      </c>
      <c r="F4156" s="412">
        <v>1575.64</v>
      </c>
      <c r="G4156" s="412"/>
      <c r="H4156" s="413"/>
    </row>
    <row r="4157" spans="2:8" ht="27.75" x14ac:dyDescent="0.35">
      <c r="B4157" s="410" t="s">
        <v>4965</v>
      </c>
      <c r="C4157" s="411" t="s">
        <v>883</v>
      </c>
      <c r="D4157" s="412"/>
      <c r="E4157" s="412">
        <v>0</v>
      </c>
      <c r="F4157" s="412">
        <v>2359.4699999999998</v>
      </c>
      <c r="G4157" s="412"/>
      <c r="H4157" s="413"/>
    </row>
    <row r="4158" spans="2:8" ht="27.75" x14ac:dyDescent="0.35">
      <c r="B4158" s="410" t="s">
        <v>4966</v>
      </c>
      <c r="C4158" s="411" t="s">
        <v>891</v>
      </c>
      <c r="D4158" s="412"/>
      <c r="E4158" s="412">
        <v>0</v>
      </c>
      <c r="F4158" s="412">
        <v>2173.31</v>
      </c>
      <c r="G4158" s="412"/>
      <c r="H4158" s="413"/>
    </row>
    <row r="4159" spans="2:8" ht="27.75" x14ac:dyDescent="0.35">
      <c r="B4159" s="410" t="s">
        <v>4967</v>
      </c>
      <c r="C4159" s="411" t="s">
        <v>891</v>
      </c>
      <c r="D4159" s="412"/>
      <c r="E4159" s="412">
        <v>0</v>
      </c>
      <c r="F4159" s="412">
        <v>1859.47</v>
      </c>
      <c r="G4159" s="412"/>
      <c r="H4159" s="413"/>
    </row>
    <row r="4160" spans="2:8" ht="27.75" x14ac:dyDescent="0.35">
      <c r="B4160" s="410" t="s">
        <v>4968</v>
      </c>
      <c r="C4160" s="411" t="s">
        <v>891</v>
      </c>
      <c r="D4160" s="412"/>
      <c r="E4160" s="412">
        <v>0</v>
      </c>
      <c r="F4160" s="412">
        <v>1098.6500000000001</v>
      </c>
      <c r="G4160" s="412"/>
      <c r="H4160" s="413"/>
    </row>
    <row r="4161" spans="2:8" ht="27.75" x14ac:dyDescent="0.35">
      <c r="B4161" s="410" t="s">
        <v>4969</v>
      </c>
      <c r="C4161" s="411" t="s">
        <v>891</v>
      </c>
      <c r="D4161" s="412"/>
      <c r="E4161" s="412">
        <v>0</v>
      </c>
      <c r="F4161" s="412">
        <v>2136.6799999999998</v>
      </c>
      <c r="G4161" s="412"/>
      <c r="H4161" s="413"/>
    </row>
    <row r="4162" spans="2:8" ht="27.75" x14ac:dyDescent="0.35">
      <c r="B4162" s="410" t="s">
        <v>4970</v>
      </c>
      <c r="C4162" s="411" t="s">
        <v>891</v>
      </c>
      <c r="D4162" s="412"/>
      <c r="E4162" s="412">
        <v>0</v>
      </c>
      <c r="F4162" s="412">
        <v>4188.09</v>
      </c>
      <c r="G4162" s="412"/>
      <c r="H4162" s="413"/>
    </row>
    <row r="4163" spans="2:8" ht="27.75" x14ac:dyDescent="0.35">
      <c r="B4163" s="410" t="s">
        <v>4971</v>
      </c>
      <c r="C4163" s="411" t="s">
        <v>891</v>
      </c>
      <c r="D4163" s="412"/>
      <c r="E4163" s="412">
        <v>0</v>
      </c>
      <c r="F4163" s="412">
        <v>634.95000000000005</v>
      </c>
      <c r="G4163" s="412"/>
      <c r="H4163" s="413"/>
    </row>
    <row r="4164" spans="2:8" ht="27.75" x14ac:dyDescent="0.35">
      <c r="B4164" s="410" t="s">
        <v>4972</v>
      </c>
      <c r="C4164" s="411" t="s">
        <v>891</v>
      </c>
      <c r="D4164" s="412"/>
      <c r="E4164" s="412">
        <v>0</v>
      </c>
      <c r="F4164" s="412">
        <v>2292.5</v>
      </c>
      <c r="G4164" s="412"/>
      <c r="H4164" s="413"/>
    </row>
    <row r="4165" spans="2:8" ht="27.75" x14ac:dyDescent="0.35">
      <c r="B4165" s="410" t="s">
        <v>4973</v>
      </c>
      <c r="C4165" s="411" t="s">
        <v>891</v>
      </c>
      <c r="D4165" s="412"/>
      <c r="E4165" s="412">
        <v>0</v>
      </c>
      <c r="F4165" s="412">
        <v>1279.1600000000001</v>
      </c>
      <c r="G4165" s="412"/>
      <c r="H4165" s="413"/>
    </row>
    <row r="4166" spans="2:8" ht="27.75" x14ac:dyDescent="0.35">
      <c r="B4166" s="410" t="s">
        <v>4974</v>
      </c>
      <c r="C4166" s="411" t="s">
        <v>891</v>
      </c>
      <c r="D4166" s="412"/>
      <c r="E4166" s="412">
        <v>0</v>
      </c>
      <c r="F4166" s="412">
        <v>1859.47</v>
      </c>
      <c r="G4166" s="412"/>
      <c r="H4166" s="413"/>
    </row>
    <row r="4167" spans="2:8" ht="27.75" x14ac:dyDescent="0.35">
      <c r="B4167" s="410" t="s">
        <v>4975</v>
      </c>
      <c r="C4167" s="411" t="s">
        <v>891</v>
      </c>
      <c r="D4167" s="412"/>
      <c r="E4167" s="412">
        <v>0</v>
      </c>
      <c r="F4167" s="412">
        <v>1098.6500000000001</v>
      </c>
      <c r="G4167" s="412"/>
      <c r="H4167" s="413"/>
    </row>
    <row r="4168" spans="2:8" ht="27.75" x14ac:dyDescent="0.35">
      <c r="B4168" s="410" t="s">
        <v>4976</v>
      </c>
      <c r="C4168" s="411" t="s">
        <v>891</v>
      </c>
      <c r="D4168" s="412"/>
      <c r="E4168" s="412">
        <v>0</v>
      </c>
      <c r="F4168" s="412">
        <v>8084.94</v>
      </c>
      <c r="G4168" s="412"/>
      <c r="H4168" s="413"/>
    </row>
    <row r="4169" spans="2:8" ht="27.75" x14ac:dyDescent="0.35">
      <c r="B4169" s="410" t="s">
        <v>4977</v>
      </c>
      <c r="C4169" s="411" t="s">
        <v>891</v>
      </c>
      <c r="D4169" s="412"/>
      <c r="E4169" s="412">
        <v>0</v>
      </c>
      <c r="F4169" s="412">
        <v>1397.96</v>
      </c>
      <c r="G4169" s="412"/>
      <c r="H4169" s="413"/>
    </row>
    <row r="4170" spans="2:8" ht="27.75" x14ac:dyDescent="0.35">
      <c r="B4170" s="410" t="s">
        <v>4978</v>
      </c>
      <c r="C4170" s="411" t="s">
        <v>891</v>
      </c>
      <c r="D4170" s="412"/>
      <c r="E4170" s="412">
        <v>0</v>
      </c>
      <c r="F4170" s="412">
        <v>2659.47</v>
      </c>
      <c r="G4170" s="412"/>
      <c r="H4170" s="413"/>
    </row>
    <row r="4171" spans="2:8" ht="27.75" x14ac:dyDescent="0.35">
      <c r="B4171" s="410" t="s">
        <v>4979</v>
      </c>
      <c r="C4171" s="411" t="s">
        <v>891</v>
      </c>
      <c r="D4171" s="412"/>
      <c r="E4171" s="412">
        <v>0</v>
      </c>
      <c r="F4171" s="412">
        <v>8195.82</v>
      </c>
      <c r="G4171" s="412"/>
      <c r="H4171" s="413"/>
    </row>
    <row r="4172" spans="2:8" ht="40.5" x14ac:dyDescent="0.35">
      <c r="B4172" s="410" t="s">
        <v>4980</v>
      </c>
      <c r="C4172" s="411" t="s">
        <v>893</v>
      </c>
      <c r="D4172" s="412"/>
      <c r="E4172" s="412">
        <v>0</v>
      </c>
      <c r="F4172" s="412">
        <v>2173.31</v>
      </c>
      <c r="G4172" s="412"/>
      <c r="H4172" s="413"/>
    </row>
    <row r="4173" spans="2:8" ht="40.5" x14ac:dyDescent="0.35">
      <c r="B4173" s="410" t="s">
        <v>4981</v>
      </c>
      <c r="C4173" s="411" t="s">
        <v>893</v>
      </c>
      <c r="D4173" s="412"/>
      <c r="E4173" s="412">
        <v>0</v>
      </c>
      <c r="F4173" s="412">
        <v>1098.6500000000001</v>
      </c>
      <c r="G4173" s="412"/>
      <c r="H4173" s="413"/>
    </row>
    <row r="4174" spans="2:8" ht="40.5" x14ac:dyDescent="0.35">
      <c r="B4174" s="410" t="s">
        <v>4982</v>
      </c>
      <c r="C4174" s="411" t="s">
        <v>893</v>
      </c>
      <c r="D4174" s="412"/>
      <c r="E4174" s="412">
        <v>0</v>
      </c>
      <c r="F4174" s="412">
        <v>2136.6799999999998</v>
      </c>
      <c r="G4174" s="412"/>
      <c r="H4174" s="413"/>
    </row>
    <row r="4175" spans="2:8" ht="40.5" x14ac:dyDescent="0.35">
      <c r="B4175" s="410" t="s">
        <v>4983</v>
      </c>
      <c r="C4175" s="411" t="s">
        <v>893</v>
      </c>
      <c r="D4175" s="412"/>
      <c r="E4175" s="412">
        <v>0</v>
      </c>
      <c r="F4175" s="412">
        <v>4188.09</v>
      </c>
      <c r="G4175" s="412"/>
      <c r="H4175" s="413"/>
    </row>
    <row r="4176" spans="2:8" ht="40.5" x14ac:dyDescent="0.35">
      <c r="B4176" s="410" t="s">
        <v>4984</v>
      </c>
      <c r="C4176" s="411" t="s">
        <v>893</v>
      </c>
      <c r="D4176" s="412"/>
      <c r="E4176" s="412">
        <v>0</v>
      </c>
      <c r="F4176" s="412">
        <v>634.95000000000005</v>
      </c>
      <c r="G4176" s="412"/>
      <c r="H4176" s="413"/>
    </row>
    <row r="4177" spans="2:8" ht="40.5" x14ac:dyDescent="0.35">
      <c r="B4177" s="410" t="s">
        <v>4985</v>
      </c>
      <c r="C4177" s="411" t="s">
        <v>893</v>
      </c>
      <c r="D4177" s="412"/>
      <c r="E4177" s="412">
        <v>0</v>
      </c>
      <c r="F4177" s="412">
        <v>1279.1600000000001</v>
      </c>
      <c r="G4177" s="412"/>
      <c r="H4177" s="413"/>
    </row>
    <row r="4178" spans="2:8" ht="40.5" x14ac:dyDescent="0.35">
      <c r="B4178" s="410" t="s">
        <v>4986</v>
      </c>
      <c r="C4178" s="411" t="s">
        <v>893</v>
      </c>
      <c r="D4178" s="412"/>
      <c r="E4178" s="412">
        <v>0</v>
      </c>
      <c r="F4178" s="412">
        <v>1859.47</v>
      </c>
      <c r="G4178" s="412"/>
      <c r="H4178" s="413"/>
    </row>
    <row r="4179" spans="2:8" ht="40.5" x14ac:dyDescent="0.35">
      <c r="B4179" s="410" t="s">
        <v>4987</v>
      </c>
      <c r="C4179" s="411" t="s">
        <v>893</v>
      </c>
      <c r="D4179" s="412"/>
      <c r="E4179" s="412">
        <v>0</v>
      </c>
      <c r="F4179" s="412">
        <v>1098.6500000000001</v>
      </c>
      <c r="G4179" s="412"/>
      <c r="H4179" s="413"/>
    </row>
    <row r="4180" spans="2:8" ht="40.5" x14ac:dyDescent="0.35">
      <c r="B4180" s="410" t="s">
        <v>4988</v>
      </c>
      <c r="C4180" s="411" t="s">
        <v>893</v>
      </c>
      <c r="D4180" s="412"/>
      <c r="E4180" s="412">
        <v>0</v>
      </c>
      <c r="F4180" s="412">
        <v>8084.94</v>
      </c>
      <c r="G4180" s="412"/>
      <c r="H4180" s="413"/>
    </row>
    <row r="4181" spans="2:8" ht="40.5" x14ac:dyDescent="0.35">
      <c r="B4181" s="410" t="s">
        <v>4989</v>
      </c>
      <c r="C4181" s="411" t="s">
        <v>893</v>
      </c>
      <c r="D4181" s="412"/>
      <c r="E4181" s="412">
        <v>0</v>
      </c>
      <c r="F4181" s="412">
        <v>1397.96</v>
      </c>
      <c r="G4181" s="412"/>
      <c r="H4181" s="413"/>
    </row>
    <row r="4182" spans="2:8" ht="40.5" x14ac:dyDescent="0.35">
      <c r="B4182" s="410" t="s">
        <v>4990</v>
      </c>
      <c r="C4182" s="411" t="s">
        <v>893</v>
      </c>
      <c r="D4182" s="412"/>
      <c r="E4182" s="412">
        <v>0</v>
      </c>
      <c r="F4182" s="412">
        <v>8195.82</v>
      </c>
      <c r="G4182" s="412"/>
      <c r="H4182" s="413"/>
    </row>
    <row r="4183" spans="2:8" ht="40.5" x14ac:dyDescent="0.35">
      <c r="B4183" s="410" t="s">
        <v>4991</v>
      </c>
      <c r="C4183" s="411" t="s">
        <v>893</v>
      </c>
      <c r="D4183" s="412"/>
      <c r="E4183" s="412">
        <v>0</v>
      </c>
      <c r="F4183" s="412">
        <v>1397.96</v>
      </c>
      <c r="G4183" s="412"/>
      <c r="H4183" s="413"/>
    </row>
    <row r="4184" spans="2:8" ht="40.5" x14ac:dyDescent="0.35">
      <c r="B4184" s="410" t="s">
        <v>4992</v>
      </c>
      <c r="C4184" s="411" t="s">
        <v>895</v>
      </c>
      <c r="D4184" s="412"/>
      <c r="E4184" s="412">
        <v>0</v>
      </c>
      <c r="F4184" s="412">
        <v>1573.23</v>
      </c>
      <c r="G4184" s="412"/>
      <c r="H4184" s="413"/>
    </row>
    <row r="4185" spans="2:8" ht="40.5" x14ac:dyDescent="0.35">
      <c r="B4185" s="410" t="s">
        <v>4993</v>
      </c>
      <c r="C4185" s="411" t="s">
        <v>897</v>
      </c>
      <c r="D4185" s="412"/>
      <c r="E4185" s="412">
        <v>0</v>
      </c>
      <c r="F4185" s="412">
        <v>2529.86</v>
      </c>
      <c r="G4185" s="412"/>
      <c r="H4185" s="413"/>
    </row>
    <row r="4186" spans="2:8" ht="40.5" x14ac:dyDescent="0.35">
      <c r="B4186" s="410" t="s">
        <v>4994</v>
      </c>
      <c r="C4186" s="411" t="s">
        <v>897</v>
      </c>
      <c r="D4186" s="412"/>
      <c r="E4186" s="412">
        <v>0</v>
      </c>
      <c r="F4186" s="412">
        <v>1907.08</v>
      </c>
      <c r="G4186" s="412"/>
      <c r="H4186" s="413"/>
    </row>
    <row r="4187" spans="2:8" ht="40.5" x14ac:dyDescent="0.35">
      <c r="B4187" s="410" t="s">
        <v>4995</v>
      </c>
      <c r="C4187" s="411" t="s">
        <v>897</v>
      </c>
      <c r="D4187" s="412"/>
      <c r="E4187" s="412">
        <v>0</v>
      </c>
      <c r="F4187" s="412">
        <v>1098.6500000000001</v>
      </c>
      <c r="G4187" s="412"/>
      <c r="H4187" s="413"/>
    </row>
    <row r="4188" spans="2:8" ht="40.5" x14ac:dyDescent="0.35">
      <c r="B4188" s="410" t="s">
        <v>4996</v>
      </c>
      <c r="C4188" s="411" t="s">
        <v>897</v>
      </c>
      <c r="D4188" s="412"/>
      <c r="E4188" s="412">
        <v>0</v>
      </c>
      <c r="F4188" s="412">
        <v>2436</v>
      </c>
      <c r="G4188" s="412"/>
      <c r="H4188" s="413"/>
    </row>
    <row r="4189" spans="2:8" ht="40.5" x14ac:dyDescent="0.35">
      <c r="B4189" s="410" t="s">
        <v>4997</v>
      </c>
      <c r="C4189" s="411" t="s">
        <v>897</v>
      </c>
      <c r="D4189" s="412"/>
      <c r="E4189" s="412">
        <v>0</v>
      </c>
      <c r="F4189" s="412">
        <v>4188.09</v>
      </c>
      <c r="G4189" s="412"/>
      <c r="H4189" s="413"/>
    </row>
    <row r="4190" spans="2:8" ht="40.5" x14ac:dyDescent="0.35">
      <c r="B4190" s="410" t="s">
        <v>4998</v>
      </c>
      <c r="C4190" s="411" t="s">
        <v>897</v>
      </c>
      <c r="D4190" s="412"/>
      <c r="E4190" s="412">
        <v>0</v>
      </c>
      <c r="F4190" s="412">
        <v>2340.12</v>
      </c>
      <c r="G4190" s="412"/>
      <c r="H4190" s="413"/>
    </row>
    <row r="4191" spans="2:8" ht="40.5" x14ac:dyDescent="0.35">
      <c r="B4191" s="410" t="s">
        <v>4999</v>
      </c>
      <c r="C4191" s="411" t="s">
        <v>897</v>
      </c>
      <c r="D4191" s="412"/>
      <c r="E4191" s="412">
        <v>0</v>
      </c>
      <c r="F4191" s="412">
        <v>1279.1600000000001</v>
      </c>
      <c r="G4191" s="412"/>
      <c r="H4191" s="413"/>
    </row>
    <row r="4192" spans="2:8" ht="40.5" x14ac:dyDescent="0.35">
      <c r="B4192" s="410" t="s">
        <v>5000</v>
      </c>
      <c r="C4192" s="411" t="s">
        <v>897</v>
      </c>
      <c r="D4192" s="412"/>
      <c r="E4192" s="412">
        <v>0</v>
      </c>
      <c r="F4192" s="412">
        <v>1907.08</v>
      </c>
      <c r="G4192" s="412"/>
      <c r="H4192" s="413"/>
    </row>
    <row r="4193" spans="2:8" ht="40.5" x14ac:dyDescent="0.35">
      <c r="B4193" s="410" t="s">
        <v>5001</v>
      </c>
      <c r="C4193" s="411" t="s">
        <v>897</v>
      </c>
      <c r="D4193" s="412"/>
      <c r="E4193" s="412">
        <v>0</v>
      </c>
      <c r="F4193" s="412">
        <v>8084.94</v>
      </c>
      <c r="G4193" s="412"/>
      <c r="H4193" s="413"/>
    </row>
    <row r="4194" spans="2:8" ht="40.5" x14ac:dyDescent="0.35">
      <c r="B4194" s="410" t="s">
        <v>5002</v>
      </c>
      <c r="C4194" s="411" t="s">
        <v>897</v>
      </c>
      <c r="D4194" s="412"/>
      <c r="E4194" s="412">
        <v>0</v>
      </c>
      <c r="F4194" s="412">
        <v>2707.08</v>
      </c>
      <c r="G4194" s="412"/>
      <c r="H4194" s="413"/>
    </row>
    <row r="4195" spans="2:8" ht="40.5" x14ac:dyDescent="0.35">
      <c r="B4195" s="410" t="s">
        <v>5003</v>
      </c>
      <c r="C4195" s="411" t="s">
        <v>897</v>
      </c>
      <c r="D4195" s="412"/>
      <c r="E4195" s="412">
        <v>0</v>
      </c>
      <c r="F4195" s="412">
        <v>8195.82</v>
      </c>
      <c r="G4195" s="412"/>
      <c r="H4195" s="413"/>
    </row>
    <row r="4196" spans="2:8" ht="40.5" x14ac:dyDescent="0.35">
      <c r="B4196" s="410" t="s">
        <v>5004</v>
      </c>
      <c r="C4196" s="411" t="s">
        <v>897</v>
      </c>
      <c r="D4196" s="412"/>
      <c r="E4196" s="412">
        <v>0</v>
      </c>
      <c r="F4196" s="412">
        <v>1397.96</v>
      </c>
      <c r="G4196" s="412"/>
      <c r="H4196" s="413"/>
    </row>
    <row r="4197" spans="2:8" ht="40.5" x14ac:dyDescent="0.35">
      <c r="B4197" s="410" t="s">
        <v>5005</v>
      </c>
      <c r="C4197" s="411" t="s">
        <v>899</v>
      </c>
      <c r="D4197" s="412"/>
      <c r="E4197" s="412">
        <v>0</v>
      </c>
      <c r="F4197" s="412">
        <v>1575.64</v>
      </c>
      <c r="G4197" s="412"/>
      <c r="H4197" s="413"/>
    </row>
    <row r="4198" spans="2:8" ht="27.75" x14ac:dyDescent="0.35">
      <c r="B4198" s="410" t="s">
        <v>5006</v>
      </c>
      <c r="C4198" s="411" t="s">
        <v>911</v>
      </c>
      <c r="D4198" s="412"/>
      <c r="E4198" s="412">
        <v>0</v>
      </c>
      <c r="F4198" s="412">
        <v>1575.64</v>
      </c>
      <c r="G4198" s="412"/>
      <c r="H4198" s="413"/>
    </row>
    <row r="4199" spans="2:8" ht="40.5" x14ac:dyDescent="0.35">
      <c r="B4199" s="410" t="s">
        <v>5007</v>
      </c>
      <c r="C4199" s="411" t="s">
        <v>913</v>
      </c>
      <c r="D4199" s="412"/>
      <c r="E4199" s="412">
        <v>0</v>
      </c>
      <c r="F4199" s="412">
        <v>7284.11</v>
      </c>
      <c r="G4199" s="412"/>
      <c r="H4199" s="413"/>
    </row>
    <row r="4200" spans="2:8" ht="53.25" x14ac:dyDescent="0.35">
      <c r="B4200" s="410" t="s">
        <v>5008</v>
      </c>
      <c r="C4200" s="411" t="s">
        <v>915</v>
      </c>
      <c r="D4200" s="412"/>
      <c r="E4200" s="412">
        <v>0</v>
      </c>
      <c r="F4200" s="412">
        <v>2529.86</v>
      </c>
      <c r="G4200" s="412"/>
      <c r="H4200" s="413"/>
    </row>
    <row r="4201" spans="2:8" ht="53.25" x14ac:dyDescent="0.35">
      <c r="B4201" s="410" t="s">
        <v>5009</v>
      </c>
      <c r="C4201" s="411" t="s">
        <v>915</v>
      </c>
      <c r="D4201" s="412"/>
      <c r="E4201" s="412">
        <v>0</v>
      </c>
      <c r="F4201" s="412">
        <v>1907.08</v>
      </c>
      <c r="G4201" s="412"/>
      <c r="H4201" s="413"/>
    </row>
    <row r="4202" spans="2:8" ht="53.25" x14ac:dyDescent="0.35">
      <c r="B4202" s="410" t="s">
        <v>5010</v>
      </c>
      <c r="C4202" s="411" t="s">
        <v>915</v>
      </c>
      <c r="D4202" s="412"/>
      <c r="E4202" s="412">
        <v>0</v>
      </c>
      <c r="F4202" s="412">
        <v>1098.6500000000001</v>
      </c>
      <c r="G4202" s="412"/>
      <c r="H4202" s="413"/>
    </row>
    <row r="4203" spans="2:8" ht="53.25" x14ac:dyDescent="0.35">
      <c r="B4203" s="410" t="s">
        <v>5011</v>
      </c>
      <c r="C4203" s="411" t="s">
        <v>915</v>
      </c>
      <c r="D4203" s="412"/>
      <c r="E4203" s="412">
        <v>0</v>
      </c>
      <c r="F4203" s="412">
        <v>2436</v>
      </c>
      <c r="G4203" s="412"/>
      <c r="H4203" s="413"/>
    </row>
    <row r="4204" spans="2:8" ht="53.25" x14ac:dyDescent="0.35">
      <c r="B4204" s="410" t="s">
        <v>5012</v>
      </c>
      <c r="C4204" s="411" t="s">
        <v>915</v>
      </c>
      <c r="D4204" s="412"/>
      <c r="E4204" s="412">
        <v>0</v>
      </c>
      <c r="F4204" s="412">
        <v>4188.09</v>
      </c>
      <c r="G4204" s="412"/>
      <c r="H4204" s="413"/>
    </row>
    <row r="4205" spans="2:8" ht="53.25" x14ac:dyDescent="0.35">
      <c r="B4205" s="410" t="s">
        <v>5013</v>
      </c>
      <c r="C4205" s="411" t="s">
        <v>915</v>
      </c>
      <c r="D4205" s="412"/>
      <c r="E4205" s="412">
        <v>0</v>
      </c>
      <c r="F4205" s="412">
        <v>627.09</v>
      </c>
      <c r="G4205" s="412"/>
      <c r="H4205" s="413"/>
    </row>
    <row r="4206" spans="2:8" ht="53.25" x14ac:dyDescent="0.35">
      <c r="B4206" s="410" t="s">
        <v>5014</v>
      </c>
      <c r="C4206" s="411" t="s">
        <v>915</v>
      </c>
      <c r="D4206" s="412"/>
      <c r="E4206" s="412">
        <v>0</v>
      </c>
      <c r="F4206" s="412">
        <v>2340.12</v>
      </c>
      <c r="G4206" s="412"/>
      <c r="H4206" s="413"/>
    </row>
    <row r="4207" spans="2:8" ht="53.25" x14ac:dyDescent="0.35">
      <c r="B4207" s="410" t="s">
        <v>5015</v>
      </c>
      <c r="C4207" s="411" t="s">
        <v>915</v>
      </c>
      <c r="D4207" s="412"/>
      <c r="E4207" s="412">
        <v>0</v>
      </c>
      <c r="F4207" s="412">
        <v>1417.82</v>
      </c>
      <c r="G4207" s="412"/>
      <c r="H4207" s="413"/>
    </row>
    <row r="4208" spans="2:8" ht="53.25" x14ac:dyDescent="0.35">
      <c r="B4208" s="410" t="s">
        <v>5016</v>
      </c>
      <c r="C4208" s="411" t="s">
        <v>915</v>
      </c>
      <c r="D4208" s="412"/>
      <c r="E4208" s="412">
        <v>0</v>
      </c>
      <c r="F4208" s="412">
        <v>1907.08</v>
      </c>
      <c r="G4208" s="412"/>
      <c r="H4208" s="413"/>
    </row>
    <row r="4209" spans="2:8" ht="53.25" x14ac:dyDescent="0.35">
      <c r="B4209" s="410" t="s">
        <v>5017</v>
      </c>
      <c r="C4209" s="411" t="s">
        <v>915</v>
      </c>
      <c r="D4209" s="412"/>
      <c r="E4209" s="412">
        <v>0</v>
      </c>
      <c r="F4209" s="412">
        <v>1275.6400000000001</v>
      </c>
      <c r="G4209" s="412"/>
      <c r="H4209" s="413"/>
    </row>
    <row r="4210" spans="2:8" ht="53.25" x14ac:dyDescent="0.35">
      <c r="B4210" s="410" t="s">
        <v>5018</v>
      </c>
      <c r="C4210" s="411" t="s">
        <v>915</v>
      </c>
      <c r="D4210" s="412"/>
      <c r="E4210" s="412">
        <v>0</v>
      </c>
      <c r="F4210" s="412">
        <v>9409.4699999999993</v>
      </c>
      <c r="G4210" s="412"/>
      <c r="H4210" s="413"/>
    </row>
    <row r="4211" spans="2:8" ht="53.25" x14ac:dyDescent="0.35">
      <c r="B4211" s="410" t="s">
        <v>5019</v>
      </c>
      <c r="C4211" s="411" t="s">
        <v>915</v>
      </c>
      <c r="D4211" s="412"/>
      <c r="E4211" s="412">
        <v>0</v>
      </c>
      <c r="F4211" s="412">
        <v>2707.08</v>
      </c>
      <c r="G4211" s="412"/>
      <c r="H4211" s="413"/>
    </row>
    <row r="4212" spans="2:8" ht="53.25" x14ac:dyDescent="0.35">
      <c r="B4212" s="410" t="s">
        <v>5020</v>
      </c>
      <c r="C4212" s="411" t="s">
        <v>915</v>
      </c>
      <c r="D4212" s="412"/>
      <c r="E4212" s="412">
        <v>0</v>
      </c>
      <c r="F4212" s="412">
        <v>8195.82</v>
      </c>
      <c r="G4212" s="412"/>
      <c r="H4212" s="413"/>
    </row>
    <row r="4213" spans="2:8" ht="53.25" x14ac:dyDescent="0.35">
      <c r="B4213" s="410" t="s">
        <v>5021</v>
      </c>
      <c r="C4213" s="411" t="s">
        <v>915</v>
      </c>
      <c r="D4213" s="412"/>
      <c r="E4213" s="412">
        <v>0</v>
      </c>
      <c r="F4213" s="412">
        <v>1397.96</v>
      </c>
      <c r="G4213" s="412"/>
      <c r="H4213" s="413"/>
    </row>
    <row r="4214" spans="2:8" ht="27.75" x14ac:dyDescent="0.35">
      <c r="B4214" s="410" t="s">
        <v>5022</v>
      </c>
      <c r="C4214" s="411" t="s">
        <v>917</v>
      </c>
      <c r="D4214" s="412"/>
      <c r="E4214" s="412">
        <v>0</v>
      </c>
      <c r="F4214" s="412">
        <v>7284.11</v>
      </c>
      <c r="G4214" s="412"/>
      <c r="H4214" s="413"/>
    </row>
    <row r="4215" spans="2:8" ht="53.25" x14ac:dyDescent="0.35">
      <c r="B4215" s="410" t="s">
        <v>5023</v>
      </c>
      <c r="C4215" s="411" t="s">
        <v>919</v>
      </c>
      <c r="D4215" s="412"/>
      <c r="E4215" s="412">
        <v>0</v>
      </c>
      <c r="F4215" s="412">
        <v>1575.64</v>
      </c>
      <c r="G4215" s="412"/>
      <c r="H4215" s="413"/>
    </row>
    <row r="4216" spans="2:8" x14ac:dyDescent="0.35">
      <c r="B4216" s="410" t="s">
        <v>5024</v>
      </c>
      <c r="C4216" s="411" t="s">
        <v>2581</v>
      </c>
      <c r="D4216" s="412">
        <v>0</v>
      </c>
      <c r="E4216" s="412">
        <v>0</v>
      </c>
      <c r="F4216" s="412">
        <v>149512.24</v>
      </c>
      <c r="G4216" s="412">
        <v>-149512.24</v>
      </c>
      <c r="H4216" s="413"/>
    </row>
    <row r="4217" spans="2:8" x14ac:dyDescent="0.35">
      <c r="B4217" s="410" t="s">
        <v>5025</v>
      </c>
      <c r="C4217" s="411" t="s">
        <v>2583</v>
      </c>
      <c r="D4217" s="412">
        <v>0</v>
      </c>
      <c r="E4217" s="412">
        <v>0</v>
      </c>
      <c r="F4217" s="412">
        <v>149512.24</v>
      </c>
      <c r="G4217" s="412">
        <v>-149512.24</v>
      </c>
      <c r="H4217" s="413"/>
    </row>
    <row r="4218" spans="2:8" x14ac:dyDescent="0.35">
      <c r="B4218" s="410" t="s">
        <v>5026</v>
      </c>
      <c r="C4218" s="411" t="s">
        <v>2585</v>
      </c>
      <c r="D4218" s="412">
        <v>0</v>
      </c>
      <c r="E4218" s="412">
        <v>0</v>
      </c>
      <c r="F4218" s="412">
        <v>67805.279999999999</v>
      </c>
      <c r="G4218" s="412">
        <v>-67805.279999999999</v>
      </c>
      <c r="H4218" s="413"/>
    </row>
    <row r="4219" spans="2:8" ht="40.5" x14ac:dyDescent="0.35">
      <c r="B4219" s="410" t="s">
        <v>5027</v>
      </c>
      <c r="C4219" s="411" t="s">
        <v>393</v>
      </c>
      <c r="D4219" s="412"/>
      <c r="E4219" s="412">
        <v>0</v>
      </c>
      <c r="F4219" s="412">
        <v>277.5</v>
      </c>
      <c r="G4219" s="412"/>
      <c r="H4219" s="413"/>
    </row>
    <row r="4220" spans="2:8" ht="40.5" x14ac:dyDescent="0.35">
      <c r="B4220" s="410" t="s">
        <v>5028</v>
      </c>
      <c r="C4220" s="411" t="s">
        <v>393</v>
      </c>
      <c r="D4220" s="412"/>
      <c r="E4220" s="412">
        <v>0</v>
      </c>
      <c r="F4220" s="412">
        <v>277.5</v>
      </c>
      <c r="G4220" s="412"/>
      <c r="H4220" s="413"/>
    </row>
    <row r="4221" spans="2:8" ht="40.5" x14ac:dyDescent="0.35">
      <c r="B4221" s="410" t="s">
        <v>5029</v>
      </c>
      <c r="C4221" s="411" t="s">
        <v>393</v>
      </c>
      <c r="D4221" s="412"/>
      <c r="E4221" s="412">
        <v>0</v>
      </c>
      <c r="F4221" s="412">
        <v>231.26</v>
      </c>
      <c r="G4221" s="412"/>
      <c r="H4221" s="413"/>
    </row>
    <row r="4222" spans="2:8" ht="40.5" x14ac:dyDescent="0.35">
      <c r="B4222" s="410" t="s">
        <v>5030</v>
      </c>
      <c r="C4222" s="411" t="s">
        <v>393</v>
      </c>
      <c r="D4222" s="412"/>
      <c r="E4222" s="412">
        <v>0</v>
      </c>
      <c r="F4222" s="412">
        <v>647.5</v>
      </c>
      <c r="G4222" s="412"/>
      <c r="H4222" s="413"/>
    </row>
    <row r="4223" spans="2:8" ht="40.5" x14ac:dyDescent="0.35">
      <c r="B4223" s="410" t="s">
        <v>5031</v>
      </c>
      <c r="C4223" s="411" t="s">
        <v>393</v>
      </c>
      <c r="D4223" s="412"/>
      <c r="E4223" s="412">
        <v>0</v>
      </c>
      <c r="F4223" s="412">
        <v>203.5</v>
      </c>
      <c r="G4223" s="412"/>
      <c r="H4223" s="413"/>
    </row>
    <row r="4224" spans="2:8" ht="40.5" x14ac:dyDescent="0.35">
      <c r="B4224" s="410" t="s">
        <v>5032</v>
      </c>
      <c r="C4224" s="411" t="s">
        <v>393</v>
      </c>
      <c r="D4224" s="412"/>
      <c r="E4224" s="412">
        <v>0</v>
      </c>
      <c r="F4224" s="412">
        <v>1017.5</v>
      </c>
      <c r="G4224" s="412"/>
      <c r="H4224" s="413"/>
    </row>
    <row r="4225" spans="2:8" ht="40.5" x14ac:dyDescent="0.35">
      <c r="B4225" s="410" t="s">
        <v>5033</v>
      </c>
      <c r="C4225" s="411" t="s">
        <v>393</v>
      </c>
      <c r="D4225" s="412"/>
      <c r="E4225" s="412">
        <v>0</v>
      </c>
      <c r="F4225" s="412">
        <v>307.57</v>
      </c>
      <c r="G4225" s="412"/>
      <c r="H4225" s="413"/>
    </row>
    <row r="4226" spans="2:8" ht="27.75" x14ac:dyDescent="0.35">
      <c r="B4226" s="410" t="s">
        <v>5034</v>
      </c>
      <c r="C4226" s="411" t="s">
        <v>434</v>
      </c>
      <c r="D4226" s="412"/>
      <c r="E4226" s="412">
        <v>0</v>
      </c>
      <c r="F4226" s="412">
        <v>277.5</v>
      </c>
      <c r="G4226" s="412"/>
      <c r="H4226" s="413"/>
    </row>
    <row r="4227" spans="2:8" ht="27.75" x14ac:dyDescent="0.35">
      <c r="B4227" s="410" t="s">
        <v>5035</v>
      </c>
      <c r="C4227" s="411" t="s">
        <v>434</v>
      </c>
      <c r="D4227" s="412"/>
      <c r="E4227" s="412">
        <v>0</v>
      </c>
      <c r="F4227" s="412">
        <v>277.5</v>
      </c>
      <c r="G4227" s="412"/>
      <c r="H4227" s="413"/>
    </row>
    <row r="4228" spans="2:8" ht="27.75" x14ac:dyDescent="0.35">
      <c r="B4228" s="410" t="s">
        <v>5036</v>
      </c>
      <c r="C4228" s="411" t="s">
        <v>434</v>
      </c>
      <c r="D4228" s="412"/>
      <c r="E4228" s="412">
        <v>0</v>
      </c>
      <c r="F4228" s="412">
        <v>231.26</v>
      </c>
      <c r="G4228" s="412"/>
      <c r="H4228" s="413"/>
    </row>
    <row r="4229" spans="2:8" ht="27.75" x14ac:dyDescent="0.35">
      <c r="B4229" s="410" t="s">
        <v>5037</v>
      </c>
      <c r="C4229" s="411" t="s">
        <v>434</v>
      </c>
      <c r="D4229" s="412"/>
      <c r="E4229" s="412">
        <v>0</v>
      </c>
      <c r="F4229" s="412">
        <v>647.5</v>
      </c>
      <c r="G4229" s="412"/>
      <c r="H4229" s="413"/>
    </row>
    <row r="4230" spans="2:8" ht="27.75" x14ac:dyDescent="0.35">
      <c r="B4230" s="410" t="s">
        <v>5038</v>
      </c>
      <c r="C4230" s="411" t="s">
        <v>434</v>
      </c>
      <c r="D4230" s="412"/>
      <c r="E4230" s="412">
        <v>0</v>
      </c>
      <c r="F4230" s="412">
        <v>203.5</v>
      </c>
      <c r="G4230" s="412"/>
      <c r="H4230" s="413"/>
    </row>
    <row r="4231" spans="2:8" ht="27.75" x14ac:dyDescent="0.35">
      <c r="B4231" s="410" t="s">
        <v>5039</v>
      </c>
      <c r="C4231" s="411" t="s">
        <v>434</v>
      </c>
      <c r="D4231" s="412"/>
      <c r="E4231" s="412">
        <v>0</v>
      </c>
      <c r="F4231" s="412">
        <v>1017.5</v>
      </c>
      <c r="G4231" s="412"/>
      <c r="H4231" s="413"/>
    </row>
    <row r="4232" spans="2:8" ht="53.25" x14ac:dyDescent="0.35">
      <c r="B4232" s="410" t="s">
        <v>5040</v>
      </c>
      <c r="C4232" s="411" t="s">
        <v>436</v>
      </c>
      <c r="D4232" s="412"/>
      <c r="E4232" s="412">
        <v>0</v>
      </c>
      <c r="F4232" s="412">
        <v>277.5</v>
      </c>
      <c r="G4232" s="412"/>
      <c r="H4232" s="413"/>
    </row>
    <row r="4233" spans="2:8" ht="53.25" x14ac:dyDescent="0.35">
      <c r="B4233" s="410" t="s">
        <v>5041</v>
      </c>
      <c r="C4233" s="411" t="s">
        <v>436</v>
      </c>
      <c r="D4233" s="412"/>
      <c r="E4233" s="412">
        <v>0</v>
      </c>
      <c r="F4233" s="412">
        <v>277.5</v>
      </c>
      <c r="G4233" s="412"/>
      <c r="H4233" s="413"/>
    </row>
    <row r="4234" spans="2:8" ht="53.25" x14ac:dyDescent="0.35">
      <c r="B4234" s="410" t="s">
        <v>5042</v>
      </c>
      <c r="C4234" s="411" t="s">
        <v>436</v>
      </c>
      <c r="D4234" s="412"/>
      <c r="E4234" s="412">
        <v>0</v>
      </c>
      <c r="F4234" s="412">
        <v>231.26</v>
      </c>
      <c r="G4234" s="412"/>
      <c r="H4234" s="413"/>
    </row>
    <row r="4235" spans="2:8" ht="53.25" x14ac:dyDescent="0.35">
      <c r="B4235" s="410" t="s">
        <v>5043</v>
      </c>
      <c r="C4235" s="411" t="s">
        <v>436</v>
      </c>
      <c r="D4235" s="412"/>
      <c r="E4235" s="412">
        <v>0</v>
      </c>
      <c r="F4235" s="412">
        <v>647.5</v>
      </c>
      <c r="G4235" s="412"/>
      <c r="H4235" s="413"/>
    </row>
    <row r="4236" spans="2:8" ht="53.25" x14ac:dyDescent="0.35">
      <c r="B4236" s="410" t="s">
        <v>5044</v>
      </c>
      <c r="C4236" s="411" t="s">
        <v>436</v>
      </c>
      <c r="D4236" s="412"/>
      <c r="E4236" s="412">
        <v>0</v>
      </c>
      <c r="F4236" s="412">
        <v>203.5</v>
      </c>
      <c r="G4236" s="412"/>
      <c r="H4236" s="413"/>
    </row>
    <row r="4237" spans="2:8" ht="53.25" x14ac:dyDescent="0.35">
      <c r="B4237" s="410" t="s">
        <v>5045</v>
      </c>
      <c r="C4237" s="411" t="s">
        <v>436</v>
      </c>
      <c r="D4237" s="412"/>
      <c r="E4237" s="412">
        <v>0</v>
      </c>
      <c r="F4237" s="412">
        <v>1017.5</v>
      </c>
      <c r="G4237" s="412"/>
      <c r="H4237" s="413"/>
    </row>
    <row r="4238" spans="2:8" ht="53.25" x14ac:dyDescent="0.35">
      <c r="B4238" s="410" t="s">
        <v>5046</v>
      </c>
      <c r="C4238" s="411" t="s">
        <v>436</v>
      </c>
      <c r="D4238" s="412"/>
      <c r="E4238" s="412">
        <v>0</v>
      </c>
      <c r="F4238" s="412">
        <v>203.5</v>
      </c>
      <c r="G4238" s="412"/>
      <c r="H4238" s="413"/>
    </row>
    <row r="4239" spans="2:8" ht="53.25" x14ac:dyDescent="0.35">
      <c r="B4239" s="410" t="s">
        <v>5047</v>
      </c>
      <c r="C4239" s="411" t="s">
        <v>436</v>
      </c>
      <c r="D4239" s="412"/>
      <c r="E4239" s="412">
        <v>0</v>
      </c>
      <c r="F4239" s="412">
        <v>222.01</v>
      </c>
      <c r="G4239" s="412"/>
      <c r="H4239" s="413"/>
    </row>
    <row r="4240" spans="2:8" ht="53.25" x14ac:dyDescent="0.35">
      <c r="B4240" s="410" t="s">
        <v>5048</v>
      </c>
      <c r="C4240" s="411" t="s">
        <v>436</v>
      </c>
      <c r="D4240" s="412"/>
      <c r="E4240" s="412">
        <v>0</v>
      </c>
      <c r="F4240" s="412">
        <v>203.5</v>
      </c>
      <c r="G4240" s="412"/>
      <c r="H4240" s="413"/>
    </row>
    <row r="4241" spans="2:8" ht="40.5" x14ac:dyDescent="0.35">
      <c r="B4241" s="410" t="s">
        <v>5049</v>
      </c>
      <c r="C4241" s="411" t="s">
        <v>559</v>
      </c>
      <c r="D4241" s="412"/>
      <c r="E4241" s="412">
        <v>0</v>
      </c>
      <c r="F4241" s="412">
        <v>371.65</v>
      </c>
      <c r="G4241" s="412"/>
      <c r="H4241" s="413"/>
    </row>
    <row r="4242" spans="2:8" ht="40.5" x14ac:dyDescent="0.35">
      <c r="B4242" s="410" t="s">
        <v>5050</v>
      </c>
      <c r="C4242" s="411" t="s">
        <v>559</v>
      </c>
      <c r="D4242" s="412"/>
      <c r="E4242" s="412">
        <v>0</v>
      </c>
      <c r="F4242" s="412">
        <v>357.77</v>
      </c>
      <c r="G4242" s="412"/>
      <c r="H4242" s="413"/>
    </row>
    <row r="4243" spans="2:8" ht="40.5" x14ac:dyDescent="0.35">
      <c r="B4243" s="410" t="s">
        <v>5051</v>
      </c>
      <c r="C4243" s="411" t="s">
        <v>559</v>
      </c>
      <c r="D4243" s="412"/>
      <c r="E4243" s="412">
        <v>0</v>
      </c>
      <c r="F4243" s="412">
        <v>138.75</v>
      </c>
      <c r="G4243" s="412"/>
      <c r="H4243" s="413"/>
    </row>
    <row r="4244" spans="2:8" ht="40.5" x14ac:dyDescent="0.35">
      <c r="B4244" s="410" t="s">
        <v>5052</v>
      </c>
      <c r="C4244" s="411" t="s">
        <v>559</v>
      </c>
      <c r="D4244" s="412"/>
      <c r="E4244" s="412">
        <v>0</v>
      </c>
      <c r="F4244" s="412">
        <v>138.75</v>
      </c>
      <c r="G4244" s="412"/>
      <c r="H4244" s="413"/>
    </row>
    <row r="4245" spans="2:8" ht="40.5" x14ac:dyDescent="0.35">
      <c r="B4245" s="410" t="s">
        <v>5053</v>
      </c>
      <c r="C4245" s="411" t="s">
        <v>559</v>
      </c>
      <c r="D4245" s="412"/>
      <c r="E4245" s="412">
        <v>0</v>
      </c>
      <c r="F4245" s="412">
        <v>101.75</v>
      </c>
      <c r="G4245" s="412"/>
      <c r="H4245" s="413"/>
    </row>
    <row r="4246" spans="2:8" ht="40.5" x14ac:dyDescent="0.35">
      <c r="B4246" s="410" t="s">
        <v>5054</v>
      </c>
      <c r="C4246" s="411" t="s">
        <v>559</v>
      </c>
      <c r="D4246" s="412"/>
      <c r="E4246" s="412">
        <v>0</v>
      </c>
      <c r="F4246" s="412">
        <v>323.75</v>
      </c>
      <c r="G4246" s="412"/>
      <c r="H4246" s="413"/>
    </row>
    <row r="4247" spans="2:8" ht="40.5" x14ac:dyDescent="0.35">
      <c r="B4247" s="410" t="s">
        <v>5055</v>
      </c>
      <c r="C4247" s="411" t="s">
        <v>559</v>
      </c>
      <c r="D4247" s="412"/>
      <c r="E4247" s="412">
        <v>0</v>
      </c>
      <c r="F4247" s="412">
        <v>508.75</v>
      </c>
      <c r="G4247" s="412"/>
      <c r="H4247" s="413"/>
    </row>
    <row r="4248" spans="2:8" ht="40.5" x14ac:dyDescent="0.35">
      <c r="B4248" s="410" t="s">
        <v>5056</v>
      </c>
      <c r="C4248" s="411" t="s">
        <v>559</v>
      </c>
      <c r="D4248" s="412"/>
      <c r="E4248" s="412">
        <v>0</v>
      </c>
      <c r="F4248" s="412">
        <v>101.75</v>
      </c>
      <c r="G4248" s="412"/>
      <c r="H4248" s="413"/>
    </row>
    <row r="4249" spans="2:8" ht="40.5" x14ac:dyDescent="0.35">
      <c r="B4249" s="410" t="s">
        <v>5057</v>
      </c>
      <c r="C4249" s="411" t="s">
        <v>559</v>
      </c>
      <c r="D4249" s="412"/>
      <c r="E4249" s="412">
        <v>0</v>
      </c>
      <c r="F4249" s="412">
        <v>4417.1099999999997</v>
      </c>
      <c r="G4249" s="412"/>
      <c r="H4249" s="413"/>
    </row>
    <row r="4250" spans="2:8" ht="40.5" x14ac:dyDescent="0.35">
      <c r="B4250" s="410" t="s">
        <v>5058</v>
      </c>
      <c r="C4250" s="411" t="s">
        <v>573</v>
      </c>
      <c r="D4250" s="412"/>
      <c r="E4250" s="412">
        <v>0</v>
      </c>
      <c r="F4250" s="412">
        <v>147.63999999999999</v>
      </c>
      <c r="G4250" s="412"/>
      <c r="H4250" s="413"/>
    </row>
    <row r="4251" spans="2:8" ht="40.5" x14ac:dyDescent="0.35">
      <c r="B4251" s="410" t="s">
        <v>5059</v>
      </c>
      <c r="C4251" s="411" t="s">
        <v>577</v>
      </c>
      <c r="D4251" s="412"/>
      <c r="E4251" s="412">
        <v>0</v>
      </c>
      <c r="F4251" s="412">
        <v>277.5</v>
      </c>
      <c r="G4251" s="412"/>
      <c r="H4251" s="413"/>
    </row>
    <row r="4252" spans="2:8" ht="40.5" x14ac:dyDescent="0.35">
      <c r="B4252" s="410" t="s">
        <v>5060</v>
      </c>
      <c r="C4252" s="411" t="s">
        <v>577</v>
      </c>
      <c r="D4252" s="412"/>
      <c r="E4252" s="412">
        <v>0</v>
      </c>
      <c r="F4252" s="412">
        <v>238.42</v>
      </c>
      <c r="G4252" s="412"/>
      <c r="H4252" s="413"/>
    </row>
    <row r="4253" spans="2:8" ht="40.5" x14ac:dyDescent="0.35">
      <c r="B4253" s="410" t="s">
        <v>5061</v>
      </c>
      <c r="C4253" s="411" t="s">
        <v>577</v>
      </c>
      <c r="D4253" s="412"/>
      <c r="E4253" s="412">
        <v>0</v>
      </c>
      <c r="F4253" s="412">
        <v>215.3</v>
      </c>
      <c r="G4253" s="412"/>
      <c r="H4253" s="413"/>
    </row>
    <row r="4254" spans="2:8" ht="40.5" x14ac:dyDescent="0.35">
      <c r="B4254" s="410" t="s">
        <v>5062</v>
      </c>
      <c r="C4254" s="411" t="s">
        <v>577</v>
      </c>
      <c r="D4254" s="412"/>
      <c r="E4254" s="412">
        <v>0</v>
      </c>
      <c r="F4254" s="412">
        <v>601.25</v>
      </c>
      <c r="G4254" s="412"/>
      <c r="H4254" s="413"/>
    </row>
    <row r="4255" spans="2:8" ht="40.5" x14ac:dyDescent="0.35">
      <c r="B4255" s="410" t="s">
        <v>5063</v>
      </c>
      <c r="C4255" s="411" t="s">
        <v>577</v>
      </c>
      <c r="D4255" s="412"/>
      <c r="E4255" s="412">
        <v>0</v>
      </c>
      <c r="F4255" s="412">
        <v>201.42</v>
      </c>
      <c r="G4255" s="412"/>
      <c r="H4255" s="413"/>
    </row>
    <row r="4256" spans="2:8" ht="40.5" x14ac:dyDescent="0.35">
      <c r="B4256" s="410" t="s">
        <v>5064</v>
      </c>
      <c r="C4256" s="411" t="s">
        <v>577</v>
      </c>
      <c r="D4256" s="412"/>
      <c r="E4256" s="412">
        <v>0</v>
      </c>
      <c r="F4256" s="412">
        <v>1017.5</v>
      </c>
      <c r="G4256" s="412"/>
      <c r="H4256" s="413"/>
    </row>
    <row r="4257" spans="2:8" ht="27.75" x14ac:dyDescent="0.35">
      <c r="B4257" s="410" t="s">
        <v>5065</v>
      </c>
      <c r="C4257" s="411" t="s">
        <v>589</v>
      </c>
      <c r="D4257" s="412"/>
      <c r="E4257" s="412">
        <v>0</v>
      </c>
      <c r="F4257" s="412">
        <v>277.5</v>
      </c>
      <c r="G4257" s="412"/>
      <c r="H4257" s="413"/>
    </row>
    <row r="4258" spans="2:8" ht="27.75" x14ac:dyDescent="0.35">
      <c r="B4258" s="410" t="s">
        <v>5066</v>
      </c>
      <c r="C4258" s="411" t="s">
        <v>589</v>
      </c>
      <c r="D4258" s="412"/>
      <c r="E4258" s="412">
        <v>0</v>
      </c>
      <c r="F4258" s="412">
        <v>277.5</v>
      </c>
      <c r="G4258" s="412"/>
      <c r="H4258" s="413"/>
    </row>
    <row r="4259" spans="2:8" ht="27.75" x14ac:dyDescent="0.35">
      <c r="B4259" s="410" t="s">
        <v>5067</v>
      </c>
      <c r="C4259" s="411" t="s">
        <v>589</v>
      </c>
      <c r="D4259" s="412"/>
      <c r="E4259" s="412">
        <v>0</v>
      </c>
      <c r="F4259" s="412">
        <v>231.26</v>
      </c>
      <c r="G4259" s="412"/>
      <c r="H4259" s="413"/>
    </row>
    <row r="4260" spans="2:8" ht="27.75" x14ac:dyDescent="0.35">
      <c r="B4260" s="410" t="s">
        <v>5068</v>
      </c>
      <c r="C4260" s="411" t="s">
        <v>589</v>
      </c>
      <c r="D4260" s="412"/>
      <c r="E4260" s="412">
        <v>0</v>
      </c>
      <c r="F4260" s="412">
        <v>647.5</v>
      </c>
      <c r="G4260" s="412"/>
      <c r="H4260" s="413"/>
    </row>
    <row r="4261" spans="2:8" ht="27.75" x14ac:dyDescent="0.35">
      <c r="B4261" s="410" t="s">
        <v>5069</v>
      </c>
      <c r="C4261" s="411" t="s">
        <v>589</v>
      </c>
      <c r="D4261" s="412"/>
      <c r="E4261" s="412">
        <v>0</v>
      </c>
      <c r="F4261" s="412">
        <v>203.5</v>
      </c>
      <c r="G4261" s="412"/>
      <c r="H4261" s="413"/>
    </row>
    <row r="4262" spans="2:8" ht="27.75" x14ac:dyDescent="0.35">
      <c r="B4262" s="410" t="s">
        <v>5070</v>
      </c>
      <c r="C4262" s="411" t="s">
        <v>589</v>
      </c>
      <c r="D4262" s="412"/>
      <c r="E4262" s="412">
        <v>0</v>
      </c>
      <c r="F4262" s="412">
        <v>1017.5</v>
      </c>
      <c r="G4262" s="412"/>
      <c r="H4262" s="413"/>
    </row>
    <row r="4263" spans="2:8" ht="27.75" x14ac:dyDescent="0.35">
      <c r="B4263" s="410" t="s">
        <v>5071</v>
      </c>
      <c r="C4263" s="411" t="s">
        <v>288</v>
      </c>
      <c r="D4263" s="412"/>
      <c r="E4263" s="412">
        <v>0</v>
      </c>
      <c r="F4263" s="412">
        <v>277.5</v>
      </c>
      <c r="G4263" s="412"/>
      <c r="H4263" s="413"/>
    </row>
    <row r="4264" spans="2:8" ht="27.75" x14ac:dyDescent="0.35">
      <c r="B4264" s="410" t="s">
        <v>5072</v>
      </c>
      <c r="C4264" s="411" t="s">
        <v>288</v>
      </c>
      <c r="D4264" s="412"/>
      <c r="E4264" s="412">
        <v>0</v>
      </c>
      <c r="F4264" s="412">
        <v>277.5</v>
      </c>
      <c r="G4264" s="412"/>
      <c r="H4264" s="413"/>
    </row>
    <row r="4265" spans="2:8" ht="27.75" x14ac:dyDescent="0.35">
      <c r="B4265" s="410" t="s">
        <v>5073</v>
      </c>
      <c r="C4265" s="411" t="s">
        <v>288</v>
      </c>
      <c r="D4265" s="412"/>
      <c r="E4265" s="412">
        <v>0</v>
      </c>
      <c r="F4265" s="412">
        <v>231.26</v>
      </c>
      <c r="G4265" s="412"/>
      <c r="H4265" s="413"/>
    </row>
    <row r="4266" spans="2:8" ht="27.75" x14ac:dyDescent="0.35">
      <c r="B4266" s="410" t="s">
        <v>5074</v>
      </c>
      <c r="C4266" s="411" t="s">
        <v>288</v>
      </c>
      <c r="D4266" s="412"/>
      <c r="E4266" s="412">
        <v>0</v>
      </c>
      <c r="F4266" s="412">
        <v>647.5</v>
      </c>
      <c r="G4266" s="412"/>
      <c r="H4266" s="413"/>
    </row>
    <row r="4267" spans="2:8" ht="27.75" x14ac:dyDescent="0.35">
      <c r="B4267" s="410" t="s">
        <v>5075</v>
      </c>
      <c r="C4267" s="411" t="s">
        <v>288</v>
      </c>
      <c r="D4267" s="412"/>
      <c r="E4267" s="412">
        <v>0</v>
      </c>
      <c r="F4267" s="412">
        <v>203.5</v>
      </c>
      <c r="G4267" s="412"/>
      <c r="H4267" s="413"/>
    </row>
    <row r="4268" spans="2:8" ht="27.75" x14ac:dyDescent="0.35">
      <c r="B4268" s="410" t="s">
        <v>5076</v>
      </c>
      <c r="C4268" s="411" t="s">
        <v>288</v>
      </c>
      <c r="D4268" s="412"/>
      <c r="E4268" s="412">
        <v>0</v>
      </c>
      <c r="F4268" s="412">
        <v>1017.5</v>
      </c>
      <c r="G4268" s="412"/>
      <c r="H4268" s="413"/>
    </row>
    <row r="4269" spans="2:8" ht="27.75" x14ac:dyDescent="0.35">
      <c r="B4269" s="410" t="s">
        <v>5077</v>
      </c>
      <c r="C4269" s="411" t="s">
        <v>292</v>
      </c>
      <c r="D4269" s="412"/>
      <c r="E4269" s="412">
        <v>0</v>
      </c>
      <c r="F4269" s="412">
        <v>277.5</v>
      </c>
      <c r="G4269" s="412"/>
      <c r="H4269" s="413"/>
    </row>
    <row r="4270" spans="2:8" ht="27.75" x14ac:dyDescent="0.35">
      <c r="B4270" s="410" t="s">
        <v>5078</v>
      </c>
      <c r="C4270" s="411" t="s">
        <v>292</v>
      </c>
      <c r="D4270" s="412"/>
      <c r="E4270" s="412">
        <v>0</v>
      </c>
      <c r="F4270" s="412">
        <v>277.5</v>
      </c>
      <c r="G4270" s="412"/>
      <c r="H4270" s="413"/>
    </row>
    <row r="4271" spans="2:8" ht="27.75" x14ac:dyDescent="0.35">
      <c r="B4271" s="410" t="s">
        <v>5079</v>
      </c>
      <c r="C4271" s="411" t="s">
        <v>292</v>
      </c>
      <c r="D4271" s="412"/>
      <c r="E4271" s="412">
        <v>0</v>
      </c>
      <c r="F4271" s="412">
        <v>231.26</v>
      </c>
      <c r="G4271" s="412"/>
      <c r="H4271" s="413"/>
    </row>
    <row r="4272" spans="2:8" ht="27.75" x14ac:dyDescent="0.35">
      <c r="B4272" s="410" t="s">
        <v>5080</v>
      </c>
      <c r="C4272" s="411" t="s">
        <v>292</v>
      </c>
      <c r="D4272" s="412"/>
      <c r="E4272" s="412">
        <v>0</v>
      </c>
      <c r="F4272" s="412">
        <v>647.5</v>
      </c>
      <c r="G4272" s="412"/>
      <c r="H4272" s="413"/>
    </row>
    <row r="4273" spans="2:8" ht="27.75" x14ac:dyDescent="0.35">
      <c r="B4273" s="410" t="s">
        <v>5081</v>
      </c>
      <c r="C4273" s="411" t="s">
        <v>292</v>
      </c>
      <c r="D4273" s="412"/>
      <c r="E4273" s="412">
        <v>0</v>
      </c>
      <c r="F4273" s="412">
        <v>1017.5</v>
      </c>
      <c r="G4273" s="412"/>
      <c r="H4273" s="413"/>
    </row>
    <row r="4274" spans="2:8" ht="27.75" x14ac:dyDescent="0.35">
      <c r="B4274" s="410" t="s">
        <v>5082</v>
      </c>
      <c r="C4274" s="411" t="s">
        <v>292</v>
      </c>
      <c r="D4274" s="412"/>
      <c r="E4274" s="412">
        <v>0</v>
      </c>
      <c r="F4274" s="412">
        <v>203.5</v>
      </c>
      <c r="G4274" s="412"/>
      <c r="H4274" s="413"/>
    </row>
    <row r="4275" spans="2:8" ht="27.75" x14ac:dyDescent="0.35">
      <c r="B4275" s="410" t="s">
        <v>5083</v>
      </c>
      <c r="C4275" s="411" t="s">
        <v>292</v>
      </c>
      <c r="D4275" s="412"/>
      <c r="E4275" s="412">
        <v>0</v>
      </c>
      <c r="F4275" s="412">
        <v>231.26</v>
      </c>
      <c r="G4275" s="412"/>
      <c r="H4275" s="413"/>
    </row>
    <row r="4276" spans="2:8" ht="27.75" x14ac:dyDescent="0.35">
      <c r="B4276" s="410" t="s">
        <v>5084</v>
      </c>
      <c r="C4276" s="411" t="s">
        <v>292</v>
      </c>
      <c r="D4276" s="412"/>
      <c r="E4276" s="412">
        <v>0</v>
      </c>
      <c r="F4276" s="412">
        <v>203.5</v>
      </c>
      <c r="G4276" s="412"/>
      <c r="H4276" s="413"/>
    </row>
    <row r="4277" spans="2:8" ht="27.75" x14ac:dyDescent="0.35">
      <c r="B4277" s="410" t="s">
        <v>5085</v>
      </c>
      <c r="C4277" s="411" t="s">
        <v>292</v>
      </c>
      <c r="D4277" s="412"/>
      <c r="E4277" s="412">
        <v>0</v>
      </c>
      <c r="F4277" s="412">
        <v>6680</v>
      </c>
      <c r="G4277" s="412"/>
      <c r="H4277" s="413"/>
    </row>
    <row r="4278" spans="2:8" ht="27.75" x14ac:dyDescent="0.35">
      <c r="B4278" s="410" t="s">
        <v>5086</v>
      </c>
      <c r="C4278" s="411" t="s">
        <v>296</v>
      </c>
      <c r="D4278" s="412"/>
      <c r="E4278" s="412">
        <v>0</v>
      </c>
      <c r="F4278" s="412">
        <v>277.5</v>
      </c>
      <c r="G4278" s="412"/>
      <c r="H4278" s="413"/>
    </row>
    <row r="4279" spans="2:8" ht="27.75" x14ac:dyDescent="0.35">
      <c r="B4279" s="410" t="s">
        <v>5087</v>
      </c>
      <c r="C4279" s="411" t="s">
        <v>296</v>
      </c>
      <c r="D4279" s="412"/>
      <c r="E4279" s="412">
        <v>0</v>
      </c>
      <c r="F4279" s="412">
        <v>277.5</v>
      </c>
      <c r="G4279" s="412"/>
      <c r="H4279" s="413"/>
    </row>
    <row r="4280" spans="2:8" ht="27.75" x14ac:dyDescent="0.35">
      <c r="B4280" s="410" t="s">
        <v>5088</v>
      </c>
      <c r="C4280" s="411" t="s">
        <v>296</v>
      </c>
      <c r="D4280" s="412"/>
      <c r="E4280" s="412">
        <v>0</v>
      </c>
      <c r="F4280" s="412">
        <v>217.38</v>
      </c>
      <c r="G4280" s="412"/>
      <c r="H4280" s="413"/>
    </row>
    <row r="4281" spans="2:8" ht="27.75" x14ac:dyDescent="0.35">
      <c r="B4281" s="410" t="s">
        <v>5089</v>
      </c>
      <c r="C4281" s="411" t="s">
        <v>296</v>
      </c>
      <c r="D4281" s="412"/>
      <c r="E4281" s="412">
        <v>0</v>
      </c>
      <c r="F4281" s="412">
        <v>647.5</v>
      </c>
      <c r="G4281" s="412"/>
      <c r="H4281" s="413"/>
    </row>
    <row r="4282" spans="2:8" ht="27.75" x14ac:dyDescent="0.35">
      <c r="B4282" s="410" t="s">
        <v>5090</v>
      </c>
      <c r="C4282" s="411" t="s">
        <v>296</v>
      </c>
      <c r="D4282" s="412"/>
      <c r="E4282" s="412">
        <v>0</v>
      </c>
      <c r="F4282" s="412">
        <v>1017.5</v>
      </c>
      <c r="G4282" s="412"/>
      <c r="H4282" s="413"/>
    </row>
    <row r="4283" spans="2:8" ht="27.75" x14ac:dyDescent="0.35">
      <c r="B4283" s="410" t="s">
        <v>5091</v>
      </c>
      <c r="C4283" s="411" t="s">
        <v>296</v>
      </c>
      <c r="D4283" s="412"/>
      <c r="E4283" s="412">
        <v>0</v>
      </c>
      <c r="F4283" s="412">
        <v>203.5</v>
      </c>
      <c r="G4283" s="412"/>
      <c r="H4283" s="413"/>
    </row>
    <row r="4284" spans="2:8" ht="27.75" x14ac:dyDescent="0.35">
      <c r="B4284" s="410" t="s">
        <v>5092</v>
      </c>
      <c r="C4284" s="411" t="s">
        <v>296</v>
      </c>
      <c r="D4284" s="412"/>
      <c r="E4284" s="412">
        <v>0</v>
      </c>
      <c r="F4284" s="412">
        <v>231.26</v>
      </c>
      <c r="G4284" s="412"/>
      <c r="H4284" s="413"/>
    </row>
    <row r="4285" spans="2:8" ht="27.75" x14ac:dyDescent="0.35">
      <c r="B4285" s="410" t="s">
        <v>5093</v>
      </c>
      <c r="C4285" s="411" t="s">
        <v>296</v>
      </c>
      <c r="D4285" s="412"/>
      <c r="E4285" s="412">
        <v>0</v>
      </c>
      <c r="F4285" s="412">
        <v>203.5</v>
      </c>
      <c r="G4285" s="412"/>
      <c r="H4285" s="413"/>
    </row>
    <row r="4286" spans="2:8" ht="27.75" x14ac:dyDescent="0.35">
      <c r="B4286" s="410" t="s">
        <v>5094</v>
      </c>
      <c r="C4286" s="411" t="s">
        <v>296</v>
      </c>
      <c r="D4286" s="412"/>
      <c r="E4286" s="412">
        <v>0</v>
      </c>
      <c r="F4286" s="412">
        <v>6650</v>
      </c>
      <c r="G4286" s="412"/>
      <c r="H4286" s="413"/>
    </row>
    <row r="4287" spans="2:8" ht="27.75" x14ac:dyDescent="0.35">
      <c r="B4287" s="410" t="s">
        <v>5095</v>
      </c>
      <c r="C4287" s="411" t="s">
        <v>300</v>
      </c>
      <c r="D4287" s="412"/>
      <c r="E4287" s="412">
        <v>0</v>
      </c>
      <c r="F4287" s="412">
        <v>231.26</v>
      </c>
      <c r="G4287" s="412"/>
      <c r="H4287" s="413"/>
    </row>
    <row r="4288" spans="2:8" ht="27.75" x14ac:dyDescent="0.35">
      <c r="B4288" s="410" t="s">
        <v>5096</v>
      </c>
      <c r="C4288" s="411" t="s">
        <v>300</v>
      </c>
      <c r="D4288" s="412"/>
      <c r="E4288" s="412">
        <v>0</v>
      </c>
      <c r="F4288" s="412">
        <v>203.5</v>
      </c>
      <c r="G4288" s="412"/>
      <c r="H4288" s="413"/>
    </row>
    <row r="4289" spans="2:8" ht="27.75" x14ac:dyDescent="0.35">
      <c r="B4289" s="410" t="s">
        <v>5097</v>
      </c>
      <c r="C4289" s="411" t="s">
        <v>300</v>
      </c>
      <c r="D4289" s="412"/>
      <c r="E4289" s="412">
        <v>0</v>
      </c>
      <c r="F4289" s="412">
        <v>277.5</v>
      </c>
      <c r="G4289" s="412"/>
      <c r="H4289" s="413"/>
    </row>
    <row r="4290" spans="2:8" ht="27.75" x14ac:dyDescent="0.35">
      <c r="B4290" s="410" t="s">
        <v>5098</v>
      </c>
      <c r="C4290" s="411" t="s">
        <v>300</v>
      </c>
      <c r="D4290" s="412"/>
      <c r="E4290" s="412">
        <v>0</v>
      </c>
      <c r="F4290" s="412">
        <v>277.5</v>
      </c>
      <c r="G4290" s="412"/>
      <c r="H4290" s="413"/>
    </row>
    <row r="4291" spans="2:8" ht="27.75" x14ac:dyDescent="0.35">
      <c r="B4291" s="410" t="s">
        <v>5099</v>
      </c>
      <c r="C4291" s="411" t="s">
        <v>300</v>
      </c>
      <c r="D4291" s="412"/>
      <c r="E4291" s="412">
        <v>0</v>
      </c>
      <c r="F4291" s="412">
        <v>203.5</v>
      </c>
      <c r="G4291" s="412"/>
      <c r="H4291" s="413"/>
    </row>
    <row r="4292" spans="2:8" ht="27.75" x14ac:dyDescent="0.35">
      <c r="B4292" s="410" t="s">
        <v>5100</v>
      </c>
      <c r="C4292" s="411" t="s">
        <v>300</v>
      </c>
      <c r="D4292" s="412"/>
      <c r="E4292" s="412">
        <v>0</v>
      </c>
      <c r="F4292" s="412">
        <v>647.5</v>
      </c>
      <c r="G4292" s="412"/>
      <c r="H4292" s="413"/>
    </row>
    <row r="4293" spans="2:8" ht="27.75" x14ac:dyDescent="0.35">
      <c r="B4293" s="410" t="s">
        <v>5101</v>
      </c>
      <c r="C4293" s="411" t="s">
        <v>300</v>
      </c>
      <c r="D4293" s="412"/>
      <c r="E4293" s="412">
        <v>0</v>
      </c>
      <c r="F4293" s="412">
        <v>1024.08</v>
      </c>
      <c r="G4293" s="412"/>
      <c r="H4293" s="413"/>
    </row>
    <row r="4294" spans="2:8" ht="27.75" x14ac:dyDescent="0.35">
      <c r="B4294" s="410" t="s">
        <v>5102</v>
      </c>
      <c r="C4294" s="411" t="s">
        <v>300</v>
      </c>
      <c r="D4294" s="412"/>
      <c r="E4294" s="412">
        <v>0</v>
      </c>
      <c r="F4294" s="412">
        <v>1017.5</v>
      </c>
      <c r="G4294" s="412"/>
      <c r="H4294" s="413"/>
    </row>
    <row r="4295" spans="2:8" ht="27.75" x14ac:dyDescent="0.35">
      <c r="B4295" s="410" t="s">
        <v>5103</v>
      </c>
      <c r="C4295" s="411" t="s">
        <v>300</v>
      </c>
      <c r="D4295" s="412"/>
      <c r="E4295" s="412">
        <v>0</v>
      </c>
      <c r="F4295" s="412">
        <v>203.5</v>
      </c>
      <c r="G4295" s="412"/>
      <c r="H4295" s="413"/>
    </row>
    <row r="4296" spans="2:8" ht="27.75" x14ac:dyDescent="0.35">
      <c r="B4296" s="410" t="s">
        <v>5104</v>
      </c>
      <c r="C4296" s="411" t="s">
        <v>304</v>
      </c>
      <c r="D4296" s="412"/>
      <c r="E4296" s="412">
        <v>0</v>
      </c>
      <c r="F4296" s="412">
        <v>277.5</v>
      </c>
      <c r="G4296" s="412"/>
      <c r="H4296" s="413"/>
    </row>
    <row r="4297" spans="2:8" ht="27.75" x14ac:dyDescent="0.35">
      <c r="B4297" s="410" t="s">
        <v>5105</v>
      </c>
      <c r="C4297" s="411" t="s">
        <v>304</v>
      </c>
      <c r="D4297" s="412"/>
      <c r="E4297" s="412">
        <v>0</v>
      </c>
      <c r="F4297" s="412">
        <v>277.5</v>
      </c>
      <c r="G4297" s="412"/>
      <c r="H4297" s="413"/>
    </row>
    <row r="4298" spans="2:8" ht="27.75" x14ac:dyDescent="0.35">
      <c r="B4298" s="410" t="s">
        <v>5106</v>
      </c>
      <c r="C4298" s="411" t="s">
        <v>304</v>
      </c>
      <c r="D4298" s="412"/>
      <c r="E4298" s="412">
        <v>0</v>
      </c>
      <c r="F4298" s="412">
        <v>231.26</v>
      </c>
      <c r="G4298" s="412"/>
      <c r="H4298" s="413"/>
    </row>
    <row r="4299" spans="2:8" ht="27.75" x14ac:dyDescent="0.35">
      <c r="B4299" s="410" t="s">
        <v>5107</v>
      </c>
      <c r="C4299" s="411" t="s">
        <v>304</v>
      </c>
      <c r="D4299" s="412"/>
      <c r="E4299" s="412">
        <v>0</v>
      </c>
      <c r="F4299" s="412">
        <v>647.5</v>
      </c>
      <c r="G4299" s="412"/>
      <c r="H4299" s="413"/>
    </row>
    <row r="4300" spans="2:8" ht="27.75" x14ac:dyDescent="0.35">
      <c r="B4300" s="410" t="s">
        <v>5108</v>
      </c>
      <c r="C4300" s="411" t="s">
        <v>304</v>
      </c>
      <c r="D4300" s="412"/>
      <c r="E4300" s="412">
        <v>0</v>
      </c>
      <c r="F4300" s="412">
        <v>1017.5</v>
      </c>
      <c r="G4300" s="412"/>
      <c r="H4300" s="413"/>
    </row>
    <row r="4301" spans="2:8" ht="27.75" x14ac:dyDescent="0.35">
      <c r="B4301" s="410" t="s">
        <v>5109</v>
      </c>
      <c r="C4301" s="411" t="s">
        <v>304</v>
      </c>
      <c r="D4301" s="412"/>
      <c r="E4301" s="412">
        <v>0</v>
      </c>
      <c r="F4301" s="412">
        <v>203.5</v>
      </c>
      <c r="G4301" s="412"/>
      <c r="H4301" s="413"/>
    </row>
    <row r="4302" spans="2:8" ht="27.75" x14ac:dyDescent="0.35">
      <c r="B4302" s="410" t="s">
        <v>5110</v>
      </c>
      <c r="C4302" s="411" t="s">
        <v>304</v>
      </c>
      <c r="D4302" s="412"/>
      <c r="E4302" s="412">
        <v>0</v>
      </c>
      <c r="F4302" s="412">
        <v>231.26</v>
      </c>
      <c r="G4302" s="412"/>
      <c r="H4302" s="413"/>
    </row>
    <row r="4303" spans="2:8" ht="27.75" x14ac:dyDescent="0.35">
      <c r="B4303" s="410" t="s">
        <v>5111</v>
      </c>
      <c r="C4303" s="411" t="s">
        <v>304</v>
      </c>
      <c r="D4303" s="412"/>
      <c r="E4303" s="412">
        <v>0</v>
      </c>
      <c r="F4303" s="412">
        <v>203.5</v>
      </c>
      <c r="G4303" s="412"/>
      <c r="H4303" s="413"/>
    </row>
    <row r="4304" spans="2:8" ht="27.75" x14ac:dyDescent="0.35">
      <c r="B4304" s="410" t="s">
        <v>5112</v>
      </c>
      <c r="C4304" s="411" t="s">
        <v>304</v>
      </c>
      <c r="D4304" s="412"/>
      <c r="E4304" s="412">
        <v>0</v>
      </c>
      <c r="F4304" s="412">
        <v>6680</v>
      </c>
      <c r="G4304" s="412"/>
      <c r="H4304" s="413"/>
    </row>
    <row r="4305" spans="2:8" ht="27.75" x14ac:dyDescent="0.35">
      <c r="B4305" s="410" t="s">
        <v>5113</v>
      </c>
      <c r="C4305" s="411" t="s">
        <v>304</v>
      </c>
      <c r="D4305" s="412"/>
      <c r="E4305" s="412">
        <v>0</v>
      </c>
      <c r="F4305" s="412">
        <v>4956.5600000000004</v>
      </c>
      <c r="G4305" s="412"/>
      <c r="H4305" s="413"/>
    </row>
    <row r="4306" spans="2:8" ht="27.75" x14ac:dyDescent="0.35">
      <c r="B4306" s="410" t="s">
        <v>5114</v>
      </c>
      <c r="C4306" s="411" t="s">
        <v>308</v>
      </c>
      <c r="D4306" s="412"/>
      <c r="E4306" s="412">
        <v>0</v>
      </c>
      <c r="F4306" s="412">
        <v>115.63</v>
      </c>
      <c r="G4306" s="412"/>
      <c r="H4306" s="413"/>
    </row>
    <row r="4307" spans="2:8" ht="27.75" x14ac:dyDescent="0.35">
      <c r="B4307" s="410" t="s">
        <v>5115</v>
      </c>
      <c r="C4307" s="411" t="s">
        <v>308</v>
      </c>
      <c r="D4307" s="412"/>
      <c r="E4307" s="412">
        <v>0</v>
      </c>
      <c r="F4307" s="412">
        <v>101.75</v>
      </c>
      <c r="G4307" s="412"/>
      <c r="H4307" s="413"/>
    </row>
    <row r="4308" spans="2:8" ht="27.75" x14ac:dyDescent="0.35">
      <c r="B4308" s="410" t="s">
        <v>5116</v>
      </c>
      <c r="C4308" s="411" t="s">
        <v>308</v>
      </c>
      <c r="D4308" s="412"/>
      <c r="E4308" s="412">
        <v>0</v>
      </c>
      <c r="F4308" s="412">
        <v>138.75</v>
      </c>
      <c r="G4308" s="412"/>
      <c r="H4308" s="413"/>
    </row>
    <row r="4309" spans="2:8" ht="27.75" x14ac:dyDescent="0.35">
      <c r="B4309" s="410" t="s">
        <v>5117</v>
      </c>
      <c r="C4309" s="411" t="s">
        <v>308</v>
      </c>
      <c r="D4309" s="412"/>
      <c r="E4309" s="412">
        <v>0</v>
      </c>
      <c r="F4309" s="412">
        <v>138.75</v>
      </c>
      <c r="G4309" s="412"/>
      <c r="H4309" s="413"/>
    </row>
    <row r="4310" spans="2:8" ht="27.75" x14ac:dyDescent="0.35">
      <c r="B4310" s="410" t="s">
        <v>5118</v>
      </c>
      <c r="C4310" s="411" t="s">
        <v>308</v>
      </c>
      <c r="D4310" s="412"/>
      <c r="E4310" s="412">
        <v>0</v>
      </c>
      <c r="F4310" s="412">
        <v>101.75</v>
      </c>
      <c r="G4310" s="412"/>
      <c r="H4310" s="413"/>
    </row>
    <row r="4311" spans="2:8" ht="27.75" x14ac:dyDescent="0.35">
      <c r="B4311" s="410" t="s">
        <v>5119</v>
      </c>
      <c r="C4311" s="411" t="s">
        <v>308</v>
      </c>
      <c r="D4311" s="412"/>
      <c r="E4311" s="412">
        <v>0</v>
      </c>
      <c r="F4311" s="412">
        <v>323.75</v>
      </c>
      <c r="G4311" s="412"/>
      <c r="H4311" s="413"/>
    </row>
    <row r="4312" spans="2:8" ht="27.75" x14ac:dyDescent="0.35">
      <c r="B4312" s="410" t="s">
        <v>5120</v>
      </c>
      <c r="C4312" s="411" t="s">
        <v>308</v>
      </c>
      <c r="D4312" s="412"/>
      <c r="E4312" s="412">
        <v>0</v>
      </c>
      <c r="F4312" s="412">
        <v>512.04</v>
      </c>
      <c r="G4312" s="412"/>
      <c r="H4312" s="413"/>
    </row>
    <row r="4313" spans="2:8" ht="27.75" x14ac:dyDescent="0.35">
      <c r="B4313" s="410" t="s">
        <v>5121</v>
      </c>
      <c r="C4313" s="411" t="s">
        <v>308</v>
      </c>
      <c r="D4313" s="412"/>
      <c r="E4313" s="412">
        <v>0</v>
      </c>
      <c r="F4313" s="412">
        <v>508.75</v>
      </c>
      <c r="G4313" s="412"/>
      <c r="H4313" s="413"/>
    </row>
    <row r="4314" spans="2:8" ht="27.75" x14ac:dyDescent="0.35">
      <c r="B4314" s="410" t="s">
        <v>5122</v>
      </c>
      <c r="C4314" s="411" t="s">
        <v>308</v>
      </c>
      <c r="D4314" s="412"/>
      <c r="E4314" s="412">
        <v>0</v>
      </c>
      <c r="F4314" s="412">
        <v>101.75</v>
      </c>
      <c r="G4314" s="412"/>
      <c r="H4314" s="413"/>
    </row>
    <row r="4315" spans="2:8" ht="27.75" x14ac:dyDescent="0.35">
      <c r="B4315" s="410" t="s">
        <v>5123</v>
      </c>
      <c r="C4315" s="411" t="s">
        <v>282</v>
      </c>
      <c r="D4315" s="412"/>
      <c r="E4315" s="412">
        <v>0</v>
      </c>
      <c r="F4315" s="412">
        <v>231.26</v>
      </c>
      <c r="G4315" s="412"/>
      <c r="H4315" s="413"/>
    </row>
    <row r="4316" spans="2:8" ht="27.75" x14ac:dyDescent="0.35">
      <c r="B4316" s="410" t="s">
        <v>5124</v>
      </c>
      <c r="C4316" s="411" t="s">
        <v>282</v>
      </c>
      <c r="D4316" s="412"/>
      <c r="E4316" s="412">
        <v>0</v>
      </c>
      <c r="F4316" s="412">
        <v>203.5</v>
      </c>
      <c r="G4316" s="412"/>
      <c r="H4316" s="413"/>
    </row>
    <row r="4317" spans="2:8" ht="27.75" x14ac:dyDescent="0.35">
      <c r="B4317" s="410" t="s">
        <v>5125</v>
      </c>
      <c r="C4317" s="411" t="s">
        <v>282</v>
      </c>
      <c r="D4317" s="412"/>
      <c r="E4317" s="412">
        <v>0</v>
      </c>
      <c r="F4317" s="412">
        <v>277.5</v>
      </c>
      <c r="G4317" s="412"/>
      <c r="H4317" s="413"/>
    </row>
    <row r="4318" spans="2:8" ht="27.75" x14ac:dyDescent="0.35">
      <c r="B4318" s="410" t="s">
        <v>5126</v>
      </c>
      <c r="C4318" s="411" t="s">
        <v>282</v>
      </c>
      <c r="D4318" s="412"/>
      <c r="E4318" s="412">
        <v>0</v>
      </c>
      <c r="F4318" s="412">
        <v>277.5</v>
      </c>
      <c r="G4318" s="412"/>
      <c r="H4318" s="413"/>
    </row>
    <row r="4319" spans="2:8" ht="27.75" x14ac:dyDescent="0.35">
      <c r="B4319" s="410" t="s">
        <v>5127</v>
      </c>
      <c r="C4319" s="411" t="s">
        <v>282</v>
      </c>
      <c r="D4319" s="412"/>
      <c r="E4319" s="412">
        <v>0</v>
      </c>
      <c r="F4319" s="412">
        <v>203.5</v>
      </c>
      <c r="G4319" s="412"/>
      <c r="H4319" s="413"/>
    </row>
    <row r="4320" spans="2:8" ht="27.75" x14ac:dyDescent="0.35">
      <c r="B4320" s="410" t="s">
        <v>5128</v>
      </c>
      <c r="C4320" s="411" t="s">
        <v>282</v>
      </c>
      <c r="D4320" s="412"/>
      <c r="E4320" s="412">
        <v>0</v>
      </c>
      <c r="F4320" s="412">
        <v>647.5</v>
      </c>
      <c r="G4320" s="412"/>
      <c r="H4320" s="413"/>
    </row>
    <row r="4321" spans="2:8" ht="27.75" x14ac:dyDescent="0.35">
      <c r="B4321" s="410" t="s">
        <v>5129</v>
      </c>
      <c r="C4321" s="411" t="s">
        <v>282</v>
      </c>
      <c r="D4321" s="412"/>
      <c r="E4321" s="412">
        <v>0</v>
      </c>
      <c r="F4321" s="412">
        <v>1024.08</v>
      </c>
      <c r="G4321" s="412"/>
      <c r="H4321" s="413"/>
    </row>
    <row r="4322" spans="2:8" ht="27.75" x14ac:dyDescent="0.35">
      <c r="B4322" s="410" t="s">
        <v>5130</v>
      </c>
      <c r="C4322" s="411" t="s">
        <v>282</v>
      </c>
      <c r="D4322" s="412"/>
      <c r="E4322" s="412">
        <v>0</v>
      </c>
      <c r="F4322" s="412">
        <v>1017.5</v>
      </c>
      <c r="G4322" s="412"/>
      <c r="H4322" s="413"/>
    </row>
    <row r="4323" spans="2:8" ht="27.75" x14ac:dyDescent="0.35">
      <c r="B4323" s="410" t="s">
        <v>5131</v>
      </c>
      <c r="C4323" s="411" t="s">
        <v>282</v>
      </c>
      <c r="D4323" s="412"/>
      <c r="E4323" s="412">
        <v>0</v>
      </c>
      <c r="F4323" s="412">
        <v>203.5</v>
      </c>
      <c r="G4323" s="412"/>
      <c r="H4323" s="413"/>
    </row>
    <row r="4324" spans="2:8" x14ac:dyDescent="0.35">
      <c r="B4324" s="410" t="s">
        <v>5132</v>
      </c>
      <c r="C4324" s="411" t="s">
        <v>2692</v>
      </c>
      <c r="D4324" s="412">
        <v>0</v>
      </c>
      <c r="E4324" s="412">
        <v>0</v>
      </c>
      <c r="F4324" s="412">
        <v>64770.78</v>
      </c>
      <c r="G4324" s="412">
        <v>-64770.78</v>
      </c>
      <c r="H4324" s="413"/>
    </row>
    <row r="4325" spans="2:8" ht="40.5" x14ac:dyDescent="0.35">
      <c r="B4325" s="410" t="s">
        <v>5133</v>
      </c>
      <c r="C4325" s="411" t="s">
        <v>393</v>
      </c>
      <c r="D4325" s="412"/>
      <c r="E4325" s="412">
        <v>0</v>
      </c>
      <c r="F4325" s="412">
        <v>366</v>
      </c>
      <c r="G4325" s="412"/>
      <c r="H4325" s="413"/>
    </row>
    <row r="4326" spans="2:8" ht="40.5" x14ac:dyDescent="0.35">
      <c r="B4326" s="410" t="s">
        <v>5134</v>
      </c>
      <c r="C4326" s="411" t="s">
        <v>393</v>
      </c>
      <c r="D4326" s="412"/>
      <c r="E4326" s="412">
        <v>0</v>
      </c>
      <c r="F4326" s="412">
        <v>366</v>
      </c>
      <c r="G4326" s="412"/>
      <c r="H4326" s="413"/>
    </row>
    <row r="4327" spans="2:8" ht="40.5" x14ac:dyDescent="0.35">
      <c r="B4327" s="410" t="s">
        <v>5135</v>
      </c>
      <c r="C4327" s="411" t="s">
        <v>393</v>
      </c>
      <c r="D4327" s="412"/>
      <c r="E4327" s="412">
        <v>0</v>
      </c>
      <c r="F4327" s="412">
        <v>305</v>
      </c>
      <c r="G4327" s="412"/>
      <c r="H4327" s="413"/>
    </row>
    <row r="4328" spans="2:8" ht="40.5" x14ac:dyDescent="0.35">
      <c r="B4328" s="410" t="s">
        <v>5136</v>
      </c>
      <c r="C4328" s="411" t="s">
        <v>393</v>
      </c>
      <c r="D4328" s="412"/>
      <c r="E4328" s="412">
        <v>0</v>
      </c>
      <c r="F4328" s="412">
        <v>854</v>
      </c>
      <c r="G4328" s="412"/>
      <c r="H4328" s="413"/>
    </row>
    <row r="4329" spans="2:8" ht="40.5" x14ac:dyDescent="0.35">
      <c r="B4329" s="410" t="s">
        <v>5137</v>
      </c>
      <c r="C4329" s="411" t="s">
        <v>393</v>
      </c>
      <c r="D4329" s="412"/>
      <c r="E4329" s="412">
        <v>0</v>
      </c>
      <c r="F4329" s="412">
        <v>268.39999999999998</v>
      </c>
      <c r="G4329" s="412"/>
      <c r="H4329" s="413"/>
    </row>
    <row r="4330" spans="2:8" ht="40.5" x14ac:dyDescent="0.35">
      <c r="B4330" s="410" t="s">
        <v>5138</v>
      </c>
      <c r="C4330" s="411" t="s">
        <v>393</v>
      </c>
      <c r="D4330" s="412"/>
      <c r="E4330" s="412">
        <v>0</v>
      </c>
      <c r="F4330" s="412">
        <v>1342</v>
      </c>
      <c r="G4330" s="412"/>
      <c r="H4330" s="413"/>
    </row>
    <row r="4331" spans="2:8" ht="40.5" x14ac:dyDescent="0.35">
      <c r="B4331" s="410" t="s">
        <v>5139</v>
      </c>
      <c r="C4331" s="411" t="s">
        <v>393</v>
      </c>
      <c r="D4331" s="412"/>
      <c r="E4331" s="412">
        <v>0</v>
      </c>
      <c r="F4331" s="412">
        <v>405.65</v>
      </c>
      <c r="G4331" s="412"/>
      <c r="H4331" s="413"/>
    </row>
    <row r="4332" spans="2:8" ht="27.75" x14ac:dyDescent="0.35">
      <c r="B4332" s="410" t="s">
        <v>5140</v>
      </c>
      <c r="C4332" s="411" t="s">
        <v>434</v>
      </c>
      <c r="D4332" s="412"/>
      <c r="E4332" s="412">
        <v>0</v>
      </c>
      <c r="F4332" s="412">
        <v>366</v>
      </c>
      <c r="G4332" s="412"/>
      <c r="H4332" s="413"/>
    </row>
    <row r="4333" spans="2:8" ht="27.75" x14ac:dyDescent="0.35">
      <c r="B4333" s="410" t="s">
        <v>5141</v>
      </c>
      <c r="C4333" s="411" t="s">
        <v>434</v>
      </c>
      <c r="D4333" s="412"/>
      <c r="E4333" s="412">
        <v>0</v>
      </c>
      <c r="F4333" s="412">
        <v>366</v>
      </c>
      <c r="G4333" s="412"/>
      <c r="H4333" s="413"/>
    </row>
    <row r="4334" spans="2:8" ht="27.75" x14ac:dyDescent="0.35">
      <c r="B4334" s="410" t="s">
        <v>5142</v>
      </c>
      <c r="C4334" s="411" t="s">
        <v>434</v>
      </c>
      <c r="D4334" s="412"/>
      <c r="E4334" s="412">
        <v>0</v>
      </c>
      <c r="F4334" s="412">
        <v>305</v>
      </c>
      <c r="G4334" s="412"/>
      <c r="H4334" s="413"/>
    </row>
    <row r="4335" spans="2:8" ht="27.75" x14ac:dyDescent="0.35">
      <c r="B4335" s="410" t="s">
        <v>5143</v>
      </c>
      <c r="C4335" s="411" t="s">
        <v>434</v>
      </c>
      <c r="D4335" s="412"/>
      <c r="E4335" s="412">
        <v>0</v>
      </c>
      <c r="F4335" s="412">
        <v>854</v>
      </c>
      <c r="G4335" s="412"/>
      <c r="H4335" s="413"/>
    </row>
    <row r="4336" spans="2:8" ht="27.75" x14ac:dyDescent="0.35">
      <c r="B4336" s="410" t="s">
        <v>5144</v>
      </c>
      <c r="C4336" s="411" t="s">
        <v>434</v>
      </c>
      <c r="D4336" s="412"/>
      <c r="E4336" s="412">
        <v>0</v>
      </c>
      <c r="F4336" s="412">
        <v>268.39999999999998</v>
      </c>
      <c r="G4336" s="412"/>
      <c r="H4336" s="413"/>
    </row>
    <row r="4337" spans="2:8" ht="27.75" x14ac:dyDescent="0.35">
      <c r="B4337" s="410" t="s">
        <v>5145</v>
      </c>
      <c r="C4337" s="411" t="s">
        <v>434</v>
      </c>
      <c r="D4337" s="412"/>
      <c r="E4337" s="412">
        <v>0</v>
      </c>
      <c r="F4337" s="412">
        <v>1342</v>
      </c>
      <c r="G4337" s="412"/>
      <c r="H4337" s="413"/>
    </row>
    <row r="4338" spans="2:8" ht="53.25" x14ac:dyDescent="0.35">
      <c r="B4338" s="410" t="s">
        <v>5146</v>
      </c>
      <c r="C4338" s="411" t="s">
        <v>436</v>
      </c>
      <c r="D4338" s="412"/>
      <c r="E4338" s="412">
        <v>0</v>
      </c>
      <c r="F4338" s="412">
        <v>366</v>
      </c>
      <c r="G4338" s="412"/>
      <c r="H4338" s="413"/>
    </row>
    <row r="4339" spans="2:8" ht="53.25" x14ac:dyDescent="0.35">
      <c r="B4339" s="410" t="s">
        <v>5147</v>
      </c>
      <c r="C4339" s="411" t="s">
        <v>436</v>
      </c>
      <c r="D4339" s="412"/>
      <c r="E4339" s="412">
        <v>0</v>
      </c>
      <c r="F4339" s="412">
        <v>366</v>
      </c>
      <c r="G4339" s="412"/>
      <c r="H4339" s="413"/>
    </row>
    <row r="4340" spans="2:8" ht="53.25" x14ac:dyDescent="0.35">
      <c r="B4340" s="410" t="s">
        <v>5148</v>
      </c>
      <c r="C4340" s="411" t="s">
        <v>436</v>
      </c>
      <c r="D4340" s="412"/>
      <c r="E4340" s="412">
        <v>0</v>
      </c>
      <c r="F4340" s="412">
        <v>305</v>
      </c>
      <c r="G4340" s="412"/>
      <c r="H4340" s="413"/>
    </row>
    <row r="4341" spans="2:8" ht="53.25" x14ac:dyDescent="0.35">
      <c r="B4341" s="410" t="s">
        <v>5149</v>
      </c>
      <c r="C4341" s="411" t="s">
        <v>436</v>
      </c>
      <c r="D4341" s="412"/>
      <c r="E4341" s="412">
        <v>0</v>
      </c>
      <c r="F4341" s="412">
        <v>854</v>
      </c>
      <c r="G4341" s="412"/>
      <c r="H4341" s="413"/>
    </row>
    <row r="4342" spans="2:8" ht="53.25" x14ac:dyDescent="0.35">
      <c r="B4342" s="410" t="s">
        <v>5150</v>
      </c>
      <c r="C4342" s="411" t="s">
        <v>436</v>
      </c>
      <c r="D4342" s="412"/>
      <c r="E4342" s="412">
        <v>0</v>
      </c>
      <c r="F4342" s="412">
        <v>268.39999999999998</v>
      </c>
      <c r="G4342" s="412"/>
      <c r="H4342" s="413"/>
    </row>
    <row r="4343" spans="2:8" ht="53.25" x14ac:dyDescent="0.35">
      <c r="B4343" s="410" t="s">
        <v>5151</v>
      </c>
      <c r="C4343" s="411" t="s">
        <v>436</v>
      </c>
      <c r="D4343" s="412"/>
      <c r="E4343" s="412">
        <v>0</v>
      </c>
      <c r="F4343" s="412">
        <v>1342</v>
      </c>
      <c r="G4343" s="412"/>
      <c r="H4343" s="413"/>
    </row>
    <row r="4344" spans="2:8" ht="53.25" x14ac:dyDescent="0.35">
      <c r="B4344" s="410" t="s">
        <v>5152</v>
      </c>
      <c r="C4344" s="411" t="s">
        <v>436</v>
      </c>
      <c r="D4344" s="412"/>
      <c r="E4344" s="412">
        <v>0</v>
      </c>
      <c r="F4344" s="412">
        <v>268.39999999999998</v>
      </c>
      <c r="G4344" s="412"/>
      <c r="H4344" s="413"/>
    </row>
    <row r="4345" spans="2:8" ht="53.25" x14ac:dyDescent="0.35">
      <c r="B4345" s="410" t="s">
        <v>5153</v>
      </c>
      <c r="C4345" s="411" t="s">
        <v>436</v>
      </c>
      <c r="D4345" s="412"/>
      <c r="E4345" s="412">
        <v>0</v>
      </c>
      <c r="F4345" s="412">
        <v>292.82</v>
      </c>
      <c r="G4345" s="412"/>
      <c r="H4345" s="413"/>
    </row>
    <row r="4346" spans="2:8" ht="53.25" x14ac:dyDescent="0.35">
      <c r="B4346" s="410" t="s">
        <v>5154</v>
      </c>
      <c r="C4346" s="411" t="s">
        <v>436</v>
      </c>
      <c r="D4346" s="412"/>
      <c r="E4346" s="412">
        <v>0</v>
      </c>
      <c r="F4346" s="412">
        <v>268.39999999999998</v>
      </c>
      <c r="G4346" s="412"/>
      <c r="H4346" s="413"/>
    </row>
    <row r="4347" spans="2:8" ht="40.5" x14ac:dyDescent="0.35">
      <c r="B4347" s="410" t="s">
        <v>5155</v>
      </c>
      <c r="C4347" s="411" t="s">
        <v>559</v>
      </c>
      <c r="D4347" s="412"/>
      <c r="E4347" s="412">
        <v>0</v>
      </c>
      <c r="F4347" s="412">
        <v>490.17</v>
      </c>
      <c r="G4347" s="412"/>
      <c r="H4347" s="413"/>
    </row>
    <row r="4348" spans="2:8" ht="40.5" x14ac:dyDescent="0.35">
      <c r="B4348" s="410" t="s">
        <v>5156</v>
      </c>
      <c r="C4348" s="411" t="s">
        <v>559</v>
      </c>
      <c r="D4348" s="412"/>
      <c r="E4348" s="412">
        <v>0</v>
      </c>
      <c r="F4348" s="412">
        <v>471.87</v>
      </c>
      <c r="G4348" s="412"/>
      <c r="H4348" s="413"/>
    </row>
    <row r="4349" spans="2:8" ht="40.5" x14ac:dyDescent="0.35">
      <c r="B4349" s="410" t="s">
        <v>5157</v>
      </c>
      <c r="C4349" s="411" t="s">
        <v>559</v>
      </c>
      <c r="D4349" s="412"/>
      <c r="E4349" s="412">
        <v>0</v>
      </c>
      <c r="F4349" s="412">
        <v>183</v>
      </c>
      <c r="G4349" s="412"/>
      <c r="H4349" s="413"/>
    </row>
    <row r="4350" spans="2:8" ht="40.5" x14ac:dyDescent="0.35">
      <c r="B4350" s="410" t="s">
        <v>5158</v>
      </c>
      <c r="C4350" s="411" t="s">
        <v>559</v>
      </c>
      <c r="D4350" s="412"/>
      <c r="E4350" s="412">
        <v>0</v>
      </c>
      <c r="F4350" s="412">
        <v>183</v>
      </c>
      <c r="G4350" s="412"/>
      <c r="H4350" s="413"/>
    </row>
    <row r="4351" spans="2:8" ht="40.5" x14ac:dyDescent="0.35">
      <c r="B4351" s="410" t="s">
        <v>5159</v>
      </c>
      <c r="C4351" s="411" t="s">
        <v>559</v>
      </c>
      <c r="D4351" s="412"/>
      <c r="E4351" s="412">
        <v>0</v>
      </c>
      <c r="F4351" s="412">
        <v>134.19999999999999</v>
      </c>
      <c r="G4351" s="412"/>
      <c r="H4351" s="413"/>
    </row>
    <row r="4352" spans="2:8" ht="40.5" x14ac:dyDescent="0.35">
      <c r="B4352" s="410" t="s">
        <v>5160</v>
      </c>
      <c r="C4352" s="411" t="s">
        <v>559</v>
      </c>
      <c r="D4352" s="412"/>
      <c r="E4352" s="412">
        <v>0</v>
      </c>
      <c r="F4352" s="412">
        <v>427</v>
      </c>
      <c r="G4352" s="412"/>
      <c r="H4352" s="413"/>
    </row>
    <row r="4353" spans="2:8" ht="40.5" x14ac:dyDescent="0.35">
      <c r="B4353" s="410" t="s">
        <v>5161</v>
      </c>
      <c r="C4353" s="411" t="s">
        <v>559</v>
      </c>
      <c r="D4353" s="412"/>
      <c r="E4353" s="412">
        <v>0</v>
      </c>
      <c r="F4353" s="412">
        <v>671</v>
      </c>
      <c r="G4353" s="412"/>
      <c r="H4353" s="413"/>
    </row>
    <row r="4354" spans="2:8" ht="40.5" x14ac:dyDescent="0.35">
      <c r="B4354" s="410" t="s">
        <v>5162</v>
      </c>
      <c r="C4354" s="411" t="s">
        <v>559</v>
      </c>
      <c r="D4354" s="412"/>
      <c r="E4354" s="412">
        <v>0</v>
      </c>
      <c r="F4354" s="412">
        <v>134.19999999999999</v>
      </c>
      <c r="G4354" s="412"/>
      <c r="H4354" s="413"/>
    </row>
    <row r="4355" spans="2:8" ht="40.5" x14ac:dyDescent="0.35">
      <c r="B4355" s="410" t="s">
        <v>5163</v>
      </c>
      <c r="C4355" s="411" t="s">
        <v>559</v>
      </c>
      <c r="D4355" s="412"/>
      <c r="E4355" s="412">
        <v>0</v>
      </c>
      <c r="F4355" s="412">
        <v>3431.03</v>
      </c>
      <c r="G4355" s="412"/>
      <c r="H4355" s="413"/>
    </row>
    <row r="4356" spans="2:8" ht="40.5" x14ac:dyDescent="0.35">
      <c r="B4356" s="410" t="s">
        <v>5164</v>
      </c>
      <c r="C4356" s="411" t="s">
        <v>573</v>
      </c>
      <c r="D4356" s="412"/>
      <c r="E4356" s="412">
        <v>0</v>
      </c>
      <c r="F4356" s="412">
        <v>140</v>
      </c>
      <c r="G4356" s="412"/>
      <c r="H4356" s="413"/>
    </row>
    <row r="4357" spans="2:8" ht="40.5" x14ac:dyDescent="0.35">
      <c r="B4357" s="410" t="s">
        <v>5165</v>
      </c>
      <c r="C4357" s="411" t="s">
        <v>577</v>
      </c>
      <c r="D4357" s="412"/>
      <c r="E4357" s="412">
        <v>0</v>
      </c>
      <c r="F4357" s="412">
        <v>366</v>
      </c>
      <c r="G4357" s="412"/>
      <c r="H4357" s="413"/>
    </row>
    <row r="4358" spans="2:8" ht="40.5" x14ac:dyDescent="0.35">
      <c r="B4358" s="410" t="s">
        <v>5166</v>
      </c>
      <c r="C4358" s="411" t="s">
        <v>577</v>
      </c>
      <c r="D4358" s="412"/>
      <c r="E4358" s="412">
        <v>0</v>
      </c>
      <c r="F4358" s="412">
        <v>314.45999999999998</v>
      </c>
      <c r="G4358" s="412"/>
      <c r="H4358" s="413"/>
    </row>
    <row r="4359" spans="2:8" ht="40.5" x14ac:dyDescent="0.35">
      <c r="B4359" s="410" t="s">
        <v>5167</v>
      </c>
      <c r="C4359" s="411" t="s">
        <v>577</v>
      </c>
      <c r="D4359" s="412"/>
      <c r="E4359" s="412">
        <v>0</v>
      </c>
      <c r="F4359" s="412">
        <v>283.95999999999998</v>
      </c>
      <c r="G4359" s="412"/>
      <c r="H4359" s="413"/>
    </row>
    <row r="4360" spans="2:8" ht="40.5" x14ac:dyDescent="0.35">
      <c r="B4360" s="410" t="s">
        <v>5168</v>
      </c>
      <c r="C4360" s="411" t="s">
        <v>577</v>
      </c>
      <c r="D4360" s="412"/>
      <c r="E4360" s="412">
        <v>0</v>
      </c>
      <c r="F4360" s="412">
        <v>793</v>
      </c>
      <c r="G4360" s="412"/>
      <c r="H4360" s="413"/>
    </row>
    <row r="4361" spans="2:8" ht="40.5" x14ac:dyDescent="0.35">
      <c r="B4361" s="410" t="s">
        <v>5169</v>
      </c>
      <c r="C4361" s="411" t="s">
        <v>577</v>
      </c>
      <c r="D4361" s="412"/>
      <c r="E4361" s="412">
        <v>0</v>
      </c>
      <c r="F4361" s="412">
        <v>265.66000000000003</v>
      </c>
      <c r="G4361" s="412"/>
      <c r="H4361" s="413"/>
    </row>
    <row r="4362" spans="2:8" ht="40.5" x14ac:dyDescent="0.35">
      <c r="B4362" s="410" t="s">
        <v>5170</v>
      </c>
      <c r="C4362" s="411" t="s">
        <v>577</v>
      </c>
      <c r="D4362" s="412"/>
      <c r="E4362" s="412">
        <v>0</v>
      </c>
      <c r="F4362" s="412">
        <v>1342</v>
      </c>
      <c r="G4362" s="412"/>
      <c r="H4362" s="413"/>
    </row>
    <row r="4363" spans="2:8" ht="27.75" x14ac:dyDescent="0.35">
      <c r="B4363" s="410" t="s">
        <v>5171</v>
      </c>
      <c r="C4363" s="411" t="s">
        <v>589</v>
      </c>
      <c r="D4363" s="412"/>
      <c r="E4363" s="412">
        <v>0</v>
      </c>
      <c r="F4363" s="412">
        <v>366</v>
      </c>
      <c r="G4363" s="412"/>
      <c r="H4363" s="413"/>
    </row>
    <row r="4364" spans="2:8" ht="27.75" x14ac:dyDescent="0.35">
      <c r="B4364" s="410" t="s">
        <v>5172</v>
      </c>
      <c r="C4364" s="411" t="s">
        <v>589</v>
      </c>
      <c r="D4364" s="412"/>
      <c r="E4364" s="412">
        <v>0</v>
      </c>
      <c r="F4364" s="412">
        <v>366</v>
      </c>
      <c r="G4364" s="412"/>
      <c r="H4364" s="413"/>
    </row>
    <row r="4365" spans="2:8" ht="27.75" x14ac:dyDescent="0.35">
      <c r="B4365" s="410" t="s">
        <v>5173</v>
      </c>
      <c r="C4365" s="411" t="s">
        <v>589</v>
      </c>
      <c r="D4365" s="412"/>
      <c r="E4365" s="412">
        <v>0</v>
      </c>
      <c r="F4365" s="412">
        <v>305</v>
      </c>
      <c r="G4365" s="412"/>
      <c r="H4365" s="413"/>
    </row>
    <row r="4366" spans="2:8" ht="27.75" x14ac:dyDescent="0.35">
      <c r="B4366" s="410" t="s">
        <v>5174</v>
      </c>
      <c r="C4366" s="411" t="s">
        <v>589</v>
      </c>
      <c r="D4366" s="412"/>
      <c r="E4366" s="412">
        <v>0</v>
      </c>
      <c r="F4366" s="412">
        <v>854</v>
      </c>
      <c r="G4366" s="412"/>
      <c r="H4366" s="413"/>
    </row>
    <row r="4367" spans="2:8" ht="27.75" x14ac:dyDescent="0.35">
      <c r="B4367" s="410" t="s">
        <v>5175</v>
      </c>
      <c r="C4367" s="411" t="s">
        <v>589</v>
      </c>
      <c r="D4367" s="412"/>
      <c r="E4367" s="412">
        <v>0</v>
      </c>
      <c r="F4367" s="412">
        <v>268.39999999999998</v>
      </c>
      <c r="G4367" s="412"/>
      <c r="H4367" s="413"/>
    </row>
    <row r="4368" spans="2:8" ht="27.75" x14ac:dyDescent="0.35">
      <c r="B4368" s="410" t="s">
        <v>5176</v>
      </c>
      <c r="C4368" s="411" t="s">
        <v>589</v>
      </c>
      <c r="D4368" s="412"/>
      <c r="E4368" s="412">
        <v>0</v>
      </c>
      <c r="F4368" s="412">
        <v>1342</v>
      </c>
      <c r="G4368" s="412"/>
      <c r="H4368" s="413"/>
    </row>
    <row r="4369" spans="2:8" ht="27.75" x14ac:dyDescent="0.35">
      <c r="B4369" s="410" t="s">
        <v>5177</v>
      </c>
      <c r="C4369" s="411" t="s">
        <v>288</v>
      </c>
      <c r="D4369" s="412"/>
      <c r="E4369" s="412">
        <v>0</v>
      </c>
      <c r="F4369" s="412">
        <v>366</v>
      </c>
      <c r="G4369" s="412"/>
      <c r="H4369" s="413"/>
    </row>
    <row r="4370" spans="2:8" ht="27.75" x14ac:dyDescent="0.35">
      <c r="B4370" s="410" t="s">
        <v>5178</v>
      </c>
      <c r="C4370" s="411" t="s">
        <v>288</v>
      </c>
      <c r="D4370" s="412"/>
      <c r="E4370" s="412">
        <v>0</v>
      </c>
      <c r="F4370" s="412">
        <v>366</v>
      </c>
      <c r="G4370" s="412"/>
      <c r="H4370" s="413"/>
    </row>
    <row r="4371" spans="2:8" ht="27.75" x14ac:dyDescent="0.35">
      <c r="B4371" s="410" t="s">
        <v>5179</v>
      </c>
      <c r="C4371" s="411" t="s">
        <v>288</v>
      </c>
      <c r="D4371" s="412"/>
      <c r="E4371" s="412">
        <v>0</v>
      </c>
      <c r="F4371" s="412">
        <v>305</v>
      </c>
      <c r="G4371" s="412"/>
      <c r="H4371" s="413"/>
    </row>
    <row r="4372" spans="2:8" ht="27.75" x14ac:dyDescent="0.35">
      <c r="B4372" s="410" t="s">
        <v>5180</v>
      </c>
      <c r="C4372" s="411" t="s">
        <v>288</v>
      </c>
      <c r="D4372" s="412"/>
      <c r="E4372" s="412">
        <v>0</v>
      </c>
      <c r="F4372" s="412">
        <v>854</v>
      </c>
      <c r="G4372" s="412"/>
      <c r="H4372" s="413"/>
    </row>
    <row r="4373" spans="2:8" ht="27.75" x14ac:dyDescent="0.35">
      <c r="B4373" s="410" t="s">
        <v>5181</v>
      </c>
      <c r="C4373" s="411" t="s">
        <v>288</v>
      </c>
      <c r="D4373" s="412"/>
      <c r="E4373" s="412">
        <v>0</v>
      </c>
      <c r="F4373" s="412">
        <v>268.39999999999998</v>
      </c>
      <c r="G4373" s="412"/>
      <c r="H4373" s="413"/>
    </row>
    <row r="4374" spans="2:8" ht="27.75" x14ac:dyDescent="0.35">
      <c r="B4374" s="410" t="s">
        <v>5182</v>
      </c>
      <c r="C4374" s="411" t="s">
        <v>288</v>
      </c>
      <c r="D4374" s="412"/>
      <c r="E4374" s="412">
        <v>0</v>
      </c>
      <c r="F4374" s="412">
        <v>1342</v>
      </c>
      <c r="G4374" s="412"/>
      <c r="H4374" s="413"/>
    </row>
    <row r="4375" spans="2:8" ht="27.75" x14ac:dyDescent="0.35">
      <c r="B4375" s="410" t="s">
        <v>5183</v>
      </c>
      <c r="C4375" s="411" t="s">
        <v>292</v>
      </c>
      <c r="D4375" s="412"/>
      <c r="E4375" s="412">
        <v>0</v>
      </c>
      <c r="F4375" s="412">
        <v>366</v>
      </c>
      <c r="G4375" s="412"/>
      <c r="H4375" s="413"/>
    </row>
    <row r="4376" spans="2:8" ht="27.75" x14ac:dyDescent="0.35">
      <c r="B4376" s="410" t="s">
        <v>5184</v>
      </c>
      <c r="C4376" s="411" t="s">
        <v>292</v>
      </c>
      <c r="D4376" s="412"/>
      <c r="E4376" s="412">
        <v>0</v>
      </c>
      <c r="F4376" s="412">
        <v>366</v>
      </c>
      <c r="G4376" s="412"/>
      <c r="H4376" s="413"/>
    </row>
    <row r="4377" spans="2:8" ht="27.75" x14ac:dyDescent="0.35">
      <c r="B4377" s="410" t="s">
        <v>5185</v>
      </c>
      <c r="C4377" s="411" t="s">
        <v>292</v>
      </c>
      <c r="D4377" s="412"/>
      <c r="E4377" s="412">
        <v>0</v>
      </c>
      <c r="F4377" s="412">
        <v>305</v>
      </c>
      <c r="G4377" s="412"/>
      <c r="H4377" s="413"/>
    </row>
    <row r="4378" spans="2:8" ht="27.75" x14ac:dyDescent="0.35">
      <c r="B4378" s="410" t="s">
        <v>5186</v>
      </c>
      <c r="C4378" s="411" t="s">
        <v>292</v>
      </c>
      <c r="D4378" s="412"/>
      <c r="E4378" s="412">
        <v>0</v>
      </c>
      <c r="F4378" s="412">
        <v>854</v>
      </c>
      <c r="G4378" s="412"/>
      <c r="H4378" s="413"/>
    </row>
    <row r="4379" spans="2:8" ht="27.75" x14ac:dyDescent="0.35">
      <c r="B4379" s="410" t="s">
        <v>5187</v>
      </c>
      <c r="C4379" s="411" t="s">
        <v>292</v>
      </c>
      <c r="D4379" s="412"/>
      <c r="E4379" s="412">
        <v>0</v>
      </c>
      <c r="F4379" s="412">
        <v>1342</v>
      </c>
      <c r="G4379" s="412"/>
      <c r="H4379" s="413"/>
    </row>
    <row r="4380" spans="2:8" ht="27.75" x14ac:dyDescent="0.35">
      <c r="B4380" s="410" t="s">
        <v>5188</v>
      </c>
      <c r="C4380" s="411" t="s">
        <v>292</v>
      </c>
      <c r="D4380" s="412"/>
      <c r="E4380" s="412">
        <v>0</v>
      </c>
      <c r="F4380" s="412">
        <v>268.39999999999998</v>
      </c>
      <c r="G4380" s="412"/>
      <c r="H4380" s="413"/>
    </row>
    <row r="4381" spans="2:8" ht="27.75" x14ac:dyDescent="0.35">
      <c r="B4381" s="410" t="s">
        <v>5189</v>
      </c>
      <c r="C4381" s="411" t="s">
        <v>292</v>
      </c>
      <c r="D4381" s="412"/>
      <c r="E4381" s="412">
        <v>0</v>
      </c>
      <c r="F4381" s="412">
        <v>305</v>
      </c>
      <c r="G4381" s="412"/>
      <c r="H4381" s="413"/>
    </row>
    <row r="4382" spans="2:8" ht="27.75" x14ac:dyDescent="0.35">
      <c r="B4382" s="410" t="s">
        <v>5190</v>
      </c>
      <c r="C4382" s="411" t="s">
        <v>292</v>
      </c>
      <c r="D4382" s="412"/>
      <c r="E4382" s="412">
        <v>0</v>
      </c>
      <c r="F4382" s="412">
        <v>268.39999999999998</v>
      </c>
      <c r="G4382" s="412"/>
      <c r="H4382" s="413"/>
    </row>
    <row r="4383" spans="2:8" ht="27.75" x14ac:dyDescent="0.35">
      <c r="B4383" s="410" t="s">
        <v>5191</v>
      </c>
      <c r="C4383" s="411" t="s">
        <v>292</v>
      </c>
      <c r="D4383" s="412"/>
      <c r="E4383" s="412">
        <v>0</v>
      </c>
      <c r="F4383" s="412">
        <v>4956.5600000000004</v>
      </c>
      <c r="G4383" s="412"/>
      <c r="H4383" s="413"/>
    </row>
    <row r="4384" spans="2:8" ht="27.75" x14ac:dyDescent="0.35">
      <c r="B4384" s="410" t="s">
        <v>5192</v>
      </c>
      <c r="C4384" s="411" t="s">
        <v>296</v>
      </c>
      <c r="D4384" s="412"/>
      <c r="E4384" s="412">
        <v>0</v>
      </c>
      <c r="F4384" s="412">
        <v>366</v>
      </c>
      <c r="G4384" s="412"/>
      <c r="H4384" s="413"/>
    </row>
    <row r="4385" spans="2:8" ht="27.75" x14ac:dyDescent="0.35">
      <c r="B4385" s="410" t="s">
        <v>5193</v>
      </c>
      <c r="C4385" s="411" t="s">
        <v>296</v>
      </c>
      <c r="D4385" s="412"/>
      <c r="E4385" s="412">
        <v>0</v>
      </c>
      <c r="F4385" s="412">
        <v>366</v>
      </c>
      <c r="G4385" s="412"/>
      <c r="H4385" s="413"/>
    </row>
    <row r="4386" spans="2:8" ht="27.75" x14ac:dyDescent="0.35">
      <c r="B4386" s="410" t="s">
        <v>5194</v>
      </c>
      <c r="C4386" s="411" t="s">
        <v>296</v>
      </c>
      <c r="D4386" s="412"/>
      <c r="E4386" s="412">
        <v>0</v>
      </c>
      <c r="F4386" s="412">
        <v>286.7</v>
      </c>
      <c r="G4386" s="412"/>
      <c r="H4386" s="413"/>
    </row>
    <row r="4387" spans="2:8" ht="27.75" x14ac:dyDescent="0.35">
      <c r="B4387" s="410" t="s">
        <v>5195</v>
      </c>
      <c r="C4387" s="411" t="s">
        <v>296</v>
      </c>
      <c r="D4387" s="412"/>
      <c r="E4387" s="412">
        <v>0</v>
      </c>
      <c r="F4387" s="412">
        <v>854</v>
      </c>
      <c r="G4387" s="412"/>
      <c r="H4387" s="413"/>
    </row>
    <row r="4388" spans="2:8" ht="27.75" x14ac:dyDescent="0.35">
      <c r="B4388" s="410" t="s">
        <v>5196</v>
      </c>
      <c r="C4388" s="411" t="s">
        <v>296</v>
      </c>
      <c r="D4388" s="412"/>
      <c r="E4388" s="412">
        <v>0</v>
      </c>
      <c r="F4388" s="412">
        <v>1342</v>
      </c>
      <c r="G4388" s="412"/>
      <c r="H4388" s="413"/>
    </row>
    <row r="4389" spans="2:8" ht="27.75" x14ac:dyDescent="0.35">
      <c r="B4389" s="410" t="s">
        <v>5197</v>
      </c>
      <c r="C4389" s="411" t="s">
        <v>296</v>
      </c>
      <c r="D4389" s="412"/>
      <c r="E4389" s="412">
        <v>0</v>
      </c>
      <c r="F4389" s="412">
        <v>268.39999999999998</v>
      </c>
      <c r="G4389" s="412"/>
      <c r="H4389" s="413"/>
    </row>
    <row r="4390" spans="2:8" ht="27.75" x14ac:dyDescent="0.35">
      <c r="B4390" s="410" t="s">
        <v>5198</v>
      </c>
      <c r="C4390" s="411" t="s">
        <v>296</v>
      </c>
      <c r="D4390" s="412"/>
      <c r="E4390" s="412">
        <v>0</v>
      </c>
      <c r="F4390" s="412">
        <v>305</v>
      </c>
      <c r="G4390" s="412"/>
      <c r="H4390" s="413"/>
    </row>
    <row r="4391" spans="2:8" ht="27.75" x14ac:dyDescent="0.35">
      <c r="B4391" s="410" t="s">
        <v>5199</v>
      </c>
      <c r="C4391" s="411" t="s">
        <v>296</v>
      </c>
      <c r="D4391" s="412"/>
      <c r="E4391" s="412">
        <v>0</v>
      </c>
      <c r="F4391" s="412">
        <v>268.39999999999998</v>
      </c>
      <c r="G4391" s="412"/>
      <c r="H4391" s="413"/>
    </row>
    <row r="4392" spans="2:8" ht="27.75" x14ac:dyDescent="0.35">
      <c r="B4392" s="410" t="s">
        <v>5200</v>
      </c>
      <c r="C4392" s="411" t="s">
        <v>296</v>
      </c>
      <c r="D4392" s="412"/>
      <c r="E4392" s="412">
        <v>0</v>
      </c>
      <c r="F4392" s="412">
        <v>4934.3</v>
      </c>
      <c r="G4392" s="412"/>
      <c r="H4392" s="413"/>
    </row>
    <row r="4393" spans="2:8" ht="27.75" x14ac:dyDescent="0.35">
      <c r="B4393" s="410" t="s">
        <v>5201</v>
      </c>
      <c r="C4393" s="411" t="s">
        <v>300</v>
      </c>
      <c r="D4393" s="412"/>
      <c r="E4393" s="412">
        <v>0</v>
      </c>
      <c r="F4393" s="412">
        <v>305</v>
      </c>
      <c r="G4393" s="412"/>
      <c r="H4393" s="413"/>
    </row>
    <row r="4394" spans="2:8" ht="27.75" x14ac:dyDescent="0.35">
      <c r="B4394" s="410" t="s">
        <v>5202</v>
      </c>
      <c r="C4394" s="411" t="s">
        <v>300</v>
      </c>
      <c r="D4394" s="412"/>
      <c r="E4394" s="412">
        <v>0</v>
      </c>
      <c r="F4394" s="412">
        <v>268.39999999999998</v>
      </c>
      <c r="G4394" s="412"/>
      <c r="H4394" s="413"/>
    </row>
    <row r="4395" spans="2:8" ht="27.75" x14ac:dyDescent="0.35">
      <c r="B4395" s="410" t="s">
        <v>5203</v>
      </c>
      <c r="C4395" s="411" t="s">
        <v>300</v>
      </c>
      <c r="D4395" s="412"/>
      <c r="E4395" s="412">
        <v>0</v>
      </c>
      <c r="F4395" s="412">
        <v>366</v>
      </c>
      <c r="G4395" s="412"/>
      <c r="H4395" s="413"/>
    </row>
    <row r="4396" spans="2:8" ht="27.75" x14ac:dyDescent="0.35">
      <c r="B4396" s="410" t="s">
        <v>5204</v>
      </c>
      <c r="C4396" s="411" t="s">
        <v>300</v>
      </c>
      <c r="D4396" s="412"/>
      <c r="E4396" s="412">
        <v>0</v>
      </c>
      <c r="F4396" s="412">
        <v>366</v>
      </c>
      <c r="G4396" s="412"/>
      <c r="H4396" s="413"/>
    </row>
    <row r="4397" spans="2:8" ht="27.75" x14ac:dyDescent="0.35">
      <c r="B4397" s="410" t="s">
        <v>5205</v>
      </c>
      <c r="C4397" s="411" t="s">
        <v>300</v>
      </c>
      <c r="D4397" s="412"/>
      <c r="E4397" s="412">
        <v>0</v>
      </c>
      <c r="F4397" s="412">
        <v>268.39999999999998</v>
      </c>
      <c r="G4397" s="412"/>
      <c r="H4397" s="413"/>
    </row>
    <row r="4398" spans="2:8" ht="27.75" x14ac:dyDescent="0.35">
      <c r="B4398" s="410" t="s">
        <v>5206</v>
      </c>
      <c r="C4398" s="411" t="s">
        <v>300</v>
      </c>
      <c r="D4398" s="412"/>
      <c r="E4398" s="412">
        <v>0</v>
      </c>
      <c r="F4398" s="412">
        <v>854</v>
      </c>
      <c r="G4398" s="412"/>
      <c r="H4398" s="413"/>
    </row>
    <row r="4399" spans="2:8" ht="27.75" x14ac:dyDescent="0.35">
      <c r="B4399" s="410" t="s">
        <v>5207</v>
      </c>
      <c r="C4399" s="411" t="s">
        <v>300</v>
      </c>
      <c r="D4399" s="412"/>
      <c r="E4399" s="412">
        <v>0</v>
      </c>
      <c r="F4399" s="412">
        <v>1350.68</v>
      </c>
      <c r="G4399" s="412"/>
      <c r="H4399" s="413"/>
    </row>
    <row r="4400" spans="2:8" ht="27.75" x14ac:dyDescent="0.35">
      <c r="B4400" s="410" t="s">
        <v>5208</v>
      </c>
      <c r="C4400" s="411" t="s">
        <v>300</v>
      </c>
      <c r="D4400" s="412"/>
      <c r="E4400" s="412">
        <v>0</v>
      </c>
      <c r="F4400" s="412">
        <v>1342</v>
      </c>
      <c r="G4400" s="412"/>
      <c r="H4400" s="413"/>
    </row>
    <row r="4401" spans="2:8" ht="27.75" x14ac:dyDescent="0.35">
      <c r="B4401" s="410" t="s">
        <v>5209</v>
      </c>
      <c r="C4401" s="411" t="s">
        <v>300</v>
      </c>
      <c r="D4401" s="412"/>
      <c r="E4401" s="412">
        <v>0</v>
      </c>
      <c r="F4401" s="412">
        <v>268.39999999999998</v>
      </c>
      <c r="G4401" s="412"/>
      <c r="H4401" s="413"/>
    </row>
    <row r="4402" spans="2:8" ht="27.75" x14ac:dyDescent="0.35">
      <c r="B4402" s="410" t="s">
        <v>5210</v>
      </c>
      <c r="C4402" s="411" t="s">
        <v>304</v>
      </c>
      <c r="D4402" s="412"/>
      <c r="E4402" s="412">
        <v>0</v>
      </c>
      <c r="F4402" s="412">
        <v>366</v>
      </c>
      <c r="G4402" s="412"/>
      <c r="H4402" s="413"/>
    </row>
    <row r="4403" spans="2:8" ht="27.75" x14ac:dyDescent="0.35">
      <c r="B4403" s="410" t="s">
        <v>5211</v>
      </c>
      <c r="C4403" s="411" t="s">
        <v>304</v>
      </c>
      <c r="D4403" s="412"/>
      <c r="E4403" s="412">
        <v>0</v>
      </c>
      <c r="F4403" s="412">
        <v>366</v>
      </c>
      <c r="G4403" s="412"/>
      <c r="H4403" s="413"/>
    </row>
    <row r="4404" spans="2:8" ht="27.75" x14ac:dyDescent="0.35">
      <c r="B4404" s="410" t="s">
        <v>5212</v>
      </c>
      <c r="C4404" s="411" t="s">
        <v>304</v>
      </c>
      <c r="D4404" s="412"/>
      <c r="E4404" s="412">
        <v>0</v>
      </c>
      <c r="F4404" s="412">
        <v>305</v>
      </c>
      <c r="G4404" s="412"/>
      <c r="H4404" s="413"/>
    </row>
    <row r="4405" spans="2:8" ht="27.75" x14ac:dyDescent="0.35">
      <c r="B4405" s="410" t="s">
        <v>5213</v>
      </c>
      <c r="C4405" s="411" t="s">
        <v>304</v>
      </c>
      <c r="D4405" s="412"/>
      <c r="E4405" s="412">
        <v>0</v>
      </c>
      <c r="F4405" s="412">
        <v>854</v>
      </c>
      <c r="G4405" s="412"/>
      <c r="H4405" s="413"/>
    </row>
    <row r="4406" spans="2:8" ht="27.75" x14ac:dyDescent="0.35">
      <c r="B4406" s="410" t="s">
        <v>5214</v>
      </c>
      <c r="C4406" s="411" t="s">
        <v>304</v>
      </c>
      <c r="D4406" s="412"/>
      <c r="E4406" s="412">
        <v>0</v>
      </c>
      <c r="F4406" s="412">
        <v>1342</v>
      </c>
      <c r="G4406" s="412"/>
      <c r="H4406" s="413"/>
    </row>
    <row r="4407" spans="2:8" ht="27.75" x14ac:dyDescent="0.35">
      <c r="B4407" s="410" t="s">
        <v>5215</v>
      </c>
      <c r="C4407" s="411" t="s">
        <v>304</v>
      </c>
      <c r="D4407" s="412"/>
      <c r="E4407" s="412">
        <v>0</v>
      </c>
      <c r="F4407" s="412">
        <v>268.39999999999998</v>
      </c>
      <c r="G4407" s="412"/>
      <c r="H4407" s="413"/>
    </row>
    <row r="4408" spans="2:8" ht="27.75" x14ac:dyDescent="0.35">
      <c r="B4408" s="410" t="s">
        <v>5216</v>
      </c>
      <c r="C4408" s="411" t="s">
        <v>304</v>
      </c>
      <c r="D4408" s="412"/>
      <c r="E4408" s="412">
        <v>0</v>
      </c>
      <c r="F4408" s="412">
        <v>305</v>
      </c>
      <c r="G4408" s="412"/>
      <c r="H4408" s="413"/>
    </row>
    <row r="4409" spans="2:8" ht="27.75" x14ac:dyDescent="0.35">
      <c r="B4409" s="410" t="s">
        <v>5217</v>
      </c>
      <c r="C4409" s="411" t="s">
        <v>304</v>
      </c>
      <c r="D4409" s="412"/>
      <c r="E4409" s="412">
        <v>0</v>
      </c>
      <c r="F4409" s="412">
        <v>268.39999999999998</v>
      </c>
      <c r="G4409" s="412"/>
      <c r="H4409" s="413"/>
    </row>
    <row r="4410" spans="2:8" ht="27.75" x14ac:dyDescent="0.35">
      <c r="B4410" s="410" t="s">
        <v>5218</v>
      </c>
      <c r="C4410" s="411" t="s">
        <v>304</v>
      </c>
      <c r="D4410" s="412"/>
      <c r="E4410" s="412">
        <v>0</v>
      </c>
      <c r="F4410" s="412">
        <v>828.8</v>
      </c>
      <c r="G4410" s="412"/>
      <c r="H4410" s="413"/>
    </row>
    <row r="4411" spans="2:8" ht="27.75" x14ac:dyDescent="0.35">
      <c r="B4411" s="410" t="s">
        <v>5219</v>
      </c>
      <c r="C4411" s="411" t="s">
        <v>308</v>
      </c>
      <c r="D4411" s="412"/>
      <c r="E4411" s="412">
        <v>0</v>
      </c>
      <c r="F4411" s="412">
        <v>152.5</v>
      </c>
      <c r="G4411" s="412"/>
      <c r="H4411" s="413"/>
    </row>
    <row r="4412" spans="2:8" ht="27.75" x14ac:dyDescent="0.35">
      <c r="B4412" s="410" t="s">
        <v>5220</v>
      </c>
      <c r="C4412" s="411" t="s">
        <v>308</v>
      </c>
      <c r="D4412" s="412"/>
      <c r="E4412" s="412">
        <v>0</v>
      </c>
      <c r="F4412" s="412">
        <v>134.19999999999999</v>
      </c>
      <c r="G4412" s="412"/>
      <c r="H4412" s="413"/>
    </row>
    <row r="4413" spans="2:8" ht="27.75" x14ac:dyDescent="0.35">
      <c r="B4413" s="410" t="s">
        <v>5221</v>
      </c>
      <c r="C4413" s="411" t="s">
        <v>308</v>
      </c>
      <c r="D4413" s="412"/>
      <c r="E4413" s="412">
        <v>0</v>
      </c>
      <c r="F4413" s="412">
        <v>183</v>
      </c>
      <c r="G4413" s="412"/>
      <c r="H4413" s="413"/>
    </row>
    <row r="4414" spans="2:8" ht="27.75" x14ac:dyDescent="0.35">
      <c r="B4414" s="410" t="s">
        <v>5222</v>
      </c>
      <c r="C4414" s="411" t="s">
        <v>308</v>
      </c>
      <c r="D4414" s="412"/>
      <c r="E4414" s="412">
        <v>0</v>
      </c>
      <c r="F4414" s="412">
        <v>183</v>
      </c>
      <c r="G4414" s="412"/>
      <c r="H4414" s="413"/>
    </row>
    <row r="4415" spans="2:8" ht="27.75" x14ac:dyDescent="0.35">
      <c r="B4415" s="410" t="s">
        <v>5223</v>
      </c>
      <c r="C4415" s="411" t="s">
        <v>308</v>
      </c>
      <c r="D4415" s="412"/>
      <c r="E4415" s="412">
        <v>0</v>
      </c>
      <c r="F4415" s="412">
        <v>134.19999999999999</v>
      </c>
      <c r="G4415" s="412"/>
      <c r="H4415" s="413"/>
    </row>
    <row r="4416" spans="2:8" ht="27.75" x14ac:dyDescent="0.35">
      <c r="B4416" s="410" t="s">
        <v>5224</v>
      </c>
      <c r="C4416" s="411" t="s">
        <v>308</v>
      </c>
      <c r="D4416" s="412"/>
      <c r="E4416" s="412">
        <v>0</v>
      </c>
      <c r="F4416" s="412">
        <v>427</v>
      </c>
      <c r="G4416" s="412"/>
      <c r="H4416" s="413"/>
    </row>
    <row r="4417" spans="2:8" ht="27.75" x14ac:dyDescent="0.35">
      <c r="B4417" s="410" t="s">
        <v>5225</v>
      </c>
      <c r="C4417" s="411" t="s">
        <v>308</v>
      </c>
      <c r="D4417" s="412"/>
      <c r="E4417" s="412">
        <v>0</v>
      </c>
      <c r="F4417" s="412">
        <v>675.34</v>
      </c>
      <c r="G4417" s="412"/>
      <c r="H4417" s="413"/>
    </row>
    <row r="4418" spans="2:8" ht="27.75" x14ac:dyDescent="0.35">
      <c r="B4418" s="410" t="s">
        <v>5226</v>
      </c>
      <c r="C4418" s="411" t="s">
        <v>308</v>
      </c>
      <c r="D4418" s="412"/>
      <c r="E4418" s="412">
        <v>0</v>
      </c>
      <c r="F4418" s="412">
        <v>671</v>
      </c>
      <c r="G4418" s="412"/>
      <c r="H4418" s="413"/>
    </row>
    <row r="4419" spans="2:8" ht="27.75" x14ac:dyDescent="0.35">
      <c r="B4419" s="410" t="s">
        <v>5227</v>
      </c>
      <c r="C4419" s="411" t="s">
        <v>308</v>
      </c>
      <c r="D4419" s="412"/>
      <c r="E4419" s="412">
        <v>0</v>
      </c>
      <c r="F4419" s="412">
        <v>134.19999999999999</v>
      </c>
      <c r="G4419" s="412"/>
      <c r="H4419" s="413"/>
    </row>
    <row r="4420" spans="2:8" ht="27.75" x14ac:dyDescent="0.35">
      <c r="B4420" s="410" t="s">
        <v>5228</v>
      </c>
      <c r="C4420" s="411" t="s">
        <v>282</v>
      </c>
      <c r="D4420" s="412"/>
      <c r="E4420" s="412">
        <v>0</v>
      </c>
      <c r="F4420" s="412">
        <v>305</v>
      </c>
      <c r="G4420" s="412"/>
      <c r="H4420" s="413"/>
    </row>
    <row r="4421" spans="2:8" ht="27.75" x14ac:dyDescent="0.35">
      <c r="B4421" s="410" t="s">
        <v>5229</v>
      </c>
      <c r="C4421" s="411" t="s">
        <v>282</v>
      </c>
      <c r="D4421" s="412"/>
      <c r="E4421" s="412">
        <v>0</v>
      </c>
      <c r="F4421" s="412">
        <v>268.39999999999998</v>
      </c>
      <c r="G4421" s="412"/>
      <c r="H4421" s="413"/>
    </row>
    <row r="4422" spans="2:8" ht="27.75" x14ac:dyDescent="0.35">
      <c r="B4422" s="410" t="s">
        <v>5230</v>
      </c>
      <c r="C4422" s="411" t="s">
        <v>282</v>
      </c>
      <c r="D4422" s="412"/>
      <c r="E4422" s="412">
        <v>0</v>
      </c>
      <c r="F4422" s="412">
        <v>366</v>
      </c>
      <c r="G4422" s="412"/>
      <c r="H4422" s="413"/>
    </row>
    <row r="4423" spans="2:8" ht="27.75" x14ac:dyDescent="0.35">
      <c r="B4423" s="410" t="s">
        <v>5231</v>
      </c>
      <c r="C4423" s="411" t="s">
        <v>282</v>
      </c>
      <c r="D4423" s="412"/>
      <c r="E4423" s="412">
        <v>0</v>
      </c>
      <c r="F4423" s="412">
        <v>366</v>
      </c>
      <c r="G4423" s="412"/>
      <c r="H4423" s="413"/>
    </row>
    <row r="4424" spans="2:8" ht="27.75" x14ac:dyDescent="0.35">
      <c r="B4424" s="410" t="s">
        <v>5232</v>
      </c>
      <c r="C4424" s="411" t="s">
        <v>282</v>
      </c>
      <c r="D4424" s="412"/>
      <c r="E4424" s="412">
        <v>0</v>
      </c>
      <c r="F4424" s="412">
        <v>268.39999999999998</v>
      </c>
      <c r="G4424" s="412"/>
      <c r="H4424" s="413"/>
    </row>
    <row r="4425" spans="2:8" ht="27.75" x14ac:dyDescent="0.35">
      <c r="B4425" s="410" t="s">
        <v>5233</v>
      </c>
      <c r="C4425" s="411" t="s">
        <v>282</v>
      </c>
      <c r="D4425" s="412"/>
      <c r="E4425" s="412">
        <v>0</v>
      </c>
      <c r="F4425" s="412">
        <v>854</v>
      </c>
      <c r="G4425" s="412"/>
      <c r="H4425" s="413"/>
    </row>
    <row r="4426" spans="2:8" ht="27.75" x14ac:dyDescent="0.35">
      <c r="B4426" s="410" t="s">
        <v>5234</v>
      </c>
      <c r="C4426" s="411" t="s">
        <v>282</v>
      </c>
      <c r="D4426" s="412"/>
      <c r="E4426" s="412">
        <v>0</v>
      </c>
      <c r="F4426" s="412">
        <v>1350.68</v>
      </c>
      <c r="G4426" s="412"/>
      <c r="H4426" s="413"/>
    </row>
    <row r="4427" spans="2:8" ht="27.75" x14ac:dyDescent="0.35">
      <c r="B4427" s="410" t="s">
        <v>5235</v>
      </c>
      <c r="C4427" s="411" t="s">
        <v>282</v>
      </c>
      <c r="D4427" s="412"/>
      <c r="E4427" s="412">
        <v>0</v>
      </c>
      <c r="F4427" s="412">
        <v>1342</v>
      </c>
      <c r="G4427" s="412"/>
      <c r="H4427" s="413"/>
    </row>
    <row r="4428" spans="2:8" ht="27.75" x14ac:dyDescent="0.35">
      <c r="B4428" s="410" t="s">
        <v>5236</v>
      </c>
      <c r="C4428" s="411" t="s">
        <v>282</v>
      </c>
      <c r="D4428" s="412"/>
      <c r="E4428" s="412">
        <v>0</v>
      </c>
      <c r="F4428" s="412">
        <v>268.39999999999998</v>
      </c>
      <c r="G4428" s="412"/>
      <c r="H4428" s="413"/>
    </row>
    <row r="4429" spans="2:8" ht="27.75" x14ac:dyDescent="0.35">
      <c r="B4429" s="410" t="s">
        <v>5237</v>
      </c>
      <c r="C4429" s="411" t="s">
        <v>2798</v>
      </c>
      <c r="D4429" s="412">
        <v>0</v>
      </c>
      <c r="E4429" s="412">
        <v>0</v>
      </c>
      <c r="F4429" s="412">
        <v>10764.49</v>
      </c>
      <c r="G4429" s="412">
        <v>-10764.49</v>
      </c>
      <c r="H4429" s="413"/>
    </row>
    <row r="4430" spans="2:8" ht="40.5" x14ac:dyDescent="0.35">
      <c r="B4430" s="410" t="s">
        <v>5238</v>
      </c>
      <c r="C4430" s="411" t="s">
        <v>393</v>
      </c>
      <c r="D4430" s="412"/>
      <c r="E4430" s="412">
        <v>0</v>
      </c>
      <c r="F4430" s="412">
        <v>84</v>
      </c>
      <c r="G4430" s="412"/>
      <c r="H4430" s="413"/>
    </row>
    <row r="4431" spans="2:8" ht="40.5" x14ac:dyDescent="0.35">
      <c r="B4431" s="410" t="s">
        <v>5239</v>
      </c>
      <c r="C4431" s="411" t="s">
        <v>393</v>
      </c>
      <c r="D4431" s="412"/>
      <c r="E4431" s="412">
        <v>0</v>
      </c>
      <c r="F4431" s="412">
        <v>84</v>
      </c>
      <c r="G4431" s="412"/>
      <c r="H4431" s="413"/>
    </row>
    <row r="4432" spans="2:8" ht="40.5" x14ac:dyDescent="0.35">
      <c r="B4432" s="410" t="s">
        <v>5240</v>
      </c>
      <c r="C4432" s="411" t="s">
        <v>393</v>
      </c>
      <c r="D4432" s="412"/>
      <c r="E4432" s="412">
        <v>0</v>
      </c>
      <c r="F4432" s="412">
        <v>70</v>
      </c>
      <c r="G4432" s="412"/>
      <c r="H4432" s="413"/>
    </row>
    <row r="4433" spans="2:8" ht="40.5" x14ac:dyDescent="0.35">
      <c r="B4433" s="410" t="s">
        <v>5241</v>
      </c>
      <c r="C4433" s="411" t="s">
        <v>393</v>
      </c>
      <c r="D4433" s="412"/>
      <c r="E4433" s="412">
        <v>0</v>
      </c>
      <c r="F4433" s="412">
        <v>196</v>
      </c>
      <c r="G4433" s="412"/>
      <c r="H4433" s="413"/>
    </row>
    <row r="4434" spans="2:8" ht="40.5" x14ac:dyDescent="0.35">
      <c r="B4434" s="410" t="s">
        <v>5242</v>
      </c>
      <c r="C4434" s="411" t="s">
        <v>393</v>
      </c>
      <c r="D4434" s="412"/>
      <c r="E4434" s="412">
        <v>0</v>
      </c>
      <c r="F4434" s="412">
        <v>61.6</v>
      </c>
      <c r="G4434" s="412"/>
      <c r="H4434" s="413"/>
    </row>
    <row r="4435" spans="2:8" ht="40.5" x14ac:dyDescent="0.35">
      <c r="B4435" s="410" t="s">
        <v>5243</v>
      </c>
      <c r="C4435" s="411" t="s">
        <v>393</v>
      </c>
      <c r="D4435" s="412"/>
      <c r="E4435" s="412">
        <v>0</v>
      </c>
      <c r="F4435" s="412">
        <v>93.1</v>
      </c>
      <c r="G4435" s="412"/>
      <c r="H4435" s="413"/>
    </row>
    <row r="4436" spans="2:8" ht="27.75" x14ac:dyDescent="0.35">
      <c r="B4436" s="410" t="s">
        <v>5244</v>
      </c>
      <c r="C4436" s="411" t="s">
        <v>434</v>
      </c>
      <c r="D4436" s="412"/>
      <c r="E4436" s="412">
        <v>0</v>
      </c>
      <c r="F4436" s="412">
        <v>84</v>
      </c>
      <c r="G4436" s="412"/>
      <c r="H4436" s="413"/>
    </row>
    <row r="4437" spans="2:8" ht="27.75" x14ac:dyDescent="0.35">
      <c r="B4437" s="410" t="s">
        <v>5245</v>
      </c>
      <c r="C4437" s="411" t="s">
        <v>434</v>
      </c>
      <c r="D4437" s="412"/>
      <c r="E4437" s="412">
        <v>0</v>
      </c>
      <c r="F4437" s="412">
        <v>84</v>
      </c>
      <c r="G4437" s="412"/>
      <c r="H4437" s="413"/>
    </row>
    <row r="4438" spans="2:8" ht="27.75" x14ac:dyDescent="0.35">
      <c r="B4438" s="410" t="s">
        <v>5246</v>
      </c>
      <c r="C4438" s="411" t="s">
        <v>434</v>
      </c>
      <c r="D4438" s="412"/>
      <c r="E4438" s="412">
        <v>0</v>
      </c>
      <c r="F4438" s="412">
        <v>70</v>
      </c>
      <c r="G4438" s="412"/>
      <c r="H4438" s="413"/>
    </row>
    <row r="4439" spans="2:8" ht="27.75" x14ac:dyDescent="0.35">
      <c r="B4439" s="410" t="s">
        <v>5247</v>
      </c>
      <c r="C4439" s="411" t="s">
        <v>434</v>
      </c>
      <c r="D4439" s="412"/>
      <c r="E4439" s="412">
        <v>0</v>
      </c>
      <c r="F4439" s="412">
        <v>196</v>
      </c>
      <c r="G4439" s="412"/>
      <c r="H4439" s="413"/>
    </row>
    <row r="4440" spans="2:8" ht="27.75" x14ac:dyDescent="0.35">
      <c r="B4440" s="410" t="s">
        <v>5248</v>
      </c>
      <c r="C4440" s="411" t="s">
        <v>434</v>
      </c>
      <c r="D4440" s="412"/>
      <c r="E4440" s="412">
        <v>0</v>
      </c>
      <c r="F4440" s="412">
        <v>61.6</v>
      </c>
      <c r="G4440" s="412"/>
      <c r="H4440" s="413"/>
    </row>
    <row r="4441" spans="2:8" ht="53.25" x14ac:dyDescent="0.35">
      <c r="B4441" s="410" t="s">
        <v>5249</v>
      </c>
      <c r="C4441" s="411" t="s">
        <v>436</v>
      </c>
      <c r="D4441" s="412"/>
      <c r="E4441" s="412">
        <v>0</v>
      </c>
      <c r="F4441" s="412">
        <v>84</v>
      </c>
      <c r="G4441" s="412"/>
      <c r="H4441" s="413"/>
    </row>
    <row r="4442" spans="2:8" ht="53.25" x14ac:dyDescent="0.35">
      <c r="B4442" s="410" t="s">
        <v>5250</v>
      </c>
      <c r="C4442" s="411" t="s">
        <v>436</v>
      </c>
      <c r="D4442" s="412"/>
      <c r="E4442" s="412">
        <v>0</v>
      </c>
      <c r="F4442" s="412">
        <v>84</v>
      </c>
      <c r="G4442" s="412"/>
      <c r="H4442" s="413"/>
    </row>
    <row r="4443" spans="2:8" ht="53.25" x14ac:dyDescent="0.35">
      <c r="B4443" s="410" t="s">
        <v>5251</v>
      </c>
      <c r="C4443" s="411" t="s">
        <v>436</v>
      </c>
      <c r="D4443" s="412"/>
      <c r="E4443" s="412">
        <v>0</v>
      </c>
      <c r="F4443" s="412">
        <v>70</v>
      </c>
      <c r="G4443" s="412"/>
      <c r="H4443" s="413"/>
    </row>
    <row r="4444" spans="2:8" ht="53.25" x14ac:dyDescent="0.35">
      <c r="B4444" s="410" t="s">
        <v>5252</v>
      </c>
      <c r="C4444" s="411" t="s">
        <v>436</v>
      </c>
      <c r="D4444" s="412"/>
      <c r="E4444" s="412">
        <v>0</v>
      </c>
      <c r="F4444" s="412">
        <v>196</v>
      </c>
      <c r="G4444" s="412"/>
      <c r="H4444" s="413"/>
    </row>
    <row r="4445" spans="2:8" ht="53.25" x14ac:dyDescent="0.35">
      <c r="B4445" s="410" t="s">
        <v>5253</v>
      </c>
      <c r="C4445" s="411" t="s">
        <v>436</v>
      </c>
      <c r="D4445" s="412"/>
      <c r="E4445" s="412">
        <v>0</v>
      </c>
      <c r="F4445" s="412">
        <v>61.6</v>
      </c>
      <c r="G4445" s="412"/>
      <c r="H4445" s="413"/>
    </row>
    <row r="4446" spans="2:8" ht="53.25" x14ac:dyDescent="0.35">
      <c r="B4446" s="410" t="s">
        <v>5254</v>
      </c>
      <c r="C4446" s="411" t="s">
        <v>436</v>
      </c>
      <c r="D4446" s="412"/>
      <c r="E4446" s="412">
        <v>0</v>
      </c>
      <c r="F4446" s="412">
        <v>61.6</v>
      </c>
      <c r="G4446" s="412"/>
      <c r="H4446" s="413"/>
    </row>
    <row r="4447" spans="2:8" ht="53.25" x14ac:dyDescent="0.35">
      <c r="B4447" s="410" t="s">
        <v>5255</v>
      </c>
      <c r="C4447" s="411" t="s">
        <v>436</v>
      </c>
      <c r="D4447" s="412"/>
      <c r="E4447" s="412">
        <v>0</v>
      </c>
      <c r="F4447" s="412">
        <v>67.2</v>
      </c>
      <c r="G4447" s="412"/>
      <c r="H4447" s="413"/>
    </row>
    <row r="4448" spans="2:8" ht="53.25" x14ac:dyDescent="0.35">
      <c r="B4448" s="410" t="s">
        <v>5256</v>
      </c>
      <c r="C4448" s="411" t="s">
        <v>436</v>
      </c>
      <c r="D4448" s="412"/>
      <c r="E4448" s="412">
        <v>0</v>
      </c>
      <c r="F4448" s="412">
        <v>61.6</v>
      </c>
      <c r="G4448" s="412"/>
      <c r="H4448" s="413"/>
    </row>
    <row r="4449" spans="2:8" ht="40.5" x14ac:dyDescent="0.35">
      <c r="B4449" s="410" t="s">
        <v>5257</v>
      </c>
      <c r="C4449" s="411" t="s">
        <v>559</v>
      </c>
      <c r="D4449" s="412"/>
      <c r="E4449" s="412">
        <v>0</v>
      </c>
      <c r="F4449" s="412">
        <v>112.5</v>
      </c>
      <c r="G4449" s="412"/>
      <c r="H4449" s="413"/>
    </row>
    <row r="4450" spans="2:8" ht="40.5" x14ac:dyDescent="0.35">
      <c r="B4450" s="410" t="s">
        <v>5258</v>
      </c>
      <c r="C4450" s="411" t="s">
        <v>559</v>
      </c>
      <c r="D4450" s="412"/>
      <c r="E4450" s="412">
        <v>0</v>
      </c>
      <c r="F4450" s="412">
        <v>108.3</v>
      </c>
      <c r="G4450" s="412"/>
      <c r="H4450" s="413"/>
    </row>
    <row r="4451" spans="2:8" ht="40.5" x14ac:dyDescent="0.35">
      <c r="B4451" s="410" t="s">
        <v>5259</v>
      </c>
      <c r="C4451" s="411" t="s">
        <v>559</v>
      </c>
      <c r="D4451" s="412"/>
      <c r="E4451" s="412">
        <v>0</v>
      </c>
      <c r="F4451" s="412">
        <v>42</v>
      </c>
      <c r="G4451" s="412"/>
      <c r="H4451" s="413"/>
    </row>
    <row r="4452" spans="2:8" ht="40.5" x14ac:dyDescent="0.35">
      <c r="B4452" s="410" t="s">
        <v>5260</v>
      </c>
      <c r="C4452" s="411" t="s">
        <v>559</v>
      </c>
      <c r="D4452" s="412"/>
      <c r="E4452" s="412">
        <v>0</v>
      </c>
      <c r="F4452" s="412">
        <v>42</v>
      </c>
      <c r="G4452" s="412"/>
      <c r="H4452" s="413"/>
    </row>
    <row r="4453" spans="2:8" ht="40.5" x14ac:dyDescent="0.35">
      <c r="B4453" s="410" t="s">
        <v>5261</v>
      </c>
      <c r="C4453" s="411" t="s">
        <v>559</v>
      </c>
      <c r="D4453" s="412"/>
      <c r="E4453" s="412">
        <v>0</v>
      </c>
      <c r="F4453" s="412">
        <v>30.8</v>
      </c>
      <c r="G4453" s="412"/>
      <c r="H4453" s="413"/>
    </row>
    <row r="4454" spans="2:8" ht="40.5" x14ac:dyDescent="0.35">
      <c r="B4454" s="410" t="s">
        <v>5262</v>
      </c>
      <c r="C4454" s="411" t="s">
        <v>559</v>
      </c>
      <c r="D4454" s="412"/>
      <c r="E4454" s="412">
        <v>0</v>
      </c>
      <c r="F4454" s="412">
        <v>98</v>
      </c>
      <c r="G4454" s="412"/>
      <c r="H4454" s="413"/>
    </row>
    <row r="4455" spans="2:8" ht="40.5" x14ac:dyDescent="0.35">
      <c r="B4455" s="410" t="s">
        <v>5263</v>
      </c>
      <c r="C4455" s="411" t="s">
        <v>559</v>
      </c>
      <c r="D4455" s="412"/>
      <c r="E4455" s="412">
        <v>0</v>
      </c>
      <c r="F4455" s="412">
        <v>30.8</v>
      </c>
      <c r="G4455" s="412"/>
      <c r="H4455" s="413"/>
    </row>
    <row r="4456" spans="2:8" ht="40.5" x14ac:dyDescent="0.35">
      <c r="B4456" s="410" t="s">
        <v>5264</v>
      </c>
      <c r="C4456" s="411" t="s">
        <v>559</v>
      </c>
      <c r="D4456" s="412"/>
      <c r="E4456" s="412">
        <v>0</v>
      </c>
      <c r="F4456" s="412">
        <v>613.66999999999996</v>
      </c>
      <c r="G4456" s="412"/>
      <c r="H4456" s="413"/>
    </row>
    <row r="4457" spans="2:8" ht="40.5" x14ac:dyDescent="0.35">
      <c r="B4457" s="410" t="s">
        <v>5265</v>
      </c>
      <c r="C4457" s="411" t="s">
        <v>573</v>
      </c>
      <c r="D4457" s="412"/>
      <c r="E4457" s="412">
        <v>0</v>
      </c>
      <c r="F4457" s="412">
        <v>24.64</v>
      </c>
      <c r="G4457" s="412"/>
      <c r="H4457" s="413"/>
    </row>
    <row r="4458" spans="2:8" ht="40.5" x14ac:dyDescent="0.35">
      <c r="B4458" s="410" t="s">
        <v>5266</v>
      </c>
      <c r="C4458" s="411" t="s">
        <v>577</v>
      </c>
      <c r="D4458" s="412"/>
      <c r="E4458" s="412">
        <v>0</v>
      </c>
      <c r="F4458" s="412">
        <v>84</v>
      </c>
      <c r="G4458" s="412"/>
      <c r="H4458" s="413"/>
    </row>
    <row r="4459" spans="2:8" ht="40.5" x14ac:dyDescent="0.35">
      <c r="B4459" s="410" t="s">
        <v>5267</v>
      </c>
      <c r="C4459" s="411" t="s">
        <v>577</v>
      </c>
      <c r="D4459" s="412"/>
      <c r="E4459" s="412">
        <v>0</v>
      </c>
      <c r="F4459" s="412">
        <v>72.17</v>
      </c>
      <c r="G4459" s="412"/>
      <c r="H4459" s="413"/>
    </row>
    <row r="4460" spans="2:8" ht="40.5" x14ac:dyDescent="0.35">
      <c r="B4460" s="410" t="s">
        <v>5268</v>
      </c>
      <c r="C4460" s="411" t="s">
        <v>577</v>
      </c>
      <c r="D4460" s="412"/>
      <c r="E4460" s="412">
        <v>0</v>
      </c>
      <c r="F4460" s="412">
        <v>65.17</v>
      </c>
      <c r="G4460" s="412"/>
      <c r="H4460" s="413"/>
    </row>
    <row r="4461" spans="2:8" ht="40.5" x14ac:dyDescent="0.35">
      <c r="B4461" s="410" t="s">
        <v>5269</v>
      </c>
      <c r="C4461" s="411" t="s">
        <v>577</v>
      </c>
      <c r="D4461" s="412"/>
      <c r="E4461" s="412">
        <v>0</v>
      </c>
      <c r="F4461" s="412">
        <v>182</v>
      </c>
      <c r="G4461" s="412"/>
      <c r="H4461" s="413"/>
    </row>
    <row r="4462" spans="2:8" ht="40.5" x14ac:dyDescent="0.35">
      <c r="B4462" s="410" t="s">
        <v>5270</v>
      </c>
      <c r="C4462" s="411" t="s">
        <v>577</v>
      </c>
      <c r="D4462" s="412"/>
      <c r="E4462" s="412">
        <v>0</v>
      </c>
      <c r="F4462" s="412">
        <v>60.97</v>
      </c>
      <c r="G4462" s="412"/>
      <c r="H4462" s="413"/>
    </row>
    <row r="4463" spans="2:8" ht="27.75" x14ac:dyDescent="0.35">
      <c r="B4463" s="410" t="s">
        <v>5271</v>
      </c>
      <c r="C4463" s="411" t="s">
        <v>589</v>
      </c>
      <c r="D4463" s="412"/>
      <c r="E4463" s="412">
        <v>0</v>
      </c>
      <c r="F4463" s="412">
        <v>84</v>
      </c>
      <c r="G4463" s="412"/>
      <c r="H4463" s="413"/>
    </row>
    <row r="4464" spans="2:8" ht="27.75" x14ac:dyDescent="0.35">
      <c r="B4464" s="410" t="s">
        <v>5272</v>
      </c>
      <c r="C4464" s="411" t="s">
        <v>589</v>
      </c>
      <c r="D4464" s="412"/>
      <c r="E4464" s="412">
        <v>0</v>
      </c>
      <c r="F4464" s="412">
        <v>84</v>
      </c>
      <c r="G4464" s="412"/>
      <c r="H4464" s="413"/>
    </row>
    <row r="4465" spans="2:8" ht="27.75" x14ac:dyDescent="0.35">
      <c r="B4465" s="410" t="s">
        <v>5273</v>
      </c>
      <c r="C4465" s="411" t="s">
        <v>589</v>
      </c>
      <c r="D4465" s="412"/>
      <c r="E4465" s="412">
        <v>0</v>
      </c>
      <c r="F4465" s="412">
        <v>70</v>
      </c>
      <c r="G4465" s="412"/>
      <c r="H4465" s="413"/>
    </row>
    <row r="4466" spans="2:8" ht="27.75" x14ac:dyDescent="0.35">
      <c r="B4466" s="410" t="s">
        <v>5274</v>
      </c>
      <c r="C4466" s="411" t="s">
        <v>589</v>
      </c>
      <c r="D4466" s="412"/>
      <c r="E4466" s="412">
        <v>0</v>
      </c>
      <c r="F4466" s="412">
        <v>196</v>
      </c>
      <c r="G4466" s="412"/>
      <c r="H4466" s="413"/>
    </row>
    <row r="4467" spans="2:8" ht="27.75" x14ac:dyDescent="0.35">
      <c r="B4467" s="410" t="s">
        <v>5275</v>
      </c>
      <c r="C4467" s="411" t="s">
        <v>589</v>
      </c>
      <c r="D4467" s="412"/>
      <c r="E4467" s="412">
        <v>0</v>
      </c>
      <c r="F4467" s="412">
        <v>61.6</v>
      </c>
      <c r="G4467" s="412"/>
      <c r="H4467" s="413"/>
    </row>
    <row r="4468" spans="2:8" ht="27.75" x14ac:dyDescent="0.35">
      <c r="B4468" s="410" t="s">
        <v>5276</v>
      </c>
      <c r="C4468" s="411" t="s">
        <v>288</v>
      </c>
      <c r="D4468" s="412"/>
      <c r="E4468" s="412">
        <v>0</v>
      </c>
      <c r="F4468" s="412">
        <v>84</v>
      </c>
      <c r="G4468" s="412"/>
      <c r="H4468" s="413"/>
    </row>
    <row r="4469" spans="2:8" ht="27.75" x14ac:dyDescent="0.35">
      <c r="B4469" s="410" t="s">
        <v>5277</v>
      </c>
      <c r="C4469" s="411" t="s">
        <v>288</v>
      </c>
      <c r="D4469" s="412"/>
      <c r="E4469" s="412">
        <v>0</v>
      </c>
      <c r="F4469" s="412">
        <v>84</v>
      </c>
      <c r="G4469" s="412"/>
      <c r="H4469" s="413"/>
    </row>
    <row r="4470" spans="2:8" ht="27.75" x14ac:dyDescent="0.35">
      <c r="B4470" s="410" t="s">
        <v>5278</v>
      </c>
      <c r="C4470" s="411" t="s">
        <v>288</v>
      </c>
      <c r="D4470" s="412"/>
      <c r="E4470" s="412">
        <v>0</v>
      </c>
      <c r="F4470" s="412">
        <v>70</v>
      </c>
      <c r="G4470" s="412"/>
      <c r="H4470" s="413"/>
    </row>
    <row r="4471" spans="2:8" ht="27.75" x14ac:dyDescent="0.35">
      <c r="B4471" s="410" t="s">
        <v>5279</v>
      </c>
      <c r="C4471" s="411" t="s">
        <v>288</v>
      </c>
      <c r="D4471" s="412"/>
      <c r="E4471" s="412">
        <v>0</v>
      </c>
      <c r="F4471" s="412">
        <v>196</v>
      </c>
      <c r="G4471" s="412"/>
      <c r="H4471" s="413"/>
    </row>
    <row r="4472" spans="2:8" ht="27.75" x14ac:dyDescent="0.35">
      <c r="B4472" s="410" t="s">
        <v>5280</v>
      </c>
      <c r="C4472" s="411" t="s">
        <v>288</v>
      </c>
      <c r="D4472" s="412"/>
      <c r="E4472" s="412">
        <v>0</v>
      </c>
      <c r="F4472" s="412">
        <v>61.6</v>
      </c>
      <c r="G4472" s="412"/>
      <c r="H4472" s="413"/>
    </row>
    <row r="4473" spans="2:8" ht="27.75" x14ac:dyDescent="0.35">
      <c r="B4473" s="410" t="s">
        <v>5281</v>
      </c>
      <c r="C4473" s="411" t="s">
        <v>292</v>
      </c>
      <c r="D4473" s="412"/>
      <c r="E4473" s="412">
        <v>0</v>
      </c>
      <c r="F4473" s="412">
        <v>84</v>
      </c>
      <c r="G4473" s="412"/>
      <c r="H4473" s="413"/>
    </row>
    <row r="4474" spans="2:8" ht="27.75" x14ac:dyDescent="0.35">
      <c r="B4474" s="410" t="s">
        <v>5282</v>
      </c>
      <c r="C4474" s="411" t="s">
        <v>292</v>
      </c>
      <c r="D4474" s="412"/>
      <c r="E4474" s="412">
        <v>0</v>
      </c>
      <c r="F4474" s="412">
        <v>84</v>
      </c>
      <c r="G4474" s="412"/>
      <c r="H4474" s="413"/>
    </row>
    <row r="4475" spans="2:8" ht="27.75" x14ac:dyDescent="0.35">
      <c r="B4475" s="410" t="s">
        <v>5283</v>
      </c>
      <c r="C4475" s="411" t="s">
        <v>292</v>
      </c>
      <c r="D4475" s="412"/>
      <c r="E4475" s="412">
        <v>0</v>
      </c>
      <c r="F4475" s="412">
        <v>70</v>
      </c>
      <c r="G4475" s="412"/>
      <c r="H4475" s="413"/>
    </row>
    <row r="4476" spans="2:8" ht="27.75" x14ac:dyDescent="0.35">
      <c r="B4476" s="410" t="s">
        <v>5284</v>
      </c>
      <c r="C4476" s="411" t="s">
        <v>292</v>
      </c>
      <c r="D4476" s="412"/>
      <c r="E4476" s="412">
        <v>0</v>
      </c>
      <c r="F4476" s="412">
        <v>196</v>
      </c>
      <c r="G4476" s="412"/>
      <c r="H4476" s="413"/>
    </row>
    <row r="4477" spans="2:8" ht="27.75" x14ac:dyDescent="0.35">
      <c r="B4477" s="410" t="s">
        <v>5285</v>
      </c>
      <c r="C4477" s="411" t="s">
        <v>292</v>
      </c>
      <c r="D4477" s="412"/>
      <c r="E4477" s="412">
        <v>0</v>
      </c>
      <c r="F4477" s="412">
        <v>61.6</v>
      </c>
      <c r="G4477" s="412"/>
      <c r="H4477" s="413"/>
    </row>
    <row r="4478" spans="2:8" ht="27.75" x14ac:dyDescent="0.35">
      <c r="B4478" s="410" t="s">
        <v>5286</v>
      </c>
      <c r="C4478" s="411" t="s">
        <v>292</v>
      </c>
      <c r="D4478" s="412"/>
      <c r="E4478" s="412">
        <v>0</v>
      </c>
      <c r="F4478" s="412">
        <v>70</v>
      </c>
      <c r="G4478" s="412"/>
      <c r="H4478" s="413"/>
    </row>
    <row r="4479" spans="2:8" ht="27.75" x14ac:dyDescent="0.35">
      <c r="B4479" s="410" t="s">
        <v>5287</v>
      </c>
      <c r="C4479" s="411" t="s">
        <v>292</v>
      </c>
      <c r="D4479" s="412"/>
      <c r="E4479" s="412">
        <v>0</v>
      </c>
      <c r="F4479" s="412">
        <v>61.6</v>
      </c>
      <c r="G4479" s="412"/>
      <c r="H4479" s="413"/>
    </row>
    <row r="4480" spans="2:8" ht="27.75" x14ac:dyDescent="0.35">
      <c r="B4480" s="410" t="s">
        <v>5288</v>
      </c>
      <c r="C4480" s="411" t="s">
        <v>292</v>
      </c>
      <c r="D4480" s="412"/>
      <c r="E4480" s="412">
        <v>0</v>
      </c>
      <c r="F4480" s="412">
        <v>828.8</v>
      </c>
      <c r="G4480" s="412"/>
      <c r="H4480" s="413"/>
    </row>
    <row r="4481" spans="2:8" ht="27.75" x14ac:dyDescent="0.35">
      <c r="B4481" s="410" t="s">
        <v>5289</v>
      </c>
      <c r="C4481" s="411" t="s">
        <v>296</v>
      </c>
      <c r="D4481" s="412"/>
      <c r="E4481" s="412">
        <v>0</v>
      </c>
      <c r="F4481" s="412">
        <v>84</v>
      </c>
      <c r="G4481" s="412"/>
      <c r="H4481" s="413"/>
    </row>
    <row r="4482" spans="2:8" ht="27.75" x14ac:dyDescent="0.35">
      <c r="B4482" s="410" t="s">
        <v>5290</v>
      </c>
      <c r="C4482" s="411" t="s">
        <v>296</v>
      </c>
      <c r="D4482" s="412"/>
      <c r="E4482" s="412">
        <v>0</v>
      </c>
      <c r="F4482" s="412">
        <v>84</v>
      </c>
      <c r="G4482" s="412"/>
      <c r="H4482" s="413"/>
    </row>
    <row r="4483" spans="2:8" ht="27.75" x14ac:dyDescent="0.35">
      <c r="B4483" s="410" t="s">
        <v>5291</v>
      </c>
      <c r="C4483" s="411" t="s">
        <v>296</v>
      </c>
      <c r="D4483" s="412"/>
      <c r="E4483" s="412">
        <v>0</v>
      </c>
      <c r="F4483" s="412">
        <v>65.8</v>
      </c>
      <c r="G4483" s="412"/>
      <c r="H4483" s="413"/>
    </row>
    <row r="4484" spans="2:8" ht="27.75" x14ac:dyDescent="0.35">
      <c r="B4484" s="410" t="s">
        <v>5292</v>
      </c>
      <c r="C4484" s="411" t="s">
        <v>296</v>
      </c>
      <c r="D4484" s="412"/>
      <c r="E4484" s="412">
        <v>0</v>
      </c>
      <c r="F4484" s="412">
        <v>196</v>
      </c>
      <c r="G4484" s="412"/>
      <c r="H4484" s="413"/>
    </row>
    <row r="4485" spans="2:8" ht="27.75" x14ac:dyDescent="0.35">
      <c r="B4485" s="410" t="s">
        <v>5293</v>
      </c>
      <c r="C4485" s="411" t="s">
        <v>296</v>
      </c>
      <c r="D4485" s="412"/>
      <c r="E4485" s="412">
        <v>0</v>
      </c>
      <c r="F4485" s="412">
        <v>61.6</v>
      </c>
      <c r="G4485" s="412"/>
      <c r="H4485" s="413"/>
    </row>
    <row r="4486" spans="2:8" ht="27.75" x14ac:dyDescent="0.35">
      <c r="B4486" s="410" t="s">
        <v>5294</v>
      </c>
      <c r="C4486" s="411" t="s">
        <v>296</v>
      </c>
      <c r="D4486" s="412"/>
      <c r="E4486" s="412">
        <v>0</v>
      </c>
      <c r="F4486" s="412">
        <v>70</v>
      </c>
      <c r="G4486" s="412"/>
      <c r="H4486" s="413"/>
    </row>
    <row r="4487" spans="2:8" ht="27.75" x14ac:dyDescent="0.35">
      <c r="B4487" s="410" t="s">
        <v>5295</v>
      </c>
      <c r="C4487" s="411" t="s">
        <v>296</v>
      </c>
      <c r="D4487" s="412"/>
      <c r="E4487" s="412">
        <v>0</v>
      </c>
      <c r="F4487" s="412">
        <v>61.6</v>
      </c>
      <c r="G4487" s="412"/>
      <c r="H4487" s="413"/>
    </row>
    <row r="4488" spans="2:8" ht="27.75" x14ac:dyDescent="0.35">
      <c r="B4488" s="410" t="s">
        <v>5296</v>
      </c>
      <c r="C4488" s="411" t="s">
        <v>296</v>
      </c>
      <c r="D4488" s="412"/>
      <c r="E4488" s="412">
        <v>0</v>
      </c>
      <c r="F4488" s="412">
        <v>823.25</v>
      </c>
      <c r="G4488" s="412"/>
      <c r="H4488" s="413"/>
    </row>
    <row r="4489" spans="2:8" ht="27.75" x14ac:dyDescent="0.35">
      <c r="B4489" s="410" t="s">
        <v>5297</v>
      </c>
      <c r="C4489" s="411" t="s">
        <v>300</v>
      </c>
      <c r="D4489" s="412"/>
      <c r="E4489" s="412">
        <v>0</v>
      </c>
      <c r="F4489" s="412">
        <v>70</v>
      </c>
      <c r="G4489" s="412"/>
      <c r="H4489" s="413"/>
    </row>
    <row r="4490" spans="2:8" ht="27.75" x14ac:dyDescent="0.35">
      <c r="B4490" s="410" t="s">
        <v>5298</v>
      </c>
      <c r="C4490" s="411" t="s">
        <v>300</v>
      </c>
      <c r="D4490" s="412"/>
      <c r="E4490" s="412">
        <v>0</v>
      </c>
      <c r="F4490" s="412">
        <v>61.6</v>
      </c>
      <c r="G4490" s="412"/>
      <c r="H4490" s="413"/>
    </row>
    <row r="4491" spans="2:8" ht="27.75" x14ac:dyDescent="0.35">
      <c r="B4491" s="410" t="s">
        <v>5299</v>
      </c>
      <c r="C4491" s="411" t="s">
        <v>300</v>
      </c>
      <c r="D4491" s="412"/>
      <c r="E4491" s="412">
        <v>0</v>
      </c>
      <c r="F4491" s="412">
        <v>84</v>
      </c>
      <c r="G4491" s="412"/>
      <c r="H4491" s="413"/>
    </row>
    <row r="4492" spans="2:8" ht="27.75" x14ac:dyDescent="0.35">
      <c r="B4492" s="410" t="s">
        <v>5300</v>
      </c>
      <c r="C4492" s="411" t="s">
        <v>300</v>
      </c>
      <c r="D4492" s="412"/>
      <c r="E4492" s="412">
        <v>0</v>
      </c>
      <c r="F4492" s="412">
        <v>84</v>
      </c>
      <c r="G4492" s="412"/>
      <c r="H4492" s="413"/>
    </row>
    <row r="4493" spans="2:8" ht="27.75" x14ac:dyDescent="0.35">
      <c r="B4493" s="410" t="s">
        <v>5301</v>
      </c>
      <c r="C4493" s="411" t="s">
        <v>300</v>
      </c>
      <c r="D4493" s="412"/>
      <c r="E4493" s="412">
        <v>0</v>
      </c>
      <c r="F4493" s="412">
        <v>61.6</v>
      </c>
      <c r="G4493" s="412"/>
      <c r="H4493" s="413"/>
    </row>
    <row r="4494" spans="2:8" ht="27.75" x14ac:dyDescent="0.35">
      <c r="B4494" s="410" t="s">
        <v>5302</v>
      </c>
      <c r="C4494" s="411" t="s">
        <v>300</v>
      </c>
      <c r="D4494" s="412"/>
      <c r="E4494" s="412">
        <v>0</v>
      </c>
      <c r="F4494" s="412">
        <v>196</v>
      </c>
      <c r="G4494" s="412"/>
      <c r="H4494" s="413"/>
    </row>
    <row r="4495" spans="2:8" ht="27.75" x14ac:dyDescent="0.35">
      <c r="B4495" s="410" t="s">
        <v>5303</v>
      </c>
      <c r="C4495" s="411" t="s">
        <v>300</v>
      </c>
      <c r="D4495" s="412"/>
      <c r="E4495" s="412">
        <v>0</v>
      </c>
      <c r="F4495" s="412">
        <v>310</v>
      </c>
      <c r="G4495" s="412"/>
      <c r="H4495" s="413"/>
    </row>
    <row r="4496" spans="2:8" ht="27.75" x14ac:dyDescent="0.35">
      <c r="B4496" s="410" t="s">
        <v>5304</v>
      </c>
      <c r="C4496" s="411" t="s">
        <v>300</v>
      </c>
      <c r="D4496" s="412"/>
      <c r="E4496" s="412">
        <v>0</v>
      </c>
      <c r="F4496" s="412">
        <v>61.6</v>
      </c>
      <c r="G4496" s="412"/>
      <c r="H4496" s="413"/>
    </row>
    <row r="4497" spans="2:8" ht="27.75" x14ac:dyDescent="0.35">
      <c r="B4497" s="410" t="s">
        <v>5305</v>
      </c>
      <c r="C4497" s="411" t="s">
        <v>304</v>
      </c>
      <c r="D4497" s="412"/>
      <c r="E4497" s="412">
        <v>0</v>
      </c>
      <c r="F4497" s="412">
        <v>84</v>
      </c>
      <c r="G4497" s="412"/>
      <c r="H4497" s="413"/>
    </row>
    <row r="4498" spans="2:8" ht="27.75" x14ac:dyDescent="0.35">
      <c r="B4498" s="410" t="s">
        <v>5306</v>
      </c>
      <c r="C4498" s="411" t="s">
        <v>304</v>
      </c>
      <c r="D4498" s="412"/>
      <c r="E4498" s="412">
        <v>0</v>
      </c>
      <c r="F4498" s="412">
        <v>84</v>
      </c>
      <c r="G4498" s="412"/>
      <c r="H4498" s="413"/>
    </row>
    <row r="4499" spans="2:8" ht="27.75" x14ac:dyDescent="0.35">
      <c r="B4499" s="410" t="s">
        <v>5307</v>
      </c>
      <c r="C4499" s="411" t="s">
        <v>304</v>
      </c>
      <c r="D4499" s="412"/>
      <c r="E4499" s="412">
        <v>0</v>
      </c>
      <c r="F4499" s="412">
        <v>70</v>
      </c>
      <c r="G4499" s="412"/>
      <c r="H4499" s="413"/>
    </row>
    <row r="4500" spans="2:8" ht="27.75" x14ac:dyDescent="0.35">
      <c r="B4500" s="410" t="s">
        <v>5308</v>
      </c>
      <c r="C4500" s="411" t="s">
        <v>304</v>
      </c>
      <c r="D4500" s="412"/>
      <c r="E4500" s="412">
        <v>0</v>
      </c>
      <c r="F4500" s="412">
        <v>196</v>
      </c>
      <c r="G4500" s="412"/>
      <c r="H4500" s="413"/>
    </row>
    <row r="4501" spans="2:8" ht="27.75" x14ac:dyDescent="0.35">
      <c r="B4501" s="410" t="s">
        <v>5309</v>
      </c>
      <c r="C4501" s="411" t="s">
        <v>304</v>
      </c>
      <c r="D4501" s="412"/>
      <c r="E4501" s="412">
        <v>0</v>
      </c>
      <c r="F4501" s="412">
        <v>61.6</v>
      </c>
      <c r="G4501" s="412"/>
      <c r="H4501" s="413"/>
    </row>
    <row r="4502" spans="2:8" ht="27.75" x14ac:dyDescent="0.35">
      <c r="B4502" s="410" t="s">
        <v>5310</v>
      </c>
      <c r="C4502" s="411" t="s">
        <v>304</v>
      </c>
      <c r="D4502" s="412"/>
      <c r="E4502" s="412">
        <v>0</v>
      </c>
      <c r="F4502" s="412">
        <v>70</v>
      </c>
      <c r="G4502" s="412"/>
      <c r="H4502" s="413"/>
    </row>
    <row r="4503" spans="2:8" ht="27.75" x14ac:dyDescent="0.35">
      <c r="B4503" s="410" t="s">
        <v>5311</v>
      </c>
      <c r="C4503" s="411" t="s">
        <v>304</v>
      </c>
      <c r="D4503" s="412"/>
      <c r="E4503" s="412">
        <v>0</v>
      </c>
      <c r="F4503" s="412">
        <v>61.6</v>
      </c>
      <c r="G4503" s="412"/>
      <c r="H4503" s="413"/>
    </row>
    <row r="4504" spans="2:8" ht="27.75" x14ac:dyDescent="0.35">
      <c r="B4504" s="410" t="s">
        <v>5312</v>
      </c>
      <c r="C4504" s="411" t="s">
        <v>304</v>
      </c>
      <c r="D4504" s="412"/>
      <c r="E4504" s="412">
        <v>0</v>
      </c>
      <c r="F4504" s="412">
        <v>584.52</v>
      </c>
      <c r="G4504" s="412"/>
      <c r="H4504" s="413"/>
    </row>
    <row r="4505" spans="2:8" ht="27.75" x14ac:dyDescent="0.35">
      <c r="B4505" s="410" t="s">
        <v>5313</v>
      </c>
      <c r="C4505" s="411" t="s">
        <v>308</v>
      </c>
      <c r="D4505" s="412"/>
      <c r="E4505" s="412">
        <v>0</v>
      </c>
      <c r="F4505" s="412">
        <v>35</v>
      </c>
      <c r="G4505" s="412"/>
      <c r="H4505" s="413"/>
    </row>
    <row r="4506" spans="2:8" ht="27.75" x14ac:dyDescent="0.35">
      <c r="B4506" s="410" t="s">
        <v>5314</v>
      </c>
      <c r="C4506" s="411" t="s">
        <v>308</v>
      </c>
      <c r="D4506" s="412"/>
      <c r="E4506" s="412">
        <v>0</v>
      </c>
      <c r="F4506" s="412">
        <v>30.8</v>
      </c>
      <c r="G4506" s="412"/>
      <c r="H4506" s="413"/>
    </row>
    <row r="4507" spans="2:8" ht="27.75" x14ac:dyDescent="0.35">
      <c r="B4507" s="410" t="s">
        <v>5315</v>
      </c>
      <c r="C4507" s="411" t="s">
        <v>308</v>
      </c>
      <c r="D4507" s="412"/>
      <c r="E4507" s="412">
        <v>0</v>
      </c>
      <c r="F4507" s="412">
        <v>42</v>
      </c>
      <c r="G4507" s="412"/>
      <c r="H4507" s="413"/>
    </row>
    <row r="4508" spans="2:8" ht="27.75" x14ac:dyDescent="0.35">
      <c r="B4508" s="410" t="s">
        <v>5316</v>
      </c>
      <c r="C4508" s="411" t="s">
        <v>308</v>
      </c>
      <c r="D4508" s="412"/>
      <c r="E4508" s="412">
        <v>0</v>
      </c>
      <c r="F4508" s="412">
        <v>42</v>
      </c>
      <c r="G4508" s="412"/>
      <c r="H4508" s="413"/>
    </row>
    <row r="4509" spans="2:8" ht="27.75" x14ac:dyDescent="0.35">
      <c r="B4509" s="410" t="s">
        <v>5317</v>
      </c>
      <c r="C4509" s="411" t="s">
        <v>308</v>
      </c>
      <c r="D4509" s="412"/>
      <c r="E4509" s="412">
        <v>0</v>
      </c>
      <c r="F4509" s="412">
        <v>30.8</v>
      </c>
      <c r="G4509" s="412"/>
      <c r="H4509" s="413"/>
    </row>
    <row r="4510" spans="2:8" ht="27.75" x14ac:dyDescent="0.35">
      <c r="B4510" s="410" t="s">
        <v>5318</v>
      </c>
      <c r="C4510" s="411" t="s">
        <v>308</v>
      </c>
      <c r="D4510" s="412"/>
      <c r="E4510" s="412">
        <v>0</v>
      </c>
      <c r="F4510" s="412">
        <v>98</v>
      </c>
      <c r="G4510" s="412"/>
      <c r="H4510" s="413"/>
    </row>
    <row r="4511" spans="2:8" ht="27.75" x14ac:dyDescent="0.35">
      <c r="B4511" s="410" t="s">
        <v>5319</v>
      </c>
      <c r="C4511" s="411" t="s">
        <v>308</v>
      </c>
      <c r="D4511" s="412"/>
      <c r="E4511" s="412">
        <v>0</v>
      </c>
      <c r="F4511" s="412">
        <v>155</v>
      </c>
      <c r="G4511" s="412"/>
      <c r="H4511" s="413"/>
    </row>
    <row r="4512" spans="2:8" ht="27.75" x14ac:dyDescent="0.35">
      <c r="B4512" s="410" t="s">
        <v>5320</v>
      </c>
      <c r="C4512" s="411" t="s">
        <v>308</v>
      </c>
      <c r="D4512" s="412"/>
      <c r="E4512" s="412">
        <v>0</v>
      </c>
      <c r="F4512" s="412">
        <v>30.8</v>
      </c>
      <c r="G4512" s="412"/>
      <c r="H4512" s="413"/>
    </row>
    <row r="4513" spans="2:8" ht="27.75" x14ac:dyDescent="0.35">
      <c r="B4513" s="410" t="s">
        <v>5321</v>
      </c>
      <c r="C4513" s="411" t="s">
        <v>282</v>
      </c>
      <c r="D4513" s="412"/>
      <c r="E4513" s="412">
        <v>0</v>
      </c>
      <c r="F4513" s="412">
        <v>70</v>
      </c>
      <c r="G4513" s="412"/>
      <c r="H4513" s="413"/>
    </row>
    <row r="4514" spans="2:8" ht="27.75" x14ac:dyDescent="0.35">
      <c r="B4514" s="410" t="s">
        <v>5322</v>
      </c>
      <c r="C4514" s="411" t="s">
        <v>282</v>
      </c>
      <c r="D4514" s="412"/>
      <c r="E4514" s="412">
        <v>0</v>
      </c>
      <c r="F4514" s="412">
        <v>61.6</v>
      </c>
      <c r="G4514" s="412"/>
      <c r="H4514" s="413"/>
    </row>
    <row r="4515" spans="2:8" ht="27.75" x14ac:dyDescent="0.35">
      <c r="B4515" s="410" t="s">
        <v>5323</v>
      </c>
      <c r="C4515" s="411" t="s">
        <v>282</v>
      </c>
      <c r="D4515" s="412"/>
      <c r="E4515" s="412">
        <v>0</v>
      </c>
      <c r="F4515" s="412">
        <v>84</v>
      </c>
      <c r="G4515" s="412"/>
      <c r="H4515" s="413"/>
    </row>
    <row r="4516" spans="2:8" ht="27.75" x14ac:dyDescent="0.35">
      <c r="B4516" s="410" t="s">
        <v>5324</v>
      </c>
      <c r="C4516" s="411" t="s">
        <v>282</v>
      </c>
      <c r="D4516" s="412"/>
      <c r="E4516" s="412">
        <v>0</v>
      </c>
      <c r="F4516" s="412">
        <v>84</v>
      </c>
      <c r="G4516" s="412"/>
      <c r="H4516" s="413"/>
    </row>
    <row r="4517" spans="2:8" ht="27.75" x14ac:dyDescent="0.35">
      <c r="B4517" s="410" t="s">
        <v>5325</v>
      </c>
      <c r="C4517" s="411" t="s">
        <v>282</v>
      </c>
      <c r="D4517" s="412"/>
      <c r="E4517" s="412">
        <v>0</v>
      </c>
      <c r="F4517" s="412">
        <v>61.6</v>
      </c>
      <c r="G4517" s="412"/>
      <c r="H4517" s="413"/>
    </row>
    <row r="4518" spans="2:8" ht="27.75" x14ac:dyDescent="0.35">
      <c r="B4518" s="410" t="s">
        <v>5326</v>
      </c>
      <c r="C4518" s="411" t="s">
        <v>282</v>
      </c>
      <c r="D4518" s="412"/>
      <c r="E4518" s="412">
        <v>0</v>
      </c>
      <c r="F4518" s="412">
        <v>196</v>
      </c>
      <c r="G4518" s="412"/>
      <c r="H4518" s="413"/>
    </row>
    <row r="4519" spans="2:8" ht="27.75" x14ac:dyDescent="0.35">
      <c r="B4519" s="410" t="s">
        <v>5327</v>
      </c>
      <c r="C4519" s="411" t="s">
        <v>282</v>
      </c>
      <c r="D4519" s="412"/>
      <c r="E4519" s="412">
        <v>0</v>
      </c>
      <c r="F4519" s="412">
        <v>310</v>
      </c>
      <c r="G4519" s="412"/>
      <c r="H4519" s="413"/>
    </row>
    <row r="4520" spans="2:8" ht="27.75" x14ac:dyDescent="0.35">
      <c r="B4520" s="410" t="s">
        <v>5328</v>
      </c>
      <c r="C4520" s="411" t="s">
        <v>282</v>
      </c>
      <c r="D4520" s="412"/>
      <c r="E4520" s="412">
        <v>0</v>
      </c>
      <c r="F4520" s="412">
        <v>61.6</v>
      </c>
      <c r="G4520" s="412"/>
      <c r="H4520" s="413"/>
    </row>
    <row r="4521" spans="2:8" ht="27.75" x14ac:dyDescent="0.35">
      <c r="B4521" s="410" t="s">
        <v>5329</v>
      </c>
      <c r="C4521" s="411" t="s">
        <v>2891</v>
      </c>
      <c r="D4521" s="412">
        <v>0</v>
      </c>
      <c r="E4521" s="412">
        <v>0</v>
      </c>
      <c r="F4521" s="412">
        <v>2926.35</v>
      </c>
      <c r="G4521" s="412">
        <v>-2926.35</v>
      </c>
      <c r="H4521" s="413"/>
    </row>
    <row r="4522" spans="2:8" ht="40.5" x14ac:dyDescent="0.35">
      <c r="B4522" s="410" t="s">
        <v>5330</v>
      </c>
      <c r="C4522" s="411" t="s">
        <v>559</v>
      </c>
      <c r="D4522" s="412"/>
      <c r="E4522" s="412">
        <v>0</v>
      </c>
      <c r="F4522" s="412">
        <v>773</v>
      </c>
      <c r="G4522" s="412"/>
      <c r="H4522" s="413"/>
    </row>
    <row r="4523" spans="2:8" ht="40.5" x14ac:dyDescent="0.35">
      <c r="B4523" s="410" t="s">
        <v>5331</v>
      </c>
      <c r="C4523" s="411" t="s">
        <v>573</v>
      </c>
      <c r="D4523" s="412"/>
      <c r="E4523" s="412">
        <v>0</v>
      </c>
      <c r="F4523" s="412">
        <v>17.66</v>
      </c>
      <c r="G4523" s="412"/>
      <c r="H4523" s="413"/>
    </row>
    <row r="4524" spans="2:8" ht="27.75" x14ac:dyDescent="0.35">
      <c r="B4524" s="410" t="s">
        <v>5332</v>
      </c>
      <c r="C4524" s="411" t="s">
        <v>292</v>
      </c>
      <c r="D4524" s="412"/>
      <c r="E4524" s="412">
        <v>0</v>
      </c>
      <c r="F4524" s="412">
        <v>584.52</v>
      </c>
      <c r="G4524" s="412"/>
      <c r="H4524" s="413"/>
    </row>
    <row r="4525" spans="2:8" ht="27.75" x14ac:dyDescent="0.35">
      <c r="B4525" s="410" t="s">
        <v>5333</v>
      </c>
      <c r="C4525" s="411" t="s">
        <v>296</v>
      </c>
      <c r="D4525" s="412"/>
      <c r="E4525" s="412">
        <v>0</v>
      </c>
      <c r="F4525" s="412">
        <v>581.89</v>
      </c>
      <c r="G4525" s="412"/>
      <c r="H4525" s="413"/>
    </row>
    <row r="4526" spans="2:8" ht="27.75" x14ac:dyDescent="0.35">
      <c r="B4526" s="410" t="s">
        <v>5334</v>
      </c>
      <c r="C4526" s="411" t="s">
        <v>304</v>
      </c>
      <c r="D4526" s="412"/>
      <c r="E4526" s="412">
        <v>0</v>
      </c>
      <c r="F4526" s="412">
        <v>969.28</v>
      </c>
      <c r="G4526" s="412"/>
      <c r="H4526" s="413"/>
    </row>
    <row r="4527" spans="2:8" x14ac:dyDescent="0.35">
      <c r="B4527" s="410" t="s">
        <v>5335</v>
      </c>
      <c r="C4527" s="411" t="s">
        <v>2898</v>
      </c>
      <c r="D4527" s="412">
        <v>0</v>
      </c>
      <c r="E4527" s="412">
        <v>0</v>
      </c>
      <c r="F4527" s="412">
        <v>3245.34</v>
      </c>
      <c r="G4527" s="412">
        <v>-3245.34</v>
      </c>
      <c r="H4527" s="413"/>
    </row>
    <row r="4528" spans="2:8" ht="40.5" x14ac:dyDescent="0.35">
      <c r="B4528" s="410" t="s">
        <v>5336</v>
      </c>
      <c r="C4528" s="411" t="s">
        <v>559</v>
      </c>
      <c r="D4528" s="412"/>
      <c r="E4528" s="412">
        <v>0</v>
      </c>
      <c r="F4528" s="412">
        <v>1281.8399999999999</v>
      </c>
      <c r="G4528" s="412"/>
      <c r="H4528" s="413"/>
    </row>
    <row r="4529" spans="2:8" ht="40.5" x14ac:dyDescent="0.35">
      <c r="B4529" s="410" t="s">
        <v>5337</v>
      </c>
      <c r="C4529" s="411" t="s">
        <v>573</v>
      </c>
      <c r="D4529" s="412"/>
      <c r="E4529" s="412">
        <v>0</v>
      </c>
      <c r="F4529" s="412">
        <v>29.3</v>
      </c>
      <c r="G4529" s="412"/>
      <c r="H4529" s="413"/>
    </row>
    <row r="4530" spans="2:8" ht="27.75" x14ac:dyDescent="0.35">
      <c r="B4530" s="410" t="s">
        <v>5338</v>
      </c>
      <c r="C4530" s="411" t="s">
        <v>292</v>
      </c>
      <c r="D4530" s="412"/>
      <c r="E4530" s="412">
        <v>0</v>
      </c>
      <c r="F4530" s="412">
        <v>969.28</v>
      </c>
      <c r="G4530" s="412"/>
      <c r="H4530" s="413"/>
    </row>
    <row r="4531" spans="2:8" ht="27.75" x14ac:dyDescent="0.35">
      <c r="B4531" s="410" t="s">
        <v>5339</v>
      </c>
      <c r="C4531" s="411" t="s">
        <v>296</v>
      </c>
      <c r="D4531" s="412"/>
      <c r="E4531" s="412">
        <v>0</v>
      </c>
      <c r="F4531" s="412">
        <v>964.92</v>
      </c>
      <c r="G4531" s="412"/>
      <c r="H4531" s="413"/>
    </row>
    <row r="4532" spans="2:8" ht="27.75" x14ac:dyDescent="0.35">
      <c r="B4532" s="410" t="s">
        <v>5340</v>
      </c>
      <c r="C4532" s="411" t="s">
        <v>2904</v>
      </c>
      <c r="D4532" s="412">
        <v>0</v>
      </c>
      <c r="E4532" s="412">
        <v>0</v>
      </c>
      <c r="F4532" s="412">
        <v>21240</v>
      </c>
      <c r="G4532" s="412">
        <v>-21240</v>
      </c>
      <c r="H4532" s="413"/>
    </row>
    <row r="4533" spans="2:8" x14ac:dyDescent="0.35">
      <c r="B4533" s="410" t="s">
        <v>5341</v>
      </c>
      <c r="C4533" s="411" t="s">
        <v>120</v>
      </c>
      <c r="D4533" s="412">
        <v>0</v>
      </c>
      <c r="E4533" s="412">
        <v>0</v>
      </c>
      <c r="F4533" s="412">
        <v>21240</v>
      </c>
      <c r="G4533" s="412">
        <v>-21240</v>
      </c>
      <c r="H4533" s="413"/>
    </row>
    <row r="4534" spans="2:8" ht="27.75" x14ac:dyDescent="0.35">
      <c r="B4534" s="410" t="s">
        <v>5342</v>
      </c>
      <c r="C4534" s="411" t="s">
        <v>2907</v>
      </c>
      <c r="D4534" s="412">
        <v>0</v>
      </c>
      <c r="E4534" s="412">
        <v>0</v>
      </c>
      <c r="F4534" s="412">
        <v>21240</v>
      </c>
      <c r="G4534" s="412">
        <v>-21240</v>
      </c>
      <c r="H4534" s="413"/>
    </row>
    <row r="4535" spans="2:8" ht="27.75" x14ac:dyDescent="0.35">
      <c r="B4535" s="410" t="s">
        <v>5343</v>
      </c>
      <c r="C4535" s="411" t="s">
        <v>380</v>
      </c>
      <c r="D4535" s="412"/>
      <c r="E4535" s="412">
        <v>0</v>
      </c>
      <c r="F4535" s="412">
        <v>10000</v>
      </c>
      <c r="G4535" s="412"/>
      <c r="H4535" s="413"/>
    </row>
    <row r="4536" spans="2:8" x14ac:dyDescent="0.35">
      <c r="B4536" s="410" t="s">
        <v>5344</v>
      </c>
      <c r="C4536" s="411" t="s">
        <v>696</v>
      </c>
      <c r="D4536" s="412"/>
      <c r="E4536" s="412">
        <v>0</v>
      </c>
      <c r="F4536" s="412">
        <v>11240</v>
      </c>
      <c r="G4536" s="412"/>
      <c r="H4536" s="413"/>
    </row>
    <row r="4537" spans="2:8" x14ac:dyDescent="0.35">
      <c r="B4537" s="410" t="s">
        <v>5345</v>
      </c>
      <c r="C4537" s="411" t="s">
        <v>2911</v>
      </c>
      <c r="D4537" s="412">
        <v>0</v>
      </c>
      <c r="E4537" s="412">
        <v>0</v>
      </c>
      <c r="F4537" s="412">
        <v>1209042.44</v>
      </c>
      <c r="G4537" s="412">
        <v>-1209042.44</v>
      </c>
      <c r="H4537" s="413"/>
    </row>
    <row r="4538" spans="2:8" ht="40.5" x14ac:dyDescent="0.35">
      <c r="B4538" s="410" t="s">
        <v>5346</v>
      </c>
      <c r="C4538" s="411" t="s">
        <v>2913</v>
      </c>
      <c r="D4538" s="412">
        <v>0</v>
      </c>
      <c r="E4538" s="412">
        <v>0</v>
      </c>
      <c r="F4538" s="412">
        <v>264874.15999999997</v>
      </c>
      <c r="G4538" s="412">
        <v>-264874.15999999997</v>
      </c>
      <c r="H4538" s="413"/>
    </row>
    <row r="4539" spans="2:8" ht="27.75" x14ac:dyDescent="0.35">
      <c r="B4539" s="410" t="s">
        <v>5347</v>
      </c>
      <c r="C4539" s="411" t="s">
        <v>2915</v>
      </c>
      <c r="D4539" s="412">
        <v>0</v>
      </c>
      <c r="E4539" s="412">
        <v>0</v>
      </c>
      <c r="F4539" s="412">
        <v>152369.54999999999</v>
      </c>
      <c r="G4539" s="412">
        <v>-152369.54999999999</v>
      </c>
      <c r="H4539" s="413"/>
    </row>
    <row r="4540" spans="2:8" x14ac:dyDescent="0.35">
      <c r="B4540" s="410" t="s">
        <v>5348</v>
      </c>
      <c r="C4540" s="411" t="s">
        <v>2917</v>
      </c>
      <c r="D4540" s="412">
        <v>0</v>
      </c>
      <c r="E4540" s="412">
        <v>0</v>
      </c>
      <c r="F4540" s="412">
        <v>152369.54999999999</v>
      </c>
      <c r="G4540" s="412">
        <v>-152369.54999999999</v>
      </c>
      <c r="H4540" s="413"/>
    </row>
    <row r="4541" spans="2:8" x14ac:dyDescent="0.35">
      <c r="B4541" s="410" t="s">
        <v>5349</v>
      </c>
      <c r="C4541" s="411" t="s">
        <v>521</v>
      </c>
      <c r="D4541" s="412"/>
      <c r="E4541" s="412">
        <v>0</v>
      </c>
      <c r="F4541" s="412">
        <v>3200</v>
      </c>
      <c r="G4541" s="412"/>
      <c r="H4541" s="413"/>
    </row>
    <row r="4542" spans="2:8" x14ac:dyDescent="0.35">
      <c r="B4542" s="410" t="s">
        <v>5350</v>
      </c>
      <c r="C4542" s="411" t="s">
        <v>521</v>
      </c>
      <c r="D4542" s="412"/>
      <c r="E4542" s="412">
        <v>0</v>
      </c>
      <c r="F4542" s="412">
        <v>3200</v>
      </c>
      <c r="G4542" s="412"/>
      <c r="H4542" s="413"/>
    </row>
    <row r="4543" spans="2:8" x14ac:dyDescent="0.35">
      <c r="B4543" s="410" t="s">
        <v>5351</v>
      </c>
      <c r="C4543" s="411" t="s">
        <v>521</v>
      </c>
      <c r="D4543" s="412"/>
      <c r="E4543" s="412">
        <v>0</v>
      </c>
      <c r="F4543" s="412">
        <v>3200</v>
      </c>
      <c r="G4543" s="412"/>
      <c r="H4543" s="413"/>
    </row>
    <row r="4544" spans="2:8" ht="27.75" x14ac:dyDescent="0.35">
      <c r="B4544" s="410" t="s">
        <v>5352</v>
      </c>
      <c r="C4544" s="411" t="s">
        <v>541</v>
      </c>
      <c r="D4544" s="412"/>
      <c r="E4544" s="412">
        <v>0</v>
      </c>
      <c r="F4544" s="412">
        <v>2111.1999999999998</v>
      </c>
      <c r="G4544" s="412"/>
      <c r="H4544" s="413"/>
    </row>
    <row r="4545" spans="2:8" ht="27.75" x14ac:dyDescent="0.35">
      <c r="B4545" s="410" t="s">
        <v>5353</v>
      </c>
      <c r="C4545" s="411" t="s">
        <v>541</v>
      </c>
      <c r="D4545" s="412"/>
      <c r="E4545" s="412">
        <v>0</v>
      </c>
      <c r="F4545" s="412">
        <v>1242.3599999999999</v>
      </c>
      <c r="G4545" s="412"/>
      <c r="H4545" s="413"/>
    </row>
    <row r="4546" spans="2:8" ht="27.75" x14ac:dyDescent="0.35">
      <c r="B4546" s="410" t="s">
        <v>5354</v>
      </c>
      <c r="C4546" s="411" t="s">
        <v>541</v>
      </c>
      <c r="D4546" s="412"/>
      <c r="E4546" s="412">
        <v>0</v>
      </c>
      <c r="F4546" s="412">
        <v>778.36</v>
      </c>
      <c r="G4546" s="412"/>
      <c r="H4546" s="413"/>
    </row>
    <row r="4547" spans="2:8" ht="27.75" x14ac:dyDescent="0.35">
      <c r="B4547" s="410" t="s">
        <v>5355</v>
      </c>
      <c r="C4547" s="411" t="s">
        <v>541</v>
      </c>
      <c r="D4547" s="412"/>
      <c r="E4547" s="412">
        <v>0</v>
      </c>
      <c r="F4547" s="412">
        <v>1298.04</v>
      </c>
      <c r="G4547" s="412"/>
      <c r="H4547" s="413"/>
    </row>
    <row r="4548" spans="2:8" ht="27.75" x14ac:dyDescent="0.35">
      <c r="B4548" s="410" t="s">
        <v>5356</v>
      </c>
      <c r="C4548" s="411" t="s">
        <v>541</v>
      </c>
      <c r="D4548" s="412"/>
      <c r="E4548" s="412">
        <v>0</v>
      </c>
      <c r="F4548" s="412">
        <v>2151.8000000000002</v>
      </c>
      <c r="G4548" s="412"/>
      <c r="H4548" s="413"/>
    </row>
    <row r="4549" spans="2:8" ht="27.75" x14ac:dyDescent="0.35">
      <c r="B4549" s="410" t="s">
        <v>5357</v>
      </c>
      <c r="C4549" s="411" t="s">
        <v>541</v>
      </c>
      <c r="D4549" s="412"/>
      <c r="E4549" s="412">
        <v>0</v>
      </c>
      <c r="F4549" s="412">
        <v>1972</v>
      </c>
      <c r="G4549" s="412"/>
      <c r="H4549" s="413"/>
    </row>
    <row r="4550" spans="2:8" ht="27.75" x14ac:dyDescent="0.35">
      <c r="B4550" s="410" t="s">
        <v>5358</v>
      </c>
      <c r="C4550" s="411" t="s">
        <v>541</v>
      </c>
      <c r="D4550" s="412"/>
      <c r="E4550" s="412">
        <v>0</v>
      </c>
      <c r="F4550" s="412">
        <v>2434.84</v>
      </c>
      <c r="G4550" s="412"/>
      <c r="H4550" s="413"/>
    </row>
    <row r="4551" spans="2:8" ht="27.75" x14ac:dyDescent="0.35">
      <c r="B4551" s="410" t="s">
        <v>5359</v>
      </c>
      <c r="C4551" s="411" t="s">
        <v>541</v>
      </c>
      <c r="D4551" s="412"/>
      <c r="E4551" s="412">
        <v>0</v>
      </c>
      <c r="F4551" s="412">
        <v>1961.56</v>
      </c>
      <c r="G4551" s="412"/>
      <c r="H4551" s="413"/>
    </row>
    <row r="4552" spans="2:8" ht="27.75" x14ac:dyDescent="0.35">
      <c r="B4552" s="410" t="s">
        <v>5360</v>
      </c>
      <c r="C4552" s="411" t="s">
        <v>541</v>
      </c>
      <c r="D4552" s="412"/>
      <c r="E4552" s="412">
        <v>0</v>
      </c>
      <c r="F4552" s="412">
        <v>5013.5200000000004</v>
      </c>
      <c r="G4552" s="412"/>
      <c r="H4552" s="413"/>
    </row>
    <row r="4553" spans="2:8" ht="27.75" x14ac:dyDescent="0.35">
      <c r="B4553" s="410" t="s">
        <v>5361</v>
      </c>
      <c r="C4553" s="411" t="s">
        <v>541</v>
      </c>
      <c r="D4553" s="412"/>
      <c r="E4553" s="412">
        <v>0</v>
      </c>
      <c r="F4553" s="412">
        <v>1484.8</v>
      </c>
      <c r="G4553" s="412"/>
      <c r="H4553" s="413"/>
    </row>
    <row r="4554" spans="2:8" ht="27.75" x14ac:dyDescent="0.35">
      <c r="B4554" s="410" t="s">
        <v>5362</v>
      </c>
      <c r="C4554" s="411" t="s">
        <v>541</v>
      </c>
      <c r="D4554" s="412"/>
      <c r="E4554" s="412">
        <v>0</v>
      </c>
      <c r="F4554" s="412">
        <v>2795.6</v>
      </c>
      <c r="G4554" s="412"/>
      <c r="H4554" s="413"/>
    </row>
    <row r="4555" spans="2:8" ht="27.75" x14ac:dyDescent="0.35">
      <c r="B4555" s="410" t="s">
        <v>5363</v>
      </c>
      <c r="C4555" s="411" t="s">
        <v>541</v>
      </c>
      <c r="D4555" s="412"/>
      <c r="E4555" s="412">
        <v>0</v>
      </c>
      <c r="F4555" s="412">
        <v>2955.68</v>
      </c>
      <c r="G4555" s="412"/>
      <c r="H4555" s="413"/>
    </row>
    <row r="4556" spans="2:8" ht="27.75" x14ac:dyDescent="0.35">
      <c r="B4556" s="410" t="s">
        <v>5364</v>
      </c>
      <c r="C4556" s="411" t="s">
        <v>541</v>
      </c>
      <c r="D4556" s="412"/>
      <c r="E4556" s="412">
        <v>0</v>
      </c>
      <c r="F4556" s="412">
        <v>3833.8</v>
      </c>
      <c r="G4556" s="412"/>
      <c r="H4556" s="413"/>
    </row>
    <row r="4557" spans="2:8" ht="27.75" x14ac:dyDescent="0.35">
      <c r="B4557" s="410" t="s">
        <v>5365</v>
      </c>
      <c r="C4557" s="411" t="s">
        <v>541</v>
      </c>
      <c r="D4557" s="412"/>
      <c r="E4557" s="412">
        <v>0</v>
      </c>
      <c r="F4557" s="412">
        <v>5079.6400000000003</v>
      </c>
      <c r="G4557" s="412"/>
      <c r="H4557" s="413"/>
    </row>
    <row r="4558" spans="2:8" ht="27.75" x14ac:dyDescent="0.35">
      <c r="B4558" s="410" t="s">
        <v>5366</v>
      </c>
      <c r="C4558" s="411" t="s">
        <v>541</v>
      </c>
      <c r="D4558" s="412"/>
      <c r="E4558" s="412">
        <v>0</v>
      </c>
      <c r="F4558" s="412">
        <v>4743.24</v>
      </c>
      <c r="G4558" s="412"/>
      <c r="H4558" s="413"/>
    </row>
    <row r="4559" spans="2:8" ht="27.75" x14ac:dyDescent="0.35">
      <c r="B4559" s="410" t="s">
        <v>5367</v>
      </c>
      <c r="C4559" s="411" t="s">
        <v>541</v>
      </c>
      <c r="D4559" s="412"/>
      <c r="E4559" s="412">
        <v>0</v>
      </c>
      <c r="F4559" s="412">
        <v>3491.6</v>
      </c>
      <c r="G4559" s="412"/>
      <c r="H4559" s="413"/>
    </row>
    <row r="4560" spans="2:8" ht="27.75" x14ac:dyDescent="0.35">
      <c r="B4560" s="410" t="s">
        <v>5368</v>
      </c>
      <c r="C4560" s="411" t="s">
        <v>541</v>
      </c>
      <c r="D4560" s="412"/>
      <c r="E4560" s="412">
        <v>0</v>
      </c>
      <c r="F4560" s="412">
        <v>4352.32</v>
      </c>
      <c r="G4560" s="412"/>
      <c r="H4560" s="413"/>
    </row>
    <row r="4561" spans="2:8" ht="27.75" x14ac:dyDescent="0.35">
      <c r="B4561" s="410" t="s">
        <v>5369</v>
      </c>
      <c r="C4561" s="411" t="s">
        <v>541</v>
      </c>
      <c r="D4561" s="412"/>
      <c r="E4561" s="412">
        <v>0</v>
      </c>
      <c r="F4561" s="412">
        <v>417.6</v>
      </c>
      <c r="G4561" s="412"/>
      <c r="H4561" s="413"/>
    </row>
    <row r="4562" spans="2:8" ht="27.75" x14ac:dyDescent="0.35">
      <c r="B4562" s="410" t="s">
        <v>5370</v>
      </c>
      <c r="C4562" s="411" t="s">
        <v>541</v>
      </c>
      <c r="D4562" s="412"/>
      <c r="E4562" s="412">
        <v>0</v>
      </c>
      <c r="F4562" s="412">
        <v>602.04</v>
      </c>
      <c r="G4562" s="412"/>
      <c r="H4562" s="413"/>
    </row>
    <row r="4563" spans="2:8" ht="27.75" x14ac:dyDescent="0.35">
      <c r="B4563" s="410" t="s">
        <v>5371</v>
      </c>
      <c r="C4563" s="411" t="s">
        <v>583</v>
      </c>
      <c r="D4563" s="412"/>
      <c r="E4563" s="412">
        <v>0</v>
      </c>
      <c r="F4563" s="412">
        <v>8102.6</v>
      </c>
      <c r="G4563" s="412"/>
      <c r="H4563" s="413"/>
    </row>
    <row r="4564" spans="2:8" ht="27.75" x14ac:dyDescent="0.35">
      <c r="B4564" s="410" t="s">
        <v>5372</v>
      </c>
      <c r="C4564" s="411" t="s">
        <v>583</v>
      </c>
      <c r="D4564" s="412"/>
      <c r="E4564" s="412">
        <v>0</v>
      </c>
      <c r="F4564" s="412">
        <v>5185.2</v>
      </c>
      <c r="G4564" s="412"/>
      <c r="H4564" s="413"/>
    </row>
    <row r="4565" spans="2:8" ht="27.75" x14ac:dyDescent="0.35">
      <c r="B4565" s="410" t="s">
        <v>5373</v>
      </c>
      <c r="C4565" s="411" t="s">
        <v>583</v>
      </c>
      <c r="D4565" s="412"/>
      <c r="E4565" s="412">
        <v>0</v>
      </c>
      <c r="F4565" s="412">
        <v>3781.6</v>
      </c>
      <c r="G4565" s="412"/>
      <c r="H4565" s="413"/>
    </row>
    <row r="4566" spans="2:8" ht="27.75" x14ac:dyDescent="0.35">
      <c r="B4566" s="410" t="s">
        <v>5374</v>
      </c>
      <c r="C4566" s="411" t="s">
        <v>583</v>
      </c>
      <c r="D4566" s="412"/>
      <c r="E4566" s="412">
        <v>0</v>
      </c>
      <c r="F4566" s="412">
        <v>8253.4</v>
      </c>
      <c r="G4566" s="412"/>
      <c r="H4566" s="413"/>
    </row>
    <row r="4567" spans="2:8" ht="27.75" x14ac:dyDescent="0.35">
      <c r="B4567" s="410" t="s">
        <v>5375</v>
      </c>
      <c r="C4567" s="411" t="s">
        <v>583</v>
      </c>
      <c r="D4567" s="412"/>
      <c r="E4567" s="412">
        <v>0</v>
      </c>
      <c r="F4567" s="412">
        <v>3833.8</v>
      </c>
      <c r="G4567" s="412"/>
      <c r="H4567" s="413"/>
    </row>
    <row r="4568" spans="2:8" ht="27.75" x14ac:dyDescent="0.35">
      <c r="B4568" s="410" t="s">
        <v>5376</v>
      </c>
      <c r="C4568" s="411" t="s">
        <v>583</v>
      </c>
      <c r="D4568" s="412"/>
      <c r="E4568" s="412">
        <v>0</v>
      </c>
      <c r="F4568" s="412">
        <v>9071.2000000000007</v>
      </c>
      <c r="G4568" s="412"/>
      <c r="H4568" s="413"/>
    </row>
    <row r="4569" spans="2:8" ht="27.75" x14ac:dyDescent="0.35">
      <c r="B4569" s="410" t="s">
        <v>5377</v>
      </c>
      <c r="C4569" s="411" t="s">
        <v>583</v>
      </c>
      <c r="D4569" s="412"/>
      <c r="E4569" s="412">
        <v>0</v>
      </c>
      <c r="F4569" s="412">
        <v>6362.6</v>
      </c>
      <c r="G4569" s="412"/>
      <c r="H4569" s="413"/>
    </row>
    <row r="4570" spans="2:8" ht="27.75" x14ac:dyDescent="0.35">
      <c r="B4570" s="410" t="s">
        <v>5378</v>
      </c>
      <c r="C4570" s="411" t="s">
        <v>583</v>
      </c>
      <c r="D4570" s="412"/>
      <c r="E4570" s="412">
        <v>0</v>
      </c>
      <c r="F4570" s="412">
        <v>3462.6</v>
      </c>
      <c r="G4570" s="412"/>
      <c r="H4570" s="413"/>
    </row>
    <row r="4571" spans="2:8" x14ac:dyDescent="0.35">
      <c r="B4571" s="410" t="s">
        <v>5379</v>
      </c>
      <c r="C4571" s="411" t="s">
        <v>706</v>
      </c>
      <c r="D4571" s="412"/>
      <c r="E4571" s="412">
        <v>0</v>
      </c>
      <c r="F4571" s="412">
        <v>2244.6</v>
      </c>
      <c r="G4571" s="412"/>
      <c r="H4571" s="413"/>
    </row>
    <row r="4572" spans="2:8" x14ac:dyDescent="0.35">
      <c r="B4572" s="410" t="s">
        <v>5380</v>
      </c>
      <c r="C4572" s="411" t="s">
        <v>706</v>
      </c>
      <c r="D4572" s="412"/>
      <c r="E4572" s="412">
        <v>0</v>
      </c>
      <c r="F4572" s="412">
        <v>1755.08</v>
      </c>
      <c r="G4572" s="412"/>
      <c r="H4572" s="413"/>
    </row>
    <row r="4573" spans="2:8" x14ac:dyDescent="0.35">
      <c r="B4573" s="410" t="s">
        <v>5381</v>
      </c>
      <c r="C4573" s="411" t="s">
        <v>706</v>
      </c>
      <c r="D4573" s="412"/>
      <c r="E4573" s="412">
        <v>0</v>
      </c>
      <c r="F4573" s="412">
        <v>1595</v>
      </c>
      <c r="G4573" s="412"/>
      <c r="H4573" s="413"/>
    </row>
    <row r="4574" spans="2:8" x14ac:dyDescent="0.35">
      <c r="B4574" s="410" t="s">
        <v>5382</v>
      </c>
      <c r="C4574" s="411" t="s">
        <v>706</v>
      </c>
      <c r="D4574" s="412"/>
      <c r="E4574" s="412">
        <v>0</v>
      </c>
      <c r="F4574" s="412">
        <v>585.79999999999995</v>
      </c>
      <c r="G4574" s="412"/>
      <c r="H4574" s="413"/>
    </row>
    <row r="4575" spans="2:8" x14ac:dyDescent="0.35">
      <c r="B4575" s="410" t="s">
        <v>5383</v>
      </c>
      <c r="C4575" s="411" t="s">
        <v>706</v>
      </c>
      <c r="D4575" s="412"/>
      <c r="E4575" s="412">
        <v>0</v>
      </c>
      <c r="F4575" s="412">
        <v>3491.6</v>
      </c>
      <c r="G4575" s="412"/>
      <c r="H4575" s="413"/>
    </row>
    <row r="4576" spans="2:8" x14ac:dyDescent="0.35">
      <c r="B4576" s="410" t="s">
        <v>5384</v>
      </c>
      <c r="C4576" s="411" t="s">
        <v>706</v>
      </c>
      <c r="D4576" s="412"/>
      <c r="E4576" s="412">
        <v>0</v>
      </c>
      <c r="F4576" s="412">
        <v>3133.16</v>
      </c>
      <c r="G4576" s="412"/>
      <c r="H4576" s="413"/>
    </row>
    <row r="4577" spans="2:8" x14ac:dyDescent="0.35">
      <c r="B4577" s="410" t="s">
        <v>5385</v>
      </c>
      <c r="C4577" s="411" t="s">
        <v>706</v>
      </c>
      <c r="D4577" s="412"/>
      <c r="E4577" s="412">
        <v>0</v>
      </c>
      <c r="F4577" s="412">
        <v>2794.44</v>
      </c>
      <c r="G4577" s="412"/>
      <c r="H4577" s="413"/>
    </row>
    <row r="4578" spans="2:8" x14ac:dyDescent="0.35">
      <c r="B4578" s="410" t="s">
        <v>5386</v>
      </c>
      <c r="C4578" s="411" t="s">
        <v>706</v>
      </c>
      <c r="D4578" s="412"/>
      <c r="E4578" s="412">
        <v>0</v>
      </c>
      <c r="F4578" s="412">
        <v>2476.6</v>
      </c>
      <c r="G4578" s="412"/>
      <c r="H4578" s="413"/>
    </row>
    <row r="4579" spans="2:8" x14ac:dyDescent="0.35">
      <c r="B4579" s="410" t="s">
        <v>5387</v>
      </c>
      <c r="C4579" s="411" t="s">
        <v>706</v>
      </c>
      <c r="D4579" s="412"/>
      <c r="E4579" s="412">
        <v>0</v>
      </c>
      <c r="F4579" s="412">
        <v>3722.44</v>
      </c>
      <c r="G4579" s="412"/>
      <c r="H4579" s="413"/>
    </row>
    <row r="4580" spans="2:8" x14ac:dyDescent="0.35">
      <c r="B4580" s="410" t="s">
        <v>5388</v>
      </c>
      <c r="C4580" s="411" t="s">
        <v>706</v>
      </c>
      <c r="D4580" s="412"/>
      <c r="E4580" s="412">
        <v>0</v>
      </c>
      <c r="F4580" s="412">
        <v>1589.2</v>
      </c>
      <c r="G4580" s="412"/>
      <c r="H4580" s="413"/>
    </row>
    <row r="4581" spans="2:8" x14ac:dyDescent="0.35">
      <c r="B4581" s="410" t="s">
        <v>5389</v>
      </c>
      <c r="C4581" s="411" t="s">
        <v>706</v>
      </c>
      <c r="D4581" s="412"/>
      <c r="E4581" s="412">
        <v>0</v>
      </c>
      <c r="F4581" s="412">
        <v>1954.6</v>
      </c>
      <c r="G4581" s="412"/>
      <c r="H4581" s="413"/>
    </row>
    <row r="4582" spans="2:8" x14ac:dyDescent="0.35">
      <c r="B4582" s="410" t="s">
        <v>5390</v>
      </c>
      <c r="C4582" s="411" t="s">
        <v>706</v>
      </c>
      <c r="D4582" s="412"/>
      <c r="E4582" s="412">
        <v>0</v>
      </c>
      <c r="F4582" s="412">
        <v>745.88</v>
      </c>
      <c r="G4582" s="412"/>
      <c r="H4582" s="413"/>
    </row>
    <row r="4583" spans="2:8" x14ac:dyDescent="0.35">
      <c r="B4583" s="410" t="s">
        <v>5391</v>
      </c>
      <c r="C4583" s="411" t="s">
        <v>706</v>
      </c>
      <c r="D4583" s="412"/>
      <c r="E4583" s="412">
        <v>0</v>
      </c>
      <c r="F4583" s="412">
        <v>1952.28</v>
      </c>
      <c r="G4583" s="412"/>
      <c r="H4583" s="413"/>
    </row>
    <row r="4584" spans="2:8" x14ac:dyDescent="0.35">
      <c r="B4584" s="410" t="s">
        <v>5392</v>
      </c>
      <c r="C4584" s="411" t="s">
        <v>706</v>
      </c>
      <c r="D4584" s="412"/>
      <c r="E4584" s="412">
        <v>0</v>
      </c>
      <c r="F4584" s="412">
        <v>1780.6</v>
      </c>
      <c r="G4584" s="412"/>
      <c r="H4584" s="413"/>
    </row>
    <row r="4585" spans="2:8" x14ac:dyDescent="0.35">
      <c r="B4585" s="410" t="s">
        <v>5393</v>
      </c>
      <c r="C4585" s="411" t="s">
        <v>706</v>
      </c>
      <c r="D4585" s="412"/>
      <c r="E4585" s="412">
        <v>0</v>
      </c>
      <c r="F4585" s="412">
        <v>4761.8</v>
      </c>
      <c r="G4585" s="412"/>
      <c r="H4585" s="413"/>
    </row>
    <row r="4586" spans="2:8" x14ac:dyDescent="0.35">
      <c r="B4586" s="410" t="s">
        <v>5394</v>
      </c>
      <c r="C4586" s="411" t="s">
        <v>706</v>
      </c>
      <c r="D4586" s="412"/>
      <c r="E4586" s="412">
        <v>0</v>
      </c>
      <c r="F4586" s="412">
        <v>1356.04</v>
      </c>
      <c r="G4586" s="412"/>
      <c r="H4586" s="413"/>
    </row>
    <row r="4587" spans="2:8" x14ac:dyDescent="0.35">
      <c r="B4587" s="410" t="s">
        <v>5395</v>
      </c>
      <c r="C4587" s="411" t="s">
        <v>706</v>
      </c>
      <c r="D4587" s="412"/>
      <c r="E4587" s="412">
        <v>0</v>
      </c>
      <c r="F4587" s="412">
        <v>1439.56</v>
      </c>
      <c r="G4587" s="412"/>
      <c r="H4587" s="413"/>
    </row>
    <row r="4588" spans="2:8" x14ac:dyDescent="0.35">
      <c r="B4588" s="410" t="s">
        <v>5396</v>
      </c>
      <c r="C4588" s="411" t="s">
        <v>706</v>
      </c>
      <c r="D4588" s="412"/>
      <c r="E4588" s="412">
        <v>0</v>
      </c>
      <c r="F4588" s="412">
        <v>2075.2399999999998</v>
      </c>
      <c r="G4588" s="412"/>
      <c r="H4588" s="413"/>
    </row>
    <row r="4589" spans="2:8" x14ac:dyDescent="0.35">
      <c r="B4589" s="410" t="s">
        <v>5397</v>
      </c>
      <c r="C4589" s="411" t="s">
        <v>706</v>
      </c>
      <c r="D4589" s="412"/>
      <c r="E4589" s="412">
        <v>0</v>
      </c>
      <c r="F4589" s="412">
        <v>1470.88</v>
      </c>
      <c r="G4589" s="412"/>
      <c r="H4589" s="413"/>
    </row>
    <row r="4590" spans="2:8" x14ac:dyDescent="0.35">
      <c r="B4590" s="410" t="s">
        <v>5398</v>
      </c>
      <c r="C4590" s="411" t="s">
        <v>706</v>
      </c>
      <c r="D4590" s="412"/>
      <c r="E4590" s="412">
        <v>0</v>
      </c>
      <c r="F4590" s="412">
        <v>643.79999999999995</v>
      </c>
      <c r="G4590" s="412"/>
      <c r="H4590" s="413"/>
    </row>
    <row r="4591" spans="2:8" x14ac:dyDescent="0.35">
      <c r="B4591" s="410" t="s">
        <v>5399</v>
      </c>
      <c r="C4591" s="411" t="s">
        <v>706</v>
      </c>
      <c r="D4591" s="412"/>
      <c r="E4591" s="412">
        <v>0</v>
      </c>
      <c r="F4591" s="412">
        <v>928</v>
      </c>
      <c r="G4591" s="412"/>
      <c r="H4591" s="413"/>
    </row>
    <row r="4592" spans="2:8" ht="40.5" x14ac:dyDescent="0.35">
      <c r="B4592" s="410" t="s">
        <v>5400</v>
      </c>
      <c r="C4592" s="411" t="s">
        <v>744</v>
      </c>
      <c r="D4592" s="412"/>
      <c r="E4592" s="412">
        <v>0</v>
      </c>
      <c r="F4592" s="412">
        <v>1999.97</v>
      </c>
      <c r="G4592" s="412"/>
      <c r="H4592" s="413"/>
    </row>
    <row r="4593" spans="2:8" ht="40.5" x14ac:dyDescent="0.35">
      <c r="B4593" s="410" t="s">
        <v>5401</v>
      </c>
      <c r="C4593" s="411" t="s">
        <v>744</v>
      </c>
      <c r="D4593" s="412"/>
      <c r="E4593" s="412">
        <v>0</v>
      </c>
      <c r="F4593" s="412">
        <v>1499.98</v>
      </c>
      <c r="G4593" s="412"/>
      <c r="H4593" s="413"/>
    </row>
    <row r="4594" spans="2:8" ht="40.5" x14ac:dyDescent="0.35">
      <c r="B4594" s="410" t="s">
        <v>5402</v>
      </c>
      <c r="C4594" s="411" t="s">
        <v>2972</v>
      </c>
      <c r="D4594" s="412">
        <v>0</v>
      </c>
      <c r="E4594" s="412">
        <v>0</v>
      </c>
      <c r="F4594" s="412">
        <v>3199.95</v>
      </c>
      <c r="G4594" s="412">
        <v>-3199.95</v>
      </c>
      <c r="H4594" s="413"/>
    </row>
    <row r="4595" spans="2:8" ht="27.75" x14ac:dyDescent="0.35">
      <c r="B4595" s="410" t="s">
        <v>5403</v>
      </c>
      <c r="C4595" s="411" t="s">
        <v>2974</v>
      </c>
      <c r="D4595" s="412">
        <v>0</v>
      </c>
      <c r="E4595" s="412">
        <v>0</v>
      </c>
      <c r="F4595" s="412">
        <v>3199.95</v>
      </c>
      <c r="G4595" s="412">
        <v>-3199.95</v>
      </c>
      <c r="H4595" s="413"/>
    </row>
    <row r="4596" spans="2:8" x14ac:dyDescent="0.35">
      <c r="B4596" s="410" t="s">
        <v>5404</v>
      </c>
      <c r="C4596" s="411" t="s">
        <v>432</v>
      </c>
      <c r="D4596" s="412"/>
      <c r="E4596" s="412">
        <v>0</v>
      </c>
      <c r="F4596" s="412">
        <v>2499.9899999999998</v>
      </c>
      <c r="G4596" s="412"/>
      <c r="H4596" s="413"/>
    </row>
    <row r="4597" spans="2:8" x14ac:dyDescent="0.35">
      <c r="B4597" s="410" t="s">
        <v>5405</v>
      </c>
      <c r="C4597" s="411" t="s">
        <v>521</v>
      </c>
      <c r="D4597" s="412"/>
      <c r="E4597" s="412">
        <v>0</v>
      </c>
      <c r="F4597" s="412">
        <v>399.98</v>
      </c>
      <c r="G4597" s="412"/>
      <c r="H4597" s="413"/>
    </row>
    <row r="4598" spans="2:8" x14ac:dyDescent="0.35">
      <c r="B4598" s="410" t="s">
        <v>5406</v>
      </c>
      <c r="C4598" s="411" t="s">
        <v>521</v>
      </c>
      <c r="D4598" s="412"/>
      <c r="E4598" s="412">
        <v>0</v>
      </c>
      <c r="F4598" s="412">
        <v>299.98</v>
      </c>
      <c r="G4598" s="412"/>
      <c r="H4598" s="413"/>
    </row>
    <row r="4599" spans="2:8" x14ac:dyDescent="0.35">
      <c r="B4599" s="410" t="s">
        <v>5407</v>
      </c>
      <c r="C4599" s="411" t="s">
        <v>2979</v>
      </c>
      <c r="D4599" s="412">
        <v>0</v>
      </c>
      <c r="E4599" s="412">
        <v>0</v>
      </c>
      <c r="F4599" s="412">
        <v>109304.66</v>
      </c>
      <c r="G4599" s="412">
        <v>-109304.66</v>
      </c>
      <c r="H4599" s="413"/>
    </row>
    <row r="4600" spans="2:8" x14ac:dyDescent="0.35">
      <c r="B4600" s="410" t="s">
        <v>5408</v>
      </c>
      <c r="C4600" s="411" t="s">
        <v>2981</v>
      </c>
      <c r="D4600" s="412">
        <v>0</v>
      </c>
      <c r="E4600" s="412">
        <v>0</v>
      </c>
      <c r="F4600" s="412">
        <v>109304.66</v>
      </c>
      <c r="G4600" s="412">
        <v>-109304.66</v>
      </c>
      <c r="H4600" s="413"/>
    </row>
    <row r="4601" spans="2:8" ht="27.75" x14ac:dyDescent="0.35">
      <c r="B4601" s="410" t="s">
        <v>5409</v>
      </c>
      <c r="C4601" s="411" t="s">
        <v>372</v>
      </c>
      <c r="D4601" s="412"/>
      <c r="E4601" s="412">
        <v>0</v>
      </c>
      <c r="F4601" s="412">
        <v>1796.68</v>
      </c>
      <c r="G4601" s="412"/>
      <c r="H4601" s="413"/>
    </row>
    <row r="4602" spans="2:8" x14ac:dyDescent="0.35">
      <c r="B4602" s="410" t="s">
        <v>5410</v>
      </c>
      <c r="C4602" s="411" t="s">
        <v>473</v>
      </c>
      <c r="D4602" s="412"/>
      <c r="E4602" s="412">
        <v>0</v>
      </c>
      <c r="F4602" s="412">
        <v>6264</v>
      </c>
      <c r="G4602" s="412"/>
      <c r="H4602" s="413"/>
    </row>
    <row r="4603" spans="2:8" x14ac:dyDescent="0.35">
      <c r="B4603" s="410" t="s">
        <v>5411</v>
      </c>
      <c r="C4603" s="411" t="s">
        <v>473</v>
      </c>
      <c r="D4603" s="412"/>
      <c r="E4603" s="412">
        <v>0</v>
      </c>
      <c r="F4603" s="412">
        <v>3132</v>
      </c>
      <c r="G4603" s="412"/>
      <c r="H4603" s="413"/>
    </row>
    <row r="4604" spans="2:8" x14ac:dyDescent="0.35">
      <c r="B4604" s="410" t="s">
        <v>5412</v>
      </c>
      <c r="C4604" s="411" t="s">
        <v>473</v>
      </c>
      <c r="D4604" s="412"/>
      <c r="E4604" s="412">
        <v>0</v>
      </c>
      <c r="F4604" s="412">
        <v>6264</v>
      </c>
      <c r="G4604" s="412"/>
      <c r="H4604" s="413"/>
    </row>
    <row r="4605" spans="2:8" ht="40.5" x14ac:dyDescent="0.35">
      <c r="B4605" s="410" t="s">
        <v>5413</v>
      </c>
      <c r="C4605" s="411" t="s">
        <v>613</v>
      </c>
      <c r="D4605" s="412"/>
      <c r="E4605" s="412">
        <v>0</v>
      </c>
      <c r="F4605" s="412">
        <v>1699</v>
      </c>
      <c r="G4605" s="412"/>
      <c r="H4605" s="413"/>
    </row>
    <row r="4606" spans="2:8" x14ac:dyDescent="0.35">
      <c r="B4606" s="410" t="s">
        <v>5414</v>
      </c>
      <c r="C4606" s="411" t="s">
        <v>623</v>
      </c>
      <c r="D4606" s="412"/>
      <c r="E4606" s="412">
        <v>0</v>
      </c>
      <c r="F4606" s="412">
        <v>825.5</v>
      </c>
      <c r="G4606" s="412"/>
      <c r="H4606" s="413"/>
    </row>
    <row r="4607" spans="2:8" x14ac:dyDescent="0.35">
      <c r="B4607" s="410" t="s">
        <v>5415</v>
      </c>
      <c r="C4607" s="411" t="s">
        <v>692</v>
      </c>
      <c r="D4607" s="412"/>
      <c r="E4607" s="412">
        <v>0</v>
      </c>
      <c r="F4607" s="412">
        <v>31858.240000000002</v>
      </c>
      <c r="G4607" s="412"/>
      <c r="H4607" s="413"/>
    </row>
    <row r="4608" spans="2:8" x14ac:dyDescent="0.35">
      <c r="B4608" s="410" t="s">
        <v>5416</v>
      </c>
      <c r="C4608" s="411" t="s">
        <v>692</v>
      </c>
      <c r="D4608" s="412"/>
      <c r="E4608" s="412">
        <v>0</v>
      </c>
      <c r="F4608" s="412">
        <v>36995.879999999997</v>
      </c>
      <c r="G4608" s="412"/>
      <c r="H4608" s="413"/>
    </row>
    <row r="4609" spans="2:8" x14ac:dyDescent="0.35">
      <c r="B4609" s="410" t="s">
        <v>5417</v>
      </c>
      <c r="C4609" s="411" t="s">
        <v>692</v>
      </c>
      <c r="D4609" s="412"/>
      <c r="E4609" s="412">
        <v>0</v>
      </c>
      <c r="F4609" s="412">
        <v>6221.08</v>
      </c>
      <c r="G4609" s="412"/>
      <c r="H4609" s="413"/>
    </row>
    <row r="4610" spans="2:8" x14ac:dyDescent="0.35">
      <c r="B4610" s="410" t="s">
        <v>5418</v>
      </c>
      <c r="C4610" s="411" t="s">
        <v>692</v>
      </c>
      <c r="D4610" s="412"/>
      <c r="E4610" s="412">
        <v>0</v>
      </c>
      <c r="F4610" s="412">
        <v>7288.28</v>
      </c>
      <c r="G4610" s="412"/>
      <c r="H4610" s="413"/>
    </row>
    <row r="4611" spans="2:8" ht="27.75" x14ac:dyDescent="0.35">
      <c r="B4611" s="410" t="s">
        <v>5419</v>
      </c>
      <c r="C4611" s="411" t="s">
        <v>752</v>
      </c>
      <c r="D4611" s="412"/>
      <c r="E4611" s="412">
        <v>0</v>
      </c>
      <c r="F4611" s="412">
        <v>6960</v>
      </c>
      <c r="G4611" s="412"/>
      <c r="H4611" s="413"/>
    </row>
    <row r="4612" spans="2:8" x14ac:dyDescent="0.35">
      <c r="B4612" s="410" t="s">
        <v>5420</v>
      </c>
      <c r="C4612" s="411" t="s">
        <v>2994</v>
      </c>
      <c r="D4612" s="412">
        <v>0</v>
      </c>
      <c r="E4612" s="412">
        <v>0</v>
      </c>
      <c r="F4612" s="412">
        <v>216533.39</v>
      </c>
      <c r="G4612" s="412">
        <v>-216533.39</v>
      </c>
      <c r="H4612" s="413"/>
    </row>
    <row r="4613" spans="2:8" x14ac:dyDescent="0.35">
      <c r="B4613" s="410" t="s">
        <v>5421</v>
      </c>
      <c r="C4613" s="411" t="s">
        <v>2996</v>
      </c>
      <c r="D4613" s="412">
        <v>0</v>
      </c>
      <c r="E4613" s="412">
        <v>0</v>
      </c>
      <c r="F4613" s="412">
        <v>216533.39</v>
      </c>
      <c r="G4613" s="412">
        <v>-216533.39</v>
      </c>
      <c r="H4613" s="413"/>
    </row>
    <row r="4614" spans="2:8" x14ac:dyDescent="0.35">
      <c r="B4614" s="410" t="s">
        <v>5422</v>
      </c>
      <c r="C4614" s="411" t="s">
        <v>2996</v>
      </c>
      <c r="D4614" s="412">
        <v>0</v>
      </c>
      <c r="E4614" s="412">
        <v>0</v>
      </c>
      <c r="F4614" s="412">
        <v>216533.39</v>
      </c>
      <c r="G4614" s="412">
        <v>-216533.39</v>
      </c>
      <c r="H4614" s="413"/>
    </row>
    <row r="4615" spans="2:8" ht="27.75" x14ac:dyDescent="0.35">
      <c r="B4615" s="410" t="s">
        <v>5423</v>
      </c>
      <c r="C4615" s="411" t="s">
        <v>388</v>
      </c>
      <c r="D4615" s="412"/>
      <c r="E4615" s="412">
        <v>0</v>
      </c>
      <c r="F4615" s="412">
        <v>550</v>
      </c>
      <c r="G4615" s="412"/>
      <c r="H4615" s="413"/>
    </row>
    <row r="4616" spans="2:8" ht="40.5" x14ac:dyDescent="0.35">
      <c r="B4616" s="410" t="s">
        <v>5424</v>
      </c>
      <c r="C4616" s="411" t="s">
        <v>419</v>
      </c>
      <c r="D4616" s="412"/>
      <c r="E4616" s="412">
        <v>0</v>
      </c>
      <c r="F4616" s="412">
        <v>12180</v>
      </c>
      <c r="G4616" s="412"/>
      <c r="H4616" s="413"/>
    </row>
    <row r="4617" spans="2:8" ht="40.5" x14ac:dyDescent="0.35">
      <c r="B4617" s="410" t="s">
        <v>5425</v>
      </c>
      <c r="C4617" s="411" t="s">
        <v>421</v>
      </c>
      <c r="D4617" s="412"/>
      <c r="E4617" s="412">
        <v>0</v>
      </c>
      <c r="F4617" s="412">
        <v>16864</v>
      </c>
      <c r="G4617" s="412"/>
      <c r="H4617" s="413"/>
    </row>
    <row r="4618" spans="2:8" ht="53.25" x14ac:dyDescent="0.35">
      <c r="B4618" s="410" t="s">
        <v>5426</v>
      </c>
      <c r="C4618" s="411" t="s">
        <v>501</v>
      </c>
      <c r="D4618" s="412"/>
      <c r="E4618" s="412">
        <v>0</v>
      </c>
      <c r="F4618" s="412">
        <v>12382</v>
      </c>
      <c r="G4618" s="412"/>
      <c r="H4618" s="413"/>
    </row>
    <row r="4619" spans="2:8" ht="53.25" x14ac:dyDescent="0.35">
      <c r="B4619" s="410" t="s">
        <v>5427</v>
      </c>
      <c r="C4619" s="411" t="s">
        <v>505</v>
      </c>
      <c r="D4619" s="412"/>
      <c r="E4619" s="412">
        <v>0</v>
      </c>
      <c r="F4619" s="412">
        <v>16804</v>
      </c>
      <c r="G4619" s="412"/>
      <c r="H4619" s="413"/>
    </row>
    <row r="4620" spans="2:8" ht="53.25" x14ac:dyDescent="0.35">
      <c r="B4620" s="410" t="s">
        <v>5428</v>
      </c>
      <c r="C4620" s="411" t="s">
        <v>507</v>
      </c>
      <c r="D4620" s="412"/>
      <c r="E4620" s="412">
        <v>0</v>
      </c>
      <c r="F4620" s="412">
        <v>17688</v>
      </c>
      <c r="G4620" s="412"/>
      <c r="H4620" s="413"/>
    </row>
    <row r="4621" spans="2:8" ht="40.5" x14ac:dyDescent="0.35">
      <c r="B4621" s="410" t="s">
        <v>5429</v>
      </c>
      <c r="C4621" s="411" t="s">
        <v>523</v>
      </c>
      <c r="D4621" s="412"/>
      <c r="E4621" s="412">
        <v>0</v>
      </c>
      <c r="F4621" s="412">
        <v>6191</v>
      </c>
      <c r="G4621" s="412"/>
      <c r="H4621" s="413"/>
    </row>
    <row r="4622" spans="2:8" ht="53.25" x14ac:dyDescent="0.35">
      <c r="B4622" s="410" t="s">
        <v>5430</v>
      </c>
      <c r="C4622" s="411" t="s">
        <v>525</v>
      </c>
      <c r="D4622" s="412"/>
      <c r="E4622" s="412">
        <v>0</v>
      </c>
      <c r="F4622" s="412">
        <v>1769</v>
      </c>
      <c r="G4622" s="412"/>
      <c r="H4622" s="413"/>
    </row>
    <row r="4623" spans="2:8" ht="53.25" x14ac:dyDescent="0.35">
      <c r="B4623" s="410" t="s">
        <v>5431</v>
      </c>
      <c r="C4623" s="411" t="s">
        <v>579</v>
      </c>
      <c r="D4623" s="412"/>
      <c r="E4623" s="412">
        <v>0</v>
      </c>
      <c r="F4623" s="412">
        <v>16864</v>
      </c>
      <c r="G4623" s="412"/>
      <c r="H4623" s="413"/>
    </row>
    <row r="4624" spans="2:8" ht="40.5" x14ac:dyDescent="0.35">
      <c r="B4624" s="410" t="s">
        <v>5432</v>
      </c>
      <c r="C4624" s="411" t="s">
        <v>613</v>
      </c>
      <c r="D4624" s="412"/>
      <c r="E4624" s="412">
        <v>0</v>
      </c>
      <c r="F4624" s="412">
        <v>980.9</v>
      </c>
      <c r="G4624" s="412"/>
      <c r="H4624" s="413"/>
    </row>
    <row r="4625" spans="2:8" x14ac:dyDescent="0.35">
      <c r="B4625" s="410" t="s">
        <v>5433</v>
      </c>
      <c r="C4625" s="411" t="s">
        <v>623</v>
      </c>
      <c r="D4625" s="412"/>
      <c r="E4625" s="412">
        <v>0</v>
      </c>
      <c r="F4625" s="412">
        <v>876.49</v>
      </c>
      <c r="G4625" s="412"/>
      <c r="H4625" s="413"/>
    </row>
    <row r="4626" spans="2:8" ht="53.25" x14ac:dyDescent="0.35">
      <c r="B4626" s="410" t="s">
        <v>5434</v>
      </c>
      <c r="C4626" s="411" t="s">
        <v>629</v>
      </c>
      <c r="D4626" s="412"/>
      <c r="E4626" s="412">
        <v>0</v>
      </c>
      <c r="F4626" s="412">
        <v>11497</v>
      </c>
      <c r="G4626" s="412"/>
      <c r="H4626" s="413"/>
    </row>
    <row r="4627" spans="2:8" ht="53.25" x14ac:dyDescent="0.35">
      <c r="B4627" s="410" t="s">
        <v>5435</v>
      </c>
      <c r="C4627" s="411" t="s">
        <v>631</v>
      </c>
      <c r="D4627" s="412"/>
      <c r="E4627" s="412">
        <v>0</v>
      </c>
      <c r="F4627" s="412">
        <v>17688</v>
      </c>
      <c r="G4627" s="412"/>
      <c r="H4627" s="413"/>
    </row>
    <row r="4628" spans="2:8" ht="53.25" x14ac:dyDescent="0.35">
      <c r="B4628" s="410" t="s">
        <v>5436</v>
      </c>
      <c r="C4628" s="411" t="s">
        <v>633</v>
      </c>
      <c r="D4628" s="412"/>
      <c r="E4628" s="412">
        <v>0</v>
      </c>
      <c r="F4628" s="412">
        <v>18572</v>
      </c>
      <c r="G4628" s="412"/>
      <c r="H4628" s="413"/>
    </row>
    <row r="4629" spans="2:8" ht="53.25" x14ac:dyDescent="0.35">
      <c r="B4629" s="410" t="s">
        <v>5437</v>
      </c>
      <c r="C4629" s="411" t="s">
        <v>635</v>
      </c>
      <c r="D4629" s="412"/>
      <c r="E4629" s="412">
        <v>0</v>
      </c>
      <c r="F4629" s="412">
        <v>15035</v>
      </c>
      <c r="G4629" s="412"/>
      <c r="H4629" s="413"/>
    </row>
    <row r="4630" spans="2:8" ht="40.5" x14ac:dyDescent="0.35">
      <c r="B4630" s="410" t="s">
        <v>5438</v>
      </c>
      <c r="C4630" s="411" t="s">
        <v>681</v>
      </c>
      <c r="D4630" s="412"/>
      <c r="E4630" s="412">
        <v>0</v>
      </c>
      <c r="F4630" s="412">
        <v>16864</v>
      </c>
      <c r="G4630" s="412"/>
      <c r="H4630" s="413"/>
    </row>
    <row r="4631" spans="2:8" ht="53.25" x14ac:dyDescent="0.35">
      <c r="B4631" s="410" t="s">
        <v>5439</v>
      </c>
      <c r="C4631" s="411" t="s">
        <v>740</v>
      </c>
      <c r="D4631" s="412"/>
      <c r="E4631" s="412">
        <v>0</v>
      </c>
      <c r="F4631" s="412">
        <v>19675</v>
      </c>
      <c r="G4631" s="412"/>
      <c r="H4631" s="413"/>
    </row>
    <row r="4632" spans="2:8" ht="40.5" x14ac:dyDescent="0.35">
      <c r="B4632" s="410" t="s">
        <v>5440</v>
      </c>
      <c r="C4632" s="411" t="s">
        <v>780</v>
      </c>
      <c r="D4632" s="412"/>
      <c r="E4632" s="412">
        <v>0</v>
      </c>
      <c r="F4632" s="412">
        <v>14053</v>
      </c>
      <c r="G4632" s="412"/>
      <c r="H4632" s="413"/>
    </row>
    <row r="4633" spans="2:8" ht="27.75" x14ac:dyDescent="0.35">
      <c r="B4633" s="410" t="s">
        <v>5441</v>
      </c>
      <c r="C4633" s="411" t="s">
        <v>3017</v>
      </c>
      <c r="D4633" s="412">
        <v>0</v>
      </c>
      <c r="E4633" s="412">
        <v>0</v>
      </c>
      <c r="F4633" s="412">
        <v>51423.99</v>
      </c>
      <c r="G4633" s="412">
        <v>-51423.99</v>
      </c>
      <c r="H4633" s="413"/>
    </row>
    <row r="4634" spans="2:8" x14ac:dyDescent="0.35">
      <c r="B4634" s="410" t="s">
        <v>5442</v>
      </c>
      <c r="C4634" s="411" t="s">
        <v>3019</v>
      </c>
      <c r="D4634" s="412">
        <v>0</v>
      </c>
      <c r="E4634" s="412">
        <v>0</v>
      </c>
      <c r="F4634" s="412">
        <v>1082.31</v>
      </c>
      <c r="G4634" s="412">
        <v>-1082.31</v>
      </c>
      <c r="H4634" s="413"/>
    </row>
    <row r="4635" spans="2:8" x14ac:dyDescent="0.35">
      <c r="B4635" s="410" t="s">
        <v>5443</v>
      </c>
      <c r="C4635" s="411" t="s">
        <v>3019</v>
      </c>
      <c r="D4635" s="412">
        <v>0</v>
      </c>
      <c r="E4635" s="412">
        <v>0</v>
      </c>
      <c r="F4635" s="412">
        <v>1082.31</v>
      </c>
      <c r="G4635" s="412">
        <v>-1082.31</v>
      </c>
      <c r="H4635" s="413"/>
    </row>
    <row r="4636" spans="2:8" x14ac:dyDescent="0.35">
      <c r="B4636" s="410" t="s">
        <v>5444</v>
      </c>
      <c r="C4636" s="411" t="s">
        <v>623</v>
      </c>
      <c r="D4636" s="412"/>
      <c r="E4636" s="412">
        <v>0</v>
      </c>
      <c r="F4636" s="412">
        <v>1082.31</v>
      </c>
      <c r="G4636" s="412"/>
      <c r="H4636" s="413"/>
    </row>
    <row r="4637" spans="2:8" ht="27.75" x14ac:dyDescent="0.35">
      <c r="B4637" s="410" t="s">
        <v>5445</v>
      </c>
      <c r="C4637" s="411" t="s">
        <v>3023</v>
      </c>
      <c r="D4637" s="412">
        <v>0</v>
      </c>
      <c r="E4637" s="412">
        <v>0</v>
      </c>
      <c r="F4637" s="412">
        <v>50341.68</v>
      </c>
      <c r="G4637" s="412">
        <v>-50341.68</v>
      </c>
      <c r="H4637" s="413"/>
    </row>
    <row r="4638" spans="2:8" x14ac:dyDescent="0.35">
      <c r="B4638" s="410" t="s">
        <v>5446</v>
      </c>
      <c r="C4638" s="411" t="s">
        <v>3025</v>
      </c>
      <c r="D4638" s="412">
        <v>0</v>
      </c>
      <c r="E4638" s="412">
        <v>0</v>
      </c>
      <c r="F4638" s="412">
        <v>50341.68</v>
      </c>
      <c r="G4638" s="412">
        <v>-50341.68</v>
      </c>
      <c r="H4638" s="413"/>
    </row>
    <row r="4639" spans="2:8" x14ac:dyDescent="0.35">
      <c r="B4639" s="410" t="s">
        <v>5447</v>
      </c>
      <c r="C4639" s="411" t="s">
        <v>758</v>
      </c>
      <c r="D4639" s="412"/>
      <c r="E4639" s="412">
        <v>0</v>
      </c>
      <c r="F4639" s="412">
        <v>50341.68</v>
      </c>
      <c r="G4639" s="412"/>
      <c r="H4639" s="413"/>
    </row>
    <row r="4640" spans="2:8" ht="27.75" x14ac:dyDescent="0.35">
      <c r="B4640" s="410" t="s">
        <v>5448</v>
      </c>
      <c r="C4640" s="411" t="s">
        <v>3028</v>
      </c>
      <c r="D4640" s="412">
        <v>0</v>
      </c>
      <c r="E4640" s="412">
        <v>0</v>
      </c>
      <c r="F4640" s="412">
        <v>57890.8</v>
      </c>
      <c r="G4640" s="412">
        <v>-57890.8</v>
      </c>
      <c r="H4640" s="413"/>
    </row>
    <row r="4641" spans="2:8" x14ac:dyDescent="0.35">
      <c r="B4641" s="410" t="s">
        <v>5449</v>
      </c>
      <c r="C4641" s="411" t="s">
        <v>3030</v>
      </c>
      <c r="D4641" s="412">
        <v>0</v>
      </c>
      <c r="E4641" s="412">
        <v>0</v>
      </c>
      <c r="F4641" s="412">
        <v>314</v>
      </c>
      <c r="G4641" s="412">
        <v>-314</v>
      </c>
      <c r="H4641" s="413"/>
    </row>
    <row r="4642" spans="2:8" x14ac:dyDescent="0.35">
      <c r="B4642" s="410" t="s">
        <v>5450</v>
      </c>
      <c r="C4642" s="411" t="s">
        <v>3030</v>
      </c>
      <c r="D4642" s="412">
        <v>0</v>
      </c>
      <c r="E4642" s="412">
        <v>0</v>
      </c>
      <c r="F4642" s="412">
        <v>314</v>
      </c>
      <c r="G4642" s="412">
        <v>-314</v>
      </c>
      <c r="H4642" s="413"/>
    </row>
    <row r="4643" spans="2:8" ht="27.75" x14ac:dyDescent="0.35">
      <c r="B4643" s="410" t="s">
        <v>5451</v>
      </c>
      <c r="C4643" s="411" t="s">
        <v>388</v>
      </c>
      <c r="D4643" s="412"/>
      <c r="E4643" s="412">
        <v>0</v>
      </c>
      <c r="F4643" s="412">
        <v>314</v>
      </c>
      <c r="G4643" s="412"/>
      <c r="H4643" s="413"/>
    </row>
    <row r="4644" spans="2:8" ht="27.75" x14ac:dyDescent="0.35">
      <c r="B4644" s="410" t="s">
        <v>5452</v>
      </c>
      <c r="C4644" s="411" t="s">
        <v>3034</v>
      </c>
      <c r="D4644" s="412">
        <v>0</v>
      </c>
      <c r="E4644" s="412">
        <v>0</v>
      </c>
      <c r="F4644" s="412">
        <v>57576.800000000003</v>
      </c>
      <c r="G4644" s="412">
        <v>-57576.800000000003</v>
      </c>
      <c r="H4644" s="413"/>
    </row>
    <row r="4645" spans="2:8" ht="27.75" x14ac:dyDescent="0.35">
      <c r="B4645" s="410" t="s">
        <v>5453</v>
      </c>
      <c r="C4645" s="411" t="s">
        <v>3034</v>
      </c>
      <c r="D4645" s="412">
        <v>0</v>
      </c>
      <c r="E4645" s="412">
        <v>0</v>
      </c>
      <c r="F4645" s="412">
        <v>57576.800000000003</v>
      </c>
      <c r="G4645" s="412">
        <v>-57576.800000000003</v>
      </c>
      <c r="H4645" s="413"/>
    </row>
    <row r="4646" spans="2:8" ht="27.75" x14ac:dyDescent="0.35">
      <c r="B4646" s="410" t="s">
        <v>5454</v>
      </c>
      <c r="C4646" s="411" t="s">
        <v>372</v>
      </c>
      <c r="D4646" s="412"/>
      <c r="E4646" s="412">
        <v>0</v>
      </c>
      <c r="F4646" s="412">
        <v>799</v>
      </c>
      <c r="G4646" s="412"/>
      <c r="H4646" s="413"/>
    </row>
    <row r="4647" spans="2:8" ht="27.75" x14ac:dyDescent="0.35">
      <c r="B4647" s="410" t="s">
        <v>5455</v>
      </c>
      <c r="C4647" s="411" t="s">
        <v>388</v>
      </c>
      <c r="D4647" s="412"/>
      <c r="E4647" s="412">
        <v>0</v>
      </c>
      <c r="F4647" s="412">
        <v>297</v>
      </c>
      <c r="G4647" s="412"/>
      <c r="H4647" s="413"/>
    </row>
    <row r="4648" spans="2:8" ht="27.75" x14ac:dyDescent="0.35">
      <c r="B4648" s="410" t="s">
        <v>5456</v>
      </c>
      <c r="C4648" s="411" t="s">
        <v>388</v>
      </c>
      <c r="D4648" s="412"/>
      <c r="E4648" s="412">
        <v>0</v>
      </c>
      <c r="F4648" s="412">
        <v>519</v>
      </c>
      <c r="G4648" s="412"/>
      <c r="H4648" s="413"/>
    </row>
    <row r="4649" spans="2:8" x14ac:dyDescent="0.35">
      <c r="B4649" s="410" t="s">
        <v>5457</v>
      </c>
      <c r="C4649" s="411" t="s">
        <v>473</v>
      </c>
      <c r="D4649" s="412"/>
      <c r="E4649" s="412">
        <v>0</v>
      </c>
      <c r="F4649" s="412">
        <v>10996.8</v>
      </c>
      <c r="G4649" s="412"/>
      <c r="H4649" s="413"/>
    </row>
    <row r="4650" spans="2:8" x14ac:dyDescent="0.35">
      <c r="B4650" s="410" t="s">
        <v>5458</v>
      </c>
      <c r="C4650" s="411" t="s">
        <v>473</v>
      </c>
      <c r="D4650" s="412"/>
      <c r="E4650" s="412">
        <v>0</v>
      </c>
      <c r="F4650" s="412">
        <v>2749.2</v>
      </c>
      <c r="G4650" s="412"/>
      <c r="H4650" s="413"/>
    </row>
    <row r="4651" spans="2:8" x14ac:dyDescent="0.35">
      <c r="B4651" s="410" t="s">
        <v>5459</v>
      </c>
      <c r="C4651" s="411" t="s">
        <v>473</v>
      </c>
      <c r="D4651" s="412"/>
      <c r="E4651" s="412">
        <v>0</v>
      </c>
      <c r="F4651" s="412">
        <v>36400.800000000003</v>
      </c>
      <c r="G4651" s="412"/>
      <c r="H4651" s="413"/>
    </row>
    <row r="4652" spans="2:8" ht="27.75" x14ac:dyDescent="0.35">
      <c r="B4652" s="410" t="s">
        <v>5460</v>
      </c>
      <c r="C4652" s="411" t="s">
        <v>569</v>
      </c>
      <c r="D4652" s="412"/>
      <c r="E4652" s="412">
        <v>0</v>
      </c>
      <c r="F4652" s="412">
        <v>2547</v>
      </c>
      <c r="G4652" s="412"/>
      <c r="H4652" s="413"/>
    </row>
    <row r="4653" spans="2:8" ht="40.5" x14ac:dyDescent="0.35">
      <c r="B4653" s="410" t="s">
        <v>5461</v>
      </c>
      <c r="C4653" s="411" t="s">
        <v>597</v>
      </c>
      <c r="D4653" s="412"/>
      <c r="E4653" s="412">
        <v>0</v>
      </c>
      <c r="F4653" s="412">
        <v>2907</v>
      </c>
      <c r="G4653" s="412"/>
      <c r="H4653" s="413"/>
    </row>
    <row r="4654" spans="2:8" ht="40.5" x14ac:dyDescent="0.35">
      <c r="B4654" s="410" t="s">
        <v>5462</v>
      </c>
      <c r="C4654" s="411" t="s">
        <v>613</v>
      </c>
      <c r="D4654" s="412"/>
      <c r="E4654" s="412">
        <v>0</v>
      </c>
      <c r="F4654" s="412">
        <v>361</v>
      </c>
      <c r="G4654" s="412"/>
      <c r="H4654" s="413"/>
    </row>
    <row r="4655" spans="2:8" ht="27.75" x14ac:dyDescent="0.35">
      <c r="B4655" s="410" t="s">
        <v>5463</v>
      </c>
      <c r="C4655" s="411" t="s">
        <v>3046</v>
      </c>
      <c r="D4655" s="412">
        <v>0</v>
      </c>
      <c r="E4655" s="412">
        <v>0</v>
      </c>
      <c r="F4655" s="412">
        <v>392734.96</v>
      </c>
      <c r="G4655" s="412">
        <v>-392734.96</v>
      </c>
      <c r="H4655" s="413"/>
    </row>
    <row r="4656" spans="2:8" x14ac:dyDescent="0.35">
      <c r="B4656" s="410" t="s">
        <v>5464</v>
      </c>
      <c r="C4656" s="411" t="s">
        <v>3048</v>
      </c>
      <c r="D4656" s="412">
        <v>0</v>
      </c>
      <c r="E4656" s="412">
        <v>0</v>
      </c>
      <c r="F4656" s="412">
        <v>392734.96</v>
      </c>
      <c r="G4656" s="412">
        <v>-392734.96</v>
      </c>
      <c r="H4656" s="413"/>
    </row>
    <row r="4657" spans="2:8" x14ac:dyDescent="0.35">
      <c r="B4657" s="410" t="s">
        <v>5465</v>
      </c>
      <c r="C4657" s="411" t="s">
        <v>3048</v>
      </c>
      <c r="D4657" s="412">
        <v>0</v>
      </c>
      <c r="E4657" s="412">
        <v>0</v>
      </c>
      <c r="F4657" s="412">
        <v>392734.96</v>
      </c>
      <c r="G4657" s="412">
        <v>-392734.96</v>
      </c>
      <c r="H4657" s="413"/>
    </row>
    <row r="4658" spans="2:8" ht="27.75" x14ac:dyDescent="0.35">
      <c r="B4658" s="410" t="s">
        <v>5466</v>
      </c>
      <c r="C4658" s="411" t="s">
        <v>318</v>
      </c>
      <c r="D4658" s="412"/>
      <c r="E4658" s="412">
        <v>0</v>
      </c>
      <c r="F4658" s="412">
        <v>498.66</v>
      </c>
      <c r="G4658" s="412"/>
      <c r="H4658" s="413"/>
    </row>
    <row r="4659" spans="2:8" ht="27.75" x14ac:dyDescent="0.35">
      <c r="B4659" s="410" t="s">
        <v>5467</v>
      </c>
      <c r="C4659" s="411" t="s">
        <v>318</v>
      </c>
      <c r="D4659" s="412"/>
      <c r="E4659" s="412">
        <v>0</v>
      </c>
      <c r="F4659" s="412">
        <v>750</v>
      </c>
      <c r="G4659" s="412"/>
      <c r="H4659" s="413"/>
    </row>
    <row r="4660" spans="2:8" ht="27.75" x14ac:dyDescent="0.35">
      <c r="B4660" s="410" t="s">
        <v>5468</v>
      </c>
      <c r="C4660" s="411" t="s">
        <v>318</v>
      </c>
      <c r="D4660" s="412"/>
      <c r="E4660" s="412">
        <v>0</v>
      </c>
      <c r="F4660" s="412">
        <v>1300</v>
      </c>
      <c r="G4660" s="412"/>
      <c r="H4660" s="413"/>
    </row>
    <row r="4661" spans="2:8" ht="27.75" x14ac:dyDescent="0.35">
      <c r="B4661" s="410" t="s">
        <v>5469</v>
      </c>
      <c r="C4661" s="411" t="s">
        <v>318</v>
      </c>
      <c r="D4661" s="412"/>
      <c r="E4661" s="412">
        <v>0</v>
      </c>
      <c r="F4661" s="412">
        <v>800</v>
      </c>
      <c r="G4661" s="412"/>
      <c r="H4661" s="413"/>
    </row>
    <row r="4662" spans="2:8" ht="27.75" x14ac:dyDescent="0.35">
      <c r="B4662" s="410" t="s">
        <v>5470</v>
      </c>
      <c r="C4662" s="411" t="s">
        <v>318</v>
      </c>
      <c r="D4662" s="412"/>
      <c r="E4662" s="412">
        <v>0</v>
      </c>
      <c r="F4662" s="412">
        <v>750</v>
      </c>
      <c r="G4662" s="412"/>
      <c r="H4662" s="413"/>
    </row>
    <row r="4663" spans="2:8" ht="27.75" x14ac:dyDescent="0.35">
      <c r="B4663" s="410" t="s">
        <v>5471</v>
      </c>
      <c r="C4663" s="411" t="s">
        <v>318</v>
      </c>
      <c r="D4663" s="412"/>
      <c r="E4663" s="412">
        <v>0</v>
      </c>
      <c r="F4663" s="412">
        <v>3200</v>
      </c>
      <c r="G4663" s="412"/>
      <c r="H4663" s="413"/>
    </row>
    <row r="4664" spans="2:8" ht="27.75" x14ac:dyDescent="0.35">
      <c r="B4664" s="410" t="s">
        <v>5472</v>
      </c>
      <c r="C4664" s="411" t="s">
        <v>318</v>
      </c>
      <c r="D4664" s="412"/>
      <c r="E4664" s="412">
        <v>0</v>
      </c>
      <c r="F4664" s="412">
        <v>4300</v>
      </c>
      <c r="G4664" s="412"/>
      <c r="H4664" s="413"/>
    </row>
    <row r="4665" spans="2:8" ht="40.5" x14ac:dyDescent="0.35">
      <c r="B4665" s="410" t="s">
        <v>5473</v>
      </c>
      <c r="C4665" s="411" t="s">
        <v>322</v>
      </c>
      <c r="D4665" s="412"/>
      <c r="E4665" s="412">
        <v>0</v>
      </c>
      <c r="F4665" s="412">
        <v>500</v>
      </c>
      <c r="G4665" s="412"/>
      <c r="H4665" s="413"/>
    </row>
    <row r="4666" spans="2:8" ht="40.5" x14ac:dyDescent="0.35">
      <c r="B4666" s="410" t="s">
        <v>5474</v>
      </c>
      <c r="C4666" s="411" t="s">
        <v>322</v>
      </c>
      <c r="D4666" s="412"/>
      <c r="E4666" s="412">
        <v>0</v>
      </c>
      <c r="F4666" s="412">
        <v>600</v>
      </c>
      <c r="G4666" s="412"/>
      <c r="H4666" s="413"/>
    </row>
    <row r="4667" spans="2:8" ht="40.5" x14ac:dyDescent="0.35">
      <c r="B4667" s="410" t="s">
        <v>5475</v>
      </c>
      <c r="C4667" s="411" t="s">
        <v>322</v>
      </c>
      <c r="D4667" s="412"/>
      <c r="E4667" s="412">
        <v>0</v>
      </c>
      <c r="F4667" s="412">
        <v>600</v>
      </c>
      <c r="G4667" s="412"/>
      <c r="H4667" s="413"/>
    </row>
    <row r="4668" spans="2:8" ht="40.5" x14ac:dyDescent="0.35">
      <c r="B4668" s="410" t="s">
        <v>5476</v>
      </c>
      <c r="C4668" s="411" t="s">
        <v>322</v>
      </c>
      <c r="D4668" s="412"/>
      <c r="E4668" s="412">
        <v>0</v>
      </c>
      <c r="F4668" s="412">
        <v>700</v>
      </c>
      <c r="G4668" s="412"/>
      <c r="H4668" s="413"/>
    </row>
    <row r="4669" spans="2:8" ht="40.5" x14ac:dyDescent="0.35">
      <c r="B4669" s="410" t="s">
        <v>5477</v>
      </c>
      <c r="C4669" s="411" t="s">
        <v>322</v>
      </c>
      <c r="D4669" s="412"/>
      <c r="E4669" s="412">
        <v>0</v>
      </c>
      <c r="F4669" s="412">
        <v>1100</v>
      </c>
      <c r="G4669" s="412"/>
      <c r="H4669" s="413"/>
    </row>
    <row r="4670" spans="2:8" ht="40.5" x14ac:dyDescent="0.35">
      <c r="B4670" s="410" t="s">
        <v>5478</v>
      </c>
      <c r="C4670" s="411" t="s">
        <v>322</v>
      </c>
      <c r="D4670" s="412"/>
      <c r="E4670" s="412">
        <v>0</v>
      </c>
      <c r="F4670" s="412">
        <v>1100</v>
      </c>
      <c r="G4670" s="412"/>
      <c r="H4670" s="413"/>
    </row>
    <row r="4671" spans="2:8" ht="40.5" x14ac:dyDescent="0.35">
      <c r="B4671" s="410" t="s">
        <v>5479</v>
      </c>
      <c r="C4671" s="411" t="s">
        <v>322</v>
      </c>
      <c r="D4671" s="412"/>
      <c r="E4671" s="412">
        <v>0</v>
      </c>
      <c r="F4671" s="412">
        <v>2100</v>
      </c>
      <c r="G4671" s="412"/>
      <c r="H4671" s="413"/>
    </row>
    <row r="4672" spans="2:8" ht="40.5" x14ac:dyDescent="0.35">
      <c r="B4672" s="410" t="s">
        <v>5480</v>
      </c>
      <c r="C4672" s="411" t="s">
        <v>322</v>
      </c>
      <c r="D4672" s="412"/>
      <c r="E4672" s="412">
        <v>0</v>
      </c>
      <c r="F4672" s="412">
        <v>1600</v>
      </c>
      <c r="G4672" s="412"/>
      <c r="H4672" s="413"/>
    </row>
    <row r="4673" spans="2:8" ht="40.5" x14ac:dyDescent="0.35">
      <c r="B4673" s="410" t="s">
        <v>5481</v>
      </c>
      <c r="C4673" s="411" t="s">
        <v>344</v>
      </c>
      <c r="D4673" s="412"/>
      <c r="E4673" s="412">
        <v>0</v>
      </c>
      <c r="F4673" s="412">
        <v>650</v>
      </c>
      <c r="G4673" s="412"/>
      <c r="H4673" s="413"/>
    </row>
    <row r="4674" spans="2:8" ht="40.5" x14ac:dyDescent="0.35">
      <c r="B4674" s="410" t="s">
        <v>5482</v>
      </c>
      <c r="C4674" s="411" t="s">
        <v>344</v>
      </c>
      <c r="D4674" s="412"/>
      <c r="E4674" s="412">
        <v>0</v>
      </c>
      <c r="F4674" s="412">
        <v>2050</v>
      </c>
      <c r="G4674" s="412"/>
      <c r="H4674" s="413"/>
    </row>
    <row r="4675" spans="2:8" ht="40.5" x14ac:dyDescent="0.35">
      <c r="B4675" s="410" t="s">
        <v>5483</v>
      </c>
      <c r="C4675" s="411" t="s">
        <v>344</v>
      </c>
      <c r="D4675" s="412"/>
      <c r="E4675" s="412">
        <v>0</v>
      </c>
      <c r="F4675" s="412">
        <v>2050</v>
      </c>
      <c r="G4675" s="412"/>
      <c r="H4675" s="413"/>
    </row>
    <row r="4676" spans="2:8" ht="40.5" x14ac:dyDescent="0.35">
      <c r="B4676" s="410" t="s">
        <v>5484</v>
      </c>
      <c r="C4676" s="411" t="s">
        <v>344</v>
      </c>
      <c r="D4676" s="412"/>
      <c r="E4676" s="412">
        <v>0</v>
      </c>
      <c r="F4676" s="412">
        <v>700</v>
      </c>
      <c r="G4676" s="412"/>
      <c r="H4676" s="413"/>
    </row>
    <row r="4677" spans="2:8" ht="40.5" x14ac:dyDescent="0.35">
      <c r="B4677" s="410" t="s">
        <v>5485</v>
      </c>
      <c r="C4677" s="411" t="s">
        <v>344</v>
      </c>
      <c r="D4677" s="412"/>
      <c r="E4677" s="412">
        <v>0</v>
      </c>
      <c r="F4677" s="412">
        <v>1250</v>
      </c>
      <c r="G4677" s="412"/>
      <c r="H4677" s="413"/>
    </row>
    <row r="4678" spans="2:8" ht="40.5" x14ac:dyDescent="0.35">
      <c r="B4678" s="410" t="s">
        <v>5486</v>
      </c>
      <c r="C4678" s="411" t="s">
        <v>344</v>
      </c>
      <c r="D4678" s="412"/>
      <c r="E4678" s="412">
        <v>0</v>
      </c>
      <c r="F4678" s="412">
        <v>700</v>
      </c>
      <c r="G4678" s="412"/>
      <c r="H4678" s="413"/>
    </row>
    <row r="4679" spans="2:8" ht="40.5" x14ac:dyDescent="0.35">
      <c r="B4679" s="410" t="s">
        <v>5487</v>
      </c>
      <c r="C4679" s="411" t="s">
        <v>344</v>
      </c>
      <c r="D4679" s="412"/>
      <c r="E4679" s="412">
        <v>0</v>
      </c>
      <c r="F4679" s="412">
        <v>2681.04</v>
      </c>
      <c r="G4679" s="412"/>
      <c r="H4679" s="413"/>
    </row>
    <row r="4680" spans="2:8" ht="40.5" x14ac:dyDescent="0.35">
      <c r="B4680" s="410" t="s">
        <v>5488</v>
      </c>
      <c r="C4680" s="411" t="s">
        <v>344</v>
      </c>
      <c r="D4680" s="412"/>
      <c r="E4680" s="412">
        <v>0</v>
      </c>
      <c r="F4680" s="412">
        <v>1450</v>
      </c>
      <c r="G4680" s="412"/>
      <c r="H4680" s="413"/>
    </row>
    <row r="4681" spans="2:8" ht="40.5" x14ac:dyDescent="0.35">
      <c r="B4681" s="410" t="s">
        <v>5489</v>
      </c>
      <c r="C4681" s="411" t="s">
        <v>344</v>
      </c>
      <c r="D4681" s="412"/>
      <c r="E4681" s="412">
        <v>0</v>
      </c>
      <c r="F4681" s="412">
        <v>650</v>
      </c>
      <c r="G4681" s="412"/>
      <c r="H4681" s="413"/>
    </row>
    <row r="4682" spans="2:8" ht="40.5" x14ac:dyDescent="0.35">
      <c r="B4682" s="410" t="s">
        <v>5490</v>
      </c>
      <c r="C4682" s="411" t="s">
        <v>352</v>
      </c>
      <c r="D4682" s="412"/>
      <c r="E4682" s="412">
        <v>0</v>
      </c>
      <c r="F4682" s="412">
        <v>2300</v>
      </c>
      <c r="G4682" s="412"/>
      <c r="H4682" s="413"/>
    </row>
    <row r="4683" spans="2:8" ht="40.5" x14ac:dyDescent="0.35">
      <c r="B4683" s="410" t="s">
        <v>5491</v>
      </c>
      <c r="C4683" s="411" t="s">
        <v>352</v>
      </c>
      <c r="D4683" s="412"/>
      <c r="E4683" s="412">
        <v>0</v>
      </c>
      <c r="F4683" s="412">
        <v>3320</v>
      </c>
      <c r="G4683" s="412"/>
      <c r="H4683" s="413"/>
    </row>
    <row r="4684" spans="2:8" ht="40.5" x14ac:dyDescent="0.35">
      <c r="B4684" s="410" t="s">
        <v>5492</v>
      </c>
      <c r="C4684" s="411" t="s">
        <v>352</v>
      </c>
      <c r="D4684" s="412"/>
      <c r="E4684" s="412">
        <v>0</v>
      </c>
      <c r="F4684" s="412">
        <v>5000</v>
      </c>
      <c r="G4684" s="412"/>
      <c r="H4684" s="413"/>
    </row>
    <row r="4685" spans="2:8" ht="40.5" x14ac:dyDescent="0.35">
      <c r="B4685" s="410" t="s">
        <v>5493</v>
      </c>
      <c r="C4685" s="411" t="s">
        <v>352</v>
      </c>
      <c r="D4685" s="412"/>
      <c r="E4685" s="412">
        <v>0</v>
      </c>
      <c r="F4685" s="412">
        <v>2900</v>
      </c>
      <c r="G4685" s="412"/>
      <c r="H4685" s="413"/>
    </row>
    <row r="4686" spans="2:8" ht="40.5" x14ac:dyDescent="0.35">
      <c r="B4686" s="410" t="s">
        <v>5494</v>
      </c>
      <c r="C4686" s="411" t="s">
        <v>352</v>
      </c>
      <c r="D4686" s="412"/>
      <c r="E4686" s="412">
        <v>0</v>
      </c>
      <c r="F4686" s="412">
        <v>1100</v>
      </c>
      <c r="G4686" s="412"/>
      <c r="H4686" s="413"/>
    </row>
    <row r="4687" spans="2:8" ht="40.5" x14ac:dyDescent="0.35">
      <c r="B4687" s="410" t="s">
        <v>5495</v>
      </c>
      <c r="C4687" s="411" t="s">
        <v>352</v>
      </c>
      <c r="D4687" s="412"/>
      <c r="E4687" s="412">
        <v>0</v>
      </c>
      <c r="F4687" s="412">
        <v>300</v>
      </c>
      <c r="G4687" s="412"/>
      <c r="H4687" s="413"/>
    </row>
    <row r="4688" spans="2:8" ht="40.5" x14ac:dyDescent="0.35">
      <c r="B4688" s="410" t="s">
        <v>5496</v>
      </c>
      <c r="C4688" s="411" t="s">
        <v>352</v>
      </c>
      <c r="D4688" s="412"/>
      <c r="E4688" s="412">
        <v>0</v>
      </c>
      <c r="F4688" s="412">
        <v>1200</v>
      </c>
      <c r="G4688" s="412"/>
      <c r="H4688" s="413"/>
    </row>
    <row r="4689" spans="2:8" ht="40.5" x14ac:dyDescent="0.35">
      <c r="B4689" s="410" t="s">
        <v>5497</v>
      </c>
      <c r="C4689" s="411" t="s">
        <v>352</v>
      </c>
      <c r="D4689" s="412"/>
      <c r="E4689" s="412">
        <v>0</v>
      </c>
      <c r="F4689" s="412">
        <v>1000</v>
      </c>
      <c r="G4689" s="412"/>
      <c r="H4689" s="413"/>
    </row>
    <row r="4690" spans="2:8" ht="40.5" x14ac:dyDescent="0.35">
      <c r="B4690" s="410" t="s">
        <v>5498</v>
      </c>
      <c r="C4690" s="411" t="s">
        <v>354</v>
      </c>
      <c r="D4690" s="412"/>
      <c r="E4690" s="412">
        <v>0</v>
      </c>
      <c r="F4690" s="412">
        <v>600</v>
      </c>
      <c r="G4690" s="412"/>
      <c r="H4690" s="413"/>
    </row>
    <row r="4691" spans="2:8" ht="40.5" x14ac:dyDescent="0.35">
      <c r="B4691" s="410" t="s">
        <v>5499</v>
      </c>
      <c r="C4691" s="411" t="s">
        <v>354</v>
      </c>
      <c r="D4691" s="412"/>
      <c r="E4691" s="412">
        <v>0</v>
      </c>
      <c r="F4691" s="412">
        <v>650</v>
      </c>
      <c r="G4691" s="412"/>
      <c r="H4691" s="413"/>
    </row>
    <row r="4692" spans="2:8" ht="40.5" x14ac:dyDescent="0.35">
      <c r="B4692" s="410" t="s">
        <v>5500</v>
      </c>
      <c r="C4692" s="411" t="s">
        <v>354</v>
      </c>
      <c r="D4692" s="412"/>
      <c r="E4692" s="412">
        <v>0</v>
      </c>
      <c r="F4692" s="412">
        <v>4603.9399999999996</v>
      </c>
      <c r="G4692" s="412"/>
      <c r="H4692" s="413"/>
    </row>
    <row r="4693" spans="2:8" ht="40.5" x14ac:dyDescent="0.35">
      <c r="B4693" s="410" t="s">
        <v>5501</v>
      </c>
      <c r="C4693" s="411" t="s">
        <v>354</v>
      </c>
      <c r="D4693" s="412"/>
      <c r="E4693" s="412">
        <v>0</v>
      </c>
      <c r="F4693" s="412">
        <v>720</v>
      </c>
      <c r="G4693" s="412"/>
      <c r="H4693" s="413"/>
    </row>
    <row r="4694" spans="2:8" ht="40.5" x14ac:dyDescent="0.35">
      <c r="B4694" s="410" t="s">
        <v>5502</v>
      </c>
      <c r="C4694" s="411" t="s">
        <v>354</v>
      </c>
      <c r="D4694" s="412"/>
      <c r="E4694" s="412">
        <v>0</v>
      </c>
      <c r="F4694" s="412">
        <v>1950</v>
      </c>
      <c r="G4694" s="412"/>
      <c r="H4694" s="413"/>
    </row>
    <row r="4695" spans="2:8" ht="40.5" x14ac:dyDescent="0.35">
      <c r="B4695" s="410" t="s">
        <v>5503</v>
      </c>
      <c r="C4695" s="411" t="s">
        <v>354</v>
      </c>
      <c r="D4695" s="412"/>
      <c r="E4695" s="412">
        <v>0</v>
      </c>
      <c r="F4695" s="412">
        <v>2000</v>
      </c>
      <c r="G4695" s="412"/>
      <c r="H4695" s="413"/>
    </row>
    <row r="4696" spans="2:8" ht="40.5" x14ac:dyDescent="0.35">
      <c r="B4696" s="410" t="s">
        <v>5504</v>
      </c>
      <c r="C4696" s="411" t="s">
        <v>354</v>
      </c>
      <c r="D4696" s="412"/>
      <c r="E4696" s="412">
        <v>0</v>
      </c>
      <c r="F4696" s="412">
        <v>1650</v>
      </c>
      <c r="G4696" s="412"/>
      <c r="H4696" s="413"/>
    </row>
    <row r="4697" spans="2:8" ht="40.5" x14ac:dyDescent="0.35">
      <c r="B4697" s="410" t="s">
        <v>5505</v>
      </c>
      <c r="C4697" s="411" t="s">
        <v>374</v>
      </c>
      <c r="D4697" s="412"/>
      <c r="E4697" s="412">
        <v>0</v>
      </c>
      <c r="F4697" s="412">
        <v>9700</v>
      </c>
      <c r="G4697" s="412"/>
      <c r="H4697" s="413"/>
    </row>
    <row r="4698" spans="2:8" ht="40.5" x14ac:dyDescent="0.35">
      <c r="B4698" s="410" t="s">
        <v>5506</v>
      </c>
      <c r="C4698" s="411" t="s">
        <v>374</v>
      </c>
      <c r="D4698" s="412"/>
      <c r="E4698" s="412">
        <v>0</v>
      </c>
      <c r="F4698" s="412">
        <v>500</v>
      </c>
      <c r="G4698" s="412"/>
      <c r="H4698" s="413"/>
    </row>
    <row r="4699" spans="2:8" ht="40.5" x14ac:dyDescent="0.35">
      <c r="B4699" s="410" t="s">
        <v>5507</v>
      </c>
      <c r="C4699" s="411" t="s">
        <v>374</v>
      </c>
      <c r="D4699" s="412"/>
      <c r="E4699" s="412">
        <v>0</v>
      </c>
      <c r="F4699" s="412">
        <v>1700</v>
      </c>
      <c r="G4699" s="412"/>
      <c r="H4699" s="413"/>
    </row>
    <row r="4700" spans="2:8" ht="40.5" x14ac:dyDescent="0.35">
      <c r="B4700" s="410" t="s">
        <v>5508</v>
      </c>
      <c r="C4700" s="411" t="s">
        <v>374</v>
      </c>
      <c r="D4700" s="412"/>
      <c r="E4700" s="412">
        <v>0</v>
      </c>
      <c r="F4700" s="412">
        <v>4673</v>
      </c>
      <c r="G4700" s="412"/>
      <c r="H4700" s="413"/>
    </row>
    <row r="4701" spans="2:8" ht="40.5" x14ac:dyDescent="0.35">
      <c r="B4701" s="410" t="s">
        <v>5509</v>
      </c>
      <c r="C4701" s="411" t="s">
        <v>374</v>
      </c>
      <c r="D4701" s="412"/>
      <c r="E4701" s="412">
        <v>0</v>
      </c>
      <c r="F4701" s="412">
        <v>500</v>
      </c>
      <c r="G4701" s="412"/>
      <c r="H4701" s="413"/>
    </row>
    <row r="4702" spans="2:8" ht="40.5" x14ac:dyDescent="0.35">
      <c r="B4702" s="410" t="s">
        <v>5510</v>
      </c>
      <c r="C4702" s="411" t="s">
        <v>374</v>
      </c>
      <c r="D4702" s="412"/>
      <c r="E4702" s="412">
        <v>0</v>
      </c>
      <c r="F4702" s="412">
        <v>4820</v>
      </c>
      <c r="G4702" s="412"/>
      <c r="H4702" s="413"/>
    </row>
    <row r="4703" spans="2:8" ht="40.5" x14ac:dyDescent="0.35">
      <c r="B4703" s="410" t="s">
        <v>5511</v>
      </c>
      <c r="C4703" s="411" t="s">
        <v>374</v>
      </c>
      <c r="D4703" s="412"/>
      <c r="E4703" s="412">
        <v>0</v>
      </c>
      <c r="F4703" s="412">
        <v>750</v>
      </c>
      <c r="G4703" s="412"/>
      <c r="H4703" s="413"/>
    </row>
    <row r="4704" spans="2:8" ht="40.5" x14ac:dyDescent="0.35">
      <c r="B4704" s="410" t="s">
        <v>5512</v>
      </c>
      <c r="C4704" s="411" t="s">
        <v>374</v>
      </c>
      <c r="D4704" s="412"/>
      <c r="E4704" s="412">
        <v>0</v>
      </c>
      <c r="F4704" s="412">
        <v>1200</v>
      </c>
      <c r="G4704" s="412"/>
      <c r="H4704" s="413"/>
    </row>
    <row r="4705" spans="2:8" ht="40.5" x14ac:dyDescent="0.35">
      <c r="B4705" s="410" t="s">
        <v>5513</v>
      </c>
      <c r="C4705" s="411" t="s">
        <v>374</v>
      </c>
      <c r="D4705" s="412"/>
      <c r="E4705" s="412">
        <v>0</v>
      </c>
      <c r="F4705" s="412">
        <v>3300</v>
      </c>
      <c r="G4705" s="412"/>
      <c r="H4705" s="413"/>
    </row>
    <row r="4706" spans="2:8" ht="40.5" x14ac:dyDescent="0.35">
      <c r="B4706" s="410" t="s">
        <v>5514</v>
      </c>
      <c r="C4706" s="411" t="s">
        <v>374</v>
      </c>
      <c r="D4706" s="412"/>
      <c r="E4706" s="412">
        <v>0</v>
      </c>
      <c r="F4706" s="412">
        <v>5050</v>
      </c>
      <c r="G4706" s="412"/>
      <c r="H4706" s="413"/>
    </row>
    <row r="4707" spans="2:8" ht="40.5" x14ac:dyDescent="0.35">
      <c r="B4707" s="410" t="s">
        <v>5515</v>
      </c>
      <c r="C4707" s="411" t="s">
        <v>384</v>
      </c>
      <c r="D4707" s="412"/>
      <c r="E4707" s="412">
        <v>0</v>
      </c>
      <c r="F4707" s="412">
        <v>3460</v>
      </c>
      <c r="G4707" s="412"/>
      <c r="H4707" s="413"/>
    </row>
    <row r="4708" spans="2:8" ht="40.5" x14ac:dyDescent="0.35">
      <c r="B4708" s="410" t="s">
        <v>5516</v>
      </c>
      <c r="C4708" s="411" t="s">
        <v>384</v>
      </c>
      <c r="D4708" s="412"/>
      <c r="E4708" s="412">
        <v>0</v>
      </c>
      <c r="F4708" s="412">
        <v>4500</v>
      </c>
      <c r="G4708" s="412"/>
      <c r="H4708" s="413"/>
    </row>
    <row r="4709" spans="2:8" ht="40.5" x14ac:dyDescent="0.35">
      <c r="B4709" s="410" t="s">
        <v>5517</v>
      </c>
      <c r="C4709" s="411" t="s">
        <v>384</v>
      </c>
      <c r="D4709" s="412"/>
      <c r="E4709" s="412">
        <v>0</v>
      </c>
      <c r="F4709" s="412">
        <v>8000</v>
      </c>
      <c r="G4709" s="412"/>
      <c r="H4709" s="413"/>
    </row>
    <row r="4710" spans="2:8" ht="40.5" x14ac:dyDescent="0.35">
      <c r="B4710" s="410" t="s">
        <v>5518</v>
      </c>
      <c r="C4710" s="411" t="s">
        <v>384</v>
      </c>
      <c r="D4710" s="412"/>
      <c r="E4710" s="412">
        <v>0</v>
      </c>
      <c r="F4710" s="412">
        <v>600</v>
      </c>
      <c r="G4710" s="412"/>
      <c r="H4710" s="413"/>
    </row>
    <row r="4711" spans="2:8" ht="40.5" x14ac:dyDescent="0.35">
      <c r="B4711" s="410" t="s">
        <v>5519</v>
      </c>
      <c r="C4711" s="411" t="s">
        <v>384</v>
      </c>
      <c r="D4711" s="412"/>
      <c r="E4711" s="412">
        <v>0</v>
      </c>
      <c r="F4711" s="412">
        <v>900</v>
      </c>
      <c r="G4711" s="412"/>
      <c r="H4711" s="413"/>
    </row>
    <row r="4712" spans="2:8" ht="40.5" x14ac:dyDescent="0.35">
      <c r="B4712" s="410" t="s">
        <v>5520</v>
      </c>
      <c r="C4712" s="411" t="s">
        <v>384</v>
      </c>
      <c r="D4712" s="412"/>
      <c r="E4712" s="412">
        <v>0</v>
      </c>
      <c r="F4712" s="412">
        <v>5000</v>
      </c>
      <c r="G4712" s="412"/>
      <c r="H4712" s="413"/>
    </row>
    <row r="4713" spans="2:8" ht="40.5" x14ac:dyDescent="0.35">
      <c r="B4713" s="410" t="s">
        <v>5521</v>
      </c>
      <c r="C4713" s="411" t="s">
        <v>384</v>
      </c>
      <c r="D4713" s="412"/>
      <c r="E4713" s="412">
        <v>0</v>
      </c>
      <c r="F4713" s="412">
        <v>1000</v>
      </c>
      <c r="G4713" s="412"/>
      <c r="H4713" s="413"/>
    </row>
    <row r="4714" spans="2:8" ht="40.5" x14ac:dyDescent="0.35">
      <c r="B4714" s="410" t="s">
        <v>5522</v>
      </c>
      <c r="C4714" s="411" t="s">
        <v>384</v>
      </c>
      <c r="D4714" s="412"/>
      <c r="E4714" s="412">
        <v>0</v>
      </c>
      <c r="F4714" s="412">
        <v>1400</v>
      </c>
      <c r="G4714" s="412"/>
      <c r="H4714" s="413"/>
    </row>
    <row r="4715" spans="2:8" ht="40.5" x14ac:dyDescent="0.35">
      <c r="B4715" s="410" t="s">
        <v>5523</v>
      </c>
      <c r="C4715" s="411" t="s">
        <v>384</v>
      </c>
      <c r="D4715" s="412"/>
      <c r="E4715" s="412">
        <v>0</v>
      </c>
      <c r="F4715" s="412">
        <v>400</v>
      </c>
      <c r="G4715" s="412"/>
      <c r="H4715" s="413"/>
    </row>
    <row r="4716" spans="2:8" ht="40.5" x14ac:dyDescent="0.35">
      <c r="B4716" s="410" t="s">
        <v>5524</v>
      </c>
      <c r="C4716" s="411" t="s">
        <v>384</v>
      </c>
      <c r="D4716" s="412"/>
      <c r="E4716" s="412">
        <v>0</v>
      </c>
      <c r="F4716" s="412">
        <v>4100</v>
      </c>
      <c r="G4716" s="412"/>
      <c r="H4716" s="413"/>
    </row>
    <row r="4717" spans="2:8" ht="27.75" x14ac:dyDescent="0.35">
      <c r="B4717" s="410" t="s">
        <v>5525</v>
      </c>
      <c r="C4717" s="411" t="s">
        <v>428</v>
      </c>
      <c r="D4717" s="412"/>
      <c r="E4717" s="412">
        <v>0</v>
      </c>
      <c r="F4717" s="412">
        <v>4200</v>
      </c>
      <c r="G4717" s="412"/>
      <c r="H4717" s="413"/>
    </row>
    <row r="4718" spans="2:8" ht="27.75" x14ac:dyDescent="0.35">
      <c r="B4718" s="410" t="s">
        <v>5526</v>
      </c>
      <c r="C4718" s="411" t="s">
        <v>428</v>
      </c>
      <c r="D4718" s="412"/>
      <c r="E4718" s="412">
        <v>0</v>
      </c>
      <c r="F4718" s="412">
        <v>1450</v>
      </c>
      <c r="G4718" s="412"/>
      <c r="H4718" s="413"/>
    </row>
    <row r="4719" spans="2:8" ht="27.75" x14ac:dyDescent="0.35">
      <c r="B4719" s="410" t="s">
        <v>5527</v>
      </c>
      <c r="C4719" s="411" t="s">
        <v>428</v>
      </c>
      <c r="D4719" s="412"/>
      <c r="E4719" s="412">
        <v>0</v>
      </c>
      <c r="F4719" s="412">
        <v>1200</v>
      </c>
      <c r="G4719" s="412"/>
      <c r="H4719" s="413"/>
    </row>
    <row r="4720" spans="2:8" ht="27.75" x14ac:dyDescent="0.35">
      <c r="B4720" s="410" t="s">
        <v>5528</v>
      </c>
      <c r="C4720" s="411" t="s">
        <v>428</v>
      </c>
      <c r="D4720" s="412"/>
      <c r="E4720" s="412">
        <v>0</v>
      </c>
      <c r="F4720" s="412">
        <v>1970</v>
      </c>
      <c r="G4720" s="412"/>
      <c r="H4720" s="413"/>
    </row>
    <row r="4721" spans="2:8" ht="27.75" x14ac:dyDescent="0.35">
      <c r="B4721" s="410" t="s">
        <v>5529</v>
      </c>
      <c r="C4721" s="411" t="s">
        <v>428</v>
      </c>
      <c r="D4721" s="412"/>
      <c r="E4721" s="412">
        <v>0</v>
      </c>
      <c r="F4721" s="412">
        <v>4295</v>
      </c>
      <c r="G4721" s="412"/>
      <c r="H4721" s="413"/>
    </row>
    <row r="4722" spans="2:8" ht="27.75" x14ac:dyDescent="0.35">
      <c r="B4722" s="410" t="s">
        <v>5530</v>
      </c>
      <c r="C4722" s="411" t="s">
        <v>428</v>
      </c>
      <c r="D4722" s="412"/>
      <c r="E4722" s="412">
        <v>0</v>
      </c>
      <c r="F4722" s="412">
        <v>1600</v>
      </c>
      <c r="G4722" s="412"/>
      <c r="H4722" s="413"/>
    </row>
    <row r="4723" spans="2:8" ht="27.75" x14ac:dyDescent="0.35">
      <c r="B4723" s="410" t="s">
        <v>5531</v>
      </c>
      <c r="C4723" s="411" t="s">
        <v>428</v>
      </c>
      <c r="D4723" s="412"/>
      <c r="E4723" s="412">
        <v>0</v>
      </c>
      <c r="F4723" s="412">
        <v>4575</v>
      </c>
      <c r="G4723" s="412"/>
      <c r="H4723" s="413"/>
    </row>
    <row r="4724" spans="2:8" ht="27.75" x14ac:dyDescent="0.35">
      <c r="B4724" s="410" t="s">
        <v>5532</v>
      </c>
      <c r="C4724" s="411" t="s">
        <v>428</v>
      </c>
      <c r="D4724" s="412"/>
      <c r="E4724" s="412">
        <v>0</v>
      </c>
      <c r="F4724" s="412">
        <v>700</v>
      </c>
      <c r="G4724" s="412"/>
      <c r="H4724" s="413"/>
    </row>
    <row r="4725" spans="2:8" ht="27.75" x14ac:dyDescent="0.35">
      <c r="B4725" s="410" t="s">
        <v>5533</v>
      </c>
      <c r="C4725" s="411" t="s">
        <v>428</v>
      </c>
      <c r="D4725" s="412"/>
      <c r="E4725" s="412">
        <v>0</v>
      </c>
      <c r="F4725" s="412">
        <v>3300</v>
      </c>
      <c r="G4725" s="412"/>
      <c r="H4725" s="413"/>
    </row>
    <row r="4726" spans="2:8" ht="27.75" x14ac:dyDescent="0.35">
      <c r="B4726" s="410" t="s">
        <v>5534</v>
      </c>
      <c r="C4726" s="411" t="s">
        <v>428</v>
      </c>
      <c r="D4726" s="412"/>
      <c r="E4726" s="412">
        <v>0</v>
      </c>
      <c r="F4726" s="412">
        <v>4550</v>
      </c>
      <c r="G4726" s="412"/>
      <c r="H4726" s="413"/>
    </row>
    <row r="4727" spans="2:8" ht="40.5" x14ac:dyDescent="0.35">
      <c r="B4727" s="410" t="s">
        <v>5535</v>
      </c>
      <c r="C4727" s="411" t="s">
        <v>440</v>
      </c>
      <c r="D4727" s="412"/>
      <c r="E4727" s="412">
        <v>0</v>
      </c>
      <c r="F4727" s="412">
        <v>3000</v>
      </c>
      <c r="G4727" s="412"/>
      <c r="H4727" s="413"/>
    </row>
    <row r="4728" spans="2:8" ht="40.5" x14ac:dyDescent="0.35">
      <c r="B4728" s="410" t="s">
        <v>5536</v>
      </c>
      <c r="C4728" s="411" t="s">
        <v>440</v>
      </c>
      <c r="D4728" s="412"/>
      <c r="E4728" s="412">
        <v>0</v>
      </c>
      <c r="F4728" s="412">
        <v>600</v>
      </c>
      <c r="G4728" s="412"/>
      <c r="H4728" s="413"/>
    </row>
    <row r="4729" spans="2:8" ht="40.5" x14ac:dyDescent="0.35">
      <c r="B4729" s="410" t="s">
        <v>5537</v>
      </c>
      <c r="C4729" s="411" t="s">
        <v>440</v>
      </c>
      <c r="D4729" s="412"/>
      <c r="E4729" s="412">
        <v>0</v>
      </c>
      <c r="F4729" s="412">
        <v>1100</v>
      </c>
      <c r="G4729" s="412"/>
      <c r="H4729" s="413"/>
    </row>
    <row r="4730" spans="2:8" ht="40.5" x14ac:dyDescent="0.35">
      <c r="B4730" s="410" t="s">
        <v>5538</v>
      </c>
      <c r="C4730" s="411" t="s">
        <v>440</v>
      </c>
      <c r="D4730" s="412"/>
      <c r="E4730" s="412">
        <v>0</v>
      </c>
      <c r="F4730" s="412">
        <v>4900</v>
      </c>
      <c r="G4730" s="412"/>
      <c r="H4730" s="413"/>
    </row>
    <row r="4731" spans="2:8" ht="40.5" x14ac:dyDescent="0.35">
      <c r="B4731" s="410" t="s">
        <v>5539</v>
      </c>
      <c r="C4731" s="411" t="s">
        <v>440</v>
      </c>
      <c r="D4731" s="412"/>
      <c r="E4731" s="412">
        <v>0</v>
      </c>
      <c r="F4731" s="412">
        <v>500</v>
      </c>
      <c r="G4731" s="412"/>
      <c r="H4731" s="413"/>
    </row>
    <row r="4732" spans="2:8" ht="40.5" x14ac:dyDescent="0.35">
      <c r="B4732" s="410" t="s">
        <v>5540</v>
      </c>
      <c r="C4732" s="411" t="s">
        <v>440</v>
      </c>
      <c r="D4732" s="412"/>
      <c r="E4732" s="412">
        <v>0</v>
      </c>
      <c r="F4732" s="412">
        <v>4100</v>
      </c>
      <c r="G4732" s="412"/>
      <c r="H4732" s="413"/>
    </row>
    <row r="4733" spans="2:8" ht="40.5" x14ac:dyDescent="0.35">
      <c r="B4733" s="410" t="s">
        <v>5541</v>
      </c>
      <c r="C4733" s="411" t="s">
        <v>440</v>
      </c>
      <c r="D4733" s="412"/>
      <c r="E4733" s="412">
        <v>0</v>
      </c>
      <c r="F4733" s="412">
        <v>600</v>
      </c>
      <c r="G4733" s="412"/>
      <c r="H4733" s="413"/>
    </row>
    <row r="4734" spans="2:8" ht="40.5" x14ac:dyDescent="0.35">
      <c r="B4734" s="410" t="s">
        <v>5542</v>
      </c>
      <c r="C4734" s="411" t="s">
        <v>440</v>
      </c>
      <c r="D4734" s="412"/>
      <c r="E4734" s="412">
        <v>0</v>
      </c>
      <c r="F4734" s="412">
        <v>4500</v>
      </c>
      <c r="G4734" s="412"/>
      <c r="H4734" s="413"/>
    </row>
    <row r="4735" spans="2:8" ht="40.5" x14ac:dyDescent="0.35">
      <c r="B4735" s="410" t="s">
        <v>5543</v>
      </c>
      <c r="C4735" s="411" t="s">
        <v>440</v>
      </c>
      <c r="D4735" s="412"/>
      <c r="E4735" s="412">
        <v>0</v>
      </c>
      <c r="F4735" s="412">
        <v>2800</v>
      </c>
      <c r="G4735" s="412"/>
      <c r="H4735" s="413"/>
    </row>
    <row r="4736" spans="2:8" ht="40.5" x14ac:dyDescent="0.35">
      <c r="B4736" s="410" t="s">
        <v>5544</v>
      </c>
      <c r="C4736" s="411" t="s">
        <v>440</v>
      </c>
      <c r="D4736" s="412"/>
      <c r="E4736" s="412">
        <v>0</v>
      </c>
      <c r="F4736" s="412">
        <v>500</v>
      </c>
      <c r="G4736" s="412"/>
      <c r="H4736" s="413"/>
    </row>
    <row r="4737" spans="2:8" ht="53.25" x14ac:dyDescent="0.35">
      <c r="B4737" s="410" t="s">
        <v>5545</v>
      </c>
      <c r="C4737" s="411" t="s">
        <v>442</v>
      </c>
      <c r="D4737" s="412"/>
      <c r="E4737" s="412">
        <v>0</v>
      </c>
      <c r="F4737" s="412">
        <v>2673</v>
      </c>
      <c r="G4737" s="412"/>
      <c r="H4737" s="413"/>
    </row>
    <row r="4738" spans="2:8" ht="53.25" x14ac:dyDescent="0.35">
      <c r="B4738" s="410" t="s">
        <v>5546</v>
      </c>
      <c r="C4738" s="411" t="s">
        <v>442</v>
      </c>
      <c r="D4738" s="412"/>
      <c r="E4738" s="412">
        <v>0</v>
      </c>
      <c r="F4738" s="412">
        <v>2000</v>
      </c>
      <c r="G4738" s="412"/>
      <c r="H4738" s="413"/>
    </row>
    <row r="4739" spans="2:8" ht="53.25" x14ac:dyDescent="0.35">
      <c r="B4739" s="410" t="s">
        <v>5547</v>
      </c>
      <c r="C4739" s="411" t="s">
        <v>442</v>
      </c>
      <c r="D4739" s="412"/>
      <c r="E4739" s="412">
        <v>0</v>
      </c>
      <c r="F4739" s="412">
        <v>1800</v>
      </c>
      <c r="G4739" s="412"/>
      <c r="H4739" s="413"/>
    </row>
    <row r="4740" spans="2:8" ht="53.25" x14ac:dyDescent="0.35">
      <c r="B4740" s="410" t="s">
        <v>5548</v>
      </c>
      <c r="C4740" s="411" t="s">
        <v>442</v>
      </c>
      <c r="D4740" s="412"/>
      <c r="E4740" s="412">
        <v>0</v>
      </c>
      <c r="F4740" s="412">
        <v>1400</v>
      </c>
      <c r="G4740" s="412"/>
      <c r="H4740" s="413"/>
    </row>
    <row r="4741" spans="2:8" ht="53.25" x14ac:dyDescent="0.35">
      <c r="B4741" s="410" t="s">
        <v>5549</v>
      </c>
      <c r="C4741" s="411" t="s">
        <v>442</v>
      </c>
      <c r="D4741" s="412"/>
      <c r="E4741" s="412">
        <v>0</v>
      </c>
      <c r="F4741" s="412">
        <v>1000.94</v>
      </c>
      <c r="G4741" s="412"/>
      <c r="H4741" s="413"/>
    </row>
    <row r="4742" spans="2:8" ht="53.25" x14ac:dyDescent="0.35">
      <c r="B4742" s="410" t="s">
        <v>5550</v>
      </c>
      <c r="C4742" s="411" t="s">
        <v>442</v>
      </c>
      <c r="D4742" s="412"/>
      <c r="E4742" s="412">
        <v>0</v>
      </c>
      <c r="F4742" s="412">
        <v>1000</v>
      </c>
      <c r="G4742" s="412"/>
      <c r="H4742" s="413"/>
    </row>
    <row r="4743" spans="2:8" ht="53.25" x14ac:dyDescent="0.35">
      <c r="B4743" s="410" t="s">
        <v>5551</v>
      </c>
      <c r="C4743" s="411" t="s">
        <v>442</v>
      </c>
      <c r="D4743" s="412"/>
      <c r="E4743" s="412">
        <v>0</v>
      </c>
      <c r="F4743" s="412">
        <v>1200</v>
      </c>
      <c r="G4743" s="412"/>
      <c r="H4743" s="413"/>
    </row>
    <row r="4744" spans="2:8" ht="53.25" x14ac:dyDescent="0.35">
      <c r="B4744" s="410" t="s">
        <v>5552</v>
      </c>
      <c r="C4744" s="411" t="s">
        <v>442</v>
      </c>
      <c r="D4744" s="412"/>
      <c r="E4744" s="412">
        <v>0</v>
      </c>
      <c r="F4744" s="412">
        <v>600</v>
      </c>
      <c r="G4744" s="412"/>
      <c r="H4744" s="413"/>
    </row>
    <row r="4745" spans="2:8" ht="53.25" x14ac:dyDescent="0.35">
      <c r="B4745" s="410" t="s">
        <v>5553</v>
      </c>
      <c r="C4745" s="411" t="s">
        <v>442</v>
      </c>
      <c r="D4745" s="412"/>
      <c r="E4745" s="412">
        <v>0</v>
      </c>
      <c r="F4745" s="412">
        <v>500</v>
      </c>
      <c r="G4745" s="412"/>
      <c r="H4745" s="413"/>
    </row>
    <row r="4746" spans="2:8" ht="40.5" x14ac:dyDescent="0.35">
      <c r="B4746" s="410" t="s">
        <v>5554</v>
      </c>
      <c r="C4746" s="411" t="s">
        <v>454</v>
      </c>
      <c r="D4746" s="412"/>
      <c r="E4746" s="412">
        <v>0</v>
      </c>
      <c r="F4746" s="412">
        <v>500</v>
      </c>
      <c r="G4746" s="412"/>
      <c r="H4746" s="413"/>
    </row>
    <row r="4747" spans="2:8" ht="40.5" x14ac:dyDescent="0.35">
      <c r="B4747" s="410" t="s">
        <v>5555</v>
      </c>
      <c r="C4747" s="411" t="s">
        <v>454</v>
      </c>
      <c r="D4747" s="412"/>
      <c r="E4747" s="412">
        <v>0</v>
      </c>
      <c r="F4747" s="412">
        <v>300</v>
      </c>
      <c r="G4747" s="412"/>
      <c r="H4747" s="413"/>
    </row>
    <row r="4748" spans="2:8" ht="40.5" x14ac:dyDescent="0.35">
      <c r="B4748" s="410" t="s">
        <v>5556</v>
      </c>
      <c r="C4748" s="411" t="s">
        <v>454</v>
      </c>
      <c r="D4748" s="412"/>
      <c r="E4748" s="412">
        <v>0</v>
      </c>
      <c r="F4748" s="412">
        <v>4400</v>
      </c>
      <c r="G4748" s="412"/>
      <c r="H4748" s="413"/>
    </row>
    <row r="4749" spans="2:8" ht="40.5" x14ac:dyDescent="0.35">
      <c r="B4749" s="410" t="s">
        <v>5557</v>
      </c>
      <c r="C4749" s="411" t="s">
        <v>454</v>
      </c>
      <c r="D4749" s="412"/>
      <c r="E4749" s="412">
        <v>0</v>
      </c>
      <c r="F4749" s="412">
        <v>3000</v>
      </c>
      <c r="G4749" s="412"/>
      <c r="H4749" s="413"/>
    </row>
    <row r="4750" spans="2:8" ht="40.5" x14ac:dyDescent="0.35">
      <c r="B4750" s="410" t="s">
        <v>5558</v>
      </c>
      <c r="C4750" s="411" t="s">
        <v>454</v>
      </c>
      <c r="D4750" s="412"/>
      <c r="E4750" s="412">
        <v>0</v>
      </c>
      <c r="F4750" s="412">
        <v>8300</v>
      </c>
      <c r="G4750" s="412"/>
      <c r="H4750" s="413"/>
    </row>
    <row r="4751" spans="2:8" ht="40.5" x14ac:dyDescent="0.35">
      <c r="B4751" s="410" t="s">
        <v>5559</v>
      </c>
      <c r="C4751" s="411" t="s">
        <v>454</v>
      </c>
      <c r="D4751" s="412"/>
      <c r="E4751" s="412">
        <v>0</v>
      </c>
      <c r="F4751" s="412">
        <v>2800</v>
      </c>
      <c r="G4751" s="412"/>
      <c r="H4751" s="413"/>
    </row>
    <row r="4752" spans="2:8" ht="40.5" x14ac:dyDescent="0.35">
      <c r="B4752" s="410" t="s">
        <v>5560</v>
      </c>
      <c r="C4752" s="411" t="s">
        <v>454</v>
      </c>
      <c r="D4752" s="412"/>
      <c r="E4752" s="412">
        <v>0</v>
      </c>
      <c r="F4752" s="412">
        <v>2150</v>
      </c>
      <c r="G4752" s="412"/>
      <c r="H4752" s="413"/>
    </row>
    <row r="4753" spans="2:8" ht="40.5" x14ac:dyDescent="0.35">
      <c r="B4753" s="410" t="s">
        <v>5561</v>
      </c>
      <c r="C4753" s="411" t="s">
        <v>454</v>
      </c>
      <c r="D4753" s="412"/>
      <c r="E4753" s="412">
        <v>0</v>
      </c>
      <c r="F4753" s="412">
        <v>1600</v>
      </c>
      <c r="G4753" s="412"/>
      <c r="H4753" s="413"/>
    </row>
    <row r="4754" spans="2:8" ht="40.5" x14ac:dyDescent="0.35">
      <c r="B4754" s="410" t="s">
        <v>5562</v>
      </c>
      <c r="C4754" s="411" t="s">
        <v>454</v>
      </c>
      <c r="D4754" s="412"/>
      <c r="E4754" s="412">
        <v>0</v>
      </c>
      <c r="F4754" s="412">
        <v>2300</v>
      </c>
      <c r="G4754" s="412"/>
      <c r="H4754" s="413"/>
    </row>
    <row r="4755" spans="2:8" ht="40.5" x14ac:dyDescent="0.35">
      <c r="B4755" s="410" t="s">
        <v>5563</v>
      </c>
      <c r="C4755" s="411" t="s">
        <v>456</v>
      </c>
      <c r="D4755" s="412"/>
      <c r="E4755" s="412">
        <v>0</v>
      </c>
      <c r="F4755" s="412">
        <v>1700</v>
      </c>
      <c r="G4755" s="412"/>
      <c r="H4755" s="413"/>
    </row>
    <row r="4756" spans="2:8" ht="40.5" x14ac:dyDescent="0.35">
      <c r="B4756" s="410" t="s">
        <v>5564</v>
      </c>
      <c r="C4756" s="411" t="s">
        <v>456</v>
      </c>
      <c r="D4756" s="412"/>
      <c r="E4756" s="412">
        <v>0</v>
      </c>
      <c r="F4756" s="412">
        <v>1850</v>
      </c>
      <c r="G4756" s="412"/>
      <c r="H4756" s="413"/>
    </row>
    <row r="4757" spans="2:8" ht="40.5" x14ac:dyDescent="0.35">
      <c r="B4757" s="410" t="s">
        <v>5565</v>
      </c>
      <c r="C4757" s="411" t="s">
        <v>456</v>
      </c>
      <c r="D4757" s="412"/>
      <c r="E4757" s="412">
        <v>0</v>
      </c>
      <c r="F4757" s="412">
        <v>3400</v>
      </c>
      <c r="G4757" s="412"/>
      <c r="H4757" s="413"/>
    </row>
    <row r="4758" spans="2:8" ht="40.5" x14ac:dyDescent="0.35">
      <c r="B4758" s="410" t="s">
        <v>5566</v>
      </c>
      <c r="C4758" s="411" t="s">
        <v>456</v>
      </c>
      <c r="D4758" s="412"/>
      <c r="E4758" s="412">
        <v>0</v>
      </c>
      <c r="F4758" s="412">
        <v>1023.94</v>
      </c>
      <c r="G4758" s="412"/>
      <c r="H4758" s="413"/>
    </row>
    <row r="4759" spans="2:8" ht="40.5" x14ac:dyDescent="0.35">
      <c r="B4759" s="410" t="s">
        <v>5567</v>
      </c>
      <c r="C4759" s="411" t="s">
        <v>456</v>
      </c>
      <c r="D4759" s="412"/>
      <c r="E4759" s="412">
        <v>0</v>
      </c>
      <c r="F4759" s="412">
        <v>2050</v>
      </c>
      <c r="G4759" s="412"/>
      <c r="H4759" s="413"/>
    </row>
    <row r="4760" spans="2:8" ht="40.5" x14ac:dyDescent="0.35">
      <c r="B4760" s="410" t="s">
        <v>5568</v>
      </c>
      <c r="C4760" s="411" t="s">
        <v>456</v>
      </c>
      <c r="D4760" s="412"/>
      <c r="E4760" s="412">
        <v>0</v>
      </c>
      <c r="F4760" s="412">
        <v>650</v>
      </c>
      <c r="G4760" s="412"/>
      <c r="H4760" s="413"/>
    </row>
    <row r="4761" spans="2:8" ht="40.5" x14ac:dyDescent="0.35">
      <c r="B4761" s="410" t="s">
        <v>5569</v>
      </c>
      <c r="C4761" s="411" t="s">
        <v>456</v>
      </c>
      <c r="D4761" s="412"/>
      <c r="E4761" s="412">
        <v>0</v>
      </c>
      <c r="F4761" s="412">
        <v>800</v>
      </c>
      <c r="G4761" s="412"/>
      <c r="H4761" s="413"/>
    </row>
    <row r="4762" spans="2:8" ht="40.5" x14ac:dyDescent="0.35">
      <c r="B4762" s="410" t="s">
        <v>5570</v>
      </c>
      <c r="C4762" s="411" t="s">
        <v>456</v>
      </c>
      <c r="D4762" s="412"/>
      <c r="E4762" s="412">
        <v>0</v>
      </c>
      <c r="F4762" s="412">
        <v>700</v>
      </c>
      <c r="G4762" s="412"/>
      <c r="H4762" s="413"/>
    </row>
    <row r="4763" spans="2:8" ht="53.25" x14ac:dyDescent="0.35">
      <c r="B4763" s="410" t="s">
        <v>5571</v>
      </c>
      <c r="C4763" s="411" t="s">
        <v>533</v>
      </c>
      <c r="D4763" s="412"/>
      <c r="E4763" s="412">
        <v>0</v>
      </c>
      <c r="F4763" s="412">
        <v>600</v>
      </c>
      <c r="G4763" s="412"/>
      <c r="H4763" s="413"/>
    </row>
    <row r="4764" spans="2:8" ht="53.25" x14ac:dyDescent="0.35">
      <c r="B4764" s="410" t="s">
        <v>5572</v>
      </c>
      <c r="C4764" s="411" t="s">
        <v>533</v>
      </c>
      <c r="D4764" s="412"/>
      <c r="E4764" s="412">
        <v>0</v>
      </c>
      <c r="F4764" s="412">
        <v>900</v>
      </c>
      <c r="G4764" s="412"/>
      <c r="H4764" s="413"/>
    </row>
    <row r="4765" spans="2:8" ht="53.25" x14ac:dyDescent="0.35">
      <c r="B4765" s="410" t="s">
        <v>5573</v>
      </c>
      <c r="C4765" s="411" t="s">
        <v>533</v>
      </c>
      <c r="D4765" s="412"/>
      <c r="E4765" s="412">
        <v>0</v>
      </c>
      <c r="F4765" s="412">
        <v>8000</v>
      </c>
      <c r="G4765" s="412"/>
      <c r="H4765" s="413"/>
    </row>
    <row r="4766" spans="2:8" ht="53.25" x14ac:dyDescent="0.35">
      <c r="B4766" s="410" t="s">
        <v>5574</v>
      </c>
      <c r="C4766" s="411" t="s">
        <v>533</v>
      </c>
      <c r="D4766" s="412"/>
      <c r="E4766" s="412">
        <v>0</v>
      </c>
      <c r="F4766" s="412">
        <v>1725</v>
      </c>
      <c r="G4766" s="412"/>
      <c r="H4766" s="413"/>
    </row>
    <row r="4767" spans="2:8" ht="53.25" x14ac:dyDescent="0.35">
      <c r="B4767" s="410" t="s">
        <v>5575</v>
      </c>
      <c r="C4767" s="411" t="s">
        <v>533</v>
      </c>
      <c r="D4767" s="412"/>
      <c r="E4767" s="412">
        <v>0</v>
      </c>
      <c r="F4767" s="412">
        <v>5200</v>
      </c>
      <c r="G4767" s="412"/>
      <c r="H4767" s="413"/>
    </row>
    <row r="4768" spans="2:8" ht="53.25" x14ac:dyDescent="0.35">
      <c r="B4768" s="410" t="s">
        <v>5576</v>
      </c>
      <c r="C4768" s="411" t="s">
        <v>533</v>
      </c>
      <c r="D4768" s="412"/>
      <c r="E4768" s="412">
        <v>0</v>
      </c>
      <c r="F4768" s="412">
        <v>2600</v>
      </c>
      <c r="G4768" s="412"/>
      <c r="H4768" s="413"/>
    </row>
    <row r="4769" spans="2:8" ht="53.25" x14ac:dyDescent="0.35">
      <c r="B4769" s="410" t="s">
        <v>5577</v>
      </c>
      <c r="C4769" s="411" t="s">
        <v>533</v>
      </c>
      <c r="D4769" s="412"/>
      <c r="E4769" s="412">
        <v>0</v>
      </c>
      <c r="F4769" s="412">
        <v>1100</v>
      </c>
      <c r="G4769" s="412"/>
      <c r="H4769" s="413"/>
    </row>
    <row r="4770" spans="2:8" ht="53.25" x14ac:dyDescent="0.35">
      <c r="B4770" s="410" t="s">
        <v>5578</v>
      </c>
      <c r="C4770" s="411" t="s">
        <v>533</v>
      </c>
      <c r="D4770" s="412"/>
      <c r="E4770" s="412">
        <v>0</v>
      </c>
      <c r="F4770" s="412">
        <v>5100</v>
      </c>
      <c r="G4770" s="412"/>
      <c r="H4770" s="413"/>
    </row>
    <row r="4771" spans="2:8" ht="53.25" x14ac:dyDescent="0.35">
      <c r="B4771" s="410" t="s">
        <v>5579</v>
      </c>
      <c r="C4771" s="411" t="s">
        <v>533</v>
      </c>
      <c r="D4771" s="412"/>
      <c r="E4771" s="412">
        <v>0</v>
      </c>
      <c r="F4771" s="412">
        <v>1000</v>
      </c>
      <c r="G4771" s="412"/>
      <c r="H4771" s="413"/>
    </row>
    <row r="4772" spans="2:8" ht="53.25" x14ac:dyDescent="0.35">
      <c r="B4772" s="410" t="s">
        <v>5580</v>
      </c>
      <c r="C4772" s="411" t="s">
        <v>533</v>
      </c>
      <c r="D4772" s="412"/>
      <c r="E4772" s="412">
        <v>0</v>
      </c>
      <c r="F4772" s="412">
        <v>700</v>
      </c>
      <c r="G4772" s="412"/>
      <c r="H4772" s="413"/>
    </row>
    <row r="4773" spans="2:8" ht="27.75" x14ac:dyDescent="0.35">
      <c r="B4773" s="410" t="s">
        <v>5581</v>
      </c>
      <c r="C4773" s="411" t="s">
        <v>567</v>
      </c>
      <c r="D4773" s="412"/>
      <c r="E4773" s="412">
        <v>0</v>
      </c>
      <c r="F4773" s="412">
        <v>4400</v>
      </c>
      <c r="G4773" s="412"/>
      <c r="H4773" s="413"/>
    </row>
    <row r="4774" spans="2:8" ht="27.75" x14ac:dyDescent="0.35">
      <c r="B4774" s="410" t="s">
        <v>5582</v>
      </c>
      <c r="C4774" s="411" t="s">
        <v>567</v>
      </c>
      <c r="D4774" s="412"/>
      <c r="E4774" s="412">
        <v>0</v>
      </c>
      <c r="F4774" s="412">
        <v>800</v>
      </c>
      <c r="G4774" s="412"/>
      <c r="H4774" s="413"/>
    </row>
    <row r="4775" spans="2:8" ht="27.75" x14ac:dyDescent="0.35">
      <c r="B4775" s="410" t="s">
        <v>5583</v>
      </c>
      <c r="C4775" s="411" t="s">
        <v>567</v>
      </c>
      <c r="D4775" s="412"/>
      <c r="E4775" s="412">
        <v>0</v>
      </c>
      <c r="F4775" s="412">
        <v>400</v>
      </c>
      <c r="G4775" s="412"/>
      <c r="H4775" s="413"/>
    </row>
    <row r="4776" spans="2:8" ht="27.75" x14ac:dyDescent="0.35">
      <c r="B4776" s="410" t="s">
        <v>5584</v>
      </c>
      <c r="C4776" s="411" t="s">
        <v>567</v>
      </c>
      <c r="D4776" s="412"/>
      <c r="E4776" s="412">
        <v>0</v>
      </c>
      <c r="F4776" s="412">
        <v>3450</v>
      </c>
      <c r="G4776" s="412"/>
      <c r="H4776" s="413"/>
    </row>
    <row r="4777" spans="2:8" ht="27.75" x14ac:dyDescent="0.35">
      <c r="B4777" s="410" t="s">
        <v>5585</v>
      </c>
      <c r="C4777" s="411" t="s">
        <v>567</v>
      </c>
      <c r="D4777" s="412"/>
      <c r="E4777" s="412">
        <v>0</v>
      </c>
      <c r="F4777" s="412">
        <v>600</v>
      </c>
      <c r="G4777" s="412"/>
      <c r="H4777" s="413"/>
    </row>
    <row r="4778" spans="2:8" ht="27.75" x14ac:dyDescent="0.35">
      <c r="B4778" s="410" t="s">
        <v>5586</v>
      </c>
      <c r="C4778" s="411" t="s">
        <v>567</v>
      </c>
      <c r="D4778" s="412"/>
      <c r="E4778" s="412">
        <v>0</v>
      </c>
      <c r="F4778" s="412">
        <v>2200</v>
      </c>
      <c r="G4778" s="412"/>
      <c r="H4778" s="413"/>
    </row>
    <row r="4779" spans="2:8" ht="27.75" x14ac:dyDescent="0.35">
      <c r="B4779" s="410" t="s">
        <v>5587</v>
      </c>
      <c r="C4779" s="411" t="s">
        <v>567</v>
      </c>
      <c r="D4779" s="412"/>
      <c r="E4779" s="412">
        <v>0</v>
      </c>
      <c r="F4779" s="412">
        <v>1100</v>
      </c>
      <c r="G4779" s="412"/>
      <c r="H4779" s="413"/>
    </row>
    <row r="4780" spans="2:8" ht="27.75" x14ac:dyDescent="0.35">
      <c r="B4780" s="410" t="s">
        <v>5588</v>
      </c>
      <c r="C4780" s="411" t="s">
        <v>567</v>
      </c>
      <c r="D4780" s="412"/>
      <c r="E4780" s="412">
        <v>0</v>
      </c>
      <c r="F4780" s="412">
        <v>1800</v>
      </c>
      <c r="G4780" s="412"/>
      <c r="H4780" s="413"/>
    </row>
    <row r="4781" spans="2:8" ht="40.5" x14ac:dyDescent="0.35">
      <c r="B4781" s="410" t="s">
        <v>5589</v>
      </c>
      <c r="C4781" s="411" t="s">
        <v>585</v>
      </c>
      <c r="D4781" s="412"/>
      <c r="E4781" s="412">
        <v>0</v>
      </c>
      <c r="F4781" s="412">
        <v>1681.04</v>
      </c>
      <c r="G4781" s="412"/>
      <c r="H4781" s="413"/>
    </row>
    <row r="4782" spans="2:8" ht="40.5" x14ac:dyDescent="0.35">
      <c r="B4782" s="410" t="s">
        <v>5590</v>
      </c>
      <c r="C4782" s="411" t="s">
        <v>585</v>
      </c>
      <c r="D4782" s="412"/>
      <c r="E4782" s="412">
        <v>0</v>
      </c>
      <c r="F4782" s="412">
        <v>2700</v>
      </c>
      <c r="G4782" s="412"/>
      <c r="H4782" s="413"/>
    </row>
    <row r="4783" spans="2:8" ht="40.5" x14ac:dyDescent="0.35">
      <c r="B4783" s="410" t="s">
        <v>5591</v>
      </c>
      <c r="C4783" s="411" t="s">
        <v>585</v>
      </c>
      <c r="D4783" s="412"/>
      <c r="E4783" s="412">
        <v>0</v>
      </c>
      <c r="F4783" s="412">
        <v>2000</v>
      </c>
      <c r="G4783" s="412"/>
      <c r="H4783" s="413"/>
    </row>
    <row r="4784" spans="2:8" ht="40.5" x14ac:dyDescent="0.35">
      <c r="B4784" s="410" t="s">
        <v>5592</v>
      </c>
      <c r="C4784" s="411" t="s">
        <v>585</v>
      </c>
      <c r="D4784" s="412"/>
      <c r="E4784" s="412">
        <v>0</v>
      </c>
      <c r="F4784" s="412">
        <v>700</v>
      </c>
      <c r="G4784" s="412"/>
      <c r="H4784" s="413"/>
    </row>
    <row r="4785" spans="2:8" ht="40.5" x14ac:dyDescent="0.35">
      <c r="B4785" s="410" t="s">
        <v>5593</v>
      </c>
      <c r="C4785" s="411" t="s">
        <v>585</v>
      </c>
      <c r="D4785" s="412"/>
      <c r="E4785" s="412">
        <v>0</v>
      </c>
      <c r="F4785" s="412">
        <v>500</v>
      </c>
      <c r="G4785" s="412"/>
      <c r="H4785" s="413"/>
    </row>
    <row r="4786" spans="2:8" ht="40.5" x14ac:dyDescent="0.35">
      <c r="B4786" s="410" t="s">
        <v>5594</v>
      </c>
      <c r="C4786" s="411" t="s">
        <v>585</v>
      </c>
      <c r="D4786" s="412"/>
      <c r="E4786" s="412">
        <v>0</v>
      </c>
      <c r="F4786" s="412">
        <v>1250</v>
      </c>
      <c r="G4786" s="412"/>
      <c r="H4786" s="413"/>
    </row>
    <row r="4787" spans="2:8" ht="40.5" x14ac:dyDescent="0.35">
      <c r="B4787" s="410" t="s">
        <v>5595</v>
      </c>
      <c r="C4787" s="411" t="s">
        <v>585</v>
      </c>
      <c r="D4787" s="412"/>
      <c r="E4787" s="412">
        <v>0</v>
      </c>
      <c r="F4787" s="412">
        <v>1250</v>
      </c>
      <c r="G4787" s="412"/>
      <c r="H4787" s="413"/>
    </row>
    <row r="4788" spans="2:8" ht="40.5" x14ac:dyDescent="0.35">
      <c r="B4788" s="410" t="s">
        <v>5596</v>
      </c>
      <c r="C4788" s="411" t="s">
        <v>585</v>
      </c>
      <c r="D4788" s="412"/>
      <c r="E4788" s="412">
        <v>0</v>
      </c>
      <c r="F4788" s="412">
        <v>1400</v>
      </c>
      <c r="G4788" s="412"/>
      <c r="H4788" s="413"/>
    </row>
    <row r="4789" spans="2:8" ht="40.5" x14ac:dyDescent="0.35">
      <c r="B4789" s="410" t="s">
        <v>5597</v>
      </c>
      <c r="C4789" s="411" t="s">
        <v>585</v>
      </c>
      <c r="D4789" s="412"/>
      <c r="E4789" s="412">
        <v>0</v>
      </c>
      <c r="F4789" s="412">
        <v>700</v>
      </c>
      <c r="G4789" s="412"/>
      <c r="H4789" s="413"/>
    </row>
    <row r="4790" spans="2:8" ht="40.5" x14ac:dyDescent="0.35">
      <c r="B4790" s="410" t="s">
        <v>5598</v>
      </c>
      <c r="C4790" s="411" t="s">
        <v>762</v>
      </c>
      <c r="D4790" s="412"/>
      <c r="E4790" s="412">
        <v>0</v>
      </c>
      <c r="F4790" s="412">
        <v>1250</v>
      </c>
      <c r="G4790" s="412"/>
      <c r="H4790" s="413"/>
    </row>
    <row r="4791" spans="2:8" ht="40.5" x14ac:dyDescent="0.35">
      <c r="B4791" s="410" t="s">
        <v>5599</v>
      </c>
      <c r="C4791" s="411" t="s">
        <v>762</v>
      </c>
      <c r="D4791" s="412"/>
      <c r="E4791" s="412">
        <v>0</v>
      </c>
      <c r="F4791" s="412">
        <v>3830.73</v>
      </c>
      <c r="G4791" s="412"/>
      <c r="H4791" s="413"/>
    </row>
    <row r="4792" spans="2:8" ht="40.5" x14ac:dyDescent="0.35">
      <c r="B4792" s="410" t="s">
        <v>5600</v>
      </c>
      <c r="C4792" s="411" t="s">
        <v>762</v>
      </c>
      <c r="D4792" s="412"/>
      <c r="E4792" s="412">
        <v>0</v>
      </c>
      <c r="F4792" s="412">
        <v>1700</v>
      </c>
      <c r="G4792" s="412"/>
      <c r="H4792" s="413"/>
    </row>
    <row r="4793" spans="2:8" ht="40.5" x14ac:dyDescent="0.35">
      <c r="B4793" s="410" t="s">
        <v>5601</v>
      </c>
      <c r="C4793" s="411" t="s">
        <v>762</v>
      </c>
      <c r="D4793" s="412"/>
      <c r="E4793" s="412">
        <v>0</v>
      </c>
      <c r="F4793" s="412">
        <v>1400</v>
      </c>
      <c r="G4793" s="412"/>
      <c r="H4793" s="413"/>
    </row>
    <row r="4794" spans="2:8" ht="40.5" x14ac:dyDescent="0.35">
      <c r="B4794" s="410" t="s">
        <v>5602</v>
      </c>
      <c r="C4794" s="411" t="s">
        <v>762</v>
      </c>
      <c r="D4794" s="412"/>
      <c r="E4794" s="412">
        <v>0</v>
      </c>
      <c r="F4794" s="412">
        <v>1300</v>
      </c>
      <c r="G4794" s="412"/>
      <c r="H4794" s="413"/>
    </row>
    <row r="4795" spans="2:8" ht="40.5" x14ac:dyDescent="0.35">
      <c r="B4795" s="410" t="s">
        <v>5603</v>
      </c>
      <c r="C4795" s="411" t="s">
        <v>762</v>
      </c>
      <c r="D4795" s="412"/>
      <c r="E4795" s="412">
        <v>0</v>
      </c>
      <c r="F4795" s="412">
        <v>1100</v>
      </c>
      <c r="G4795" s="412"/>
      <c r="H4795" s="413"/>
    </row>
    <row r="4796" spans="2:8" ht="40.5" x14ac:dyDescent="0.35">
      <c r="B4796" s="410" t="s">
        <v>5604</v>
      </c>
      <c r="C4796" s="411" t="s">
        <v>762</v>
      </c>
      <c r="D4796" s="412"/>
      <c r="E4796" s="412">
        <v>0</v>
      </c>
      <c r="F4796" s="412">
        <v>700</v>
      </c>
      <c r="G4796" s="412"/>
      <c r="H4796" s="413"/>
    </row>
    <row r="4797" spans="2:8" ht="40.5" x14ac:dyDescent="0.35">
      <c r="B4797" s="410" t="s">
        <v>5605</v>
      </c>
      <c r="C4797" s="411" t="s">
        <v>762</v>
      </c>
      <c r="D4797" s="412"/>
      <c r="E4797" s="412">
        <v>0</v>
      </c>
      <c r="F4797" s="412">
        <v>750</v>
      </c>
      <c r="G4797" s="412"/>
      <c r="H4797" s="413"/>
    </row>
    <row r="4798" spans="2:8" ht="40.5" x14ac:dyDescent="0.35">
      <c r="B4798" s="410" t="s">
        <v>5606</v>
      </c>
      <c r="C4798" s="411" t="s">
        <v>762</v>
      </c>
      <c r="D4798" s="412"/>
      <c r="E4798" s="412">
        <v>0</v>
      </c>
      <c r="F4798" s="412">
        <v>1100</v>
      </c>
      <c r="G4798" s="412"/>
      <c r="H4798" s="413"/>
    </row>
    <row r="4799" spans="2:8" ht="40.5" x14ac:dyDescent="0.35">
      <c r="B4799" s="410" t="s">
        <v>5607</v>
      </c>
      <c r="C4799" s="411" t="s">
        <v>762</v>
      </c>
      <c r="D4799" s="412"/>
      <c r="E4799" s="412">
        <v>0</v>
      </c>
      <c r="F4799" s="412">
        <v>650</v>
      </c>
      <c r="G4799" s="412"/>
      <c r="H4799" s="413"/>
    </row>
    <row r="4800" spans="2:8" ht="40.5" x14ac:dyDescent="0.35">
      <c r="B4800" s="410" t="s">
        <v>5608</v>
      </c>
      <c r="C4800" s="411" t="s">
        <v>820</v>
      </c>
      <c r="D4800" s="412"/>
      <c r="E4800" s="412">
        <v>0</v>
      </c>
      <c r="F4800" s="412">
        <v>500</v>
      </c>
      <c r="G4800" s="412"/>
      <c r="H4800" s="413"/>
    </row>
    <row r="4801" spans="2:8" ht="40.5" x14ac:dyDescent="0.35">
      <c r="B4801" s="410" t="s">
        <v>5609</v>
      </c>
      <c r="C4801" s="411" t="s">
        <v>820</v>
      </c>
      <c r="D4801" s="412"/>
      <c r="E4801" s="412">
        <v>0</v>
      </c>
      <c r="F4801" s="412">
        <v>1100</v>
      </c>
      <c r="G4801" s="412"/>
      <c r="H4801" s="413"/>
    </row>
    <row r="4802" spans="2:8" ht="40.5" x14ac:dyDescent="0.35">
      <c r="B4802" s="410" t="s">
        <v>5610</v>
      </c>
      <c r="C4802" s="411" t="s">
        <v>820</v>
      </c>
      <c r="D4802" s="412"/>
      <c r="E4802" s="412">
        <v>0</v>
      </c>
      <c r="F4802" s="412">
        <v>2750</v>
      </c>
      <c r="G4802" s="412"/>
      <c r="H4802" s="413"/>
    </row>
    <row r="4803" spans="2:8" ht="40.5" x14ac:dyDescent="0.35">
      <c r="B4803" s="410" t="s">
        <v>5611</v>
      </c>
      <c r="C4803" s="411" t="s">
        <v>820</v>
      </c>
      <c r="D4803" s="412"/>
      <c r="E4803" s="412">
        <v>0</v>
      </c>
      <c r="F4803" s="412">
        <v>800</v>
      </c>
      <c r="G4803" s="412"/>
      <c r="H4803" s="413"/>
    </row>
    <row r="4804" spans="2:8" ht="40.5" x14ac:dyDescent="0.35">
      <c r="B4804" s="410" t="s">
        <v>5612</v>
      </c>
      <c r="C4804" s="411" t="s">
        <v>820</v>
      </c>
      <c r="D4804" s="412"/>
      <c r="E4804" s="412">
        <v>0</v>
      </c>
      <c r="F4804" s="412">
        <v>850</v>
      </c>
      <c r="G4804" s="412"/>
      <c r="H4804" s="413"/>
    </row>
    <row r="4805" spans="2:8" ht="40.5" x14ac:dyDescent="0.35">
      <c r="B4805" s="410" t="s">
        <v>5613</v>
      </c>
      <c r="C4805" s="411" t="s">
        <v>820</v>
      </c>
      <c r="D4805" s="412"/>
      <c r="E4805" s="412">
        <v>0</v>
      </c>
      <c r="F4805" s="412">
        <v>1100</v>
      </c>
      <c r="G4805" s="412"/>
      <c r="H4805" s="413"/>
    </row>
    <row r="4806" spans="2:8" ht="40.5" x14ac:dyDescent="0.35">
      <c r="B4806" s="410" t="s">
        <v>5614</v>
      </c>
      <c r="C4806" s="411" t="s">
        <v>820</v>
      </c>
      <c r="D4806" s="412"/>
      <c r="E4806" s="412">
        <v>0</v>
      </c>
      <c r="F4806" s="412">
        <v>1950</v>
      </c>
      <c r="G4806" s="412"/>
      <c r="H4806" s="413"/>
    </row>
    <row r="4807" spans="2:8" ht="40.5" x14ac:dyDescent="0.35">
      <c r="B4807" s="410" t="s">
        <v>5615</v>
      </c>
      <c r="C4807" s="411" t="s">
        <v>820</v>
      </c>
      <c r="D4807" s="412"/>
      <c r="E4807" s="412">
        <v>0</v>
      </c>
      <c r="F4807" s="412">
        <v>1000</v>
      </c>
      <c r="G4807" s="412"/>
      <c r="H4807" s="413"/>
    </row>
    <row r="4808" spans="2:8" ht="40.5" x14ac:dyDescent="0.35">
      <c r="B4808" s="410" t="s">
        <v>5616</v>
      </c>
      <c r="C4808" s="411" t="s">
        <v>820</v>
      </c>
      <c r="D4808" s="412"/>
      <c r="E4808" s="412">
        <v>0</v>
      </c>
      <c r="F4808" s="412">
        <v>2123.94</v>
      </c>
      <c r="G4808" s="412"/>
      <c r="H4808" s="413"/>
    </row>
    <row r="4809" spans="2:8" ht="53.25" x14ac:dyDescent="0.35">
      <c r="B4809" s="410" t="s">
        <v>5617</v>
      </c>
      <c r="C4809" s="411" t="s">
        <v>822</v>
      </c>
      <c r="D4809" s="412"/>
      <c r="E4809" s="412">
        <v>0</v>
      </c>
      <c r="F4809" s="412">
        <v>4400</v>
      </c>
      <c r="G4809" s="412"/>
      <c r="H4809" s="413"/>
    </row>
    <row r="4810" spans="2:8" ht="53.25" x14ac:dyDescent="0.35">
      <c r="B4810" s="410" t="s">
        <v>5618</v>
      </c>
      <c r="C4810" s="411" t="s">
        <v>822</v>
      </c>
      <c r="D4810" s="412"/>
      <c r="E4810" s="412">
        <v>0</v>
      </c>
      <c r="F4810" s="412">
        <v>1100</v>
      </c>
      <c r="G4810" s="412"/>
      <c r="H4810" s="413"/>
    </row>
    <row r="4811" spans="2:8" ht="53.25" x14ac:dyDescent="0.35">
      <c r="B4811" s="410" t="s">
        <v>5619</v>
      </c>
      <c r="C4811" s="411" t="s">
        <v>822</v>
      </c>
      <c r="D4811" s="412"/>
      <c r="E4811" s="412">
        <v>0</v>
      </c>
      <c r="F4811" s="412">
        <v>4920</v>
      </c>
      <c r="G4811" s="412"/>
      <c r="H4811" s="413"/>
    </row>
    <row r="4812" spans="2:8" ht="53.25" x14ac:dyDescent="0.35">
      <c r="B4812" s="410" t="s">
        <v>5620</v>
      </c>
      <c r="C4812" s="411" t="s">
        <v>822</v>
      </c>
      <c r="D4812" s="412"/>
      <c r="E4812" s="412">
        <v>0</v>
      </c>
      <c r="F4812" s="412">
        <v>1300</v>
      </c>
      <c r="G4812" s="412"/>
      <c r="H4812" s="413"/>
    </row>
    <row r="4813" spans="2:8" ht="53.25" x14ac:dyDescent="0.35">
      <c r="B4813" s="410" t="s">
        <v>5621</v>
      </c>
      <c r="C4813" s="411" t="s">
        <v>822</v>
      </c>
      <c r="D4813" s="412"/>
      <c r="E4813" s="412">
        <v>0</v>
      </c>
      <c r="F4813" s="412">
        <v>1500</v>
      </c>
      <c r="G4813" s="412"/>
      <c r="H4813" s="413"/>
    </row>
    <row r="4814" spans="2:8" ht="53.25" x14ac:dyDescent="0.35">
      <c r="B4814" s="410" t="s">
        <v>5622</v>
      </c>
      <c r="C4814" s="411" t="s">
        <v>822</v>
      </c>
      <c r="D4814" s="412"/>
      <c r="E4814" s="412">
        <v>0</v>
      </c>
      <c r="F4814" s="412">
        <v>400</v>
      </c>
      <c r="G4814" s="412"/>
      <c r="H4814" s="413"/>
    </row>
    <row r="4815" spans="2:8" ht="53.25" x14ac:dyDescent="0.35">
      <c r="B4815" s="410" t="s">
        <v>5623</v>
      </c>
      <c r="C4815" s="411" t="s">
        <v>822</v>
      </c>
      <c r="D4815" s="412"/>
      <c r="E4815" s="412">
        <v>0</v>
      </c>
      <c r="F4815" s="412">
        <v>450</v>
      </c>
      <c r="G4815" s="412"/>
      <c r="H4815" s="413"/>
    </row>
    <row r="4816" spans="2:8" ht="53.25" x14ac:dyDescent="0.35">
      <c r="B4816" s="410" t="s">
        <v>5624</v>
      </c>
      <c r="C4816" s="411" t="s">
        <v>822</v>
      </c>
      <c r="D4816" s="412"/>
      <c r="E4816" s="412">
        <v>0</v>
      </c>
      <c r="F4816" s="412">
        <v>1950</v>
      </c>
      <c r="G4816" s="412"/>
      <c r="H4816" s="413"/>
    </row>
    <row r="4817" spans="2:8" ht="53.25" x14ac:dyDescent="0.35">
      <c r="B4817" s="410" t="s">
        <v>5625</v>
      </c>
      <c r="C4817" s="411" t="s">
        <v>822</v>
      </c>
      <c r="D4817" s="412"/>
      <c r="E4817" s="412">
        <v>0</v>
      </c>
      <c r="F4817" s="412">
        <v>7050</v>
      </c>
      <c r="G4817" s="412"/>
      <c r="H4817" s="413"/>
    </row>
    <row r="4818" spans="2:8" ht="53.25" x14ac:dyDescent="0.35">
      <c r="B4818" s="410" t="s">
        <v>5626</v>
      </c>
      <c r="C4818" s="411" t="s">
        <v>822</v>
      </c>
      <c r="D4818" s="412"/>
      <c r="E4818" s="412">
        <v>0</v>
      </c>
      <c r="F4818" s="412">
        <v>3800</v>
      </c>
      <c r="G4818" s="412"/>
      <c r="H4818" s="413"/>
    </row>
    <row r="4819" spans="2:8" ht="27.75" x14ac:dyDescent="0.35">
      <c r="B4819" s="410" t="s">
        <v>5627</v>
      </c>
      <c r="C4819" s="411" t="s">
        <v>889</v>
      </c>
      <c r="D4819" s="412"/>
      <c r="E4819" s="412">
        <v>0</v>
      </c>
      <c r="F4819" s="412">
        <v>2780.73</v>
      </c>
      <c r="G4819" s="412"/>
      <c r="H4819" s="413"/>
    </row>
    <row r="4820" spans="2:8" ht="27.75" x14ac:dyDescent="0.35">
      <c r="B4820" s="410" t="s">
        <v>5628</v>
      </c>
      <c r="C4820" s="411" t="s">
        <v>889</v>
      </c>
      <c r="D4820" s="412"/>
      <c r="E4820" s="412">
        <v>0</v>
      </c>
      <c r="F4820" s="412">
        <v>2500</v>
      </c>
      <c r="G4820" s="412"/>
      <c r="H4820" s="413"/>
    </row>
    <row r="4821" spans="2:8" ht="27.75" x14ac:dyDescent="0.35">
      <c r="B4821" s="410" t="s">
        <v>5629</v>
      </c>
      <c r="C4821" s="411" t="s">
        <v>889</v>
      </c>
      <c r="D4821" s="412"/>
      <c r="E4821" s="412">
        <v>0</v>
      </c>
      <c r="F4821" s="412">
        <v>3600</v>
      </c>
      <c r="G4821" s="412"/>
      <c r="H4821" s="413"/>
    </row>
    <row r="4822" spans="2:8" ht="27.75" x14ac:dyDescent="0.35">
      <c r="B4822" s="410" t="s">
        <v>5630</v>
      </c>
      <c r="C4822" s="411" t="s">
        <v>889</v>
      </c>
      <c r="D4822" s="412"/>
      <c r="E4822" s="412">
        <v>0</v>
      </c>
      <c r="F4822" s="412">
        <v>1500</v>
      </c>
      <c r="G4822" s="412"/>
      <c r="H4822" s="413"/>
    </row>
    <row r="4823" spans="2:8" ht="27.75" x14ac:dyDescent="0.35">
      <c r="B4823" s="410" t="s">
        <v>5631</v>
      </c>
      <c r="C4823" s="411" t="s">
        <v>889</v>
      </c>
      <c r="D4823" s="412"/>
      <c r="E4823" s="412">
        <v>0</v>
      </c>
      <c r="F4823" s="412">
        <v>3400</v>
      </c>
      <c r="G4823" s="412"/>
      <c r="H4823" s="413"/>
    </row>
    <row r="4824" spans="2:8" ht="40.5" x14ac:dyDescent="0.35">
      <c r="B4824" s="410" t="s">
        <v>5632</v>
      </c>
      <c r="C4824" s="411" t="s">
        <v>905</v>
      </c>
      <c r="D4824" s="412"/>
      <c r="E4824" s="412">
        <v>0</v>
      </c>
      <c r="F4824" s="412">
        <v>4200</v>
      </c>
      <c r="G4824" s="412"/>
      <c r="H4824" s="413"/>
    </row>
    <row r="4825" spans="2:8" ht="40.5" x14ac:dyDescent="0.35">
      <c r="B4825" s="410" t="s">
        <v>5633</v>
      </c>
      <c r="C4825" s="411" t="s">
        <v>905</v>
      </c>
      <c r="D4825" s="412"/>
      <c r="E4825" s="412">
        <v>0</v>
      </c>
      <c r="F4825" s="412">
        <v>1100</v>
      </c>
      <c r="G4825" s="412"/>
      <c r="H4825" s="413"/>
    </row>
    <row r="4826" spans="2:8" ht="40.5" x14ac:dyDescent="0.35">
      <c r="B4826" s="410" t="s">
        <v>5634</v>
      </c>
      <c r="C4826" s="411" t="s">
        <v>905</v>
      </c>
      <c r="D4826" s="412"/>
      <c r="E4826" s="412">
        <v>0</v>
      </c>
      <c r="F4826" s="412">
        <v>2800</v>
      </c>
      <c r="G4826" s="412"/>
      <c r="H4826" s="413"/>
    </row>
    <row r="4827" spans="2:8" ht="40.5" x14ac:dyDescent="0.35">
      <c r="B4827" s="410" t="s">
        <v>5635</v>
      </c>
      <c r="C4827" s="411" t="s">
        <v>905</v>
      </c>
      <c r="D4827" s="412"/>
      <c r="E4827" s="412">
        <v>0</v>
      </c>
      <c r="F4827" s="412">
        <v>2191</v>
      </c>
      <c r="G4827" s="412"/>
      <c r="H4827" s="413"/>
    </row>
    <row r="4828" spans="2:8" ht="40.5" x14ac:dyDescent="0.35">
      <c r="B4828" s="410" t="s">
        <v>5636</v>
      </c>
      <c r="C4828" s="411" t="s">
        <v>905</v>
      </c>
      <c r="D4828" s="412"/>
      <c r="E4828" s="412">
        <v>0</v>
      </c>
      <c r="F4828" s="412">
        <v>2500</v>
      </c>
      <c r="G4828" s="412"/>
      <c r="H4828" s="413"/>
    </row>
    <row r="4829" spans="2:8" ht="40.5" x14ac:dyDescent="0.35">
      <c r="B4829" s="410" t="s">
        <v>5637</v>
      </c>
      <c r="C4829" s="411" t="s">
        <v>905</v>
      </c>
      <c r="D4829" s="412"/>
      <c r="E4829" s="412">
        <v>0</v>
      </c>
      <c r="F4829" s="412">
        <v>500</v>
      </c>
      <c r="G4829" s="412"/>
      <c r="H4829" s="413"/>
    </row>
    <row r="4830" spans="2:8" ht="40.5" x14ac:dyDescent="0.35">
      <c r="B4830" s="410" t="s">
        <v>5638</v>
      </c>
      <c r="C4830" s="411" t="s">
        <v>905</v>
      </c>
      <c r="D4830" s="412"/>
      <c r="E4830" s="412">
        <v>0</v>
      </c>
      <c r="F4830" s="412">
        <v>900</v>
      </c>
      <c r="G4830" s="412"/>
      <c r="H4830" s="413"/>
    </row>
    <row r="4831" spans="2:8" ht="40.5" x14ac:dyDescent="0.35">
      <c r="B4831" s="410" t="s">
        <v>5639</v>
      </c>
      <c r="C4831" s="411" t="s">
        <v>905</v>
      </c>
      <c r="D4831" s="412"/>
      <c r="E4831" s="412">
        <v>0</v>
      </c>
      <c r="F4831" s="412">
        <v>500</v>
      </c>
      <c r="G4831" s="412"/>
      <c r="H4831" s="413"/>
    </row>
    <row r="4832" spans="2:8" ht="40.5" x14ac:dyDescent="0.35">
      <c r="B4832" s="410" t="s">
        <v>5640</v>
      </c>
      <c r="C4832" s="411" t="s">
        <v>905</v>
      </c>
      <c r="D4832" s="412"/>
      <c r="E4832" s="412">
        <v>0</v>
      </c>
      <c r="F4832" s="412">
        <v>2100</v>
      </c>
      <c r="G4832" s="412"/>
      <c r="H4832" s="413"/>
    </row>
    <row r="4833" spans="2:8" ht="40.5" x14ac:dyDescent="0.35">
      <c r="B4833" s="410" t="s">
        <v>5641</v>
      </c>
      <c r="C4833" s="411" t="s">
        <v>905</v>
      </c>
      <c r="D4833" s="412"/>
      <c r="E4833" s="412">
        <v>0</v>
      </c>
      <c r="F4833" s="412">
        <v>4800</v>
      </c>
      <c r="G4833" s="412"/>
      <c r="H4833" s="413"/>
    </row>
    <row r="4834" spans="2:8" ht="40.5" x14ac:dyDescent="0.35">
      <c r="B4834" s="410" t="s">
        <v>5642</v>
      </c>
      <c r="C4834" s="411" t="s">
        <v>923</v>
      </c>
      <c r="D4834" s="412"/>
      <c r="E4834" s="412">
        <v>0</v>
      </c>
      <c r="F4834" s="412">
        <v>3100</v>
      </c>
      <c r="G4834" s="412"/>
      <c r="H4834" s="413"/>
    </row>
    <row r="4835" spans="2:8" ht="40.5" x14ac:dyDescent="0.35">
      <c r="B4835" s="410" t="s">
        <v>5643</v>
      </c>
      <c r="C4835" s="411" t="s">
        <v>923</v>
      </c>
      <c r="D4835" s="412"/>
      <c r="E4835" s="412">
        <v>0</v>
      </c>
      <c r="F4835" s="412">
        <v>7058</v>
      </c>
      <c r="G4835" s="412"/>
      <c r="H4835" s="413"/>
    </row>
    <row r="4836" spans="2:8" ht="40.5" x14ac:dyDescent="0.35">
      <c r="B4836" s="410" t="s">
        <v>5644</v>
      </c>
      <c r="C4836" s="411" t="s">
        <v>923</v>
      </c>
      <c r="D4836" s="412"/>
      <c r="E4836" s="412">
        <v>0</v>
      </c>
      <c r="F4836" s="412">
        <v>900</v>
      </c>
      <c r="G4836" s="412"/>
      <c r="H4836" s="413"/>
    </row>
    <row r="4837" spans="2:8" ht="40.5" x14ac:dyDescent="0.35">
      <c r="B4837" s="410" t="s">
        <v>5645</v>
      </c>
      <c r="C4837" s="411" t="s">
        <v>923</v>
      </c>
      <c r="D4837" s="412"/>
      <c r="E4837" s="412">
        <v>0</v>
      </c>
      <c r="F4837" s="412">
        <v>2580</v>
      </c>
      <c r="G4837" s="412"/>
      <c r="H4837" s="413"/>
    </row>
    <row r="4838" spans="2:8" ht="40.5" x14ac:dyDescent="0.35">
      <c r="B4838" s="410" t="s">
        <v>5646</v>
      </c>
      <c r="C4838" s="411" t="s">
        <v>923</v>
      </c>
      <c r="D4838" s="412"/>
      <c r="E4838" s="412">
        <v>0</v>
      </c>
      <c r="F4838" s="412">
        <v>8360</v>
      </c>
      <c r="G4838" s="412"/>
      <c r="H4838" s="413"/>
    </row>
    <row r="4839" spans="2:8" ht="40.5" x14ac:dyDescent="0.35">
      <c r="B4839" s="410" t="s">
        <v>5647</v>
      </c>
      <c r="C4839" s="411" t="s">
        <v>923</v>
      </c>
      <c r="D4839" s="412"/>
      <c r="E4839" s="412">
        <v>0</v>
      </c>
      <c r="F4839" s="412">
        <v>500</v>
      </c>
      <c r="G4839" s="412"/>
      <c r="H4839" s="413"/>
    </row>
    <row r="4840" spans="2:8" ht="40.5" x14ac:dyDescent="0.35">
      <c r="B4840" s="410" t="s">
        <v>5648</v>
      </c>
      <c r="C4840" s="411" t="s">
        <v>923</v>
      </c>
      <c r="D4840" s="412"/>
      <c r="E4840" s="412">
        <v>0</v>
      </c>
      <c r="F4840" s="412">
        <v>4120</v>
      </c>
      <c r="G4840" s="412"/>
      <c r="H4840" s="413"/>
    </row>
    <row r="4841" spans="2:8" ht="40.5" x14ac:dyDescent="0.35">
      <c r="B4841" s="410" t="s">
        <v>5649</v>
      </c>
      <c r="C4841" s="411" t="s">
        <v>923</v>
      </c>
      <c r="D4841" s="412"/>
      <c r="E4841" s="412">
        <v>0</v>
      </c>
      <c r="F4841" s="412">
        <v>1000</v>
      </c>
      <c r="G4841" s="412"/>
      <c r="H4841" s="413"/>
    </row>
    <row r="4842" spans="2:8" ht="40.5" x14ac:dyDescent="0.35">
      <c r="B4842" s="410" t="s">
        <v>5650</v>
      </c>
      <c r="C4842" s="411" t="s">
        <v>3235</v>
      </c>
      <c r="D4842" s="412">
        <v>0</v>
      </c>
      <c r="E4842" s="412">
        <v>0</v>
      </c>
      <c r="F4842" s="412">
        <v>58000</v>
      </c>
      <c r="G4842" s="412">
        <v>-58000</v>
      </c>
      <c r="H4842" s="413"/>
    </row>
    <row r="4843" spans="2:8" x14ac:dyDescent="0.35">
      <c r="B4843" s="410" t="s">
        <v>5651</v>
      </c>
      <c r="C4843" s="411" t="s">
        <v>3237</v>
      </c>
      <c r="D4843" s="412">
        <v>0</v>
      </c>
      <c r="E4843" s="412">
        <v>0</v>
      </c>
      <c r="F4843" s="412">
        <v>58000</v>
      </c>
      <c r="G4843" s="412">
        <v>-58000</v>
      </c>
      <c r="H4843" s="413"/>
    </row>
    <row r="4844" spans="2:8" x14ac:dyDescent="0.35">
      <c r="B4844" s="410" t="s">
        <v>5652</v>
      </c>
      <c r="C4844" s="411" t="s">
        <v>3237</v>
      </c>
      <c r="D4844" s="412">
        <v>0</v>
      </c>
      <c r="E4844" s="412">
        <v>0</v>
      </c>
      <c r="F4844" s="412">
        <v>58000</v>
      </c>
      <c r="G4844" s="412">
        <v>-58000</v>
      </c>
      <c r="H4844" s="413"/>
    </row>
    <row r="4845" spans="2:8" ht="27.75" x14ac:dyDescent="0.35">
      <c r="B4845" s="410" t="s">
        <v>5653</v>
      </c>
      <c r="C4845" s="411" t="s">
        <v>752</v>
      </c>
      <c r="D4845" s="412"/>
      <c r="E4845" s="412">
        <v>0</v>
      </c>
      <c r="F4845" s="412">
        <v>58000</v>
      </c>
      <c r="G4845" s="412"/>
      <c r="H4845" s="413"/>
    </row>
    <row r="4846" spans="2:8" ht="27.75" x14ac:dyDescent="0.35">
      <c r="B4846" s="410" t="s">
        <v>5654</v>
      </c>
      <c r="C4846" s="411" t="s">
        <v>3241</v>
      </c>
      <c r="D4846" s="412">
        <v>0</v>
      </c>
      <c r="E4846" s="412">
        <v>0</v>
      </c>
      <c r="F4846" s="412">
        <v>167585.14000000001</v>
      </c>
      <c r="G4846" s="412">
        <v>-167585.14000000001</v>
      </c>
      <c r="H4846" s="413"/>
    </row>
    <row r="4847" spans="2:8" ht="27.75" x14ac:dyDescent="0.35">
      <c r="B4847" s="410" t="s">
        <v>5655</v>
      </c>
      <c r="C4847" s="411" t="s">
        <v>3243</v>
      </c>
      <c r="D4847" s="412">
        <v>0</v>
      </c>
      <c r="E4847" s="412">
        <v>0</v>
      </c>
      <c r="F4847" s="412">
        <v>6960</v>
      </c>
      <c r="G4847" s="412">
        <v>-6960</v>
      </c>
      <c r="H4847" s="413"/>
    </row>
    <row r="4848" spans="2:8" ht="27.75" x14ac:dyDescent="0.35">
      <c r="B4848" s="410" t="s">
        <v>5656</v>
      </c>
      <c r="C4848" s="411" t="s">
        <v>3243</v>
      </c>
      <c r="D4848" s="412">
        <v>0</v>
      </c>
      <c r="E4848" s="412">
        <v>0</v>
      </c>
      <c r="F4848" s="412">
        <v>6960</v>
      </c>
      <c r="G4848" s="412">
        <v>-6960</v>
      </c>
      <c r="H4848" s="413"/>
    </row>
    <row r="4849" spans="2:8" ht="40.5" x14ac:dyDescent="0.35">
      <c r="B4849" s="410" t="s">
        <v>5657</v>
      </c>
      <c r="C4849" s="411" t="s">
        <v>492</v>
      </c>
      <c r="D4849" s="412"/>
      <c r="E4849" s="412">
        <v>0</v>
      </c>
      <c r="F4849" s="412">
        <v>6960</v>
      </c>
      <c r="G4849" s="412"/>
      <c r="H4849" s="413"/>
    </row>
    <row r="4850" spans="2:8" ht="40.5" x14ac:dyDescent="0.35">
      <c r="B4850" s="410" t="s">
        <v>5658</v>
      </c>
      <c r="C4850" s="411" t="s">
        <v>3247</v>
      </c>
      <c r="D4850" s="412">
        <v>0</v>
      </c>
      <c r="E4850" s="412">
        <v>0</v>
      </c>
      <c r="F4850" s="412">
        <v>152054.14000000001</v>
      </c>
      <c r="G4850" s="412">
        <v>-152054.14000000001</v>
      </c>
      <c r="H4850" s="413"/>
    </row>
    <row r="4851" spans="2:8" ht="27.75" x14ac:dyDescent="0.35">
      <c r="B4851" s="410" t="s">
        <v>5659</v>
      </c>
      <c r="C4851" s="411" t="s">
        <v>3249</v>
      </c>
      <c r="D4851" s="412">
        <v>0</v>
      </c>
      <c r="E4851" s="412">
        <v>0</v>
      </c>
      <c r="F4851" s="412">
        <v>152054.14000000001</v>
      </c>
      <c r="G4851" s="412">
        <v>-152054.14000000001</v>
      </c>
      <c r="H4851" s="413"/>
    </row>
    <row r="4852" spans="2:8" ht="27.75" x14ac:dyDescent="0.35">
      <c r="B4852" s="410" t="s">
        <v>5660</v>
      </c>
      <c r="C4852" s="411" t="s">
        <v>489</v>
      </c>
      <c r="D4852" s="412"/>
      <c r="E4852" s="412">
        <v>0</v>
      </c>
      <c r="F4852" s="412">
        <v>1986.19</v>
      </c>
      <c r="G4852" s="412"/>
      <c r="H4852" s="413"/>
    </row>
    <row r="4853" spans="2:8" ht="27.75" x14ac:dyDescent="0.35">
      <c r="B4853" s="410" t="s">
        <v>5661</v>
      </c>
      <c r="C4853" s="411" t="s">
        <v>489</v>
      </c>
      <c r="D4853" s="412"/>
      <c r="E4853" s="412">
        <v>0</v>
      </c>
      <c r="F4853" s="412">
        <v>1986.19</v>
      </c>
      <c r="G4853" s="412"/>
      <c r="H4853" s="413"/>
    </row>
    <row r="4854" spans="2:8" ht="27.75" x14ac:dyDescent="0.35">
      <c r="B4854" s="410" t="s">
        <v>5662</v>
      </c>
      <c r="C4854" s="411" t="s">
        <v>489</v>
      </c>
      <c r="D4854" s="412"/>
      <c r="E4854" s="412">
        <v>0</v>
      </c>
      <c r="F4854" s="412">
        <v>3970.81</v>
      </c>
      <c r="G4854" s="412"/>
      <c r="H4854" s="413"/>
    </row>
    <row r="4855" spans="2:8" ht="27.75" x14ac:dyDescent="0.35">
      <c r="B4855" s="410" t="s">
        <v>5663</v>
      </c>
      <c r="C4855" s="411" t="s">
        <v>489</v>
      </c>
      <c r="D4855" s="412"/>
      <c r="E4855" s="412">
        <v>0</v>
      </c>
      <c r="F4855" s="412">
        <v>1986.19</v>
      </c>
      <c r="G4855" s="412"/>
      <c r="H4855" s="413"/>
    </row>
    <row r="4856" spans="2:8" ht="27.75" x14ac:dyDescent="0.35">
      <c r="B4856" s="410" t="s">
        <v>5664</v>
      </c>
      <c r="C4856" s="411" t="s">
        <v>489</v>
      </c>
      <c r="D4856" s="412"/>
      <c r="E4856" s="412">
        <v>0</v>
      </c>
      <c r="F4856" s="412">
        <v>1986.19</v>
      </c>
      <c r="G4856" s="412"/>
      <c r="H4856" s="413"/>
    </row>
    <row r="4857" spans="2:8" ht="27.75" x14ac:dyDescent="0.35">
      <c r="B4857" s="410" t="s">
        <v>5665</v>
      </c>
      <c r="C4857" s="411" t="s">
        <v>489</v>
      </c>
      <c r="D4857" s="412"/>
      <c r="E4857" s="412">
        <v>0</v>
      </c>
      <c r="F4857" s="412">
        <v>1986.19</v>
      </c>
      <c r="G4857" s="412"/>
      <c r="H4857" s="413"/>
    </row>
    <row r="4858" spans="2:8" x14ac:dyDescent="0.35">
      <c r="B4858" s="410" t="s">
        <v>5666</v>
      </c>
      <c r="C4858" s="411" t="s">
        <v>521</v>
      </c>
      <c r="D4858" s="412"/>
      <c r="E4858" s="412">
        <v>0</v>
      </c>
      <c r="F4858" s="412">
        <v>109.99</v>
      </c>
      <c r="G4858" s="412"/>
      <c r="H4858" s="413"/>
    </row>
    <row r="4859" spans="2:8" x14ac:dyDescent="0.35">
      <c r="B4859" s="410" t="s">
        <v>5667</v>
      </c>
      <c r="C4859" s="411" t="s">
        <v>521</v>
      </c>
      <c r="D4859" s="412"/>
      <c r="E4859" s="412">
        <v>0</v>
      </c>
      <c r="F4859" s="412">
        <v>109.99</v>
      </c>
      <c r="G4859" s="412"/>
      <c r="H4859" s="413"/>
    </row>
    <row r="4860" spans="2:8" x14ac:dyDescent="0.35">
      <c r="B4860" s="410" t="s">
        <v>5668</v>
      </c>
      <c r="C4860" s="411" t="s">
        <v>521</v>
      </c>
      <c r="D4860" s="412"/>
      <c r="E4860" s="412">
        <v>0</v>
      </c>
      <c r="F4860" s="412">
        <v>98.99</v>
      </c>
      <c r="G4860" s="412"/>
      <c r="H4860" s="413"/>
    </row>
    <row r="4861" spans="2:8" x14ac:dyDescent="0.35">
      <c r="B4861" s="410" t="s">
        <v>5669</v>
      </c>
      <c r="C4861" s="411" t="s">
        <v>521</v>
      </c>
      <c r="D4861" s="412"/>
      <c r="E4861" s="412">
        <v>0</v>
      </c>
      <c r="F4861" s="412">
        <v>98.99</v>
      </c>
      <c r="G4861" s="412"/>
      <c r="H4861" s="413"/>
    </row>
    <row r="4862" spans="2:8" x14ac:dyDescent="0.35">
      <c r="B4862" s="410" t="s">
        <v>5670</v>
      </c>
      <c r="C4862" s="411" t="s">
        <v>521</v>
      </c>
      <c r="D4862" s="412"/>
      <c r="E4862" s="412">
        <v>0</v>
      </c>
      <c r="F4862" s="412">
        <v>197.99</v>
      </c>
      <c r="G4862" s="412"/>
      <c r="H4862" s="413"/>
    </row>
    <row r="4863" spans="2:8" x14ac:dyDescent="0.35">
      <c r="B4863" s="410" t="s">
        <v>5671</v>
      </c>
      <c r="C4863" s="411" t="s">
        <v>521</v>
      </c>
      <c r="D4863" s="412"/>
      <c r="E4863" s="412">
        <v>0</v>
      </c>
      <c r="F4863" s="412">
        <v>197.99</v>
      </c>
      <c r="G4863" s="412"/>
      <c r="H4863" s="413"/>
    </row>
    <row r="4864" spans="2:8" ht="40.5" x14ac:dyDescent="0.35">
      <c r="B4864" s="410" t="s">
        <v>5672</v>
      </c>
      <c r="C4864" s="411" t="s">
        <v>744</v>
      </c>
      <c r="D4864" s="412"/>
      <c r="E4864" s="412">
        <v>0</v>
      </c>
      <c r="F4864" s="412">
        <v>981.05</v>
      </c>
      <c r="G4864" s="412"/>
      <c r="H4864" s="413"/>
    </row>
    <row r="4865" spans="2:8" ht="40.5" x14ac:dyDescent="0.35">
      <c r="B4865" s="410" t="s">
        <v>5673</v>
      </c>
      <c r="C4865" s="411" t="s">
        <v>744</v>
      </c>
      <c r="D4865" s="412"/>
      <c r="E4865" s="412">
        <v>0</v>
      </c>
      <c r="F4865" s="412">
        <v>400.01</v>
      </c>
      <c r="G4865" s="412"/>
      <c r="H4865" s="413"/>
    </row>
    <row r="4866" spans="2:8" ht="40.5" x14ac:dyDescent="0.35">
      <c r="B4866" s="410" t="s">
        <v>5674</v>
      </c>
      <c r="C4866" s="411" t="s">
        <v>744</v>
      </c>
      <c r="D4866" s="412"/>
      <c r="E4866" s="412">
        <v>0</v>
      </c>
      <c r="F4866" s="412">
        <v>799.42</v>
      </c>
      <c r="G4866" s="412"/>
      <c r="H4866" s="413"/>
    </row>
    <row r="4867" spans="2:8" ht="40.5" x14ac:dyDescent="0.35">
      <c r="B4867" s="410" t="s">
        <v>5675</v>
      </c>
      <c r="C4867" s="411" t="s">
        <v>744</v>
      </c>
      <c r="D4867" s="412"/>
      <c r="E4867" s="412">
        <v>0</v>
      </c>
      <c r="F4867" s="412">
        <v>1200.03</v>
      </c>
      <c r="G4867" s="412"/>
      <c r="H4867" s="413"/>
    </row>
    <row r="4868" spans="2:8" ht="40.5" x14ac:dyDescent="0.35">
      <c r="B4868" s="410" t="s">
        <v>5676</v>
      </c>
      <c r="C4868" s="411" t="s">
        <v>744</v>
      </c>
      <c r="D4868" s="412"/>
      <c r="E4868" s="412">
        <v>0</v>
      </c>
      <c r="F4868" s="412">
        <v>1200.03</v>
      </c>
      <c r="G4868" s="412"/>
      <c r="H4868" s="413"/>
    </row>
    <row r="4869" spans="2:8" ht="40.5" x14ac:dyDescent="0.35">
      <c r="B4869" s="410" t="s">
        <v>5677</v>
      </c>
      <c r="C4869" s="411" t="s">
        <v>744</v>
      </c>
      <c r="D4869" s="412"/>
      <c r="E4869" s="412">
        <v>0</v>
      </c>
      <c r="F4869" s="412">
        <v>1199.98</v>
      </c>
      <c r="G4869" s="412"/>
      <c r="H4869" s="413"/>
    </row>
    <row r="4870" spans="2:8" x14ac:dyDescent="0.35">
      <c r="B4870" s="410" t="s">
        <v>5678</v>
      </c>
      <c r="C4870" s="411" t="s">
        <v>758</v>
      </c>
      <c r="D4870" s="412"/>
      <c r="E4870" s="412">
        <v>0</v>
      </c>
      <c r="F4870" s="412">
        <v>131557.92000000001</v>
      </c>
      <c r="G4870" s="412"/>
      <c r="H4870" s="413"/>
    </row>
    <row r="4871" spans="2:8" ht="27.75" x14ac:dyDescent="0.35">
      <c r="B4871" s="410" t="s">
        <v>5679</v>
      </c>
      <c r="C4871" s="411" t="s">
        <v>3270</v>
      </c>
      <c r="D4871" s="412">
        <v>0</v>
      </c>
      <c r="E4871" s="412">
        <v>0</v>
      </c>
      <c r="F4871" s="412">
        <v>8571</v>
      </c>
      <c r="G4871" s="412">
        <v>-8571</v>
      </c>
      <c r="H4871" s="413"/>
    </row>
    <row r="4872" spans="2:8" ht="27.75" x14ac:dyDescent="0.35">
      <c r="B4872" s="410" t="s">
        <v>5680</v>
      </c>
      <c r="C4872" s="411" t="s">
        <v>3270</v>
      </c>
      <c r="D4872" s="412">
        <v>0</v>
      </c>
      <c r="E4872" s="412">
        <v>0</v>
      </c>
      <c r="F4872" s="412">
        <v>8571</v>
      </c>
      <c r="G4872" s="412">
        <v>-8571</v>
      </c>
      <c r="H4872" s="413"/>
    </row>
    <row r="4873" spans="2:8" ht="27.75" x14ac:dyDescent="0.35">
      <c r="B4873" s="410" t="s">
        <v>5681</v>
      </c>
      <c r="C4873" s="411" t="s">
        <v>340</v>
      </c>
      <c r="D4873" s="412"/>
      <c r="E4873" s="412">
        <v>0</v>
      </c>
      <c r="F4873" s="412">
        <v>7656</v>
      </c>
      <c r="G4873" s="412"/>
      <c r="H4873" s="413"/>
    </row>
    <row r="4874" spans="2:8" x14ac:dyDescent="0.35">
      <c r="B4874" s="410" t="s">
        <v>5682</v>
      </c>
      <c r="C4874" s="411" t="s">
        <v>623</v>
      </c>
      <c r="D4874" s="412"/>
      <c r="E4874" s="412">
        <v>0</v>
      </c>
      <c r="F4874" s="412">
        <v>915</v>
      </c>
      <c r="G4874" s="412"/>
      <c r="H4874" s="413"/>
    </row>
    <row r="4875" spans="2:8" x14ac:dyDescent="0.35">
      <c r="B4875" s="410" t="s">
        <v>5683</v>
      </c>
      <c r="C4875" s="411" t="s">
        <v>3275</v>
      </c>
      <c r="D4875" s="412">
        <v>0</v>
      </c>
      <c r="E4875" s="412">
        <v>0</v>
      </c>
      <c r="F4875" s="412">
        <v>367857.78</v>
      </c>
      <c r="G4875" s="412">
        <v>-367857.78</v>
      </c>
      <c r="H4875" s="413"/>
    </row>
    <row r="4876" spans="2:8" x14ac:dyDescent="0.35">
      <c r="B4876" s="410" t="s">
        <v>5684</v>
      </c>
      <c r="C4876" s="411" t="s">
        <v>3277</v>
      </c>
      <c r="D4876" s="412">
        <v>0</v>
      </c>
      <c r="E4876" s="412">
        <v>0</v>
      </c>
      <c r="F4876" s="412">
        <v>35569.01</v>
      </c>
      <c r="G4876" s="412">
        <v>-35569.01</v>
      </c>
      <c r="H4876" s="413"/>
    </row>
    <row r="4877" spans="2:8" x14ac:dyDescent="0.35">
      <c r="B4877" s="410" t="s">
        <v>5685</v>
      </c>
      <c r="C4877" s="411" t="s">
        <v>3279</v>
      </c>
      <c r="D4877" s="412">
        <v>0</v>
      </c>
      <c r="E4877" s="412">
        <v>0</v>
      </c>
      <c r="F4877" s="412">
        <v>7088</v>
      </c>
      <c r="G4877" s="412">
        <v>-7088</v>
      </c>
      <c r="H4877" s="413"/>
    </row>
    <row r="4878" spans="2:8" x14ac:dyDescent="0.35">
      <c r="B4878" s="410" t="s">
        <v>5686</v>
      </c>
      <c r="C4878" s="411" t="s">
        <v>3281</v>
      </c>
      <c r="D4878" s="412">
        <v>0</v>
      </c>
      <c r="E4878" s="412">
        <v>0</v>
      </c>
      <c r="F4878" s="412">
        <v>7088</v>
      </c>
      <c r="G4878" s="412">
        <v>-7088</v>
      </c>
      <c r="H4878" s="413"/>
    </row>
    <row r="4879" spans="2:8" ht="40.5" x14ac:dyDescent="0.35">
      <c r="B4879" s="410" t="s">
        <v>5687</v>
      </c>
      <c r="C4879" s="411" t="s">
        <v>363</v>
      </c>
      <c r="D4879" s="412"/>
      <c r="E4879" s="412">
        <v>0</v>
      </c>
      <c r="F4879" s="412">
        <v>874</v>
      </c>
      <c r="G4879" s="412"/>
      <c r="H4879" s="413"/>
    </row>
    <row r="4880" spans="2:8" ht="40.5" x14ac:dyDescent="0.35">
      <c r="B4880" s="410" t="s">
        <v>5688</v>
      </c>
      <c r="C4880" s="411" t="s">
        <v>363</v>
      </c>
      <c r="D4880" s="412"/>
      <c r="E4880" s="412">
        <v>0</v>
      </c>
      <c r="F4880" s="412">
        <v>213</v>
      </c>
      <c r="G4880" s="412"/>
      <c r="H4880" s="413"/>
    </row>
    <row r="4881" spans="2:8" ht="27.75" x14ac:dyDescent="0.35">
      <c r="B4881" s="410" t="s">
        <v>5689</v>
      </c>
      <c r="C4881" s="411" t="s">
        <v>413</v>
      </c>
      <c r="D4881" s="412"/>
      <c r="E4881" s="412">
        <v>0</v>
      </c>
      <c r="F4881" s="412">
        <v>673</v>
      </c>
      <c r="G4881" s="412"/>
      <c r="H4881" s="413"/>
    </row>
    <row r="4882" spans="2:8" ht="27.75" x14ac:dyDescent="0.35">
      <c r="B4882" s="410" t="s">
        <v>5690</v>
      </c>
      <c r="C4882" s="411" t="s">
        <v>452</v>
      </c>
      <c r="D4882" s="412"/>
      <c r="E4882" s="412">
        <v>0</v>
      </c>
      <c r="F4882" s="412">
        <v>200</v>
      </c>
      <c r="G4882" s="412"/>
      <c r="H4882" s="413"/>
    </row>
    <row r="4883" spans="2:8" ht="27.75" x14ac:dyDescent="0.35">
      <c r="B4883" s="410" t="s">
        <v>5691</v>
      </c>
      <c r="C4883" s="411" t="s">
        <v>477</v>
      </c>
      <c r="D4883" s="412"/>
      <c r="E4883" s="412">
        <v>0</v>
      </c>
      <c r="F4883" s="412">
        <v>180</v>
      </c>
      <c r="G4883" s="412"/>
      <c r="H4883" s="413"/>
    </row>
    <row r="4884" spans="2:8" ht="40.5" x14ac:dyDescent="0.35">
      <c r="B4884" s="410" t="s">
        <v>5692</v>
      </c>
      <c r="C4884" s="411" t="s">
        <v>479</v>
      </c>
      <c r="D4884" s="412"/>
      <c r="E4884" s="412">
        <v>0</v>
      </c>
      <c r="F4884" s="412">
        <v>852</v>
      </c>
      <c r="G4884" s="412"/>
      <c r="H4884" s="413"/>
    </row>
    <row r="4885" spans="2:8" ht="27.75" x14ac:dyDescent="0.35">
      <c r="B4885" s="410" t="s">
        <v>5693</v>
      </c>
      <c r="C4885" s="411" t="s">
        <v>543</v>
      </c>
      <c r="D4885" s="412"/>
      <c r="E4885" s="412">
        <v>0</v>
      </c>
      <c r="F4885" s="412">
        <v>423</v>
      </c>
      <c r="G4885" s="412"/>
      <c r="H4885" s="413"/>
    </row>
    <row r="4886" spans="2:8" ht="27.75" x14ac:dyDescent="0.35">
      <c r="B4886" s="410" t="s">
        <v>5694</v>
      </c>
      <c r="C4886" s="411" t="s">
        <v>545</v>
      </c>
      <c r="D4886" s="412"/>
      <c r="E4886" s="412">
        <v>0</v>
      </c>
      <c r="F4886" s="412">
        <v>973</v>
      </c>
      <c r="G4886" s="412"/>
      <c r="H4886" s="413"/>
    </row>
    <row r="4887" spans="2:8" ht="27.75" x14ac:dyDescent="0.35">
      <c r="B4887" s="410" t="s">
        <v>5695</v>
      </c>
      <c r="C4887" s="411" t="s">
        <v>708</v>
      </c>
      <c r="D4887" s="412"/>
      <c r="E4887" s="412">
        <v>0</v>
      </c>
      <c r="F4887" s="412">
        <v>1096</v>
      </c>
      <c r="G4887" s="412"/>
      <c r="H4887" s="413"/>
    </row>
    <row r="4888" spans="2:8" ht="27.75" x14ac:dyDescent="0.35">
      <c r="B4888" s="410" t="s">
        <v>5696</v>
      </c>
      <c r="C4888" s="411" t="s">
        <v>710</v>
      </c>
      <c r="D4888" s="412"/>
      <c r="E4888" s="412">
        <v>0</v>
      </c>
      <c r="F4888" s="412">
        <v>332</v>
      </c>
      <c r="G4888" s="412"/>
      <c r="H4888" s="413"/>
    </row>
    <row r="4889" spans="2:8" ht="40.5" x14ac:dyDescent="0.35">
      <c r="B4889" s="410" t="s">
        <v>5697</v>
      </c>
      <c r="C4889" s="411" t="s">
        <v>726</v>
      </c>
      <c r="D4889" s="412"/>
      <c r="E4889" s="412">
        <v>0</v>
      </c>
      <c r="F4889" s="412">
        <v>855</v>
      </c>
      <c r="G4889" s="412"/>
      <c r="H4889" s="413"/>
    </row>
    <row r="4890" spans="2:8" ht="40.5" x14ac:dyDescent="0.35">
      <c r="B4890" s="410" t="s">
        <v>5698</v>
      </c>
      <c r="C4890" s="411" t="s">
        <v>728</v>
      </c>
      <c r="D4890" s="412"/>
      <c r="E4890" s="412">
        <v>0</v>
      </c>
      <c r="F4890" s="412">
        <v>417</v>
      </c>
      <c r="G4890" s="412"/>
      <c r="H4890" s="413"/>
    </row>
    <row r="4891" spans="2:8" x14ac:dyDescent="0.35">
      <c r="B4891" s="410" t="s">
        <v>5699</v>
      </c>
      <c r="C4891" s="411" t="s">
        <v>3295</v>
      </c>
      <c r="D4891" s="412">
        <v>0</v>
      </c>
      <c r="E4891" s="412">
        <v>0</v>
      </c>
      <c r="F4891" s="412">
        <v>5081</v>
      </c>
      <c r="G4891" s="412">
        <v>-5081</v>
      </c>
      <c r="H4891" s="413"/>
    </row>
    <row r="4892" spans="2:8" x14ac:dyDescent="0.35">
      <c r="B4892" s="410" t="s">
        <v>5700</v>
      </c>
      <c r="C4892" s="411" t="s">
        <v>3297</v>
      </c>
      <c r="D4892" s="412">
        <v>0</v>
      </c>
      <c r="E4892" s="412">
        <v>0</v>
      </c>
      <c r="F4892" s="412">
        <v>5081</v>
      </c>
      <c r="G4892" s="412">
        <v>-5081</v>
      </c>
      <c r="H4892" s="413"/>
    </row>
    <row r="4893" spans="2:8" ht="40.5" x14ac:dyDescent="0.35">
      <c r="B4893" s="410" t="s">
        <v>5701</v>
      </c>
      <c r="C4893" s="411" t="s">
        <v>363</v>
      </c>
      <c r="D4893" s="412"/>
      <c r="E4893" s="412">
        <v>0</v>
      </c>
      <c r="F4893" s="412">
        <v>782</v>
      </c>
      <c r="G4893" s="412"/>
      <c r="H4893" s="413"/>
    </row>
    <row r="4894" spans="2:8" ht="27.75" x14ac:dyDescent="0.35">
      <c r="B4894" s="410" t="s">
        <v>5702</v>
      </c>
      <c r="C4894" s="411" t="s">
        <v>411</v>
      </c>
      <c r="D4894" s="412"/>
      <c r="E4894" s="412">
        <v>0</v>
      </c>
      <c r="F4894" s="412">
        <v>782</v>
      </c>
      <c r="G4894" s="412"/>
      <c r="H4894" s="413"/>
    </row>
    <row r="4895" spans="2:8" ht="53.25" x14ac:dyDescent="0.35">
      <c r="B4895" s="410" t="s">
        <v>5703</v>
      </c>
      <c r="C4895" s="411" t="s">
        <v>430</v>
      </c>
      <c r="D4895" s="412"/>
      <c r="E4895" s="412">
        <v>0</v>
      </c>
      <c r="F4895" s="412">
        <v>782</v>
      </c>
      <c r="G4895" s="412"/>
      <c r="H4895" s="413"/>
    </row>
    <row r="4896" spans="2:8" ht="40.5" x14ac:dyDescent="0.35">
      <c r="B4896" s="410" t="s">
        <v>5704</v>
      </c>
      <c r="C4896" s="411" t="s">
        <v>661</v>
      </c>
      <c r="D4896" s="412"/>
      <c r="E4896" s="412">
        <v>0</v>
      </c>
      <c r="F4896" s="412">
        <v>390</v>
      </c>
      <c r="G4896" s="412"/>
      <c r="H4896" s="413"/>
    </row>
    <row r="4897" spans="2:8" ht="27.75" x14ac:dyDescent="0.35">
      <c r="B4897" s="410" t="s">
        <v>5705</v>
      </c>
      <c r="C4897" s="411" t="s">
        <v>704</v>
      </c>
      <c r="D4897" s="412"/>
      <c r="E4897" s="412">
        <v>0</v>
      </c>
      <c r="F4897" s="412">
        <v>391</v>
      </c>
      <c r="G4897" s="412"/>
      <c r="H4897" s="413"/>
    </row>
    <row r="4898" spans="2:8" ht="40.5" x14ac:dyDescent="0.35">
      <c r="B4898" s="410" t="s">
        <v>5706</v>
      </c>
      <c r="C4898" s="411" t="s">
        <v>712</v>
      </c>
      <c r="D4898" s="412"/>
      <c r="E4898" s="412">
        <v>0</v>
      </c>
      <c r="F4898" s="412">
        <v>391</v>
      </c>
      <c r="G4898" s="412"/>
      <c r="H4898" s="413"/>
    </row>
    <row r="4899" spans="2:8" ht="66" x14ac:dyDescent="0.35">
      <c r="B4899" s="410" t="s">
        <v>5707</v>
      </c>
      <c r="C4899" s="411" t="s">
        <v>724</v>
      </c>
      <c r="D4899" s="412"/>
      <c r="E4899" s="412">
        <v>0</v>
      </c>
      <c r="F4899" s="412">
        <v>391</v>
      </c>
      <c r="G4899" s="412"/>
      <c r="H4899" s="413"/>
    </row>
    <row r="4900" spans="2:8" ht="53.25" x14ac:dyDescent="0.35">
      <c r="B4900" s="410" t="s">
        <v>5708</v>
      </c>
      <c r="C4900" s="411" t="s">
        <v>730</v>
      </c>
      <c r="D4900" s="412"/>
      <c r="E4900" s="412">
        <v>0</v>
      </c>
      <c r="F4900" s="412">
        <v>391</v>
      </c>
      <c r="G4900" s="412"/>
      <c r="H4900" s="413"/>
    </row>
    <row r="4901" spans="2:8" ht="40.5" x14ac:dyDescent="0.35">
      <c r="B4901" s="410" t="s">
        <v>5709</v>
      </c>
      <c r="C4901" s="411" t="s">
        <v>734</v>
      </c>
      <c r="D4901" s="412"/>
      <c r="E4901" s="412">
        <v>0</v>
      </c>
      <c r="F4901" s="412">
        <v>390</v>
      </c>
      <c r="G4901" s="412"/>
      <c r="H4901" s="413"/>
    </row>
    <row r="4902" spans="2:8" ht="53.25" x14ac:dyDescent="0.35">
      <c r="B4902" s="410" t="s">
        <v>5710</v>
      </c>
      <c r="C4902" s="411" t="s">
        <v>738</v>
      </c>
      <c r="D4902" s="412"/>
      <c r="E4902" s="412">
        <v>0</v>
      </c>
      <c r="F4902" s="412">
        <v>391</v>
      </c>
      <c r="G4902" s="412"/>
      <c r="H4902" s="413"/>
    </row>
    <row r="4903" spans="2:8" ht="27.75" x14ac:dyDescent="0.35">
      <c r="B4903" s="410" t="s">
        <v>5711</v>
      </c>
      <c r="C4903" s="411" t="s">
        <v>3309</v>
      </c>
      <c r="D4903" s="412">
        <v>0</v>
      </c>
      <c r="E4903" s="412">
        <v>0</v>
      </c>
      <c r="F4903" s="412">
        <v>23400.01</v>
      </c>
      <c r="G4903" s="412">
        <v>-23400.01</v>
      </c>
      <c r="H4903" s="413"/>
    </row>
    <row r="4904" spans="2:8" x14ac:dyDescent="0.35">
      <c r="B4904" s="410" t="s">
        <v>5712</v>
      </c>
      <c r="C4904" s="411" t="s">
        <v>3311</v>
      </c>
      <c r="D4904" s="412">
        <v>0</v>
      </c>
      <c r="E4904" s="412">
        <v>0</v>
      </c>
      <c r="F4904" s="412">
        <v>23400.01</v>
      </c>
      <c r="G4904" s="412">
        <v>-23400.01</v>
      </c>
      <c r="H4904" s="413"/>
    </row>
    <row r="4905" spans="2:8" ht="40.5" x14ac:dyDescent="0.35">
      <c r="B4905" s="410" t="s">
        <v>5713</v>
      </c>
      <c r="C4905" s="411" t="s">
        <v>334</v>
      </c>
      <c r="D4905" s="412"/>
      <c r="E4905" s="412">
        <v>0</v>
      </c>
      <c r="F4905" s="412">
        <v>6000</v>
      </c>
      <c r="G4905" s="412"/>
      <c r="H4905" s="413"/>
    </row>
    <row r="4906" spans="2:8" x14ac:dyDescent="0.35">
      <c r="B4906" s="410" t="s">
        <v>5714</v>
      </c>
      <c r="C4906" s="411" t="s">
        <v>361</v>
      </c>
      <c r="D4906" s="412"/>
      <c r="E4906" s="412">
        <v>0</v>
      </c>
      <c r="F4906" s="412">
        <v>3000</v>
      </c>
      <c r="G4906" s="412"/>
      <c r="H4906" s="413"/>
    </row>
    <row r="4907" spans="2:8" ht="53.25" x14ac:dyDescent="0.35">
      <c r="B4907" s="410" t="s">
        <v>5715</v>
      </c>
      <c r="C4907" s="411" t="s">
        <v>438</v>
      </c>
      <c r="D4907" s="412"/>
      <c r="E4907" s="412">
        <v>0</v>
      </c>
      <c r="F4907" s="412">
        <v>2400.0100000000002</v>
      </c>
      <c r="G4907" s="412"/>
      <c r="H4907" s="413"/>
    </row>
    <row r="4908" spans="2:8" x14ac:dyDescent="0.35">
      <c r="B4908" s="410" t="s">
        <v>5716</v>
      </c>
      <c r="C4908" s="411" t="s">
        <v>521</v>
      </c>
      <c r="D4908" s="412"/>
      <c r="E4908" s="412">
        <v>0</v>
      </c>
      <c r="F4908" s="412">
        <v>6000</v>
      </c>
      <c r="G4908" s="412"/>
      <c r="H4908" s="413"/>
    </row>
    <row r="4909" spans="2:8" ht="53.25" x14ac:dyDescent="0.35">
      <c r="B4909" s="410" t="s">
        <v>5717</v>
      </c>
      <c r="C4909" s="411" t="s">
        <v>903</v>
      </c>
      <c r="D4909" s="412"/>
      <c r="E4909" s="412">
        <v>0</v>
      </c>
      <c r="F4909" s="412">
        <v>6000</v>
      </c>
      <c r="G4909" s="412"/>
      <c r="H4909" s="413"/>
    </row>
    <row r="4910" spans="2:8" ht="40.5" x14ac:dyDescent="0.35">
      <c r="B4910" s="410" t="s">
        <v>5718</v>
      </c>
      <c r="C4910" s="411" t="s">
        <v>3318</v>
      </c>
      <c r="D4910" s="412">
        <v>0</v>
      </c>
      <c r="E4910" s="412">
        <v>0</v>
      </c>
      <c r="F4910" s="412">
        <v>129626.52</v>
      </c>
      <c r="G4910" s="412">
        <v>-129626.52</v>
      </c>
      <c r="H4910" s="413"/>
    </row>
    <row r="4911" spans="2:8" ht="40.5" x14ac:dyDescent="0.35">
      <c r="B4911" s="410" t="s">
        <v>5719</v>
      </c>
      <c r="C4911" s="411" t="s">
        <v>3320</v>
      </c>
      <c r="D4911" s="412">
        <v>0</v>
      </c>
      <c r="E4911" s="412">
        <v>0</v>
      </c>
      <c r="F4911" s="412">
        <v>33060</v>
      </c>
      <c r="G4911" s="412">
        <v>-33060</v>
      </c>
      <c r="H4911" s="413"/>
    </row>
    <row r="4912" spans="2:8" x14ac:dyDescent="0.35">
      <c r="B4912" s="410" t="s">
        <v>5720</v>
      </c>
      <c r="C4912" s="411" t="s">
        <v>3322</v>
      </c>
      <c r="D4912" s="412">
        <v>0</v>
      </c>
      <c r="E4912" s="412">
        <v>0</v>
      </c>
      <c r="F4912" s="412">
        <v>33060</v>
      </c>
      <c r="G4912" s="412">
        <v>-33060</v>
      </c>
      <c r="H4912" s="413"/>
    </row>
    <row r="4913" spans="2:8" ht="40.5" x14ac:dyDescent="0.35">
      <c r="B4913" s="410" t="s">
        <v>5721</v>
      </c>
      <c r="C4913" s="411" t="s">
        <v>446</v>
      </c>
      <c r="D4913" s="412"/>
      <c r="E4913" s="412">
        <v>0</v>
      </c>
      <c r="F4913" s="412">
        <v>29000</v>
      </c>
      <c r="G4913" s="412"/>
      <c r="H4913" s="413"/>
    </row>
    <row r="4914" spans="2:8" ht="27.75" x14ac:dyDescent="0.35">
      <c r="B4914" s="410" t="s">
        <v>5722</v>
      </c>
      <c r="C4914" s="411" t="s">
        <v>670</v>
      </c>
      <c r="D4914" s="412"/>
      <c r="E4914" s="412">
        <v>0</v>
      </c>
      <c r="F4914" s="412">
        <v>4060</v>
      </c>
      <c r="G4914" s="412"/>
      <c r="H4914" s="413"/>
    </row>
    <row r="4915" spans="2:8" ht="27.75" x14ac:dyDescent="0.35">
      <c r="B4915" s="410" t="s">
        <v>5723</v>
      </c>
      <c r="C4915" s="411" t="s">
        <v>3326</v>
      </c>
      <c r="D4915" s="412">
        <v>0</v>
      </c>
      <c r="E4915" s="412">
        <v>0</v>
      </c>
      <c r="F4915" s="412">
        <v>96566.52</v>
      </c>
      <c r="G4915" s="412">
        <v>-96566.52</v>
      </c>
      <c r="H4915" s="413"/>
    </row>
    <row r="4916" spans="2:8" ht="66" x14ac:dyDescent="0.35">
      <c r="B4916" s="410" t="s">
        <v>5724</v>
      </c>
      <c r="C4916" s="411" t="s">
        <v>3328</v>
      </c>
      <c r="D4916" s="412">
        <v>0</v>
      </c>
      <c r="E4916" s="412">
        <v>0</v>
      </c>
      <c r="F4916" s="412">
        <v>11530.4</v>
      </c>
      <c r="G4916" s="412">
        <v>-11530.4</v>
      </c>
      <c r="H4916" s="413"/>
    </row>
    <row r="4917" spans="2:8" ht="27.75" x14ac:dyDescent="0.35">
      <c r="B4917" s="410" t="s">
        <v>5725</v>
      </c>
      <c r="C4917" s="411" t="s">
        <v>575</v>
      </c>
      <c r="D4917" s="412"/>
      <c r="E4917" s="412">
        <v>0</v>
      </c>
      <c r="F4917" s="412">
        <v>11530.4</v>
      </c>
      <c r="G4917" s="412"/>
      <c r="H4917" s="413"/>
    </row>
    <row r="4918" spans="2:8" ht="27.75" x14ac:dyDescent="0.35">
      <c r="B4918" s="410" t="s">
        <v>5726</v>
      </c>
      <c r="C4918" s="411" t="s">
        <v>3331</v>
      </c>
      <c r="D4918" s="412">
        <v>0</v>
      </c>
      <c r="E4918" s="412">
        <v>0</v>
      </c>
      <c r="F4918" s="412">
        <v>85036.12</v>
      </c>
      <c r="G4918" s="412">
        <v>-85036.12</v>
      </c>
      <c r="H4918" s="413"/>
    </row>
    <row r="4919" spans="2:8" ht="40.5" x14ac:dyDescent="0.35">
      <c r="B4919" s="410" t="s">
        <v>5727</v>
      </c>
      <c r="C4919" s="411" t="s">
        <v>475</v>
      </c>
      <c r="D4919" s="412"/>
      <c r="E4919" s="412">
        <v>0</v>
      </c>
      <c r="F4919" s="412">
        <v>10440</v>
      </c>
      <c r="G4919" s="412"/>
      <c r="H4919" s="413"/>
    </row>
    <row r="4920" spans="2:8" ht="40.5" x14ac:dyDescent="0.35">
      <c r="B4920" s="410" t="s">
        <v>5728</v>
      </c>
      <c r="C4920" s="411" t="s">
        <v>475</v>
      </c>
      <c r="D4920" s="412"/>
      <c r="E4920" s="412">
        <v>0</v>
      </c>
      <c r="F4920" s="412">
        <v>10440</v>
      </c>
      <c r="G4920" s="412"/>
      <c r="H4920" s="413"/>
    </row>
    <row r="4921" spans="2:8" ht="40.5" x14ac:dyDescent="0.35">
      <c r="B4921" s="410" t="s">
        <v>5729</v>
      </c>
      <c r="C4921" s="411" t="s">
        <v>481</v>
      </c>
      <c r="D4921" s="412"/>
      <c r="E4921" s="412">
        <v>0</v>
      </c>
      <c r="F4921" s="412">
        <v>51312.6</v>
      </c>
      <c r="G4921" s="412"/>
      <c r="H4921" s="413"/>
    </row>
    <row r="4922" spans="2:8" ht="40.5" x14ac:dyDescent="0.35">
      <c r="B4922" s="410" t="s">
        <v>5730</v>
      </c>
      <c r="C4922" s="411" t="s">
        <v>714</v>
      </c>
      <c r="D4922" s="412"/>
      <c r="E4922" s="412">
        <v>0</v>
      </c>
      <c r="F4922" s="412">
        <v>12843.52</v>
      </c>
      <c r="G4922" s="412"/>
      <c r="H4922" s="413"/>
    </row>
    <row r="4923" spans="2:8" ht="27.75" x14ac:dyDescent="0.35">
      <c r="B4923" s="410" t="s">
        <v>5731</v>
      </c>
      <c r="C4923" s="411" t="s">
        <v>3337</v>
      </c>
      <c r="D4923" s="412">
        <v>0</v>
      </c>
      <c r="E4923" s="412">
        <v>0</v>
      </c>
      <c r="F4923" s="412">
        <v>12972.55</v>
      </c>
      <c r="G4923" s="412">
        <v>-12972.55</v>
      </c>
      <c r="H4923" s="413"/>
    </row>
    <row r="4924" spans="2:8" x14ac:dyDescent="0.35">
      <c r="B4924" s="410" t="s">
        <v>5732</v>
      </c>
      <c r="C4924" s="411" t="s">
        <v>3339</v>
      </c>
      <c r="D4924" s="412">
        <v>0</v>
      </c>
      <c r="E4924" s="412">
        <v>0</v>
      </c>
      <c r="F4924" s="412">
        <v>4142.5200000000004</v>
      </c>
      <c r="G4924" s="412">
        <v>-4142.5200000000004</v>
      </c>
      <c r="H4924" s="413"/>
    </row>
    <row r="4925" spans="2:8" x14ac:dyDescent="0.35">
      <c r="B4925" s="410" t="s">
        <v>5733</v>
      </c>
      <c r="C4925" s="411" t="s">
        <v>3341</v>
      </c>
      <c r="D4925" s="412">
        <v>0</v>
      </c>
      <c r="E4925" s="412">
        <v>0</v>
      </c>
      <c r="F4925" s="412">
        <v>4142.5200000000004</v>
      </c>
      <c r="G4925" s="412">
        <v>-4142.5200000000004</v>
      </c>
      <c r="H4925" s="413"/>
    </row>
    <row r="4926" spans="2:8" ht="27.75" x14ac:dyDescent="0.35">
      <c r="B4926" s="410" t="s">
        <v>5734</v>
      </c>
      <c r="C4926" s="411" t="s">
        <v>316</v>
      </c>
      <c r="D4926" s="412"/>
      <c r="E4926" s="412">
        <v>0</v>
      </c>
      <c r="F4926" s="412">
        <v>51</v>
      </c>
      <c r="G4926" s="412"/>
      <c r="H4926" s="413"/>
    </row>
    <row r="4927" spans="2:8" ht="27.75" x14ac:dyDescent="0.35">
      <c r="B4927" s="410" t="s">
        <v>5735</v>
      </c>
      <c r="C4927" s="411" t="s">
        <v>316</v>
      </c>
      <c r="D4927" s="412"/>
      <c r="E4927" s="412">
        <v>0</v>
      </c>
      <c r="F4927" s="412">
        <v>8.16</v>
      </c>
      <c r="G4927" s="412"/>
      <c r="H4927" s="413"/>
    </row>
    <row r="4928" spans="2:8" ht="27.75" x14ac:dyDescent="0.35">
      <c r="B4928" s="410" t="s">
        <v>5736</v>
      </c>
      <c r="C4928" s="411" t="s">
        <v>316</v>
      </c>
      <c r="D4928" s="412"/>
      <c r="E4928" s="412">
        <v>0</v>
      </c>
      <c r="F4928" s="412">
        <v>34</v>
      </c>
      <c r="G4928" s="412"/>
      <c r="H4928" s="413"/>
    </row>
    <row r="4929" spans="2:8" ht="27.75" x14ac:dyDescent="0.35">
      <c r="B4929" s="410" t="s">
        <v>5737</v>
      </c>
      <c r="C4929" s="411" t="s">
        <v>316</v>
      </c>
      <c r="D4929" s="412"/>
      <c r="E4929" s="412">
        <v>0</v>
      </c>
      <c r="F4929" s="412">
        <v>5.44</v>
      </c>
      <c r="G4929" s="412"/>
      <c r="H4929" s="413"/>
    </row>
    <row r="4930" spans="2:8" ht="27.75" x14ac:dyDescent="0.35">
      <c r="B4930" s="410" t="s">
        <v>5738</v>
      </c>
      <c r="C4930" s="411" t="s">
        <v>330</v>
      </c>
      <c r="D4930" s="412"/>
      <c r="E4930" s="412">
        <v>0</v>
      </c>
      <c r="F4930" s="412">
        <v>17</v>
      </c>
      <c r="G4930" s="412"/>
      <c r="H4930" s="413"/>
    </row>
    <row r="4931" spans="2:8" ht="27.75" x14ac:dyDescent="0.35">
      <c r="B4931" s="410" t="s">
        <v>5739</v>
      </c>
      <c r="C4931" s="411" t="s">
        <v>330</v>
      </c>
      <c r="D4931" s="412"/>
      <c r="E4931" s="412">
        <v>0</v>
      </c>
      <c r="F4931" s="412">
        <v>2.72</v>
      </c>
      <c r="G4931" s="412"/>
      <c r="H4931" s="413"/>
    </row>
    <row r="4932" spans="2:8" ht="27.75" x14ac:dyDescent="0.35">
      <c r="B4932" s="410" t="s">
        <v>5740</v>
      </c>
      <c r="C4932" s="411" t="s">
        <v>330</v>
      </c>
      <c r="D4932" s="412"/>
      <c r="E4932" s="412">
        <v>0</v>
      </c>
      <c r="F4932" s="412">
        <v>17</v>
      </c>
      <c r="G4932" s="412"/>
      <c r="H4932" s="413"/>
    </row>
    <row r="4933" spans="2:8" ht="27.75" x14ac:dyDescent="0.35">
      <c r="B4933" s="410" t="s">
        <v>5741</v>
      </c>
      <c r="C4933" s="411" t="s">
        <v>330</v>
      </c>
      <c r="D4933" s="412"/>
      <c r="E4933" s="412">
        <v>0</v>
      </c>
      <c r="F4933" s="412">
        <v>2.72</v>
      </c>
      <c r="G4933" s="412"/>
      <c r="H4933" s="413"/>
    </row>
    <row r="4934" spans="2:8" ht="27.75" x14ac:dyDescent="0.35">
      <c r="B4934" s="410" t="s">
        <v>5742</v>
      </c>
      <c r="C4934" s="411" t="s">
        <v>338</v>
      </c>
      <c r="D4934" s="412"/>
      <c r="E4934" s="412">
        <v>0</v>
      </c>
      <c r="F4934" s="412">
        <v>102</v>
      </c>
      <c r="G4934" s="412"/>
      <c r="H4934" s="413"/>
    </row>
    <row r="4935" spans="2:8" ht="27.75" x14ac:dyDescent="0.35">
      <c r="B4935" s="410" t="s">
        <v>5743</v>
      </c>
      <c r="C4935" s="411" t="s">
        <v>338</v>
      </c>
      <c r="D4935" s="412"/>
      <c r="E4935" s="412">
        <v>0</v>
      </c>
      <c r="F4935" s="412">
        <v>16.32</v>
      </c>
      <c r="G4935" s="412"/>
      <c r="H4935" s="413"/>
    </row>
    <row r="4936" spans="2:8" ht="27.75" x14ac:dyDescent="0.35">
      <c r="B4936" s="410" t="s">
        <v>5744</v>
      </c>
      <c r="C4936" s="411" t="s">
        <v>346</v>
      </c>
      <c r="D4936" s="412"/>
      <c r="E4936" s="412">
        <v>0</v>
      </c>
      <c r="F4936" s="412">
        <v>17</v>
      </c>
      <c r="G4936" s="412"/>
      <c r="H4936" s="413"/>
    </row>
    <row r="4937" spans="2:8" ht="27.75" x14ac:dyDescent="0.35">
      <c r="B4937" s="410" t="s">
        <v>5745</v>
      </c>
      <c r="C4937" s="411" t="s">
        <v>346</v>
      </c>
      <c r="D4937" s="412"/>
      <c r="E4937" s="412">
        <v>0</v>
      </c>
      <c r="F4937" s="412">
        <v>2.72</v>
      </c>
      <c r="G4937" s="412"/>
      <c r="H4937" s="413"/>
    </row>
    <row r="4938" spans="2:8" ht="27.75" x14ac:dyDescent="0.35">
      <c r="B4938" s="410" t="s">
        <v>5746</v>
      </c>
      <c r="C4938" s="411" t="s">
        <v>346</v>
      </c>
      <c r="D4938" s="412"/>
      <c r="E4938" s="412">
        <v>0</v>
      </c>
      <c r="F4938" s="412">
        <v>34</v>
      </c>
      <c r="G4938" s="412"/>
      <c r="H4938" s="413"/>
    </row>
    <row r="4939" spans="2:8" ht="27.75" x14ac:dyDescent="0.35">
      <c r="B4939" s="410" t="s">
        <v>5747</v>
      </c>
      <c r="C4939" s="411" t="s">
        <v>346</v>
      </c>
      <c r="D4939" s="412"/>
      <c r="E4939" s="412">
        <v>0</v>
      </c>
      <c r="F4939" s="412">
        <v>5.44</v>
      </c>
      <c r="G4939" s="412"/>
      <c r="H4939" s="413"/>
    </row>
    <row r="4940" spans="2:8" ht="27.75" x14ac:dyDescent="0.35">
      <c r="B4940" s="410" t="s">
        <v>5748</v>
      </c>
      <c r="C4940" s="411" t="s">
        <v>356</v>
      </c>
      <c r="D4940" s="412"/>
      <c r="E4940" s="412">
        <v>0</v>
      </c>
      <c r="F4940" s="412">
        <v>119</v>
      </c>
      <c r="G4940" s="412"/>
      <c r="H4940" s="413"/>
    </row>
    <row r="4941" spans="2:8" ht="27.75" x14ac:dyDescent="0.35">
      <c r="B4941" s="410" t="s">
        <v>5749</v>
      </c>
      <c r="C4941" s="411" t="s">
        <v>356</v>
      </c>
      <c r="D4941" s="412"/>
      <c r="E4941" s="412">
        <v>0</v>
      </c>
      <c r="F4941" s="412">
        <v>19.04</v>
      </c>
      <c r="G4941" s="412"/>
      <c r="H4941" s="413"/>
    </row>
    <row r="4942" spans="2:8" ht="27.75" x14ac:dyDescent="0.35">
      <c r="B4942" s="410" t="s">
        <v>5750</v>
      </c>
      <c r="C4942" s="411" t="s">
        <v>356</v>
      </c>
      <c r="D4942" s="412"/>
      <c r="E4942" s="412">
        <v>0</v>
      </c>
      <c r="F4942" s="412">
        <v>119</v>
      </c>
      <c r="G4942" s="412"/>
      <c r="H4942" s="413"/>
    </row>
    <row r="4943" spans="2:8" ht="27.75" x14ac:dyDescent="0.35">
      <c r="B4943" s="410" t="s">
        <v>5751</v>
      </c>
      <c r="C4943" s="411" t="s">
        <v>356</v>
      </c>
      <c r="D4943" s="412"/>
      <c r="E4943" s="412">
        <v>0</v>
      </c>
      <c r="F4943" s="412">
        <v>19.04</v>
      </c>
      <c r="G4943" s="412"/>
      <c r="H4943" s="413"/>
    </row>
    <row r="4944" spans="2:8" ht="27.75" x14ac:dyDescent="0.35">
      <c r="B4944" s="410" t="s">
        <v>5752</v>
      </c>
      <c r="C4944" s="411" t="s">
        <v>356</v>
      </c>
      <c r="D4944" s="412"/>
      <c r="E4944" s="412">
        <v>0</v>
      </c>
      <c r="F4944" s="412">
        <v>136</v>
      </c>
      <c r="G4944" s="412"/>
      <c r="H4944" s="413"/>
    </row>
    <row r="4945" spans="2:8" ht="27.75" x14ac:dyDescent="0.35">
      <c r="B4945" s="410" t="s">
        <v>5753</v>
      </c>
      <c r="C4945" s="411" t="s">
        <v>356</v>
      </c>
      <c r="D4945" s="412"/>
      <c r="E4945" s="412">
        <v>0</v>
      </c>
      <c r="F4945" s="412">
        <v>21.76</v>
      </c>
      <c r="G4945" s="412"/>
      <c r="H4945" s="413"/>
    </row>
    <row r="4946" spans="2:8" ht="27.75" x14ac:dyDescent="0.35">
      <c r="B4946" s="410" t="s">
        <v>5754</v>
      </c>
      <c r="C4946" s="411" t="s">
        <v>356</v>
      </c>
      <c r="D4946" s="412"/>
      <c r="E4946" s="412">
        <v>0</v>
      </c>
      <c r="F4946" s="412">
        <v>17</v>
      </c>
      <c r="G4946" s="412"/>
      <c r="H4946" s="413"/>
    </row>
    <row r="4947" spans="2:8" ht="27.75" x14ac:dyDescent="0.35">
      <c r="B4947" s="410" t="s">
        <v>5755</v>
      </c>
      <c r="C4947" s="411" t="s">
        <v>356</v>
      </c>
      <c r="D4947" s="412"/>
      <c r="E4947" s="412">
        <v>0</v>
      </c>
      <c r="F4947" s="412">
        <v>2.72</v>
      </c>
      <c r="G4947" s="412"/>
      <c r="H4947" s="413"/>
    </row>
    <row r="4948" spans="2:8" ht="27.75" x14ac:dyDescent="0.35">
      <c r="B4948" s="410" t="s">
        <v>5756</v>
      </c>
      <c r="C4948" s="411" t="s">
        <v>330</v>
      </c>
      <c r="D4948" s="412"/>
      <c r="E4948" s="412">
        <v>0</v>
      </c>
      <c r="F4948" s="412">
        <v>17</v>
      </c>
      <c r="G4948" s="412"/>
      <c r="H4948" s="413"/>
    </row>
    <row r="4949" spans="2:8" ht="27.75" x14ac:dyDescent="0.35">
      <c r="B4949" s="410" t="s">
        <v>5757</v>
      </c>
      <c r="C4949" s="411" t="s">
        <v>330</v>
      </c>
      <c r="D4949" s="412"/>
      <c r="E4949" s="412">
        <v>0</v>
      </c>
      <c r="F4949" s="412">
        <v>2.72</v>
      </c>
      <c r="G4949" s="412"/>
      <c r="H4949" s="413"/>
    </row>
    <row r="4950" spans="2:8" ht="27.75" x14ac:dyDescent="0.35">
      <c r="B4950" s="410" t="s">
        <v>5758</v>
      </c>
      <c r="C4950" s="411" t="s">
        <v>376</v>
      </c>
      <c r="D4950" s="412"/>
      <c r="E4950" s="412">
        <v>0</v>
      </c>
      <c r="F4950" s="412">
        <v>543</v>
      </c>
      <c r="G4950" s="412"/>
      <c r="H4950" s="413"/>
    </row>
    <row r="4951" spans="2:8" ht="40.5" x14ac:dyDescent="0.35">
      <c r="B4951" s="410" t="s">
        <v>5759</v>
      </c>
      <c r="C4951" s="411" t="s">
        <v>378</v>
      </c>
      <c r="D4951" s="412"/>
      <c r="E4951" s="412">
        <v>0</v>
      </c>
      <c r="F4951" s="412">
        <v>326</v>
      </c>
      <c r="G4951" s="412"/>
      <c r="H4951" s="413"/>
    </row>
    <row r="4952" spans="2:8" ht="40.5" x14ac:dyDescent="0.35">
      <c r="B4952" s="410" t="s">
        <v>5760</v>
      </c>
      <c r="C4952" s="411" t="s">
        <v>382</v>
      </c>
      <c r="D4952" s="412"/>
      <c r="E4952" s="412">
        <v>0</v>
      </c>
      <c r="F4952" s="412">
        <v>34</v>
      </c>
      <c r="G4952" s="412"/>
      <c r="H4952" s="413"/>
    </row>
    <row r="4953" spans="2:8" ht="40.5" x14ac:dyDescent="0.35">
      <c r="B4953" s="410" t="s">
        <v>5761</v>
      </c>
      <c r="C4953" s="411" t="s">
        <v>382</v>
      </c>
      <c r="D4953" s="412"/>
      <c r="E4953" s="412">
        <v>0</v>
      </c>
      <c r="F4953" s="412">
        <v>5.44</v>
      </c>
      <c r="G4953" s="412"/>
      <c r="H4953" s="413"/>
    </row>
    <row r="4954" spans="2:8" ht="40.5" x14ac:dyDescent="0.35">
      <c r="B4954" s="410" t="s">
        <v>5762</v>
      </c>
      <c r="C4954" s="411" t="s">
        <v>382</v>
      </c>
      <c r="D4954" s="412"/>
      <c r="E4954" s="412">
        <v>0</v>
      </c>
      <c r="F4954" s="412">
        <v>51</v>
      </c>
      <c r="G4954" s="412"/>
      <c r="H4954" s="413"/>
    </row>
    <row r="4955" spans="2:8" ht="40.5" x14ac:dyDescent="0.35">
      <c r="B4955" s="410" t="s">
        <v>5763</v>
      </c>
      <c r="C4955" s="411" t="s">
        <v>382</v>
      </c>
      <c r="D4955" s="412"/>
      <c r="E4955" s="412">
        <v>0</v>
      </c>
      <c r="F4955" s="412">
        <v>8.16</v>
      </c>
      <c r="G4955" s="412"/>
      <c r="H4955" s="413"/>
    </row>
    <row r="4956" spans="2:8" ht="27.75" x14ac:dyDescent="0.35">
      <c r="B4956" s="410" t="s">
        <v>5764</v>
      </c>
      <c r="C4956" s="411" t="s">
        <v>356</v>
      </c>
      <c r="D4956" s="412"/>
      <c r="E4956" s="412">
        <v>0</v>
      </c>
      <c r="F4956" s="412">
        <v>51</v>
      </c>
      <c r="G4956" s="412"/>
      <c r="H4956" s="413"/>
    </row>
    <row r="4957" spans="2:8" ht="27.75" x14ac:dyDescent="0.35">
      <c r="B4957" s="410" t="s">
        <v>5765</v>
      </c>
      <c r="C4957" s="411" t="s">
        <v>356</v>
      </c>
      <c r="D4957" s="412"/>
      <c r="E4957" s="412">
        <v>0</v>
      </c>
      <c r="F4957" s="412">
        <v>8.16</v>
      </c>
      <c r="G4957" s="412"/>
      <c r="H4957" s="413"/>
    </row>
    <row r="4958" spans="2:8" ht="27.75" x14ac:dyDescent="0.35">
      <c r="B4958" s="410" t="s">
        <v>5766</v>
      </c>
      <c r="C4958" s="411" t="s">
        <v>356</v>
      </c>
      <c r="D4958" s="412"/>
      <c r="E4958" s="412">
        <v>0</v>
      </c>
      <c r="F4958" s="412">
        <v>34</v>
      </c>
      <c r="G4958" s="412"/>
      <c r="H4958" s="413"/>
    </row>
    <row r="4959" spans="2:8" ht="27.75" x14ac:dyDescent="0.35">
      <c r="B4959" s="410" t="s">
        <v>5767</v>
      </c>
      <c r="C4959" s="411" t="s">
        <v>356</v>
      </c>
      <c r="D4959" s="412"/>
      <c r="E4959" s="412">
        <v>0</v>
      </c>
      <c r="F4959" s="412">
        <v>5.44</v>
      </c>
      <c r="G4959" s="412"/>
      <c r="H4959" s="413"/>
    </row>
    <row r="4960" spans="2:8" ht="27.75" x14ac:dyDescent="0.35">
      <c r="B4960" s="410" t="s">
        <v>5768</v>
      </c>
      <c r="C4960" s="411" t="s">
        <v>356</v>
      </c>
      <c r="D4960" s="412"/>
      <c r="E4960" s="412">
        <v>0</v>
      </c>
      <c r="F4960" s="412">
        <v>119</v>
      </c>
      <c r="G4960" s="412"/>
      <c r="H4960" s="413"/>
    </row>
    <row r="4961" spans="2:8" ht="27.75" x14ac:dyDescent="0.35">
      <c r="B4961" s="410" t="s">
        <v>5769</v>
      </c>
      <c r="C4961" s="411" t="s">
        <v>356</v>
      </c>
      <c r="D4961" s="412"/>
      <c r="E4961" s="412">
        <v>0</v>
      </c>
      <c r="F4961" s="412">
        <v>19.04</v>
      </c>
      <c r="G4961" s="412"/>
      <c r="H4961" s="413"/>
    </row>
    <row r="4962" spans="2:8" ht="27.75" x14ac:dyDescent="0.35">
      <c r="B4962" s="410" t="s">
        <v>5770</v>
      </c>
      <c r="C4962" s="411" t="s">
        <v>356</v>
      </c>
      <c r="D4962" s="412"/>
      <c r="E4962" s="412">
        <v>0</v>
      </c>
      <c r="F4962" s="412">
        <v>68</v>
      </c>
      <c r="G4962" s="412"/>
      <c r="H4962" s="413"/>
    </row>
    <row r="4963" spans="2:8" ht="27.75" x14ac:dyDescent="0.35">
      <c r="B4963" s="410" t="s">
        <v>5771</v>
      </c>
      <c r="C4963" s="411" t="s">
        <v>356</v>
      </c>
      <c r="D4963" s="412"/>
      <c r="E4963" s="412">
        <v>0</v>
      </c>
      <c r="F4963" s="412">
        <v>10.88</v>
      </c>
      <c r="G4963" s="412"/>
      <c r="H4963" s="413"/>
    </row>
    <row r="4964" spans="2:8" ht="27.75" x14ac:dyDescent="0.35">
      <c r="B4964" s="410" t="s">
        <v>5772</v>
      </c>
      <c r="C4964" s="411" t="s">
        <v>402</v>
      </c>
      <c r="D4964" s="412"/>
      <c r="E4964" s="412">
        <v>0</v>
      </c>
      <c r="F4964" s="412">
        <v>15</v>
      </c>
      <c r="G4964" s="412"/>
      <c r="H4964" s="413"/>
    </row>
    <row r="4965" spans="2:8" ht="27.75" x14ac:dyDescent="0.35">
      <c r="B4965" s="410" t="s">
        <v>5773</v>
      </c>
      <c r="C4965" s="411" t="s">
        <v>402</v>
      </c>
      <c r="D4965" s="412"/>
      <c r="E4965" s="412">
        <v>0</v>
      </c>
      <c r="F4965" s="412">
        <v>2.4</v>
      </c>
      <c r="G4965" s="412"/>
      <c r="H4965" s="413"/>
    </row>
    <row r="4966" spans="2:8" ht="27.75" x14ac:dyDescent="0.35">
      <c r="B4966" s="410" t="s">
        <v>5774</v>
      </c>
      <c r="C4966" s="411" t="s">
        <v>406</v>
      </c>
      <c r="D4966" s="412"/>
      <c r="E4966" s="412">
        <v>0</v>
      </c>
      <c r="F4966" s="412">
        <v>40</v>
      </c>
      <c r="G4966" s="412"/>
      <c r="H4966" s="413"/>
    </row>
    <row r="4967" spans="2:8" ht="27.75" x14ac:dyDescent="0.35">
      <c r="B4967" s="410" t="s">
        <v>5775</v>
      </c>
      <c r="C4967" s="411" t="s">
        <v>406</v>
      </c>
      <c r="D4967" s="412"/>
      <c r="E4967" s="412">
        <v>0</v>
      </c>
      <c r="F4967" s="412">
        <v>6.4</v>
      </c>
      <c r="G4967" s="412"/>
      <c r="H4967" s="413"/>
    </row>
    <row r="4968" spans="2:8" ht="27.75" x14ac:dyDescent="0.35">
      <c r="B4968" s="410" t="s">
        <v>5776</v>
      </c>
      <c r="C4968" s="411" t="s">
        <v>415</v>
      </c>
      <c r="D4968" s="412"/>
      <c r="E4968" s="412">
        <v>0</v>
      </c>
      <c r="F4968" s="412">
        <v>660</v>
      </c>
      <c r="G4968" s="412"/>
      <c r="H4968" s="413"/>
    </row>
    <row r="4969" spans="2:8" ht="27.75" x14ac:dyDescent="0.35">
      <c r="B4969" s="410" t="s">
        <v>5777</v>
      </c>
      <c r="C4969" s="411" t="s">
        <v>415</v>
      </c>
      <c r="D4969" s="412"/>
      <c r="E4969" s="412">
        <v>0</v>
      </c>
      <c r="F4969" s="412">
        <v>105.6</v>
      </c>
      <c r="G4969" s="412"/>
      <c r="H4969" s="413"/>
    </row>
    <row r="4970" spans="2:8" ht="27.75" x14ac:dyDescent="0.35">
      <c r="B4970" s="410" t="s">
        <v>5778</v>
      </c>
      <c r="C4970" s="411" t="s">
        <v>356</v>
      </c>
      <c r="D4970" s="412"/>
      <c r="E4970" s="412">
        <v>0</v>
      </c>
      <c r="F4970" s="412">
        <v>119</v>
      </c>
      <c r="G4970" s="412"/>
      <c r="H4970" s="413"/>
    </row>
    <row r="4971" spans="2:8" ht="27.75" x14ac:dyDescent="0.35">
      <c r="B4971" s="410" t="s">
        <v>5779</v>
      </c>
      <c r="C4971" s="411" t="s">
        <v>356</v>
      </c>
      <c r="D4971" s="412"/>
      <c r="E4971" s="412">
        <v>0</v>
      </c>
      <c r="F4971" s="412">
        <v>19.04</v>
      </c>
      <c r="G4971" s="412"/>
      <c r="H4971" s="413"/>
    </row>
    <row r="4972" spans="2:8" ht="27.75" x14ac:dyDescent="0.35">
      <c r="B4972" s="410" t="s">
        <v>5780</v>
      </c>
      <c r="C4972" s="411" t="s">
        <v>356</v>
      </c>
      <c r="D4972" s="412"/>
      <c r="E4972" s="412">
        <v>0</v>
      </c>
      <c r="F4972" s="412">
        <v>68</v>
      </c>
      <c r="G4972" s="412"/>
      <c r="H4972" s="413"/>
    </row>
    <row r="4973" spans="2:8" ht="27.75" x14ac:dyDescent="0.35">
      <c r="B4973" s="410" t="s">
        <v>5781</v>
      </c>
      <c r="C4973" s="411" t="s">
        <v>356</v>
      </c>
      <c r="D4973" s="412"/>
      <c r="E4973" s="412">
        <v>0</v>
      </c>
      <c r="F4973" s="412">
        <v>10.88</v>
      </c>
      <c r="G4973" s="412"/>
      <c r="H4973" s="413"/>
    </row>
    <row r="4974" spans="2:8" ht="27.75" x14ac:dyDescent="0.35">
      <c r="B4974" s="410" t="s">
        <v>5782</v>
      </c>
      <c r="C4974" s="411" t="s">
        <v>444</v>
      </c>
      <c r="D4974" s="412"/>
      <c r="E4974" s="412">
        <v>0</v>
      </c>
      <c r="F4974" s="412">
        <v>10</v>
      </c>
      <c r="G4974" s="412"/>
      <c r="H4974" s="413"/>
    </row>
    <row r="4975" spans="2:8" ht="27.75" x14ac:dyDescent="0.35">
      <c r="B4975" s="410" t="s">
        <v>5783</v>
      </c>
      <c r="C4975" s="411" t="s">
        <v>444</v>
      </c>
      <c r="D4975" s="412"/>
      <c r="E4975" s="412">
        <v>0</v>
      </c>
      <c r="F4975" s="412">
        <v>1.6</v>
      </c>
      <c r="G4975" s="412"/>
      <c r="H4975" s="413"/>
    </row>
    <row r="4976" spans="2:8" x14ac:dyDescent="0.35">
      <c r="B4976" s="410" t="s">
        <v>5784</v>
      </c>
      <c r="C4976" s="411" t="s">
        <v>448</v>
      </c>
      <c r="D4976" s="412"/>
      <c r="E4976" s="412">
        <v>0</v>
      </c>
      <c r="F4976" s="412">
        <v>10</v>
      </c>
      <c r="G4976" s="412"/>
      <c r="H4976" s="413"/>
    </row>
    <row r="4977" spans="2:8" x14ac:dyDescent="0.35">
      <c r="B4977" s="410" t="s">
        <v>5785</v>
      </c>
      <c r="C4977" s="411" t="s">
        <v>448</v>
      </c>
      <c r="D4977" s="412"/>
      <c r="E4977" s="412">
        <v>0</v>
      </c>
      <c r="F4977" s="412">
        <v>1.6</v>
      </c>
      <c r="G4977" s="412"/>
      <c r="H4977" s="413"/>
    </row>
    <row r="4978" spans="2:8" ht="27.75" x14ac:dyDescent="0.35">
      <c r="B4978" s="410" t="s">
        <v>5786</v>
      </c>
      <c r="C4978" s="411" t="s">
        <v>460</v>
      </c>
      <c r="D4978" s="412"/>
      <c r="E4978" s="412">
        <v>0</v>
      </c>
      <c r="F4978" s="412">
        <v>15</v>
      </c>
      <c r="G4978" s="412"/>
      <c r="H4978" s="413"/>
    </row>
    <row r="4979" spans="2:8" ht="27.75" x14ac:dyDescent="0.35">
      <c r="B4979" s="410" t="s">
        <v>5787</v>
      </c>
      <c r="C4979" s="411" t="s">
        <v>460</v>
      </c>
      <c r="D4979" s="412"/>
      <c r="E4979" s="412">
        <v>0</v>
      </c>
      <c r="F4979" s="412">
        <v>2.4</v>
      </c>
      <c r="G4979" s="412"/>
      <c r="H4979" s="413"/>
    </row>
    <row r="4980" spans="2:8" ht="27.75" x14ac:dyDescent="0.35">
      <c r="B4980" s="410" t="s">
        <v>5788</v>
      </c>
      <c r="C4980" s="411" t="s">
        <v>406</v>
      </c>
      <c r="D4980" s="412"/>
      <c r="E4980" s="412">
        <v>0</v>
      </c>
      <c r="F4980" s="412">
        <v>30</v>
      </c>
      <c r="G4980" s="412"/>
      <c r="H4980" s="413"/>
    </row>
    <row r="4981" spans="2:8" ht="27.75" x14ac:dyDescent="0.35">
      <c r="B4981" s="410" t="s">
        <v>5789</v>
      </c>
      <c r="C4981" s="411" t="s">
        <v>406</v>
      </c>
      <c r="D4981" s="412"/>
      <c r="E4981" s="412">
        <v>0</v>
      </c>
      <c r="F4981" s="412">
        <v>4.8</v>
      </c>
      <c r="G4981" s="412"/>
      <c r="H4981" s="413"/>
    </row>
    <row r="4982" spans="2:8" ht="27.75" x14ac:dyDescent="0.35">
      <c r="B4982" s="410" t="s">
        <v>5790</v>
      </c>
      <c r="C4982" s="411" t="s">
        <v>402</v>
      </c>
      <c r="D4982" s="412"/>
      <c r="E4982" s="412">
        <v>0</v>
      </c>
      <c r="F4982" s="412">
        <v>5</v>
      </c>
      <c r="G4982" s="412"/>
      <c r="H4982" s="413"/>
    </row>
    <row r="4983" spans="2:8" ht="27.75" x14ac:dyDescent="0.35">
      <c r="B4983" s="410" t="s">
        <v>5791</v>
      </c>
      <c r="C4983" s="411" t="s">
        <v>402</v>
      </c>
      <c r="D4983" s="412"/>
      <c r="E4983" s="412">
        <v>0</v>
      </c>
      <c r="F4983" s="412">
        <v>0.8</v>
      </c>
      <c r="G4983" s="412"/>
      <c r="H4983" s="413"/>
    </row>
    <row r="4984" spans="2:8" ht="27.75" x14ac:dyDescent="0.35">
      <c r="B4984" s="410" t="s">
        <v>5792</v>
      </c>
      <c r="C4984" s="411" t="s">
        <v>483</v>
      </c>
      <c r="D4984" s="412"/>
      <c r="E4984" s="412">
        <v>0</v>
      </c>
      <c r="F4984" s="412">
        <v>30</v>
      </c>
      <c r="G4984" s="412"/>
      <c r="H4984" s="413"/>
    </row>
    <row r="4985" spans="2:8" ht="27.75" x14ac:dyDescent="0.35">
      <c r="B4985" s="410" t="s">
        <v>5793</v>
      </c>
      <c r="C4985" s="411" t="s">
        <v>483</v>
      </c>
      <c r="D4985" s="412"/>
      <c r="E4985" s="412">
        <v>0</v>
      </c>
      <c r="F4985" s="412">
        <v>4.8</v>
      </c>
      <c r="G4985" s="412"/>
      <c r="H4985" s="413"/>
    </row>
    <row r="4986" spans="2:8" ht="27.75" x14ac:dyDescent="0.35">
      <c r="B4986" s="410" t="s">
        <v>5794</v>
      </c>
      <c r="C4986" s="411" t="s">
        <v>444</v>
      </c>
      <c r="D4986" s="412"/>
      <c r="E4986" s="412">
        <v>0</v>
      </c>
      <c r="F4986" s="412">
        <v>660</v>
      </c>
      <c r="G4986" s="412"/>
      <c r="H4986" s="413"/>
    </row>
    <row r="4987" spans="2:8" ht="27.75" x14ac:dyDescent="0.35">
      <c r="B4987" s="410" t="s">
        <v>5795</v>
      </c>
      <c r="C4987" s="411" t="s">
        <v>444</v>
      </c>
      <c r="D4987" s="412"/>
      <c r="E4987" s="412">
        <v>0</v>
      </c>
      <c r="F4987" s="412">
        <v>20</v>
      </c>
      <c r="G4987" s="412"/>
      <c r="H4987" s="413"/>
    </row>
    <row r="4988" spans="2:8" ht="27.75" x14ac:dyDescent="0.35">
      <c r="B4988" s="410" t="s">
        <v>5796</v>
      </c>
      <c r="C4988" s="411" t="s">
        <v>444</v>
      </c>
      <c r="D4988" s="412"/>
      <c r="E4988" s="412">
        <v>0</v>
      </c>
      <c r="F4988" s="412">
        <v>108.8</v>
      </c>
      <c r="G4988" s="412"/>
      <c r="H4988" s="413"/>
    </row>
    <row r="4989" spans="2:8" ht="27.75" x14ac:dyDescent="0.35">
      <c r="B4989" s="410" t="s">
        <v>5797</v>
      </c>
      <c r="C4989" s="411" t="s">
        <v>402</v>
      </c>
      <c r="D4989" s="412"/>
      <c r="E4989" s="412">
        <v>0</v>
      </c>
      <c r="F4989" s="412">
        <v>5</v>
      </c>
      <c r="G4989" s="412"/>
      <c r="H4989" s="413"/>
    </row>
    <row r="4990" spans="2:8" ht="27.75" x14ac:dyDescent="0.35">
      <c r="B4990" s="410" t="s">
        <v>5798</v>
      </c>
      <c r="C4990" s="411" t="s">
        <v>402</v>
      </c>
      <c r="D4990" s="412"/>
      <c r="E4990" s="412">
        <v>0</v>
      </c>
      <c r="F4990" s="412">
        <v>0.8</v>
      </c>
      <c r="G4990" s="412"/>
      <c r="H4990" s="413"/>
    </row>
    <row r="4991" spans="2:8" ht="27.75" x14ac:dyDescent="0.35">
      <c r="B4991" s="410" t="s">
        <v>5799</v>
      </c>
      <c r="C4991" s="411" t="s">
        <v>557</v>
      </c>
      <c r="D4991" s="412"/>
      <c r="E4991" s="412">
        <v>0</v>
      </c>
      <c r="F4991" s="412">
        <v>20</v>
      </c>
      <c r="G4991" s="412"/>
      <c r="H4991" s="413"/>
    </row>
    <row r="4992" spans="2:8" ht="27.75" x14ac:dyDescent="0.35">
      <c r="B4992" s="410" t="s">
        <v>5800</v>
      </c>
      <c r="C4992" s="411" t="s">
        <v>557</v>
      </c>
      <c r="D4992" s="412"/>
      <c r="E4992" s="412">
        <v>0</v>
      </c>
      <c r="F4992" s="412">
        <v>3.2</v>
      </c>
      <c r="G4992" s="412"/>
      <c r="H4992" s="413"/>
    </row>
    <row r="4993" spans="2:8" ht="40.5" x14ac:dyDescent="0.35">
      <c r="B4993" s="410" t="s">
        <v>5801</v>
      </c>
      <c r="C4993" s="411" t="s">
        <v>561</v>
      </c>
      <c r="D4993" s="412"/>
      <c r="E4993" s="412">
        <v>0</v>
      </c>
      <c r="F4993" s="412">
        <v>39</v>
      </c>
      <c r="G4993" s="412"/>
      <c r="H4993" s="413"/>
    </row>
    <row r="4994" spans="2:8" ht="40.5" x14ac:dyDescent="0.35">
      <c r="B4994" s="410" t="s">
        <v>5802</v>
      </c>
      <c r="C4994" s="411" t="s">
        <v>561</v>
      </c>
      <c r="D4994" s="412"/>
      <c r="E4994" s="412">
        <v>0</v>
      </c>
      <c r="F4994" s="412">
        <v>6.24</v>
      </c>
      <c r="G4994" s="412"/>
      <c r="H4994" s="413"/>
    </row>
    <row r="4995" spans="2:8" ht="40.5" x14ac:dyDescent="0.35">
      <c r="B4995" s="410" t="s">
        <v>5803</v>
      </c>
      <c r="C4995" s="411" t="s">
        <v>561</v>
      </c>
      <c r="D4995" s="412"/>
      <c r="E4995" s="412">
        <v>0</v>
      </c>
      <c r="F4995" s="412">
        <v>39</v>
      </c>
      <c r="G4995" s="412"/>
      <c r="H4995" s="413"/>
    </row>
    <row r="4996" spans="2:8" ht="40.5" x14ac:dyDescent="0.35">
      <c r="B4996" s="410" t="s">
        <v>5804</v>
      </c>
      <c r="C4996" s="411" t="s">
        <v>561</v>
      </c>
      <c r="D4996" s="412"/>
      <c r="E4996" s="412">
        <v>0</v>
      </c>
      <c r="F4996" s="412">
        <v>6.24</v>
      </c>
      <c r="G4996" s="412"/>
      <c r="H4996" s="413"/>
    </row>
    <row r="4997" spans="2:8" x14ac:dyDescent="0.35">
      <c r="B4997" s="410" t="s">
        <v>5805</v>
      </c>
      <c r="C4997" s="411" t="s">
        <v>3414</v>
      </c>
      <c r="D4997" s="412">
        <v>0</v>
      </c>
      <c r="E4997" s="412">
        <v>0</v>
      </c>
      <c r="F4997" s="412">
        <v>8830.0300000000007</v>
      </c>
      <c r="G4997" s="412">
        <v>-8830.0300000000007</v>
      </c>
      <c r="H4997" s="413"/>
    </row>
    <row r="4998" spans="2:8" x14ac:dyDescent="0.35">
      <c r="B4998" s="410" t="s">
        <v>5806</v>
      </c>
      <c r="C4998" s="411" t="s">
        <v>3416</v>
      </c>
      <c r="D4998" s="412">
        <v>0</v>
      </c>
      <c r="E4998" s="412">
        <v>0</v>
      </c>
      <c r="F4998" s="412">
        <v>8830.0300000000007</v>
      </c>
      <c r="G4998" s="412">
        <v>-8830.0300000000007</v>
      </c>
      <c r="H4998" s="413"/>
    </row>
    <row r="4999" spans="2:8" x14ac:dyDescent="0.35">
      <c r="B4999" s="410" t="s">
        <v>5807</v>
      </c>
      <c r="C4999" s="411" t="s">
        <v>563</v>
      </c>
      <c r="D4999" s="412"/>
      <c r="E4999" s="412">
        <v>0</v>
      </c>
      <c r="F4999" s="412">
        <v>4103.34</v>
      </c>
      <c r="G4999" s="412"/>
      <c r="H4999" s="413"/>
    </row>
    <row r="5000" spans="2:8" ht="53.25" x14ac:dyDescent="0.35">
      <c r="B5000" s="410" t="s">
        <v>5808</v>
      </c>
      <c r="C5000" s="411" t="s">
        <v>565</v>
      </c>
      <c r="D5000" s="412"/>
      <c r="E5000" s="412">
        <v>0</v>
      </c>
      <c r="F5000" s="412">
        <v>4726.6899999999996</v>
      </c>
      <c r="G5000" s="412"/>
      <c r="H5000" s="413"/>
    </row>
    <row r="5001" spans="2:8" ht="40.5" x14ac:dyDescent="0.35">
      <c r="B5001" s="410" t="s">
        <v>5809</v>
      </c>
      <c r="C5001" s="411" t="s">
        <v>3420</v>
      </c>
      <c r="D5001" s="412">
        <v>0</v>
      </c>
      <c r="E5001" s="412">
        <v>0</v>
      </c>
      <c r="F5001" s="412">
        <v>90605.83</v>
      </c>
      <c r="G5001" s="412">
        <v>-90605.83</v>
      </c>
      <c r="H5001" s="413"/>
    </row>
    <row r="5002" spans="2:8" ht="40.5" x14ac:dyDescent="0.35">
      <c r="B5002" s="410" t="s">
        <v>5810</v>
      </c>
      <c r="C5002" s="411" t="s">
        <v>3422</v>
      </c>
      <c r="D5002" s="412">
        <v>0</v>
      </c>
      <c r="E5002" s="412">
        <v>0</v>
      </c>
      <c r="F5002" s="412">
        <v>4891.7</v>
      </c>
      <c r="G5002" s="412">
        <v>-4891.7</v>
      </c>
      <c r="H5002" s="413"/>
    </row>
    <row r="5003" spans="2:8" ht="27.75" x14ac:dyDescent="0.35">
      <c r="B5003" s="410" t="s">
        <v>5811</v>
      </c>
      <c r="C5003" s="411" t="s">
        <v>3424</v>
      </c>
      <c r="D5003" s="412">
        <v>0</v>
      </c>
      <c r="E5003" s="412">
        <v>0</v>
      </c>
      <c r="F5003" s="412">
        <v>4891.7</v>
      </c>
      <c r="G5003" s="412">
        <v>-4891.7</v>
      </c>
      <c r="H5003" s="413"/>
    </row>
    <row r="5004" spans="2:8" x14ac:dyDescent="0.35">
      <c r="B5004" s="410" t="s">
        <v>5812</v>
      </c>
      <c r="C5004" s="411" t="s">
        <v>623</v>
      </c>
      <c r="D5004" s="412"/>
      <c r="E5004" s="412">
        <v>0</v>
      </c>
      <c r="F5004" s="412">
        <v>4891.7</v>
      </c>
      <c r="G5004" s="412"/>
      <c r="H5004" s="413"/>
    </row>
    <row r="5005" spans="2:8" ht="27.75" x14ac:dyDescent="0.35">
      <c r="B5005" s="410" t="s">
        <v>5813</v>
      </c>
      <c r="C5005" s="411" t="s">
        <v>3427</v>
      </c>
      <c r="D5005" s="412">
        <v>0</v>
      </c>
      <c r="E5005" s="412">
        <v>0</v>
      </c>
      <c r="F5005" s="412">
        <v>85714.13</v>
      </c>
      <c r="G5005" s="412">
        <v>-85714.13</v>
      </c>
      <c r="H5005" s="413"/>
    </row>
    <row r="5006" spans="2:8" ht="27.75" x14ac:dyDescent="0.35">
      <c r="B5006" s="410" t="s">
        <v>5814</v>
      </c>
      <c r="C5006" s="411" t="s">
        <v>3429</v>
      </c>
      <c r="D5006" s="412">
        <v>0</v>
      </c>
      <c r="E5006" s="412">
        <v>0</v>
      </c>
      <c r="F5006" s="412">
        <v>85714.13</v>
      </c>
      <c r="G5006" s="412">
        <v>-85714.13</v>
      </c>
      <c r="H5006" s="413"/>
    </row>
    <row r="5007" spans="2:8" ht="40.5" x14ac:dyDescent="0.35">
      <c r="B5007" s="410" t="s">
        <v>5815</v>
      </c>
      <c r="C5007" s="411" t="s">
        <v>613</v>
      </c>
      <c r="D5007" s="412"/>
      <c r="E5007" s="412">
        <v>0</v>
      </c>
      <c r="F5007" s="412">
        <v>1550</v>
      </c>
      <c r="G5007" s="412"/>
      <c r="H5007" s="413"/>
    </row>
    <row r="5008" spans="2:8" ht="40.5" x14ac:dyDescent="0.35">
      <c r="B5008" s="410" t="s">
        <v>5816</v>
      </c>
      <c r="C5008" s="411" t="s">
        <v>613</v>
      </c>
      <c r="D5008" s="412"/>
      <c r="E5008" s="412">
        <v>0</v>
      </c>
      <c r="F5008" s="412">
        <v>1090</v>
      </c>
      <c r="G5008" s="412"/>
      <c r="H5008" s="413"/>
    </row>
    <row r="5009" spans="2:8" ht="40.5" x14ac:dyDescent="0.35">
      <c r="B5009" s="410" t="s">
        <v>5817</v>
      </c>
      <c r="C5009" s="411" t="s">
        <v>613</v>
      </c>
      <c r="D5009" s="412"/>
      <c r="E5009" s="412">
        <v>0</v>
      </c>
      <c r="F5009" s="412">
        <v>483.41</v>
      </c>
      <c r="G5009" s="412"/>
      <c r="H5009" s="413"/>
    </row>
    <row r="5010" spans="2:8" ht="27.75" x14ac:dyDescent="0.35">
      <c r="B5010" s="410" t="s">
        <v>5818</v>
      </c>
      <c r="C5010" s="411" t="s">
        <v>615</v>
      </c>
      <c r="D5010" s="412"/>
      <c r="E5010" s="412">
        <v>0</v>
      </c>
      <c r="F5010" s="412">
        <v>10844</v>
      </c>
      <c r="G5010" s="412"/>
      <c r="H5010" s="413"/>
    </row>
    <row r="5011" spans="2:8" ht="27.75" x14ac:dyDescent="0.35">
      <c r="B5011" s="410" t="s">
        <v>5819</v>
      </c>
      <c r="C5011" s="411" t="s">
        <v>716</v>
      </c>
      <c r="D5011" s="412"/>
      <c r="E5011" s="412">
        <v>0</v>
      </c>
      <c r="F5011" s="412">
        <v>22508.639999999999</v>
      </c>
      <c r="G5011" s="412"/>
      <c r="H5011" s="413"/>
    </row>
    <row r="5012" spans="2:8" ht="40.5" x14ac:dyDescent="0.35">
      <c r="B5012" s="410" t="s">
        <v>5820</v>
      </c>
      <c r="C5012" s="411" t="s">
        <v>718</v>
      </c>
      <c r="D5012" s="412"/>
      <c r="E5012" s="412">
        <v>0</v>
      </c>
      <c r="F5012" s="412">
        <v>13357.99</v>
      </c>
      <c r="G5012" s="412"/>
      <c r="H5012" s="413"/>
    </row>
    <row r="5013" spans="2:8" ht="40.5" x14ac:dyDescent="0.35">
      <c r="B5013" s="410" t="s">
        <v>5821</v>
      </c>
      <c r="C5013" s="411" t="s">
        <v>720</v>
      </c>
      <c r="D5013" s="412"/>
      <c r="E5013" s="412">
        <v>0</v>
      </c>
      <c r="F5013" s="412">
        <v>11102.29</v>
      </c>
      <c r="G5013" s="412"/>
      <c r="H5013" s="413"/>
    </row>
    <row r="5014" spans="2:8" ht="27.75" x14ac:dyDescent="0.35">
      <c r="B5014" s="410" t="s">
        <v>5822</v>
      </c>
      <c r="C5014" s="411" t="s">
        <v>722</v>
      </c>
      <c r="D5014" s="412"/>
      <c r="E5014" s="412">
        <v>0</v>
      </c>
      <c r="F5014" s="412">
        <v>13171.8</v>
      </c>
      <c r="G5014" s="412"/>
      <c r="H5014" s="413"/>
    </row>
    <row r="5015" spans="2:8" x14ac:dyDescent="0.35">
      <c r="B5015" s="410" t="s">
        <v>5823</v>
      </c>
      <c r="C5015" s="411" t="s">
        <v>742</v>
      </c>
      <c r="D5015" s="412"/>
      <c r="E5015" s="412">
        <v>0</v>
      </c>
      <c r="F5015" s="412">
        <v>11606</v>
      </c>
      <c r="G5015" s="412"/>
      <c r="H5015" s="413"/>
    </row>
    <row r="5016" spans="2:8" x14ac:dyDescent="0.35">
      <c r="B5016" s="410" t="s">
        <v>5824</v>
      </c>
      <c r="C5016" s="411" t="s">
        <v>3440</v>
      </c>
      <c r="D5016" s="412">
        <v>0</v>
      </c>
      <c r="E5016" s="412">
        <v>0</v>
      </c>
      <c r="F5016" s="412">
        <v>40619.870000000003</v>
      </c>
      <c r="G5016" s="412">
        <v>-40619.870000000003</v>
      </c>
      <c r="H5016" s="413"/>
    </row>
    <row r="5017" spans="2:8" x14ac:dyDescent="0.35">
      <c r="B5017" s="410" t="s">
        <v>5825</v>
      </c>
      <c r="C5017" s="411" t="s">
        <v>3442</v>
      </c>
      <c r="D5017" s="412">
        <v>0</v>
      </c>
      <c r="E5017" s="412">
        <v>0</v>
      </c>
      <c r="F5017" s="412">
        <v>345</v>
      </c>
      <c r="G5017" s="412">
        <v>-345</v>
      </c>
      <c r="H5017" s="413"/>
    </row>
    <row r="5018" spans="2:8" x14ac:dyDescent="0.35">
      <c r="B5018" s="410" t="s">
        <v>5826</v>
      </c>
      <c r="C5018" s="411" t="s">
        <v>3444</v>
      </c>
      <c r="D5018" s="412">
        <v>0</v>
      </c>
      <c r="E5018" s="412">
        <v>0</v>
      </c>
      <c r="F5018" s="412">
        <v>345</v>
      </c>
      <c r="G5018" s="412">
        <v>-345</v>
      </c>
      <c r="H5018" s="413"/>
    </row>
    <row r="5019" spans="2:8" ht="40.5" x14ac:dyDescent="0.35">
      <c r="B5019" s="410" t="s">
        <v>5827</v>
      </c>
      <c r="C5019" s="411" t="s">
        <v>744</v>
      </c>
      <c r="D5019" s="412"/>
      <c r="E5019" s="412">
        <v>0</v>
      </c>
      <c r="F5019" s="412">
        <v>345</v>
      </c>
      <c r="G5019" s="412"/>
      <c r="H5019" s="413"/>
    </row>
    <row r="5020" spans="2:8" x14ac:dyDescent="0.35">
      <c r="B5020" s="410" t="s">
        <v>5828</v>
      </c>
      <c r="C5020" s="411" t="s">
        <v>3447</v>
      </c>
      <c r="D5020" s="412">
        <v>0</v>
      </c>
      <c r="E5020" s="412">
        <v>0</v>
      </c>
      <c r="F5020" s="412">
        <v>40274.870000000003</v>
      </c>
      <c r="G5020" s="412">
        <v>-40274.870000000003</v>
      </c>
      <c r="H5020" s="413"/>
    </row>
    <row r="5021" spans="2:8" ht="27.75" x14ac:dyDescent="0.35">
      <c r="B5021" s="410" t="s">
        <v>5829</v>
      </c>
      <c r="C5021" s="411" t="s">
        <v>3449</v>
      </c>
      <c r="D5021" s="412">
        <v>0</v>
      </c>
      <c r="E5021" s="412">
        <v>0</v>
      </c>
      <c r="F5021" s="412">
        <v>40274.870000000003</v>
      </c>
      <c r="G5021" s="412">
        <v>-40274.870000000003</v>
      </c>
      <c r="H5021" s="413"/>
    </row>
    <row r="5022" spans="2:8" ht="40.5" x14ac:dyDescent="0.35">
      <c r="B5022" s="410" t="s">
        <v>5830</v>
      </c>
      <c r="C5022" s="411" t="s">
        <v>363</v>
      </c>
      <c r="D5022" s="412"/>
      <c r="E5022" s="412">
        <v>0</v>
      </c>
      <c r="F5022" s="412">
        <v>1332</v>
      </c>
      <c r="G5022" s="412"/>
      <c r="H5022" s="413"/>
    </row>
    <row r="5023" spans="2:8" ht="40.5" x14ac:dyDescent="0.35">
      <c r="B5023" s="410" t="s">
        <v>5831</v>
      </c>
      <c r="C5023" s="411" t="s">
        <v>363</v>
      </c>
      <c r="D5023" s="412"/>
      <c r="E5023" s="412">
        <v>0</v>
      </c>
      <c r="F5023" s="412">
        <v>743</v>
      </c>
      <c r="G5023" s="412"/>
      <c r="H5023" s="413"/>
    </row>
    <row r="5024" spans="2:8" ht="27.75" x14ac:dyDescent="0.35">
      <c r="B5024" s="410" t="s">
        <v>5832</v>
      </c>
      <c r="C5024" s="411" t="s">
        <v>372</v>
      </c>
      <c r="D5024" s="412"/>
      <c r="E5024" s="412">
        <v>0</v>
      </c>
      <c r="F5024" s="412">
        <v>465</v>
      </c>
      <c r="G5024" s="412"/>
      <c r="H5024" s="413"/>
    </row>
    <row r="5025" spans="2:8" ht="27.75" x14ac:dyDescent="0.35">
      <c r="B5025" s="410" t="s">
        <v>5833</v>
      </c>
      <c r="C5025" s="411" t="s">
        <v>388</v>
      </c>
      <c r="D5025" s="412"/>
      <c r="E5025" s="412">
        <v>0</v>
      </c>
      <c r="F5025" s="412">
        <v>1513</v>
      </c>
      <c r="G5025" s="412"/>
      <c r="H5025" s="413"/>
    </row>
    <row r="5026" spans="2:8" ht="27.75" x14ac:dyDescent="0.35">
      <c r="B5026" s="410" t="s">
        <v>5834</v>
      </c>
      <c r="C5026" s="411" t="s">
        <v>388</v>
      </c>
      <c r="D5026" s="412"/>
      <c r="E5026" s="412">
        <v>0</v>
      </c>
      <c r="F5026" s="412">
        <v>1487</v>
      </c>
      <c r="G5026" s="412"/>
      <c r="H5026" s="413"/>
    </row>
    <row r="5027" spans="2:8" ht="27.75" x14ac:dyDescent="0.35">
      <c r="B5027" s="410" t="s">
        <v>5835</v>
      </c>
      <c r="C5027" s="411" t="s">
        <v>388</v>
      </c>
      <c r="D5027" s="412"/>
      <c r="E5027" s="412">
        <v>0</v>
      </c>
      <c r="F5027" s="412">
        <v>2787.2</v>
      </c>
      <c r="G5027" s="412"/>
      <c r="H5027" s="413"/>
    </row>
    <row r="5028" spans="2:8" ht="27.75" x14ac:dyDescent="0.35">
      <c r="B5028" s="410" t="s">
        <v>5836</v>
      </c>
      <c r="C5028" s="411" t="s">
        <v>388</v>
      </c>
      <c r="D5028" s="412"/>
      <c r="E5028" s="412">
        <v>0</v>
      </c>
      <c r="F5028" s="412">
        <v>438</v>
      </c>
      <c r="G5028" s="412"/>
      <c r="H5028" s="413"/>
    </row>
    <row r="5029" spans="2:8" ht="27.75" x14ac:dyDescent="0.35">
      <c r="B5029" s="410" t="s">
        <v>5837</v>
      </c>
      <c r="C5029" s="411" t="s">
        <v>388</v>
      </c>
      <c r="D5029" s="412"/>
      <c r="E5029" s="412">
        <v>0</v>
      </c>
      <c r="F5029" s="412">
        <v>750</v>
      </c>
      <c r="G5029" s="412"/>
      <c r="H5029" s="413"/>
    </row>
    <row r="5030" spans="2:8" ht="27.75" x14ac:dyDescent="0.35">
      <c r="B5030" s="410" t="s">
        <v>5838</v>
      </c>
      <c r="C5030" s="411" t="s">
        <v>388</v>
      </c>
      <c r="D5030" s="412"/>
      <c r="E5030" s="412">
        <v>0</v>
      </c>
      <c r="F5030" s="412">
        <v>696</v>
      </c>
      <c r="G5030" s="412"/>
      <c r="H5030" s="413"/>
    </row>
    <row r="5031" spans="2:8" ht="27.75" x14ac:dyDescent="0.35">
      <c r="B5031" s="410" t="s">
        <v>5839</v>
      </c>
      <c r="C5031" s="411" t="s">
        <v>388</v>
      </c>
      <c r="D5031" s="412"/>
      <c r="E5031" s="412">
        <v>0</v>
      </c>
      <c r="F5031" s="412">
        <v>682</v>
      </c>
      <c r="G5031" s="412"/>
      <c r="H5031" s="413"/>
    </row>
    <row r="5032" spans="2:8" ht="27.75" x14ac:dyDescent="0.35">
      <c r="B5032" s="410" t="s">
        <v>5840</v>
      </c>
      <c r="C5032" s="411" t="s">
        <v>395</v>
      </c>
      <c r="D5032" s="412"/>
      <c r="E5032" s="412">
        <v>0</v>
      </c>
      <c r="F5032" s="412">
        <v>3549.6</v>
      </c>
      <c r="G5032" s="412"/>
      <c r="H5032" s="413"/>
    </row>
    <row r="5033" spans="2:8" ht="27.75" x14ac:dyDescent="0.35">
      <c r="B5033" s="410" t="s">
        <v>5841</v>
      </c>
      <c r="C5033" s="411" t="s">
        <v>395</v>
      </c>
      <c r="D5033" s="412"/>
      <c r="E5033" s="412">
        <v>0</v>
      </c>
      <c r="F5033" s="412">
        <v>2929</v>
      </c>
      <c r="G5033" s="412"/>
      <c r="H5033" s="413"/>
    </row>
    <row r="5034" spans="2:8" ht="27.75" x14ac:dyDescent="0.35">
      <c r="B5034" s="410" t="s">
        <v>5842</v>
      </c>
      <c r="C5034" s="411" t="s">
        <v>395</v>
      </c>
      <c r="D5034" s="412"/>
      <c r="E5034" s="412">
        <v>0</v>
      </c>
      <c r="F5034" s="412">
        <v>679.76</v>
      </c>
      <c r="G5034" s="412"/>
      <c r="H5034" s="413"/>
    </row>
    <row r="5035" spans="2:8" ht="27.75" x14ac:dyDescent="0.35">
      <c r="B5035" s="410" t="s">
        <v>5843</v>
      </c>
      <c r="C5035" s="411" t="s">
        <v>503</v>
      </c>
      <c r="D5035" s="412"/>
      <c r="E5035" s="412">
        <v>0</v>
      </c>
      <c r="F5035" s="412">
        <v>1604.28</v>
      </c>
      <c r="G5035" s="412"/>
      <c r="H5035" s="413"/>
    </row>
    <row r="5036" spans="2:8" ht="27.75" x14ac:dyDescent="0.35">
      <c r="B5036" s="410" t="s">
        <v>5844</v>
      </c>
      <c r="C5036" s="411" t="s">
        <v>503</v>
      </c>
      <c r="D5036" s="412"/>
      <c r="E5036" s="412">
        <v>0</v>
      </c>
      <c r="F5036" s="412">
        <v>653.08000000000004</v>
      </c>
      <c r="G5036" s="412"/>
      <c r="H5036" s="413"/>
    </row>
    <row r="5037" spans="2:8" ht="27.75" x14ac:dyDescent="0.35">
      <c r="B5037" s="410" t="s">
        <v>5845</v>
      </c>
      <c r="C5037" s="411" t="s">
        <v>503</v>
      </c>
      <c r="D5037" s="412"/>
      <c r="E5037" s="412">
        <v>0</v>
      </c>
      <c r="F5037" s="412">
        <v>2419.7600000000002</v>
      </c>
      <c r="G5037" s="412"/>
      <c r="H5037" s="413"/>
    </row>
    <row r="5038" spans="2:8" ht="27.75" x14ac:dyDescent="0.35">
      <c r="B5038" s="410" t="s">
        <v>5846</v>
      </c>
      <c r="C5038" s="411" t="s">
        <v>503</v>
      </c>
      <c r="D5038" s="412"/>
      <c r="E5038" s="412">
        <v>0</v>
      </c>
      <c r="F5038" s="412">
        <v>5376.6</v>
      </c>
      <c r="G5038" s="412"/>
      <c r="H5038" s="413"/>
    </row>
    <row r="5039" spans="2:8" ht="40.5" x14ac:dyDescent="0.35">
      <c r="B5039" s="410" t="s">
        <v>5847</v>
      </c>
      <c r="C5039" s="411" t="s">
        <v>613</v>
      </c>
      <c r="D5039" s="412"/>
      <c r="E5039" s="412">
        <v>0</v>
      </c>
      <c r="F5039" s="412">
        <v>893.99</v>
      </c>
      <c r="G5039" s="412"/>
      <c r="H5039" s="413"/>
    </row>
    <row r="5040" spans="2:8" ht="40.5" x14ac:dyDescent="0.35">
      <c r="B5040" s="410" t="s">
        <v>5848</v>
      </c>
      <c r="C5040" s="411" t="s">
        <v>613</v>
      </c>
      <c r="D5040" s="412"/>
      <c r="E5040" s="412">
        <v>0</v>
      </c>
      <c r="F5040" s="412">
        <v>730</v>
      </c>
      <c r="G5040" s="412"/>
      <c r="H5040" s="413"/>
    </row>
    <row r="5041" spans="2:8" ht="40.5" x14ac:dyDescent="0.35">
      <c r="B5041" s="410" t="s">
        <v>5849</v>
      </c>
      <c r="C5041" s="411" t="s">
        <v>613</v>
      </c>
      <c r="D5041" s="412"/>
      <c r="E5041" s="412">
        <v>0</v>
      </c>
      <c r="F5041" s="412">
        <v>1164.7</v>
      </c>
      <c r="G5041" s="412"/>
      <c r="H5041" s="413"/>
    </row>
    <row r="5042" spans="2:8" ht="40.5" x14ac:dyDescent="0.35">
      <c r="B5042" s="410" t="s">
        <v>5850</v>
      </c>
      <c r="C5042" s="411" t="s">
        <v>613</v>
      </c>
      <c r="D5042" s="412"/>
      <c r="E5042" s="412">
        <v>0</v>
      </c>
      <c r="F5042" s="412">
        <v>788</v>
      </c>
      <c r="G5042" s="412"/>
      <c r="H5042" s="413"/>
    </row>
    <row r="5043" spans="2:8" ht="66" x14ac:dyDescent="0.35">
      <c r="B5043" s="410" t="s">
        <v>5851</v>
      </c>
      <c r="C5043" s="411" t="s">
        <v>690</v>
      </c>
      <c r="D5043" s="412"/>
      <c r="E5043" s="412">
        <v>0</v>
      </c>
      <c r="F5043" s="412">
        <v>1083.44</v>
      </c>
      <c r="G5043" s="412"/>
      <c r="H5043" s="413"/>
    </row>
    <row r="5044" spans="2:8" ht="66" x14ac:dyDescent="0.35">
      <c r="B5044" s="410" t="s">
        <v>5852</v>
      </c>
      <c r="C5044" s="411" t="s">
        <v>690</v>
      </c>
      <c r="D5044" s="412"/>
      <c r="E5044" s="412">
        <v>0</v>
      </c>
      <c r="F5044" s="412">
        <v>1575.28</v>
      </c>
      <c r="G5044" s="412"/>
      <c r="H5044" s="413"/>
    </row>
    <row r="5045" spans="2:8" ht="66" x14ac:dyDescent="0.35">
      <c r="B5045" s="410" t="s">
        <v>5853</v>
      </c>
      <c r="C5045" s="411" t="s">
        <v>690</v>
      </c>
      <c r="D5045" s="412"/>
      <c r="E5045" s="412">
        <v>0</v>
      </c>
      <c r="F5045" s="412">
        <v>686.72</v>
      </c>
      <c r="G5045" s="412"/>
      <c r="H5045" s="413"/>
    </row>
    <row r="5046" spans="2:8" ht="66" x14ac:dyDescent="0.35">
      <c r="B5046" s="410" t="s">
        <v>5854</v>
      </c>
      <c r="C5046" s="411" t="s">
        <v>690</v>
      </c>
      <c r="D5046" s="412"/>
      <c r="E5046" s="412">
        <v>0</v>
      </c>
      <c r="F5046" s="412">
        <v>4617.96</v>
      </c>
      <c r="G5046" s="412"/>
      <c r="H5046" s="413"/>
    </row>
    <row r="5047" spans="2:8" ht="40.5" x14ac:dyDescent="0.35">
      <c r="B5047" s="410" t="s">
        <v>5855</v>
      </c>
      <c r="C5047" s="411" t="s">
        <v>744</v>
      </c>
      <c r="D5047" s="412"/>
      <c r="E5047" s="412">
        <v>0</v>
      </c>
      <c r="F5047" s="412">
        <v>629.5</v>
      </c>
      <c r="G5047" s="412"/>
      <c r="H5047" s="413"/>
    </row>
    <row r="5048" spans="2:8" x14ac:dyDescent="0.35">
      <c r="B5048" s="410" t="s">
        <v>5856</v>
      </c>
      <c r="C5048" s="411" t="s">
        <v>3477</v>
      </c>
      <c r="D5048" s="412">
        <v>0</v>
      </c>
      <c r="E5048" s="412">
        <v>0</v>
      </c>
      <c r="F5048" s="412">
        <v>58464</v>
      </c>
      <c r="G5048" s="412">
        <v>-58464</v>
      </c>
      <c r="H5048" s="413"/>
    </row>
    <row r="5049" spans="2:8" x14ac:dyDescent="0.35">
      <c r="B5049" s="410" t="s">
        <v>5857</v>
      </c>
      <c r="C5049" s="411" t="s">
        <v>3479</v>
      </c>
      <c r="D5049" s="412">
        <v>0</v>
      </c>
      <c r="E5049" s="412">
        <v>0</v>
      </c>
      <c r="F5049" s="412">
        <v>58464</v>
      </c>
      <c r="G5049" s="412">
        <v>-58464</v>
      </c>
      <c r="H5049" s="413"/>
    </row>
    <row r="5050" spans="2:8" ht="27.75" x14ac:dyDescent="0.35">
      <c r="B5050" s="410" t="s">
        <v>5858</v>
      </c>
      <c r="C5050" s="411" t="s">
        <v>3481</v>
      </c>
      <c r="D5050" s="412">
        <v>0</v>
      </c>
      <c r="E5050" s="412">
        <v>0</v>
      </c>
      <c r="F5050" s="412">
        <v>58464</v>
      </c>
      <c r="G5050" s="412">
        <v>-58464</v>
      </c>
      <c r="H5050" s="413"/>
    </row>
    <row r="5051" spans="2:8" ht="27.75" x14ac:dyDescent="0.35">
      <c r="B5051" s="410" t="s">
        <v>5859</v>
      </c>
      <c r="C5051" s="411" t="s">
        <v>469</v>
      </c>
      <c r="D5051" s="412"/>
      <c r="E5051" s="412">
        <v>0</v>
      </c>
      <c r="F5051" s="412">
        <v>17632</v>
      </c>
      <c r="G5051" s="412"/>
      <c r="H5051" s="413"/>
    </row>
    <row r="5052" spans="2:8" x14ac:dyDescent="0.35">
      <c r="B5052" s="410" t="s">
        <v>5860</v>
      </c>
      <c r="C5052" s="411" t="s">
        <v>760</v>
      </c>
      <c r="D5052" s="412"/>
      <c r="E5052" s="412">
        <v>0</v>
      </c>
      <c r="F5052" s="412">
        <v>40832</v>
      </c>
      <c r="G5052" s="412"/>
      <c r="H5052" s="413"/>
    </row>
    <row r="5053" spans="2:8" ht="40.5" x14ac:dyDescent="0.35">
      <c r="B5053" s="410">
        <v>8222</v>
      </c>
      <c r="C5053" s="411" t="s">
        <v>5861</v>
      </c>
      <c r="D5053" s="412">
        <v>0</v>
      </c>
      <c r="E5053" s="412">
        <v>0</v>
      </c>
      <c r="F5053" s="412">
        <v>204320.78</v>
      </c>
      <c r="G5053" s="412">
        <v>-204320.78</v>
      </c>
      <c r="H5053" s="413"/>
    </row>
    <row r="5054" spans="2:8" ht="27.75" x14ac:dyDescent="0.35">
      <c r="B5054" s="410" t="s">
        <v>5862</v>
      </c>
      <c r="C5054" s="411" t="s">
        <v>3485</v>
      </c>
      <c r="D5054" s="412">
        <v>0</v>
      </c>
      <c r="E5054" s="412">
        <v>0</v>
      </c>
      <c r="F5054" s="412">
        <v>204320.78</v>
      </c>
      <c r="G5054" s="412">
        <v>-204320.78</v>
      </c>
      <c r="H5054" s="413"/>
    </row>
    <row r="5055" spans="2:8" x14ac:dyDescent="0.35">
      <c r="B5055" s="410" t="s">
        <v>5863</v>
      </c>
      <c r="C5055" s="411" t="s">
        <v>3487</v>
      </c>
      <c r="D5055" s="412">
        <v>0</v>
      </c>
      <c r="E5055" s="412">
        <v>0</v>
      </c>
      <c r="F5055" s="412">
        <v>204320.78</v>
      </c>
      <c r="G5055" s="412">
        <v>-204320.78</v>
      </c>
      <c r="H5055" s="413"/>
    </row>
    <row r="5056" spans="2:8" x14ac:dyDescent="0.35">
      <c r="B5056" s="410" t="s">
        <v>5864</v>
      </c>
      <c r="C5056" s="411" t="s">
        <v>3489</v>
      </c>
      <c r="D5056" s="412">
        <v>0</v>
      </c>
      <c r="E5056" s="412">
        <v>0</v>
      </c>
      <c r="F5056" s="412">
        <v>198401.31</v>
      </c>
      <c r="G5056" s="412">
        <v>-198401.31</v>
      </c>
      <c r="H5056" s="413"/>
    </row>
    <row r="5057" spans="2:8" x14ac:dyDescent="0.35">
      <c r="B5057" s="410" t="s">
        <v>5865</v>
      </c>
      <c r="C5057" s="411" t="s">
        <v>3491</v>
      </c>
      <c r="D5057" s="412">
        <v>0</v>
      </c>
      <c r="E5057" s="412">
        <v>0</v>
      </c>
      <c r="F5057" s="412">
        <v>198401.31</v>
      </c>
      <c r="G5057" s="412">
        <v>-198401.31</v>
      </c>
      <c r="H5057" s="413"/>
    </row>
    <row r="5058" spans="2:8" ht="27.75" x14ac:dyDescent="0.35">
      <c r="B5058" s="410" t="s">
        <v>5866</v>
      </c>
      <c r="C5058" s="411" t="s">
        <v>350</v>
      </c>
      <c r="D5058" s="412"/>
      <c r="E5058" s="412">
        <v>0</v>
      </c>
      <c r="F5058" s="412">
        <v>609</v>
      </c>
      <c r="G5058" s="412"/>
      <c r="H5058" s="413"/>
    </row>
    <row r="5059" spans="2:8" ht="27.75" x14ac:dyDescent="0.35">
      <c r="B5059" s="410" t="s">
        <v>5867</v>
      </c>
      <c r="C5059" s="411" t="s">
        <v>350</v>
      </c>
      <c r="D5059" s="412"/>
      <c r="E5059" s="412">
        <v>0</v>
      </c>
      <c r="F5059" s="412">
        <v>1500</v>
      </c>
      <c r="G5059" s="412"/>
      <c r="H5059" s="413"/>
    </row>
    <row r="5060" spans="2:8" ht="27.75" x14ac:dyDescent="0.35">
      <c r="B5060" s="410" t="s">
        <v>5868</v>
      </c>
      <c r="C5060" s="411" t="s">
        <v>350</v>
      </c>
      <c r="D5060" s="412"/>
      <c r="E5060" s="412">
        <v>0</v>
      </c>
      <c r="F5060" s="412">
        <v>1800</v>
      </c>
      <c r="G5060" s="412"/>
      <c r="H5060" s="413"/>
    </row>
    <row r="5061" spans="2:8" ht="27.75" x14ac:dyDescent="0.35">
      <c r="B5061" s="410" t="s">
        <v>5869</v>
      </c>
      <c r="C5061" s="411" t="s">
        <v>350</v>
      </c>
      <c r="D5061" s="412"/>
      <c r="E5061" s="412">
        <v>0</v>
      </c>
      <c r="F5061" s="412">
        <v>2065</v>
      </c>
      <c r="G5061" s="412"/>
      <c r="H5061" s="413"/>
    </row>
    <row r="5062" spans="2:8" ht="27.75" x14ac:dyDescent="0.35">
      <c r="B5062" s="410" t="s">
        <v>5870</v>
      </c>
      <c r="C5062" s="411" t="s">
        <v>350</v>
      </c>
      <c r="D5062" s="412"/>
      <c r="E5062" s="412">
        <v>0</v>
      </c>
      <c r="F5062" s="412">
        <v>9026</v>
      </c>
      <c r="G5062" s="412"/>
      <c r="H5062" s="413"/>
    </row>
    <row r="5063" spans="2:8" ht="40.5" x14ac:dyDescent="0.35">
      <c r="B5063" s="410" t="s">
        <v>5871</v>
      </c>
      <c r="C5063" s="411" t="s">
        <v>363</v>
      </c>
      <c r="D5063" s="412"/>
      <c r="E5063" s="412">
        <v>0</v>
      </c>
      <c r="F5063" s="412">
        <v>1800</v>
      </c>
      <c r="G5063" s="412"/>
      <c r="H5063" s="413"/>
    </row>
    <row r="5064" spans="2:8" ht="40.5" x14ac:dyDescent="0.35">
      <c r="B5064" s="410" t="s">
        <v>5872</v>
      </c>
      <c r="C5064" s="411" t="s">
        <v>363</v>
      </c>
      <c r="D5064" s="412"/>
      <c r="E5064" s="412">
        <v>0</v>
      </c>
      <c r="F5064" s="412">
        <v>2000</v>
      </c>
      <c r="G5064" s="412"/>
      <c r="H5064" s="413"/>
    </row>
    <row r="5065" spans="2:8" ht="40.5" x14ac:dyDescent="0.35">
      <c r="B5065" s="410" t="s">
        <v>5873</v>
      </c>
      <c r="C5065" s="411" t="s">
        <v>363</v>
      </c>
      <c r="D5065" s="412"/>
      <c r="E5065" s="412">
        <v>0</v>
      </c>
      <c r="F5065" s="412">
        <v>2000</v>
      </c>
      <c r="G5065" s="412"/>
      <c r="H5065" s="413"/>
    </row>
    <row r="5066" spans="2:8" ht="40.5" x14ac:dyDescent="0.35">
      <c r="B5066" s="410" t="s">
        <v>5874</v>
      </c>
      <c r="C5066" s="411" t="s">
        <v>363</v>
      </c>
      <c r="D5066" s="412"/>
      <c r="E5066" s="412">
        <v>0</v>
      </c>
      <c r="F5066" s="412">
        <v>1700</v>
      </c>
      <c r="G5066" s="412"/>
      <c r="H5066" s="413"/>
    </row>
    <row r="5067" spans="2:8" ht="40.5" x14ac:dyDescent="0.35">
      <c r="B5067" s="410" t="s">
        <v>5875</v>
      </c>
      <c r="C5067" s="411" t="s">
        <v>363</v>
      </c>
      <c r="D5067" s="412"/>
      <c r="E5067" s="412">
        <v>0</v>
      </c>
      <c r="F5067" s="412">
        <v>2000</v>
      </c>
      <c r="G5067" s="412"/>
      <c r="H5067" s="413"/>
    </row>
    <row r="5068" spans="2:8" ht="40.5" x14ac:dyDescent="0.35">
      <c r="B5068" s="410" t="s">
        <v>5876</v>
      </c>
      <c r="C5068" s="411" t="s">
        <v>363</v>
      </c>
      <c r="D5068" s="412"/>
      <c r="E5068" s="412">
        <v>0</v>
      </c>
      <c r="F5068" s="412">
        <v>778</v>
      </c>
      <c r="G5068" s="412"/>
      <c r="H5068" s="413"/>
    </row>
    <row r="5069" spans="2:8" ht="40.5" x14ac:dyDescent="0.35">
      <c r="B5069" s="410" t="s">
        <v>5877</v>
      </c>
      <c r="C5069" s="411" t="s">
        <v>363</v>
      </c>
      <c r="D5069" s="412"/>
      <c r="E5069" s="412">
        <v>0</v>
      </c>
      <c r="F5069" s="412">
        <v>778</v>
      </c>
      <c r="G5069" s="412"/>
      <c r="H5069" s="413"/>
    </row>
    <row r="5070" spans="2:8" ht="53.25" x14ac:dyDescent="0.35">
      <c r="B5070" s="410" t="s">
        <v>5878</v>
      </c>
      <c r="C5070" s="411" t="s">
        <v>368</v>
      </c>
      <c r="D5070" s="412"/>
      <c r="E5070" s="412">
        <v>0</v>
      </c>
      <c r="F5070" s="412">
        <v>10000</v>
      </c>
      <c r="G5070" s="412"/>
      <c r="H5070" s="413"/>
    </row>
    <row r="5071" spans="2:8" ht="27.75" x14ac:dyDescent="0.35">
      <c r="B5071" s="410" t="s">
        <v>5879</v>
      </c>
      <c r="C5071" s="411" t="s">
        <v>372</v>
      </c>
      <c r="D5071" s="412"/>
      <c r="E5071" s="412">
        <v>0</v>
      </c>
      <c r="F5071" s="412">
        <v>3550.02</v>
      </c>
      <c r="G5071" s="412"/>
      <c r="H5071" s="413"/>
    </row>
    <row r="5072" spans="2:8" ht="27.75" x14ac:dyDescent="0.35">
      <c r="B5072" s="410" t="s">
        <v>5880</v>
      </c>
      <c r="C5072" s="411" t="s">
        <v>372</v>
      </c>
      <c r="D5072" s="412"/>
      <c r="E5072" s="412">
        <v>0</v>
      </c>
      <c r="F5072" s="412">
        <v>4962.5</v>
      </c>
      <c r="G5072" s="412"/>
      <c r="H5072" s="413"/>
    </row>
    <row r="5073" spans="2:8" ht="27.75" x14ac:dyDescent="0.35">
      <c r="B5073" s="410" t="s">
        <v>5881</v>
      </c>
      <c r="C5073" s="411" t="s">
        <v>372</v>
      </c>
      <c r="D5073" s="412"/>
      <c r="E5073" s="412">
        <v>0</v>
      </c>
      <c r="F5073" s="412">
        <v>200</v>
      </c>
      <c r="G5073" s="412"/>
      <c r="H5073" s="413"/>
    </row>
    <row r="5074" spans="2:8" ht="27.75" x14ac:dyDescent="0.35">
      <c r="B5074" s="410" t="s">
        <v>5882</v>
      </c>
      <c r="C5074" s="411" t="s">
        <v>372</v>
      </c>
      <c r="D5074" s="412"/>
      <c r="E5074" s="412">
        <v>0</v>
      </c>
      <c r="F5074" s="412">
        <v>1214.33</v>
      </c>
      <c r="G5074" s="412"/>
      <c r="H5074" s="413"/>
    </row>
    <row r="5075" spans="2:8" ht="27.75" x14ac:dyDescent="0.35">
      <c r="B5075" s="410" t="s">
        <v>5883</v>
      </c>
      <c r="C5075" s="411" t="s">
        <v>372</v>
      </c>
      <c r="D5075" s="412"/>
      <c r="E5075" s="412">
        <v>0</v>
      </c>
      <c r="F5075" s="412">
        <v>1093</v>
      </c>
      <c r="G5075" s="412"/>
      <c r="H5075" s="413"/>
    </row>
    <row r="5076" spans="2:8" ht="27.75" x14ac:dyDescent="0.35">
      <c r="B5076" s="410" t="s">
        <v>5884</v>
      </c>
      <c r="C5076" s="411" t="s">
        <v>386</v>
      </c>
      <c r="D5076" s="412"/>
      <c r="E5076" s="412">
        <v>0</v>
      </c>
      <c r="F5076" s="412">
        <v>8000</v>
      </c>
      <c r="G5076" s="412"/>
      <c r="H5076" s="413"/>
    </row>
    <row r="5077" spans="2:8" ht="27.75" x14ac:dyDescent="0.35">
      <c r="B5077" s="410" t="s">
        <v>5885</v>
      </c>
      <c r="C5077" s="411" t="s">
        <v>388</v>
      </c>
      <c r="D5077" s="412"/>
      <c r="E5077" s="412">
        <v>0</v>
      </c>
      <c r="F5077" s="412">
        <v>2966.8</v>
      </c>
      <c r="G5077" s="412"/>
      <c r="H5077" s="413"/>
    </row>
    <row r="5078" spans="2:8" ht="27.75" x14ac:dyDescent="0.35">
      <c r="B5078" s="410" t="s">
        <v>5886</v>
      </c>
      <c r="C5078" s="411" t="s">
        <v>388</v>
      </c>
      <c r="D5078" s="412"/>
      <c r="E5078" s="412">
        <v>0</v>
      </c>
      <c r="F5078" s="412">
        <v>1000</v>
      </c>
      <c r="G5078" s="412"/>
      <c r="H5078" s="413"/>
    </row>
    <row r="5079" spans="2:8" ht="27.75" x14ac:dyDescent="0.35">
      <c r="B5079" s="410" t="s">
        <v>5887</v>
      </c>
      <c r="C5079" s="411" t="s">
        <v>388</v>
      </c>
      <c r="D5079" s="412"/>
      <c r="E5079" s="412">
        <v>0</v>
      </c>
      <c r="F5079" s="412">
        <v>1000</v>
      </c>
      <c r="G5079" s="412"/>
      <c r="H5079" s="413"/>
    </row>
    <row r="5080" spans="2:8" ht="27.75" x14ac:dyDescent="0.35">
      <c r="B5080" s="410" t="s">
        <v>5888</v>
      </c>
      <c r="C5080" s="411" t="s">
        <v>395</v>
      </c>
      <c r="D5080" s="412"/>
      <c r="E5080" s="412">
        <v>0</v>
      </c>
      <c r="F5080" s="412">
        <v>395.65</v>
      </c>
      <c r="G5080" s="412"/>
      <c r="H5080" s="413"/>
    </row>
    <row r="5081" spans="2:8" ht="27.75" x14ac:dyDescent="0.35">
      <c r="B5081" s="410" t="s">
        <v>5889</v>
      </c>
      <c r="C5081" s="411" t="s">
        <v>395</v>
      </c>
      <c r="D5081" s="412"/>
      <c r="E5081" s="412">
        <v>0</v>
      </c>
      <c r="F5081" s="412">
        <v>1500</v>
      </c>
      <c r="G5081" s="412"/>
      <c r="H5081" s="413"/>
    </row>
    <row r="5082" spans="2:8" ht="27.75" x14ac:dyDescent="0.35">
      <c r="B5082" s="410" t="s">
        <v>5890</v>
      </c>
      <c r="C5082" s="411" t="s">
        <v>395</v>
      </c>
      <c r="D5082" s="412"/>
      <c r="E5082" s="412">
        <v>0</v>
      </c>
      <c r="F5082" s="412">
        <v>1850</v>
      </c>
      <c r="G5082" s="412"/>
      <c r="H5082" s="413"/>
    </row>
    <row r="5083" spans="2:8" ht="27.75" x14ac:dyDescent="0.35">
      <c r="B5083" s="410" t="s">
        <v>5891</v>
      </c>
      <c r="C5083" s="411" t="s">
        <v>399</v>
      </c>
      <c r="D5083" s="412"/>
      <c r="E5083" s="412">
        <v>0</v>
      </c>
      <c r="F5083" s="412">
        <v>10000</v>
      </c>
      <c r="G5083" s="412"/>
      <c r="H5083" s="413"/>
    </row>
    <row r="5084" spans="2:8" ht="40.5" x14ac:dyDescent="0.35">
      <c r="B5084" s="410" t="s">
        <v>5892</v>
      </c>
      <c r="C5084" s="411" t="s">
        <v>409</v>
      </c>
      <c r="D5084" s="412"/>
      <c r="E5084" s="412">
        <v>0</v>
      </c>
      <c r="F5084" s="412">
        <v>15000</v>
      </c>
      <c r="G5084" s="412"/>
      <c r="H5084" s="413"/>
    </row>
    <row r="5085" spans="2:8" ht="27.75" x14ac:dyDescent="0.35">
      <c r="B5085" s="410" t="s">
        <v>5893</v>
      </c>
      <c r="C5085" s="411" t="s">
        <v>486</v>
      </c>
      <c r="D5085" s="412"/>
      <c r="E5085" s="412">
        <v>0</v>
      </c>
      <c r="F5085" s="412">
        <v>5000</v>
      </c>
      <c r="G5085" s="412"/>
      <c r="H5085" s="413"/>
    </row>
    <row r="5086" spans="2:8" ht="27.75" x14ac:dyDescent="0.35">
      <c r="B5086" s="410" t="s">
        <v>5894</v>
      </c>
      <c r="C5086" s="411" t="s">
        <v>486</v>
      </c>
      <c r="D5086" s="412"/>
      <c r="E5086" s="412">
        <v>0</v>
      </c>
      <c r="F5086" s="412">
        <v>5000</v>
      </c>
      <c r="G5086" s="412"/>
      <c r="H5086" s="413"/>
    </row>
    <row r="5087" spans="2:8" ht="40.5" x14ac:dyDescent="0.35">
      <c r="B5087" s="410" t="s">
        <v>5895</v>
      </c>
      <c r="C5087" s="411" t="s">
        <v>519</v>
      </c>
      <c r="D5087" s="412"/>
      <c r="E5087" s="412">
        <v>0</v>
      </c>
      <c r="F5087" s="412">
        <v>7000</v>
      </c>
      <c r="G5087" s="412"/>
      <c r="H5087" s="413"/>
    </row>
    <row r="5088" spans="2:8" ht="40.5" x14ac:dyDescent="0.35">
      <c r="B5088" s="410" t="s">
        <v>5896</v>
      </c>
      <c r="C5088" s="411" t="s">
        <v>519</v>
      </c>
      <c r="D5088" s="412"/>
      <c r="E5088" s="412">
        <v>0</v>
      </c>
      <c r="F5088" s="412">
        <v>9499.99</v>
      </c>
      <c r="G5088" s="412"/>
      <c r="H5088" s="413"/>
    </row>
    <row r="5089" spans="2:8" x14ac:dyDescent="0.35">
      <c r="B5089" s="410" t="s">
        <v>5897</v>
      </c>
      <c r="C5089" s="411" t="s">
        <v>529</v>
      </c>
      <c r="D5089" s="412"/>
      <c r="E5089" s="412">
        <v>0</v>
      </c>
      <c r="F5089" s="412">
        <v>3000</v>
      </c>
      <c r="G5089" s="412"/>
      <c r="H5089" s="413"/>
    </row>
    <row r="5090" spans="2:8" ht="27.75" x14ac:dyDescent="0.35">
      <c r="B5090" s="410" t="s">
        <v>5898</v>
      </c>
      <c r="C5090" s="411" t="s">
        <v>571</v>
      </c>
      <c r="D5090" s="412"/>
      <c r="E5090" s="412">
        <v>0</v>
      </c>
      <c r="F5090" s="412">
        <v>18560</v>
      </c>
      <c r="G5090" s="412"/>
      <c r="H5090" s="413"/>
    </row>
    <row r="5091" spans="2:8" ht="40.5" x14ac:dyDescent="0.35">
      <c r="B5091" s="410" t="s">
        <v>5899</v>
      </c>
      <c r="C5091" s="411" t="s">
        <v>613</v>
      </c>
      <c r="D5091" s="412"/>
      <c r="E5091" s="412">
        <v>0</v>
      </c>
      <c r="F5091" s="412">
        <v>1200</v>
      </c>
      <c r="G5091" s="412"/>
      <c r="H5091" s="413"/>
    </row>
    <row r="5092" spans="2:8" ht="40.5" x14ac:dyDescent="0.35">
      <c r="B5092" s="410" t="s">
        <v>5900</v>
      </c>
      <c r="C5092" s="411" t="s">
        <v>613</v>
      </c>
      <c r="D5092" s="412"/>
      <c r="E5092" s="412">
        <v>0</v>
      </c>
      <c r="F5092" s="412">
        <v>2300</v>
      </c>
      <c r="G5092" s="412"/>
      <c r="H5092" s="413"/>
    </row>
    <row r="5093" spans="2:8" ht="40.5" x14ac:dyDescent="0.35">
      <c r="B5093" s="410" t="s">
        <v>5901</v>
      </c>
      <c r="C5093" s="411" t="s">
        <v>613</v>
      </c>
      <c r="D5093" s="412"/>
      <c r="E5093" s="412">
        <v>0</v>
      </c>
      <c r="F5093" s="412">
        <v>759</v>
      </c>
      <c r="G5093" s="412"/>
      <c r="H5093" s="413"/>
    </row>
    <row r="5094" spans="2:8" ht="27.75" x14ac:dyDescent="0.35">
      <c r="B5094" s="410" t="s">
        <v>5902</v>
      </c>
      <c r="C5094" s="411" t="s">
        <v>619</v>
      </c>
      <c r="D5094" s="412"/>
      <c r="E5094" s="412">
        <v>0</v>
      </c>
      <c r="F5094" s="412">
        <v>10800</v>
      </c>
      <c r="G5094" s="412"/>
      <c r="H5094" s="413"/>
    </row>
    <row r="5095" spans="2:8" ht="27.75" x14ac:dyDescent="0.35">
      <c r="B5095" s="410" t="s">
        <v>5903</v>
      </c>
      <c r="C5095" s="411" t="s">
        <v>619</v>
      </c>
      <c r="D5095" s="412"/>
      <c r="E5095" s="412">
        <v>0</v>
      </c>
      <c r="F5095" s="412">
        <v>10799.99</v>
      </c>
      <c r="G5095" s="412"/>
      <c r="H5095" s="413"/>
    </row>
    <row r="5096" spans="2:8" ht="27.75" x14ac:dyDescent="0.35">
      <c r="B5096" s="410" t="s">
        <v>5904</v>
      </c>
      <c r="C5096" s="411" t="s">
        <v>619</v>
      </c>
      <c r="D5096" s="412"/>
      <c r="E5096" s="412">
        <v>0</v>
      </c>
      <c r="F5096" s="412">
        <v>10800</v>
      </c>
      <c r="G5096" s="412"/>
      <c r="H5096" s="413"/>
    </row>
    <row r="5097" spans="2:8" x14ac:dyDescent="0.35">
      <c r="B5097" s="410" t="s">
        <v>5905</v>
      </c>
      <c r="C5097" s="411" t="s">
        <v>623</v>
      </c>
      <c r="D5097" s="412"/>
      <c r="E5097" s="412">
        <v>0</v>
      </c>
      <c r="F5097" s="412">
        <v>200</v>
      </c>
      <c r="G5097" s="412"/>
      <c r="H5097" s="413"/>
    </row>
    <row r="5098" spans="2:8" x14ac:dyDescent="0.35">
      <c r="B5098" s="410" t="s">
        <v>5906</v>
      </c>
      <c r="C5098" s="411" t="s">
        <v>623</v>
      </c>
      <c r="D5098" s="412"/>
      <c r="E5098" s="412">
        <v>0</v>
      </c>
      <c r="F5098" s="412">
        <v>2276</v>
      </c>
      <c r="G5098" s="412"/>
      <c r="H5098" s="413"/>
    </row>
    <row r="5099" spans="2:8" x14ac:dyDescent="0.35">
      <c r="B5099" s="410" t="s">
        <v>5907</v>
      </c>
      <c r="C5099" s="411" t="s">
        <v>623</v>
      </c>
      <c r="D5099" s="412"/>
      <c r="E5099" s="412">
        <v>0</v>
      </c>
      <c r="F5099" s="412">
        <v>1320</v>
      </c>
      <c r="G5099" s="412"/>
      <c r="H5099" s="413"/>
    </row>
    <row r="5100" spans="2:8" x14ac:dyDescent="0.35">
      <c r="B5100" s="410" t="s">
        <v>5908</v>
      </c>
      <c r="C5100" s="411" t="s">
        <v>623</v>
      </c>
      <c r="D5100" s="412"/>
      <c r="E5100" s="412">
        <v>0</v>
      </c>
      <c r="F5100" s="412">
        <v>2613</v>
      </c>
      <c r="G5100" s="412"/>
      <c r="H5100" s="413"/>
    </row>
    <row r="5101" spans="2:8" ht="40.5" x14ac:dyDescent="0.35">
      <c r="B5101" s="410" t="s">
        <v>5909</v>
      </c>
      <c r="C5101" s="411" t="s">
        <v>744</v>
      </c>
      <c r="D5101" s="412"/>
      <c r="E5101" s="412">
        <v>0</v>
      </c>
      <c r="F5101" s="412">
        <v>1685.03</v>
      </c>
      <c r="G5101" s="412"/>
      <c r="H5101" s="413"/>
    </row>
    <row r="5102" spans="2:8" ht="40.5" x14ac:dyDescent="0.35">
      <c r="B5102" s="410" t="s">
        <v>5910</v>
      </c>
      <c r="C5102" s="411" t="s">
        <v>744</v>
      </c>
      <c r="D5102" s="412"/>
      <c r="E5102" s="412">
        <v>0</v>
      </c>
      <c r="F5102" s="412">
        <v>1060</v>
      </c>
      <c r="G5102" s="412"/>
      <c r="H5102" s="413"/>
    </row>
    <row r="5103" spans="2:8" ht="27.75" x14ac:dyDescent="0.35">
      <c r="B5103" s="410" t="s">
        <v>5911</v>
      </c>
      <c r="C5103" s="411" t="s">
        <v>818</v>
      </c>
      <c r="D5103" s="412"/>
      <c r="E5103" s="412">
        <v>0</v>
      </c>
      <c r="F5103" s="412">
        <v>3500</v>
      </c>
      <c r="G5103" s="412"/>
      <c r="H5103" s="413"/>
    </row>
    <row r="5104" spans="2:8" ht="27.75" x14ac:dyDescent="0.35">
      <c r="B5104" s="410" t="s">
        <v>5912</v>
      </c>
      <c r="C5104" s="411" t="s">
        <v>885</v>
      </c>
      <c r="D5104" s="412"/>
      <c r="E5104" s="412">
        <v>0</v>
      </c>
      <c r="F5104" s="412">
        <v>12240</v>
      </c>
      <c r="G5104" s="412"/>
      <c r="H5104" s="413"/>
    </row>
    <row r="5105" spans="2:8" ht="27.75" x14ac:dyDescent="0.35">
      <c r="B5105" s="410" t="s">
        <v>5913</v>
      </c>
      <c r="C5105" s="411" t="s">
        <v>3540</v>
      </c>
      <c r="D5105" s="412">
        <v>0</v>
      </c>
      <c r="E5105" s="412">
        <v>0</v>
      </c>
      <c r="F5105" s="412">
        <v>5919.47</v>
      </c>
      <c r="G5105" s="412">
        <v>-5919.47</v>
      </c>
      <c r="H5105" s="413"/>
    </row>
    <row r="5106" spans="2:8" x14ac:dyDescent="0.35">
      <c r="B5106" s="410" t="s">
        <v>5914</v>
      </c>
      <c r="C5106" s="411" t="s">
        <v>127</v>
      </c>
      <c r="D5106" s="412">
        <v>0</v>
      </c>
      <c r="E5106" s="412">
        <v>0</v>
      </c>
      <c r="F5106" s="412">
        <v>5919.47</v>
      </c>
      <c r="G5106" s="412">
        <v>-5919.47</v>
      </c>
      <c r="H5106" s="413"/>
    </row>
    <row r="5107" spans="2:8" ht="27.75" x14ac:dyDescent="0.35">
      <c r="B5107" s="410" t="s">
        <v>5915</v>
      </c>
      <c r="C5107" s="411" t="s">
        <v>372</v>
      </c>
      <c r="D5107" s="412"/>
      <c r="E5107" s="412">
        <v>0</v>
      </c>
      <c r="F5107" s="412">
        <v>919.47</v>
      </c>
      <c r="G5107" s="412"/>
      <c r="H5107" s="413"/>
    </row>
    <row r="5108" spans="2:8" ht="40.5" x14ac:dyDescent="0.35">
      <c r="B5108" s="410" t="s">
        <v>5916</v>
      </c>
      <c r="C5108" s="411" t="s">
        <v>613</v>
      </c>
      <c r="D5108" s="412"/>
      <c r="E5108" s="412">
        <v>0</v>
      </c>
      <c r="F5108" s="412">
        <v>1000</v>
      </c>
      <c r="G5108" s="412"/>
      <c r="H5108" s="413"/>
    </row>
    <row r="5109" spans="2:8" ht="40.5" x14ac:dyDescent="0.35">
      <c r="B5109" s="410" t="s">
        <v>5917</v>
      </c>
      <c r="C5109" s="411" t="s">
        <v>702</v>
      </c>
      <c r="D5109" s="412"/>
      <c r="E5109" s="412">
        <v>0</v>
      </c>
      <c r="F5109" s="412">
        <v>2000</v>
      </c>
      <c r="G5109" s="412"/>
      <c r="H5109" s="413"/>
    </row>
    <row r="5110" spans="2:8" ht="40.5" x14ac:dyDescent="0.35">
      <c r="B5110" s="410" t="s">
        <v>5918</v>
      </c>
      <c r="C5110" s="411" t="s">
        <v>744</v>
      </c>
      <c r="D5110" s="412"/>
      <c r="E5110" s="412">
        <v>0</v>
      </c>
      <c r="F5110" s="412">
        <v>2000</v>
      </c>
      <c r="G5110" s="412"/>
      <c r="H5110" s="413"/>
    </row>
    <row r="5111" spans="2:8" ht="27.75" x14ac:dyDescent="0.35">
      <c r="B5111" s="410">
        <v>8226</v>
      </c>
      <c r="C5111" s="411" t="s">
        <v>5919</v>
      </c>
      <c r="D5111" s="412">
        <v>0</v>
      </c>
      <c r="E5111" s="412">
        <v>0</v>
      </c>
      <c r="F5111" s="412">
        <v>393510</v>
      </c>
      <c r="G5111" s="412">
        <v>-393510</v>
      </c>
      <c r="H5111" s="413"/>
    </row>
    <row r="5112" spans="2:8" ht="27.75" x14ac:dyDescent="0.35">
      <c r="B5112" s="410" t="s">
        <v>5920</v>
      </c>
      <c r="C5112" s="411" t="s">
        <v>3588</v>
      </c>
      <c r="D5112" s="412">
        <v>0</v>
      </c>
      <c r="E5112" s="412">
        <v>0</v>
      </c>
      <c r="F5112" s="412">
        <v>393510</v>
      </c>
      <c r="G5112" s="412">
        <v>-393510</v>
      </c>
      <c r="H5112" s="413"/>
    </row>
    <row r="5113" spans="2:8" ht="27.75" x14ac:dyDescent="0.35">
      <c r="B5113" s="410" t="s">
        <v>5921</v>
      </c>
      <c r="C5113" s="411" t="s">
        <v>3590</v>
      </c>
      <c r="D5113" s="412">
        <v>0</v>
      </c>
      <c r="E5113" s="412">
        <v>0</v>
      </c>
      <c r="F5113" s="412">
        <v>332636.08</v>
      </c>
      <c r="G5113" s="412">
        <v>-332636.08</v>
      </c>
      <c r="H5113" s="413"/>
    </row>
    <row r="5114" spans="2:8" x14ac:dyDescent="0.35">
      <c r="B5114" s="410" t="s">
        <v>5922</v>
      </c>
      <c r="C5114" s="411" t="s">
        <v>3592</v>
      </c>
      <c r="D5114" s="412">
        <v>0</v>
      </c>
      <c r="E5114" s="412">
        <v>0</v>
      </c>
      <c r="F5114" s="412">
        <v>274986.12</v>
      </c>
      <c r="G5114" s="412">
        <v>-274986.12</v>
      </c>
      <c r="H5114" s="413"/>
    </row>
    <row r="5115" spans="2:8" x14ac:dyDescent="0.35">
      <c r="B5115" s="410" t="s">
        <v>5923</v>
      </c>
      <c r="C5115" s="411" t="s">
        <v>3594</v>
      </c>
      <c r="D5115" s="412">
        <v>0</v>
      </c>
      <c r="E5115" s="412">
        <v>0</v>
      </c>
      <c r="F5115" s="412">
        <v>274986.12</v>
      </c>
      <c r="G5115" s="412">
        <v>-274986.12</v>
      </c>
      <c r="H5115" s="413"/>
    </row>
    <row r="5116" spans="2:8" ht="27.75" x14ac:dyDescent="0.35">
      <c r="B5116" s="410" t="s">
        <v>5924</v>
      </c>
      <c r="C5116" s="411" t="s">
        <v>471</v>
      </c>
      <c r="D5116" s="412"/>
      <c r="E5116" s="412">
        <v>0</v>
      </c>
      <c r="F5116" s="412">
        <v>3480</v>
      </c>
      <c r="G5116" s="412"/>
      <c r="H5116" s="413"/>
    </row>
    <row r="5117" spans="2:8" ht="27.75" x14ac:dyDescent="0.35">
      <c r="B5117" s="410" t="s">
        <v>5925</v>
      </c>
      <c r="C5117" s="411" t="s">
        <v>471</v>
      </c>
      <c r="D5117" s="412"/>
      <c r="E5117" s="412">
        <v>0</v>
      </c>
      <c r="F5117" s="412">
        <v>29000</v>
      </c>
      <c r="G5117" s="412"/>
      <c r="H5117" s="413"/>
    </row>
    <row r="5118" spans="2:8" ht="27.75" x14ac:dyDescent="0.35">
      <c r="B5118" s="410" t="s">
        <v>5926</v>
      </c>
      <c r="C5118" s="411" t="s">
        <v>471</v>
      </c>
      <c r="D5118" s="412"/>
      <c r="E5118" s="412">
        <v>0</v>
      </c>
      <c r="F5118" s="412">
        <v>8352</v>
      </c>
      <c r="G5118" s="412"/>
      <c r="H5118" s="413"/>
    </row>
    <row r="5119" spans="2:8" ht="27.75" x14ac:dyDescent="0.35">
      <c r="B5119" s="410" t="s">
        <v>5927</v>
      </c>
      <c r="C5119" s="411" t="s">
        <v>471</v>
      </c>
      <c r="D5119" s="412"/>
      <c r="E5119" s="412">
        <v>0</v>
      </c>
      <c r="F5119" s="412">
        <v>19554.12</v>
      </c>
      <c r="G5119" s="412"/>
      <c r="H5119" s="413"/>
    </row>
    <row r="5120" spans="2:8" ht="40.5" x14ac:dyDescent="0.35">
      <c r="B5120" s="410" t="s">
        <v>5928</v>
      </c>
      <c r="C5120" s="411" t="s">
        <v>492</v>
      </c>
      <c r="D5120" s="412"/>
      <c r="E5120" s="412">
        <v>0</v>
      </c>
      <c r="F5120" s="412">
        <v>13920</v>
      </c>
      <c r="G5120" s="412"/>
      <c r="H5120" s="413"/>
    </row>
    <row r="5121" spans="2:8" ht="40.5" x14ac:dyDescent="0.35">
      <c r="B5121" s="410" t="s">
        <v>5929</v>
      </c>
      <c r="C5121" s="411" t="s">
        <v>492</v>
      </c>
      <c r="D5121" s="412"/>
      <c r="E5121" s="412">
        <v>0</v>
      </c>
      <c r="F5121" s="412">
        <v>25520</v>
      </c>
      <c r="G5121" s="412"/>
      <c r="H5121" s="413"/>
    </row>
    <row r="5122" spans="2:8" ht="40.5" x14ac:dyDescent="0.35">
      <c r="B5122" s="410" t="s">
        <v>5930</v>
      </c>
      <c r="C5122" s="411" t="s">
        <v>492</v>
      </c>
      <c r="D5122" s="412"/>
      <c r="E5122" s="412">
        <v>0</v>
      </c>
      <c r="F5122" s="412">
        <v>24360</v>
      </c>
      <c r="G5122" s="412"/>
      <c r="H5122" s="413"/>
    </row>
    <row r="5123" spans="2:8" ht="40.5" x14ac:dyDescent="0.35">
      <c r="B5123" s="410" t="s">
        <v>5931</v>
      </c>
      <c r="C5123" s="411" t="s">
        <v>492</v>
      </c>
      <c r="D5123" s="412"/>
      <c r="E5123" s="412">
        <v>0</v>
      </c>
      <c r="F5123" s="412">
        <v>10440</v>
      </c>
      <c r="G5123" s="412"/>
      <c r="H5123" s="413"/>
    </row>
    <row r="5124" spans="2:8" ht="40.5" x14ac:dyDescent="0.35">
      <c r="B5124" s="410" t="s">
        <v>5932</v>
      </c>
      <c r="C5124" s="411" t="s">
        <v>492</v>
      </c>
      <c r="D5124" s="412"/>
      <c r="E5124" s="412">
        <v>0</v>
      </c>
      <c r="F5124" s="412">
        <v>21460</v>
      </c>
      <c r="G5124" s="412"/>
      <c r="H5124" s="413"/>
    </row>
    <row r="5125" spans="2:8" ht="40.5" x14ac:dyDescent="0.35">
      <c r="B5125" s="410" t="s">
        <v>5933</v>
      </c>
      <c r="C5125" s="411" t="s">
        <v>492</v>
      </c>
      <c r="D5125" s="412"/>
      <c r="E5125" s="412">
        <v>0</v>
      </c>
      <c r="F5125" s="412">
        <v>16820</v>
      </c>
      <c r="G5125" s="412"/>
      <c r="H5125" s="413"/>
    </row>
    <row r="5126" spans="2:8" ht="40.5" x14ac:dyDescent="0.35">
      <c r="B5126" s="410" t="s">
        <v>5934</v>
      </c>
      <c r="C5126" s="411" t="s">
        <v>492</v>
      </c>
      <c r="D5126" s="412"/>
      <c r="E5126" s="412">
        <v>0</v>
      </c>
      <c r="F5126" s="412">
        <v>29000</v>
      </c>
      <c r="G5126" s="412"/>
      <c r="H5126" s="413"/>
    </row>
    <row r="5127" spans="2:8" ht="40.5" x14ac:dyDescent="0.35">
      <c r="B5127" s="410" t="s">
        <v>5935</v>
      </c>
      <c r="C5127" s="411" t="s">
        <v>492</v>
      </c>
      <c r="D5127" s="412"/>
      <c r="E5127" s="412">
        <v>0</v>
      </c>
      <c r="F5127" s="412">
        <v>20880</v>
      </c>
      <c r="G5127" s="412"/>
      <c r="H5127" s="413"/>
    </row>
    <row r="5128" spans="2:8" ht="40.5" x14ac:dyDescent="0.35">
      <c r="B5128" s="410" t="s">
        <v>5936</v>
      </c>
      <c r="C5128" s="411" t="s">
        <v>492</v>
      </c>
      <c r="D5128" s="412"/>
      <c r="E5128" s="412">
        <v>0</v>
      </c>
      <c r="F5128" s="412">
        <v>26680</v>
      </c>
      <c r="G5128" s="412"/>
      <c r="H5128" s="413"/>
    </row>
    <row r="5129" spans="2:8" ht="40.5" x14ac:dyDescent="0.35">
      <c r="B5129" s="410" t="s">
        <v>5937</v>
      </c>
      <c r="C5129" s="411" t="s">
        <v>492</v>
      </c>
      <c r="D5129" s="412"/>
      <c r="E5129" s="412">
        <v>0</v>
      </c>
      <c r="F5129" s="412">
        <v>22040</v>
      </c>
      <c r="G5129" s="412"/>
      <c r="H5129" s="413"/>
    </row>
    <row r="5130" spans="2:8" ht="40.5" x14ac:dyDescent="0.35">
      <c r="B5130" s="410" t="s">
        <v>5938</v>
      </c>
      <c r="C5130" s="411" t="s">
        <v>492</v>
      </c>
      <c r="D5130" s="412"/>
      <c r="E5130" s="412">
        <v>0</v>
      </c>
      <c r="F5130" s="412">
        <v>3480</v>
      </c>
      <c r="G5130" s="412"/>
      <c r="H5130" s="413"/>
    </row>
    <row r="5131" spans="2:8" ht="27.75" x14ac:dyDescent="0.35">
      <c r="B5131" s="410" t="s">
        <v>5939</v>
      </c>
      <c r="C5131" s="411" t="s">
        <v>3598</v>
      </c>
      <c r="D5131" s="412">
        <v>0</v>
      </c>
      <c r="E5131" s="412">
        <v>0</v>
      </c>
      <c r="F5131" s="412">
        <v>57649.96</v>
      </c>
      <c r="G5131" s="412">
        <v>-57649.96</v>
      </c>
      <c r="H5131" s="413"/>
    </row>
    <row r="5132" spans="2:8" x14ac:dyDescent="0.35">
      <c r="B5132" s="410" t="s">
        <v>5940</v>
      </c>
      <c r="C5132" s="411" t="s">
        <v>3600</v>
      </c>
      <c r="D5132" s="412">
        <v>0</v>
      </c>
      <c r="E5132" s="412">
        <v>0</v>
      </c>
      <c r="F5132" s="412">
        <v>57649.96</v>
      </c>
      <c r="G5132" s="412">
        <v>-57649.96</v>
      </c>
      <c r="H5132" s="413"/>
    </row>
    <row r="5133" spans="2:8" x14ac:dyDescent="0.35">
      <c r="B5133" s="410" t="s">
        <v>5941</v>
      </c>
      <c r="C5133" s="411" t="s">
        <v>361</v>
      </c>
      <c r="D5133" s="412"/>
      <c r="E5133" s="412">
        <v>0</v>
      </c>
      <c r="F5133" s="412">
        <v>22499.99</v>
      </c>
      <c r="G5133" s="412"/>
      <c r="H5133" s="413"/>
    </row>
    <row r="5134" spans="2:8" x14ac:dyDescent="0.35">
      <c r="B5134" s="410" t="s">
        <v>5942</v>
      </c>
      <c r="C5134" s="411" t="s">
        <v>361</v>
      </c>
      <c r="D5134" s="412"/>
      <c r="E5134" s="412">
        <v>0</v>
      </c>
      <c r="F5134" s="412">
        <v>5899.99</v>
      </c>
      <c r="G5134" s="412"/>
      <c r="H5134" s="413"/>
    </row>
    <row r="5135" spans="2:8" x14ac:dyDescent="0.35">
      <c r="B5135" s="410" t="s">
        <v>5943</v>
      </c>
      <c r="C5135" s="411" t="s">
        <v>521</v>
      </c>
      <c r="D5135" s="412"/>
      <c r="E5135" s="412">
        <v>0</v>
      </c>
      <c r="F5135" s="412">
        <v>1249.99</v>
      </c>
      <c r="G5135" s="412"/>
      <c r="H5135" s="413"/>
    </row>
    <row r="5136" spans="2:8" x14ac:dyDescent="0.35">
      <c r="B5136" s="410" t="s">
        <v>5944</v>
      </c>
      <c r="C5136" s="411" t="s">
        <v>521</v>
      </c>
      <c r="D5136" s="412"/>
      <c r="E5136" s="412">
        <v>0</v>
      </c>
      <c r="F5136" s="412">
        <v>15999.99</v>
      </c>
      <c r="G5136" s="412"/>
      <c r="H5136" s="413"/>
    </row>
    <row r="5137" spans="2:8" ht="27.75" x14ac:dyDescent="0.35">
      <c r="B5137" s="410" t="s">
        <v>5945</v>
      </c>
      <c r="C5137" s="411" t="s">
        <v>901</v>
      </c>
      <c r="D5137" s="412"/>
      <c r="E5137" s="412">
        <v>0</v>
      </c>
      <c r="F5137" s="412">
        <v>12000</v>
      </c>
      <c r="G5137" s="412"/>
      <c r="H5137" s="413"/>
    </row>
    <row r="5138" spans="2:8" ht="27.75" x14ac:dyDescent="0.35">
      <c r="B5138" s="410" t="s">
        <v>5946</v>
      </c>
      <c r="C5138" s="411" t="s">
        <v>3604</v>
      </c>
      <c r="D5138" s="412">
        <v>0</v>
      </c>
      <c r="E5138" s="412">
        <v>0</v>
      </c>
      <c r="F5138" s="412">
        <v>42474</v>
      </c>
      <c r="G5138" s="412">
        <v>-42474</v>
      </c>
      <c r="H5138" s="413"/>
    </row>
    <row r="5139" spans="2:8" x14ac:dyDescent="0.35">
      <c r="B5139" s="410" t="s">
        <v>5947</v>
      </c>
      <c r="C5139" s="411" t="s">
        <v>3606</v>
      </c>
      <c r="D5139" s="412">
        <v>0</v>
      </c>
      <c r="E5139" s="412">
        <v>0</v>
      </c>
      <c r="F5139" s="412">
        <v>34974</v>
      </c>
      <c r="G5139" s="412">
        <v>-34974</v>
      </c>
      <c r="H5139" s="413"/>
    </row>
    <row r="5140" spans="2:8" x14ac:dyDescent="0.35">
      <c r="B5140" s="410" t="s">
        <v>5948</v>
      </c>
      <c r="C5140" s="411" t="s">
        <v>3606</v>
      </c>
      <c r="D5140" s="412">
        <v>0</v>
      </c>
      <c r="E5140" s="412">
        <v>0</v>
      </c>
      <c r="F5140" s="412">
        <v>34974</v>
      </c>
      <c r="G5140" s="412">
        <v>-34974</v>
      </c>
      <c r="H5140" s="413"/>
    </row>
    <row r="5141" spans="2:8" ht="40.5" x14ac:dyDescent="0.35">
      <c r="B5141" s="410" t="s">
        <v>5949</v>
      </c>
      <c r="C5141" s="411" t="s">
        <v>1272</v>
      </c>
      <c r="D5141" s="412"/>
      <c r="E5141" s="412">
        <v>0</v>
      </c>
      <c r="F5141" s="412">
        <v>9860</v>
      </c>
      <c r="G5141" s="412"/>
      <c r="H5141" s="413"/>
    </row>
    <row r="5142" spans="2:8" ht="40.5" x14ac:dyDescent="0.35">
      <c r="B5142" s="410" t="s">
        <v>5950</v>
      </c>
      <c r="C5142" s="411" t="s">
        <v>1272</v>
      </c>
      <c r="D5142" s="412"/>
      <c r="E5142" s="412">
        <v>0</v>
      </c>
      <c r="F5142" s="412">
        <v>21344</v>
      </c>
      <c r="G5142" s="412"/>
      <c r="H5142" s="413"/>
    </row>
    <row r="5143" spans="2:8" ht="40.5" x14ac:dyDescent="0.35">
      <c r="B5143" s="410" t="s">
        <v>5951</v>
      </c>
      <c r="C5143" s="411" t="s">
        <v>1272</v>
      </c>
      <c r="D5143" s="412"/>
      <c r="E5143" s="412">
        <v>0</v>
      </c>
      <c r="F5143" s="412">
        <v>3770</v>
      </c>
      <c r="G5143" s="412"/>
      <c r="H5143" s="413"/>
    </row>
    <row r="5144" spans="2:8" x14ac:dyDescent="0.35">
      <c r="B5144" s="410" t="s">
        <v>5952</v>
      </c>
      <c r="C5144" s="411" t="s">
        <v>4158</v>
      </c>
      <c r="D5144" s="412">
        <v>0</v>
      </c>
      <c r="E5144" s="412">
        <v>0</v>
      </c>
      <c r="F5144" s="412">
        <v>7500</v>
      </c>
      <c r="G5144" s="412">
        <v>-7500</v>
      </c>
      <c r="H5144" s="413"/>
    </row>
    <row r="5145" spans="2:8" x14ac:dyDescent="0.35">
      <c r="B5145" s="410" t="s">
        <v>5953</v>
      </c>
      <c r="C5145" s="411" t="s">
        <v>4158</v>
      </c>
      <c r="D5145" s="412">
        <v>0</v>
      </c>
      <c r="E5145" s="412">
        <v>0</v>
      </c>
      <c r="F5145" s="412">
        <v>7500</v>
      </c>
      <c r="G5145" s="412">
        <v>-7500</v>
      </c>
      <c r="H5145" s="413"/>
    </row>
    <row r="5146" spans="2:8" ht="40.5" x14ac:dyDescent="0.35">
      <c r="B5146" s="410" t="s">
        <v>5954</v>
      </c>
      <c r="C5146" s="411" t="s">
        <v>593</v>
      </c>
      <c r="D5146" s="412"/>
      <c r="E5146" s="412">
        <v>0</v>
      </c>
      <c r="F5146" s="412">
        <v>7500</v>
      </c>
      <c r="G5146" s="412"/>
      <c r="H5146" s="413"/>
    </row>
    <row r="5147" spans="2:8" ht="27.75" x14ac:dyDescent="0.35">
      <c r="B5147" s="410" t="s">
        <v>5955</v>
      </c>
      <c r="C5147" s="411" t="s">
        <v>3612</v>
      </c>
      <c r="D5147" s="412">
        <v>0</v>
      </c>
      <c r="E5147" s="412">
        <v>0</v>
      </c>
      <c r="F5147" s="412">
        <v>18399.919999999998</v>
      </c>
      <c r="G5147" s="412">
        <v>-18399.919999999998</v>
      </c>
      <c r="H5147" s="413"/>
    </row>
    <row r="5148" spans="2:8" ht="27.75" x14ac:dyDescent="0.35">
      <c r="B5148" s="410" t="s">
        <v>5956</v>
      </c>
      <c r="C5148" s="411" t="s">
        <v>3614</v>
      </c>
      <c r="D5148" s="412">
        <v>0</v>
      </c>
      <c r="E5148" s="412">
        <v>0</v>
      </c>
      <c r="F5148" s="412">
        <v>18399.919999999998</v>
      </c>
      <c r="G5148" s="412">
        <v>-18399.919999999998</v>
      </c>
      <c r="H5148" s="413"/>
    </row>
    <row r="5149" spans="2:8" ht="27.75" x14ac:dyDescent="0.35">
      <c r="B5149" s="410" t="s">
        <v>5957</v>
      </c>
      <c r="C5149" s="411" t="s">
        <v>3614</v>
      </c>
      <c r="D5149" s="412">
        <v>0</v>
      </c>
      <c r="E5149" s="412">
        <v>0</v>
      </c>
      <c r="F5149" s="412">
        <v>18399.919999999998</v>
      </c>
      <c r="G5149" s="412">
        <v>-18399.919999999998</v>
      </c>
      <c r="H5149" s="413"/>
    </row>
    <row r="5150" spans="2:8" x14ac:dyDescent="0.35">
      <c r="B5150" s="410" t="s">
        <v>5958</v>
      </c>
      <c r="C5150" s="411" t="s">
        <v>361</v>
      </c>
      <c r="D5150" s="412"/>
      <c r="E5150" s="412">
        <v>0</v>
      </c>
      <c r="F5150" s="412">
        <v>2299.9899999999998</v>
      </c>
      <c r="G5150" s="412"/>
      <c r="H5150" s="413"/>
    </row>
    <row r="5151" spans="2:8" x14ac:dyDescent="0.35">
      <c r="B5151" s="410" t="s">
        <v>5959</v>
      </c>
      <c r="C5151" s="411" t="s">
        <v>361</v>
      </c>
      <c r="D5151" s="412"/>
      <c r="E5151" s="412">
        <v>0</v>
      </c>
      <c r="F5151" s="412">
        <v>2299.9899999999998</v>
      </c>
      <c r="G5151" s="412"/>
      <c r="H5151" s="413"/>
    </row>
    <row r="5152" spans="2:8" x14ac:dyDescent="0.35">
      <c r="B5152" s="410" t="s">
        <v>5960</v>
      </c>
      <c r="C5152" s="411" t="s">
        <v>361</v>
      </c>
      <c r="D5152" s="412"/>
      <c r="E5152" s="412">
        <v>0</v>
      </c>
      <c r="F5152" s="412">
        <v>2299.9899999999998</v>
      </c>
      <c r="G5152" s="412"/>
      <c r="H5152" s="413"/>
    </row>
    <row r="5153" spans="2:8" x14ac:dyDescent="0.35">
      <c r="B5153" s="410" t="s">
        <v>5961</v>
      </c>
      <c r="C5153" s="411" t="s">
        <v>361</v>
      </c>
      <c r="D5153" s="412"/>
      <c r="E5153" s="412">
        <v>0</v>
      </c>
      <c r="F5153" s="412">
        <v>2299.9899999999998</v>
      </c>
      <c r="G5153" s="412"/>
      <c r="H5153" s="413"/>
    </row>
    <row r="5154" spans="2:8" x14ac:dyDescent="0.35">
      <c r="B5154" s="410" t="s">
        <v>5962</v>
      </c>
      <c r="C5154" s="411" t="s">
        <v>361</v>
      </c>
      <c r="D5154" s="412"/>
      <c r="E5154" s="412">
        <v>0</v>
      </c>
      <c r="F5154" s="412">
        <v>2299.9899999999998</v>
      </c>
      <c r="G5154" s="412"/>
      <c r="H5154" s="413"/>
    </row>
    <row r="5155" spans="2:8" x14ac:dyDescent="0.35">
      <c r="B5155" s="410" t="s">
        <v>5963</v>
      </c>
      <c r="C5155" s="411" t="s">
        <v>361</v>
      </c>
      <c r="D5155" s="412"/>
      <c r="E5155" s="412">
        <v>0</v>
      </c>
      <c r="F5155" s="412">
        <v>2299.9899999999998</v>
      </c>
      <c r="G5155" s="412"/>
      <c r="H5155" s="413"/>
    </row>
    <row r="5156" spans="2:8" x14ac:dyDescent="0.35">
      <c r="B5156" s="410" t="s">
        <v>5964</v>
      </c>
      <c r="C5156" s="411" t="s">
        <v>361</v>
      </c>
      <c r="D5156" s="412"/>
      <c r="E5156" s="412">
        <v>0</v>
      </c>
      <c r="F5156" s="412">
        <v>2299.9899999999998</v>
      </c>
      <c r="G5156" s="412"/>
      <c r="H5156" s="413"/>
    </row>
    <row r="5157" spans="2:8" x14ac:dyDescent="0.35">
      <c r="B5157" s="410" t="s">
        <v>5965</v>
      </c>
      <c r="C5157" s="411" t="s">
        <v>361</v>
      </c>
      <c r="D5157" s="412"/>
      <c r="E5157" s="412">
        <v>0</v>
      </c>
      <c r="F5157" s="412">
        <v>2299.9899999999998</v>
      </c>
      <c r="G5157" s="412"/>
      <c r="H5157" s="413"/>
    </row>
    <row r="5158" spans="2:8" ht="27.75" x14ac:dyDescent="0.35">
      <c r="B5158" s="410">
        <v>8240</v>
      </c>
      <c r="C5158" s="411" t="s">
        <v>5966</v>
      </c>
      <c r="D5158" s="412">
        <v>0</v>
      </c>
      <c r="E5158" s="412">
        <v>4968091.6500000004</v>
      </c>
      <c r="F5158" s="412">
        <v>4968091.6500000004</v>
      </c>
      <c r="G5158" s="412">
        <v>0</v>
      </c>
      <c r="H5158" s="413"/>
    </row>
    <row r="5159" spans="2:8" ht="27.75" x14ac:dyDescent="0.35">
      <c r="B5159" s="410">
        <v>8241</v>
      </c>
      <c r="C5159" s="411" t="s">
        <v>5967</v>
      </c>
      <c r="D5159" s="412">
        <v>0</v>
      </c>
      <c r="E5159" s="412">
        <v>4370260.87</v>
      </c>
      <c r="F5159" s="412">
        <v>4370260.87</v>
      </c>
      <c r="G5159" s="412">
        <v>0</v>
      </c>
      <c r="H5159" s="413"/>
    </row>
    <row r="5160" spans="2:8" x14ac:dyDescent="0.35">
      <c r="B5160" s="410" t="s">
        <v>5968</v>
      </c>
      <c r="C5160" s="411" t="s">
        <v>1719</v>
      </c>
      <c r="D5160" s="412">
        <v>0</v>
      </c>
      <c r="E5160" s="412">
        <v>2793360.65</v>
      </c>
      <c r="F5160" s="412">
        <v>2793360.65</v>
      </c>
      <c r="G5160" s="412">
        <v>0</v>
      </c>
      <c r="H5160" s="413"/>
    </row>
    <row r="5161" spans="2:8" ht="27.75" x14ac:dyDescent="0.35">
      <c r="B5161" s="410" t="s">
        <v>5969</v>
      </c>
      <c r="C5161" s="411" t="s">
        <v>1721</v>
      </c>
      <c r="D5161" s="412">
        <v>0</v>
      </c>
      <c r="E5161" s="412">
        <v>1401155.18</v>
      </c>
      <c r="F5161" s="412">
        <v>1401155.18</v>
      </c>
      <c r="G5161" s="412">
        <v>0</v>
      </c>
      <c r="H5161" s="413"/>
    </row>
    <row r="5162" spans="2:8" x14ac:dyDescent="0.35">
      <c r="B5162" s="410" t="s">
        <v>5970</v>
      </c>
      <c r="C5162" s="411" t="s">
        <v>1723</v>
      </c>
      <c r="D5162" s="412">
        <v>0</v>
      </c>
      <c r="E5162" s="412">
        <v>1401155.18</v>
      </c>
      <c r="F5162" s="412">
        <v>1401155.18</v>
      </c>
      <c r="G5162" s="412">
        <v>0</v>
      </c>
      <c r="H5162" s="413"/>
    </row>
    <row r="5163" spans="2:8" x14ac:dyDescent="0.35">
      <c r="B5163" s="410" t="s">
        <v>5971</v>
      </c>
      <c r="C5163" s="411" t="s">
        <v>1725</v>
      </c>
      <c r="D5163" s="412">
        <v>0</v>
      </c>
      <c r="E5163" s="412">
        <v>1401155.18</v>
      </c>
      <c r="F5163" s="412">
        <v>1401155.18</v>
      </c>
      <c r="G5163" s="412">
        <v>0</v>
      </c>
      <c r="H5163" s="413"/>
    </row>
    <row r="5164" spans="2:8" ht="40.5" x14ac:dyDescent="0.35">
      <c r="B5164" s="410" t="s">
        <v>5972</v>
      </c>
      <c r="C5164" s="411" t="s">
        <v>591</v>
      </c>
      <c r="D5164" s="412"/>
      <c r="E5164" s="412">
        <v>0</v>
      </c>
      <c r="F5164" s="412">
        <v>2200</v>
      </c>
      <c r="G5164" s="412"/>
      <c r="H5164" s="413"/>
    </row>
    <row r="5165" spans="2:8" ht="40.5" x14ac:dyDescent="0.35">
      <c r="B5165" s="410" t="s">
        <v>5973</v>
      </c>
      <c r="C5165" s="411" t="s">
        <v>591</v>
      </c>
      <c r="D5165" s="412"/>
      <c r="E5165" s="412">
        <v>2200</v>
      </c>
      <c r="F5165" s="412">
        <v>0</v>
      </c>
      <c r="G5165" s="412"/>
      <c r="H5165" s="413"/>
    </row>
    <row r="5166" spans="2:8" ht="40.5" x14ac:dyDescent="0.35">
      <c r="B5166" s="410" t="s">
        <v>5974</v>
      </c>
      <c r="C5166" s="411" t="s">
        <v>617</v>
      </c>
      <c r="D5166" s="412"/>
      <c r="E5166" s="412">
        <v>0</v>
      </c>
      <c r="F5166" s="412">
        <v>2200</v>
      </c>
      <c r="G5166" s="412"/>
      <c r="H5166" s="413"/>
    </row>
    <row r="5167" spans="2:8" ht="40.5" x14ac:dyDescent="0.35">
      <c r="B5167" s="410" t="s">
        <v>5975</v>
      </c>
      <c r="C5167" s="411" t="s">
        <v>617</v>
      </c>
      <c r="D5167" s="412"/>
      <c r="E5167" s="412">
        <v>2200</v>
      </c>
      <c r="F5167" s="412">
        <v>0</v>
      </c>
      <c r="G5167" s="412"/>
      <c r="H5167" s="413"/>
    </row>
    <row r="5168" spans="2:8" ht="40.5" x14ac:dyDescent="0.35">
      <c r="B5168" s="410" t="s">
        <v>5976</v>
      </c>
      <c r="C5168" s="411" t="s">
        <v>617</v>
      </c>
      <c r="D5168" s="412"/>
      <c r="E5168" s="412">
        <v>0</v>
      </c>
      <c r="F5168" s="412">
        <v>2500</v>
      </c>
      <c r="G5168" s="412"/>
      <c r="H5168" s="413"/>
    </row>
    <row r="5169" spans="2:8" ht="40.5" x14ac:dyDescent="0.35">
      <c r="B5169" s="410" t="s">
        <v>5977</v>
      </c>
      <c r="C5169" s="411" t="s">
        <v>617</v>
      </c>
      <c r="D5169" s="412"/>
      <c r="E5169" s="412">
        <v>2500</v>
      </c>
      <c r="F5169" s="412">
        <v>0</v>
      </c>
      <c r="G5169" s="412"/>
      <c r="H5169" s="413"/>
    </row>
    <row r="5170" spans="2:8" ht="40.5" x14ac:dyDescent="0.35">
      <c r="B5170" s="410" t="s">
        <v>5978</v>
      </c>
      <c r="C5170" s="411" t="s">
        <v>617</v>
      </c>
      <c r="D5170" s="412"/>
      <c r="E5170" s="412">
        <v>0</v>
      </c>
      <c r="F5170" s="412">
        <v>2200</v>
      </c>
      <c r="G5170" s="412"/>
      <c r="H5170" s="413"/>
    </row>
    <row r="5171" spans="2:8" ht="40.5" x14ac:dyDescent="0.35">
      <c r="B5171" s="410" t="s">
        <v>5979</v>
      </c>
      <c r="C5171" s="411" t="s">
        <v>617</v>
      </c>
      <c r="D5171" s="412"/>
      <c r="E5171" s="412">
        <v>2200</v>
      </c>
      <c r="F5171" s="412">
        <v>0</v>
      </c>
      <c r="G5171" s="412"/>
      <c r="H5171" s="413"/>
    </row>
    <row r="5172" spans="2:8" ht="40.5" x14ac:dyDescent="0.35">
      <c r="B5172" s="410" t="s">
        <v>5980</v>
      </c>
      <c r="C5172" s="411" t="s">
        <v>617</v>
      </c>
      <c r="D5172" s="412"/>
      <c r="E5172" s="412">
        <v>0</v>
      </c>
      <c r="F5172" s="412">
        <v>2200</v>
      </c>
      <c r="G5172" s="412"/>
      <c r="H5172" s="413"/>
    </row>
    <row r="5173" spans="2:8" ht="40.5" x14ac:dyDescent="0.35">
      <c r="B5173" s="410" t="s">
        <v>5981</v>
      </c>
      <c r="C5173" s="411" t="s">
        <v>617</v>
      </c>
      <c r="D5173" s="412"/>
      <c r="E5173" s="412">
        <v>2200</v>
      </c>
      <c r="F5173" s="412">
        <v>0</v>
      </c>
      <c r="G5173" s="412"/>
      <c r="H5173" s="413"/>
    </row>
    <row r="5174" spans="2:8" ht="40.5" x14ac:dyDescent="0.35">
      <c r="B5174" s="410" t="s">
        <v>5982</v>
      </c>
      <c r="C5174" s="411" t="s">
        <v>617</v>
      </c>
      <c r="D5174" s="412"/>
      <c r="E5174" s="412">
        <v>0</v>
      </c>
      <c r="F5174" s="412">
        <v>2200</v>
      </c>
      <c r="G5174" s="412"/>
      <c r="H5174" s="413"/>
    </row>
    <row r="5175" spans="2:8" ht="40.5" x14ac:dyDescent="0.35">
      <c r="B5175" s="410" t="s">
        <v>5983</v>
      </c>
      <c r="C5175" s="411" t="s">
        <v>617</v>
      </c>
      <c r="D5175" s="412"/>
      <c r="E5175" s="412">
        <v>2200</v>
      </c>
      <c r="F5175" s="412">
        <v>0</v>
      </c>
      <c r="G5175" s="412"/>
      <c r="H5175" s="413"/>
    </row>
    <row r="5176" spans="2:8" ht="40.5" x14ac:dyDescent="0.35">
      <c r="B5176" s="410" t="s">
        <v>5984</v>
      </c>
      <c r="C5176" s="411" t="s">
        <v>617</v>
      </c>
      <c r="D5176" s="412"/>
      <c r="E5176" s="412">
        <v>0</v>
      </c>
      <c r="F5176" s="412">
        <v>3000</v>
      </c>
      <c r="G5176" s="412"/>
      <c r="H5176" s="413"/>
    </row>
    <row r="5177" spans="2:8" ht="40.5" x14ac:dyDescent="0.35">
      <c r="B5177" s="410" t="s">
        <v>5985</v>
      </c>
      <c r="C5177" s="411" t="s">
        <v>617</v>
      </c>
      <c r="D5177" s="412"/>
      <c r="E5177" s="412">
        <v>3000</v>
      </c>
      <c r="F5177" s="412">
        <v>0</v>
      </c>
      <c r="G5177" s="412"/>
      <c r="H5177" s="413"/>
    </row>
    <row r="5178" spans="2:8" ht="40.5" x14ac:dyDescent="0.35">
      <c r="B5178" s="410" t="s">
        <v>5986</v>
      </c>
      <c r="C5178" s="411" t="s">
        <v>617</v>
      </c>
      <c r="D5178" s="412"/>
      <c r="E5178" s="412">
        <v>0</v>
      </c>
      <c r="F5178" s="412">
        <v>2200</v>
      </c>
      <c r="G5178" s="412"/>
      <c r="H5178" s="413"/>
    </row>
    <row r="5179" spans="2:8" ht="40.5" x14ac:dyDescent="0.35">
      <c r="B5179" s="410" t="s">
        <v>5987</v>
      </c>
      <c r="C5179" s="411" t="s">
        <v>617</v>
      </c>
      <c r="D5179" s="412"/>
      <c r="E5179" s="412">
        <v>2200</v>
      </c>
      <c r="F5179" s="412">
        <v>0</v>
      </c>
      <c r="G5179" s="412"/>
      <c r="H5179" s="413"/>
    </row>
    <row r="5180" spans="2:8" ht="40.5" x14ac:dyDescent="0.35">
      <c r="B5180" s="410" t="s">
        <v>5988</v>
      </c>
      <c r="C5180" s="411" t="s">
        <v>617</v>
      </c>
      <c r="D5180" s="412"/>
      <c r="E5180" s="412">
        <v>0</v>
      </c>
      <c r="F5180" s="412">
        <v>2500</v>
      </c>
      <c r="G5180" s="412"/>
      <c r="H5180" s="413"/>
    </row>
    <row r="5181" spans="2:8" ht="40.5" x14ac:dyDescent="0.35">
      <c r="B5181" s="410" t="s">
        <v>5989</v>
      </c>
      <c r="C5181" s="411" t="s">
        <v>617</v>
      </c>
      <c r="D5181" s="412"/>
      <c r="E5181" s="412">
        <v>2500</v>
      </c>
      <c r="F5181" s="412">
        <v>0</v>
      </c>
      <c r="G5181" s="412"/>
      <c r="H5181" s="413"/>
    </row>
    <row r="5182" spans="2:8" ht="40.5" x14ac:dyDescent="0.35">
      <c r="B5182" s="410" t="s">
        <v>5990</v>
      </c>
      <c r="C5182" s="411" t="s">
        <v>617</v>
      </c>
      <c r="D5182" s="412"/>
      <c r="E5182" s="412">
        <v>0</v>
      </c>
      <c r="F5182" s="412">
        <v>3000</v>
      </c>
      <c r="G5182" s="412"/>
      <c r="H5182" s="413"/>
    </row>
    <row r="5183" spans="2:8" ht="40.5" x14ac:dyDescent="0.35">
      <c r="B5183" s="410" t="s">
        <v>5991</v>
      </c>
      <c r="C5183" s="411" t="s">
        <v>617</v>
      </c>
      <c r="D5183" s="412"/>
      <c r="E5183" s="412">
        <v>3000</v>
      </c>
      <c r="F5183" s="412">
        <v>0</v>
      </c>
      <c r="G5183" s="412"/>
      <c r="H5183" s="413"/>
    </row>
    <row r="5184" spans="2:8" ht="40.5" x14ac:dyDescent="0.35">
      <c r="B5184" s="410" t="s">
        <v>5992</v>
      </c>
      <c r="C5184" s="411" t="s">
        <v>617</v>
      </c>
      <c r="D5184" s="412"/>
      <c r="E5184" s="412">
        <v>0</v>
      </c>
      <c r="F5184" s="412">
        <v>2200</v>
      </c>
      <c r="G5184" s="412"/>
      <c r="H5184" s="413"/>
    </row>
    <row r="5185" spans="2:8" ht="40.5" x14ac:dyDescent="0.35">
      <c r="B5185" s="410" t="s">
        <v>5993</v>
      </c>
      <c r="C5185" s="411" t="s">
        <v>617</v>
      </c>
      <c r="D5185" s="412"/>
      <c r="E5185" s="412">
        <v>2200</v>
      </c>
      <c r="F5185" s="412">
        <v>0</v>
      </c>
      <c r="G5185" s="412"/>
      <c r="H5185" s="413"/>
    </row>
    <row r="5186" spans="2:8" ht="40.5" x14ac:dyDescent="0.35">
      <c r="B5186" s="410" t="s">
        <v>5994</v>
      </c>
      <c r="C5186" s="411" t="s">
        <v>617</v>
      </c>
      <c r="D5186" s="412"/>
      <c r="E5186" s="412">
        <v>0</v>
      </c>
      <c r="F5186" s="412">
        <v>7000</v>
      </c>
      <c r="G5186" s="412"/>
      <c r="H5186" s="413"/>
    </row>
    <row r="5187" spans="2:8" ht="40.5" x14ac:dyDescent="0.35">
      <c r="B5187" s="410" t="s">
        <v>5995</v>
      </c>
      <c r="C5187" s="411" t="s">
        <v>617</v>
      </c>
      <c r="D5187" s="412"/>
      <c r="E5187" s="412">
        <v>7000</v>
      </c>
      <c r="F5187" s="412">
        <v>0</v>
      </c>
      <c r="G5187" s="412"/>
      <c r="H5187" s="413"/>
    </row>
    <row r="5188" spans="2:8" ht="40.5" x14ac:dyDescent="0.35">
      <c r="B5188" s="410" t="s">
        <v>5996</v>
      </c>
      <c r="C5188" s="411" t="s">
        <v>617</v>
      </c>
      <c r="D5188" s="412"/>
      <c r="E5188" s="412">
        <v>0</v>
      </c>
      <c r="F5188" s="412">
        <v>2200</v>
      </c>
      <c r="G5188" s="412"/>
      <c r="H5188" s="413"/>
    </row>
    <row r="5189" spans="2:8" ht="40.5" x14ac:dyDescent="0.35">
      <c r="B5189" s="410" t="s">
        <v>5997</v>
      </c>
      <c r="C5189" s="411" t="s">
        <v>617</v>
      </c>
      <c r="D5189" s="412"/>
      <c r="E5189" s="412">
        <v>2200</v>
      </c>
      <c r="F5189" s="412">
        <v>0</v>
      </c>
      <c r="G5189" s="412"/>
      <c r="H5189" s="413"/>
    </row>
    <row r="5190" spans="2:8" ht="40.5" x14ac:dyDescent="0.35">
      <c r="B5190" s="410" t="s">
        <v>5998</v>
      </c>
      <c r="C5190" s="411" t="s">
        <v>617</v>
      </c>
      <c r="D5190" s="412"/>
      <c r="E5190" s="412">
        <v>0</v>
      </c>
      <c r="F5190" s="412">
        <v>2500</v>
      </c>
      <c r="G5190" s="412"/>
      <c r="H5190" s="413"/>
    </row>
    <row r="5191" spans="2:8" ht="40.5" x14ac:dyDescent="0.35">
      <c r="B5191" s="410" t="s">
        <v>5999</v>
      </c>
      <c r="C5191" s="411" t="s">
        <v>617</v>
      </c>
      <c r="D5191" s="412"/>
      <c r="E5191" s="412">
        <v>2500</v>
      </c>
      <c r="F5191" s="412">
        <v>0</v>
      </c>
      <c r="G5191" s="412"/>
      <c r="H5191" s="413"/>
    </row>
    <row r="5192" spans="2:8" ht="40.5" x14ac:dyDescent="0.35">
      <c r="B5192" s="410" t="s">
        <v>6000</v>
      </c>
      <c r="C5192" s="411" t="s">
        <v>617</v>
      </c>
      <c r="D5192" s="412"/>
      <c r="E5192" s="412">
        <v>0</v>
      </c>
      <c r="F5192" s="412">
        <v>11000</v>
      </c>
      <c r="G5192" s="412"/>
      <c r="H5192" s="413"/>
    </row>
    <row r="5193" spans="2:8" ht="40.5" x14ac:dyDescent="0.35">
      <c r="B5193" s="410" t="s">
        <v>6001</v>
      </c>
      <c r="C5193" s="411" t="s">
        <v>617</v>
      </c>
      <c r="D5193" s="412"/>
      <c r="E5193" s="412">
        <v>11000</v>
      </c>
      <c r="F5193" s="412">
        <v>0</v>
      </c>
      <c r="G5193" s="412"/>
      <c r="H5193" s="413"/>
    </row>
    <row r="5194" spans="2:8" ht="40.5" x14ac:dyDescent="0.35">
      <c r="B5194" s="410" t="s">
        <v>6002</v>
      </c>
      <c r="C5194" s="411" t="s">
        <v>617</v>
      </c>
      <c r="D5194" s="412"/>
      <c r="E5194" s="412">
        <v>0</v>
      </c>
      <c r="F5194" s="412">
        <v>2200</v>
      </c>
      <c r="G5194" s="412"/>
      <c r="H5194" s="413"/>
    </row>
    <row r="5195" spans="2:8" ht="40.5" x14ac:dyDescent="0.35">
      <c r="B5195" s="410" t="s">
        <v>6003</v>
      </c>
      <c r="C5195" s="411" t="s">
        <v>617</v>
      </c>
      <c r="D5195" s="412"/>
      <c r="E5195" s="412">
        <v>2200</v>
      </c>
      <c r="F5195" s="412">
        <v>0</v>
      </c>
      <c r="G5195" s="412"/>
      <c r="H5195" s="413"/>
    </row>
    <row r="5196" spans="2:8" ht="40.5" x14ac:dyDescent="0.35">
      <c r="B5196" s="410" t="s">
        <v>6004</v>
      </c>
      <c r="C5196" s="411" t="s">
        <v>627</v>
      </c>
      <c r="D5196" s="412"/>
      <c r="E5196" s="412">
        <v>0</v>
      </c>
      <c r="F5196" s="412">
        <v>2500</v>
      </c>
      <c r="G5196" s="412"/>
      <c r="H5196" s="413"/>
    </row>
    <row r="5197" spans="2:8" ht="40.5" x14ac:dyDescent="0.35">
      <c r="B5197" s="410" t="s">
        <v>6005</v>
      </c>
      <c r="C5197" s="411" t="s">
        <v>627</v>
      </c>
      <c r="D5197" s="412"/>
      <c r="E5197" s="412">
        <v>2500</v>
      </c>
      <c r="F5197" s="412">
        <v>0</v>
      </c>
      <c r="G5197" s="412"/>
      <c r="H5197" s="413"/>
    </row>
    <row r="5198" spans="2:8" ht="40.5" x14ac:dyDescent="0.35">
      <c r="B5198" s="410" t="s">
        <v>6006</v>
      </c>
      <c r="C5198" s="411" t="s">
        <v>627</v>
      </c>
      <c r="D5198" s="412"/>
      <c r="E5198" s="412">
        <v>0</v>
      </c>
      <c r="F5198" s="412">
        <v>3000</v>
      </c>
      <c r="G5198" s="412"/>
      <c r="H5198" s="413"/>
    </row>
    <row r="5199" spans="2:8" ht="40.5" x14ac:dyDescent="0.35">
      <c r="B5199" s="410" t="s">
        <v>6007</v>
      </c>
      <c r="C5199" s="411" t="s">
        <v>627</v>
      </c>
      <c r="D5199" s="412"/>
      <c r="E5199" s="412">
        <v>3000</v>
      </c>
      <c r="F5199" s="412">
        <v>0</v>
      </c>
      <c r="G5199" s="412"/>
      <c r="H5199" s="413"/>
    </row>
    <row r="5200" spans="2:8" ht="40.5" x14ac:dyDescent="0.35">
      <c r="B5200" s="410" t="s">
        <v>6008</v>
      </c>
      <c r="C5200" s="411" t="s">
        <v>627</v>
      </c>
      <c r="D5200" s="412"/>
      <c r="E5200" s="412">
        <v>0</v>
      </c>
      <c r="F5200" s="412">
        <v>2200</v>
      </c>
      <c r="G5200" s="412"/>
      <c r="H5200" s="413"/>
    </row>
    <row r="5201" spans="2:8" ht="40.5" x14ac:dyDescent="0.35">
      <c r="B5201" s="410" t="s">
        <v>6009</v>
      </c>
      <c r="C5201" s="411" t="s">
        <v>627</v>
      </c>
      <c r="D5201" s="412"/>
      <c r="E5201" s="412">
        <v>2200</v>
      </c>
      <c r="F5201" s="412">
        <v>0</v>
      </c>
      <c r="G5201" s="412"/>
      <c r="H5201" s="413"/>
    </row>
    <row r="5202" spans="2:8" ht="40.5" x14ac:dyDescent="0.35">
      <c r="B5202" s="410" t="s">
        <v>6010</v>
      </c>
      <c r="C5202" s="411" t="s">
        <v>627</v>
      </c>
      <c r="D5202" s="412"/>
      <c r="E5202" s="412">
        <v>0</v>
      </c>
      <c r="F5202" s="412">
        <v>2200</v>
      </c>
      <c r="G5202" s="412"/>
      <c r="H5202" s="413"/>
    </row>
    <row r="5203" spans="2:8" ht="40.5" x14ac:dyDescent="0.35">
      <c r="B5203" s="410" t="s">
        <v>6011</v>
      </c>
      <c r="C5203" s="411" t="s">
        <v>627</v>
      </c>
      <c r="D5203" s="412"/>
      <c r="E5203" s="412">
        <v>2200</v>
      </c>
      <c r="F5203" s="412">
        <v>0</v>
      </c>
      <c r="G5203" s="412"/>
      <c r="H5203" s="413"/>
    </row>
    <row r="5204" spans="2:8" ht="40.5" x14ac:dyDescent="0.35">
      <c r="B5204" s="410" t="s">
        <v>6012</v>
      </c>
      <c r="C5204" s="411" t="s">
        <v>627</v>
      </c>
      <c r="D5204" s="412"/>
      <c r="E5204" s="412">
        <v>0</v>
      </c>
      <c r="F5204" s="412">
        <v>2200</v>
      </c>
      <c r="G5204" s="412"/>
      <c r="H5204" s="413"/>
    </row>
    <row r="5205" spans="2:8" ht="40.5" x14ac:dyDescent="0.35">
      <c r="B5205" s="410" t="s">
        <v>6013</v>
      </c>
      <c r="C5205" s="411" t="s">
        <v>627</v>
      </c>
      <c r="D5205" s="412"/>
      <c r="E5205" s="412">
        <v>2200</v>
      </c>
      <c r="F5205" s="412">
        <v>0</v>
      </c>
      <c r="G5205" s="412"/>
      <c r="H5205" s="413"/>
    </row>
    <row r="5206" spans="2:8" ht="40.5" x14ac:dyDescent="0.35">
      <c r="B5206" s="410" t="s">
        <v>6014</v>
      </c>
      <c r="C5206" s="411" t="s">
        <v>627</v>
      </c>
      <c r="D5206" s="412"/>
      <c r="E5206" s="412">
        <v>0</v>
      </c>
      <c r="F5206" s="412">
        <v>3000</v>
      </c>
      <c r="G5206" s="412"/>
      <c r="H5206" s="413"/>
    </row>
    <row r="5207" spans="2:8" ht="40.5" x14ac:dyDescent="0.35">
      <c r="B5207" s="410" t="s">
        <v>6015</v>
      </c>
      <c r="C5207" s="411" t="s">
        <v>627</v>
      </c>
      <c r="D5207" s="412"/>
      <c r="E5207" s="412">
        <v>3000</v>
      </c>
      <c r="F5207" s="412">
        <v>0</v>
      </c>
      <c r="G5207" s="412"/>
      <c r="H5207" s="413"/>
    </row>
    <row r="5208" spans="2:8" ht="40.5" x14ac:dyDescent="0.35">
      <c r="B5208" s="410" t="s">
        <v>6016</v>
      </c>
      <c r="C5208" s="411" t="s">
        <v>627</v>
      </c>
      <c r="D5208" s="412"/>
      <c r="E5208" s="412">
        <v>0</v>
      </c>
      <c r="F5208" s="412">
        <v>2200</v>
      </c>
      <c r="G5208" s="412"/>
      <c r="H5208" s="413"/>
    </row>
    <row r="5209" spans="2:8" ht="40.5" x14ac:dyDescent="0.35">
      <c r="B5209" s="410" t="s">
        <v>6017</v>
      </c>
      <c r="C5209" s="411" t="s">
        <v>627</v>
      </c>
      <c r="D5209" s="412"/>
      <c r="E5209" s="412">
        <v>2200</v>
      </c>
      <c r="F5209" s="412">
        <v>0</v>
      </c>
      <c r="G5209" s="412"/>
      <c r="H5209" s="413"/>
    </row>
    <row r="5210" spans="2:8" ht="40.5" x14ac:dyDescent="0.35">
      <c r="B5210" s="410" t="s">
        <v>6018</v>
      </c>
      <c r="C5210" s="411" t="s">
        <v>627</v>
      </c>
      <c r="D5210" s="412"/>
      <c r="E5210" s="412">
        <v>0</v>
      </c>
      <c r="F5210" s="412">
        <v>2200</v>
      </c>
      <c r="G5210" s="412"/>
      <c r="H5210" s="413"/>
    </row>
    <row r="5211" spans="2:8" ht="40.5" x14ac:dyDescent="0.35">
      <c r="B5211" s="410" t="s">
        <v>6019</v>
      </c>
      <c r="C5211" s="411" t="s">
        <v>627</v>
      </c>
      <c r="D5211" s="412"/>
      <c r="E5211" s="412">
        <v>2200</v>
      </c>
      <c r="F5211" s="412">
        <v>0</v>
      </c>
      <c r="G5211" s="412"/>
      <c r="H5211" s="413"/>
    </row>
    <row r="5212" spans="2:8" ht="40.5" x14ac:dyDescent="0.35">
      <c r="B5212" s="410" t="s">
        <v>6020</v>
      </c>
      <c r="C5212" s="411" t="s">
        <v>627</v>
      </c>
      <c r="D5212" s="412"/>
      <c r="E5212" s="412">
        <v>0</v>
      </c>
      <c r="F5212" s="412">
        <v>3000</v>
      </c>
      <c r="G5212" s="412"/>
      <c r="H5212" s="413"/>
    </row>
    <row r="5213" spans="2:8" ht="40.5" x14ac:dyDescent="0.35">
      <c r="B5213" s="410" t="s">
        <v>6021</v>
      </c>
      <c r="C5213" s="411" t="s">
        <v>627</v>
      </c>
      <c r="D5213" s="412"/>
      <c r="E5213" s="412">
        <v>3000</v>
      </c>
      <c r="F5213" s="412">
        <v>0</v>
      </c>
      <c r="G5213" s="412"/>
      <c r="H5213" s="413"/>
    </row>
    <row r="5214" spans="2:8" ht="40.5" x14ac:dyDescent="0.35">
      <c r="B5214" s="410" t="s">
        <v>6022</v>
      </c>
      <c r="C5214" s="411" t="s">
        <v>627</v>
      </c>
      <c r="D5214" s="412"/>
      <c r="E5214" s="412">
        <v>0</v>
      </c>
      <c r="F5214" s="412">
        <v>2200</v>
      </c>
      <c r="G5214" s="412"/>
      <c r="H5214" s="413"/>
    </row>
    <row r="5215" spans="2:8" ht="40.5" x14ac:dyDescent="0.35">
      <c r="B5215" s="410" t="s">
        <v>6023</v>
      </c>
      <c r="C5215" s="411" t="s">
        <v>627</v>
      </c>
      <c r="D5215" s="412"/>
      <c r="E5215" s="412">
        <v>2200</v>
      </c>
      <c r="F5215" s="412">
        <v>0</v>
      </c>
      <c r="G5215" s="412"/>
      <c r="H5215" s="413"/>
    </row>
    <row r="5216" spans="2:8" ht="40.5" x14ac:dyDescent="0.35">
      <c r="B5216" s="410" t="s">
        <v>6024</v>
      </c>
      <c r="C5216" s="411" t="s">
        <v>627</v>
      </c>
      <c r="D5216" s="412"/>
      <c r="E5216" s="412">
        <v>0</v>
      </c>
      <c r="F5216" s="412">
        <v>3000</v>
      </c>
      <c r="G5216" s="412"/>
      <c r="H5216" s="413"/>
    </row>
    <row r="5217" spans="2:8" ht="40.5" x14ac:dyDescent="0.35">
      <c r="B5217" s="410" t="s">
        <v>6025</v>
      </c>
      <c r="C5217" s="411" t="s">
        <v>627</v>
      </c>
      <c r="D5217" s="412"/>
      <c r="E5217" s="412">
        <v>3000</v>
      </c>
      <c r="F5217" s="412">
        <v>0</v>
      </c>
      <c r="G5217" s="412"/>
      <c r="H5217" s="413"/>
    </row>
    <row r="5218" spans="2:8" ht="40.5" x14ac:dyDescent="0.35">
      <c r="B5218" s="410" t="s">
        <v>6026</v>
      </c>
      <c r="C5218" s="411" t="s">
        <v>627</v>
      </c>
      <c r="D5218" s="412"/>
      <c r="E5218" s="412">
        <v>0</v>
      </c>
      <c r="F5218" s="412">
        <v>2500</v>
      </c>
      <c r="G5218" s="412"/>
      <c r="H5218" s="413"/>
    </row>
    <row r="5219" spans="2:8" ht="40.5" x14ac:dyDescent="0.35">
      <c r="B5219" s="410" t="s">
        <v>6027</v>
      </c>
      <c r="C5219" s="411" t="s">
        <v>627</v>
      </c>
      <c r="D5219" s="412"/>
      <c r="E5219" s="412">
        <v>2500</v>
      </c>
      <c r="F5219" s="412">
        <v>0</v>
      </c>
      <c r="G5219" s="412"/>
      <c r="H5219" s="413"/>
    </row>
    <row r="5220" spans="2:8" ht="40.5" x14ac:dyDescent="0.35">
      <c r="B5220" s="410" t="s">
        <v>6028</v>
      </c>
      <c r="C5220" s="411" t="s">
        <v>627</v>
      </c>
      <c r="D5220" s="412"/>
      <c r="E5220" s="412">
        <v>0</v>
      </c>
      <c r="F5220" s="412">
        <v>7000</v>
      </c>
      <c r="G5220" s="412"/>
      <c r="H5220" s="413"/>
    </row>
    <row r="5221" spans="2:8" ht="40.5" x14ac:dyDescent="0.35">
      <c r="B5221" s="410" t="s">
        <v>6029</v>
      </c>
      <c r="C5221" s="411" t="s">
        <v>627</v>
      </c>
      <c r="D5221" s="412"/>
      <c r="E5221" s="412">
        <v>7000</v>
      </c>
      <c r="F5221" s="412">
        <v>0</v>
      </c>
      <c r="G5221" s="412"/>
      <c r="H5221" s="413"/>
    </row>
    <row r="5222" spans="2:8" ht="40.5" x14ac:dyDescent="0.35">
      <c r="B5222" s="410" t="s">
        <v>6030</v>
      </c>
      <c r="C5222" s="411" t="s">
        <v>627</v>
      </c>
      <c r="D5222" s="412"/>
      <c r="E5222" s="412">
        <v>0</v>
      </c>
      <c r="F5222" s="412">
        <v>2500</v>
      </c>
      <c r="G5222" s="412"/>
      <c r="H5222" s="413"/>
    </row>
    <row r="5223" spans="2:8" ht="40.5" x14ac:dyDescent="0.35">
      <c r="B5223" s="410" t="s">
        <v>6031</v>
      </c>
      <c r="C5223" s="411" t="s">
        <v>627</v>
      </c>
      <c r="D5223" s="412"/>
      <c r="E5223" s="412">
        <v>2500</v>
      </c>
      <c r="F5223" s="412">
        <v>0</v>
      </c>
      <c r="G5223" s="412"/>
      <c r="H5223" s="413"/>
    </row>
    <row r="5224" spans="2:8" ht="40.5" x14ac:dyDescent="0.35">
      <c r="B5224" s="410" t="s">
        <v>6032</v>
      </c>
      <c r="C5224" s="411" t="s">
        <v>627</v>
      </c>
      <c r="D5224" s="412"/>
      <c r="E5224" s="412">
        <v>0</v>
      </c>
      <c r="F5224" s="412">
        <v>2500</v>
      </c>
      <c r="G5224" s="412"/>
      <c r="H5224" s="413"/>
    </row>
    <row r="5225" spans="2:8" ht="40.5" x14ac:dyDescent="0.35">
      <c r="B5225" s="410" t="s">
        <v>6033</v>
      </c>
      <c r="C5225" s="411" t="s">
        <v>627</v>
      </c>
      <c r="D5225" s="412"/>
      <c r="E5225" s="412">
        <v>2500</v>
      </c>
      <c r="F5225" s="412">
        <v>0</v>
      </c>
      <c r="G5225" s="412"/>
      <c r="H5225" s="413"/>
    </row>
    <row r="5226" spans="2:8" ht="40.5" x14ac:dyDescent="0.35">
      <c r="B5226" s="410" t="s">
        <v>6034</v>
      </c>
      <c r="C5226" s="411" t="s">
        <v>627</v>
      </c>
      <c r="D5226" s="412"/>
      <c r="E5226" s="412">
        <v>0</v>
      </c>
      <c r="F5226" s="412">
        <v>2200</v>
      </c>
      <c r="G5226" s="412"/>
      <c r="H5226" s="413"/>
    </row>
    <row r="5227" spans="2:8" ht="40.5" x14ac:dyDescent="0.35">
      <c r="B5227" s="410" t="s">
        <v>6035</v>
      </c>
      <c r="C5227" s="411" t="s">
        <v>627</v>
      </c>
      <c r="D5227" s="412"/>
      <c r="E5227" s="412">
        <v>2200</v>
      </c>
      <c r="F5227" s="412">
        <v>0</v>
      </c>
      <c r="G5227" s="412"/>
      <c r="H5227" s="413"/>
    </row>
    <row r="5228" spans="2:8" ht="40.5" x14ac:dyDescent="0.35">
      <c r="B5228" s="410" t="s">
        <v>6036</v>
      </c>
      <c r="C5228" s="411" t="s">
        <v>627</v>
      </c>
      <c r="D5228" s="412"/>
      <c r="E5228" s="412">
        <v>0</v>
      </c>
      <c r="F5228" s="412">
        <v>11000</v>
      </c>
      <c r="G5228" s="412"/>
      <c r="H5228" s="413"/>
    </row>
    <row r="5229" spans="2:8" ht="40.5" x14ac:dyDescent="0.35">
      <c r="B5229" s="410" t="s">
        <v>6037</v>
      </c>
      <c r="C5229" s="411" t="s">
        <v>627</v>
      </c>
      <c r="D5229" s="412"/>
      <c r="E5229" s="412">
        <v>11000</v>
      </c>
      <c r="F5229" s="412">
        <v>0</v>
      </c>
      <c r="G5229" s="412"/>
      <c r="H5229" s="413"/>
    </row>
    <row r="5230" spans="2:8" ht="40.5" x14ac:dyDescent="0.35">
      <c r="B5230" s="410" t="s">
        <v>6038</v>
      </c>
      <c r="C5230" s="411" t="s">
        <v>627</v>
      </c>
      <c r="D5230" s="412"/>
      <c r="E5230" s="412">
        <v>0</v>
      </c>
      <c r="F5230" s="412">
        <v>2200</v>
      </c>
      <c r="G5230" s="412"/>
      <c r="H5230" s="413"/>
    </row>
    <row r="5231" spans="2:8" ht="40.5" x14ac:dyDescent="0.35">
      <c r="B5231" s="410" t="s">
        <v>6039</v>
      </c>
      <c r="C5231" s="411" t="s">
        <v>627</v>
      </c>
      <c r="D5231" s="412"/>
      <c r="E5231" s="412">
        <v>2200</v>
      </c>
      <c r="F5231" s="412">
        <v>0</v>
      </c>
      <c r="G5231" s="412"/>
      <c r="H5231" s="413"/>
    </row>
    <row r="5232" spans="2:8" ht="40.5" x14ac:dyDescent="0.35">
      <c r="B5232" s="410" t="s">
        <v>6040</v>
      </c>
      <c r="C5232" s="411" t="s">
        <v>637</v>
      </c>
      <c r="D5232" s="412"/>
      <c r="E5232" s="412">
        <v>0</v>
      </c>
      <c r="F5232" s="412">
        <v>3787.02</v>
      </c>
      <c r="G5232" s="412"/>
      <c r="H5232" s="413"/>
    </row>
    <row r="5233" spans="2:8" ht="40.5" x14ac:dyDescent="0.35">
      <c r="B5233" s="410" t="s">
        <v>6041</v>
      </c>
      <c r="C5233" s="411" t="s">
        <v>637</v>
      </c>
      <c r="D5233" s="412"/>
      <c r="E5233" s="412">
        <v>3787.02</v>
      </c>
      <c r="F5233" s="412">
        <v>0</v>
      </c>
      <c r="G5233" s="412"/>
      <c r="H5233" s="413"/>
    </row>
    <row r="5234" spans="2:8" ht="40.5" x14ac:dyDescent="0.35">
      <c r="B5234" s="410" t="s">
        <v>6042</v>
      </c>
      <c r="C5234" s="411" t="s">
        <v>639</v>
      </c>
      <c r="D5234" s="412"/>
      <c r="E5234" s="412">
        <v>0</v>
      </c>
      <c r="F5234" s="412">
        <v>2200</v>
      </c>
      <c r="G5234" s="412"/>
      <c r="H5234" s="413"/>
    </row>
    <row r="5235" spans="2:8" ht="40.5" x14ac:dyDescent="0.35">
      <c r="B5235" s="410" t="s">
        <v>6043</v>
      </c>
      <c r="C5235" s="411" t="s">
        <v>639</v>
      </c>
      <c r="D5235" s="412"/>
      <c r="E5235" s="412">
        <v>2200</v>
      </c>
      <c r="F5235" s="412">
        <v>0</v>
      </c>
      <c r="G5235" s="412"/>
      <c r="H5235" s="413"/>
    </row>
    <row r="5236" spans="2:8" ht="40.5" x14ac:dyDescent="0.35">
      <c r="B5236" s="410" t="s">
        <v>6044</v>
      </c>
      <c r="C5236" s="411" t="s">
        <v>641</v>
      </c>
      <c r="D5236" s="412"/>
      <c r="E5236" s="412">
        <v>0</v>
      </c>
      <c r="F5236" s="412">
        <v>2500</v>
      </c>
      <c r="G5236" s="412"/>
      <c r="H5236" s="413"/>
    </row>
    <row r="5237" spans="2:8" ht="40.5" x14ac:dyDescent="0.35">
      <c r="B5237" s="410" t="s">
        <v>6045</v>
      </c>
      <c r="C5237" s="411" t="s">
        <v>641</v>
      </c>
      <c r="D5237" s="412"/>
      <c r="E5237" s="412">
        <v>2500</v>
      </c>
      <c r="F5237" s="412">
        <v>0</v>
      </c>
      <c r="G5237" s="412"/>
      <c r="H5237" s="413"/>
    </row>
    <row r="5238" spans="2:8" ht="40.5" x14ac:dyDescent="0.35">
      <c r="B5238" s="410" t="s">
        <v>6046</v>
      </c>
      <c r="C5238" s="411" t="s">
        <v>641</v>
      </c>
      <c r="D5238" s="412"/>
      <c r="E5238" s="412">
        <v>0</v>
      </c>
      <c r="F5238" s="412">
        <v>3000</v>
      </c>
      <c r="G5238" s="412"/>
      <c r="H5238" s="413"/>
    </row>
    <row r="5239" spans="2:8" ht="40.5" x14ac:dyDescent="0.35">
      <c r="B5239" s="410" t="s">
        <v>6047</v>
      </c>
      <c r="C5239" s="411" t="s">
        <v>641</v>
      </c>
      <c r="D5239" s="412"/>
      <c r="E5239" s="412">
        <v>3000</v>
      </c>
      <c r="F5239" s="412">
        <v>0</v>
      </c>
      <c r="G5239" s="412"/>
      <c r="H5239" s="413"/>
    </row>
    <row r="5240" spans="2:8" ht="40.5" x14ac:dyDescent="0.35">
      <c r="B5240" s="410" t="s">
        <v>6048</v>
      </c>
      <c r="C5240" s="411" t="s">
        <v>641</v>
      </c>
      <c r="D5240" s="412"/>
      <c r="E5240" s="412">
        <v>0</v>
      </c>
      <c r="F5240" s="412">
        <v>2200</v>
      </c>
      <c r="G5240" s="412"/>
      <c r="H5240" s="413"/>
    </row>
    <row r="5241" spans="2:8" ht="40.5" x14ac:dyDescent="0.35">
      <c r="B5241" s="410" t="s">
        <v>6049</v>
      </c>
      <c r="C5241" s="411" t="s">
        <v>641</v>
      </c>
      <c r="D5241" s="412"/>
      <c r="E5241" s="412">
        <v>2200</v>
      </c>
      <c r="F5241" s="412">
        <v>0</v>
      </c>
      <c r="G5241" s="412"/>
      <c r="H5241" s="413"/>
    </row>
    <row r="5242" spans="2:8" ht="40.5" x14ac:dyDescent="0.35">
      <c r="B5242" s="410" t="s">
        <v>6050</v>
      </c>
      <c r="C5242" s="411" t="s">
        <v>641</v>
      </c>
      <c r="D5242" s="412"/>
      <c r="E5242" s="412">
        <v>0</v>
      </c>
      <c r="F5242" s="412">
        <v>2200</v>
      </c>
      <c r="G5242" s="412"/>
      <c r="H5242" s="413"/>
    </row>
    <row r="5243" spans="2:8" ht="40.5" x14ac:dyDescent="0.35">
      <c r="B5243" s="410" t="s">
        <v>6051</v>
      </c>
      <c r="C5243" s="411" t="s">
        <v>641</v>
      </c>
      <c r="D5243" s="412"/>
      <c r="E5243" s="412">
        <v>2200</v>
      </c>
      <c r="F5243" s="412">
        <v>0</v>
      </c>
      <c r="G5243" s="412"/>
      <c r="H5243" s="413"/>
    </row>
    <row r="5244" spans="2:8" ht="40.5" x14ac:dyDescent="0.35">
      <c r="B5244" s="410" t="s">
        <v>6052</v>
      </c>
      <c r="C5244" s="411" t="s">
        <v>641</v>
      </c>
      <c r="D5244" s="412"/>
      <c r="E5244" s="412">
        <v>0</v>
      </c>
      <c r="F5244" s="412">
        <v>2200</v>
      </c>
      <c r="G5244" s="412"/>
      <c r="H5244" s="413"/>
    </row>
    <row r="5245" spans="2:8" ht="40.5" x14ac:dyDescent="0.35">
      <c r="B5245" s="410" t="s">
        <v>6053</v>
      </c>
      <c r="C5245" s="411" t="s">
        <v>641</v>
      </c>
      <c r="D5245" s="412"/>
      <c r="E5245" s="412">
        <v>2200</v>
      </c>
      <c r="F5245" s="412">
        <v>0</v>
      </c>
      <c r="G5245" s="412"/>
      <c r="H5245" s="413"/>
    </row>
    <row r="5246" spans="2:8" ht="40.5" x14ac:dyDescent="0.35">
      <c r="B5246" s="410" t="s">
        <v>6054</v>
      </c>
      <c r="C5246" s="411" t="s">
        <v>641</v>
      </c>
      <c r="D5246" s="412"/>
      <c r="E5246" s="412">
        <v>0</v>
      </c>
      <c r="F5246" s="412">
        <v>3000</v>
      </c>
      <c r="G5246" s="412"/>
      <c r="H5246" s="413"/>
    </row>
    <row r="5247" spans="2:8" ht="40.5" x14ac:dyDescent="0.35">
      <c r="B5247" s="410" t="s">
        <v>6055</v>
      </c>
      <c r="C5247" s="411" t="s">
        <v>641</v>
      </c>
      <c r="D5247" s="412"/>
      <c r="E5247" s="412">
        <v>3000</v>
      </c>
      <c r="F5247" s="412">
        <v>0</v>
      </c>
      <c r="G5247" s="412"/>
      <c r="H5247" s="413"/>
    </row>
    <row r="5248" spans="2:8" ht="40.5" x14ac:dyDescent="0.35">
      <c r="B5248" s="410" t="s">
        <v>6056</v>
      </c>
      <c r="C5248" s="411" t="s">
        <v>641</v>
      </c>
      <c r="D5248" s="412"/>
      <c r="E5248" s="412">
        <v>0</v>
      </c>
      <c r="F5248" s="412">
        <v>2200</v>
      </c>
      <c r="G5248" s="412"/>
      <c r="H5248" s="413"/>
    </row>
    <row r="5249" spans="2:8" ht="40.5" x14ac:dyDescent="0.35">
      <c r="B5249" s="410" t="s">
        <v>6057</v>
      </c>
      <c r="C5249" s="411" t="s">
        <v>641</v>
      </c>
      <c r="D5249" s="412"/>
      <c r="E5249" s="412">
        <v>2200</v>
      </c>
      <c r="F5249" s="412">
        <v>0</v>
      </c>
      <c r="G5249" s="412"/>
      <c r="H5249" s="413"/>
    </row>
    <row r="5250" spans="2:8" ht="40.5" x14ac:dyDescent="0.35">
      <c r="B5250" s="410" t="s">
        <v>6058</v>
      </c>
      <c r="C5250" s="411" t="s">
        <v>641</v>
      </c>
      <c r="D5250" s="412"/>
      <c r="E5250" s="412">
        <v>0</v>
      </c>
      <c r="F5250" s="412">
        <v>2200</v>
      </c>
      <c r="G5250" s="412"/>
      <c r="H5250" s="413"/>
    </row>
    <row r="5251" spans="2:8" ht="40.5" x14ac:dyDescent="0.35">
      <c r="B5251" s="410" t="s">
        <v>6059</v>
      </c>
      <c r="C5251" s="411" t="s">
        <v>641</v>
      </c>
      <c r="D5251" s="412"/>
      <c r="E5251" s="412">
        <v>2200</v>
      </c>
      <c r="F5251" s="412">
        <v>0</v>
      </c>
      <c r="G5251" s="412"/>
      <c r="H5251" s="413"/>
    </row>
    <row r="5252" spans="2:8" ht="40.5" x14ac:dyDescent="0.35">
      <c r="B5252" s="410" t="s">
        <v>6060</v>
      </c>
      <c r="C5252" s="411" t="s">
        <v>641</v>
      </c>
      <c r="D5252" s="412"/>
      <c r="E5252" s="412">
        <v>0</v>
      </c>
      <c r="F5252" s="412">
        <v>3000</v>
      </c>
      <c r="G5252" s="412"/>
      <c r="H5252" s="413"/>
    </row>
    <row r="5253" spans="2:8" ht="40.5" x14ac:dyDescent="0.35">
      <c r="B5253" s="410" t="s">
        <v>6061</v>
      </c>
      <c r="C5253" s="411" t="s">
        <v>641</v>
      </c>
      <c r="D5253" s="412"/>
      <c r="E5253" s="412">
        <v>3000</v>
      </c>
      <c r="F5253" s="412">
        <v>0</v>
      </c>
      <c r="G5253" s="412"/>
      <c r="H5253" s="413"/>
    </row>
    <row r="5254" spans="2:8" ht="40.5" x14ac:dyDescent="0.35">
      <c r="B5254" s="410" t="s">
        <v>6062</v>
      </c>
      <c r="C5254" s="411" t="s">
        <v>641</v>
      </c>
      <c r="D5254" s="412"/>
      <c r="E5254" s="412">
        <v>0</v>
      </c>
      <c r="F5254" s="412">
        <v>2200</v>
      </c>
      <c r="G5254" s="412"/>
      <c r="H5254" s="413"/>
    </row>
    <row r="5255" spans="2:8" ht="40.5" x14ac:dyDescent="0.35">
      <c r="B5255" s="410" t="s">
        <v>6063</v>
      </c>
      <c r="C5255" s="411" t="s">
        <v>641</v>
      </c>
      <c r="D5255" s="412"/>
      <c r="E5255" s="412">
        <v>2200</v>
      </c>
      <c r="F5255" s="412">
        <v>0</v>
      </c>
      <c r="G5255" s="412"/>
      <c r="H5255" s="413"/>
    </row>
    <row r="5256" spans="2:8" ht="40.5" x14ac:dyDescent="0.35">
      <c r="B5256" s="410" t="s">
        <v>6064</v>
      </c>
      <c r="C5256" s="411" t="s">
        <v>641</v>
      </c>
      <c r="D5256" s="412"/>
      <c r="E5256" s="412">
        <v>0</v>
      </c>
      <c r="F5256" s="412">
        <v>3000</v>
      </c>
      <c r="G5256" s="412"/>
      <c r="H5256" s="413"/>
    </row>
    <row r="5257" spans="2:8" ht="40.5" x14ac:dyDescent="0.35">
      <c r="B5257" s="410" t="s">
        <v>6065</v>
      </c>
      <c r="C5257" s="411" t="s">
        <v>641</v>
      </c>
      <c r="D5257" s="412"/>
      <c r="E5257" s="412">
        <v>3000</v>
      </c>
      <c r="F5257" s="412">
        <v>0</v>
      </c>
      <c r="G5257" s="412"/>
      <c r="H5257" s="413"/>
    </row>
    <row r="5258" spans="2:8" ht="40.5" x14ac:dyDescent="0.35">
      <c r="B5258" s="410" t="s">
        <v>6066</v>
      </c>
      <c r="C5258" s="411" t="s">
        <v>641</v>
      </c>
      <c r="D5258" s="412"/>
      <c r="E5258" s="412">
        <v>0</v>
      </c>
      <c r="F5258" s="412">
        <v>2500</v>
      </c>
      <c r="G5258" s="412"/>
      <c r="H5258" s="413"/>
    </row>
    <row r="5259" spans="2:8" ht="40.5" x14ac:dyDescent="0.35">
      <c r="B5259" s="410" t="s">
        <v>6067</v>
      </c>
      <c r="C5259" s="411" t="s">
        <v>641</v>
      </c>
      <c r="D5259" s="412"/>
      <c r="E5259" s="412">
        <v>2500</v>
      </c>
      <c r="F5259" s="412">
        <v>0</v>
      </c>
      <c r="G5259" s="412"/>
      <c r="H5259" s="413"/>
    </row>
    <row r="5260" spans="2:8" ht="40.5" x14ac:dyDescent="0.35">
      <c r="B5260" s="410" t="s">
        <v>6068</v>
      </c>
      <c r="C5260" s="411" t="s">
        <v>641</v>
      </c>
      <c r="D5260" s="412"/>
      <c r="E5260" s="412">
        <v>0</v>
      </c>
      <c r="F5260" s="412">
        <v>7000</v>
      </c>
      <c r="G5260" s="412"/>
      <c r="H5260" s="413"/>
    </row>
    <row r="5261" spans="2:8" ht="40.5" x14ac:dyDescent="0.35">
      <c r="B5261" s="410" t="s">
        <v>6069</v>
      </c>
      <c r="C5261" s="411" t="s">
        <v>641</v>
      </c>
      <c r="D5261" s="412"/>
      <c r="E5261" s="412">
        <v>7000</v>
      </c>
      <c r="F5261" s="412">
        <v>0</v>
      </c>
      <c r="G5261" s="412"/>
      <c r="H5261" s="413"/>
    </row>
    <row r="5262" spans="2:8" ht="40.5" x14ac:dyDescent="0.35">
      <c r="B5262" s="410" t="s">
        <v>6070</v>
      </c>
      <c r="C5262" s="411" t="s">
        <v>641</v>
      </c>
      <c r="D5262" s="412"/>
      <c r="E5262" s="412">
        <v>0</v>
      </c>
      <c r="F5262" s="412">
        <v>2500</v>
      </c>
      <c r="G5262" s="412"/>
      <c r="H5262" s="413"/>
    </row>
    <row r="5263" spans="2:8" ht="40.5" x14ac:dyDescent="0.35">
      <c r="B5263" s="410" t="s">
        <v>6071</v>
      </c>
      <c r="C5263" s="411" t="s">
        <v>641</v>
      </c>
      <c r="D5263" s="412"/>
      <c r="E5263" s="412">
        <v>2500</v>
      </c>
      <c r="F5263" s="412">
        <v>0</v>
      </c>
      <c r="G5263" s="412"/>
      <c r="H5263" s="413"/>
    </row>
    <row r="5264" spans="2:8" ht="40.5" x14ac:dyDescent="0.35">
      <c r="B5264" s="410" t="s">
        <v>6072</v>
      </c>
      <c r="C5264" s="411" t="s">
        <v>641</v>
      </c>
      <c r="D5264" s="412"/>
      <c r="E5264" s="412">
        <v>0</v>
      </c>
      <c r="F5264" s="412">
        <v>2500</v>
      </c>
      <c r="G5264" s="412"/>
      <c r="H5264" s="413"/>
    </row>
    <row r="5265" spans="2:8" ht="40.5" x14ac:dyDescent="0.35">
      <c r="B5265" s="410" t="s">
        <v>6073</v>
      </c>
      <c r="C5265" s="411" t="s">
        <v>641</v>
      </c>
      <c r="D5265" s="412"/>
      <c r="E5265" s="412">
        <v>2500</v>
      </c>
      <c r="F5265" s="412">
        <v>0</v>
      </c>
      <c r="G5265" s="412"/>
      <c r="H5265" s="413"/>
    </row>
    <row r="5266" spans="2:8" ht="40.5" x14ac:dyDescent="0.35">
      <c r="B5266" s="410" t="s">
        <v>6074</v>
      </c>
      <c r="C5266" s="411" t="s">
        <v>641</v>
      </c>
      <c r="D5266" s="412"/>
      <c r="E5266" s="412">
        <v>0</v>
      </c>
      <c r="F5266" s="412">
        <v>2200</v>
      </c>
      <c r="G5266" s="412"/>
      <c r="H5266" s="413"/>
    </row>
    <row r="5267" spans="2:8" ht="40.5" x14ac:dyDescent="0.35">
      <c r="B5267" s="410" t="s">
        <v>6075</v>
      </c>
      <c r="C5267" s="411" t="s">
        <v>641</v>
      </c>
      <c r="D5267" s="412"/>
      <c r="E5267" s="412">
        <v>2200</v>
      </c>
      <c r="F5267" s="412">
        <v>0</v>
      </c>
      <c r="G5267" s="412"/>
      <c r="H5267" s="413"/>
    </row>
    <row r="5268" spans="2:8" ht="40.5" x14ac:dyDescent="0.35">
      <c r="B5268" s="410" t="s">
        <v>6076</v>
      </c>
      <c r="C5268" s="411" t="s">
        <v>641</v>
      </c>
      <c r="D5268" s="412"/>
      <c r="E5268" s="412">
        <v>0</v>
      </c>
      <c r="F5268" s="412">
        <v>11000</v>
      </c>
      <c r="G5268" s="412"/>
      <c r="H5268" s="413"/>
    </row>
    <row r="5269" spans="2:8" ht="40.5" x14ac:dyDescent="0.35">
      <c r="B5269" s="410" t="s">
        <v>6077</v>
      </c>
      <c r="C5269" s="411" t="s">
        <v>641</v>
      </c>
      <c r="D5269" s="412"/>
      <c r="E5269" s="412">
        <v>11000</v>
      </c>
      <c r="F5269" s="412">
        <v>0</v>
      </c>
      <c r="G5269" s="412"/>
      <c r="H5269" s="413"/>
    </row>
    <row r="5270" spans="2:8" ht="40.5" x14ac:dyDescent="0.35">
      <c r="B5270" s="410" t="s">
        <v>6078</v>
      </c>
      <c r="C5270" s="411" t="s">
        <v>641</v>
      </c>
      <c r="D5270" s="412"/>
      <c r="E5270" s="412">
        <v>0</v>
      </c>
      <c r="F5270" s="412">
        <v>2200</v>
      </c>
      <c r="G5270" s="412"/>
      <c r="H5270" s="413"/>
    </row>
    <row r="5271" spans="2:8" ht="40.5" x14ac:dyDescent="0.35">
      <c r="B5271" s="410" t="s">
        <v>6079</v>
      </c>
      <c r="C5271" s="411" t="s">
        <v>641</v>
      </c>
      <c r="D5271" s="412"/>
      <c r="E5271" s="412">
        <v>2200</v>
      </c>
      <c r="F5271" s="412">
        <v>0</v>
      </c>
      <c r="G5271" s="412"/>
      <c r="H5271" s="413"/>
    </row>
    <row r="5272" spans="2:8" ht="27.75" x14ac:dyDescent="0.35">
      <c r="B5272" s="410" t="s">
        <v>6080</v>
      </c>
      <c r="C5272" s="411" t="s">
        <v>663</v>
      </c>
      <c r="D5272" s="412"/>
      <c r="E5272" s="412">
        <v>0</v>
      </c>
      <c r="F5272" s="412">
        <v>2200</v>
      </c>
      <c r="G5272" s="412"/>
      <c r="H5272" s="413"/>
    </row>
    <row r="5273" spans="2:8" ht="27.75" x14ac:dyDescent="0.35">
      <c r="B5273" s="410" t="s">
        <v>6081</v>
      </c>
      <c r="C5273" s="411" t="s">
        <v>663</v>
      </c>
      <c r="D5273" s="412"/>
      <c r="E5273" s="412">
        <v>2200</v>
      </c>
      <c r="F5273" s="412">
        <v>0</v>
      </c>
      <c r="G5273" s="412"/>
      <c r="H5273" s="413"/>
    </row>
    <row r="5274" spans="2:8" ht="27.75" x14ac:dyDescent="0.35">
      <c r="B5274" s="410" t="s">
        <v>6082</v>
      </c>
      <c r="C5274" s="411" t="s">
        <v>663</v>
      </c>
      <c r="D5274" s="412"/>
      <c r="E5274" s="412">
        <v>0</v>
      </c>
      <c r="F5274" s="412">
        <v>2500</v>
      </c>
      <c r="G5274" s="412"/>
      <c r="H5274" s="413"/>
    </row>
    <row r="5275" spans="2:8" ht="27.75" x14ac:dyDescent="0.35">
      <c r="B5275" s="410" t="s">
        <v>6083</v>
      </c>
      <c r="C5275" s="411" t="s">
        <v>663</v>
      </c>
      <c r="D5275" s="412"/>
      <c r="E5275" s="412">
        <v>2500</v>
      </c>
      <c r="F5275" s="412">
        <v>0</v>
      </c>
      <c r="G5275" s="412"/>
      <c r="H5275" s="413"/>
    </row>
    <row r="5276" spans="2:8" ht="27.75" x14ac:dyDescent="0.35">
      <c r="B5276" s="410" t="s">
        <v>6084</v>
      </c>
      <c r="C5276" s="411" t="s">
        <v>663</v>
      </c>
      <c r="D5276" s="412"/>
      <c r="E5276" s="412">
        <v>0</v>
      </c>
      <c r="F5276" s="412">
        <v>3000</v>
      </c>
      <c r="G5276" s="412"/>
      <c r="H5276" s="413"/>
    </row>
    <row r="5277" spans="2:8" ht="27.75" x14ac:dyDescent="0.35">
      <c r="B5277" s="410" t="s">
        <v>6085</v>
      </c>
      <c r="C5277" s="411" t="s">
        <v>663</v>
      </c>
      <c r="D5277" s="412"/>
      <c r="E5277" s="412">
        <v>3000</v>
      </c>
      <c r="F5277" s="412">
        <v>0</v>
      </c>
      <c r="G5277" s="412"/>
      <c r="H5277" s="413"/>
    </row>
    <row r="5278" spans="2:8" ht="27.75" x14ac:dyDescent="0.35">
      <c r="B5278" s="410" t="s">
        <v>6086</v>
      </c>
      <c r="C5278" s="411" t="s">
        <v>663</v>
      </c>
      <c r="D5278" s="412"/>
      <c r="E5278" s="412">
        <v>0</v>
      </c>
      <c r="F5278" s="412">
        <v>2200</v>
      </c>
      <c r="G5278" s="412"/>
      <c r="H5278" s="413"/>
    </row>
    <row r="5279" spans="2:8" ht="27.75" x14ac:dyDescent="0.35">
      <c r="B5279" s="410" t="s">
        <v>6087</v>
      </c>
      <c r="C5279" s="411" t="s">
        <v>663</v>
      </c>
      <c r="D5279" s="412"/>
      <c r="E5279" s="412">
        <v>2200</v>
      </c>
      <c r="F5279" s="412">
        <v>0</v>
      </c>
      <c r="G5279" s="412"/>
      <c r="H5279" s="413"/>
    </row>
    <row r="5280" spans="2:8" ht="27.75" x14ac:dyDescent="0.35">
      <c r="B5280" s="410" t="s">
        <v>6088</v>
      </c>
      <c r="C5280" s="411" t="s">
        <v>663</v>
      </c>
      <c r="D5280" s="412"/>
      <c r="E5280" s="412">
        <v>0</v>
      </c>
      <c r="F5280" s="412">
        <v>2200</v>
      </c>
      <c r="G5280" s="412"/>
      <c r="H5280" s="413"/>
    </row>
    <row r="5281" spans="2:8" ht="27.75" x14ac:dyDescent="0.35">
      <c r="B5281" s="410" t="s">
        <v>6089</v>
      </c>
      <c r="C5281" s="411" t="s">
        <v>663</v>
      </c>
      <c r="D5281" s="412"/>
      <c r="E5281" s="412">
        <v>2200</v>
      </c>
      <c r="F5281" s="412">
        <v>0</v>
      </c>
      <c r="G5281" s="412"/>
      <c r="H5281" s="413"/>
    </row>
    <row r="5282" spans="2:8" ht="27.75" x14ac:dyDescent="0.35">
      <c r="B5282" s="410" t="s">
        <v>6090</v>
      </c>
      <c r="C5282" s="411" t="s">
        <v>663</v>
      </c>
      <c r="D5282" s="412"/>
      <c r="E5282" s="412">
        <v>0</v>
      </c>
      <c r="F5282" s="412">
        <v>3000</v>
      </c>
      <c r="G5282" s="412"/>
      <c r="H5282" s="413"/>
    </row>
    <row r="5283" spans="2:8" ht="27.75" x14ac:dyDescent="0.35">
      <c r="B5283" s="410" t="s">
        <v>6091</v>
      </c>
      <c r="C5283" s="411" t="s">
        <v>663</v>
      </c>
      <c r="D5283" s="412"/>
      <c r="E5283" s="412">
        <v>3000</v>
      </c>
      <c r="F5283" s="412">
        <v>0</v>
      </c>
      <c r="G5283" s="412"/>
      <c r="H5283" s="413"/>
    </row>
    <row r="5284" spans="2:8" ht="27.75" x14ac:dyDescent="0.35">
      <c r="B5284" s="410" t="s">
        <v>6092</v>
      </c>
      <c r="C5284" s="411" t="s">
        <v>663</v>
      </c>
      <c r="D5284" s="412"/>
      <c r="E5284" s="412">
        <v>0</v>
      </c>
      <c r="F5284" s="412">
        <v>2200</v>
      </c>
      <c r="G5284" s="412"/>
      <c r="H5284" s="413"/>
    </row>
    <row r="5285" spans="2:8" ht="27.75" x14ac:dyDescent="0.35">
      <c r="B5285" s="410" t="s">
        <v>6093</v>
      </c>
      <c r="C5285" s="411" t="s">
        <v>663</v>
      </c>
      <c r="D5285" s="412"/>
      <c r="E5285" s="412">
        <v>2200</v>
      </c>
      <c r="F5285" s="412">
        <v>0</v>
      </c>
      <c r="G5285" s="412"/>
      <c r="H5285" s="413"/>
    </row>
    <row r="5286" spans="2:8" ht="27.75" x14ac:dyDescent="0.35">
      <c r="B5286" s="410" t="s">
        <v>6094</v>
      </c>
      <c r="C5286" s="411" t="s">
        <v>663</v>
      </c>
      <c r="D5286" s="412"/>
      <c r="E5286" s="412">
        <v>0</v>
      </c>
      <c r="F5286" s="412">
        <v>3000</v>
      </c>
      <c r="G5286" s="412"/>
      <c r="H5286" s="413"/>
    </row>
    <row r="5287" spans="2:8" ht="27.75" x14ac:dyDescent="0.35">
      <c r="B5287" s="410" t="s">
        <v>6095</v>
      </c>
      <c r="C5287" s="411" t="s">
        <v>663</v>
      </c>
      <c r="D5287" s="412"/>
      <c r="E5287" s="412">
        <v>3000</v>
      </c>
      <c r="F5287" s="412">
        <v>0</v>
      </c>
      <c r="G5287" s="412"/>
      <c r="H5287" s="413"/>
    </row>
    <row r="5288" spans="2:8" ht="27.75" x14ac:dyDescent="0.35">
      <c r="B5288" s="410" t="s">
        <v>6096</v>
      </c>
      <c r="C5288" s="411" t="s">
        <v>663</v>
      </c>
      <c r="D5288" s="412"/>
      <c r="E5288" s="412">
        <v>0</v>
      </c>
      <c r="F5288" s="412">
        <v>2500</v>
      </c>
      <c r="G5288" s="412"/>
      <c r="H5288" s="413"/>
    </row>
    <row r="5289" spans="2:8" ht="27.75" x14ac:dyDescent="0.35">
      <c r="B5289" s="410" t="s">
        <v>6097</v>
      </c>
      <c r="C5289" s="411" t="s">
        <v>663</v>
      </c>
      <c r="D5289" s="412"/>
      <c r="E5289" s="412">
        <v>2500</v>
      </c>
      <c r="F5289" s="412">
        <v>0</v>
      </c>
      <c r="G5289" s="412"/>
      <c r="H5289" s="413"/>
    </row>
    <row r="5290" spans="2:8" ht="27.75" x14ac:dyDescent="0.35">
      <c r="B5290" s="410" t="s">
        <v>6098</v>
      </c>
      <c r="C5290" s="411" t="s">
        <v>663</v>
      </c>
      <c r="D5290" s="412"/>
      <c r="E5290" s="412">
        <v>0</v>
      </c>
      <c r="F5290" s="412">
        <v>3000</v>
      </c>
      <c r="G5290" s="412"/>
      <c r="H5290" s="413"/>
    </row>
    <row r="5291" spans="2:8" ht="27.75" x14ac:dyDescent="0.35">
      <c r="B5291" s="410" t="s">
        <v>6099</v>
      </c>
      <c r="C5291" s="411" t="s">
        <v>663</v>
      </c>
      <c r="D5291" s="412"/>
      <c r="E5291" s="412">
        <v>3000</v>
      </c>
      <c r="F5291" s="412">
        <v>0</v>
      </c>
      <c r="G5291" s="412"/>
      <c r="H5291" s="413"/>
    </row>
    <row r="5292" spans="2:8" ht="27.75" x14ac:dyDescent="0.35">
      <c r="B5292" s="410" t="s">
        <v>6100</v>
      </c>
      <c r="C5292" s="411" t="s">
        <v>663</v>
      </c>
      <c r="D5292" s="412"/>
      <c r="E5292" s="412">
        <v>0</v>
      </c>
      <c r="F5292" s="412">
        <v>2200</v>
      </c>
      <c r="G5292" s="412"/>
      <c r="H5292" s="413"/>
    </row>
    <row r="5293" spans="2:8" ht="27.75" x14ac:dyDescent="0.35">
      <c r="B5293" s="410" t="s">
        <v>6101</v>
      </c>
      <c r="C5293" s="411" t="s">
        <v>663</v>
      </c>
      <c r="D5293" s="412"/>
      <c r="E5293" s="412">
        <v>2200</v>
      </c>
      <c r="F5293" s="412">
        <v>0</v>
      </c>
      <c r="G5293" s="412"/>
      <c r="H5293" s="413"/>
    </row>
    <row r="5294" spans="2:8" ht="27.75" x14ac:dyDescent="0.35">
      <c r="B5294" s="410" t="s">
        <v>6102</v>
      </c>
      <c r="C5294" s="411" t="s">
        <v>663</v>
      </c>
      <c r="D5294" s="412"/>
      <c r="E5294" s="412">
        <v>0</v>
      </c>
      <c r="F5294" s="412">
        <v>7000</v>
      </c>
      <c r="G5294" s="412"/>
      <c r="H5294" s="413"/>
    </row>
    <row r="5295" spans="2:8" ht="27.75" x14ac:dyDescent="0.35">
      <c r="B5295" s="410" t="s">
        <v>6103</v>
      </c>
      <c r="C5295" s="411" t="s">
        <v>663</v>
      </c>
      <c r="D5295" s="412"/>
      <c r="E5295" s="412">
        <v>7000</v>
      </c>
      <c r="F5295" s="412">
        <v>0</v>
      </c>
      <c r="G5295" s="412"/>
      <c r="H5295" s="413"/>
    </row>
    <row r="5296" spans="2:8" ht="27.75" x14ac:dyDescent="0.35">
      <c r="B5296" s="410" t="s">
        <v>6104</v>
      </c>
      <c r="C5296" s="411" t="s">
        <v>663</v>
      </c>
      <c r="D5296" s="412"/>
      <c r="E5296" s="412">
        <v>0</v>
      </c>
      <c r="F5296" s="412">
        <v>2200</v>
      </c>
      <c r="G5296" s="412"/>
      <c r="H5296" s="413"/>
    </row>
    <row r="5297" spans="2:8" ht="27.75" x14ac:dyDescent="0.35">
      <c r="B5297" s="410" t="s">
        <v>6105</v>
      </c>
      <c r="C5297" s="411" t="s">
        <v>663</v>
      </c>
      <c r="D5297" s="412"/>
      <c r="E5297" s="412">
        <v>2200</v>
      </c>
      <c r="F5297" s="412">
        <v>0</v>
      </c>
      <c r="G5297" s="412"/>
      <c r="H5297" s="413"/>
    </row>
    <row r="5298" spans="2:8" ht="27.75" x14ac:dyDescent="0.35">
      <c r="B5298" s="410" t="s">
        <v>6106</v>
      </c>
      <c r="C5298" s="411" t="s">
        <v>663</v>
      </c>
      <c r="D5298" s="412"/>
      <c r="E5298" s="412">
        <v>0</v>
      </c>
      <c r="F5298" s="412">
        <v>2500</v>
      </c>
      <c r="G5298" s="412"/>
      <c r="H5298" s="413"/>
    </row>
    <row r="5299" spans="2:8" ht="27.75" x14ac:dyDescent="0.35">
      <c r="B5299" s="410" t="s">
        <v>6107</v>
      </c>
      <c r="C5299" s="411" t="s">
        <v>663</v>
      </c>
      <c r="D5299" s="412"/>
      <c r="E5299" s="412">
        <v>2500</v>
      </c>
      <c r="F5299" s="412">
        <v>0</v>
      </c>
      <c r="G5299" s="412"/>
      <c r="H5299" s="413"/>
    </row>
    <row r="5300" spans="2:8" ht="27.75" x14ac:dyDescent="0.35">
      <c r="B5300" s="410" t="s">
        <v>6108</v>
      </c>
      <c r="C5300" s="411" t="s">
        <v>663</v>
      </c>
      <c r="D5300" s="412"/>
      <c r="E5300" s="412">
        <v>0</v>
      </c>
      <c r="F5300" s="412">
        <v>2200</v>
      </c>
      <c r="G5300" s="412"/>
      <c r="H5300" s="413"/>
    </row>
    <row r="5301" spans="2:8" ht="27.75" x14ac:dyDescent="0.35">
      <c r="B5301" s="410" t="s">
        <v>6109</v>
      </c>
      <c r="C5301" s="411" t="s">
        <v>663</v>
      </c>
      <c r="D5301" s="412"/>
      <c r="E5301" s="412">
        <v>2200</v>
      </c>
      <c r="F5301" s="412">
        <v>0</v>
      </c>
      <c r="G5301" s="412"/>
      <c r="H5301" s="413"/>
    </row>
    <row r="5302" spans="2:8" ht="27.75" x14ac:dyDescent="0.35">
      <c r="B5302" s="410" t="s">
        <v>6110</v>
      </c>
      <c r="C5302" s="411" t="s">
        <v>663</v>
      </c>
      <c r="D5302" s="412"/>
      <c r="E5302" s="412">
        <v>0</v>
      </c>
      <c r="F5302" s="412">
        <v>11000</v>
      </c>
      <c r="G5302" s="412"/>
      <c r="H5302" s="413"/>
    </row>
    <row r="5303" spans="2:8" ht="27.75" x14ac:dyDescent="0.35">
      <c r="B5303" s="410" t="s">
        <v>6111</v>
      </c>
      <c r="C5303" s="411" t="s">
        <v>663</v>
      </c>
      <c r="D5303" s="412"/>
      <c r="E5303" s="412">
        <v>11000</v>
      </c>
      <c r="F5303" s="412">
        <v>0</v>
      </c>
      <c r="G5303" s="412"/>
      <c r="H5303" s="413"/>
    </row>
    <row r="5304" spans="2:8" ht="27.75" x14ac:dyDescent="0.35">
      <c r="B5304" s="410" t="s">
        <v>6112</v>
      </c>
      <c r="C5304" s="411" t="s">
        <v>666</v>
      </c>
      <c r="D5304" s="412"/>
      <c r="E5304" s="412">
        <v>0</v>
      </c>
      <c r="F5304" s="412">
        <v>2200</v>
      </c>
      <c r="G5304" s="412"/>
      <c r="H5304" s="413"/>
    </row>
    <row r="5305" spans="2:8" ht="27.75" x14ac:dyDescent="0.35">
      <c r="B5305" s="410" t="s">
        <v>6113</v>
      </c>
      <c r="C5305" s="411" t="s">
        <v>666</v>
      </c>
      <c r="D5305" s="412"/>
      <c r="E5305" s="412">
        <v>2200</v>
      </c>
      <c r="F5305" s="412">
        <v>0</v>
      </c>
      <c r="G5305" s="412"/>
      <c r="H5305" s="413"/>
    </row>
    <row r="5306" spans="2:8" ht="27.75" x14ac:dyDescent="0.35">
      <c r="B5306" s="410" t="s">
        <v>6114</v>
      </c>
      <c r="C5306" s="411" t="s">
        <v>666</v>
      </c>
      <c r="D5306" s="412"/>
      <c r="E5306" s="412">
        <v>0</v>
      </c>
      <c r="F5306" s="412">
        <v>2500</v>
      </c>
      <c r="G5306" s="412"/>
      <c r="H5306" s="413"/>
    </row>
    <row r="5307" spans="2:8" ht="27.75" x14ac:dyDescent="0.35">
      <c r="B5307" s="410" t="s">
        <v>6115</v>
      </c>
      <c r="C5307" s="411" t="s">
        <v>666</v>
      </c>
      <c r="D5307" s="412"/>
      <c r="E5307" s="412">
        <v>2500</v>
      </c>
      <c r="F5307" s="412">
        <v>0</v>
      </c>
      <c r="G5307" s="412"/>
      <c r="H5307" s="413"/>
    </row>
    <row r="5308" spans="2:8" ht="27.75" x14ac:dyDescent="0.35">
      <c r="B5308" s="410" t="s">
        <v>6116</v>
      </c>
      <c r="C5308" s="411" t="s">
        <v>666</v>
      </c>
      <c r="D5308" s="412"/>
      <c r="E5308" s="412">
        <v>0</v>
      </c>
      <c r="F5308" s="412">
        <v>3000</v>
      </c>
      <c r="G5308" s="412"/>
      <c r="H5308" s="413"/>
    </row>
    <row r="5309" spans="2:8" ht="27.75" x14ac:dyDescent="0.35">
      <c r="B5309" s="410" t="s">
        <v>6117</v>
      </c>
      <c r="C5309" s="411" t="s">
        <v>666</v>
      </c>
      <c r="D5309" s="412"/>
      <c r="E5309" s="412">
        <v>3000</v>
      </c>
      <c r="F5309" s="412">
        <v>0</v>
      </c>
      <c r="G5309" s="412"/>
      <c r="H5309" s="413"/>
    </row>
    <row r="5310" spans="2:8" ht="27.75" x14ac:dyDescent="0.35">
      <c r="B5310" s="410" t="s">
        <v>6118</v>
      </c>
      <c r="C5310" s="411" t="s">
        <v>666</v>
      </c>
      <c r="D5310" s="412"/>
      <c r="E5310" s="412">
        <v>0</v>
      </c>
      <c r="F5310" s="412">
        <v>2200</v>
      </c>
      <c r="G5310" s="412"/>
      <c r="H5310" s="413"/>
    </row>
    <row r="5311" spans="2:8" ht="27.75" x14ac:dyDescent="0.35">
      <c r="B5311" s="410" t="s">
        <v>6119</v>
      </c>
      <c r="C5311" s="411" t="s">
        <v>666</v>
      </c>
      <c r="D5311" s="412"/>
      <c r="E5311" s="412">
        <v>2200</v>
      </c>
      <c r="F5311" s="412">
        <v>0</v>
      </c>
      <c r="G5311" s="412"/>
      <c r="H5311" s="413"/>
    </row>
    <row r="5312" spans="2:8" ht="27.75" x14ac:dyDescent="0.35">
      <c r="B5312" s="410" t="s">
        <v>6120</v>
      </c>
      <c r="C5312" s="411" t="s">
        <v>666</v>
      </c>
      <c r="D5312" s="412"/>
      <c r="E5312" s="412">
        <v>0</v>
      </c>
      <c r="F5312" s="412">
        <v>2200</v>
      </c>
      <c r="G5312" s="412"/>
      <c r="H5312" s="413"/>
    </row>
    <row r="5313" spans="2:8" ht="27.75" x14ac:dyDescent="0.35">
      <c r="B5313" s="410" t="s">
        <v>6121</v>
      </c>
      <c r="C5313" s="411" t="s">
        <v>666</v>
      </c>
      <c r="D5313" s="412"/>
      <c r="E5313" s="412">
        <v>2200</v>
      </c>
      <c r="F5313" s="412">
        <v>0</v>
      </c>
      <c r="G5313" s="412"/>
      <c r="H5313" s="413"/>
    </row>
    <row r="5314" spans="2:8" ht="27.75" x14ac:dyDescent="0.35">
      <c r="B5314" s="410" t="s">
        <v>6122</v>
      </c>
      <c r="C5314" s="411" t="s">
        <v>666</v>
      </c>
      <c r="D5314" s="412"/>
      <c r="E5314" s="412">
        <v>0</v>
      </c>
      <c r="F5314" s="412">
        <v>3000</v>
      </c>
      <c r="G5314" s="412"/>
      <c r="H5314" s="413"/>
    </row>
    <row r="5315" spans="2:8" ht="27.75" x14ac:dyDescent="0.35">
      <c r="B5315" s="410" t="s">
        <v>6123</v>
      </c>
      <c r="C5315" s="411" t="s">
        <v>666</v>
      </c>
      <c r="D5315" s="412"/>
      <c r="E5315" s="412">
        <v>3000</v>
      </c>
      <c r="F5315" s="412">
        <v>0</v>
      </c>
      <c r="G5315" s="412"/>
      <c r="H5315" s="413"/>
    </row>
    <row r="5316" spans="2:8" ht="27.75" x14ac:dyDescent="0.35">
      <c r="B5316" s="410" t="s">
        <v>6124</v>
      </c>
      <c r="C5316" s="411" t="s">
        <v>666</v>
      </c>
      <c r="D5316" s="412"/>
      <c r="E5316" s="412">
        <v>0</v>
      </c>
      <c r="F5316" s="412">
        <v>2200</v>
      </c>
      <c r="G5316" s="412"/>
      <c r="H5316" s="413"/>
    </row>
    <row r="5317" spans="2:8" ht="27.75" x14ac:dyDescent="0.35">
      <c r="B5317" s="410" t="s">
        <v>6125</v>
      </c>
      <c r="C5317" s="411" t="s">
        <v>666</v>
      </c>
      <c r="D5317" s="412"/>
      <c r="E5317" s="412">
        <v>2200</v>
      </c>
      <c r="F5317" s="412">
        <v>0</v>
      </c>
      <c r="G5317" s="412"/>
      <c r="H5317" s="413"/>
    </row>
    <row r="5318" spans="2:8" ht="27.75" x14ac:dyDescent="0.35">
      <c r="B5318" s="410" t="s">
        <v>6126</v>
      </c>
      <c r="C5318" s="411" t="s">
        <v>666</v>
      </c>
      <c r="D5318" s="412"/>
      <c r="E5318" s="412">
        <v>0</v>
      </c>
      <c r="F5318" s="412">
        <v>3000</v>
      </c>
      <c r="G5318" s="412"/>
      <c r="H5318" s="413"/>
    </row>
    <row r="5319" spans="2:8" ht="27.75" x14ac:dyDescent="0.35">
      <c r="B5319" s="410" t="s">
        <v>6127</v>
      </c>
      <c r="C5319" s="411" t="s">
        <v>666</v>
      </c>
      <c r="D5319" s="412"/>
      <c r="E5319" s="412">
        <v>3000</v>
      </c>
      <c r="F5319" s="412">
        <v>0</v>
      </c>
      <c r="G5319" s="412"/>
      <c r="H5319" s="413"/>
    </row>
    <row r="5320" spans="2:8" ht="27.75" x14ac:dyDescent="0.35">
      <c r="B5320" s="410" t="s">
        <v>6128</v>
      </c>
      <c r="C5320" s="411" t="s">
        <v>666</v>
      </c>
      <c r="D5320" s="412"/>
      <c r="E5320" s="412">
        <v>0</v>
      </c>
      <c r="F5320" s="412">
        <v>2500</v>
      </c>
      <c r="G5320" s="412"/>
      <c r="H5320" s="413"/>
    </row>
    <row r="5321" spans="2:8" ht="27.75" x14ac:dyDescent="0.35">
      <c r="B5321" s="410" t="s">
        <v>6129</v>
      </c>
      <c r="C5321" s="411" t="s">
        <v>666</v>
      </c>
      <c r="D5321" s="412"/>
      <c r="E5321" s="412">
        <v>2500</v>
      </c>
      <c r="F5321" s="412">
        <v>0</v>
      </c>
      <c r="G5321" s="412"/>
      <c r="H5321" s="413"/>
    </row>
    <row r="5322" spans="2:8" ht="27.75" x14ac:dyDescent="0.35">
      <c r="B5322" s="410" t="s">
        <v>6130</v>
      </c>
      <c r="C5322" s="411" t="s">
        <v>666</v>
      </c>
      <c r="D5322" s="412"/>
      <c r="E5322" s="412">
        <v>0</v>
      </c>
      <c r="F5322" s="412">
        <v>3000</v>
      </c>
      <c r="G5322" s="412"/>
      <c r="H5322" s="413"/>
    </row>
    <row r="5323" spans="2:8" ht="27.75" x14ac:dyDescent="0.35">
      <c r="B5323" s="410" t="s">
        <v>6131</v>
      </c>
      <c r="C5323" s="411" t="s">
        <v>666</v>
      </c>
      <c r="D5323" s="412"/>
      <c r="E5323" s="412">
        <v>3000</v>
      </c>
      <c r="F5323" s="412">
        <v>0</v>
      </c>
      <c r="G5323" s="412"/>
      <c r="H5323" s="413"/>
    </row>
    <row r="5324" spans="2:8" ht="27.75" x14ac:dyDescent="0.35">
      <c r="B5324" s="410" t="s">
        <v>6132</v>
      </c>
      <c r="C5324" s="411" t="s">
        <v>666</v>
      </c>
      <c r="D5324" s="412"/>
      <c r="E5324" s="412">
        <v>0</v>
      </c>
      <c r="F5324" s="412">
        <v>2200</v>
      </c>
      <c r="G5324" s="412"/>
      <c r="H5324" s="413"/>
    </row>
    <row r="5325" spans="2:8" ht="27.75" x14ac:dyDescent="0.35">
      <c r="B5325" s="410" t="s">
        <v>6133</v>
      </c>
      <c r="C5325" s="411" t="s">
        <v>666</v>
      </c>
      <c r="D5325" s="412"/>
      <c r="E5325" s="412">
        <v>2200</v>
      </c>
      <c r="F5325" s="412">
        <v>0</v>
      </c>
      <c r="G5325" s="412"/>
      <c r="H5325" s="413"/>
    </row>
    <row r="5326" spans="2:8" ht="27.75" x14ac:dyDescent="0.35">
      <c r="B5326" s="410" t="s">
        <v>6134</v>
      </c>
      <c r="C5326" s="411" t="s">
        <v>666</v>
      </c>
      <c r="D5326" s="412"/>
      <c r="E5326" s="412">
        <v>0</v>
      </c>
      <c r="F5326" s="412">
        <v>7000</v>
      </c>
      <c r="G5326" s="412"/>
      <c r="H5326" s="413"/>
    </row>
    <row r="5327" spans="2:8" ht="27.75" x14ac:dyDescent="0.35">
      <c r="B5327" s="410" t="s">
        <v>6135</v>
      </c>
      <c r="C5327" s="411" t="s">
        <v>666</v>
      </c>
      <c r="D5327" s="412"/>
      <c r="E5327" s="412">
        <v>7000</v>
      </c>
      <c r="F5327" s="412">
        <v>0</v>
      </c>
      <c r="G5327" s="412"/>
      <c r="H5327" s="413"/>
    </row>
    <row r="5328" spans="2:8" ht="27.75" x14ac:dyDescent="0.35">
      <c r="B5328" s="410" t="s">
        <v>6136</v>
      </c>
      <c r="C5328" s="411" t="s">
        <v>666</v>
      </c>
      <c r="D5328" s="412"/>
      <c r="E5328" s="412">
        <v>0</v>
      </c>
      <c r="F5328" s="412">
        <v>2200</v>
      </c>
      <c r="G5328" s="412"/>
      <c r="H5328" s="413"/>
    </row>
    <row r="5329" spans="2:8" ht="27.75" x14ac:dyDescent="0.35">
      <c r="B5329" s="410" t="s">
        <v>6137</v>
      </c>
      <c r="C5329" s="411" t="s">
        <v>666</v>
      </c>
      <c r="D5329" s="412"/>
      <c r="E5329" s="412">
        <v>2200</v>
      </c>
      <c r="F5329" s="412">
        <v>0</v>
      </c>
      <c r="G5329" s="412"/>
      <c r="H5329" s="413"/>
    </row>
    <row r="5330" spans="2:8" ht="27.75" x14ac:dyDescent="0.35">
      <c r="B5330" s="410" t="s">
        <v>6138</v>
      </c>
      <c r="C5330" s="411" t="s">
        <v>666</v>
      </c>
      <c r="D5330" s="412"/>
      <c r="E5330" s="412">
        <v>0</v>
      </c>
      <c r="F5330" s="412">
        <v>2500</v>
      </c>
      <c r="G5330" s="412"/>
      <c r="H5330" s="413"/>
    </row>
    <row r="5331" spans="2:8" ht="27.75" x14ac:dyDescent="0.35">
      <c r="B5331" s="410" t="s">
        <v>6139</v>
      </c>
      <c r="C5331" s="411" t="s">
        <v>666</v>
      </c>
      <c r="D5331" s="412"/>
      <c r="E5331" s="412">
        <v>2500</v>
      </c>
      <c r="F5331" s="412">
        <v>0</v>
      </c>
      <c r="G5331" s="412"/>
      <c r="H5331" s="413"/>
    </row>
    <row r="5332" spans="2:8" ht="27.75" x14ac:dyDescent="0.35">
      <c r="B5332" s="410" t="s">
        <v>6140</v>
      </c>
      <c r="C5332" s="411" t="s">
        <v>666</v>
      </c>
      <c r="D5332" s="412"/>
      <c r="E5332" s="412">
        <v>0</v>
      </c>
      <c r="F5332" s="412">
        <v>2200</v>
      </c>
      <c r="G5332" s="412"/>
      <c r="H5332" s="413"/>
    </row>
    <row r="5333" spans="2:8" ht="27.75" x14ac:dyDescent="0.35">
      <c r="B5333" s="410" t="s">
        <v>6141</v>
      </c>
      <c r="C5333" s="411" t="s">
        <v>666</v>
      </c>
      <c r="D5333" s="412"/>
      <c r="E5333" s="412">
        <v>2200</v>
      </c>
      <c r="F5333" s="412">
        <v>0</v>
      </c>
      <c r="G5333" s="412"/>
      <c r="H5333" s="413"/>
    </row>
    <row r="5334" spans="2:8" ht="27.75" x14ac:dyDescent="0.35">
      <c r="B5334" s="410" t="s">
        <v>6142</v>
      </c>
      <c r="C5334" s="411" t="s">
        <v>666</v>
      </c>
      <c r="D5334" s="412"/>
      <c r="E5334" s="412">
        <v>0</v>
      </c>
      <c r="F5334" s="412">
        <v>11000</v>
      </c>
      <c r="G5334" s="412"/>
      <c r="H5334" s="413"/>
    </row>
    <row r="5335" spans="2:8" ht="27.75" x14ac:dyDescent="0.35">
      <c r="B5335" s="410" t="s">
        <v>6143</v>
      </c>
      <c r="C5335" s="411" t="s">
        <v>666</v>
      </c>
      <c r="D5335" s="412"/>
      <c r="E5335" s="412">
        <v>11000</v>
      </c>
      <c r="F5335" s="412">
        <v>0</v>
      </c>
      <c r="G5335" s="412"/>
      <c r="H5335" s="413"/>
    </row>
    <row r="5336" spans="2:8" ht="40.5" x14ac:dyDescent="0.35">
      <c r="B5336" s="410" t="s">
        <v>6144</v>
      </c>
      <c r="C5336" s="411" t="s">
        <v>668</v>
      </c>
      <c r="D5336" s="412"/>
      <c r="E5336" s="412">
        <v>0</v>
      </c>
      <c r="F5336" s="412">
        <v>2200</v>
      </c>
      <c r="G5336" s="412"/>
      <c r="H5336" s="413"/>
    </row>
    <row r="5337" spans="2:8" ht="40.5" x14ac:dyDescent="0.35">
      <c r="B5337" s="410" t="s">
        <v>6145</v>
      </c>
      <c r="C5337" s="411" t="s">
        <v>668</v>
      </c>
      <c r="D5337" s="412"/>
      <c r="E5337" s="412">
        <v>2200</v>
      </c>
      <c r="F5337" s="412">
        <v>0</v>
      </c>
      <c r="G5337" s="412"/>
      <c r="H5337" s="413"/>
    </row>
    <row r="5338" spans="2:8" ht="40.5" x14ac:dyDescent="0.35">
      <c r="B5338" s="410" t="s">
        <v>6146</v>
      </c>
      <c r="C5338" s="411" t="s">
        <v>668</v>
      </c>
      <c r="D5338" s="412"/>
      <c r="E5338" s="412">
        <v>0</v>
      </c>
      <c r="F5338" s="412">
        <v>2500</v>
      </c>
      <c r="G5338" s="412"/>
      <c r="H5338" s="413"/>
    </row>
    <row r="5339" spans="2:8" ht="40.5" x14ac:dyDescent="0.35">
      <c r="B5339" s="410" t="s">
        <v>6147</v>
      </c>
      <c r="C5339" s="411" t="s">
        <v>668</v>
      </c>
      <c r="D5339" s="412"/>
      <c r="E5339" s="412">
        <v>2500</v>
      </c>
      <c r="F5339" s="412">
        <v>0</v>
      </c>
      <c r="G5339" s="412"/>
      <c r="H5339" s="413"/>
    </row>
    <row r="5340" spans="2:8" ht="40.5" x14ac:dyDescent="0.35">
      <c r="B5340" s="410" t="s">
        <v>6148</v>
      </c>
      <c r="C5340" s="411" t="s">
        <v>668</v>
      </c>
      <c r="D5340" s="412"/>
      <c r="E5340" s="412">
        <v>0</v>
      </c>
      <c r="F5340" s="412">
        <v>3000</v>
      </c>
      <c r="G5340" s="412"/>
      <c r="H5340" s="413"/>
    </row>
    <row r="5341" spans="2:8" ht="40.5" x14ac:dyDescent="0.35">
      <c r="B5341" s="410" t="s">
        <v>6149</v>
      </c>
      <c r="C5341" s="411" t="s">
        <v>668</v>
      </c>
      <c r="D5341" s="412"/>
      <c r="E5341" s="412">
        <v>3000</v>
      </c>
      <c r="F5341" s="412">
        <v>0</v>
      </c>
      <c r="G5341" s="412"/>
      <c r="H5341" s="413"/>
    </row>
    <row r="5342" spans="2:8" ht="40.5" x14ac:dyDescent="0.35">
      <c r="B5342" s="410" t="s">
        <v>6150</v>
      </c>
      <c r="C5342" s="411" t="s">
        <v>668</v>
      </c>
      <c r="D5342" s="412"/>
      <c r="E5342" s="412">
        <v>0</v>
      </c>
      <c r="F5342" s="412">
        <v>2200</v>
      </c>
      <c r="G5342" s="412"/>
      <c r="H5342" s="413"/>
    </row>
    <row r="5343" spans="2:8" ht="40.5" x14ac:dyDescent="0.35">
      <c r="B5343" s="410" t="s">
        <v>6151</v>
      </c>
      <c r="C5343" s="411" t="s">
        <v>668</v>
      </c>
      <c r="D5343" s="412"/>
      <c r="E5343" s="412">
        <v>2200</v>
      </c>
      <c r="F5343" s="412">
        <v>0</v>
      </c>
      <c r="G5343" s="412"/>
      <c r="H5343" s="413"/>
    </row>
    <row r="5344" spans="2:8" ht="40.5" x14ac:dyDescent="0.35">
      <c r="B5344" s="410" t="s">
        <v>6152</v>
      </c>
      <c r="C5344" s="411" t="s">
        <v>668</v>
      </c>
      <c r="D5344" s="412"/>
      <c r="E5344" s="412">
        <v>0</v>
      </c>
      <c r="F5344" s="412">
        <v>2200</v>
      </c>
      <c r="G5344" s="412"/>
      <c r="H5344" s="413"/>
    </row>
    <row r="5345" spans="2:8" ht="40.5" x14ac:dyDescent="0.35">
      <c r="B5345" s="410" t="s">
        <v>6153</v>
      </c>
      <c r="C5345" s="411" t="s">
        <v>668</v>
      </c>
      <c r="D5345" s="412"/>
      <c r="E5345" s="412">
        <v>2200</v>
      </c>
      <c r="F5345" s="412">
        <v>0</v>
      </c>
      <c r="G5345" s="412"/>
      <c r="H5345" s="413"/>
    </row>
    <row r="5346" spans="2:8" ht="40.5" x14ac:dyDescent="0.35">
      <c r="B5346" s="410" t="s">
        <v>6154</v>
      </c>
      <c r="C5346" s="411" t="s">
        <v>668</v>
      </c>
      <c r="D5346" s="412"/>
      <c r="E5346" s="412">
        <v>0</v>
      </c>
      <c r="F5346" s="412">
        <v>3000</v>
      </c>
      <c r="G5346" s="412"/>
      <c r="H5346" s="413"/>
    </row>
    <row r="5347" spans="2:8" ht="40.5" x14ac:dyDescent="0.35">
      <c r="B5347" s="410" t="s">
        <v>6155</v>
      </c>
      <c r="C5347" s="411" t="s">
        <v>668</v>
      </c>
      <c r="D5347" s="412"/>
      <c r="E5347" s="412">
        <v>3000</v>
      </c>
      <c r="F5347" s="412">
        <v>0</v>
      </c>
      <c r="G5347" s="412"/>
      <c r="H5347" s="413"/>
    </row>
    <row r="5348" spans="2:8" ht="40.5" x14ac:dyDescent="0.35">
      <c r="B5348" s="410" t="s">
        <v>6156</v>
      </c>
      <c r="C5348" s="411" t="s">
        <v>668</v>
      </c>
      <c r="D5348" s="412"/>
      <c r="E5348" s="412">
        <v>0</v>
      </c>
      <c r="F5348" s="412">
        <v>2200</v>
      </c>
      <c r="G5348" s="412"/>
      <c r="H5348" s="413"/>
    </row>
    <row r="5349" spans="2:8" ht="40.5" x14ac:dyDescent="0.35">
      <c r="B5349" s="410" t="s">
        <v>6157</v>
      </c>
      <c r="C5349" s="411" t="s">
        <v>668</v>
      </c>
      <c r="D5349" s="412"/>
      <c r="E5349" s="412">
        <v>2200</v>
      </c>
      <c r="F5349" s="412">
        <v>0</v>
      </c>
      <c r="G5349" s="412"/>
      <c r="H5349" s="413"/>
    </row>
    <row r="5350" spans="2:8" ht="40.5" x14ac:dyDescent="0.35">
      <c r="B5350" s="410" t="s">
        <v>6158</v>
      </c>
      <c r="C5350" s="411" t="s">
        <v>668</v>
      </c>
      <c r="D5350" s="412"/>
      <c r="E5350" s="412">
        <v>0</v>
      </c>
      <c r="F5350" s="412">
        <v>3000</v>
      </c>
      <c r="G5350" s="412"/>
      <c r="H5350" s="413"/>
    </row>
    <row r="5351" spans="2:8" ht="40.5" x14ac:dyDescent="0.35">
      <c r="B5351" s="410" t="s">
        <v>6159</v>
      </c>
      <c r="C5351" s="411" t="s">
        <v>668</v>
      </c>
      <c r="D5351" s="412"/>
      <c r="E5351" s="412">
        <v>3000</v>
      </c>
      <c r="F5351" s="412">
        <v>0</v>
      </c>
      <c r="G5351" s="412"/>
      <c r="H5351" s="413"/>
    </row>
    <row r="5352" spans="2:8" ht="40.5" x14ac:dyDescent="0.35">
      <c r="B5352" s="410" t="s">
        <v>6160</v>
      </c>
      <c r="C5352" s="411" t="s">
        <v>668</v>
      </c>
      <c r="D5352" s="412"/>
      <c r="E5352" s="412">
        <v>0</v>
      </c>
      <c r="F5352" s="412">
        <v>2500</v>
      </c>
      <c r="G5352" s="412"/>
      <c r="H5352" s="413"/>
    </row>
    <row r="5353" spans="2:8" ht="40.5" x14ac:dyDescent="0.35">
      <c r="B5353" s="410" t="s">
        <v>6161</v>
      </c>
      <c r="C5353" s="411" t="s">
        <v>668</v>
      </c>
      <c r="D5353" s="412"/>
      <c r="E5353" s="412">
        <v>2500</v>
      </c>
      <c r="F5353" s="412">
        <v>0</v>
      </c>
      <c r="G5353" s="412"/>
      <c r="H5353" s="413"/>
    </row>
    <row r="5354" spans="2:8" ht="40.5" x14ac:dyDescent="0.35">
      <c r="B5354" s="410" t="s">
        <v>6162</v>
      </c>
      <c r="C5354" s="411" t="s">
        <v>668</v>
      </c>
      <c r="D5354" s="412"/>
      <c r="E5354" s="412">
        <v>0</v>
      </c>
      <c r="F5354" s="412">
        <v>3000</v>
      </c>
      <c r="G5354" s="412"/>
      <c r="H5354" s="413"/>
    </row>
    <row r="5355" spans="2:8" ht="40.5" x14ac:dyDescent="0.35">
      <c r="B5355" s="410" t="s">
        <v>6163</v>
      </c>
      <c r="C5355" s="411" t="s">
        <v>668</v>
      </c>
      <c r="D5355" s="412"/>
      <c r="E5355" s="412">
        <v>3000</v>
      </c>
      <c r="F5355" s="412">
        <v>0</v>
      </c>
      <c r="G5355" s="412"/>
      <c r="H5355" s="413"/>
    </row>
    <row r="5356" spans="2:8" ht="40.5" x14ac:dyDescent="0.35">
      <c r="B5356" s="410" t="s">
        <v>6164</v>
      </c>
      <c r="C5356" s="411" t="s">
        <v>668</v>
      </c>
      <c r="D5356" s="412"/>
      <c r="E5356" s="412">
        <v>0</v>
      </c>
      <c r="F5356" s="412">
        <v>2200</v>
      </c>
      <c r="G5356" s="412"/>
      <c r="H5356" s="413"/>
    </row>
    <row r="5357" spans="2:8" ht="40.5" x14ac:dyDescent="0.35">
      <c r="B5357" s="410" t="s">
        <v>6165</v>
      </c>
      <c r="C5357" s="411" t="s">
        <v>668</v>
      </c>
      <c r="D5357" s="412"/>
      <c r="E5357" s="412">
        <v>2200</v>
      </c>
      <c r="F5357" s="412">
        <v>0</v>
      </c>
      <c r="G5357" s="412"/>
      <c r="H5357" s="413"/>
    </row>
    <row r="5358" spans="2:8" ht="40.5" x14ac:dyDescent="0.35">
      <c r="B5358" s="410" t="s">
        <v>6166</v>
      </c>
      <c r="C5358" s="411" t="s">
        <v>668</v>
      </c>
      <c r="D5358" s="412"/>
      <c r="E5358" s="412">
        <v>0</v>
      </c>
      <c r="F5358" s="412">
        <v>7000</v>
      </c>
      <c r="G5358" s="412"/>
      <c r="H5358" s="413"/>
    </row>
    <row r="5359" spans="2:8" ht="40.5" x14ac:dyDescent="0.35">
      <c r="B5359" s="410" t="s">
        <v>6167</v>
      </c>
      <c r="C5359" s="411" t="s">
        <v>668</v>
      </c>
      <c r="D5359" s="412"/>
      <c r="E5359" s="412">
        <v>7000</v>
      </c>
      <c r="F5359" s="412">
        <v>0</v>
      </c>
      <c r="G5359" s="412"/>
      <c r="H5359" s="413"/>
    </row>
    <row r="5360" spans="2:8" ht="40.5" x14ac:dyDescent="0.35">
      <c r="B5360" s="410" t="s">
        <v>6168</v>
      </c>
      <c r="C5360" s="411" t="s">
        <v>668</v>
      </c>
      <c r="D5360" s="412"/>
      <c r="E5360" s="412">
        <v>0</v>
      </c>
      <c r="F5360" s="412">
        <v>2200</v>
      </c>
      <c r="G5360" s="412"/>
      <c r="H5360" s="413"/>
    </row>
    <row r="5361" spans="2:8" ht="40.5" x14ac:dyDescent="0.35">
      <c r="B5361" s="410" t="s">
        <v>6169</v>
      </c>
      <c r="C5361" s="411" t="s">
        <v>668</v>
      </c>
      <c r="D5361" s="412"/>
      <c r="E5361" s="412">
        <v>2200</v>
      </c>
      <c r="F5361" s="412">
        <v>0</v>
      </c>
      <c r="G5361" s="412"/>
      <c r="H5361" s="413"/>
    </row>
    <row r="5362" spans="2:8" ht="40.5" x14ac:dyDescent="0.35">
      <c r="B5362" s="410" t="s">
        <v>6170</v>
      </c>
      <c r="C5362" s="411" t="s">
        <v>668</v>
      </c>
      <c r="D5362" s="412"/>
      <c r="E5362" s="412">
        <v>0</v>
      </c>
      <c r="F5362" s="412">
        <v>2500</v>
      </c>
      <c r="G5362" s="412"/>
      <c r="H5362" s="413"/>
    </row>
    <row r="5363" spans="2:8" ht="40.5" x14ac:dyDescent="0.35">
      <c r="B5363" s="410" t="s">
        <v>6171</v>
      </c>
      <c r="C5363" s="411" t="s">
        <v>668</v>
      </c>
      <c r="D5363" s="412"/>
      <c r="E5363" s="412">
        <v>2500</v>
      </c>
      <c r="F5363" s="412">
        <v>0</v>
      </c>
      <c r="G5363" s="412"/>
      <c r="H5363" s="413"/>
    </row>
    <row r="5364" spans="2:8" ht="40.5" x14ac:dyDescent="0.35">
      <c r="B5364" s="410" t="s">
        <v>6172</v>
      </c>
      <c r="C5364" s="411" t="s">
        <v>668</v>
      </c>
      <c r="D5364" s="412"/>
      <c r="E5364" s="412">
        <v>0</v>
      </c>
      <c r="F5364" s="412">
        <v>2200</v>
      </c>
      <c r="G5364" s="412"/>
      <c r="H5364" s="413"/>
    </row>
    <row r="5365" spans="2:8" ht="40.5" x14ac:dyDescent="0.35">
      <c r="B5365" s="410" t="s">
        <v>6173</v>
      </c>
      <c r="C5365" s="411" t="s">
        <v>668</v>
      </c>
      <c r="D5365" s="412"/>
      <c r="E5365" s="412">
        <v>2200</v>
      </c>
      <c r="F5365" s="412">
        <v>0</v>
      </c>
      <c r="G5365" s="412"/>
      <c r="H5365" s="413"/>
    </row>
    <row r="5366" spans="2:8" ht="40.5" x14ac:dyDescent="0.35">
      <c r="B5366" s="410" t="s">
        <v>6174</v>
      </c>
      <c r="C5366" s="411" t="s">
        <v>668</v>
      </c>
      <c r="D5366" s="412"/>
      <c r="E5366" s="412">
        <v>0</v>
      </c>
      <c r="F5366" s="412">
        <v>11000</v>
      </c>
      <c r="G5366" s="412"/>
      <c r="H5366" s="413"/>
    </row>
    <row r="5367" spans="2:8" ht="40.5" x14ac:dyDescent="0.35">
      <c r="B5367" s="410" t="s">
        <v>6175</v>
      </c>
      <c r="C5367" s="411" t="s">
        <v>668</v>
      </c>
      <c r="D5367" s="412"/>
      <c r="E5367" s="412">
        <v>11000</v>
      </c>
      <c r="F5367" s="412">
        <v>0</v>
      </c>
      <c r="G5367" s="412"/>
      <c r="H5367" s="413"/>
    </row>
    <row r="5368" spans="2:8" ht="40.5" x14ac:dyDescent="0.35">
      <c r="B5368" s="410" t="s">
        <v>6176</v>
      </c>
      <c r="C5368" s="411" t="s">
        <v>668</v>
      </c>
      <c r="D5368" s="412"/>
      <c r="E5368" s="412">
        <v>0</v>
      </c>
      <c r="F5368" s="412">
        <v>2200</v>
      </c>
      <c r="G5368" s="412"/>
      <c r="H5368" s="413"/>
    </row>
    <row r="5369" spans="2:8" ht="40.5" x14ac:dyDescent="0.35">
      <c r="B5369" s="410" t="s">
        <v>6177</v>
      </c>
      <c r="C5369" s="411" t="s">
        <v>668</v>
      </c>
      <c r="D5369" s="412"/>
      <c r="E5369" s="412">
        <v>2200</v>
      </c>
      <c r="F5369" s="412">
        <v>0</v>
      </c>
      <c r="G5369" s="412"/>
      <c r="H5369" s="413"/>
    </row>
    <row r="5370" spans="2:8" ht="27.75" x14ac:dyDescent="0.35">
      <c r="B5370" s="410" t="s">
        <v>6178</v>
      </c>
      <c r="C5370" s="411" t="s">
        <v>672</v>
      </c>
      <c r="D5370" s="412"/>
      <c r="E5370" s="412">
        <v>0</v>
      </c>
      <c r="F5370" s="412">
        <v>2200</v>
      </c>
      <c r="G5370" s="412"/>
      <c r="H5370" s="413"/>
    </row>
    <row r="5371" spans="2:8" ht="27.75" x14ac:dyDescent="0.35">
      <c r="B5371" s="410" t="s">
        <v>6179</v>
      </c>
      <c r="C5371" s="411" t="s">
        <v>672</v>
      </c>
      <c r="D5371" s="412"/>
      <c r="E5371" s="412">
        <v>2200</v>
      </c>
      <c r="F5371" s="412">
        <v>0</v>
      </c>
      <c r="G5371" s="412"/>
      <c r="H5371" s="413"/>
    </row>
    <row r="5372" spans="2:8" ht="27.75" x14ac:dyDescent="0.35">
      <c r="B5372" s="410" t="s">
        <v>6180</v>
      </c>
      <c r="C5372" s="411" t="s">
        <v>672</v>
      </c>
      <c r="D5372" s="412"/>
      <c r="E5372" s="412">
        <v>0</v>
      </c>
      <c r="F5372" s="412">
        <v>2200</v>
      </c>
      <c r="G5372" s="412"/>
      <c r="H5372" s="413"/>
    </row>
    <row r="5373" spans="2:8" ht="27.75" x14ac:dyDescent="0.35">
      <c r="B5373" s="410" t="s">
        <v>6181</v>
      </c>
      <c r="C5373" s="411" t="s">
        <v>672</v>
      </c>
      <c r="D5373" s="412"/>
      <c r="E5373" s="412">
        <v>2200</v>
      </c>
      <c r="F5373" s="412">
        <v>0</v>
      </c>
      <c r="G5373" s="412"/>
      <c r="H5373" s="413"/>
    </row>
    <row r="5374" spans="2:8" ht="40.5" x14ac:dyDescent="0.35">
      <c r="B5374" s="410" t="s">
        <v>6182</v>
      </c>
      <c r="C5374" s="411" t="s">
        <v>675</v>
      </c>
      <c r="D5374" s="412"/>
      <c r="E5374" s="412">
        <v>0</v>
      </c>
      <c r="F5374" s="412">
        <v>2500</v>
      </c>
      <c r="G5374" s="412"/>
      <c r="H5374" s="413"/>
    </row>
    <row r="5375" spans="2:8" ht="40.5" x14ac:dyDescent="0.35">
      <c r="B5375" s="410" t="s">
        <v>6183</v>
      </c>
      <c r="C5375" s="411" t="s">
        <v>675</v>
      </c>
      <c r="D5375" s="412"/>
      <c r="E5375" s="412">
        <v>2500</v>
      </c>
      <c r="F5375" s="412">
        <v>0</v>
      </c>
      <c r="G5375" s="412"/>
      <c r="H5375" s="413"/>
    </row>
    <row r="5376" spans="2:8" ht="40.5" x14ac:dyDescent="0.35">
      <c r="B5376" s="410" t="s">
        <v>6184</v>
      </c>
      <c r="C5376" s="411" t="s">
        <v>675</v>
      </c>
      <c r="D5376" s="412"/>
      <c r="E5376" s="412">
        <v>0</v>
      </c>
      <c r="F5376" s="412">
        <v>3000</v>
      </c>
      <c r="G5376" s="412"/>
      <c r="H5376" s="413"/>
    </row>
    <row r="5377" spans="2:8" ht="40.5" x14ac:dyDescent="0.35">
      <c r="B5377" s="410" t="s">
        <v>6185</v>
      </c>
      <c r="C5377" s="411" t="s">
        <v>675</v>
      </c>
      <c r="D5377" s="412"/>
      <c r="E5377" s="412">
        <v>3000</v>
      </c>
      <c r="F5377" s="412">
        <v>0</v>
      </c>
      <c r="G5377" s="412"/>
      <c r="H5377" s="413"/>
    </row>
    <row r="5378" spans="2:8" ht="40.5" x14ac:dyDescent="0.35">
      <c r="B5378" s="410" t="s">
        <v>6186</v>
      </c>
      <c r="C5378" s="411" t="s">
        <v>675</v>
      </c>
      <c r="D5378" s="412"/>
      <c r="E5378" s="412">
        <v>0</v>
      </c>
      <c r="F5378" s="412">
        <v>2200</v>
      </c>
      <c r="G5378" s="412"/>
      <c r="H5378" s="413"/>
    </row>
    <row r="5379" spans="2:8" ht="40.5" x14ac:dyDescent="0.35">
      <c r="B5379" s="410" t="s">
        <v>6187</v>
      </c>
      <c r="C5379" s="411" t="s">
        <v>675</v>
      </c>
      <c r="D5379" s="412"/>
      <c r="E5379" s="412">
        <v>2200</v>
      </c>
      <c r="F5379" s="412">
        <v>0</v>
      </c>
      <c r="G5379" s="412"/>
      <c r="H5379" s="413"/>
    </row>
    <row r="5380" spans="2:8" ht="40.5" x14ac:dyDescent="0.35">
      <c r="B5380" s="410" t="s">
        <v>6188</v>
      </c>
      <c r="C5380" s="411" t="s">
        <v>675</v>
      </c>
      <c r="D5380" s="412"/>
      <c r="E5380" s="412">
        <v>0</v>
      </c>
      <c r="F5380" s="412">
        <v>2200</v>
      </c>
      <c r="G5380" s="412"/>
      <c r="H5380" s="413"/>
    </row>
    <row r="5381" spans="2:8" ht="40.5" x14ac:dyDescent="0.35">
      <c r="B5381" s="410" t="s">
        <v>6189</v>
      </c>
      <c r="C5381" s="411" t="s">
        <v>675</v>
      </c>
      <c r="D5381" s="412"/>
      <c r="E5381" s="412">
        <v>2200</v>
      </c>
      <c r="F5381" s="412">
        <v>0</v>
      </c>
      <c r="G5381" s="412"/>
      <c r="H5381" s="413"/>
    </row>
    <row r="5382" spans="2:8" ht="40.5" x14ac:dyDescent="0.35">
      <c r="B5382" s="410" t="s">
        <v>6190</v>
      </c>
      <c r="C5382" s="411" t="s">
        <v>675</v>
      </c>
      <c r="D5382" s="412"/>
      <c r="E5382" s="412">
        <v>0</v>
      </c>
      <c r="F5382" s="412">
        <v>2200</v>
      </c>
      <c r="G5382" s="412"/>
      <c r="H5382" s="413"/>
    </row>
    <row r="5383" spans="2:8" ht="40.5" x14ac:dyDescent="0.35">
      <c r="B5383" s="410" t="s">
        <v>6191</v>
      </c>
      <c r="C5383" s="411" t="s">
        <v>675</v>
      </c>
      <c r="D5383" s="412"/>
      <c r="E5383" s="412">
        <v>2200</v>
      </c>
      <c r="F5383" s="412">
        <v>0</v>
      </c>
      <c r="G5383" s="412"/>
      <c r="H5383" s="413"/>
    </row>
    <row r="5384" spans="2:8" ht="40.5" x14ac:dyDescent="0.35">
      <c r="B5384" s="410" t="s">
        <v>6192</v>
      </c>
      <c r="C5384" s="411" t="s">
        <v>675</v>
      </c>
      <c r="D5384" s="412"/>
      <c r="E5384" s="412">
        <v>0</v>
      </c>
      <c r="F5384" s="412">
        <v>3000</v>
      </c>
      <c r="G5384" s="412"/>
      <c r="H5384" s="413"/>
    </row>
    <row r="5385" spans="2:8" ht="40.5" x14ac:dyDescent="0.35">
      <c r="B5385" s="410" t="s">
        <v>6193</v>
      </c>
      <c r="C5385" s="411" t="s">
        <v>675</v>
      </c>
      <c r="D5385" s="412"/>
      <c r="E5385" s="412">
        <v>3000</v>
      </c>
      <c r="F5385" s="412">
        <v>0</v>
      </c>
      <c r="G5385" s="412"/>
      <c r="H5385" s="413"/>
    </row>
    <row r="5386" spans="2:8" ht="40.5" x14ac:dyDescent="0.35">
      <c r="B5386" s="410" t="s">
        <v>6194</v>
      </c>
      <c r="C5386" s="411" t="s">
        <v>675</v>
      </c>
      <c r="D5386" s="412"/>
      <c r="E5386" s="412">
        <v>0</v>
      </c>
      <c r="F5386" s="412">
        <v>3000</v>
      </c>
      <c r="G5386" s="412"/>
      <c r="H5386" s="413"/>
    </row>
    <row r="5387" spans="2:8" ht="40.5" x14ac:dyDescent="0.35">
      <c r="B5387" s="410" t="s">
        <v>6195</v>
      </c>
      <c r="C5387" s="411" t="s">
        <v>675</v>
      </c>
      <c r="D5387" s="412"/>
      <c r="E5387" s="412">
        <v>3000</v>
      </c>
      <c r="F5387" s="412">
        <v>0</v>
      </c>
      <c r="G5387" s="412"/>
      <c r="H5387" s="413"/>
    </row>
    <row r="5388" spans="2:8" ht="40.5" x14ac:dyDescent="0.35">
      <c r="B5388" s="410" t="s">
        <v>6196</v>
      </c>
      <c r="C5388" s="411" t="s">
        <v>675</v>
      </c>
      <c r="D5388" s="412"/>
      <c r="E5388" s="412">
        <v>0</v>
      </c>
      <c r="F5388" s="412">
        <v>2500</v>
      </c>
      <c r="G5388" s="412"/>
      <c r="H5388" s="413"/>
    </row>
    <row r="5389" spans="2:8" ht="40.5" x14ac:dyDescent="0.35">
      <c r="B5389" s="410" t="s">
        <v>6197</v>
      </c>
      <c r="C5389" s="411" t="s">
        <v>675</v>
      </c>
      <c r="D5389" s="412"/>
      <c r="E5389" s="412">
        <v>2500</v>
      </c>
      <c r="F5389" s="412">
        <v>0</v>
      </c>
      <c r="G5389" s="412"/>
      <c r="H5389" s="413"/>
    </row>
    <row r="5390" spans="2:8" ht="40.5" x14ac:dyDescent="0.35">
      <c r="B5390" s="410" t="s">
        <v>6198</v>
      </c>
      <c r="C5390" s="411" t="s">
        <v>675</v>
      </c>
      <c r="D5390" s="412"/>
      <c r="E5390" s="412">
        <v>0</v>
      </c>
      <c r="F5390" s="412">
        <v>3000</v>
      </c>
      <c r="G5390" s="412"/>
      <c r="H5390" s="413"/>
    </row>
    <row r="5391" spans="2:8" ht="40.5" x14ac:dyDescent="0.35">
      <c r="B5391" s="410" t="s">
        <v>6199</v>
      </c>
      <c r="C5391" s="411" t="s">
        <v>675</v>
      </c>
      <c r="D5391" s="412"/>
      <c r="E5391" s="412">
        <v>3000</v>
      </c>
      <c r="F5391" s="412">
        <v>0</v>
      </c>
      <c r="G5391" s="412"/>
      <c r="H5391" s="413"/>
    </row>
    <row r="5392" spans="2:8" ht="40.5" x14ac:dyDescent="0.35">
      <c r="B5392" s="410" t="s">
        <v>6200</v>
      </c>
      <c r="C5392" s="411" t="s">
        <v>675</v>
      </c>
      <c r="D5392" s="412"/>
      <c r="E5392" s="412">
        <v>0</v>
      </c>
      <c r="F5392" s="412">
        <v>7000</v>
      </c>
      <c r="G5392" s="412"/>
      <c r="H5392" s="413"/>
    </row>
    <row r="5393" spans="2:8" ht="40.5" x14ac:dyDescent="0.35">
      <c r="B5393" s="410" t="s">
        <v>6201</v>
      </c>
      <c r="C5393" s="411" t="s">
        <v>675</v>
      </c>
      <c r="D5393" s="412"/>
      <c r="E5393" s="412">
        <v>7000</v>
      </c>
      <c r="F5393" s="412">
        <v>0</v>
      </c>
      <c r="G5393" s="412"/>
      <c r="H5393" s="413"/>
    </row>
    <row r="5394" spans="2:8" ht="40.5" x14ac:dyDescent="0.35">
      <c r="B5394" s="410" t="s">
        <v>6202</v>
      </c>
      <c r="C5394" s="411" t="s">
        <v>675</v>
      </c>
      <c r="D5394" s="412"/>
      <c r="E5394" s="412">
        <v>0</v>
      </c>
      <c r="F5394" s="412">
        <v>2500</v>
      </c>
      <c r="G5394" s="412"/>
      <c r="H5394" s="413"/>
    </row>
    <row r="5395" spans="2:8" ht="40.5" x14ac:dyDescent="0.35">
      <c r="B5395" s="410" t="s">
        <v>6203</v>
      </c>
      <c r="C5395" s="411" t="s">
        <v>675</v>
      </c>
      <c r="D5395" s="412"/>
      <c r="E5395" s="412">
        <v>2500</v>
      </c>
      <c r="F5395" s="412">
        <v>0</v>
      </c>
      <c r="G5395" s="412"/>
      <c r="H5395" s="413"/>
    </row>
    <row r="5396" spans="2:8" ht="40.5" x14ac:dyDescent="0.35">
      <c r="B5396" s="410" t="s">
        <v>6204</v>
      </c>
      <c r="C5396" s="411" t="s">
        <v>675</v>
      </c>
      <c r="D5396" s="412"/>
      <c r="E5396" s="412">
        <v>0</v>
      </c>
      <c r="F5396" s="412">
        <v>2200</v>
      </c>
      <c r="G5396" s="412"/>
      <c r="H5396" s="413"/>
    </row>
    <row r="5397" spans="2:8" ht="40.5" x14ac:dyDescent="0.35">
      <c r="B5397" s="410" t="s">
        <v>6205</v>
      </c>
      <c r="C5397" s="411" t="s">
        <v>675</v>
      </c>
      <c r="D5397" s="412"/>
      <c r="E5397" s="412">
        <v>2200</v>
      </c>
      <c r="F5397" s="412">
        <v>0</v>
      </c>
      <c r="G5397" s="412"/>
      <c r="H5397" s="413"/>
    </row>
    <row r="5398" spans="2:8" ht="40.5" x14ac:dyDescent="0.35">
      <c r="B5398" s="410" t="s">
        <v>6206</v>
      </c>
      <c r="C5398" s="411" t="s">
        <v>675</v>
      </c>
      <c r="D5398" s="412"/>
      <c r="E5398" s="412">
        <v>0</v>
      </c>
      <c r="F5398" s="412">
        <v>11000</v>
      </c>
      <c r="G5398" s="412"/>
      <c r="H5398" s="413"/>
    </row>
    <row r="5399" spans="2:8" ht="40.5" x14ac:dyDescent="0.35">
      <c r="B5399" s="410" t="s">
        <v>6207</v>
      </c>
      <c r="C5399" s="411" t="s">
        <v>675</v>
      </c>
      <c r="D5399" s="412"/>
      <c r="E5399" s="412">
        <v>11000</v>
      </c>
      <c r="F5399" s="412">
        <v>0</v>
      </c>
      <c r="G5399" s="412"/>
      <c r="H5399" s="413"/>
    </row>
    <row r="5400" spans="2:8" ht="40.5" x14ac:dyDescent="0.35">
      <c r="B5400" s="410" t="s">
        <v>6208</v>
      </c>
      <c r="C5400" s="411" t="s">
        <v>675</v>
      </c>
      <c r="D5400" s="412"/>
      <c r="E5400" s="412">
        <v>0</v>
      </c>
      <c r="F5400" s="412">
        <v>2200</v>
      </c>
      <c r="G5400" s="412"/>
      <c r="H5400" s="413"/>
    </row>
    <row r="5401" spans="2:8" ht="40.5" x14ac:dyDescent="0.35">
      <c r="B5401" s="410" t="s">
        <v>6209</v>
      </c>
      <c r="C5401" s="411" t="s">
        <v>675</v>
      </c>
      <c r="D5401" s="412"/>
      <c r="E5401" s="412">
        <v>2200</v>
      </c>
      <c r="F5401" s="412">
        <v>0</v>
      </c>
      <c r="G5401" s="412"/>
      <c r="H5401" s="413"/>
    </row>
    <row r="5402" spans="2:8" ht="40.5" x14ac:dyDescent="0.35">
      <c r="B5402" s="410" t="s">
        <v>6210</v>
      </c>
      <c r="C5402" s="411" t="s">
        <v>677</v>
      </c>
      <c r="D5402" s="412"/>
      <c r="E5402" s="412">
        <v>0</v>
      </c>
      <c r="F5402" s="412">
        <v>2500</v>
      </c>
      <c r="G5402" s="412"/>
      <c r="H5402" s="413"/>
    </row>
    <row r="5403" spans="2:8" ht="40.5" x14ac:dyDescent="0.35">
      <c r="B5403" s="410" t="s">
        <v>6211</v>
      </c>
      <c r="C5403" s="411" t="s">
        <v>677</v>
      </c>
      <c r="D5403" s="412"/>
      <c r="E5403" s="412">
        <v>2500</v>
      </c>
      <c r="F5403" s="412">
        <v>0</v>
      </c>
      <c r="G5403" s="412"/>
      <c r="H5403" s="413"/>
    </row>
    <row r="5404" spans="2:8" ht="40.5" x14ac:dyDescent="0.35">
      <c r="B5404" s="410" t="s">
        <v>6212</v>
      </c>
      <c r="C5404" s="411" t="s">
        <v>677</v>
      </c>
      <c r="D5404" s="412"/>
      <c r="E5404" s="412">
        <v>0</v>
      </c>
      <c r="F5404" s="412">
        <v>3000</v>
      </c>
      <c r="G5404" s="412"/>
      <c r="H5404" s="413"/>
    </row>
    <row r="5405" spans="2:8" ht="40.5" x14ac:dyDescent="0.35">
      <c r="B5405" s="410" t="s">
        <v>6213</v>
      </c>
      <c r="C5405" s="411" t="s">
        <v>677</v>
      </c>
      <c r="D5405" s="412"/>
      <c r="E5405" s="412">
        <v>3000</v>
      </c>
      <c r="F5405" s="412">
        <v>0</v>
      </c>
      <c r="G5405" s="412"/>
      <c r="H5405" s="413"/>
    </row>
    <row r="5406" spans="2:8" ht="40.5" x14ac:dyDescent="0.35">
      <c r="B5406" s="410" t="s">
        <v>6214</v>
      </c>
      <c r="C5406" s="411" t="s">
        <v>677</v>
      </c>
      <c r="D5406" s="412"/>
      <c r="E5406" s="412">
        <v>0</v>
      </c>
      <c r="F5406" s="412">
        <v>2200</v>
      </c>
      <c r="G5406" s="412"/>
      <c r="H5406" s="413"/>
    </row>
    <row r="5407" spans="2:8" ht="40.5" x14ac:dyDescent="0.35">
      <c r="B5407" s="410" t="s">
        <v>6215</v>
      </c>
      <c r="C5407" s="411" t="s">
        <v>677</v>
      </c>
      <c r="D5407" s="412"/>
      <c r="E5407" s="412">
        <v>2200</v>
      </c>
      <c r="F5407" s="412">
        <v>0</v>
      </c>
      <c r="G5407" s="412"/>
      <c r="H5407" s="413"/>
    </row>
    <row r="5408" spans="2:8" ht="40.5" x14ac:dyDescent="0.35">
      <c r="B5408" s="410" t="s">
        <v>6216</v>
      </c>
      <c r="C5408" s="411" t="s">
        <v>677</v>
      </c>
      <c r="D5408" s="412"/>
      <c r="E5408" s="412">
        <v>0</v>
      </c>
      <c r="F5408" s="412">
        <v>2200</v>
      </c>
      <c r="G5408" s="412"/>
      <c r="H5408" s="413"/>
    </row>
    <row r="5409" spans="2:8" ht="40.5" x14ac:dyDescent="0.35">
      <c r="B5409" s="410" t="s">
        <v>6217</v>
      </c>
      <c r="C5409" s="411" t="s">
        <v>677</v>
      </c>
      <c r="D5409" s="412"/>
      <c r="E5409" s="412">
        <v>2200</v>
      </c>
      <c r="F5409" s="412">
        <v>0</v>
      </c>
      <c r="G5409" s="412"/>
      <c r="H5409" s="413"/>
    </row>
    <row r="5410" spans="2:8" ht="40.5" x14ac:dyDescent="0.35">
      <c r="B5410" s="410" t="s">
        <v>6218</v>
      </c>
      <c r="C5410" s="411" t="s">
        <v>677</v>
      </c>
      <c r="D5410" s="412"/>
      <c r="E5410" s="412">
        <v>0</v>
      </c>
      <c r="F5410" s="412">
        <v>2200</v>
      </c>
      <c r="G5410" s="412"/>
      <c r="H5410" s="413"/>
    </row>
    <row r="5411" spans="2:8" ht="40.5" x14ac:dyDescent="0.35">
      <c r="B5411" s="410" t="s">
        <v>6219</v>
      </c>
      <c r="C5411" s="411" t="s">
        <v>677</v>
      </c>
      <c r="D5411" s="412"/>
      <c r="E5411" s="412">
        <v>2200</v>
      </c>
      <c r="F5411" s="412">
        <v>0</v>
      </c>
      <c r="G5411" s="412"/>
      <c r="H5411" s="413"/>
    </row>
    <row r="5412" spans="2:8" ht="40.5" x14ac:dyDescent="0.35">
      <c r="B5412" s="410" t="s">
        <v>6220</v>
      </c>
      <c r="C5412" s="411" t="s">
        <v>677</v>
      </c>
      <c r="D5412" s="412"/>
      <c r="E5412" s="412">
        <v>0</v>
      </c>
      <c r="F5412" s="412">
        <v>3000</v>
      </c>
      <c r="G5412" s="412"/>
      <c r="H5412" s="413"/>
    </row>
    <row r="5413" spans="2:8" ht="40.5" x14ac:dyDescent="0.35">
      <c r="B5413" s="410" t="s">
        <v>6221</v>
      </c>
      <c r="C5413" s="411" t="s">
        <v>677</v>
      </c>
      <c r="D5413" s="412"/>
      <c r="E5413" s="412">
        <v>3000</v>
      </c>
      <c r="F5413" s="412">
        <v>0</v>
      </c>
      <c r="G5413" s="412"/>
      <c r="H5413" s="413"/>
    </row>
    <row r="5414" spans="2:8" ht="40.5" x14ac:dyDescent="0.35">
      <c r="B5414" s="410" t="s">
        <v>6222</v>
      </c>
      <c r="C5414" s="411" t="s">
        <v>677</v>
      </c>
      <c r="D5414" s="412"/>
      <c r="E5414" s="412">
        <v>0</v>
      </c>
      <c r="F5414" s="412">
        <v>3000</v>
      </c>
      <c r="G5414" s="412"/>
      <c r="H5414" s="413"/>
    </row>
    <row r="5415" spans="2:8" ht="40.5" x14ac:dyDescent="0.35">
      <c r="B5415" s="410" t="s">
        <v>6223</v>
      </c>
      <c r="C5415" s="411" t="s">
        <v>677</v>
      </c>
      <c r="D5415" s="412"/>
      <c r="E5415" s="412">
        <v>3000</v>
      </c>
      <c r="F5415" s="412">
        <v>0</v>
      </c>
      <c r="G5415" s="412"/>
      <c r="H5415" s="413"/>
    </row>
    <row r="5416" spans="2:8" ht="40.5" x14ac:dyDescent="0.35">
      <c r="B5416" s="410" t="s">
        <v>6224</v>
      </c>
      <c r="C5416" s="411" t="s">
        <v>677</v>
      </c>
      <c r="D5416" s="412"/>
      <c r="E5416" s="412">
        <v>0</v>
      </c>
      <c r="F5416" s="412">
        <v>3000</v>
      </c>
      <c r="G5416" s="412"/>
      <c r="H5416" s="413"/>
    </row>
    <row r="5417" spans="2:8" ht="40.5" x14ac:dyDescent="0.35">
      <c r="B5417" s="410" t="s">
        <v>6225</v>
      </c>
      <c r="C5417" s="411" t="s">
        <v>677</v>
      </c>
      <c r="D5417" s="412"/>
      <c r="E5417" s="412">
        <v>3000</v>
      </c>
      <c r="F5417" s="412">
        <v>0</v>
      </c>
      <c r="G5417" s="412"/>
      <c r="H5417" s="413"/>
    </row>
    <row r="5418" spans="2:8" ht="40.5" x14ac:dyDescent="0.35">
      <c r="B5418" s="410" t="s">
        <v>6226</v>
      </c>
      <c r="C5418" s="411" t="s">
        <v>677</v>
      </c>
      <c r="D5418" s="412"/>
      <c r="E5418" s="412">
        <v>0</v>
      </c>
      <c r="F5418" s="412">
        <v>2500</v>
      </c>
      <c r="G5418" s="412"/>
      <c r="H5418" s="413"/>
    </row>
    <row r="5419" spans="2:8" ht="40.5" x14ac:dyDescent="0.35">
      <c r="B5419" s="410" t="s">
        <v>6227</v>
      </c>
      <c r="C5419" s="411" t="s">
        <v>677</v>
      </c>
      <c r="D5419" s="412"/>
      <c r="E5419" s="412">
        <v>2500</v>
      </c>
      <c r="F5419" s="412">
        <v>0</v>
      </c>
      <c r="G5419" s="412"/>
      <c r="H5419" s="413"/>
    </row>
    <row r="5420" spans="2:8" ht="40.5" x14ac:dyDescent="0.35">
      <c r="B5420" s="410" t="s">
        <v>6228</v>
      </c>
      <c r="C5420" s="411" t="s">
        <v>677</v>
      </c>
      <c r="D5420" s="412"/>
      <c r="E5420" s="412">
        <v>0</v>
      </c>
      <c r="F5420" s="412">
        <v>7000</v>
      </c>
      <c r="G5420" s="412"/>
      <c r="H5420" s="413"/>
    </row>
    <row r="5421" spans="2:8" ht="40.5" x14ac:dyDescent="0.35">
      <c r="B5421" s="410" t="s">
        <v>6229</v>
      </c>
      <c r="C5421" s="411" t="s">
        <v>677</v>
      </c>
      <c r="D5421" s="412"/>
      <c r="E5421" s="412">
        <v>7000</v>
      </c>
      <c r="F5421" s="412">
        <v>0</v>
      </c>
      <c r="G5421" s="412"/>
      <c r="H5421" s="413"/>
    </row>
    <row r="5422" spans="2:8" ht="40.5" x14ac:dyDescent="0.35">
      <c r="B5422" s="410" t="s">
        <v>6230</v>
      </c>
      <c r="C5422" s="411" t="s">
        <v>677</v>
      </c>
      <c r="D5422" s="412"/>
      <c r="E5422" s="412">
        <v>0</v>
      </c>
      <c r="F5422" s="412">
        <v>2500</v>
      </c>
      <c r="G5422" s="412"/>
      <c r="H5422" s="413"/>
    </row>
    <row r="5423" spans="2:8" ht="40.5" x14ac:dyDescent="0.35">
      <c r="B5423" s="410" t="s">
        <v>6231</v>
      </c>
      <c r="C5423" s="411" t="s">
        <v>677</v>
      </c>
      <c r="D5423" s="412"/>
      <c r="E5423" s="412">
        <v>2500</v>
      </c>
      <c r="F5423" s="412">
        <v>0</v>
      </c>
      <c r="G5423" s="412"/>
      <c r="H5423" s="413"/>
    </row>
    <row r="5424" spans="2:8" ht="40.5" x14ac:dyDescent="0.35">
      <c r="B5424" s="410" t="s">
        <v>6232</v>
      </c>
      <c r="C5424" s="411" t="s">
        <v>677</v>
      </c>
      <c r="D5424" s="412"/>
      <c r="E5424" s="412">
        <v>0</v>
      </c>
      <c r="F5424" s="412">
        <v>2500</v>
      </c>
      <c r="G5424" s="412"/>
      <c r="H5424" s="413"/>
    </row>
    <row r="5425" spans="2:8" ht="40.5" x14ac:dyDescent="0.35">
      <c r="B5425" s="410" t="s">
        <v>6233</v>
      </c>
      <c r="C5425" s="411" t="s">
        <v>677</v>
      </c>
      <c r="D5425" s="412"/>
      <c r="E5425" s="412">
        <v>2500</v>
      </c>
      <c r="F5425" s="412">
        <v>0</v>
      </c>
      <c r="G5425" s="412"/>
      <c r="H5425" s="413"/>
    </row>
    <row r="5426" spans="2:8" ht="40.5" x14ac:dyDescent="0.35">
      <c r="B5426" s="410" t="s">
        <v>6234</v>
      </c>
      <c r="C5426" s="411" t="s">
        <v>677</v>
      </c>
      <c r="D5426" s="412"/>
      <c r="E5426" s="412">
        <v>0</v>
      </c>
      <c r="F5426" s="412">
        <v>2200</v>
      </c>
      <c r="G5426" s="412"/>
      <c r="H5426" s="413"/>
    </row>
    <row r="5427" spans="2:8" ht="40.5" x14ac:dyDescent="0.35">
      <c r="B5427" s="410" t="s">
        <v>6235</v>
      </c>
      <c r="C5427" s="411" t="s">
        <v>677</v>
      </c>
      <c r="D5427" s="412"/>
      <c r="E5427" s="412">
        <v>2200</v>
      </c>
      <c r="F5427" s="412">
        <v>0</v>
      </c>
      <c r="G5427" s="412"/>
      <c r="H5427" s="413"/>
    </row>
    <row r="5428" spans="2:8" ht="40.5" x14ac:dyDescent="0.35">
      <c r="B5428" s="410" t="s">
        <v>6236</v>
      </c>
      <c r="C5428" s="411" t="s">
        <v>677</v>
      </c>
      <c r="D5428" s="412"/>
      <c r="E5428" s="412">
        <v>0</v>
      </c>
      <c r="F5428" s="412">
        <v>11000</v>
      </c>
      <c r="G5428" s="412"/>
      <c r="H5428" s="413"/>
    </row>
    <row r="5429" spans="2:8" ht="40.5" x14ac:dyDescent="0.35">
      <c r="B5429" s="410" t="s">
        <v>6237</v>
      </c>
      <c r="C5429" s="411" t="s">
        <v>677</v>
      </c>
      <c r="D5429" s="412"/>
      <c r="E5429" s="412">
        <v>11000</v>
      </c>
      <c r="F5429" s="412">
        <v>0</v>
      </c>
      <c r="G5429" s="412"/>
      <c r="H5429" s="413"/>
    </row>
    <row r="5430" spans="2:8" ht="40.5" x14ac:dyDescent="0.35">
      <c r="B5430" s="410" t="s">
        <v>6238</v>
      </c>
      <c r="C5430" s="411" t="s">
        <v>677</v>
      </c>
      <c r="D5430" s="412"/>
      <c r="E5430" s="412">
        <v>0</v>
      </c>
      <c r="F5430" s="412">
        <v>2200</v>
      </c>
      <c r="G5430" s="412"/>
      <c r="H5430" s="413"/>
    </row>
    <row r="5431" spans="2:8" ht="40.5" x14ac:dyDescent="0.35">
      <c r="B5431" s="410" t="s">
        <v>6239</v>
      </c>
      <c r="C5431" s="411" t="s">
        <v>677</v>
      </c>
      <c r="D5431" s="412"/>
      <c r="E5431" s="412">
        <v>2200</v>
      </c>
      <c r="F5431" s="412">
        <v>0</v>
      </c>
      <c r="G5431" s="412"/>
      <c r="H5431" s="413"/>
    </row>
    <row r="5432" spans="2:8" ht="40.5" x14ac:dyDescent="0.35">
      <c r="B5432" s="410" t="s">
        <v>6240</v>
      </c>
      <c r="C5432" s="411" t="s">
        <v>679</v>
      </c>
      <c r="D5432" s="412"/>
      <c r="E5432" s="412">
        <v>0</v>
      </c>
      <c r="F5432" s="412">
        <v>2200</v>
      </c>
      <c r="G5432" s="412"/>
      <c r="H5432" s="413"/>
    </row>
    <row r="5433" spans="2:8" ht="40.5" x14ac:dyDescent="0.35">
      <c r="B5433" s="410" t="s">
        <v>6241</v>
      </c>
      <c r="C5433" s="411" t="s">
        <v>679</v>
      </c>
      <c r="D5433" s="412"/>
      <c r="E5433" s="412">
        <v>2200</v>
      </c>
      <c r="F5433" s="412">
        <v>0</v>
      </c>
      <c r="G5433" s="412"/>
      <c r="H5433" s="413"/>
    </row>
    <row r="5434" spans="2:8" ht="27.75" x14ac:dyDescent="0.35">
      <c r="B5434" s="410" t="s">
        <v>6242</v>
      </c>
      <c r="C5434" s="411" t="s">
        <v>688</v>
      </c>
      <c r="D5434" s="412"/>
      <c r="E5434" s="412">
        <v>0</v>
      </c>
      <c r="F5434" s="412">
        <v>2200</v>
      </c>
      <c r="G5434" s="412"/>
      <c r="H5434" s="413"/>
    </row>
    <row r="5435" spans="2:8" ht="27.75" x14ac:dyDescent="0.35">
      <c r="B5435" s="410" t="s">
        <v>6243</v>
      </c>
      <c r="C5435" s="411" t="s">
        <v>688</v>
      </c>
      <c r="D5435" s="412"/>
      <c r="E5435" s="412">
        <v>2200</v>
      </c>
      <c r="F5435" s="412">
        <v>0</v>
      </c>
      <c r="G5435" s="412"/>
      <c r="H5435" s="413"/>
    </row>
    <row r="5436" spans="2:8" ht="40.5" x14ac:dyDescent="0.35">
      <c r="B5436" s="410" t="s">
        <v>6244</v>
      </c>
      <c r="C5436" s="411" t="s">
        <v>694</v>
      </c>
      <c r="D5436" s="412"/>
      <c r="E5436" s="412">
        <v>0</v>
      </c>
      <c r="F5436" s="412">
        <v>2500</v>
      </c>
      <c r="G5436" s="412"/>
      <c r="H5436" s="413"/>
    </row>
    <row r="5437" spans="2:8" ht="40.5" x14ac:dyDescent="0.35">
      <c r="B5437" s="410" t="s">
        <v>6245</v>
      </c>
      <c r="C5437" s="411" t="s">
        <v>694</v>
      </c>
      <c r="D5437" s="412"/>
      <c r="E5437" s="412">
        <v>2500</v>
      </c>
      <c r="F5437" s="412">
        <v>0</v>
      </c>
      <c r="G5437" s="412"/>
      <c r="H5437" s="413"/>
    </row>
    <row r="5438" spans="2:8" ht="40.5" x14ac:dyDescent="0.35">
      <c r="B5438" s="410" t="s">
        <v>6246</v>
      </c>
      <c r="C5438" s="411" t="s">
        <v>694</v>
      </c>
      <c r="D5438" s="412"/>
      <c r="E5438" s="412">
        <v>0</v>
      </c>
      <c r="F5438" s="412">
        <v>3000</v>
      </c>
      <c r="G5438" s="412"/>
      <c r="H5438" s="413"/>
    </row>
    <row r="5439" spans="2:8" ht="40.5" x14ac:dyDescent="0.35">
      <c r="B5439" s="410" t="s">
        <v>6247</v>
      </c>
      <c r="C5439" s="411" t="s">
        <v>694</v>
      </c>
      <c r="D5439" s="412"/>
      <c r="E5439" s="412">
        <v>3000</v>
      </c>
      <c r="F5439" s="412">
        <v>0</v>
      </c>
      <c r="G5439" s="412"/>
      <c r="H5439" s="413"/>
    </row>
    <row r="5440" spans="2:8" ht="40.5" x14ac:dyDescent="0.35">
      <c r="B5440" s="410" t="s">
        <v>6248</v>
      </c>
      <c r="C5440" s="411" t="s">
        <v>694</v>
      </c>
      <c r="D5440" s="412"/>
      <c r="E5440" s="412">
        <v>0</v>
      </c>
      <c r="F5440" s="412">
        <v>2200</v>
      </c>
      <c r="G5440" s="412"/>
      <c r="H5440" s="413"/>
    </row>
    <row r="5441" spans="2:8" ht="40.5" x14ac:dyDescent="0.35">
      <c r="B5441" s="410" t="s">
        <v>6249</v>
      </c>
      <c r="C5441" s="411" t="s">
        <v>694</v>
      </c>
      <c r="D5441" s="412"/>
      <c r="E5441" s="412">
        <v>2200</v>
      </c>
      <c r="F5441" s="412">
        <v>0</v>
      </c>
      <c r="G5441" s="412"/>
      <c r="H5441" s="413"/>
    </row>
    <row r="5442" spans="2:8" ht="40.5" x14ac:dyDescent="0.35">
      <c r="B5442" s="410" t="s">
        <v>6250</v>
      </c>
      <c r="C5442" s="411" t="s">
        <v>694</v>
      </c>
      <c r="D5442" s="412"/>
      <c r="E5442" s="412">
        <v>0</v>
      </c>
      <c r="F5442" s="412">
        <v>2200</v>
      </c>
      <c r="G5442" s="412"/>
      <c r="H5442" s="413"/>
    </row>
    <row r="5443" spans="2:8" ht="40.5" x14ac:dyDescent="0.35">
      <c r="B5443" s="410" t="s">
        <v>6251</v>
      </c>
      <c r="C5443" s="411" t="s">
        <v>694</v>
      </c>
      <c r="D5443" s="412"/>
      <c r="E5443" s="412">
        <v>2200</v>
      </c>
      <c r="F5443" s="412">
        <v>0</v>
      </c>
      <c r="G5443" s="412"/>
      <c r="H5443" s="413"/>
    </row>
    <row r="5444" spans="2:8" ht="40.5" x14ac:dyDescent="0.35">
      <c r="B5444" s="410" t="s">
        <v>6252</v>
      </c>
      <c r="C5444" s="411" t="s">
        <v>694</v>
      </c>
      <c r="D5444" s="412"/>
      <c r="E5444" s="412">
        <v>0</v>
      </c>
      <c r="F5444" s="412">
        <v>2200</v>
      </c>
      <c r="G5444" s="412"/>
      <c r="H5444" s="413"/>
    </row>
    <row r="5445" spans="2:8" ht="40.5" x14ac:dyDescent="0.35">
      <c r="B5445" s="410" t="s">
        <v>6253</v>
      </c>
      <c r="C5445" s="411" t="s">
        <v>694</v>
      </c>
      <c r="D5445" s="412"/>
      <c r="E5445" s="412">
        <v>2200</v>
      </c>
      <c r="F5445" s="412">
        <v>0</v>
      </c>
      <c r="G5445" s="412"/>
      <c r="H5445" s="413"/>
    </row>
    <row r="5446" spans="2:8" ht="40.5" x14ac:dyDescent="0.35">
      <c r="B5446" s="410" t="s">
        <v>6254</v>
      </c>
      <c r="C5446" s="411" t="s">
        <v>694</v>
      </c>
      <c r="D5446" s="412"/>
      <c r="E5446" s="412">
        <v>0</v>
      </c>
      <c r="F5446" s="412">
        <v>3000</v>
      </c>
      <c r="G5446" s="412"/>
      <c r="H5446" s="413"/>
    </row>
    <row r="5447" spans="2:8" ht="40.5" x14ac:dyDescent="0.35">
      <c r="B5447" s="410" t="s">
        <v>6255</v>
      </c>
      <c r="C5447" s="411" t="s">
        <v>694</v>
      </c>
      <c r="D5447" s="412"/>
      <c r="E5447" s="412">
        <v>3000</v>
      </c>
      <c r="F5447" s="412">
        <v>0</v>
      </c>
      <c r="G5447" s="412"/>
      <c r="H5447" s="413"/>
    </row>
    <row r="5448" spans="2:8" ht="40.5" x14ac:dyDescent="0.35">
      <c r="B5448" s="410" t="s">
        <v>6256</v>
      </c>
      <c r="C5448" s="411" t="s">
        <v>694</v>
      </c>
      <c r="D5448" s="412"/>
      <c r="E5448" s="412">
        <v>0</v>
      </c>
      <c r="F5448" s="412">
        <v>2200</v>
      </c>
      <c r="G5448" s="412"/>
      <c r="H5448" s="413"/>
    </row>
    <row r="5449" spans="2:8" ht="40.5" x14ac:dyDescent="0.35">
      <c r="B5449" s="410" t="s">
        <v>6257</v>
      </c>
      <c r="C5449" s="411" t="s">
        <v>694</v>
      </c>
      <c r="D5449" s="412"/>
      <c r="E5449" s="412">
        <v>2200</v>
      </c>
      <c r="F5449" s="412">
        <v>0</v>
      </c>
      <c r="G5449" s="412"/>
      <c r="H5449" s="413"/>
    </row>
    <row r="5450" spans="2:8" ht="40.5" x14ac:dyDescent="0.35">
      <c r="B5450" s="410" t="s">
        <v>6258</v>
      </c>
      <c r="C5450" s="411" t="s">
        <v>694</v>
      </c>
      <c r="D5450" s="412"/>
      <c r="E5450" s="412">
        <v>0</v>
      </c>
      <c r="F5450" s="412">
        <v>3000</v>
      </c>
      <c r="G5450" s="412"/>
      <c r="H5450" s="413"/>
    </row>
    <row r="5451" spans="2:8" ht="40.5" x14ac:dyDescent="0.35">
      <c r="B5451" s="410" t="s">
        <v>6259</v>
      </c>
      <c r="C5451" s="411" t="s">
        <v>694</v>
      </c>
      <c r="D5451" s="412"/>
      <c r="E5451" s="412">
        <v>3000</v>
      </c>
      <c r="F5451" s="412">
        <v>0</v>
      </c>
      <c r="G5451" s="412"/>
      <c r="H5451" s="413"/>
    </row>
    <row r="5452" spans="2:8" ht="40.5" x14ac:dyDescent="0.35">
      <c r="B5452" s="410" t="s">
        <v>6260</v>
      </c>
      <c r="C5452" s="411" t="s">
        <v>694</v>
      </c>
      <c r="D5452" s="412"/>
      <c r="E5452" s="412">
        <v>0</v>
      </c>
      <c r="F5452" s="412">
        <v>2500</v>
      </c>
      <c r="G5452" s="412"/>
      <c r="H5452" s="413"/>
    </row>
    <row r="5453" spans="2:8" ht="40.5" x14ac:dyDescent="0.35">
      <c r="B5453" s="410" t="s">
        <v>6261</v>
      </c>
      <c r="C5453" s="411" t="s">
        <v>694</v>
      </c>
      <c r="D5453" s="412"/>
      <c r="E5453" s="412">
        <v>2500</v>
      </c>
      <c r="F5453" s="412">
        <v>0</v>
      </c>
      <c r="G5453" s="412"/>
      <c r="H5453" s="413"/>
    </row>
    <row r="5454" spans="2:8" ht="40.5" x14ac:dyDescent="0.35">
      <c r="B5454" s="410" t="s">
        <v>6262</v>
      </c>
      <c r="C5454" s="411" t="s">
        <v>694</v>
      </c>
      <c r="D5454" s="412"/>
      <c r="E5454" s="412">
        <v>0</v>
      </c>
      <c r="F5454" s="412">
        <v>3000</v>
      </c>
      <c r="G5454" s="412"/>
      <c r="H5454" s="413"/>
    </row>
    <row r="5455" spans="2:8" ht="40.5" x14ac:dyDescent="0.35">
      <c r="B5455" s="410" t="s">
        <v>6263</v>
      </c>
      <c r="C5455" s="411" t="s">
        <v>694</v>
      </c>
      <c r="D5455" s="412"/>
      <c r="E5455" s="412">
        <v>3000</v>
      </c>
      <c r="F5455" s="412">
        <v>0</v>
      </c>
      <c r="G5455" s="412"/>
      <c r="H5455" s="413"/>
    </row>
    <row r="5456" spans="2:8" ht="40.5" x14ac:dyDescent="0.35">
      <c r="B5456" s="410" t="s">
        <v>6264</v>
      </c>
      <c r="C5456" s="411" t="s">
        <v>694</v>
      </c>
      <c r="D5456" s="412"/>
      <c r="E5456" s="412">
        <v>0</v>
      </c>
      <c r="F5456" s="412">
        <v>7000</v>
      </c>
      <c r="G5456" s="412"/>
      <c r="H5456" s="413"/>
    </row>
    <row r="5457" spans="2:8" ht="40.5" x14ac:dyDescent="0.35">
      <c r="B5457" s="410" t="s">
        <v>6265</v>
      </c>
      <c r="C5457" s="411" t="s">
        <v>694</v>
      </c>
      <c r="D5457" s="412"/>
      <c r="E5457" s="412">
        <v>7000</v>
      </c>
      <c r="F5457" s="412">
        <v>0</v>
      </c>
      <c r="G5457" s="412"/>
      <c r="H5457" s="413"/>
    </row>
    <row r="5458" spans="2:8" ht="40.5" x14ac:dyDescent="0.35">
      <c r="B5458" s="410" t="s">
        <v>6266</v>
      </c>
      <c r="C5458" s="411" t="s">
        <v>694</v>
      </c>
      <c r="D5458" s="412"/>
      <c r="E5458" s="412">
        <v>0</v>
      </c>
      <c r="F5458" s="412">
        <v>2500</v>
      </c>
      <c r="G5458" s="412"/>
      <c r="H5458" s="413"/>
    </row>
    <row r="5459" spans="2:8" ht="40.5" x14ac:dyDescent="0.35">
      <c r="B5459" s="410" t="s">
        <v>6267</v>
      </c>
      <c r="C5459" s="411" t="s">
        <v>694</v>
      </c>
      <c r="D5459" s="412"/>
      <c r="E5459" s="412">
        <v>2500</v>
      </c>
      <c r="F5459" s="412">
        <v>0</v>
      </c>
      <c r="G5459" s="412"/>
      <c r="H5459" s="413"/>
    </row>
    <row r="5460" spans="2:8" ht="40.5" x14ac:dyDescent="0.35">
      <c r="B5460" s="410" t="s">
        <v>6268</v>
      </c>
      <c r="C5460" s="411" t="s">
        <v>694</v>
      </c>
      <c r="D5460" s="412"/>
      <c r="E5460" s="412">
        <v>0</v>
      </c>
      <c r="F5460" s="412">
        <v>2500</v>
      </c>
      <c r="G5460" s="412"/>
      <c r="H5460" s="413"/>
    </row>
    <row r="5461" spans="2:8" ht="40.5" x14ac:dyDescent="0.35">
      <c r="B5461" s="410" t="s">
        <v>6269</v>
      </c>
      <c r="C5461" s="411" t="s">
        <v>694</v>
      </c>
      <c r="D5461" s="412"/>
      <c r="E5461" s="412">
        <v>2500</v>
      </c>
      <c r="F5461" s="412">
        <v>0</v>
      </c>
      <c r="G5461" s="412"/>
      <c r="H5461" s="413"/>
    </row>
    <row r="5462" spans="2:8" ht="40.5" x14ac:dyDescent="0.35">
      <c r="B5462" s="410" t="s">
        <v>6270</v>
      </c>
      <c r="C5462" s="411" t="s">
        <v>694</v>
      </c>
      <c r="D5462" s="412"/>
      <c r="E5462" s="412">
        <v>0</v>
      </c>
      <c r="F5462" s="412">
        <v>2200</v>
      </c>
      <c r="G5462" s="412"/>
      <c r="H5462" s="413"/>
    </row>
    <row r="5463" spans="2:8" ht="40.5" x14ac:dyDescent="0.35">
      <c r="B5463" s="410" t="s">
        <v>6271</v>
      </c>
      <c r="C5463" s="411" t="s">
        <v>694</v>
      </c>
      <c r="D5463" s="412"/>
      <c r="E5463" s="412">
        <v>2200</v>
      </c>
      <c r="F5463" s="412">
        <v>0</v>
      </c>
      <c r="G5463" s="412"/>
      <c r="H5463" s="413"/>
    </row>
    <row r="5464" spans="2:8" ht="40.5" x14ac:dyDescent="0.35">
      <c r="B5464" s="410" t="s">
        <v>6272</v>
      </c>
      <c r="C5464" s="411" t="s">
        <v>694</v>
      </c>
      <c r="D5464" s="412"/>
      <c r="E5464" s="412">
        <v>0</v>
      </c>
      <c r="F5464" s="412">
        <v>11000</v>
      </c>
      <c r="G5464" s="412"/>
      <c r="H5464" s="413"/>
    </row>
    <row r="5465" spans="2:8" ht="40.5" x14ac:dyDescent="0.35">
      <c r="B5465" s="410" t="s">
        <v>6273</v>
      </c>
      <c r="C5465" s="411" t="s">
        <v>694</v>
      </c>
      <c r="D5465" s="412"/>
      <c r="E5465" s="412">
        <v>11000</v>
      </c>
      <c r="F5465" s="412">
        <v>0</v>
      </c>
      <c r="G5465" s="412"/>
      <c r="H5465" s="413"/>
    </row>
    <row r="5466" spans="2:8" ht="40.5" x14ac:dyDescent="0.35">
      <c r="B5466" s="410" t="s">
        <v>6274</v>
      </c>
      <c r="C5466" s="411" t="s">
        <v>694</v>
      </c>
      <c r="D5466" s="412"/>
      <c r="E5466" s="412">
        <v>0</v>
      </c>
      <c r="F5466" s="412">
        <v>2200</v>
      </c>
      <c r="G5466" s="412"/>
      <c r="H5466" s="413"/>
    </row>
    <row r="5467" spans="2:8" ht="40.5" x14ac:dyDescent="0.35">
      <c r="B5467" s="410" t="s">
        <v>6275</v>
      </c>
      <c r="C5467" s="411" t="s">
        <v>694</v>
      </c>
      <c r="D5467" s="412"/>
      <c r="E5467" s="412">
        <v>2200</v>
      </c>
      <c r="F5467" s="412">
        <v>0</v>
      </c>
      <c r="G5467" s="412"/>
      <c r="H5467" s="413"/>
    </row>
    <row r="5468" spans="2:8" ht="27.75" x14ac:dyDescent="0.35">
      <c r="B5468" s="410" t="s">
        <v>6276</v>
      </c>
      <c r="C5468" s="411" t="s">
        <v>736</v>
      </c>
      <c r="D5468" s="412"/>
      <c r="E5468" s="412">
        <v>0</v>
      </c>
      <c r="F5468" s="412">
        <v>2200</v>
      </c>
      <c r="G5468" s="412"/>
      <c r="H5468" s="413"/>
    </row>
    <row r="5469" spans="2:8" ht="27.75" x14ac:dyDescent="0.35">
      <c r="B5469" s="410" t="s">
        <v>6277</v>
      </c>
      <c r="C5469" s="411" t="s">
        <v>736</v>
      </c>
      <c r="D5469" s="412"/>
      <c r="E5469" s="412">
        <v>2200</v>
      </c>
      <c r="F5469" s="412">
        <v>0</v>
      </c>
      <c r="G5469" s="412"/>
      <c r="H5469" s="413"/>
    </row>
    <row r="5470" spans="2:8" ht="40.5" x14ac:dyDescent="0.35">
      <c r="B5470" s="410" t="s">
        <v>6278</v>
      </c>
      <c r="C5470" s="411" t="s">
        <v>750</v>
      </c>
      <c r="D5470" s="412"/>
      <c r="E5470" s="412">
        <v>0</v>
      </c>
      <c r="F5470" s="412">
        <v>2500</v>
      </c>
      <c r="G5470" s="412"/>
      <c r="H5470" s="413"/>
    </row>
    <row r="5471" spans="2:8" ht="40.5" x14ac:dyDescent="0.35">
      <c r="B5471" s="410" t="s">
        <v>6279</v>
      </c>
      <c r="C5471" s="411" t="s">
        <v>750</v>
      </c>
      <c r="D5471" s="412"/>
      <c r="E5471" s="412">
        <v>2500</v>
      </c>
      <c r="F5471" s="412">
        <v>0</v>
      </c>
      <c r="G5471" s="412"/>
      <c r="H5471" s="413"/>
    </row>
    <row r="5472" spans="2:8" ht="27.75" x14ac:dyDescent="0.35">
      <c r="B5472" s="410" t="s">
        <v>6280</v>
      </c>
      <c r="C5472" s="411" t="s">
        <v>764</v>
      </c>
      <c r="D5472" s="412"/>
      <c r="E5472" s="412">
        <v>0</v>
      </c>
      <c r="F5472" s="412">
        <v>2200</v>
      </c>
      <c r="G5472" s="412"/>
      <c r="H5472" s="413"/>
    </row>
    <row r="5473" spans="2:8" ht="27.75" x14ac:dyDescent="0.35">
      <c r="B5473" s="410" t="s">
        <v>6281</v>
      </c>
      <c r="C5473" s="411" t="s">
        <v>764</v>
      </c>
      <c r="D5473" s="412"/>
      <c r="E5473" s="412">
        <v>2200</v>
      </c>
      <c r="F5473" s="412">
        <v>0</v>
      </c>
      <c r="G5473" s="412"/>
      <c r="H5473" s="413"/>
    </row>
    <row r="5474" spans="2:8" ht="27.75" x14ac:dyDescent="0.35">
      <c r="B5474" s="410" t="s">
        <v>6282</v>
      </c>
      <c r="C5474" s="411" t="s">
        <v>764</v>
      </c>
      <c r="D5474" s="412"/>
      <c r="E5474" s="412">
        <v>0</v>
      </c>
      <c r="F5474" s="412">
        <v>2500</v>
      </c>
      <c r="G5474" s="412"/>
      <c r="H5474" s="413"/>
    </row>
    <row r="5475" spans="2:8" ht="27.75" x14ac:dyDescent="0.35">
      <c r="B5475" s="410" t="s">
        <v>6283</v>
      </c>
      <c r="C5475" s="411" t="s">
        <v>764</v>
      </c>
      <c r="D5475" s="412"/>
      <c r="E5475" s="412">
        <v>2500</v>
      </c>
      <c r="F5475" s="412">
        <v>0</v>
      </c>
      <c r="G5475" s="412"/>
      <c r="H5475" s="413"/>
    </row>
    <row r="5476" spans="2:8" ht="27.75" x14ac:dyDescent="0.35">
      <c r="B5476" s="410" t="s">
        <v>6284</v>
      </c>
      <c r="C5476" s="411" t="s">
        <v>764</v>
      </c>
      <c r="D5476" s="412"/>
      <c r="E5476" s="412">
        <v>0</v>
      </c>
      <c r="F5476" s="412">
        <v>3000</v>
      </c>
      <c r="G5476" s="412"/>
      <c r="H5476" s="413"/>
    </row>
    <row r="5477" spans="2:8" ht="27.75" x14ac:dyDescent="0.35">
      <c r="B5477" s="410" t="s">
        <v>6285</v>
      </c>
      <c r="C5477" s="411" t="s">
        <v>764</v>
      </c>
      <c r="D5477" s="412"/>
      <c r="E5477" s="412">
        <v>3000</v>
      </c>
      <c r="F5477" s="412">
        <v>0</v>
      </c>
      <c r="G5477" s="412"/>
      <c r="H5477" s="413"/>
    </row>
    <row r="5478" spans="2:8" ht="27.75" x14ac:dyDescent="0.35">
      <c r="B5478" s="410" t="s">
        <v>6286</v>
      </c>
      <c r="C5478" s="411" t="s">
        <v>764</v>
      </c>
      <c r="D5478" s="412"/>
      <c r="E5478" s="412">
        <v>0</v>
      </c>
      <c r="F5478" s="412">
        <v>2200</v>
      </c>
      <c r="G5478" s="412"/>
      <c r="H5478" s="413"/>
    </row>
    <row r="5479" spans="2:8" ht="27.75" x14ac:dyDescent="0.35">
      <c r="B5479" s="410" t="s">
        <v>6287</v>
      </c>
      <c r="C5479" s="411" t="s">
        <v>764</v>
      </c>
      <c r="D5479" s="412"/>
      <c r="E5479" s="412">
        <v>2200</v>
      </c>
      <c r="F5479" s="412">
        <v>0</v>
      </c>
      <c r="G5479" s="412"/>
      <c r="H5479" s="413"/>
    </row>
    <row r="5480" spans="2:8" ht="27.75" x14ac:dyDescent="0.35">
      <c r="B5480" s="410" t="s">
        <v>6288</v>
      </c>
      <c r="C5480" s="411" t="s">
        <v>764</v>
      </c>
      <c r="D5480" s="412"/>
      <c r="E5480" s="412">
        <v>0</v>
      </c>
      <c r="F5480" s="412">
        <v>2200</v>
      </c>
      <c r="G5480" s="412"/>
      <c r="H5480" s="413"/>
    </row>
    <row r="5481" spans="2:8" ht="27.75" x14ac:dyDescent="0.35">
      <c r="B5481" s="410" t="s">
        <v>6289</v>
      </c>
      <c r="C5481" s="411" t="s">
        <v>764</v>
      </c>
      <c r="D5481" s="412"/>
      <c r="E5481" s="412">
        <v>2200</v>
      </c>
      <c r="F5481" s="412">
        <v>0</v>
      </c>
      <c r="G5481" s="412"/>
      <c r="H5481" s="413"/>
    </row>
    <row r="5482" spans="2:8" ht="27.75" x14ac:dyDescent="0.35">
      <c r="B5482" s="410" t="s">
        <v>6290</v>
      </c>
      <c r="C5482" s="411" t="s">
        <v>764</v>
      </c>
      <c r="D5482" s="412"/>
      <c r="E5482" s="412">
        <v>0</v>
      </c>
      <c r="F5482" s="412">
        <v>3000</v>
      </c>
      <c r="G5482" s="412"/>
      <c r="H5482" s="413"/>
    </row>
    <row r="5483" spans="2:8" ht="27.75" x14ac:dyDescent="0.35">
      <c r="B5483" s="410" t="s">
        <v>6291</v>
      </c>
      <c r="C5483" s="411" t="s">
        <v>764</v>
      </c>
      <c r="D5483" s="412"/>
      <c r="E5483" s="412">
        <v>3000</v>
      </c>
      <c r="F5483" s="412">
        <v>0</v>
      </c>
      <c r="G5483" s="412"/>
      <c r="H5483" s="413"/>
    </row>
    <row r="5484" spans="2:8" ht="27.75" x14ac:dyDescent="0.35">
      <c r="B5484" s="410" t="s">
        <v>6292</v>
      </c>
      <c r="C5484" s="411" t="s">
        <v>764</v>
      </c>
      <c r="D5484" s="412"/>
      <c r="E5484" s="412">
        <v>0</v>
      </c>
      <c r="F5484" s="412">
        <v>2200</v>
      </c>
      <c r="G5484" s="412"/>
      <c r="H5484" s="413"/>
    </row>
    <row r="5485" spans="2:8" ht="27.75" x14ac:dyDescent="0.35">
      <c r="B5485" s="410" t="s">
        <v>6293</v>
      </c>
      <c r="C5485" s="411" t="s">
        <v>764</v>
      </c>
      <c r="D5485" s="412"/>
      <c r="E5485" s="412">
        <v>2200</v>
      </c>
      <c r="F5485" s="412">
        <v>0</v>
      </c>
      <c r="G5485" s="412"/>
      <c r="H5485" s="413"/>
    </row>
    <row r="5486" spans="2:8" ht="27.75" x14ac:dyDescent="0.35">
      <c r="B5486" s="410" t="s">
        <v>6294</v>
      </c>
      <c r="C5486" s="411" t="s">
        <v>764</v>
      </c>
      <c r="D5486" s="412"/>
      <c r="E5486" s="412">
        <v>0</v>
      </c>
      <c r="F5486" s="412">
        <v>3000</v>
      </c>
      <c r="G5486" s="412"/>
      <c r="H5486" s="413"/>
    </row>
    <row r="5487" spans="2:8" ht="27.75" x14ac:dyDescent="0.35">
      <c r="B5487" s="410" t="s">
        <v>6295</v>
      </c>
      <c r="C5487" s="411" t="s">
        <v>764</v>
      </c>
      <c r="D5487" s="412"/>
      <c r="E5487" s="412">
        <v>3000</v>
      </c>
      <c r="F5487" s="412">
        <v>0</v>
      </c>
      <c r="G5487" s="412"/>
      <c r="H5487" s="413"/>
    </row>
    <row r="5488" spans="2:8" ht="27.75" x14ac:dyDescent="0.35">
      <c r="B5488" s="410" t="s">
        <v>6296</v>
      </c>
      <c r="C5488" s="411" t="s">
        <v>764</v>
      </c>
      <c r="D5488" s="412"/>
      <c r="E5488" s="412">
        <v>0</v>
      </c>
      <c r="F5488" s="412">
        <v>2500</v>
      </c>
      <c r="G5488" s="412"/>
      <c r="H5488" s="413"/>
    </row>
    <row r="5489" spans="2:8" ht="27.75" x14ac:dyDescent="0.35">
      <c r="B5489" s="410" t="s">
        <v>6297</v>
      </c>
      <c r="C5489" s="411" t="s">
        <v>764</v>
      </c>
      <c r="D5489" s="412"/>
      <c r="E5489" s="412">
        <v>2500</v>
      </c>
      <c r="F5489" s="412">
        <v>0</v>
      </c>
      <c r="G5489" s="412"/>
      <c r="H5489" s="413"/>
    </row>
    <row r="5490" spans="2:8" ht="27.75" x14ac:dyDescent="0.35">
      <c r="B5490" s="410" t="s">
        <v>6298</v>
      </c>
      <c r="C5490" s="411" t="s">
        <v>764</v>
      </c>
      <c r="D5490" s="412"/>
      <c r="E5490" s="412">
        <v>0</v>
      </c>
      <c r="F5490" s="412">
        <v>3000</v>
      </c>
      <c r="G5490" s="412"/>
      <c r="H5490" s="413"/>
    </row>
    <row r="5491" spans="2:8" ht="27.75" x14ac:dyDescent="0.35">
      <c r="B5491" s="410" t="s">
        <v>6299</v>
      </c>
      <c r="C5491" s="411" t="s">
        <v>764</v>
      </c>
      <c r="D5491" s="412"/>
      <c r="E5491" s="412">
        <v>3000</v>
      </c>
      <c r="F5491" s="412">
        <v>0</v>
      </c>
      <c r="G5491" s="412"/>
      <c r="H5491" s="413"/>
    </row>
    <row r="5492" spans="2:8" ht="27.75" x14ac:dyDescent="0.35">
      <c r="B5492" s="410" t="s">
        <v>6300</v>
      </c>
      <c r="C5492" s="411" t="s">
        <v>764</v>
      </c>
      <c r="D5492" s="412"/>
      <c r="E5492" s="412">
        <v>0</v>
      </c>
      <c r="F5492" s="412">
        <v>2200</v>
      </c>
      <c r="G5492" s="412"/>
      <c r="H5492" s="413"/>
    </row>
    <row r="5493" spans="2:8" ht="27.75" x14ac:dyDescent="0.35">
      <c r="B5493" s="410" t="s">
        <v>6301</v>
      </c>
      <c r="C5493" s="411" t="s">
        <v>764</v>
      </c>
      <c r="D5493" s="412"/>
      <c r="E5493" s="412">
        <v>2200</v>
      </c>
      <c r="F5493" s="412">
        <v>0</v>
      </c>
      <c r="G5493" s="412"/>
      <c r="H5493" s="413"/>
    </row>
    <row r="5494" spans="2:8" ht="27.75" x14ac:dyDescent="0.35">
      <c r="B5494" s="410" t="s">
        <v>6302</v>
      </c>
      <c r="C5494" s="411" t="s">
        <v>764</v>
      </c>
      <c r="D5494" s="412"/>
      <c r="E5494" s="412">
        <v>0</v>
      </c>
      <c r="F5494" s="412">
        <v>7000</v>
      </c>
      <c r="G5494" s="412"/>
      <c r="H5494" s="413"/>
    </row>
    <row r="5495" spans="2:8" ht="27.75" x14ac:dyDescent="0.35">
      <c r="B5495" s="410" t="s">
        <v>6303</v>
      </c>
      <c r="C5495" s="411" t="s">
        <v>764</v>
      </c>
      <c r="D5495" s="412"/>
      <c r="E5495" s="412">
        <v>7000</v>
      </c>
      <c r="F5495" s="412">
        <v>0</v>
      </c>
      <c r="G5495" s="412"/>
      <c r="H5495" s="413"/>
    </row>
    <row r="5496" spans="2:8" ht="27.75" x14ac:dyDescent="0.35">
      <c r="B5496" s="410" t="s">
        <v>6304</v>
      </c>
      <c r="C5496" s="411" t="s">
        <v>764</v>
      </c>
      <c r="D5496" s="412"/>
      <c r="E5496" s="412">
        <v>0</v>
      </c>
      <c r="F5496" s="412">
        <v>2200</v>
      </c>
      <c r="G5496" s="412"/>
      <c r="H5496" s="413"/>
    </row>
    <row r="5497" spans="2:8" ht="27.75" x14ac:dyDescent="0.35">
      <c r="B5497" s="410" t="s">
        <v>6305</v>
      </c>
      <c r="C5497" s="411" t="s">
        <v>764</v>
      </c>
      <c r="D5497" s="412"/>
      <c r="E5497" s="412">
        <v>2200</v>
      </c>
      <c r="F5497" s="412">
        <v>0</v>
      </c>
      <c r="G5497" s="412"/>
      <c r="H5497" s="413"/>
    </row>
    <row r="5498" spans="2:8" ht="27.75" x14ac:dyDescent="0.35">
      <c r="B5498" s="410" t="s">
        <v>6306</v>
      </c>
      <c r="C5498" s="411" t="s">
        <v>764</v>
      </c>
      <c r="D5498" s="412"/>
      <c r="E5498" s="412">
        <v>0</v>
      </c>
      <c r="F5498" s="412">
        <v>2500</v>
      </c>
      <c r="G5498" s="412"/>
      <c r="H5498" s="413"/>
    </row>
    <row r="5499" spans="2:8" ht="27.75" x14ac:dyDescent="0.35">
      <c r="B5499" s="410" t="s">
        <v>6307</v>
      </c>
      <c r="C5499" s="411" t="s">
        <v>764</v>
      </c>
      <c r="D5499" s="412"/>
      <c r="E5499" s="412">
        <v>2500</v>
      </c>
      <c r="F5499" s="412">
        <v>0</v>
      </c>
      <c r="G5499" s="412"/>
      <c r="H5499" s="413"/>
    </row>
    <row r="5500" spans="2:8" ht="27.75" x14ac:dyDescent="0.35">
      <c r="B5500" s="410" t="s">
        <v>6308</v>
      </c>
      <c r="C5500" s="411" t="s">
        <v>764</v>
      </c>
      <c r="D5500" s="412"/>
      <c r="E5500" s="412">
        <v>0</v>
      </c>
      <c r="F5500" s="412">
        <v>2200</v>
      </c>
      <c r="G5500" s="412"/>
      <c r="H5500" s="413"/>
    </row>
    <row r="5501" spans="2:8" ht="27.75" x14ac:dyDescent="0.35">
      <c r="B5501" s="410" t="s">
        <v>6309</v>
      </c>
      <c r="C5501" s="411" t="s">
        <v>764</v>
      </c>
      <c r="D5501" s="412"/>
      <c r="E5501" s="412">
        <v>2200</v>
      </c>
      <c r="F5501" s="412">
        <v>0</v>
      </c>
      <c r="G5501" s="412"/>
      <c r="H5501" s="413"/>
    </row>
    <row r="5502" spans="2:8" ht="27.75" x14ac:dyDescent="0.35">
      <c r="B5502" s="410" t="s">
        <v>6310</v>
      </c>
      <c r="C5502" s="411" t="s">
        <v>764</v>
      </c>
      <c r="D5502" s="412"/>
      <c r="E5502" s="412">
        <v>0</v>
      </c>
      <c r="F5502" s="412">
        <v>11000</v>
      </c>
      <c r="G5502" s="412"/>
      <c r="H5502" s="413"/>
    </row>
    <row r="5503" spans="2:8" ht="27.75" x14ac:dyDescent="0.35">
      <c r="B5503" s="410" t="s">
        <v>6311</v>
      </c>
      <c r="C5503" s="411" t="s">
        <v>764</v>
      </c>
      <c r="D5503" s="412"/>
      <c r="E5503" s="412">
        <v>11000</v>
      </c>
      <c r="F5503" s="412">
        <v>0</v>
      </c>
      <c r="G5503" s="412"/>
      <c r="H5503" s="413"/>
    </row>
    <row r="5504" spans="2:8" ht="27.75" x14ac:dyDescent="0.35">
      <c r="B5504" s="410" t="s">
        <v>6312</v>
      </c>
      <c r="C5504" s="411" t="s">
        <v>766</v>
      </c>
      <c r="D5504" s="412"/>
      <c r="E5504" s="412">
        <v>0</v>
      </c>
      <c r="F5504" s="412">
        <v>2500</v>
      </c>
      <c r="G5504" s="412"/>
      <c r="H5504" s="413"/>
    </row>
    <row r="5505" spans="2:8" ht="27.75" x14ac:dyDescent="0.35">
      <c r="B5505" s="410" t="s">
        <v>6313</v>
      </c>
      <c r="C5505" s="411" t="s">
        <v>766</v>
      </c>
      <c r="D5505" s="412"/>
      <c r="E5505" s="412">
        <v>2500</v>
      </c>
      <c r="F5505" s="412">
        <v>0</v>
      </c>
      <c r="G5505" s="412"/>
      <c r="H5505" s="413"/>
    </row>
    <row r="5506" spans="2:8" ht="27.75" x14ac:dyDescent="0.35">
      <c r="B5506" s="410" t="s">
        <v>6314</v>
      </c>
      <c r="C5506" s="411" t="s">
        <v>766</v>
      </c>
      <c r="D5506" s="412"/>
      <c r="E5506" s="412">
        <v>0</v>
      </c>
      <c r="F5506" s="412">
        <v>2200</v>
      </c>
      <c r="G5506" s="412"/>
      <c r="H5506" s="413"/>
    </row>
    <row r="5507" spans="2:8" ht="27.75" x14ac:dyDescent="0.35">
      <c r="B5507" s="410" t="s">
        <v>6315</v>
      </c>
      <c r="C5507" s="411" t="s">
        <v>766</v>
      </c>
      <c r="D5507" s="412"/>
      <c r="E5507" s="412">
        <v>2200</v>
      </c>
      <c r="F5507" s="412">
        <v>0</v>
      </c>
      <c r="G5507" s="412"/>
      <c r="H5507" s="413"/>
    </row>
    <row r="5508" spans="2:8" ht="27.75" x14ac:dyDescent="0.35">
      <c r="B5508" s="410" t="s">
        <v>6316</v>
      </c>
      <c r="C5508" s="411" t="s">
        <v>768</v>
      </c>
      <c r="D5508" s="412"/>
      <c r="E5508" s="412">
        <v>0</v>
      </c>
      <c r="F5508" s="412">
        <v>2200</v>
      </c>
      <c r="G5508" s="412"/>
      <c r="H5508" s="413"/>
    </row>
    <row r="5509" spans="2:8" ht="27.75" x14ac:dyDescent="0.35">
      <c r="B5509" s="410" t="s">
        <v>6317</v>
      </c>
      <c r="C5509" s="411" t="s">
        <v>768</v>
      </c>
      <c r="D5509" s="412"/>
      <c r="E5509" s="412">
        <v>2200</v>
      </c>
      <c r="F5509" s="412">
        <v>0</v>
      </c>
      <c r="G5509" s="412"/>
      <c r="H5509" s="413"/>
    </row>
    <row r="5510" spans="2:8" ht="27.75" x14ac:dyDescent="0.35">
      <c r="B5510" s="410" t="s">
        <v>6318</v>
      </c>
      <c r="C5510" s="411" t="s">
        <v>768</v>
      </c>
      <c r="D5510" s="412"/>
      <c r="E5510" s="412">
        <v>0</v>
      </c>
      <c r="F5510" s="412">
        <v>2500</v>
      </c>
      <c r="G5510" s="412"/>
      <c r="H5510" s="413"/>
    </row>
    <row r="5511" spans="2:8" ht="27.75" x14ac:dyDescent="0.35">
      <c r="B5511" s="410" t="s">
        <v>6319</v>
      </c>
      <c r="C5511" s="411" t="s">
        <v>768</v>
      </c>
      <c r="D5511" s="412"/>
      <c r="E5511" s="412">
        <v>2500</v>
      </c>
      <c r="F5511" s="412">
        <v>0</v>
      </c>
      <c r="G5511" s="412"/>
      <c r="H5511" s="413"/>
    </row>
    <row r="5512" spans="2:8" ht="27.75" x14ac:dyDescent="0.35">
      <c r="B5512" s="410" t="s">
        <v>6320</v>
      </c>
      <c r="C5512" s="411" t="s">
        <v>768</v>
      </c>
      <c r="D5512" s="412"/>
      <c r="E5512" s="412">
        <v>0</v>
      </c>
      <c r="F5512" s="412">
        <v>3000</v>
      </c>
      <c r="G5512" s="412"/>
      <c r="H5512" s="413"/>
    </row>
    <row r="5513" spans="2:8" ht="27.75" x14ac:dyDescent="0.35">
      <c r="B5513" s="410" t="s">
        <v>6321</v>
      </c>
      <c r="C5513" s="411" t="s">
        <v>768</v>
      </c>
      <c r="D5513" s="412"/>
      <c r="E5513" s="412">
        <v>3000</v>
      </c>
      <c r="F5513" s="412">
        <v>0</v>
      </c>
      <c r="G5513" s="412"/>
      <c r="H5513" s="413"/>
    </row>
    <row r="5514" spans="2:8" ht="27.75" x14ac:dyDescent="0.35">
      <c r="B5514" s="410" t="s">
        <v>6322</v>
      </c>
      <c r="C5514" s="411" t="s">
        <v>768</v>
      </c>
      <c r="D5514" s="412"/>
      <c r="E5514" s="412">
        <v>0</v>
      </c>
      <c r="F5514" s="412">
        <v>2200</v>
      </c>
      <c r="G5514" s="412"/>
      <c r="H5514" s="413"/>
    </row>
    <row r="5515" spans="2:8" ht="27.75" x14ac:dyDescent="0.35">
      <c r="B5515" s="410" t="s">
        <v>6323</v>
      </c>
      <c r="C5515" s="411" t="s">
        <v>768</v>
      </c>
      <c r="D5515" s="412"/>
      <c r="E5515" s="412">
        <v>2200</v>
      </c>
      <c r="F5515" s="412">
        <v>0</v>
      </c>
      <c r="G5515" s="412"/>
      <c r="H5515" s="413"/>
    </row>
    <row r="5516" spans="2:8" ht="27.75" x14ac:dyDescent="0.35">
      <c r="B5516" s="410" t="s">
        <v>6324</v>
      </c>
      <c r="C5516" s="411" t="s">
        <v>768</v>
      </c>
      <c r="D5516" s="412"/>
      <c r="E5516" s="412">
        <v>0</v>
      </c>
      <c r="F5516" s="412">
        <v>2200</v>
      </c>
      <c r="G5516" s="412"/>
      <c r="H5516" s="413"/>
    </row>
    <row r="5517" spans="2:8" ht="27.75" x14ac:dyDescent="0.35">
      <c r="B5517" s="410" t="s">
        <v>6325</v>
      </c>
      <c r="C5517" s="411" t="s">
        <v>768</v>
      </c>
      <c r="D5517" s="412"/>
      <c r="E5517" s="412">
        <v>2200</v>
      </c>
      <c r="F5517" s="412">
        <v>0</v>
      </c>
      <c r="G5517" s="412"/>
      <c r="H5517" s="413"/>
    </row>
    <row r="5518" spans="2:8" ht="27.75" x14ac:dyDescent="0.35">
      <c r="B5518" s="410" t="s">
        <v>6326</v>
      </c>
      <c r="C5518" s="411" t="s">
        <v>768</v>
      </c>
      <c r="D5518" s="412"/>
      <c r="E5518" s="412">
        <v>0</v>
      </c>
      <c r="F5518" s="412">
        <v>3000</v>
      </c>
      <c r="G5518" s="412"/>
      <c r="H5518" s="413"/>
    </row>
    <row r="5519" spans="2:8" ht="27.75" x14ac:dyDescent="0.35">
      <c r="B5519" s="410" t="s">
        <v>6327</v>
      </c>
      <c r="C5519" s="411" t="s">
        <v>768</v>
      </c>
      <c r="D5519" s="412"/>
      <c r="E5519" s="412">
        <v>3000</v>
      </c>
      <c r="F5519" s="412">
        <v>0</v>
      </c>
      <c r="G5519" s="412"/>
      <c r="H5519" s="413"/>
    </row>
    <row r="5520" spans="2:8" ht="27.75" x14ac:dyDescent="0.35">
      <c r="B5520" s="410" t="s">
        <v>6328</v>
      </c>
      <c r="C5520" s="411" t="s">
        <v>768</v>
      </c>
      <c r="D5520" s="412"/>
      <c r="E5520" s="412">
        <v>0</v>
      </c>
      <c r="F5520" s="412">
        <v>2200</v>
      </c>
      <c r="G5520" s="412"/>
      <c r="H5520" s="413"/>
    </row>
    <row r="5521" spans="2:8" ht="27.75" x14ac:dyDescent="0.35">
      <c r="B5521" s="410" t="s">
        <v>6329</v>
      </c>
      <c r="C5521" s="411" t="s">
        <v>768</v>
      </c>
      <c r="D5521" s="412"/>
      <c r="E5521" s="412">
        <v>2200</v>
      </c>
      <c r="F5521" s="412">
        <v>0</v>
      </c>
      <c r="G5521" s="412"/>
      <c r="H5521" s="413"/>
    </row>
    <row r="5522" spans="2:8" ht="27.75" x14ac:dyDescent="0.35">
      <c r="B5522" s="410" t="s">
        <v>6330</v>
      </c>
      <c r="C5522" s="411" t="s">
        <v>768</v>
      </c>
      <c r="D5522" s="412"/>
      <c r="E5522" s="412">
        <v>0</v>
      </c>
      <c r="F5522" s="412">
        <v>3000</v>
      </c>
      <c r="G5522" s="412"/>
      <c r="H5522" s="413"/>
    </row>
    <row r="5523" spans="2:8" ht="27.75" x14ac:dyDescent="0.35">
      <c r="B5523" s="410" t="s">
        <v>6331</v>
      </c>
      <c r="C5523" s="411" t="s">
        <v>768</v>
      </c>
      <c r="D5523" s="412"/>
      <c r="E5523" s="412">
        <v>3000</v>
      </c>
      <c r="F5523" s="412">
        <v>0</v>
      </c>
      <c r="G5523" s="412"/>
      <c r="H5523" s="413"/>
    </row>
    <row r="5524" spans="2:8" ht="27.75" x14ac:dyDescent="0.35">
      <c r="B5524" s="410" t="s">
        <v>6332</v>
      </c>
      <c r="C5524" s="411" t="s">
        <v>768</v>
      </c>
      <c r="D5524" s="412"/>
      <c r="E5524" s="412">
        <v>0</v>
      </c>
      <c r="F5524" s="412">
        <v>2500</v>
      </c>
      <c r="G5524" s="412"/>
      <c r="H5524" s="413"/>
    </row>
    <row r="5525" spans="2:8" ht="27.75" x14ac:dyDescent="0.35">
      <c r="B5525" s="410" t="s">
        <v>6333</v>
      </c>
      <c r="C5525" s="411" t="s">
        <v>768</v>
      </c>
      <c r="D5525" s="412"/>
      <c r="E5525" s="412">
        <v>2500</v>
      </c>
      <c r="F5525" s="412">
        <v>0</v>
      </c>
      <c r="G5525" s="412"/>
      <c r="H5525" s="413"/>
    </row>
    <row r="5526" spans="2:8" ht="27.75" x14ac:dyDescent="0.35">
      <c r="B5526" s="410" t="s">
        <v>6334</v>
      </c>
      <c r="C5526" s="411" t="s">
        <v>768</v>
      </c>
      <c r="D5526" s="412"/>
      <c r="E5526" s="412">
        <v>0</v>
      </c>
      <c r="F5526" s="412">
        <v>3000</v>
      </c>
      <c r="G5526" s="412"/>
      <c r="H5526" s="413"/>
    </row>
    <row r="5527" spans="2:8" ht="27.75" x14ac:dyDescent="0.35">
      <c r="B5527" s="410" t="s">
        <v>6335</v>
      </c>
      <c r="C5527" s="411" t="s">
        <v>768</v>
      </c>
      <c r="D5527" s="412"/>
      <c r="E5527" s="412">
        <v>3000</v>
      </c>
      <c r="F5527" s="412">
        <v>0</v>
      </c>
      <c r="G5527" s="412"/>
      <c r="H5527" s="413"/>
    </row>
    <row r="5528" spans="2:8" ht="27.75" x14ac:dyDescent="0.35">
      <c r="B5528" s="410" t="s">
        <v>6336</v>
      </c>
      <c r="C5528" s="411" t="s">
        <v>768</v>
      </c>
      <c r="D5528" s="412"/>
      <c r="E5528" s="412">
        <v>0</v>
      </c>
      <c r="F5528" s="412">
        <v>2200</v>
      </c>
      <c r="G5528" s="412"/>
      <c r="H5528" s="413"/>
    </row>
    <row r="5529" spans="2:8" ht="27.75" x14ac:dyDescent="0.35">
      <c r="B5529" s="410" t="s">
        <v>6337</v>
      </c>
      <c r="C5529" s="411" t="s">
        <v>768</v>
      </c>
      <c r="D5529" s="412"/>
      <c r="E5529" s="412">
        <v>2200</v>
      </c>
      <c r="F5529" s="412">
        <v>0</v>
      </c>
      <c r="G5529" s="412"/>
      <c r="H5529" s="413"/>
    </row>
    <row r="5530" spans="2:8" ht="27.75" x14ac:dyDescent="0.35">
      <c r="B5530" s="410" t="s">
        <v>6338</v>
      </c>
      <c r="C5530" s="411" t="s">
        <v>768</v>
      </c>
      <c r="D5530" s="412"/>
      <c r="E5530" s="412">
        <v>0</v>
      </c>
      <c r="F5530" s="412">
        <v>7000</v>
      </c>
      <c r="G5530" s="412"/>
      <c r="H5530" s="413"/>
    </row>
    <row r="5531" spans="2:8" ht="27.75" x14ac:dyDescent="0.35">
      <c r="B5531" s="410" t="s">
        <v>6339</v>
      </c>
      <c r="C5531" s="411" t="s">
        <v>768</v>
      </c>
      <c r="D5531" s="412"/>
      <c r="E5531" s="412">
        <v>7000</v>
      </c>
      <c r="F5531" s="412">
        <v>0</v>
      </c>
      <c r="G5531" s="412"/>
      <c r="H5531" s="413"/>
    </row>
    <row r="5532" spans="2:8" ht="27.75" x14ac:dyDescent="0.35">
      <c r="B5532" s="410" t="s">
        <v>6340</v>
      </c>
      <c r="C5532" s="411" t="s">
        <v>768</v>
      </c>
      <c r="D5532" s="412"/>
      <c r="E5532" s="412">
        <v>0</v>
      </c>
      <c r="F5532" s="412">
        <v>2200</v>
      </c>
      <c r="G5532" s="412"/>
      <c r="H5532" s="413"/>
    </row>
    <row r="5533" spans="2:8" ht="27.75" x14ac:dyDescent="0.35">
      <c r="B5533" s="410" t="s">
        <v>6341</v>
      </c>
      <c r="C5533" s="411" t="s">
        <v>768</v>
      </c>
      <c r="D5533" s="412"/>
      <c r="E5533" s="412">
        <v>2200</v>
      </c>
      <c r="F5533" s="412">
        <v>0</v>
      </c>
      <c r="G5533" s="412"/>
      <c r="H5533" s="413"/>
    </row>
    <row r="5534" spans="2:8" ht="27.75" x14ac:dyDescent="0.35">
      <c r="B5534" s="410" t="s">
        <v>6342</v>
      </c>
      <c r="C5534" s="411" t="s">
        <v>768</v>
      </c>
      <c r="D5534" s="412"/>
      <c r="E5534" s="412">
        <v>0</v>
      </c>
      <c r="F5534" s="412">
        <v>2500</v>
      </c>
      <c r="G5534" s="412"/>
      <c r="H5534" s="413"/>
    </row>
    <row r="5535" spans="2:8" ht="27.75" x14ac:dyDescent="0.35">
      <c r="B5535" s="410" t="s">
        <v>6343</v>
      </c>
      <c r="C5535" s="411" t="s">
        <v>768</v>
      </c>
      <c r="D5535" s="412"/>
      <c r="E5535" s="412">
        <v>2500</v>
      </c>
      <c r="F5535" s="412">
        <v>0</v>
      </c>
      <c r="G5535" s="412"/>
      <c r="H5535" s="413"/>
    </row>
    <row r="5536" spans="2:8" ht="27.75" x14ac:dyDescent="0.35">
      <c r="B5536" s="410" t="s">
        <v>6344</v>
      </c>
      <c r="C5536" s="411" t="s">
        <v>768</v>
      </c>
      <c r="D5536" s="412"/>
      <c r="E5536" s="412">
        <v>0</v>
      </c>
      <c r="F5536" s="412">
        <v>2200</v>
      </c>
      <c r="G5536" s="412"/>
      <c r="H5536" s="413"/>
    </row>
    <row r="5537" spans="2:8" ht="27.75" x14ac:dyDescent="0.35">
      <c r="B5537" s="410" t="s">
        <v>6345</v>
      </c>
      <c r="C5537" s="411" t="s">
        <v>768</v>
      </c>
      <c r="D5537" s="412"/>
      <c r="E5537" s="412">
        <v>2200</v>
      </c>
      <c r="F5537" s="412">
        <v>0</v>
      </c>
      <c r="G5537" s="412"/>
      <c r="H5537" s="413"/>
    </row>
    <row r="5538" spans="2:8" ht="27.75" x14ac:dyDescent="0.35">
      <c r="B5538" s="410" t="s">
        <v>6346</v>
      </c>
      <c r="C5538" s="411" t="s">
        <v>768</v>
      </c>
      <c r="D5538" s="412"/>
      <c r="E5538" s="412">
        <v>0</v>
      </c>
      <c r="F5538" s="412">
        <v>11000</v>
      </c>
      <c r="G5538" s="412"/>
      <c r="H5538" s="413"/>
    </row>
    <row r="5539" spans="2:8" ht="27.75" x14ac:dyDescent="0.35">
      <c r="B5539" s="410" t="s">
        <v>6347</v>
      </c>
      <c r="C5539" s="411" t="s">
        <v>768</v>
      </c>
      <c r="D5539" s="412"/>
      <c r="E5539" s="412">
        <v>11000</v>
      </c>
      <c r="F5539" s="412">
        <v>0</v>
      </c>
      <c r="G5539" s="412"/>
      <c r="H5539" s="413"/>
    </row>
    <row r="5540" spans="2:8" ht="27.75" x14ac:dyDescent="0.35">
      <c r="B5540" s="410" t="s">
        <v>6348</v>
      </c>
      <c r="C5540" s="411" t="s">
        <v>770</v>
      </c>
      <c r="D5540" s="412"/>
      <c r="E5540" s="412">
        <v>0</v>
      </c>
      <c r="F5540" s="412">
        <v>2200</v>
      </c>
      <c r="G5540" s="412"/>
      <c r="H5540" s="413"/>
    </row>
    <row r="5541" spans="2:8" ht="27.75" x14ac:dyDescent="0.35">
      <c r="B5541" s="410" t="s">
        <v>6349</v>
      </c>
      <c r="C5541" s="411" t="s">
        <v>770</v>
      </c>
      <c r="D5541" s="412"/>
      <c r="E5541" s="412">
        <v>2200</v>
      </c>
      <c r="F5541" s="412">
        <v>0</v>
      </c>
      <c r="G5541" s="412"/>
      <c r="H5541" s="413"/>
    </row>
    <row r="5542" spans="2:8" ht="27.75" x14ac:dyDescent="0.35">
      <c r="B5542" s="410" t="s">
        <v>6350</v>
      </c>
      <c r="C5542" s="411" t="s">
        <v>770</v>
      </c>
      <c r="D5542" s="412"/>
      <c r="E5542" s="412">
        <v>0</v>
      </c>
      <c r="F5542" s="412">
        <v>2500</v>
      </c>
      <c r="G5542" s="412"/>
      <c r="H5542" s="413"/>
    </row>
    <row r="5543" spans="2:8" ht="27.75" x14ac:dyDescent="0.35">
      <c r="B5543" s="410" t="s">
        <v>6351</v>
      </c>
      <c r="C5543" s="411" t="s">
        <v>770</v>
      </c>
      <c r="D5543" s="412"/>
      <c r="E5543" s="412">
        <v>2500</v>
      </c>
      <c r="F5543" s="412">
        <v>0</v>
      </c>
      <c r="G5543" s="412"/>
      <c r="H5543" s="413"/>
    </row>
    <row r="5544" spans="2:8" ht="27.75" x14ac:dyDescent="0.35">
      <c r="B5544" s="410" t="s">
        <v>6352</v>
      </c>
      <c r="C5544" s="411" t="s">
        <v>782</v>
      </c>
      <c r="D5544" s="412"/>
      <c r="E5544" s="412">
        <v>0</v>
      </c>
      <c r="F5544" s="412">
        <v>2200</v>
      </c>
      <c r="G5544" s="412"/>
      <c r="H5544" s="413"/>
    </row>
    <row r="5545" spans="2:8" ht="27.75" x14ac:dyDescent="0.35">
      <c r="B5545" s="410" t="s">
        <v>6353</v>
      </c>
      <c r="C5545" s="411" t="s">
        <v>782</v>
      </c>
      <c r="D5545" s="412"/>
      <c r="E5545" s="412">
        <v>2200</v>
      </c>
      <c r="F5545" s="412">
        <v>0</v>
      </c>
      <c r="G5545" s="412"/>
      <c r="H5545" s="413"/>
    </row>
    <row r="5546" spans="2:8" ht="27.75" x14ac:dyDescent="0.35">
      <c r="B5546" s="410" t="s">
        <v>6354</v>
      </c>
      <c r="C5546" s="411" t="s">
        <v>782</v>
      </c>
      <c r="D5546" s="412"/>
      <c r="E5546" s="412">
        <v>0</v>
      </c>
      <c r="F5546" s="412">
        <v>3787.02</v>
      </c>
      <c r="G5546" s="412"/>
      <c r="H5546" s="413"/>
    </row>
    <row r="5547" spans="2:8" ht="27.75" x14ac:dyDescent="0.35">
      <c r="B5547" s="410" t="s">
        <v>6355</v>
      </c>
      <c r="C5547" s="411" t="s">
        <v>782</v>
      </c>
      <c r="D5547" s="412"/>
      <c r="E5547" s="412">
        <v>3787.02</v>
      </c>
      <c r="F5547" s="412">
        <v>0</v>
      </c>
      <c r="G5547" s="412"/>
      <c r="H5547" s="413"/>
    </row>
    <row r="5548" spans="2:8" ht="40.5" x14ac:dyDescent="0.35">
      <c r="B5548" s="410" t="s">
        <v>6356</v>
      </c>
      <c r="C5548" s="411" t="s">
        <v>813</v>
      </c>
      <c r="D5548" s="412"/>
      <c r="E5548" s="412">
        <v>0</v>
      </c>
      <c r="F5548" s="412">
        <v>2200</v>
      </c>
      <c r="G5548" s="412"/>
      <c r="H5548" s="413"/>
    </row>
    <row r="5549" spans="2:8" ht="40.5" x14ac:dyDescent="0.35">
      <c r="B5549" s="410" t="s">
        <v>6357</v>
      </c>
      <c r="C5549" s="411" t="s">
        <v>813</v>
      </c>
      <c r="D5549" s="412"/>
      <c r="E5549" s="412">
        <v>2200</v>
      </c>
      <c r="F5549" s="412">
        <v>0</v>
      </c>
      <c r="G5549" s="412"/>
      <c r="H5549" s="413"/>
    </row>
    <row r="5550" spans="2:8" ht="40.5" x14ac:dyDescent="0.35">
      <c r="B5550" s="410" t="s">
        <v>6358</v>
      </c>
      <c r="C5550" s="411" t="s">
        <v>813</v>
      </c>
      <c r="D5550" s="412"/>
      <c r="E5550" s="412">
        <v>0</v>
      </c>
      <c r="F5550" s="412">
        <v>2500</v>
      </c>
      <c r="G5550" s="412"/>
      <c r="H5550" s="413"/>
    </row>
    <row r="5551" spans="2:8" ht="40.5" x14ac:dyDescent="0.35">
      <c r="B5551" s="410" t="s">
        <v>6359</v>
      </c>
      <c r="C5551" s="411" t="s">
        <v>813</v>
      </c>
      <c r="D5551" s="412"/>
      <c r="E5551" s="412">
        <v>2500</v>
      </c>
      <c r="F5551" s="412">
        <v>0</v>
      </c>
      <c r="G5551" s="412"/>
      <c r="H5551" s="413"/>
    </row>
    <row r="5552" spans="2:8" ht="40.5" x14ac:dyDescent="0.35">
      <c r="B5552" s="410" t="s">
        <v>6360</v>
      </c>
      <c r="C5552" s="411" t="s">
        <v>813</v>
      </c>
      <c r="D5552" s="412"/>
      <c r="E5552" s="412">
        <v>0</v>
      </c>
      <c r="F5552" s="412">
        <v>3000</v>
      </c>
      <c r="G5552" s="412"/>
      <c r="H5552" s="413"/>
    </row>
    <row r="5553" spans="2:8" ht="40.5" x14ac:dyDescent="0.35">
      <c r="B5553" s="410" t="s">
        <v>6361</v>
      </c>
      <c r="C5553" s="411" t="s">
        <v>813</v>
      </c>
      <c r="D5553" s="412"/>
      <c r="E5553" s="412">
        <v>3000</v>
      </c>
      <c r="F5553" s="412">
        <v>0</v>
      </c>
      <c r="G5553" s="412"/>
      <c r="H5553" s="413"/>
    </row>
    <row r="5554" spans="2:8" ht="40.5" x14ac:dyDescent="0.35">
      <c r="B5554" s="410" t="s">
        <v>6362</v>
      </c>
      <c r="C5554" s="411" t="s">
        <v>813</v>
      </c>
      <c r="D5554" s="412"/>
      <c r="E5554" s="412">
        <v>0</v>
      </c>
      <c r="F5554" s="412">
        <v>2200</v>
      </c>
      <c r="G5554" s="412"/>
      <c r="H5554" s="413"/>
    </row>
    <row r="5555" spans="2:8" ht="40.5" x14ac:dyDescent="0.35">
      <c r="B5555" s="410" t="s">
        <v>6363</v>
      </c>
      <c r="C5555" s="411" t="s">
        <v>813</v>
      </c>
      <c r="D5555" s="412"/>
      <c r="E5555" s="412">
        <v>2200</v>
      </c>
      <c r="F5555" s="412">
        <v>0</v>
      </c>
      <c r="G5555" s="412"/>
      <c r="H5555" s="413"/>
    </row>
    <row r="5556" spans="2:8" ht="40.5" x14ac:dyDescent="0.35">
      <c r="B5556" s="410" t="s">
        <v>6364</v>
      </c>
      <c r="C5556" s="411" t="s">
        <v>813</v>
      </c>
      <c r="D5556" s="412"/>
      <c r="E5556" s="412">
        <v>0</v>
      </c>
      <c r="F5556" s="412">
        <v>2200</v>
      </c>
      <c r="G5556" s="412"/>
      <c r="H5556" s="413"/>
    </row>
    <row r="5557" spans="2:8" ht="40.5" x14ac:dyDescent="0.35">
      <c r="B5557" s="410" t="s">
        <v>6365</v>
      </c>
      <c r="C5557" s="411" t="s">
        <v>813</v>
      </c>
      <c r="D5557" s="412"/>
      <c r="E5557" s="412">
        <v>2200</v>
      </c>
      <c r="F5557" s="412">
        <v>0</v>
      </c>
      <c r="G5557" s="412"/>
      <c r="H5557" s="413"/>
    </row>
    <row r="5558" spans="2:8" ht="40.5" x14ac:dyDescent="0.35">
      <c r="B5558" s="410" t="s">
        <v>6366</v>
      </c>
      <c r="C5558" s="411" t="s">
        <v>813</v>
      </c>
      <c r="D5558" s="412"/>
      <c r="E5558" s="412">
        <v>0</v>
      </c>
      <c r="F5558" s="412">
        <v>3000</v>
      </c>
      <c r="G5558" s="412"/>
      <c r="H5558" s="413"/>
    </row>
    <row r="5559" spans="2:8" ht="40.5" x14ac:dyDescent="0.35">
      <c r="B5559" s="410" t="s">
        <v>6367</v>
      </c>
      <c r="C5559" s="411" t="s">
        <v>813</v>
      </c>
      <c r="D5559" s="412"/>
      <c r="E5559" s="412">
        <v>3000</v>
      </c>
      <c r="F5559" s="412">
        <v>0</v>
      </c>
      <c r="G5559" s="412"/>
      <c r="H5559" s="413"/>
    </row>
    <row r="5560" spans="2:8" ht="40.5" x14ac:dyDescent="0.35">
      <c r="B5560" s="410" t="s">
        <v>6368</v>
      </c>
      <c r="C5560" s="411" t="s">
        <v>813</v>
      </c>
      <c r="D5560" s="412"/>
      <c r="E5560" s="412">
        <v>0</v>
      </c>
      <c r="F5560" s="412">
        <v>2156</v>
      </c>
      <c r="G5560" s="412"/>
      <c r="H5560" s="413"/>
    </row>
    <row r="5561" spans="2:8" ht="40.5" x14ac:dyDescent="0.35">
      <c r="B5561" s="410" t="s">
        <v>6369</v>
      </c>
      <c r="C5561" s="411" t="s">
        <v>813</v>
      </c>
      <c r="D5561" s="412"/>
      <c r="E5561" s="412">
        <v>2156</v>
      </c>
      <c r="F5561" s="412">
        <v>0</v>
      </c>
      <c r="G5561" s="412"/>
      <c r="H5561" s="413"/>
    </row>
    <row r="5562" spans="2:8" ht="40.5" x14ac:dyDescent="0.35">
      <c r="B5562" s="410" t="s">
        <v>6370</v>
      </c>
      <c r="C5562" s="411" t="s">
        <v>813</v>
      </c>
      <c r="D5562" s="412"/>
      <c r="E5562" s="412">
        <v>0</v>
      </c>
      <c r="F5562" s="412">
        <v>2155.02</v>
      </c>
      <c r="G5562" s="412"/>
      <c r="H5562" s="413"/>
    </row>
    <row r="5563" spans="2:8" ht="40.5" x14ac:dyDescent="0.35">
      <c r="B5563" s="410" t="s">
        <v>6371</v>
      </c>
      <c r="C5563" s="411" t="s">
        <v>813</v>
      </c>
      <c r="D5563" s="412"/>
      <c r="E5563" s="412">
        <v>2155.02</v>
      </c>
      <c r="F5563" s="412">
        <v>0</v>
      </c>
      <c r="G5563" s="412"/>
      <c r="H5563" s="413"/>
    </row>
    <row r="5564" spans="2:8" ht="40.5" x14ac:dyDescent="0.35">
      <c r="B5564" s="410" t="s">
        <v>6372</v>
      </c>
      <c r="C5564" s="411" t="s">
        <v>813</v>
      </c>
      <c r="D5564" s="412"/>
      <c r="E5564" s="412">
        <v>0</v>
      </c>
      <c r="F5564" s="412">
        <v>2155.02</v>
      </c>
      <c r="G5564" s="412"/>
      <c r="H5564" s="413"/>
    </row>
    <row r="5565" spans="2:8" ht="40.5" x14ac:dyDescent="0.35">
      <c r="B5565" s="410" t="s">
        <v>6373</v>
      </c>
      <c r="C5565" s="411" t="s">
        <v>813</v>
      </c>
      <c r="D5565" s="412"/>
      <c r="E5565" s="412">
        <v>2155.02</v>
      </c>
      <c r="F5565" s="412">
        <v>0</v>
      </c>
      <c r="G5565" s="412"/>
      <c r="H5565" s="413"/>
    </row>
    <row r="5566" spans="2:8" ht="40.5" x14ac:dyDescent="0.35">
      <c r="B5566" s="410" t="s">
        <v>6374</v>
      </c>
      <c r="C5566" s="411" t="s">
        <v>813</v>
      </c>
      <c r="D5566" s="412"/>
      <c r="E5566" s="412">
        <v>0</v>
      </c>
      <c r="F5566" s="412">
        <v>3000</v>
      </c>
      <c r="G5566" s="412"/>
      <c r="H5566" s="413"/>
    </row>
    <row r="5567" spans="2:8" ht="40.5" x14ac:dyDescent="0.35">
      <c r="B5567" s="410" t="s">
        <v>6375</v>
      </c>
      <c r="C5567" s="411" t="s">
        <v>813</v>
      </c>
      <c r="D5567" s="412"/>
      <c r="E5567" s="412">
        <v>3000</v>
      </c>
      <c r="F5567" s="412">
        <v>0</v>
      </c>
      <c r="G5567" s="412"/>
      <c r="H5567" s="413"/>
    </row>
    <row r="5568" spans="2:8" ht="40.5" x14ac:dyDescent="0.35">
      <c r="B5568" s="410" t="s">
        <v>6376</v>
      </c>
      <c r="C5568" s="411" t="s">
        <v>813</v>
      </c>
      <c r="D5568" s="412"/>
      <c r="E5568" s="412">
        <v>0</v>
      </c>
      <c r="F5568" s="412">
        <v>2200</v>
      </c>
      <c r="G5568" s="412"/>
      <c r="H5568" s="413"/>
    </row>
    <row r="5569" spans="2:8" ht="40.5" x14ac:dyDescent="0.35">
      <c r="B5569" s="410" t="s">
        <v>6377</v>
      </c>
      <c r="C5569" s="411" t="s">
        <v>813</v>
      </c>
      <c r="D5569" s="412"/>
      <c r="E5569" s="412">
        <v>2200</v>
      </c>
      <c r="F5569" s="412">
        <v>0</v>
      </c>
      <c r="G5569" s="412"/>
      <c r="H5569" s="413"/>
    </row>
    <row r="5570" spans="2:8" ht="40.5" x14ac:dyDescent="0.35">
      <c r="B5570" s="410" t="s">
        <v>6378</v>
      </c>
      <c r="C5570" s="411" t="s">
        <v>813</v>
      </c>
      <c r="D5570" s="412"/>
      <c r="E5570" s="412">
        <v>0</v>
      </c>
      <c r="F5570" s="412">
        <v>6000</v>
      </c>
      <c r="G5570" s="412"/>
      <c r="H5570" s="413"/>
    </row>
    <row r="5571" spans="2:8" ht="40.5" x14ac:dyDescent="0.35">
      <c r="B5571" s="410" t="s">
        <v>6379</v>
      </c>
      <c r="C5571" s="411" t="s">
        <v>813</v>
      </c>
      <c r="D5571" s="412"/>
      <c r="E5571" s="412">
        <v>6000</v>
      </c>
      <c r="F5571" s="412">
        <v>0</v>
      </c>
      <c r="G5571" s="412"/>
      <c r="H5571" s="413"/>
    </row>
    <row r="5572" spans="2:8" ht="40.5" x14ac:dyDescent="0.35">
      <c r="B5572" s="410" t="s">
        <v>6380</v>
      </c>
      <c r="C5572" s="411" t="s">
        <v>813</v>
      </c>
      <c r="D5572" s="412"/>
      <c r="E5572" s="412">
        <v>0</v>
      </c>
      <c r="F5572" s="412">
        <v>2155.02</v>
      </c>
      <c r="G5572" s="412"/>
      <c r="H5572" s="413"/>
    </row>
    <row r="5573" spans="2:8" ht="40.5" x14ac:dyDescent="0.35">
      <c r="B5573" s="410" t="s">
        <v>6381</v>
      </c>
      <c r="C5573" s="411" t="s">
        <v>813</v>
      </c>
      <c r="D5573" s="412"/>
      <c r="E5573" s="412">
        <v>2155.02</v>
      </c>
      <c r="F5573" s="412">
        <v>0</v>
      </c>
      <c r="G5573" s="412"/>
      <c r="H5573" s="413"/>
    </row>
    <row r="5574" spans="2:8" ht="40.5" x14ac:dyDescent="0.35">
      <c r="B5574" s="410" t="s">
        <v>6382</v>
      </c>
      <c r="C5574" s="411" t="s">
        <v>813</v>
      </c>
      <c r="D5574" s="412"/>
      <c r="E5574" s="412">
        <v>0</v>
      </c>
      <c r="F5574" s="412">
        <v>2500</v>
      </c>
      <c r="G5574" s="412"/>
      <c r="H5574" s="413"/>
    </row>
    <row r="5575" spans="2:8" ht="40.5" x14ac:dyDescent="0.35">
      <c r="B5575" s="410" t="s">
        <v>6383</v>
      </c>
      <c r="C5575" s="411" t="s">
        <v>813</v>
      </c>
      <c r="D5575" s="412"/>
      <c r="E5575" s="412">
        <v>2500</v>
      </c>
      <c r="F5575" s="412">
        <v>0</v>
      </c>
      <c r="G5575" s="412"/>
      <c r="H5575" s="413"/>
    </row>
    <row r="5576" spans="2:8" ht="40.5" x14ac:dyDescent="0.35">
      <c r="B5576" s="410" t="s">
        <v>6384</v>
      </c>
      <c r="C5576" s="411" t="s">
        <v>813</v>
      </c>
      <c r="D5576" s="412"/>
      <c r="E5576" s="412">
        <v>0</v>
      </c>
      <c r="F5576" s="412">
        <v>2200</v>
      </c>
      <c r="G5576" s="412"/>
      <c r="H5576" s="413"/>
    </row>
    <row r="5577" spans="2:8" ht="40.5" x14ac:dyDescent="0.35">
      <c r="B5577" s="410" t="s">
        <v>6385</v>
      </c>
      <c r="C5577" s="411" t="s">
        <v>813</v>
      </c>
      <c r="D5577" s="412"/>
      <c r="E5577" s="412">
        <v>2200</v>
      </c>
      <c r="F5577" s="412">
        <v>0</v>
      </c>
      <c r="G5577" s="412"/>
      <c r="H5577" s="413"/>
    </row>
    <row r="5578" spans="2:8" ht="40.5" x14ac:dyDescent="0.35">
      <c r="B5578" s="410" t="s">
        <v>6386</v>
      </c>
      <c r="C5578" s="411" t="s">
        <v>813</v>
      </c>
      <c r="D5578" s="412"/>
      <c r="E5578" s="412">
        <v>0</v>
      </c>
      <c r="F5578" s="412">
        <v>11000</v>
      </c>
      <c r="G5578" s="412"/>
      <c r="H5578" s="413"/>
    </row>
    <row r="5579" spans="2:8" ht="40.5" x14ac:dyDescent="0.35">
      <c r="B5579" s="410" t="s">
        <v>6387</v>
      </c>
      <c r="C5579" s="411" t="s">
        <v>813</v>
      </c>
      <c r="D5579" s="412"/>
      <c r="E5579" s="412">
        <v>11000</v>
      </c>
      <c r="F5579" s="412">
        <v>0</v>
      </c>
      <c r="G5579" s="412"/>
      <c r="H5579" s="413"/>
    </row>
    <row r="5580" spans="2:8" ht="27.75" x14ac:dyDescent="0.35">
      <c r="B5580" s="410" t="s">
        <v>6388</v>
      </c>
      <c r="C5580" s="411" t="s">
        <v>663</v>
      </c>
      <c r="D5580" s="412"/>
      <c r="E5580" s="412">
        <v>0</v>
      </c>
      <c r="F5580" s="412">
        <v>2200</v>
      </c>
      <c r="G5580" s="412"/>
      <c r="H5580" s="413"/>
    </row>
    <row r="5581" spans="2:8" ht="27.75" x14ac:dyDescent="0.35">
      <c r="B5581" s="410" t="s">
        <v>6389</v>
      </c>
      <c r="C5581" s="411" t="s">
        <v>663</v>
      </c>
      <c r="D5581" s="412"/>
      <c r="E5581" s="412">
        <v>2200</v>
      </c>
      <c r="F5581" s="412">
        <v>0</v>
      </c>
      <c r="G5581" s="412"/>
      <c r="H5581" s="413"/>
    </row>
    <row r="5582" spans="2:8" ht="27.75" x14ac:dyDescent="0.35">
      <c r="B5582" s="410" t="s">
        <v>6390</v>
      </c>
      <c r="C5582" s="411" t="s">
        <v>816</v>
      </c>
      <c r="D5582" s="412"/>
      <c r="E5582" s="412">
        <v>0</v>
      </c>
      <c r="F5582" s="412">
        <v>2200</v>
      </c>
      <c r="G5582" s="412"/>
      <c r="H5582" s="413"/>
    </row>
    <row r="5583" spans="2:8" ht="27.75" x14ac:dyDescent="0.35">
      <c r="B5583" s="410" t="s">
        <v>6391</v>
      </c>
      <c r="C5583" s="411" t="s">
        <v>816</v>
      </c>
      <c r="D5583" s="412"/>
      <c r="E5583" s="412">
        <v>2200</v>
      </c>
      <c r="F5583" s="412">
        <v>0</v>
      </c>
      <c r="G5583" s="412"/>
      <c r="H5583" s="413"/>
    </row>
    <row r="5584" spans="2:8" ht="40.5" x14ac:dyDescent="0.35">
      <c r="B5584" s="410" t="s">
        <v>6392</v>
      </c>
      <c r="C5584" s="411" t="s">
        <v>824</v>
      </c>
      <c r="D5584" s="412"/>
      <c r="E5584" s="412">
        <v>0</v>
      </c>
      <c r="F5584" s="412">
        <v>2200</v>
      </c>
      <c r="G5584" s="412"/>
      <c r="H5584" s="413"/>
    </row>
    <row r="5585" spans="2:8" ht="40.5" x14ac:dyDescent="0.35">
      <c r="B5585" s="410" t="s">
        <v>6393</v>
      </c>
      <c r="C5585" s="411" t="s">
        <v>824</v>
      </c>
      <c r="D5585" s="412"/>
      <c r="E5585" s="412">
        <v>2200</v>
      </c>
      <c r="F5585" s="412">
        <v>0</v>
      </c>
      <c r="G5585" s="412"/>
      <c r="H5585" s="413"/>
    </row>
    <row r="5586" spans="2:8" ht="40.5" x14ac:dyDescent="0.35">
      <c r="B5586" s="410" t="s">
        <v>6394</v>
      </c>
      <c r="C5586" s="411" t="s">
        <v>824</v>
      </c>
      <c r="D5586" s="412"/>
      <c r="E5586" s="412">
        <v>0</v>
      </c>
      <c r="F5586" s="412">
        <v>2500</v>
      </c>
      <c r="G5586" s="412"/>
      <c r="H5586" s="413"/>
    </row>
    <row r="5587" spans="2:8" ht="40.5" x14ac:dyDescent="0.35">
      <c r="B5587" s="410" t="s">
        <v>6395</v>
      </c>
      <c r="C5587" s="411" t="s">
        <v>824</v>
      </c>
      <c r="D5587" s="412"/>
      <c r="E5587" s="412">
        <v>2500</v>
      </c>
      <c r="F5587" s="412">
        <v>0</v>
      </c>
      <c r="G5587" s="412"/>
      <c r="H5587" s="413"/>
    </row>
    <row r="5588" spans="2:8" ht="40.5" x14ac:dyDescent="0.35">
      <c r="B5588" s="410" t="s">
        <v>6396</v>
      </c>
      <c r="C5588" s="411" t="s">
        <v>824</v>
      </c>
      <c r="D5588" s="412"/>
      <c r="E5588" s="412">
        <v>0</v>
      </c>
      <c r="F5588" s="412">
        <v>3000</v>
      </c>
      <c r="G5588" s="412"/>
      <c r="H5588" s="413"/>
    </row>
    <row r="5589" spans="2:8" ht="40.5" x14ac:dyDescent="0.35">
      <c r="B5589" s="410" t="s">
        <v>6397</v>
      </c>
      <c r="C5589" s="411" t="s">
        <v>824</v>
      </c>
      <c r="D5589" s="412"/>
      <c r="E5589" s="412">
        <v>3000</v>
      </c>
      <c r="F5589" s="412">
        <v>0</v>
      </c>
      <c r="G5589" s="412"/>
      <c r="H5589" s="413"/>
    </row>
    <row r="5590" spans="2:8" ht="40.5" x14ac:dyDescent="0.35">
      <c r="B5590" s="410" t="s">
        <v>6398</v>
      </c>
      <c r="C5590" s="411" t="s">
        <v>824</v>
      </c>
      <c r="D5590" s="412"/>
      <c r="E5590" s="412">
        <v>0</v>
      </c>
      <c r="F5590" s="412">
        <v>2200</v>
      </c>
      <c r="G5590" s="412"/>
      <c r="H5590" s="413"/>
    </row>
    <row r="5591" spans="2:8" ht="40.5" x14ac:dyDescent="0.35">
      <c r="B5591" s="410" t="s">
        <v>6399</v>
      </c>
      <c r="C5591" s="411" t="s">
        <v>824</v>
      </c>
      <c r="D5591" s="412"/>
      <c r="E5591" s="412">
        <v>2200</v>
      </c>
      <c r="F5591" s="412">
        <v>0</v>
      </c>
      <c r="G5591" s="412"/>
      <c r="H5591" s="413"/>
    </row>
    <row r="5592" spans="2:8" ht="40.5" x14ac:dyDescent="0.35">
      <c r="B5592" s="410" t="s">
        <v>6400</v>
      </c>
      <c r="C5592" s="411" t="s">
        <v>824</v>
      </c>
      <c r="D5592" s="412"/>
      <c r="E5592" s="412">
        <v>0</v>
      </c>
      <c r="F5592" s="412">
        <v>2200</v>
      </c>
      <c r="G5592" s="412"/>
      <c r="H5592" s="413"/>
    </row>
    <row r="5593" spans="2:8" ht="40.5" x14ac:dyDescent="0.35">
      <c r="B5593" s="410" t="s">
        <v>6401</v>
      </c>
      <c r="C5593" s="411" t="s">
        <v>824</v>
      </c>
      <c r="D5593" s="412"/>
      <c r="E5593" s="412">
        <v>2200</v>
      </c>
      <c r="F5593" s="412">
        <v>0</v>
      </c>
      <c r="G5593" s="412"/>
      <c r="H5593" s="413"/>
    </row>
    <row r="5594" spans="2:8" ht="40.5" x14ac:dyDescent="0.35">
      <c r="B5594" s="410" t="s">
        <v>6402</v>
      </c>
      <c r="C5594" s="411" t="s">
        <v>824</v>
      </c>
      <c r="D5594" s="412"/>
      <c r="E5594" s="412">
        <v>0</v>
      </c>
      <c r="F5594" s="412">
        <v>2200</v>
      </c>
      <c r="G5594" s="412"/>
      <c r="H5594" s="413"/>
    </row>
    <row r="5595" spans="2:8" ht="40.5" x14ac:dyDescent="0.35">
      <c r="B5595" s="410" t="s">
        <v>6403</v>
      </c>
      <c r="C5595" s="411" t="s">
        <v>824</v>
      </c>
      <c r="D5595" s="412"/>
      <c r="E5595" s="412">
        <v>2200</v>
      </c>
      <c r="F5595" s="412">
        <v>0</v>
      </c>
      <c r="G5595" s="412"/>
      <c r="H5595" s="413"/>
    </row>
    <row r="5596" spans="2:8" ht="40.5" x14ac:dyDescent="0.35">
      <c r="B5596" s="410" t="s">
        <v>6404</v>
      </c>
      <c r="C5596" s="411" t="s">
        <v>824</v>
      </c>
      <c r="D5596" s="412"/>
      <c r="E5596" s="412">
        <v>0</v>
      </c>
      <c r="F5596" s="412">
        <v>3000</v>
      </c>
      <c r="G5596" s="412"/>
      <c r="H5596" s="413"/>
    </row>
    <row r="5597" spans="2:8" ht="40.5" x14ac:dyDescent="0.35">
      <c r="B5597" s="410" t="s">
        <v>6405</v>
      </c>
      <c r="C5597" s="411" t="s">
        <v>824</v>
      </c>
      <c r="D5597" s="412"/>
      <c r="E5597" s="412">
        <v>3000</v>
      </c>
      <c r="F5597" s="412">
        <v>0</v>
      </c>
      <c r="G5597" s="412"/>
      <c r="H5597" s="413"/>
    </row>
    <row r="5598" spans="2:8" ht="40.5" x14ac:dyDescent="0.35">
      <c r="B5598" s="410" t="s">
        <v>6406</v>
      </c>
      <c r="C5598" s="411" t="s">
        <v>824</v>
      </c>
      <c r="D5598" s="412"/>
      <c r="E5598" s="412">
        <v>0</v>
      </c>
      <c r="F5598" s="412">
        <v>2200</v>
      </c>
      <c r="G5598" s="412"/>
      <c r="H5598" s="413"/>
    </row>
    <row r="5599" spans="2:8" ht="40.5" x14ac:dyDescent="0.35">
      <c r="B5599" s="410" t="s">
        <v>6407</v>
      </c>
      <c r="C5599" s="411" t="s">
        <v>824</v>
      </c>
      <c r="D5599" s="412"/>
      <c r="E5599" s="412">
        <v>2200</v>
      </c>
      <c r="F5599" s="412">
        <v>0</v>
      </c>
      <c r="G5599" s="412"/>
      <c r="H5599" s="413"/>
    </row>
    <row r="5600" spans="2:8" ht="40.5" x14ac:dyDescent="0.35">
      <c r="B5600" s="410" t="s">
        <v>6408</v>
      </c>
      <c r="C5600" s="411" t="s">
        <v>824</v>
      </c>
      <c r="D5600" s="412"/>
      <c r="E5600" s="412">
        <v>0</v>
      </c>
      <c r="F5600" s="412">
        <v>3000</v>
      </c>
      <c r="G5600" s="412"/>
      <c r="H5600" s="413"/>
    </row>
    <row r="5601" spans="2:8" ht="40.5" x14ac:dyDescent="0.35">
      <c r="B5601" s="410" t="s">
        <v>6409</v>
      </c>
      <c r="C5601" s="411" t="s">
        <v>824</v>
      </c>
      <c r="D5601" s="412"/>
      <c r="E5601" s="412">
        <v>3000</v>
      </c>
      <c r="F5601" s="412">
        <v>0</v>
      </c>
      <c r="G5601" s="412"/>
      <c r="H5601" s="413"/>
    </row>
    <row r="5602" spans="2:8" ht="40.5" x14ac:dyDescent="0.35">
      <c r="B5602" s="410" t="s">
        <v>6410</v>
      </c>
      <c r="C5602" s="411" t="s">
        <v>824</v>
      </c>
      <c r="D5602" s="412"/>
      <c r="E5602" s="412">
        <v>0</v>
      </c>
      <c r="F5602" s="412">
        <v>2500</v>
      </c>
      <c r="G5602" s="412"/>
      <c r="H5602" s="413"/>
    </row>
    <row r="5603" spans="2:8" ht="40.5" x14ac:dyDescent="0.35">
      <c r="B5603" s="410" t="s">
        <v>6411</v>
      </c>
      <c r="C5603" s="411" t="s">
        <v>824</v>
      </c>
      <c r="D5603" s="412"/>
      <c r="E5603" s="412">
        <v>2500</v>
      </c>
      <c r="F5603" s="412">
        <v>0</v>
      </c>
      <c r="G5603" s="412"/>
      <c r="H5603" s="413"/>
    </row>
    <row r="5604" spans="2:8" ht="40.5" x14ac:dyDescent="0.35">
      <c r="B5604" s="410" t="s">
        <v>6412</v>
      </c>
      <c r="C5604" s="411" t="s">
        <v>824</v>
      </c>
      <c r="D5604" s="412"/>
      <c r="E5604" s="412">
        <v>0</v>
      </c>
      <c r="F5604" s="412">
        <v>3000</v>
      </c>
      <c r="G5604" s="412"/>
      <c r="H5604" s="413"/>
    </row>
    <row r="5605" spans="2:8" ht="40.5" x14ac:dyDescent="0.35">
      <c r="B5605" s="410" t="s">
        <v>6413</v>
      </c>
      <c r="C5605" s="411" t="s">
        <v>824</v>
      </c>
      <c r="D5605" s="412"/>
      <c r="E5605" s="412">
        <v>3000</v>
      </c>
      <c r="F5605" s="412">
        <v>0</v>
      </c>
      <c r="G5605" s="412"/>
      <c r="H5605" s="413"/>
    </row>
    <row r="5606" spans="2:8" ht="40.5" x14ac:dyDescent="0.35">
      <c r="B5606" s="410" t="s">
        <v>6414</v>
      </c>
      <c r="C5606" s="411" t="s">
        <v>824</v>
      </c>
      <c r="D5606" s="412"/>
      <c r="E5606" s="412">
        <v>0</v>
      </c>
      <c r="F5606" s="412">
        <v>2200</v>
      </c>
      <c r="G5606" s="412"/>
      <c r="H5606" s="413"/>
    </row>
    <row r="5607" spans="2:8" ht="40.5" x14ac:dyDescent="0.35">
      <c r="B5607" s="410" t="s">
        <v>6415</v>
      </c>
      <c r="C5607" s="411" t="s">
        <v>824</v>
      </c>
      <c r="D5607" s="412"/>
      <c r="E5607" s="412">
        <v>2200</v>
      </c>
      <c r="F5607" s="412">
        <v>0</v>
      </c>
      <c r="G5607" s="412"/>
      <c r="H5607" s="413"/>
    </row>
    <row r="5608" spans="2:8" ht="40.5" x14ac:dyDescent="0.35">
      <c r="B5608" s="410" t="s">
        <v>6416</v>
      </c>
      <c r="C5608" s="411" t="s">
        <v>824</v>
      </c>
      <c r="D5608" s="412"/>
      <c r="E5608" s="412">
        <v>0</v>
      </c>
      <c r="F5608" s="412">
        <v>7000</v>
      </c>
      <c r="G5608" s="412"/>
      <c r="H5608" s="413"/>
    </row>
    <row r="5609" spans="2:8" ht="40.5" x14ac:dyDescent="0.35">
      <c r="B5609" s="410" t="s">
        <v>6417</v>
      </c>
      <c r="C5609" s="411" t="s">
        <v>824</v>
      </c>
      <c r="D5609" s="412"/>
      <c r="E5609" s="412">
        <v>7000</v>
      </c>
      <c r="F5609" s="412">
        <v>0</v>
      </c>
      <c r="G5609" s="412"/>
      <c r="H5609" s="413"/>
    </row>
    <row r="5610" spans="2:8" ht="40.5" x14ac:dyDescent="0.35">
      <c r="B5610" s="410" t="s">
        <v>6418</v>
      </c>
      <c r="C5610" s="411" t="s">
        <v>824</v>
      </c>
      <c r="D5610" s="412"/>
      <c r="E5610" s="412">
        <v>0</v>
      </c>
      <c r="F5610" s="412">
        <v>2200</v>
      </c>
      <c r="G5610" s="412"/>
      <c r="H5610" s="413"/>
    </row>
    <row r="5611" spans="2:8" ht="40.5" x14ac:dyDescent="0.35">
      <c r="B5611" s="410" t="s">
        <v>6419</v>
      </c>
      <c r="C5611" s="411" t="s">
        <v>824</v>
      </c>
      <c r="D5611" s="412"/>
      <c r="E5611" s="412">
        <v>2200</v>
      </c>
      <c r="F5611" s="412">
        <v>0</v>
      </c>
      <c r="G5611" s="412"/>
      <c r="H5611" s="413"/>
    </row>
    <row r="5612" spans="2:8" ht="40.5" x14ac:dyDescent="0.35">
      <c r="B5612" s="410" t="s">
        <v>6420</v>
      </c>
      <c r="C5612" s="411" t="s">
        <v>824</v>
      </c>
      <c r="D5612" s="412"/>
      <c r="E5612" s="412">
        <v>0</v>
      </c>
      <c r="F5612" s="412">
        <v>2500</v>
      </c>
      <c r="G5612" s="412"/>
      <c r="H5612" s="413"/>
    </row>
    <row r="5613" spans="2:8" ht="40.5" x14ac:dyDescent="0.35">
      <c r="B5613" s="410" t="s">
        <v>6421</v>
      </c>
      <c r="C5613" s="411" t="s">
        <v>824</v>
      </c>
      <c r="D5613" s="412"/>
      <c r="E5613" s="412">
        <v>2500</v>
      </c>
      <c r="F5613" s="412">
        <v>0</v>
      </c>
      <c r="G5613" s="412"/>
      <c r="H5613" s="413"/>
    </row>
    <row r="5614" spans="2:8" ht="40.5" x14ac:dyDescent="0.35">
      <c r="B5614" s="410" t="s">
        <v>6422</v>
      </c>
      <c r="C5614" s="411" t="s">
        <v>824</v>
      </c>
      <c r="D5614" s="412"/>
      <c r="E5614" s="412">
        <v>0</v>
      </c>
      <c r="F5614" s="412">
        <v>2200</v>
      </c>
      <c r="G5614" s="412"/>
      <c r="H5614" s="413"/>
    </row>
    <row r="5615" spans="2:8" ht="40.5" x14ac:dyDescent="0.35">
      <c r="B5615" s="410" t="s">
        <v>6423</v>
      </c>
      <c r="C5615" s="411" t="s">
        <v>824</v>
      </c>
      <c r="D5615" s="412"/>
      <c r="E5615" s="412">
        <v>2200</v>
      </c>
      <c r="F5615" s="412">
        <v>0</v>
      </c>
      <c r="G5615" s="412"/>
      <c r="H5615" s="413"/>
    </row>
    <row r="5616" spans="2:8" ht="40.5" x14ac:dyDescent="0.35">
      <c r="B5616" s="410" t="s">
        <v>6424</v>
      </c>
      <c r="C5616" s="411" t="s">
        <v>824</v>
      </c>
      <c r="D5616" s="412"/>
      <c r="E5616" s="412">
        <v>0</v>
      </c>
      <c r="F5616" s="412">
        <v>11000</v>
      </c>
      <c r="G5616" s="412"/>
      <c r="H5616" s="413"/>
    </row>
    <row r="5617" spans="2:8" ht="40.5" x14ac:dyDescent="0.35">
      <c r="B5617" s="410" t="s">
        <v>6425</v>
      </c>
      <c r="C5617" s="411" t="s">
        <v>824</v>
      </c>
      <c r="D5617" s="412"/>
      <c r="E5617" s="412">
        <v>11000</v>
      </c>
      <c r="F5617" s="412">
        <v>0</v>
      </c>
      <c r="G5617" s="412"/>
      <c r="H5617" s="413"/>
    </row>
    <row r="5618" spans="2:8" ht="40.5" x14ac:dyDescent="0.35">
      <c r="B5618" s="410" t="s">
        <v>6426</v>
      </c>
      <c r="C5618" s="411" t="s">
        <v>824</v>
      </c>
      <c r="D5618" s="412"/>
      <c r="E5618" s="412">
        <v>0</v>
      </c>
      <c r="F5618" s="412">
        <v>2200</v>
      </c>
      <c r="G5618" s="412"/>
      <c r="H5618" s="413"/>
    </row>
    <row r="5619" spans="2:8" ht="40.5" x14ac:dyDescent="0.35">
      <c r="B5619" s="410" t="s">
        <v>6427</v>
      </c>
      <c r="C5619" s="411" t="s">
        <v>824</v>
      </c>
      <c r="D5619" s="412"/>
      <c r="E5619" s="412">
        <v>2200</v>
      </c>
      <c r="F5619" s="412">
        <v>0</v>
      </c>
      <c r="G5619" s="412"/>
      <c r="H5619" s="413"/>
    </row>
    <row r="5620" spans="2:8" ht="27.75" x14ac:dyDescent="0.35">
      <c r="B5620" s="410" t="s">
        <v>6428</v>
      </c>
      <c r="C5620" s="411" t="s">
        <v>826</v>
      </c>
      <c r="D5620" s="412"/>
      <c r="E5620" s="412">
        <v>0</v>
      </c>
      <c r="F5620" s="412">
        <v>2200</v>
      </c>
      <c r="G5620" s="412"/>
      <c r="H5620" s="413"/>
    </row>
    <row r="5621" spans="2:8" ht="27.75" x14ac:dyDescent="0.35">
      <c r="B5621" s="410" t="s">
        <v>6429</v>
      </c>
      <c r="C5621" s="411" t="s">
        <v>826</v>
      </c>
      <c r="D5621" s="412"/>
      <c r="E5621" s="412">
        <v>2200</v>
      </c>
      <c r="F5621" s="412">
        <v>0</v>
      </c>
      <c r="G5621" s="412"/>
      <c r="H5621" s="413"/>
    </row>
    <row r="5622" spans="2:8" ht="40.5" x14ac:dyDescent="0.35">
      <c r="B5622" s="410" t="s">
        <v>6430</v>
      </c>
      <c r="C5622" s="411" t="s">
        <v>824</v>
      </c>
      <c r="D5622" s="412"/>
      <c r="E5622" s="412">
        <v>0</v>
      </c>
      <c r="F5622" s="412">
        <v>2200</v>
      </c>
      <c r="G5622" s="412"/>
      <c r="H5622" s="413"/>
    </row>
    <row r="5623" spans="2:8" ht="40.5" x14ac:dyDescent="0.35">
      <c r="B5623" s="410" t="s">
        <v>6431</v>
      </c>
      <c r="C5623" s="411" t="s">
        <v>824</v>
      </c>
      <c r="D5623" s="412"/>
      <c r="E5623" s="412">
        <v>2200</v>
      </c>
      <c r="F5623" s="412">
        <v>0</v>
      </c>
      <c r="G5623" s="412"/>
      <c r="H5623" s="413"/>
    </row>
    <row r="5624" spans="2:8" ht="40.5" x14ac:dyDescent="0.35">
      <c r="B5624" s="410" t="s">
        <v>6432</v>
      </c>
      <c r="C5624" s="411" t="s">
        <v>831</v>
      </c>
      <c r="D5624" s="412"/>
      <c r="E5624" s="412">
        <v>0</v>
      </c>
      <c r="F5624" s="412">
        <v>2500</v>
      </c>
      <c r="G5624" s="412"/>
      <c r="H5624" s="413"/>
    </row>
    <row r="5625" spans="2:8" ht="40.5" x14ac:dyDescent="0.35">
      <c r="B5625" s="410" t="s">
        <v>6433</v>
      </c>
      <c r="C5625" s="411" t="s">
        <v>831</v>
      </c>
      <c r="D5625" s="412"/>
      <c r="E5625" s="412">
        <v>2500</v>
      </c>
      <c r="F5625" s="412">
        <v>0</v>
      </c>
      <c r="G5625" s="412"/>
      <c r="H5625" s="413"/>
    </row>
    <row r="5626" spans="2:8" ht="40.5" x14ac:dyDescent="0.35">
      <c r="B5626" s="410" t="s">
        <v>6434</v>
      </c>
      <c r="C5626" s="411" t="s">
        <v>831</v>
      </c>
      <c r="D5626" s="412"/>
      <c r="E5626" s="412">
        <v>0</v>
      </c>
      <c r="F5626" s="412">
        <v>3000</v>
      </c>
      <c r="G5626" s="412"/>
      <c r="H5626" s="413"/>
    </row>
    <row r="5627" spans="2:8" ht="40.5" x14ac:dyDescent="0.35">
      <c r="B5627" s="410" t="s">
        <v>6435</v>
      </c>
      <c r="C5627" s="411" t="s">
        <v>831</v>
      </c>
      <c r="D5627" s="412"/>
      <c r="E5627" s="412">
        <v>3000</v>
      </c>
      <c r="F5627" s="412">
        <v>0</v>
      </c>
      <c r="G5627" s="412"/>
      <c r="H5627" s="413"/>
    </row>
    <row r="5628" spans="2:8" ht="40.5" x14ac:dyDescent="0.35">
      <c r="B5628" s="410" t="s">
        <v>6436</v>
      </c>
      <c r="C5628" s="411" t="s">
        <v>831</v>
      </c>
      <c r="D5628" s="412"/>
      <c r="E5628" s="412">
        <v>0</v>
      </c>
      <c r="F5628" s="412">
        <v>2200</v>
      </c>
      <c r="G5628" s="412"/>
      <c r="H5628" s="413"/>
    </row>
    <row r="5629" spans="2:8" ht="40.5" x14ac:dyDescent="0.35">
      <c r="B5629" s="410" t="s">
        <v>6437</v>
      </c>
      <c r="C5629" s="411" t="s">
        <v>831</v>
      </c>
      <c r="D5629" s="412"/>
      <c r="E5629" s="412">
        <v>2200</v>
      </c>
      <c r="F5629" s="412">
        <v>0</v>
      </c>
      <c r="G5629" s="412"/>
      <c r="H5629" s="413"/>
    </row>
    <row r="5630" spans="2:8" ht="40.5" x14ac:dyDescent="0.35">
      <c r="B5630" s="410" t="s">
        <v>6438</v>
      </c>
      <c r="C5630" s="411" t="s">
        <v>831</v>
      </c>
      <c r="D5630" s="412"/>
      <c r="E5630" s="412">
        <v>0</v>
      </c>
      <c r="F5630" s="412">
        <v>2200</v>
      </c>
      <c r="G5630" s="412"/>
      <c r="H5630" s="413"/>
    </row>
    <row r="5631" spans="2:8" ht="40.5" x14ac:dyDescent="0.35">
      <c r="B5631" s="410" t="s">
        <v>6439</v>
      </c>
      <c r="C5631" s="411" t="s">
        <v>831</v>
      </c>
      <c r="D5631" s="412"/>
      <c r="E5631" s="412">
        <v>2200</v>
      </c>
      <c r="F5631" s="412">
        <v>0</v>
      </c>
      <c r="G5631" s="412"/>
      <c r="H5631" s="413"/>
    </row>
    <row r="5632" spans="2:8" ht="40.5" x14ac:dyDescent="0.35">
      <c r="B5632" s="410" t="s">
        <v>6440</v>
      </c>
      <c r="C5632" s="411" t="s">
        <v>831</v>
      </c>
      <c r="D5632" s="412"/>
      <c r="E5632" s="412">
        <v>0</v>
      </c>
      <c r="F5632" s="412">
        <v>2200</v>
      </c>
      <c r="G5632" s="412"/>
      <c r="H5632" s="413"/>
    </row>
    <row r="5633" spans="2:8" ht="40.5" x14ac:dyDescent="0.35">
      <c r="B5633" s="410" t="s">
        <v>6441</v>
      </c>
      <c r="C5633" s="411" t="s">
        <v>831</v>
      </c>
      <c r="D5633" s="412"/>
      <c r="E5633" s="412">
        <v>2200</v>
      </c>
      <c r="F5633" s="412">
        <v>0</v>
      </c>
      <c r="G5633" s="412"/>
      <c r="H5633" s="413"/>
    </row>
    <row r="5634" spans="2:8" ht="40.5" x14ac:dyDescent="0.35">
      <c r="B5634" s="410" t="s">
        <v>6442</v>
      </c>
      <c r="C5634" s="411" t="s">
        <v>831</v>
      </c>
      <c r="D5634" s="412"/>
      <c r="E5634" s="412">
        <v>0</v>
      </c>
      <c r="F5634" s="412">
        <v>3000</v>
      </c>
      <c r="G5634" s="412"/>
      <c r="H5634" s="413"/>
    </row>
    <row r="5635" spans="2:8" ht="40.5" x14ac:dyDescent="0.35">
      <c r="B5635" s="410" t="s">
        <v>6443</v>
      </c>
      <c r="C5635" s="411" t="s">
        <v>831</v>
      </c>
      <c r="D5635" s="412"/>
      <c r="E5635" s="412">
        <v>3000</v>
      </c>
      <c r="F5635" s="412">
        <v>0</v>
      </c>
      <c r="G5635" s="412"/>
      <c r="H5635" s="413"/>
    </row>
    <row r="5636" spans="2:8" ht="40.5" x14ac:dyDescent="0.35">
      <c r="B5636" s="410" t="s">
        <v>6444</v>
      </c>
      <c r="C5636" s="411" t="s">
        <v>831</v>
      </c>
      <c r="D5636" s="412"/>
      <c r="E5636" s="412">
        <v>0</v>
      </c>
      <c r="F5636" s="412">
        <v>2200</v>
      </c>
      <c r="G5636" s="412"/>
      <c r="H5636" s="413"/>
    </row>
    <row r="5637" spans="2:8" ht="40.5" x14ac:dyDescent="0.35">
      <c r="B5637" s="410" t="s">
        <v>6445</v>
      </c>
      <c r="C5637" s="411" t="s">
        <v>831</v>
      </c>
      <c r="D5637" s="412"/>
      <c r="E5637" s="412">
        <v>2200</v>
      </c>
      <c r="F5637" s="412">
        <v>0</v>
      </c>
      <c r="G5637" s="412"/>
      <c r="H5637" s="413"/>
    </row>
    <row r="5638" spans="2:8" ht="40.5" x14ac:dyDescent="0.35">
      <c r="B5638" s="410" t="s">
        <v>6446</v>
      </c>
      <c r="C5638" s="411" t="s">
        <v>831</v>
      </c>
      <c r="D5638" s="412"/>
      <c r="E5638" s="412">
        <v>0</v>
      </c>
      <c r="F5638" s="412">
        <v>3000</v>
      </c>
      <c r="G5638" s="412"/>
      <c r="H5638" s="413"/>
    </row>
    <row r="5639" spans="2:8" ht="40.5" x14ac:dyDescent="0.35">
      <c r="B5639" s="410" t="s">
        <v>6447</v>
      </c>
      <c r="C5639" s="411" t="s">
        <v>831</v>
      </c>
      <c r="D5639" s="412"/>
      <c r="E5639" s="412">
        <v>3000</v>
      </c>
      <c r="F5639" s="412">
        <v>0</v>
      </c>
      <c r="G5639" s="412"/>
      <c r="H5639" s="413"/>
    </row>
    <row r="5640" spans="2:8" ht="40.5" x14ac:dyDescent="0.35">
      <c r="B5640" s="410" t="s">
        <v>6448</v>
      </c>
      <c r="C5640" s="411" t="s">
        <v>831</v>
      </c>
      <c r="D5640" s="412"/>
      <c r="E5640" s="412">
        <v>0</v>
      </c>
      <c r="F5640" s="412">
        <v>2500</v>
      </c>
      <c r="G5640" s="412"/>
      <c r="H5640" s="413"/>
    </row>
    <row r="5641" spans="2:8" ht="40.5" x14ac:dyDescent="0.35">
      <c r="B5641" s="410" t="s">
        <v>6449</v>
      </c>
      <c r="C5641" s="411" t="s">
        <v>831</v>
      </c>
      <c r="D5641" s="412"/>
      <c r="E5641" s="412">
        <v>2500</v>
      </c>
      <c r="F5641" s="412">
        <v>0</v>
      </c>
      <c r="G5641" s="412"/>
      <c r="H5641" s="413"/>
    </row>
    <row r="5642" spans="2:8" ht="40.5" x14ac:dyDescent="0.35">
      <c r="B5642" s="410" t="s">
        <v>6450</v>
      </c>
      <c r="C5642" s="411" t="s">
        <v>831</v>
      </c>
      <c r="D5642" s="412"/>
      <c r="E5642" s="412">
        <v>0</v>
      </c>
      <c r="F5642" s="412">
        <v>3000</v>
      </c>
      <c r="G5642" s="412"/>
      <c r="H5642" s="413"/>
    </row>
    <row r="5643" spans="2:8" ht="40.5" x14ac:dyDescent="0.35">
      <c r="B5643" s="410" t="s">
        <v>6451</v>
      </c>
      <c r="C5643" s="411" t="s">
        <v>831</v>
      </c>
      <c r="D5643" s="412"/>
      <c r="E5643" s="412">
        <v>3000</v>
      </c>
      <c r="F5643" s="412">
        <v>0</v>
      </c>
      <c r="G5643" s="412"/>
      <c r="H5643" s="413"/>
    </row>
    <row r="5644" spans="2:8" ht="40.5" x14ac:dyDescent="0.35">
      <c r="B5644" s="410" t="s">
        <v>6452</v>
      </c>
      <c r="C5644" s="411" t="s">
        <v>831</v>
      </c>
      <c r="D5644" s="412"/>
      <c r="E5644" s="412">
        <v>0</v>
      </c>
      <c r="F5644" s="412">
        <v>7000</v>
      </c>
      <c r="G5644" s="412"/>
      <c r="H5644" s="413"/>
    </row>
    <row r="5645" spans="2:8" ht="40.5" x14ac:dyDescent="0.35">
      <c r="B5645" s="410" t="s">
        <v>6453</v>
      </c>
      <c r="C5645" s="411" t="s">
        <v>831</v>
      </c>
      <c r="D5645" s="412"/>
      <c r="E5645" s="412">
        <v>7000</v>
      </c>
      <c r="F5645" s="412">
        <v>0</v>
      </c>
      <c r="G5645" s="412"/>
      <c r="H5645" s="413"/>
    </row>
    <row r="5646" spans="2:8" ht="40.5" x14ac:dyDescent="0.35">
      <c r="B5646" s="410" t="s">
        <v>6454</v>
      </c>
      <c r="C5646" s="411" t="s">
        <v>831</v>
      </c>
      <c r="D5646" s="412"/>
      <c r="E5646" s="412">
        <v>0</v>
      </c>
      <c r="F5646" s="412">
        <v>2500</v>
      </c>
      <c r="G5646" s="412"/>
      <c r="H5646" s="413"/>
    </row>
    <row r="5647" spans="2:8" ht="40.5" x14ac:dyDescent="0.35">
      <c r="B5647" s="410" t="s">
        <v>6455</v>
      </c>
      <c r="C5647" s="411" t="s">
        <v>831</v>
      </c>
      <c r="D5647" s="412"/>
      <c r="E5647" s="412">
        <v>2500</v>
      </c>
      <c r="F5647" s="412">
        <v>0</v>
      </c>
      <c r="G5647" s="412"/>
      <c r="H5647" s="413"/>
    </row>
    <row r="5648" spans="2:8" ht="40.5" x14ac:dyDescent="0.35">
      <c r="B5648" s="410" t="s">
        <v>6456</v>
      </c>
      <c r="C5648" s="411" t="s">
        <v>831</v>
      </c>
      <c r="D5648" s="412"/>
      <c r="E5648" s="412">
        <v>0</v>
      </c>
      <c r="F5648" s="412">
        <v>2200</v>
      </c>
      <c r="G5648" s="412"/>
      <c r="H5648" s="413"/>
    </row>
    <row r="5649" spans="2:8" ht="40.5" x14ac:dyDescent="0.35">
      <c r="B5649" s="410" t="s">
        <v>6457</v>
      </c>
      <c r="C5649" s="411" t="s">
        <v>831</v>
      </c>
      <c r="D5649" s="412"/>
      <c r="E5649" s="412">
        <v>2200</v>
      </c>
      <c r="F5649" s="412">
        <v>0</v>
      </c>
      <c r="G5649" s="412"/>
      <c r="H5649" s="413"/>
    </row>
    <row r="5650" spans="2:8" ht="40.5" x14ac:dyDescent="0.35">
      <c r="B5650" s="410" t="s">
        <v>6458</v>
      </c>
      <c r="C5650" s="411" t="s">
        <v>831</v>
      </c>
      <c r="D5650" s="412"/>
      <c r="E5650" s="412">
        <v>0</v>
      </c>
      <c r="F5650" s="412">
        <v>11000</v>
      </c>
      <c r="G5650" s="412"/>
      <c r="H5650" s="413"/>
    </row>
    <row r="5651" spans="2:8" ht="40.5" x14ac:dyDescent="0.35">
      <c r="B5651" s="410" t="s">
        <v>6459</v>
      </c>
      <c r="C5651" s="411" t="s">
        <v>831</v>
      </c>
      <c r="D5651" s="412"/>
      <c r="E5651" s="412">
        <v>11000</v>
      </c>
      <c r="F5651" s="412">
        <v>0</v>
      </c>
      <c r="G5651" s="412"/>
      <c r="H5651" s="413"/>
    </row>
    <row r="5652" spans="2:8" ht="40.5" x14ac:dyDescent="0.35">
      <c r="B5652" s="410" t="s">
        <v>6460</v>
      </c>
      <c r="C5652" s="411" t="s">
        <v>831</v>
      </c>
      <c r="D5652" s="412"/>
      <c r="E5652" s="412">
        <v>0</v>
      </c>
      <c r="F5652" s="412">
        <v>2200</v>
      </c>
      <c r="G5652" s="412"/>
      <c r="H5652" s="413"/>
    </row>
    <row r="5653" spans="2:8" ht="40.5" x14ac:dyDescent="0.35">
      <c r="B5653" s="410" t="s">
        <v>6461</v>
      </c>
      <c r="C5653" s="411" t="s">
        <v>831</v>
      </c>
      <c r="D5653" s="412"/>
      <c r="E5653" s="412">
        <v>2200</v>
      </c>
      <c r="F5653" s="412">
        <v>0</v>
      </c>
      <c r="G5653" s="412"/>
      <c r="H5653" s="413"/>
    </row>
    <row r="5654" spans="2:8" ht="40.5" x14ac:dyDescent="0.35">
      <c r="B5654" s="410" t="s">
        <v>6462</v>
      </c>
      <c r="C5654" s="411" t="s">
        <v>833</v>
      </c>
      <c r="D5654" s="412"/>
      <c r="E5654" s="412">
        <v>0</v>
      </c>
      <c r="F5654" s="412">
        <v>2200</v>
      </c>
      <c r="G5654" s="412"/>
      <c r="H5654" s="413"/>
    </row>
    <row r="5655" spans="2:8" ht="40.5" x14ac:dyDescent="0.35">
      <c r="B5655" s="410" t="s">
        <v>6463</v>
      </c>
      <c r="C5655" s="411" t="s">
        <v>833</v>
      </c>
      <c r="D5655" s="412"/>
      <c r="E5655" s="412">
        <v>2200</v>
      </c>
      <c r="F5655" s="412">
        <v>0</v>
      </c>
      <c r="G5655" s="412"/>
      <c r="H5655" s="413"/>
    </row>
    <row r="5656" spans="2:8" ht="40.5" x14ac:dyDescent="0.35">
      <c r="B5656" s="410" t="s">
        <v>6464</v>
      </c>
      <c r="C5656" s="411" t="s">
        <v>835</v>
      </c>
      <c r="D5656" s="412"/>
      <c r="E5656" s="412">
        <v>0</v>
      </c>
      <c r="F5656" s="412">
        <v>2500</v>
      </c>
      <c r="G5656" s="412"/>
      <c r="H5656" s="413"/>
    </row>
    <row r="5657" spans="2:8" ht="40.5" x14ac:dyDescent="0.35">
      <c r="B5657" s="410" t="s">
        <v>6465</v>
      </c>
      <c r="C5657" s="411" t="s">
        <v>835</v>
      </c>
      <c r="D5657" s="412"/>
      <c r="E5657" s="412">
        <v>2500</v>
      </c>
      <c r="F5657" s="412">
        <v>0</v>
      </c>
      <c r="G5657" s="412"/>
      <c r="H5657" s="413"/>
    </row>
    <row r="5658" spans="2:8" ht="40.5" x14ac:dyDescent="0.35">
      <c r="B5658" s="410" t="s">
        <v>6466</v>
      </c>
      <c r="C5658" s="411" t="s">
        <v>843</v>
      </c>
      <c r="D5658" s="412"/>
      <c r="E5658" s="412">
        <v>0</v>
      </c>
      <c r="F5658" s="412">
        <v>2200</v>
      </c>
      <c r="G5658" s="412"/>
      <c r="H5658" s="413"/>
    </row>
    <row r="5659" spans="2:8" ht="40.5" x14ac:dyDescent="0.35">
      <c r="B5659" s="410" t="s">
        <v>6467</v>
      </c>
      <c r="C5659" s="411" t="s">
        <v>843</v>
      </c>
      <c r="D5659" s="412"/>
      <c r="E5659" s="412">
        <v>2200</v>
      </c>
      <c r="F5659" s="412">
        <v>0</v>
      </c>
      <c r="G5659" s="412"/>
      <c r="H5659" s="413"/>
    </row>
    <row r="5660" spans="2:8" ht="40.5" x14ac:dyDescent="0.35">
      <c r="B5660" s="410" t="s">
        <v>6468</v>
      </c>
      <c r="C5660" s="411" t="s">
        <v>845</v>
      </c>
      <c r="D5660" s="412"/>
      <c r="E5660" s="412">
        <v>0</v>
      </c>
      <c r="F5660" s="412">
        <v>2500</v>
      </c>
      <c r="G5660" s="412"/>
      <c r="H5660" s="413"/>
    </row>
    <row r="5661" spans="2:8" ht="40.5" x14ac:dyDescent="0.35">
      <c r="B5661" s="410" t="s">
        <v>6469</v>
      </c>
      <c r="C5661" s="411" t="s">
        <v>845</v>
      </c>
      <c r="D5661" s="412"/>
      <c r="E5661" s="412">
        <v>2500</v>
      </c>
      <c r="F5661" s="412">
        <v>0</v>
      </c>
      <c r="G5661" s="412"/>
      <c r="H5661" s="413"/>
    </row>
    <row r="5662" spans="2:8" ht="40.5" x14ac:dyDescent="0.35">
      <c r="B5662" s="410" t="s">
        <v>6470</v>
      </c>
      <c r="C5662" s="411" t="s">
        <v>845</v>
      </c>
      <c r="D5662" s="412"/>
      <c r="E5662" s="412">
        <v>0</v>
      </c>
      <c r="F5662" s="412">
        <v>3000</v>
      </c>
      <c r="G5662" s="412"/>
      <c r="H5662" s="413"/>
    </row>
    <row r="5663" spans="2:8" ht="40.5" x14ac:dyDescent="0.35">
      <c r="B5663" s="410" t="s">
        <v>6471</v>
      </c>
      <c r="C5663" s="411" t="s">
        <v>845</v>
      </c>
      <c r="D5663" s="412"/>
      <c r="E5663" s="412">
        <v>3000</v>
      </c>
      <c r="F5663" s="412">
        <v>0</v>
      </c>
      <c r="G5663" s="412"/>
      <c r="H5663" s="413"/>
    </row>
    <row r="5664" spans="2:8" ht="40.5" x14ac:dyDescent="0.35">
      <c r="B5664" s="410" t="s">
        <v>6472</v>
      </c>
      <c r="C5664" s="411" t="s">
        <v>845</v>
      </c>
      <c r="D5664" s="412"/>
      <c r="E5664" s="412">
        <v>0</v>
      </c>
      <c r="F5664" s="412">
        <v>2200</v>
      </c>
      <c r="G5664" s="412"/>
      <c r="H5664" s="413"/>
    </row>
    <row r="5665" spans="2:8" ht="40.5" x14ac:dyDescent="0.35">
      <c r="B5665" s="410" t="s">
        <v>6473</v>
      </c>
      <c r="C5665" s="411" t="s">
        <v>845</v>
      </c>
      <c r="D5665" s="412"/>
      <c r="E5665" s="412">
        <v>2200</v>
      </c>
      <c r="F5665" s="412">
        <v>0</v>
      </c>
      <c r="G5665" s="412"/>
      <c r="H5665" s="413"/>
    </row>
    <row r="5666" spans="2:8" ht="40.5" x14ac:dyDescent="0.35">
      <c r="B5666" s="410" t="s">
        <v>6474</v>
      </c>
      <c r="C5666" s="411" t="s">
        <v>845</v>
      </c>
      <c r="D5666" s="412"/>
      <c r="E5666" s="412">
        <v>0</v>
      </c>
      <c r="F5666" s="412">
        <v>2200</v>
      </c>
      <c r="G5666" s="412"/>
      <c r="H5666" s="413"/>
    </row>
    <row r="5667" spans="2:8" ht="40.5" x14ac:dyDescent="0.35">
      <c r="B5667" s="410" t="s">
        <v>6475</v>
      </c>
      <c r="C5667" s="411" t="s">
        <v>845</v>
      </c>
      <c r="D5667" s="412"/>
      <c r="E5667" s="412">
        <v>2200</v>
      </c>
      <c r="F5667" s="412">
        <v>0</v>
      </c>
      <c r="G5667" s="412"/>
      <c r="H5667" s="413"/>
    </row>
    <row r="5668" spans="2:8" ht="40.5" x14ac:dyDescent="0.35">
      <c r="B5668" s="410" t="s">
        <v>6476</v>
      </c>
      <c r="C5668" s="411" t="s">
        <v>845</v>
      </c>
      <c r="D5668" s="412"/>
      <c r="E5668" s="412">
        <v>0</v>
      </c>
      <c r="F5668" s="412">
        <v>2200</v>
      </c>
      <c r="G5668" s="412"/>
      <c r="H5668" s="413"/>
    </row>
    <row r="5669" spans="2:8" ht="40.5" x14ac:dyDescent="0.35">
      <c r="B5669" s="410" t="s">
        <v>6477</v>
      </c>
      <c r="C5669" s="411" t="s">
        <v>845</v>
      </c>
      <c r="D5669" s="412"/>
      <c r="E5669" s="412">
        <v>2200</v>
      </c>
      <c r="F5669" s="412">
        <v>0</v>
      </c>
      <c r="G5669" s="412"/>
      <c r="H5669" s="413"/>
    </row>
    <row r="5670" spans="2:8" ht="40.5" x14ac:dyDescent="0.35">
      <c r="B5670" s="410" t="s">
        <v>6478</v>
      </c>
      <c r="C5670" s="411" t="s">
        <v>845</v>
      </c>
      <c r="D5670" s="412"/>
      <c r="E5670" s="412">
        <v>0</v>
      </c>
      <c r="F5670" s="412">
        <v>3000</v>
      </c>
      <c r="G5670" s="412"/>
      <c r="H5670" s="413"/>
    </row>
    <row r="5671" spans="2:8" ht="40.5" x14ac:dyDescent="0.35">
      <c r="B5671" s="410" t="s">
        <v>6479</v>
      </c>
      <c r="C5671" s="411" t="s">
        <v>845</v>
      </c>
      <c r="D5671" s="412"/>
      <c r="E5671" s="412">
        <v>3000</v>
      </c>
      <c r="F5671" s="412">
        <v>0</v>
      </c>
      <c r="G5671" s="412"/>
      <c r="H5671" s="413"/>
    </row>
    <row r="5672" spans="2:8" ht="40.5" x14ac:dyDescent="0.35">
      <c r="B5672" s="410" t="s">
        <v>6480</v>
      </c>
      <c r="C5672" s="411" t="s">
        <v>845</v>
      </c>
      <c r="D5672" s="412"/>
      <c r="E5672" s="412">
        <v>0</v>
      </c>
      <c r="F5672" s="412">
        <v>3000</v>
      </c>
      <c r="G5672" s="412"/>
      <c r="H5672" s="413"/>
    </row>
    <row r="5673" spans="2:8" ht="40.5" x14ac:dyDescent="0.35">
      <c r="B5673" s="410" t="s">
        <v>6481</v>
      </c>
      <c r="C5673" s="411" t="s">
        <v>845</v>
      </c>
      <c r="D5673" s="412"/>
      <c r="E5673" s="412">
        <v>3000</v>
      </c>
      <c r="F5673" s="412">
        <v>0</v>
      </c>
      <c r="G5673" s="412"/>
      <c r="H5673" s="413"/>
    </row>
    <row r="5674" spans="2:8" ht="40.5" x14ac:dyDescent="0.35">
      <c r="B5674" s="410" t="s">
        <v>6482</v>
      </c>
      <c r="C5674" s="411" t="s">
        <v>845</v>
      </c>
      <c r="D5674" s="412"/>
      <c r="E5674" s="412">
        <v>0</v>
      </c>
      <c r="F5674" s="412">
        <v>2500</v>
      </c>
      <c r="G5674" s="412"/>
      <c r="H5674" s="413"/>
    </row>
    <row r="5675" spans="2:8" ht="40.5" x14ac:dyDescent="0.35">
      <c r="B5675" s="410" t="s">
        <v>6483</v>
      </c>
      <c r="C5675" s="411" t="s">
        <v>845</v>
      </c>
      <c r="D5675" s="412"/>
      <c r="E5675" s="412">
        <v>2500</v>
      </c>
      <c r="F5675" s="412">
        <v>0</v>
      </c>
      <c r="G5675" s="412"/>
      <c r="H5675" s="413"/>
    </row>
    <row r="5676" spans="2:8" ht="40.5" x14ac:dyDescent="0.35">
      <c r="B5676" s="410" t="s">
        <v>6484</v>
      </c>
      <c r="C5676" s="411" t="s">
        <v>845</v>
      </c>
      <c r="D5676" s="412"/>
      <c r="E5676" s="412">
        <v>0</v>
      </c>
      <c r="F5676" s="412">
        <v>3000</v>
      </c>
      <c r="G5676" s="412"/>
      <c r="H5676" s="413"/>
    </row>
    <row r="5677" spans="2:8" ht="40.5" x14ac:dyDescent="0.35">
      <c r="B5677" s="410" t="s">
        <v>6485</v>
      </c>
      <c r="C5677" s="411" t="s">
        <v>845</v>
      </c>
      <c r="D5677" s="412"/>
      <c r="E5677" s="412">
        <v>3000</v>
      </c>
      <c r="F5677" s="412">
        <v>0</v>
      </c>
      <c r="G5677" s="412"/>
      <c r="H5677" s="413"/>
    </row>
    <row r="5678" spans="2:8" ht="40.5" x14ac:dyDescent="0.35">
      <c r="B5678" s="410" t="s">
        <v>6486</v>
      </c>
      <c r="C5678" s="411" t="s">
        <v>845</v>
      </c>
      <c r="D5678" s="412"/>
      <c r="E5678" s="412">
        <v>0</v>
      </c>
      <c r="F5678" s="412">
        <v>7000</v>
      </c>
      <c r="G5678" s="412"/>
      <c r="H5678" s="413"/>
    </row>
    <row r="5679" spans="2:8" ht="40.5" x14ac:dyDescent="0.35">
      <c r="B5679" s="410" t="s">
        <v>6487</v>
      </c>
      <c r="C5679" s="411" t="s">
        <v>845</v>
      </c>
      <c r="D5679" s="412"/>
      <c r="E5679" s="412">
        <v>7000</v>
      </c>
      <c r="F5679" s="412">
        <v>0</v>
      </c>
      <c r="G5679" s="412"/>
      <c r="H5679" s="413"/>
    </row>
    <row r="5680" spans="2:8" ht="40.5" x14ac:dyDescent="0.35">
      <c r="B5680" s="410" t="s">
        <v>6488</v>
      </c>
      <c r="C5680" s="411" t="s">
        <v>845</v>
      </c>
      <c r="D5680" s="412"/>
      <c r="E5680" s="412">
        <v>0</v>
      </c>
      <c r="F5680" s="412">
        <v>2500</v>
      </c>
      <c r="G5680" s="412"/>
      <c r="H5680" s="413"/>
    </row>
    <row r="5681" spans="2:8" ht="40.5" x14ac:dyDescent="0.35">
      <c r="B5681" s="410" t="s">
        <v>6489</v>
      </c>
      <c r="C5681" s="411" t="s">
        <v>845</v>
      </c>
      <c r="D5681" s="412"/>
      <c r="E5681" s="412">
        <v>2500</v>
      </c>
      <c r="F5681" s="412">
        <v>0</v>
      </c>
      <c r="G5681" s="412"/>
      <c r="H5681" s="413"/>
    </row>
    <row r="5682" spans="2:8" ht="40.5" x14ac:dyDescent="0.35">
      <c r="B5682" s="410" t="s">
        <v>6490</v>
      </c>
      <c r="C5682" s="411" t="s">
        <v>845</v>
      </c>
      <c r="D5682" s="412"/>
      <c r="E5682" s="412">
        <v>0</v>
      </c>
      <c r="F5682" s="412">
        <v>2500</v>
      </c>
      <c r="G5682" s="412"/>
      <c r="H5682" s="413"/>
    </row>
    <row r="5683" spans="2:8" ht="40.5" x14ac:dyDescent="0.35">
      <c r="B5683" s="410" t="s">
        <v>6491</v>
      </c>
      <c r="C5683" s="411" t="s">
        <v>845</v>
      </c>
      <c r="D5683" s="412"/>
      <c r="E5683" s="412">
        <v>2500</v>
      </c>
      <c r="F5683" s="412">
        <v>0</v>
      </c>
      <c r="G5683" s="412"/>
      <c r="H5683" s="413"/>
    </row>
    <row r="5684" spans="2:8" ht="40.5" x14ac:dyDescent="0.35">
      <c r="B5684" s="410" t="s">
        <v>6492</v>
      </c>
      <c r="C5684" s="411" t="s">
        <v>845</v>
      </c>
      <c r="D5684" s="412"/>
      <c r="E5684" s="412">
        <v>0</v>
      </c>
      <c r="F5684" s="412">
        <v>2200</v>
      </c>
      <c r="G5684" s="412"/>
      <c r="H5684" s="413"/>
    </row>
    <row r="5685" spans="2:8" ht="40.5" x14ac:dyDescent="0.35">
      <c r="B5685" s="410" t="s">
        <v>6493</v>
      </c>
      <c r="C5685" s="411" t="s">
        <v>845</v>
      </c>
      <c r="D5685" s="412"/>
      <c r="E5685" s="412">
        <v>2200</v>
      </c>
      <c r="F5685" s="412">
        <v>0</v>
      </c>
      <c r="G5685" s="412"/>
      <c r="H5685" s="413"/>
    </row>
    <row r="5686" spans="2:8" ht="40.5" x14ac:dyDescent="0.35">
      <c r="B5686" s="410" t="s">
        <v>6494</v>
      </c>
      <c r="C5686" s="411" t="s">
        <v>845</v>
      </c>
      <c r="D5686" s="412"/>
      <c r="E5686" s="412">
        <v>0</v>
      </c>
      <c r="F5686" s="412">
        <v>11000</v>
      </c>
      <c r="G5686" s="412"/>
      <c r="H5686" s="413"/>
    </row>
    <row r="5687" spans="2:8" ht="40.5" x14ac:dyDescent="0.35">
      <c r="B5687" s="410" t="s">
        <v>6495</v>
      </c>
      <c r="C5687" s="411" t="s">
        <v>845</v>
      </c>
      <c r="D5687" s="412"/>
      <c r="E5687" s="412">
        <v>11000</v>
      </c>
      <c r="F5687" s="412">
        <v>0</v>
      </c>
      <c r="G5687" s="412"/>
      <c r="H5687" s="413"/>
    </row>
    <row r="5688" spans="2:8" ht="40.5" x14ac:dyDescent="0.35">
      <c r="B5688" s="410" t="s">
        <v>6496</v>
      </c>
      <c r="C5688" s="411" t="s">
        <v>845</v>
      </c>
      <c r="D5688" s="412"/>
      <c r="E5688" s="412">
        <v>0</v>
      </c>
      <c r="F5688" s="412">
        <v>2200</v>
      </c>
      <c r="G5688" s="412"/>
      <c r="H5688" s="413"/>
    </row>
    <row r="5689" spans="2:8" ht="40.5" x14ac:dyDescent="0.35">
      <c r="B5689" s="410" t="s">
        <v>6497</v>
      </c>
      <c r="C5689" s="411" t="s">
        <v>845</v>
      </c>
      <c r="D5689" s="412"/>
      <c r="E5689" s="412">
        <v>2200</v>
      </c>
      <c r="F5689" s="412">
        <v>0</v>
      </c>
      <c r="G5689" s="412"/>
      <c r="H5689" s="413"/>
    </row>
    <row r="5690" spans="2:8" ht="53.25" x14ac:dyDescent="0.35">
      <c r="B5690" s="410" t="s">
        <v>6498</v>
      </c>
      <c r="C5690" s="411" t="s">
        <v>847</v>
      </c>
      <c r="D5690" s="412"/>
      <c r="E5690" s="412">
        <v>0</v>
      </c>
      <c r="F5690" s="412">
        <v>2200</v>
      </c>
      <c r="G5690" s="412"/>
      <c r="H5690" s="413"/>
    </row>
    <row r="5691" spans="2:8" ht="53.25" x14ac:dyDescent="0.35">
      <c r="B5691" s="410" t="s">
        <v>6499</v>
      </c>
      <c r="C5691" s="411" t="s">
        <v>847</v>
      </c>
      <c r="D5691" s="412"/>
      <c r="E5691" s="412">
        <v>2200</v>
      </c>
      <c r="F5691" s="412">
        <v>0</v>
      </c>
      <c r="G5691" s="412"/>
      <c r="H5691" s="413"/>
    </row>
    <row r="5692" spans="2:8" ht="53.25" x14ac:dyDescent="0.35">
      <c r="B5692" s="410" t="s">
        <v>6500</v>
      </c>
      <c r="C5692" s="411" t="s">
        <v>849</v>
      </c>
      <c r="D5692" s="412"/>
      <c r="E5692" s="412">
        <v>0</v>
      </c>
      <c r="F5692" s="412">
        <v>2200</v>
      </c>
      <c r="G5692" s="412"/>
      <c r="H5692" s="413"/>
    </row>
    <row r="5693" spans="2:8" ht="53.25" x14ac:dyDescent="0.35">
      <c r="B5693" s="410" t="s">
        <v>6501</v>
      </c>
      <c r="C5693" s="411" t="s">
        <v>849</v>
      </c>
      <c r="D5693" s="412"/>
      <c r="E5693" s="412">
        <v>2200</v>
      </c>
      <c r="F5693" s="412">
        <v>0</v>
      </c>
      <c r="G5693" s="412"/>
      <c r="H5693" s="413"/>
    </row>
    <row r="5694" spans="2:8" ht="40.5" x14ac:dyDescent="0.35">
      <c r="B5694" s="410" t="s">
        <v>6502</v>
      </c>
      <c r="C5694" s="411" t="s">
        <v>855</v>
      </c>
      <c r="D5694" s="412"/>
      <c r="E5694" s="412">
        <v>0</v>
      </c>
      <c r="F5694" s="412">
        <v>2200</v>
      </c>
      <c r="G5694" s="412"/>
      <c r="H5694" s="413"/>
    </row>
    <row r="5695" spans="2:8" ht="40.5" x14ac:dyDescent="0.35">
      <c r="B5695" s="410" t="s">
        <v>6503</v>
      </c>
      <c r="C5695" s="411" t="s">
        <v>855</v>
      </c>
      <c r="D5695" s="412"/>
      <c r="E5695" s="412">
        <v>2200</v>
      </c>
      <c r="F5695" s="412">
        <v>0</v>
      </c>
      <c r="G5695" s="412"/>
      <c r="H5695" s="413"/>
    </row>
    <row r="5696" spans="2:8" ht="40.5" x14ac:dyDescent="0.35">
      <c r="B5696" s="410" t="s">
        <v>6504</v>
      </c>
      <c r="C5696" s="411" t="s">
        <v>855</v>
      </c>
      <c r="D5696" s="412"/>
      <c r="E5696" s="412">
        <v>0</v>
      </c>
      <c r="F5696" s="412">
        <v>6000</v>
      </c>
      <c r="G5696" s="412"/>
      <c r="H5696" s="413"/>
    </row>
    <row r="5697" spans="2:8" ht="40.5" x14ac:dyDescent="0.35">
      <c r="B5697" s="410" t="s">
        <v>6505</v>
      </c>
      <c r="C5697" s="411" t="s">
        <v>855</v>
      </c>
      <c r="D5697" s="412"/>
      <c r="E5697" s="412">
        <v>6000</v>
      </c>
      <c r="F5697" s="412">
        <v>0</v>
      </c>
      <c r="G5697" s="412"/>
      <c r="H5697" s="413"/>
    </row>
    <row r="5698" spans="2:8" ht="40.5" x14ac:dyDescent="0.35">
      <c r="B5698" s="410" t="s">
        <v>6506</v>
      </c>
      <c r="C5698" s="411" t="s">
        <v>857</v>
      </c>
      <c r="D5698" s="412"/>
      <c r="E5698" s="412">
        <v>0</v>
      </c>
      <c r="F5698" s="412">
        <v>2500</v>
      </c>
      <c r="G5698" s="412"/>
      <c r="H5698" s="413"/>
    </row>
    <row r="5699" spans="2:8" ht="40.5" x14ac:dyDescent="0.35">
      <c r="B5699" s="410" t="s">
        <v>6507</v>
      </c>
      <c r="C5699" s="411" t="s">
        <v>857</v>
      </c>
      <c r="D5699" s="412"/>
      <c r="E5699" s="412">
        <v>2500</v>
      </c>
      <c r="F5699" s="412">
        <v>0</v>
      </c>
      <c r="G5699" s="412"/>
      <c r="H5699" s="413"/>
    </row>
    <row r="5700" spans="2:8" ht="40.5" x14ac:dyDescent="0.35">
      <c r="B5700" s="410" t="s">
        <v>6508</v>
      </c>
      <c r="C5700" s="411" t="s">
        <v>857</v>
      </c>
      <c r="D5700" s="412"/>
      <c r="E5700" s="412">
        <v>0</v>
      </c>
      <c r="F5700" s="412">
        <v>3000</v>
      </c>
      <c r="G5700" s="412"/>
      <c r="H5700" s="413"/>
    </row>
    <row r="5701" spans="2:8" ht="40.5" x14ac:dyDescent="0.35">
      <c r="B5701" s="410" t="s">
        <v>6509</v>
      </c>
      <c r="C5701" s="411" t="s">
        <v>857</v>
      </c>
      <c r="D5701" s="412"/>
      <c r="E5701" s="412">
        <v>3000</v>
      </c>
      <c r="F5701" s="412">
        <v>0</v>
      </c>
      <c r="G5701" s="412"/>
      <c r="H5701" s="413"/>
    </row>
    <row r="5702" spans="2:8" ht="40.5" x14ac:dyDescent="0.35">
      <c r="B5702" s="410" t="s">
        <v>6510</v>
      </c>
      <c r="C5702" s="411" t="s">
        <v>857</v>
      </c>
      <c r="D5702" s="412"/>
      <c r="E5702" s="412">
        <v>0</v>
      </c>
      <c r="F5702" s="412">
        <v>2200</v>
      </c>
      <c r="G5702" s="412"/>
      <c r="H5702" s="413"/>
    </row>
    <row r="5703" spans="2:8" ht="40.5" x14ac:dyDescent="0.35">
      <c r="B5703" s="410" t="s">
        <v>6511</v>
      </c>
      <c r="C5703" s="411" t="s">
        <v>857</v>
      </c>
      <c r="D5703" s="412"/>
      <c r="E5703" s="412">
        <v>2200</v>
      </c>
      <c r="F5703" s="412">
        <v>0</v>
      </c>
      <c r="G5703" s="412"/>
      <c r="H5703" s="413"/>
    </row>
    <row r="5704" spans="2:8" ht="40.5" x14ac:dyDescent="0.35">
      <c r="B5704" s="410" t="s">
        <v>6512</v>
      </c>
      <c r="C5704" s="411" t="s">
        <v>857</v>
      </c>
      <c r="D5704" s="412"/>
      <c r="E5704" s="412">
        <v>0</v>
      </c>
      <c r="F5704" s="412">
        <v>2200</v>
      </c>
      <c r="G5704" s="412"/>
      <c r="H5704" s="413"/>
    </row>
    <row r="5705" spans="2:8" ht="40.5" x14ac:dyDescent="0.35">
      <c r="B5705" s="410" t="s">
        <v>6513</v>
      </c>
      <c r="C5705" s="411" t="s">
        <v>857</v>
      </c>
      <c r="D5705" s="412"/>
      <c r="E5705" s="412">
        <v>2200</v>
      </c>
      <c r="F5705" s="412">
        <v>0</v>
      </c>
      <c r="G5705" s="412"/>
      <c r="H5705" s="413"/>
    </row>
    <row r="5706" spans="2:8" ht="40.5" x14ac:dyDescent="0.35">
      <c r="B5706" s="410" t="s">
        <v>6514</v>
      </c>
      <c r="C5706" s="411" t="s">
        <v>857</v>
      </c>
      <c r="D5706" s="412"/>
      <c r="E5706" s="412">
        <v>0</v>
      </c>
      <c r="F5706" s="412">
        <v>2200</v>
      </c>
      <c r="G5706" s="412"/>
      <c r="H5706" s="413"/>
    </row>
    <row r="5707" spans="2:8" ht="40.5" x14ac:dyDescent="0.35">
      <c r="B5707" s="410" t="s">
        <v>6515</v>
      </c>
      <c r="C5707" s="411" t="s">
        <v>857</v>
      </c>
      <c r="D5707" s="412"/>
      <c r="E5707" s="412">
        <v>2200</v>
      </c>
      <c r="F5707" s="412">
        <v>0</v>
      </c>
      <c r="G5707" s="412"/>
      <c r="H5707" s="413"/>
    </row>
    <row r="5708" spans="2:8" ht="40.5" x14ac:dyDescent="0.35">
      <c r="B5708" s="410" t="s">
        <v>6516</v>
      </c>
      <c r="C5708" s="411" t="s">
        <v>857</v>
      </c>
      <c r="D5708" s="412"/>
      <c r="E5708" s="412">
        <v>0</v>
      </c>
      <c r="F5708" s="412">
        <v>3000</v>
      </c>
      <c r="G5708" s="412"/>
      <c r="H5708" s="413"/>
    </row>
    <row r="5709" spans="2:8" ht="40.5" x14ac:dyDescent="0.35">
      <c r="B5709" s="410" t="s">
        <v>6517</v>
      </c>
      <c r="C5709" s="411" t="s">
        <v>857</v>
      </c>
      <c r="D5709" s="412"/>
      <c r="E5709" s="412">
        <v>3000</v>
      </c>
      <c r="F5709" s="412">
        <v>0</v>
      </c>
      <c r="G5709" s="412"/>
      <c r="H5709" s="413"/>
    </row>
    <row r="5710" spans="2:8" ht="40.5" x14ac:dyDescent="0.35">
      <c r="B5710" s="410" t="s">
        <v>6518</v>
      </c>
      <c r="C5710" s="411" t="s">
        <v>857</v>
      </c>
      <c r="D5710" s="412"/>
      <c r="E5710" s="412">
        <v>0</v>
      </c>
      <c r="F5710" s="412">
        <v>2200</v>
      </c>
      <c r="G5710" s="412"/>
      <c r="H5710" s="413"/>
    </row>
    <row r="5711" spans="2:8" ht="40.5" x14ac:dyDescent="0.35">
      <c r="B5711" s="410" t="s">
        <v>6519</v>
      </c>
      <c r="C5711" s="411" t="s">
        <v>857</v>
      </c>
      <c r="D5711" s="412"/>
      <c r="E5711" s="412">
        <v>2200</v>
      </c>
      <c r="F5711" s="412">
        <v>0</v>
      </c>
      <c r="G5711" s="412"/>
      <c r="H5711" s="413"/>
    </row>
    <row r="5712" spans="2:8" ht="40.5" x14ac:dyDescent="0.35">
      <c r="B5712" s="410" t="s">
        <v>6520</v>
      </c>
      <c r="C5712" s="411" t="s">
        <v>857</v>
      </c>
      <c r="D5712" s="412"/>
      <c r="E5712" s="412">
        <v>0</v>
      </c>
      <c r="F5712" s="412">
        <v>3000</v>
      </c>
      <c r="G5712" s="412"/>
      <c r="H5712" s="413"/>
    </row>
    <row r="5713" spans="2:8" ht="40.5" x14ac:dyDescent="0.35">
      <c r="B5713" s="410" t="s">
        <v>6521</v>
      </c>
      <c r="C5713" s="411" t="s">
        <v>857</v>
      </c>
      <c r="D5713" s="412"/>
      <c r="E5713" s="412">
        <v>3000</v>
      </c>
      <c r="F5713" s="412">
        <v>0</v>
      </c>
      <c r="G5713" s="412"/>
      <c r="H5713" s="413"/>
    </row>
    <row r="5714" spans="2:8" ht="40.5" x14ac:dyDescent="0.35">
      <c r="B5714" s="410" t="s">
        <v>6522</v>
      </c>
      <c r="C5714" s="411" t="s">
        <v>857</v>
      </c>
      <c r="D5714" s="412"/>
      <c r="E5714" s="412">
        <v>0</v>
      </c>
      <c r="F5714" s="412">
        <v>2200</v>
      </c>
      <c r="G5714" s="412"/>
      <c r="H5714" s="413"/>
    </row>
    <row r="5715" spans="2:8" ht="40.5" x14ac:dyDescent="0.35">
      <c r="B5715" s="410" t="s">
        <v>6523</v>
      </c>
      <c r="C5715" s="411" t="s">
        <v>857</v>
      </c>
      <c r="D5715" s="412"/>
      <c r="E5715" s="412">
        <v>2200</v>
      </c>
      <c r="F5715" s="412">
        <v>0</v>
      </c>
      <c r="G5715" s="412"/>
      <c r="H5715" s="413"/>
    </row>
    <row r="5716" spans="2:8" ht="40.5" x14ac:dyDescent="0.35">
      <c r="B5716" s="410" t="s">
        <v>6524</v>
      </c>
      <c r="C5716" s="411" t="s">
        <v>857</v>
      </c>
      <c r="D5716" s="412"/>
      <c r="E5716" s="412">
        <v>0</v>
      </c>
      <c r="F5716" s="412">
        <v>3000</v>
      </c>
      <c r="G5716" s="412"/>
      <c r="H5716" s="413"/>
    </row>
    <row r="5717" spans="2:8" ht="40.5" x14ac:dyDescent="0.35">
      <c r="B5717" s="410" t="s">
        <v>6525</v>
      </c>
      <c r="C5717" s="411" t="s">
        <v>857</v>
      </c>
      <c r="D5717" s="412"/>
      <c r="E5717" s="412">
        <v>3000</v>
      </c>
      <c r="F5717" s="412">
        <v>0</v>
      </c>
      <c r="G5717" s="412"/>
      <c r="H5717" s="413"/>
    </row>
    <row r="5718" spans="2:8" ht="40.5" x14ac:dyDescent="0.35">
      <c r="B5718" s="410" t="s">
        <v>6526</v>
      </c>
      <c r="C5718" s="411" t="s">
        <v>857</v>
      </c>
      <c r="D5718" s="412"/>
      <c r="E5718" s="412">
        <v>0</v>
      </c>
      <c r="F5718" s="412">
        <v>7000</v>
      </c>
      <c r="G5718" s="412"/>
      <c r="H5718" s="413"/>
    </row>
    <row r="5719" spans="2:8" ht="40.5" x14ac:dyDescent="0.35">
      <c r="B5719" s="410" t="s">
        <v>6527</v>
      </c>
      <c r="C5719" s="411" t="s">
        <v>857</v>
      </c>
      <c r="D5719" s="412"/>
      <c r="E5719" s="412">
        <v>7000</v>
      </c>
      <c r="F5719" s="412">
        <v>0</v>
      </c>
      <c r="G5719" s="412"/>
      <c r="H5719" s="413"/>
    </row>
    <row r="5720" spans="2:8" ht="40.5" x14ac:dyDescent="0.35">
      <c r="B5720" s="410" t="s">
        <v>6528</v>
      </c>
      <c r="C5720" s="411" t="s">
        <v>857</v>
      </c>
      <c r="D5720" s="412"/>
      <c r="E5720" s="412">
        <v>0</v>
      </c>
      <c r="F5720" s="412">
        <v>2500</v>
      </c>
      <c r="G5720" s="412"/>
      <c r="H5720" s="413"/>
    </row>
    <row r="5721" spans="2:8" ht="40.5" x14ac:dyDescent="0.35">
      <c r="B5721" s="410" t="s">
        <v>6529</v>
      </c>
      <c r="C5721" s="411" t="s">
        <v>857</v>
      </c>
      <c r="D5721" s="412"/>
      <c r="E5721" s="412">
        <v>2500</v>
      </c>
      <c r="F5721" s="412">
        <v>0</v>
      </c>
      <c r="G5721" s="412"/>
      <c r="H5721" s="413"/>
    </row>
    <row r="5722" spans="2:8" ht="40.5" x14ac:dyDescent="0.35">
      <c r="B5722" s="410" t="s">
        <v>6530</v>
      </c>
      <c r="C5722" s="411" t="s">
        <v>857</v>
      </c>
      <c r="D5722" s="412"/>
      <c r="E5722" s="412">
        <v>0</v>
      </c>
      <c r="F5722" s="412">
        <v>2500</v>
      </c>
      <c r="G5722" s="412"/>
      <c r="H5722" s="413"/>
    </row>
    <row r="5723" spans="2:8" ht="40.5" x14ac:dyDescent="0.35">
      <c r="B5723" s="410" t="s">
        <v>6531</v>
      </c>
      <c r="C5723" s="411" t="s">
        <v>857</v>
      </c>
      <c r="D5723" s="412"/>
      <c r="E5723" s="412">
        <v>2500</v>
      </c>
      <c r="F5723" s="412">
        <v>0</v>
      </c>
      <c r="G5723" s="412"/>
      <c r="H5723" s="413"/>
    </row>
    <row r="5724" spans="2:8" ht="40.5" x14ac:dyDescent="0.35">
      <c r="B5724" s="410" t="s">
        <v>6532</v>
      </c>
      <c r="C5724" s="411" t="s">
        <v>857</v>
      </c>
      <c r="D5724" s="412"/>
      <c r="E5724" s="412">
        <v>0</v>
      </c>
      <c r="F5724" s="412">
        <v>2200</v>
      </c>
      <c r="G5724" s="412"/>
      <c r="H5724" s="413"/>
    </row>
    <row r="5725" spans="2:8" ht="40.5" x14ac:dyDescent="0.35">
      <c r="B5725" s="410" t="s">
        <v>6533</v>
      </c>
      <c r="C5725" s="411" t="s">
        <v>857</v>
      </c>
      <c r="D5725" s="412"/>
      <c r="E5725" s="412">
        <v>2200</v>
      </c>
      <c r="F5725" s="412">
        <v>0</v>
      </c>
      <c r="G5725" s="412"/>
      <c r="H5725" s="413"/>
    </row>
    <row r="5726" spans="2:8" ht="40.5" x14ac:dyDescent="0.35">
      <c r="B5726" s="410" t="s">
        <v>6534</v>
      </c>
      <c r="C5726" s="411" t="s">
        <v>857</v>
      </c>
      <c r="D5726" s="412"/>
      <c r="E5726" s="412">
        <v>0</v>
      </c>
      <c r="F5726" s="412">
        <v>11000</v>
      </c>
      <c r="G5726" s="412"/>
      <c r="H5726" s="413"/>
    </row>
    <row r="5727" spans="2:8" ht="40.5" x14ac:dyDescent="0.35">
      <c r="B5727" s="410" t="s">
        <v>6535</v>
      </c>
      <c r="C5727" s="411" t="s">
        <v>857</v>
      </c>
      <c r="D5727" s="412"/>
      <c r="E5727" s="412">
        <v>11000</v>
      </c>
      <c r="F5727" s="412">
        <v>0</v>
      </c>
      <c r="G5727" s="412"/>
      <c r="H5727" s="413"/>
    </row>
    <row r="5728" spans="2:8" ht="40.5" x14ac:dyDescent="0.35">
      <c r="B5728" s="410" t="s">
        <v>6536</v>
      </c>
      <c r="C5728" s="411" t="s">
        <v>857</v>
      </c>
      <c r="D5728" s="412"/>
      <c r="E5728" s="412">
        <v>0</v>
      </c>
      <c r="F5728" s="412">
        <v>2200</v>
      </c>
      <c r="G5728" s="412"/>
      <c r="H5728" s="413"/>
    </row>
    <row r="5729" spans="2:8" ht="40.5" x14ac:dyDescent="0.35">
      <c r="B5729" s="410" t="s">
        <v>6537</v>
      </c>
      <c r="C5729" s="411" t="s">
        <v>857</v>
      </c>
      <c r="D5729" s="412"/>
      <c r="E5729" s="412">
        <v>2200</v>
      </c>
      <c r="F5729" s="412">
        <v>0</v>
      </c>
      <c r="G5729" s="412"/>
      <c r="H5729" s="413"/>
    </row>
    <row r="5730" spans="2:8" ht="40.5" x14ac:dyDescent="0.35">
      <c r="B5730" s="410" t="s">
        <v>6538</v>
      </c>
      <c r="C5730" s="411" t="s">
        <v>859</v>
      </c>
      <c r="D5730" s="412"/>
      <c r="E5730" s="412">
        <v>0</v>
      </c>
      <c r="F5730" s="412">
        <v>2200</v>
      </c>
      <c r="G5730" s="412"/>
      <c r="H5730" s="413"/>
    </row>
    <row r="5731" spans="2:8" ht="40.5" x14ac:dyDescent="0.35">
      <c r="B5731" s="410" t="s">
        <v>6539</v>
      </c>
      <c r="C5731" s="411" t="s">
        <v>859</v>
      </c>
      <c r="D5731" s="412"/>
      <c r="E5731" s="412">
        <v>2200</v>
      </c>
      <c r="F5731" s="412">
        <v>0</v>
      </c>
      <c r="G5731" s="412"/>
      <c r="H5731" s="413"/>
    </row>
    <row r="5732" spans="2:8" ht="40.5" x14ac:dyDescent="0.35">
      <c r="B5732" s="410" t="s">
        <v>6540</v>
      </c>
      <c r="C5732" s="411" t="s">
        <v>859</v>
      </c>
      <c r="D5732" s="412"/>
      <c r="E5732" s="412">
        <v>0</v>
      </c>
      <c r="F5732" s="412">
        <v>2200</v>
      </c>
      <c r="G5732" s="412"/>
      <c r="H5732" s="413"/>
    </row>
    <row r="5733" spans="2:8" ht="40.5" x14ac:dyDescent="0.35">
      <c r="B5733" s="410" t="s">
        <v>6541</v>
      </c>
      <c r="C5733" s="411" t="s">
        <v>859</v>
      </c>
      <c r="D5733" s="412"/>
      <c r="E5733" s="412">
        <v>2200</v>
      </c>
      <c r="F5733" s="412">
        <v>0</v>
      </c>
      <c r="G5733" s="412"/>
      <c r="H5733" s="413"/>
    </row>
    <row r="5734" spans="2:8" ht="40.5" x14ac:dyDescent="0.35">
      <c r="B5734" s="410" t="s">
        <v>6542</v>
      </c>
      <c r="C5734" s="411" t="s">
        <v>859</v>
      </c>
      <c r="D5734" s="412"/>
      <c r="E5734" s="412">
        <v>0</v>
      </c>
      <c r="F5734" s="412">
        <v>6000</v>
      </c>
      <c r="G5734" s="412"/>
      <c r="H5734" s="413"/>
    </row>
    <row r="5735" spans="2:8" ht="40.5" x14ac:dyDescent="0.35">
      <c r="B5735" s="410" t="s">
        <v>6543</v>
      </c>
      <c r="C5735" s="411" t="s">
        <v>859</v>
      </c>
      <c r="D5735" s="412"/>
      <c r="E5735" s="412">
        <v>6000</v>
      </c>
      <c r="F5735" s="412">
        <v>0</v>
      </c>
      <c r="G5735" s="412"/>
      <c r="H5735" s="413"/>
    </row>
    <row r="5736" spans="2:8" ht="40.5" x14ac:dyDescent="0.35">
      <c r="B5736" s="410" t="s">
        <v>6544</v>
      </c>
      <c r="C5736" s="411" t="s">
        <v>859</v>
      </c>
      <c r="D5736" s="412"/>
      <c r="E5736" s="412">
        <v>0</v>
      </c>
      <c r="F5736" s="412">
        <v>3000</v>
      </c>
      <c r="G5736" s="412"/>
      <c r="H5736" s="413"/>
    </row>
    <row r="5737" spans="2:8" ht="40.5" x14ac:dyDescent="0.35">
      <c r="B5737" s="410" t="s">
        <v>6545</v>
      </c>
      <c r="C5737" s="411" t="s">
        <v>859</v>
      </c>
      <c r="D5737" s="412"/>
      <c r="E5737" s="412">
        <v>3000</v>
      </c>
      <c r="F5737" s="412">
        <v>0</v>
      </c>
      <c r="G5737" s="412"/>
      <c r="H5737" s="413"/>
    </row>
    <row r="5738" spans="2:8" ht="27.75" x14ac:dyDescent="0.35">
      <c r="B5738" s="410" t="s">
        <v>6546</v>
      </c>
      <c r="C5738" s="411" t="s">
        <v>863</v>
      </c>
      <c r="D5738" s="412"/>
      <c r="E5738" s="412">
        <v>0</v>
      </c>
      <c r="F5738" s="412">
        <v>2200</v>
      </c>
      <c r="G5738" s="412"/>
      <c r="H5738" s="413"/>
    </row>
    <row r="5739" spans="2:8" ht="27.75" x14ac:dyDescent="0.35">
      <c r="B5739" s="410" t="s">
        <v>6547</v>
      </c>
      <c r="C5739" s="411" t="s">
        <v>863</v>
      </c>
      <c r="D5739" s="412"/>
      <c r="E5739" s="412">
        <v>2200</v>
      </c>
      <c r="F5739" s="412">
        <v>0</v>
      </c>
      <c r="G5739" s="412"/>
      <c r="H5739" s="413"/>
    </row>
    <row r="5740" spans="2:8" ht="27.75" x14ac:dyDescent="0.35">
      <c r="B5740" s="410" t="s">
        <v>6548</v>
      </c>
      <c r="C5740" s="411" t="s">
        <v>865</v>
      </c>
      <c r="D5740" s="412"/>
      <c r="E5740" s="412">
        <v>0</v>
      </c>
      <c r="F5740" s="412">
        <v>3787.02</v>
      </c>
      <c r="G5740" s="412"/>
      <c r="H5740" s="413"/>
    </row>
    <row r="5741" spans="2:8" ht="27.75" x14ac:dyDescent="0.35">
      <c r="B5741" s="410" t="s">
        <v>6549</v>
      </c>
      <c r="C5741" s="411" t="s">
        <v>865</v>
      </c>
      <c r="D5741" s="412"/>
      <c r="E5741" s="412">
        <v>3787.02</v>
      </c>
      <c r="F5741" s="412">
        <v>0</v>
      </c>
      <c r="G5741" s="412"/>
      <c r="H5741" s="413"/>
    </row>
    <row r="5742" spans="2:8" ht="40.5" x14ac:dyDescent="0.35">
      <c r="B5742" s="410" t="s">
        <v>6550</v>
      </c>
      <c r="C5742" s="411" t="s">
        <v>867</v>
      </c>
      <c r="D5742" s="412"/>
      <c r="E5742" s="412">
        <v>0</v>
      </c>
      <c r="F5742" s="412">
        <v>2500</v>
      </c>
      <c r="G5742" s="412"/>
      <c r="H5742" s="413"/>
    </row>
    <row r="5743" spans="2:8" ht="40.5" x14ac:dyDescent="0.35">
      <c r="B5743" s="410" t="s">
        <v>6551</v>
      </c>
      <c r="C5743" s="411" t="s">
        <v>867</v>
      </c>
      <c r="D5743" s="412"/>
      <c r="E5743" s="412">
        <v>2500</v>
      </c>
      <c r="F5743" s="412">
        <v>0</v>
      </c>
      <c r="G5743" s="412"/>
      <c r="H5743" s="413"/>
    </row>
    <row r="5744" spans="2:8" ht="40.5" x14ac:dyDescent="0.35">
      <c r="B5744" s="410" t="s">
        <v>6552</v>
      </c>
      <c r="C5744" s="411" t="s">
        <v>867</v>
      </c>
      <c r="D5744" s="412"/>
      <c r="E5744" s="412">
        <v>0</v>
      </c>
      <c r="F5744" s="412">
        <v>3000</v>
      </c>
      <c r="G5744" s="412"/>
      <c r="H5744" s="413"/>
    </row>
    <row r="5745" spans="2:8" ht="40.5" x14ac:dyDescent="0.35">
      <c r="B5745" s="410" t="s">
        <v>6553</v>
      </c>
      <c r="C5745" s="411" t="s">
        <v>867</v>
      </c>
      <c r="D5745" s="412"/>
      <c r="E5745" s="412">
        <v>3000</v>
      </c>
      <c r="F5745" s="412">
        <v>0</v>
      </c>
      <c r="G5745" s="412"/>
      <c r="H5745" s="413"/>
    </row>
    <row r="5746" spans="2:8" ht="40.5" x14ac:dyDescent="0.35">
      <c r="B5746" s="410" t="s">
        <v>6554</v>
      </c>
      <c r="C5746" s="411" t="s">
        <v>867</v>
      </c>
      <c r="D5746" s="412"/>
      <c r="E5746" s="412">
        <v>0</v>
      </c>
      <c r="F5746" s="412">
        <v>2200</v>
      </c>
      <c r="G5746" s="412"/>
      <c r="H5746" s="413"/>
    </row>
    <row r="5747" spans="2:8" ht="40.5" x14ac:dyDescent="0.35">
      <c r="B5747" s="410" t="s">
        <v>6555</v>
      </c>
      <c r="C5747" s="411" t="s">
        <v>867</v>
      </c>
      <c r="D5747" s="412"/>
      <c r="E5747" s="412">
        <v>2200</v>
      </c>
      <c r="F5747" s="412">
        <v>0</v>
      </c>
      <c r="G5747" s="412"/>
      <c r="H5747" s="413"/>
    </row>
    <row r="5748" spans="2:8" ht="40.5" x14ac:dyDescent="0.35">
      <c r="B5748" s="410" t="s">
        <v>6556</v>
      </c>
      <c r="C5748" s="411" t="s">
        <v>867</v>
      </c>
      <c r="D5748" s="412"/>
      <c r="E5748" s="412">
        <v>0</v>
      </c>
      <c r="F5748" s="412">
        <v>2200</v>
      </c>
      <c r="G5748" s="412"/>
      <c r="H5748" s="413"/>
    </row>
    <row r="5749" spans="2:8" ht="40.5" x14ac:dyDescent="0.35">
      <c r="B5749" s="410" t="s">
        <v>6557</v>
      </c>
      <c r="C5749" s="411" t="s">
        <v>867</v>
      </c>
      <c r="D5749" s="412"/>
      <c r="E5749" s="412">
        <v>2200</v>
      </c>
      <c r="F5749" s="412">
        <v>0</v>
      </c>
      <c r="G5749" s="412"/>
      <c r="H5749" s="413"/>
    </row>
    <row r="5750" spans="2:8" ht="40.5" x14ac:dyDescent="0.35">
      <c r="B5750" s="410" t="s">
        <v>6558</v>
      </c>
      <c r="C5750" s="411" t="s">
        <v>867</v>
      </c>
      <c r="D5750" s="412"/>
      <c r="E5750" s="412">
        <v>0</v>
      </c>
      <c r="F5750" s="412">
        <v>2200</v>
      </c>
      <c r="G5750" s="412"/>
      <c r="H5750" s="413"/>
    </row>
    <row r="5751" spans="2:8" ht="40.5" x14ac:dyDescent="0.35">
      <c r="B5751" s="410" t="s">
        <v>6559</v>
      </c>
      <c r="C5751" s="411" t="s">
        <v>867</v>
      </c>
      <c r="D5751" s="412"/>
      <c r="E5751" s="412">
        <v>2200</v>
      </c>
      <c r="F5751" s="412">
        <v>0</v>
      </c>
      <c r="G5751" s="412"/>
      <c r="H5751" s="413"/>
    </row>
    <row r="5752" spans="2:8" ht="40.5" x14ac:dyDescent="0.35">
      <c r="B5752" s="410" t="s">
        <v>6560</v>
      </c>
      <c r="C5752" s="411" t="s">
        <v>867</v>
      </c>
      <c r="D5752" s="412"/>
      <c r="E5752" s="412">
        <v>0</v>
      </c>
      <c r="F5752" s="412">
        <v>3000</v>
      </c>
      <c r="G5752" s="412"/>
      <c r="H5752" s="413"/>
    </row>
    <row r="5753" spans="2:8" ht="40.5" x14ac:dyDescent="0.35">
      <c r="B5753" s="410" t="s">
        <v>6561</v>
      </c>
      <c r="C5753" s="411" t="s">
        <v>867</v>
      </c>
      <c r="D5753" s="412"/>
      <c r="E5753" s="412">
        <v>3000</v>
      </c>
      <c r="F5753" s="412">
        <v>0</v>
      </c>
      <c r="G5753" s="412"/>
      <c r="H5753" s="413"/>
    </row>
    <row r="5754" spans="2:8" ht="40.5" x14ac:dyDescent="0.35">
      <c r="B5754" s="410" t="s">
        <v>6562</v>
      </c>
      <c r="C5754" s="411" t="s">
        <v>867</v>
      </c>
      <c r="D5754" s="412"/>
      <c r="E5754" s="412">
        <v>0</v>
      </c>
      <c r="F5754" s="412">
        <v>2200</v>
      </c>
      <c r="G5754" s="412"/>
      <c r="H5754" s="413"/>
    </row>
    <row r="5755" spans="2:8" ht="40.5" x14ac:dyDescent="0.35">
      <c r="B5755" s="410" t="s">
        <v>6563</v>
      </c>
      <c r="C5755" s="411" t="s">
        <v>867</v>
      </c>
      <c r="D5755" s="412"/>
      <c r="E5755" s="412">
        <v>2200</v>
      </c>
      <c r="F5755" s="412">
        <v>0</v>
      </c>
      <c r="G5755" s="412"/>
      <c r="H5755" s="413"/>
    </row>
    <row r="5756" spans="2:8" ht="40.5" x14ac:dyDescent="0.35">
      <c r="B5756" s="410" t="s">
        <v>6564</v>
      </c>
      <c r="C5756" s="411" t="s">
        <v>867</v>
      </c>
      <c r="D5756" s="412"/>
      <c r="E5756" s="412">
        <v>0</v>
      </c>
      <c r="F5756" s="412">
        <v>2200</v>
      </c>
      <c r="G5756" s="412"/>
      <c r="H5756" s="413"/>
    </row>
    <row r="5757" spans="2:8" ht="40.5" x14ac:dyDescent="0.35">
      <c r="B5757" s="410" t="s">
        <v>6565</v>
      </c>
      <c r="C5757" s="411" t="s">
        <v>867</v>
      </c>
      <c r="D5757" s="412"/>
      <c r="E5757" s="412">
        <v>2200</v>
      </c>
      <c r="F5757" s="412">
        <v>0</v>
      </c>
      <c r="G5757" s="412"/>
      <c r="H5757" s="413"/>
    </row>
    <row r="5758" spans="2:8" ht="40.5" x14ac:dyDescent="0.35">
      <c r="B5758" s="410" t="s">
        <v>6566</v>
      </c>
      <c r="C5758" s="411" t="s">
        <v>867</v>
      </c>
      <c r="D5758" s="412"/>
      <c r="E5758" s="412">
        <v>0</v>
      </c>
      <c r="F5758" s="412">
        <v>3000</v>
      </c>
      <c r="G5758" s="412"/>
      <c r="H5758" s="413"/>
    </row>
    <row r="5759" spans="2:8" ht="40.5" x14ac:dyDescent="0.35">
      <c r="B5759" s="410" t="s">
        <v>6567</v>
      </c>
      <c r="C5759" s="411" t="s">
        <v>867</v>
      </c>
      <c r="D5759" s="412"/>
      <c r="E5759" s="412">
        <v>3000</v>
      </c>
      <c r="F5759" s="412">
        <v>0</v>
      </c>
      <c r="G5759" s="412"/>
      <c r="H5759" s="413"/>
    </row>
    <row r="5760" spans="2:8" ht="40.5" x14ac:dyDescent="0.35">
      <c r="B5760" s="410" t="s">
        <v>6568</v>
      </c>
      <c r="C5760" s="411" t="s">
        <v>867</v>
      </c>
      <c r="D5760" s="412"/>
      <c r="E5760" s="412">
        <v>0</v>
      </c>
      <c r="F5760" s="412">
        <v>2200</v>
      </c>
      <c r="G5760" s="412"/>
      <c r="H5760" s="413"/>
    </row>
    <row r="5761" spans="2:8" ht="40.5" x14ac:dyDescent="0.35">
      <c r="B5761" s="410" t="s">
        <v>6569</v>
      </c>
      <c r="C5761" s="411" t="s">
        <v>867</v>
      </c>
      <c r="D5761" s="412"/>
      <c r="E5761" s="412">
        <v>2200</v>
      </c>
      <c r="F5761" s="412">
        <v>0</v>
      </c>
      <c r="G5761" s="412"/>
      <c r="H5761" s="413"/>
    </row>
    <row r="5762" spans="2:8" ht="40.5" x14ac:dyDescent="0.35">
      <c r="B5762" s="410" t="s">
        <v>6570</v>
      </c>
      <c r="C5762" s="411" t="s">
        <v>867</v>
      </c>
      <c r="D5762" s="412"/>
      <c r="E5762" s="412">
        <v>0</v>
      </c>
      <c r="F5762" s="412">
        <v>3000</v>
      </c>
      <c r="G5762" s="412"/>
      <c r="H5762" s="413"/>
    </row>
    <row r="5763" spans="2:8" ht="40.5" x14ac:dyDescent="0.35">
      <c r="B5763" s="410" t="s">
        <v>6571</v>
      </c>
      <c r="C5763" s="411" t="s">
        <v>867</v>
      </c>
      <c r="D5763" s="412"/>
      <c r="E5763" s="412">
        <v>3000</v>
      </c>
      <c r="F5763" s="412">
        <v>0</v>
      </c>
      <c r="G5763" s="412"/>
      <c r="H5763" s="413"/>
    </row>
    <row r="5764" spans="2:8" ht="40.5" x14ac:dyDescent="0.35">
      <c r="B5764" s="410" t="s">
        <v>6572</v>
      </c>
      <c r="C5764" s="411" t="s">
        <v>867</v>
      </c>
      <c r="D5764" s="412"/>
      <c r="E5764" s="412">
        <v>0</v>
      </c>
      <c r="F5764" s="412">
        <v>2500</v>
      </c>
      <c r="G5764" s="412"/>
      <c r="H5764" s="413"/>
    </row>
    <row r="5765" spans="2:8" ht="40.5" x14ac:dyDescent="0.35">
      <c r="B5765" s="410" t="s">
        <v>6573</v>
      </c>
      <c r="C5765" s="411" t="s">
        <v>867</v>
      </c>
      <c r="D5765" s="412"/>
      <c r="E5765" s="412">
        <v>2500</v>
      </c>
      <c r="F5765" s="412">
        <v>0</v>
      </c>
      <c r="G5765" s="412"/>
      <c r="H5765" s="413"/>
    </row>
    <row r="5766" spans="2:8" ht="40.5" x14ac:dyDescent="0.35">
      <c r="B5766" s="410" t="s">
        <v>6574</v>
      </c>
      <c r="C5766" s="411" t="s">
        <v>867</v>
      </c>
      <c r="D5766" s="412"/>
      <c r="E5766" s="412">
        <v>0</v>
      </c>
      <c r="F5766" s="412">
        <v>7000</v>
      </c>
      <c r="G5766" s="412"/>
      <c r="H5766" s="413"/>
    </row>
    <row r="5767" spans="2:8" ht="40.5" x14ac:dyDescent="0.35">
      <c r="B5767" s="410" t="s">
        <v>6575</v>
      </c>
      <c r="C5767" s="411" t="s">
        <v>867</v>
      </c>
      <c r="D5767" s="412"/>
      <c r="E5767" s="412">
        <v>7000</v>
      </c>
      <c r="F5767" s="412">
        <v>0</v>
      </c>
      <c r="G5767" s="412"/>
      <c r="H5767" s="413"/>
    </row>
    <row r="5768" spans="2:8" ht="40.5" x14ac:dyDescent="0.35">
      <c r="B5768" s="410" t="s">
        <v>6576</v>
      </c>
      <c r="C5768" s="411" t="s">
        <v>867</v>
      </c>
      <c r="D5768" s="412"/>
      <c r="E5768" s="412">
        <v>0</v>
      </c>
      <c r="F5768" s="412">
        <v>2500</v>
      </c>
      <c r="G5768" s="412"/>
      <c r="H5768" s="413"/>
    </row>
    <row r="5769" spans="2:8" ht="40.5" x14ac:dyDescent="0.35">
      <c r="B5769" s="410" t="s">
        <v>6577</v>
      </c>
      <c r="C5769" s="411" t="s">
        <v>867</v>
      </c>
      <c r="D5769" s="412"/>
      <c r="E5769" s="412">
        <v>2500</v>
      </c>
      <c r="F5769" s="412">
        <v>0</v>
      </c>
      <c r="G5769" s="412"/>
      <c r="H5769" s="413"/>
    </row>
    <row r="5770" spans="2:8" ht="40.5" x14ac:dyDescent="0.35">
      <c r="B5770" s="410" t="s">
        <v>6578</v>
      </c>
      <c r="C5770" s="411" t="s">
        <v>867</v>
      </c>
      <c r="D5770" s="412"/>
      <c r="E5770" s="412">
        <v>0</v>
      </c>
      <c r="F5770" s="412">
        <v>2500</v>
      </c>
      <c r="G5770" s="412"/>
      <c r="H5770" s="413"/>
    </row>
    <row r="5771" spans="2:8" ht="40.5" x14ac:dyDescent="0.35">
      <c r="B5771" s="410" t="s">
        <v>6579</v>
      </c>
      <c r="C5771" s="411" t="s">
        <v>867</v>
      </c>
      <c r="D5771" s="412"/>
      <c r="E5771" s="412">
        <v>2500</v>
      </c>
      <c r="F5771" s="412">
        <v>0</v>
      </c>
      <c r="G5771" s="412"/>
      <c r="H5771" s="413"/>
    </row>
    <row r="5772" spans="2:8" ht="40.5" x14ac:dyDescent="0.35">
      <c r="B5772" s="410" t="s">
        <v>6580</v>
      </c>
      <c r="C5772" s="411" t="s">
        <v>867</v>
      </c>
      <c r="D5772" s="412"/>
      <c r="E5772" s="412">
        <v>0</v>
      </c>
      <c r="F5772" s="412">
        <v>2200</v>
      </c>
      <c r="G5772" s="412"/>
      <c r="H5772" s="413"/>
    </row>
    <row r="5773" spans="2:8" ht="40.5" x14ac:dyDescent="0.35">
      <c r="B5773" s="410" t="s">
        <v>6581</v>
      </c>
      <c r="C5773" s="411" t="s">
        <v>867</v>
      </c>
      <c r="D5773" s="412"/>
      <c r="E5773" s="412">
        <v>2200</v>
      </c>
      <c r="F5773" s="412">
        <v>0</v>
      </c>
      <c r="G5773" s="412"/>
      <c r="H5773" s="413"/>
    </row>
    <row r="5774" spans="2:8" ht="40.5" x14ac:dyDescent="0.35">
      <c r="B5774" s="410" t="s">
        <v>6582</v>
      </c>
      <c r="C5774" s="411" t="s">
        <v>867</v>
      </c>
      <c r="D5774" s="412"/>
      <c r="E5774" s="412">
        <v>0</v>
      </c>
      <c r="F5774" s="412">
        <v>11000</v>
      </c>
      <c r="G5774" s="412"/>
      <c r="H5774" s="413"/>
    </row>
    <row r="5775" spans="2:8" ht="40.5" x14ac:dyDescent="0.35">
      <c r="B5775" s="410" t="s">
        <v>6583</v>
      </c>
      <c r="C5775" s="411" t="s">
        <v>867</v>
      </c>
      <c r="D5775" s="412"/>
      <c r="E5775" s="412">
        <v>11000</v>
      </c>
      <c r="F5775" s="412">
        <v>0</v>
      </c>
      <c r="G5775" s="412"/>
      <c r="H5775" s="413"/>
    </row>
    <row r="5776" spans="2:8" ht="40.5" x14ac:dyDescent="0.35">
      <c r="B5776" s="410" t="s">
        <v>6584</v>
      </c>
      <c r="C5776" s="411" t="s">
        <v>867</v>
      </c>
      <c r="D5776" s="412"/>
      <c r="E5776" s="412">
        <v>0</v>
      </c>
      <c r="F5776" s="412">
        <v>2200</v>
      </c>
      <c r="G5776" s="412"/>
      <c r="H5776" s="413"/>
    </row>
    <row r="5777" spans="2:8" ht="40.5" x14ac:dyDescent="0.35">
      <c r="B5777" s="410" t="s">
        <v>6585</v>
      </c>
      <c r="C5777" s="411" t="s">
        <v>867</v>
      </c>
      <c r="D5777" s="412"/>
      <c r="E5777" s="412">
        <v>2200</v>
      </c>
      <c r="F5777" s="412">
        <v>0</v>
      </c>
      <c r="G5777" s="412"/>
      <c r="H5777" s="413"/>
    </row>
    <row r="5778" spans="2:8" ht="40.5" x14ac:dyDescent="0.35">
      <c r="B5778" s="410" t="s">
        <v>6586</v>
      </c>
      <c r="C5778" s="411" t="s">
        <v>869</v>
      </c>
      <c r="D5778" s="412"/>
      <c r="E5778" s="412">
        <v>0</v>
      </c>
      <c r="F5778" s="412">
        <v>2500</v>
      </c>
      <c r="G5778" s="412"/>
      <c r="H5778" s="413"/>
    </row>
    <row r="5779" spans="2:8" ht="40.5" x14ac:dyDescent="0.35">
      <c r="B5779" s="410" t="s">
        <v>6587</v>
      </c>
      <c r="C5779" s="411" t="s">
        <v>869</v>
      </c>
      <c r="D5779" s="412"/>
      <c r="E5779" s="412">
        <v>2500</v>
      </c>
      <c r="F5779" s="412">
        <v>0</v>
      </c>
      <c r="G5779" s="412"/>
      <c r="H5779" s="413"/>
    </row>
    <row r="5780" spans="2:8" ht="40.5" x14ac:dyDescent="0.35">
      <c r="B5780" s="410" t="s">
        <v>6588</v>
      </c>
      <c r="C5780" s="411" t="s">
        <v>869</v>
      </c>
      <c r="D5780" s="412"/>
      <c r="E5780" s="412">
        <v>0</v>
      </c>
      <c r="F5780" s="412">
        <v>3000</v>
      </c>
      <c r="G5780" s="412"/>
      <c r="H5780" s="413"/>
    </row>
    <row r="5781" spans="2:8" ht="40.5" x14ac:dyDescent="0.35">
      <c r="B5781" s="410" t="s">
        <v>6589</v>
      </c>
      <c r="C5781" s="411" t="s">
        <v>869</v>
      </c>
      <c r="D5781" s="412"/>
      <c r="E5781" s="412">
        <v>3000</v>
      </c>
      <c r="F5781" s="412">
        <v>0</v>
      </c>
      <c r="G5781" s="412"/>
      <c r="H5781" s="413"/>
    </row>
    <row r="5782" spans="2:8" ht="40.5" x14ac:dyDescent="0.35">
      <c r="B5782" s="410" t="s">
        <v>6590</v>
      </c>
      <c r="C5782" s="411" t="s">
        <v>869</v>
      </c>
      <c r="D5782" s="412"/>
      <c r="E5782" s="412">
        <v>0</v>
      </c>
      <c r="F5782" s="412">
        <v>2200</v>
      </c>
      <c r="G5782" s="412"/>
      <c r="H5782" s="413"/>
    </row>
    <row r="5783" spans="2:8" ht="40.5" x14ac:dyDescent="0.35">
      <c r="B5783" s="410" t="s">
        <v>6591</v>
      </c>
      <c r="C5783" s="411" t="s">
        <v>869</v>
      </c>
      <c r="D5783" s="412"/>
      <c r="E5783" s="412">
        <v>2200</v>
      </c>
      <c r="F5783" s="412">
        <v>0</v>
      </c>
      <c r="G5783" s="412"/>
      <c r="H5783" s="413"/>
    </row>
    <row r="5784" spans="2:8" ht="40.5" x14ac:dyDescent="0.35">
      <c r="B5784" s="410" t="s">
        <v>6592</v>
      </c>
      <c r="C5784" s="411" t="s">
        <v>869</v>
      </c>
      <c r="D5784" s="412"/>
      <c r="E5784" s="412">
        <v>0</v>
      </c>
      <c r="F5784" s="412">
        <v>2200</v>
      </c>
      <c r="G5784" s="412"/>
      <c r="H5784" s="413"/>
    </row>
    <row r="5785" spans="2:8" ht="40.5" x14ac:dyDescent="0.35">
      <c r="B5785" s="410" t="s">
        <v>6593</v>
      </c>
      <c r="C5785" s="411" t="s">
        <v>869</v>
      </c>
      <c r="D5785" s="412"/>
      <c r="E5785" s="412">
        <v>2200</v>
      </c>
      <c r="F5785" s="412">
        <v>0</v>
      </c>
      <c r="G5785" s="412"/>
      <c r="H5785" s="413"/>
    </row>
    <row r="5786" spans="2:8" ht="40.5" x14ac:dyDescent="0.35">
      <c r="B5786" s="410" t="s">
        <v>6594</v>
      </c>
      <c r="C5786" s="411" t="s">
        <v>869</v>
      </c>
      <c r="D5786" s="412"/>
      <c r="E5786" s="412">
        <v>0</v>
      </c>
      <c r="F5786" s="412">
        <v>2200</v>
      </c>
      <c r="G5786" s="412"/>
      <c r="H5786" s="413"/>
    </row>
    <row r="5787" spans="2:8" ht="40.5" x14ac:dyDescent="0.35">
      <c r="B5787" s="410" t="s">
        <v>6595</v>
      </c>
      <c r="C5787" s="411" t="s">
        <v>869</v>
      </c>
      <c r="D5787" s="412"/>
      <c r="E5787" s="412">
        <v>2200</v>
      </c>
      <c r="F5787" s="412">
        <v>0</v>
      </c>
      <c r="G5787" s="412"/>
      <c r="H5787" s="413"/>
    </row>
    <row r="5788" spans="2:8" ht="40.5" x14ac:dyDescent="0.35">
      <c r="B5788" s="410" t="s">
        <v>6596</v>
      </c>
      <c r="C5788" s="411" t="s">
        <v>869</v>
      </c>
      <c r="D5788" s="412"/>
      <c r="E5788" s="412">
        <v>0</v>
      </c>
      <c r="F5788" s="412">
        <v>3000</v>
      </c>
      <c r="G5788" s="412"/>
      <c r="H5788" s="413"/>
    </row>
    <row r="5789" spans="2:8" ht="40.5" x14ac:dyDescent="0.35">
      <c r="B5789" s="410" t="s">
        <v>6597</v>
      </c>
      <c r="C5789" s="411" t="s">
        <v>869</v>
      </c>
      <c r="D5789" s="412"/>
      <c r="E5789" s="412">
        <v>3000</v>
      </c>
      <c r="F5789" s="412">
        <v>0</v>
      </c>
      <c r="G5789" s="412"/>
      <c r="H5789" s="413"/>
    </row>
    <row r="5790" spans="2:8" ht="40.5" x14ac:dyDescent="0.35">
      <c r="B5790" s="410" t="s">
        <v>6598</v>
      </c>
      <c r="C5790" s="411" t="s">
        <v>869</v>
      </c>
      <c r="D5790" s="412"/>
      <c r="E5790" s="412">
        <v>0</v>
      </c>
      <c r="F5790" s="412">
        <v>2200</v>
      </c>
      <c r="G5790" s="412"/>
      <c r="H5790" s="413"/>
    </row>
    <row r="5791" spans="2:8" ht="40.5" x14ac:dyDescent="0.35">
      <c r="B5791" s="410" t="s">
        <v>6599</v>
      </c>
      <c r="C5791" s="411" t="s">
        <v>869</v>
      </c>
      <c r="D5791" s="412"/>
      <c r="E5791" s="412">
        <v>2200</v>
      </c>
      <c r="F5791" s="412">
        <v>0</v>
      </c>
      <c r="G5791" s="412"/>
      <c r="H5791" s="413"/>
    </row>
    <row r="5792" spans="2:8" ht="40.5" x14ac:dyDescent="0.35">
      <c r="B5792" s="410" t="s">
        <v>6600</v>
      </c>
      <c r="C5792" s="411" t="s">
        <v>869</v>
      </c>
      <c r="D5792" s="412"/>
      <c r="E5792" s="412">
        <v>0</v>
      </c>
      <c r="F5792" s="412">
        <v>2200</v>
      </c>
      <c r="G5792" s="412"/>
      <c r="H5792" s="413"/>
    </row>
    <row r="5793" spans="2:8" ht="40.5" x14ac:dyDescent="0.35">
      <c r="B5793" s="410" t="s">
        <v>6601</v>
      </c>
      <c r="C5793" s="411" t="s">
        <v>869</v>
      </c>
      <c r="D5793" s="412"/>
      <c r="E5793" s="412">
        <v>2200</v>
      </c>
      <c r="F5793" s="412">
        <v>0</v>
      </c>
      <c r="G5793" s="412"/>
      <c r="H5793" s="413"/>
    </row>
    <row r="5794" spans="2:8" ht="40.5" x14ac:dyDescent="0.35">
      <c r="B5794" s="410" t="s">
        <v>6602</v>
      </c>
      <c r="C5794" s="411" t="s">
        <v>869</v>
      </c>
      <c r="D5794" s="412"/>
      <c r="E5794" s="412">
        <v>0</v>
      </c>
      <c r="F5794" s="412">
        <v>3000</v>
      </c>
      <c r="G5794" s="412"/>
      <c r="H5794" s="413"/>
    </row>
    <row r="5795" spans="2:8" ht="40.5" x14ac:dyDescent="0.35">
      <c r="B5795" s="410" t="s">
        <v>6603</v>
      </c>
      <c r="C5795" s="411" t="s">
        <v>869</v>
      </c>
      <c r="D5795" s="412"/>
      <c r="E5795" s="412">
        <v>3000</v>
      </c>
      <c r="F5795" s="412">
        <v>0</v>
      </c>
      <c r="G5795" s="412"/>
      <c r="H5795" s="413"/>
    </row>
    <row r="5796" spans="2:8" ht="40.5" x14ac:dyDescent="0.35">
      <c r="B5796" s="410" t="s">
        <v>6604</v>
      </c>
      <c r="C5796" s="411" t="s">
        <v>869</v>
      </c>
      <c r="D5796" s="412"/>
      <c r="E5796" s="412">
        <v>0</v>
      </c>
      <c r="F5796" s="412">
        <v>2200</v>
      </c>
      <c r="G5796" s="412"/>
      <c r="H5796" s="413"/>
    </row>
    <row r="5797" spans="2:8" ht="40.5" x14ac:dyDescent="0.35">
      <c r="B5797" s="410" t="s">
        <v>6605</v>
      </c>
      <c r="C5797" s="411" t="s">
        <v>869</v>
      </c>
      <c r="D5797" s="412"/>
      <c r="E5797" s="412">
        <v>2200</v>
      </c>
      <c r="F5797" s="412">
        <v>0</v>
      </c>
      <c r="G5797" s="412"/>
      <c r="H5797" s="413"/>
    </row>
    <row r="5798" spans="2:8" ht="40.5" x14ac:dyDescent="0.35">
      <c r="B5798" s="410" t="s">
        <v>6606</v>
      </c>
      <c r="C5798" s="411" t="s">
        <v>869</v>
      </c>
      <c r="D5798" s="412"/>
      <c r="E5798" s="412">
        <v>0</v>
      </c>
      <c r="F5798" s="412">
        <v>3000</v>
      </c>
      <c r="G5798" s="412"/>
      <c r="H5798" s="413"/>
    </row>
    <row r="5799" spans="2:8" ht="40.5" x14ac:dyDescent="0.35">
      <c r="B5799" s="410" t="s">
        <v>6607</v>
      </c>
      <c r="C5799" s="411" t="s">
        <v>869</v>
      </c>
      <c r="D5799" s="412"/>
      <c r="E5799" s="412">
        <v>3000</v>
      </c>
      <c r="F5799" s="412">
        <v>0</v>
      </c>
      <c r="G5799" s="412"/>
      <c r="H5799" s="413"/>
    </row>
    <row r="5800" spans="2:8" ht="40.5" x14ac:dyDescent="0.35">
      <c r="B5800" s="410" t="s">
        <v>6608</v>
      </c>
      <c r="C5800" s="411" t="s">
        <v>869</v>
      </c>
      <c r="D5800" s="412"/>
      <c r="E5800" s="412">
        <v>0</v>
      </c>
      <c r="F5800" s="412">
        <v>2500</v>
      </c>
      <c r="G5800" s="412"/>
      <c r="H5800" s="413"/>
    </row>
    <row r="5801" spans="2:8" ht="40.5" x14ac:dyDescent="0.35">
      <c r="B5801" s="410" t="s">
        <v>6609</v>
      </c>
      <c r="C5801" s="411" t="s">
        <v>869</v>
      </c>
      <c r="D5801" s="412"/>
      <c r="E5801" s="412">
        <v>2500</v>
      </c>
      <c r="F5801" s="412">
        <v>0</v>
      </c>
      <c r="G5801" s="412"/>
      <c r="H5801" s="413"/>
    </row>
    <row r="5802" spans="2:8" ht="40.5" x14ac:dyDescent="0.35">
      <c r="B5802" s="410" t="s">
        <v>6610</v>
      </c>
      <c r="C5802" s="411" t="s">
        <v>869</v>
      </c>
      <c r="D5802" s="412"/>
      <c r="E5802" s="412">
        <v>0</v>
      </c>
      <c r="F5802" s="412">
        <v>7000</v>
      </c>
      <c r="G5802" s="412"/>
      <c r="H5802" s="413"/>
    </row>
    <row r="5803" spans="2:8" ht="40.5" x14ac:dyDescent="0.35">
      <c r="B5803" s="410" t="s">
        <v>6611</v>
      </c>
      <c r="C5803" s="411" t="s">
        <v>869</v>
      </c>
      <c r="D5803" s="412"/>
      <c r="E5803" s="412">
        <v>7000</v>
      </c>
      <c r="F5803" s="412">
        <v>0</v>
      </c>
      <c r="G5803" s="412"/>
      <c r="H5803" s="413"/>
    </row>
    <row r="5804" spans="2:8" ht="40.5" x14ac:dyDescent="0.35">
      <c r="B5804" s="410" t="s">
        <v>6612</v>
      </c>
      <c r="C5804" s="411" t="s">
        <v>869</v>
      </c>
      <c r="D5804" s="412"/>
      <c r="E5804" s="412">
        <v>0</v>
      </c>
      <c r="F5804" s="412">
        <v>2500</v>
      </c>
      <c r="G5804" s="412"/>
      <c r="H5804" s="413"/>
    </row>
    <row r="5805" spans="2:8" ht="40.5" x14ac:dyDescent="0.35">
      <c r="B5805" s="410" t="s">
        <v>6613</v>
      </c>
      <c r="C5805" s="411" t="s">
        <v>869</v>
      </c>
      <c r="D5805" s="412"/>
      <c r="E5805" s="412">
        <v>2500</v>
      </c>
      <c r="F5805" s="412">
        <v>0</v>
      </c>
      <c r="G5805" s="412"/>
      <c r="H5805" s="413"/>
    </row>
    <row r="5806" spans="2:8" ht="40.5" x14ac:dyDescent="0.35">
      <c r="B5806" s="410" t="s">
        <v>6614</v>
      </c>
      <c r="C5806" s="411" t="s">
        <v>869</v>
      </c>
      <c r="D5806" s="412"/>
      <c r="E5806" s="412">
        <v>0</v>
      </c>
      <c r="F5806" s="412">
        <v>2500</v>
      </c>
      <c r="G5806" s="412"/>
      <c r="H5806" s="413"/>
    </row>
    <row r="5807" spans="2:8" ht="40.5" x14ac:dyDescent="0.35">
      <c r="B5807" s="410" t="s">
        <v>6615</v>
      </c>
      <c r="C5807" s="411" t="s">
        <v>869</v>
      </c>
      <c r="D5807" s="412"/>
      <c r="E5807" s="412">
        <v>2500</v>
      </c>
      <c r="F5807" s="412">
        <v>0</v>
      </c>
      <c r="G5807" s="412"/>
      <c r="H5807" s="413"/>
    </row>
    <row r="5808" spans="2:8" ht="40.5" x14ac:dyDescent="0.35">
      <c r="B5808" s="410" t="s">
        <v>6616</v>
      </c>
      <c r="C5808" s="411" t="s">
        <v>869</v>
      </c>
      <c r="D5808" s="412"/>
      <c r="E5808" s="412">
        <v>0</v>
      </c>
      <c r="F5808" s="412">
        <v>2200</v>
      </c>
      <c r="G5808" s="412"/>
      <c r="H5808" s="413"/>
    </row>
    <row r="5809" spans="2:8" ht="40.5" x14ac:dyDescent="0.35">
      <c r="B5809" s="410" t="s">
        <v>6617</v>
      </c>
      <c r="C5809" s="411" t="s">
        <v>869</v>
      </c>
      <c r="D5809" s="412"/>
      <c r="E5809" s="412">
        <v>2200</v>
      </c>
      <c r="F5809" s="412">
        <v>0</v>
      </c>
      <c r="G5809" s="412"/>
      <c r="H5809" s="413"/>
    </row>
    <row r="5810" spans="2:8" ht="40.5" x14ac:dyDescent="0.35">
      <c r="B5810" s="410" t="s">
        <v>6618</v>
      </c>
      <c r="C5810" s="411" t="s">
        <v>869</v>
      </c>
      <c r="D5810" s="412"/>
      <c r="E5810" s="412">
        <v>0</v>
      </c>
      <c r="F5810" s="412">
        <v>11000</v>
      </c>
      <c r="G5810" s="412"/>
      <c r="H5810" s="413"/>
    </row>
    <row r="5811" spans="2:8" ht="40.5" x14ac:dyDescent="0.35">
      <c r="B5811" s="410" t="s">
        <v>6619</v>
      </c>
      <c r="C5811" s="411" t="s">
        <v>869</v>
      </c>
      <c r="D5811" s="412"/>
      <c r="E5811" s="412">
        <v>11000</v>
      </c>
      <c r="F5811" s="412">
        <v>0</v>
      </c>
      <c r="G5811" s="412"/>
      <c r="H5811" s="413"/>
    </row>
    <row r="5812" spans="2:8" ht="40.5" x14ac:dyDescent="0.35">
      <c r="B5812" s="410" t="s">
        <v>6620</v>
      </c>
      <c r="C5812" s="411" t="s">
        <v>869</v>
      </c>
      <c r="D5812" s="412"/>
      <c r="E5812" s="412">
        <v>0</v>
      </c>
      <c r="F5812" s="412">
        <v>2200</v>
      </c>
      <c r="G5812" s="412"/>
      <c r="H5812" s="413"/>
    </row>
    <row r="5813" spans="2:8" ht="40.5" x14ac:dyDescent="0.35">
      <c r="B5813" s="410" t="s">
        <v>6621</v>
      </c>
      <c r="C5813" s="411" t="s">
        <v>869</v>
      </c>
      <c r="D5813" s="412"/>
      <c r="E5813" s="412">
        <v>2200</v>
      </c>
      <c r="F5813" s="412">
        <v>0</v>
      </c>
      <c r="G5813" s="412"/>
      <c r="H5813" s="413"/>
    </row>
    <row r="5814" spans="2:8" ht="53.25" x14ac:dyDescent="0.35">
      <c r="B5814" s="410" t="s">
        <v>6622</v>
      </c>
      <c r="C5814" s="411" t="s">
        <v>871</v>
      </c>
      <c r="D5814" s="412"/>
      <c r="E5814" s="412">
        <v>0</v>
      </c>
      <c r="F5814" s="412">
        <v>2200</v>
      </c>
      <c r="G5814" s="412"/>
      <c r="H5814" s="413"/>
    </row>
    <row r="5815" spans="2:8" ht="53.25" x14ac:dyDescent="0.35">
      <c r="B5815" s="410" t="s">
        <v>6623</v>
      </c>
      <c r="C5815" s="411" t="s">
        <v>871</v>
      </c>
      <c r="D5815" s="412"/>
      <c r="E5815" s="412">
        <v>2200</v>
      </c>
      <c r="F5815" s="412">
        <v>0</v>
      </c>
      <c r="G5815" s="412"/>
      <c r="H5815" s="413"/>
    </row>
    <row r="5816" spans="2:8" ht="53.25" x14ac:dyDescent="0.35">
      <c r="B5816" s="410" t="s">
        <v>6624</v>
      </c>
      <c r="C5816" s="411" t="s">
        <v>873</v>
      </c>
      <c r="D5816" s="412"/>
      <c r="E5816" s="412">
        <v>0</v>
      </c>
      <c r="F5816" s="412">
        <v>3787.02</v>
      </c>
      <c r="G5816" s="412"/>
      <c r="H5816" s="413"/>
    </row>
    <row r="5817" spans="2:8" ht="53.25" x14ac:dyDescent="0.35">
      <c r="B5817" s="410" t="s">
        <v>6625</v>
      </c>
      <c r="C5817" s="411" t="s">
        <v>873</v>
      </c>
      <c r="D5817" s="412"/>
      <c r="E5817" s="412">
        <v>3787.02</v>
      </c>
      <c r="F5817" s="412">
        <v>0</v>
      </c>
      <c r="G5817" s="412"/>
      <c r="H5817" s="413"/>
    </row>
    <row r="5818" spans="2:8" ht="40.5" x14ac:dyDescent="0.35">
      <c r="B5818" s="410" t="s">
        <v>6626</v>
      </c>
      <c r="C5818" s="411" t="s">
        <v>877</v>
      </c>
      <c r="D5818" s="412"/>
      <c r="E5818" s="412">
        <v>0</v>
      </c>
      <c r="F5818" s="412">
        <v>2500</v>
      </c>
      <c r="G5818" s="412"/>
      <c r="H5818" s="413"/>
    </row>
    <row r="5819" spans="2:8" ht="40.5" x14ac:dyDescent="0.35">
      <c r="B5819" s="410" t="s">
        <v>6627</v>
      </c>
      <c r="C5819" s="411" t="s">
        <v>877</v>
      </c>
      <c r="D5819" s="412"/>
      <c r="E5819" s="412">
        <v>2500</v>
      </c>
      <c r="F5819" s="412">
        <v>0</v>
      </c>
      <c r="G5819" s="412"/>
      <c r="H5819" s="413"/>
    </row>
    <row r="5820" spans="2:8" ht="40.5" x14ac:dyDescent="0.35">
      <c r="B5820" s="410" t="s">
        <v>6628</v>
      </c>
      <c r="C5820" s="411" t="s">
        <v>877</v>
      </c>
      <c r="D5820" s="412"/>
      <c r="E5820" s="412">
        <v>0</v>
      </c>
      <c r="F5820" s="412">
        <v>3000</v>
      </c>
      <c r="G5820" s="412"/>
      <c r="H5820" s="413"/>
    </row>
    <row r="5821" spans="2:8" ht="40.5" x14ac:dyDescent="0.35">
      <c r="B5821" s="410" t="s">
        <v>6629</v>
      </c>
      <c r="C5821" s="411" t="s">
        <v>877</v>
      </c>
      <c r="D5821" s="412"/>
      <c r="E5821" s="412">
        <v>3000</v>
      </c>
      <c r="F5821" s="412">
        <v>0</v>
      </c>
      <c r="G5821" s="412"/>
      <c r="H5821" s="413"/>
    </row>
    <row r="5822" spans="2:8" ht="40.5" x14ac:dyDescent="0.35">
      <c r="B5822" s="410" t="s">
        <v>6630</v>
      </c>
      <c r="C5822" s="411" t="s">
        <v>877</v>
      </c>
      <c r="D5822" s="412"/>
      <c r="E5822" s="412">
        <v>0</v>
      </c>
      <c r="F5822" s="412">
        <v>2200</v>
      </c>
      <c r="G5822" s="412"/>
      <c r="H5822" s="413"/>
    </row>
    <row r="5823" spans="2:8" ht="40.5" x14ac:dyDescent="0.35">
      <c r="B5823" s="410" t="s">
        <v>6631</v>
      </c>
      <c r="C5823" s="411" t="s">
        <v>877</v>
      </c>
      <c r="D5823" s="412"/>
      <c r="E5823" s="412">
        <v>2200</v>
      </c>
      <c r="F5823" s="412">
        <v>0</v>
      </c>
      <c r="G5823" s="412"/>
      <c r="H5823" s="413"/>
    </row>
    <row r="5824" spans="2:8" ht="40.5" x14ac:dyDescent="0.35">
      <c r="B5824" s="410" t="s">
        <v>6632</v>
      </c>
      <c r="C5824" s="411" t="s">
        <v>877</v>
      </c>
      <c r="D5824" s="412"/>
      <c r="E5824" s="412">
        <v>0</v>
      </c>
      <c r="F5824" s="412">
        <v>2200</v>
      </c>
      <c r="G5824" s="412"/>
      <c r="H5824" s="413"/>
    </row>
    <row r="5825" spans="2:8" ht="40.5" x14ac:dyDescent="0.35">
      <c r="B5825" s="410" t="s">
        <v>6633</v>
      </c>
      <c r="C5825" s="411" t="s">
        <v>877</v>
      </c>
      <c r="D5825" s="412"/>
      <c r="E5825" s="412">
        <v>2200</v>
      </c>
      <c r="F5825" s="412">
        <v>0</v>
      </c>
      <c r="G5825" s="412"/>
      <c r="H5825" s="413"/>
    </row>
    <row r="5826" spans="2:8" ht="40.5" x14ac:dyDescent="0.35">
      <c r="B5826" s="410" t="s">
        <v>6634</v>
      </c>
      <c r="C5826" s="411" t="s">
        <v>877</v>
      </c>
      <c r="D5826" s="412"/>
      <c r="E5826" s="412">
        <v>0</v>
      </c>
      <c r="F5826" s="412">
        <v>2200</v>
      </c>
      <c r="G5826" s="412"/>
      <c r="H5826" s="413"/>
    </row>
    <row r="5827" spans="2:8" ht="40.5" x14ac:dyDescent="0.35">
      <c r="B5827" s="410" t="s">
        <v>6635</v>
      </c>
      <c r="C5827" s="411" t="s">
        <v>877</v>
      </c>
      <c r="D5827" s="412"/>
      <c r="E5827" s="412">
        <v>2200</v>
      </c>
      <c r="F5827" s="412">
        <v>0</v>
      </c>
      <c r="G5827" s="412"/>
      <c r="H5827" s="413"/>
    </row>
    <row r="5828" spans="2:8" ht="40.5" x14ac:dyDescent="0.35">
      <c r="B5828" s="410" t="s">
        <v>6636</v>
      </c>
      <c r="C5828" s="411" t="s">
        <v>877</v>
      </c>
      <c r="D5828" s="412"/>
      <c r="E5828" s="412">
        <v>0</v>
      </c>
      <c r="F5828" s="412">
        <v>3000</v>
      </c>
      <c r="G5828" s="412"/>
      <c r="H5828" s="413"/>
    </row>
    <row r="5829" spans="2:8" ht="40.5" x14ac:dyDescent="0.35">
      <c r="B5829" s="410" t="s">
        <v>6637</v>
      </c>
      <c r="C5829" s="411" t="s">
        <v>877</v>
      </c>
      <c r="D5829" s="412"/>
      <c r="E5829" s="412">
        <v>3000</v>
      </c>
      <c r="F5829" s="412">
        <v>0</v>
      </c>
      <c r="G5829" s="412"/>
      <c r="H5829" s="413"/>
    </row>
    <row r="5830" spans="2:8" ht="40.5" x14ac:dyDescent="0.35">
      <c r="B5830" s="410" t="s">
        <v>6638</v>
      </c>
      <c r="C5830" s="411" t="s">
        <v>877</v>
      </c>
      <c r="D5830" s="412"/>
      <c r="E5830" s="412">
        <v>0</v>
      </c>
      <c r="F5830" s="412">
        <v>2200</v>
      </c>
      <c r="G5830" s="412"/>
      <c r="H5830" s="413"/>
    </row>
    <row r="5831" spans="2:8" ht="40.5" x14ac:dyDescent="0.35">
      <c r="B5831" s="410" t="s">
        <v>6639</v>
      </c>
      <c r="C5831" s="411" t="s">
        <v>877</v>
      </c>
      <c r="D5831" s="412"/>
      <c r="E5831" s="412">
        <v>2200</v>
      </c>
      <c r="F5831" s="412">
        <v>0</v>
      </c>
      <c r="G5831" s="412"/>
      <c r="H5831" s="413"/>
    </row>
    <row r="5832" spans="2:8" ht="40.5" x14ac:dyDescent="0.35">
      <c r="B5832" s="410" t="s">
        <v>6640</v>
      </c>
      <c r="C5832" s="411" t="s">
        <v>877</v>
      </c>
      <c r="D5832" s="412"/>
      <c r="E5832" s="412">
        <v>0</v>
      </c>
      <c r="F5832" s="412">
        <v>2200</v>
      </c>
      <c r="G5832" s="412"/>
      <c r="H5832" s="413"/>
    </row>
    <row r="5833" spans="2:8" ht="40.5" x14ac:dyDescent="0.35">
      <c r="B5833" s="410" t="s">
        <v>6641</v>
      </c>
      <c r="C5833" s="411" t="s">
        <v>877</v>
      </c>
      <c r="D5833" s="412"/>
      <c r="E5833" s="412">
        <v>2200</v>
      </c>
      <c r="F5833" s="412">
        <v>0</v>
      </c>
      <c r="G5833" s="412"/>
      <c r="H5833" s="413"/>
    </row>
    <row r="5834" spans="2:8" ht="40.5" x14ac:dyDescent="0.35">
      <c r="B5834" s="410" t="s">
        <v>6642</v>
      </c>
      <c r="C5834" s="411" t="s">
        <v>877</v>
      </c>
      <c r="D5834" s="412"/>
      <c r="E5834" s="412">
        <v>0</v>
      </c>
      <c r="F5834" s="412">
        <v>3000</v>
      </c>
      <c r="G5834" s="412"/>
      <c r="H5834" s="413"/>
    </row>
    <row r="5835" spans="2:8" ht="40.5" x14ac:dyDescent="0.35">
      <c r="B5835" s="410" t="s">
        <v>6643</v>
      </c>
      <c r="C5835" s="411" t="s">
        <v>877</v>
      </c>
      <c r="D5835" s="412"/>
      <c r="E5835" s="412">
        <v>3000</v>
      </c>
      <c r="F5835" s="412">
        <v>0</v>
      </c>
      <c r="G5835" s="412"/>
      <c r="H5835" s="413"/>
    </row>
    <row r="5836" spans="2:8" ht="40.5" x14ac:dyDescent="0.35">
      <c r="B5836" s="410" t="s">
        <v>6644</v>
      </c>
      <c r="C5836" s="411" t="s">
        <v>877</v>
      </c>
      <c r="D5836" s="412"/>
      <c r="E5836" s="412">
        <v>0</v>
      </c>
      <c r="F5836" s="412">
        <v>2200</v>
      </c>
      <c r="G5836" s="412"/>
      <c r="H5836" s="413"/>
    </row>
    <row r="5837" spans="2:8" ht="40.5" x14ac:dyDescent="0.35">
      <c r="B5837" s="410" t="s">
        <v>6645</v>
      </c>
      <c r="C5837" s="411" t="s">
        <v>877</v>
      </c>
      <c r="D5837" s="412"/>
      <c r="E5837" s="412">
        <v>2200</v>
      </c>
      <c r="F5837" s="412">
        <v>0</v>
      </c>
      <c r="G5837" s="412"/>
      <c r="H5837" s="413"/>
    </row>
    <row r="5838" spans="2:8" ht="40.5" x14ac:dyDescent="0.35">
      <c r="B5838" s="410" t="s">
        <v>6646</v>
      </c>
      <c r="C5838" s="411" t="s">
        <v>877</v>
      </c>
      <c r="D5838" s="412"/>
      <c r="E5838" s="412">
        <v>0</v>
      </c>
      <c r="F5838" s="412">
        <v>3000</v>
      </c>
      <c r="G5838" s="412"/>
      <c r="H5838" s="413"/>
    </row>
    <row r="5839" spans="2:8" ht="40.5" x14ac:dyDescent="0.35">
      <c r="B5839" s="410" t="s">
        <v>6647</v>
      </c>
      <c r="C5839" s="411" t="s">
        <v>877</v>
      </c>
      <c r="D5839" s="412"/>
      <c r="E5839" s="412">
        <v>3000</v>
      </c>
      <c r="F5839" s="412">
        <v>0</v>
      </c>
      <c r="G5839" s="412"/>
      <c r="H5839" s="413"/>
    </row>
    <row r="5840" spans="2:8" ht="40.5" x14ac:dyDescent="0.35">
      <c r="B5840" s="410" t="s">
        <v>6648</v>
      </c>
      <c r="C5840" s="411" t="s">
        <v>877</v>
      </c>
      <c r="D5840" s="412"/>
      <c r="E5840" s="412">
        <v>0</v>
      </c>
      <c r="F5840" s="412">
        <v>2500</v>
      </c>
      <c r="G5840" s="412"/>
      <c r="H5840" s="413"/>
    </row>
    <row r="5841" spans="2:8" ht="40.5" x14ac:dyDescent="0.35">
      <c r="B5841" s="410" t="s">
        <v>6649</v>
      </c>
      <c r="C5841" s="411" t="s">
        <v>877</v>
      </c>
      <c r="D5841" s="412"/>
      <c r="E5841" s="412">
        <v>2500</v>
      </c>
      <c r="F5841" s="412">
        <v>0</v>
      </c>
      <c r="G5841" s="412"/>
      <c r="H5841" s="413"/>
    </row>
    <row r="5842" spans="2:8" ht="40.5" x14ac:dyDescent="0.35">
      <c r="B5842" s="410" t="s">
        <v>6650</v>
      </c>
      <c r="C5842" s="411" t="s">
        <v>877</v>
      </c>
      <c r="D5842" s="412"/>
      <c r="E5842" s="412">
        <v>0</v>
      </c>
      <c r="F5842" s="412">
        <v>7000</v>
      </c>
      <c r="G5842" s="412"/>
      <c r="H5842" s="413"/>
    </row>
    <row r="5843" spans="2:8" ht="40.5" x14ac:dyDescent="0.35">
      <c r="B5843" s="410" t="s">
        <v>6651</v>
      </c>
      <c r="C5843" s="411" t="s">
        <v>877</v>
      </c>
      <c r="D5843" s="412"/>
      <c r="E5843" s="412">
        <v>7000</v>
      </c>
      <c r="F5843" s="412">
        <v>0</v>
      </c>
      <c r="G5843" s="412"/>
      <c r="H5843" s="413"/>
    </row>
    <row r="5844" spans="2:8" ht="40.5" x14ac:dyDescent="0.35">
      <c r="B5844" s="410" t="s">
        <v>6652</v>
      </c>
      <c r="C5844" s="411" t="s">
        <v>877</v>
      </c>
      <c r="D5844" s="412"/>
      <c r="E5844" s="412">
        <v>0</v>
      </c>
      <c r="F5844" s="412">
        <v>2500</v>
      </c>
      <c r="G5844" s="412"/>
      <c r="H5844" s="413"/>
    </row>
    <row r="5845" spans="2:8" ht="40.5" x14ac:dyDescent="0.35">
      <c r="B5845" s="410" t="s">
        <v>6653</v>
      </c>
      <c r="C5845" s="411" t="s">
        <v>877</v>
      </c>
      <c r="D5845" s="412"/>
      <c r="E5845" s="412">
        <v>2500</v>
      </c>
      <c r="F5845" s="412">
        <v>0</v>
      </c>
      <c r="G5845" s="412"/>
      <c r="H5845" s="413"/>
    </row>
    <row r="5846" spans="2:8" ht="40.5" x14ac:dyDescent="0.35">
      <c r="B5846" s="410" t="s">
        <v>6654</v>
      </c>
      <c r="C5846" s="411" t="s">
        <v>877</v>
      </c>
      <c r="D5846" s="412"/>
      <c r="E5846" s="412">
        <v>0</v>
      </c>
      <c r="F5846" s="412">
        <v>2500</v>
      </c>
      <c r="G5846" s="412"/>
      <c r="H5846" s="413"/>
    </row>
    <row r="5847" spans="2:8" ht="40.5" x14ac:dyDescent="0.35">
      <c r="B5847" s="410" t="s">
        <v>6655</v>
      </c>
      <c r="C5847" s="411" t="s">
        <v>877</v>
      </c>
      <c r="D5847" s="412"/>
      <c r="E5847" s="412">
        <v>2500</v>
      </c>
      <c r="F5847" s="412">
        <v>0</v>
      </c>
      <c r="G5847" s="412"/>
      <c r="H5847" s="413"/>
    </row>
    <row r="5848" spans="2:8" ht="40.5" x14ac:dyDescent="0.35">
      <c r="B5848" s="410" t="s">
        <v>6656</v>
      </c>
      <c r="C5848" s="411" t="s">
        <v>877</v>
      </c>
      <c r="D5848" s="412"/>
      <c r="E5848" s="412">
        <v>0</v>
      </c>
      <c r="F5848" s="412">
        <v>2200</v>
      </c>
      <c r="G5848" s="412"/>
      <c r="H5848" s="413"/>
    </row>
    <row r="5849" spans="2:8" ht="40.5" x14ac:dyDescent="0.35">
      <c r="B5849" s="410" t="s">
        <v>6657</v>
      </c>
      <c r="C5849" s="411" t="s">
        <v>877</v>
      </c>
      <c r="D5849" s="412"/>
      <c r="E5849" s="412">
        <v>2200</v>
      </c>
      <c r="F5849" s="412">
        <v>0</v>
      </c>
      <c r="G5849" s="412"/>
      <c r="H5849" s="413"/>
    </row>
    <row r="5850" spans="2:8" ht="40.5" x14ac:dyDescent="0.35">
      <c r="B5850" s="410" t="s">
        <v>6658</v>
      </c>
      <c r="C5850" s="411" t="s">
        <v>877</v>
      </c>
      <c r="D5850" s="412"/>
      <c r="E5850" s="412">
        <v>0</v>
      </c>
      <c r="F5850" s="412">
        <v>11000</v>
      </c>
      <c r="G5850" s="412"/>
      <c r="H5850" s="413"/>
    </row>
    <row r="5851" spans="2:8" ht="40.5" x14ac:dyDescent="0.35">
      <c r="B5851" s="410" t="s">
        <v>6659</v>
      </c>
      <c r="C5851" s="411" t="s">
        <v>877</v>
      </c>
      <c r="D5851" s="412"/>
      <c r="E5851" s="412">
        <v>11000</v>
      </c>
      <c r="F5851" s="412">
        <v>0</v>
      </c>
      <c r="G5851" s="412"/>
      <c r="H5851" s="413"/>
    </row>
    <row r="5852" spans="2:8" ht="40.5" x14ac:dyDescent="0.35">
      <c r="B5852" s="410" t="s">
        <v>6660</v>
      </c>
      <c r="C5852" s="411" t="s">
        <v>877</v>
      </c>
      <c r="D5852" s="412"/>
      <c r="E5852" s="412">
        <v>0</v>
      </c>
      <c r="F5852" s="412">
        <v>2200</v>
      </c>
      <c r="G5852" s="412"/>
      <c r="H5852" s="413"/>
    </row>
    <row r="5853" spans="2:8" ht="40.5" x14ac:dyDescent="0.35">
      <c r="B5853" s="410" t="s">
        <v>6661</v>
      </c>
      <c r="C5853" s="411" t="s">
        <v>877</v>
      </c>
      <c r="D5853" s="412"/>
      <c r="E5853" s="412">
        <v>2200</v>
      </c>
      <c r="F5853" s="412">
        <v>0</v>
      </c>
      <c r="G5853" s="412"/>
      <c r="H5853" s="413"/>
    </row>
    <row r="5854" spans="2:8" ht="27.75" x14ac:dyDescent="0.35">
      <c r="B5854" s="410" t="s">
        <v>6662</v>
      </c>
      <c r="C5854" s="411" t="s">
        <v>879</v>
      </c>
      <c r="D5854" s="412"/>
      <c r="E5854" s="412">
        <v>0</v>
      </c>
      <c r="F5854" s="412">
        <v>2156</v>
      </c>
      <c r="G5854" s="412"/>
      <c r="H5854" s="413"/>
    </row>
    <row r="5855" spans="2:8" ht="27.75" x14ac:dyDescent="0.35">
      <c r="B5855" s="410" t="s">
        <v>6663</v>
      </c>
      <c r="C5855" s="411" t="s">
        <v>879</v>
      </c>
      <c r="D5855" s="412"/>
      <c r="E5855" s="412">
        <v>2156</v>
      </c>
      <c r="F5855" s="412">
        <v>0</v>
      </c>
      <c r="G5855" s="412"/>
      <c r="H5855" s="413"/>
    </row>
    <row r="5856" spans="2:8" ht="27.75" x14ac:dyDescent="0.35">
      <c r="B5856" s="410" t="s">
        <v>6664</v>
      </c>
      <c r="C5856" s="411" t="s">
        <v>879</v>
      </c>
      <c r="D5856" s="412"/>
      <c r="E5856" s="412">
        <v>0</v>
      </c>
      <c r="F5856" s="412">
        <v>2500</v>
      </c>
      <c r="G5856" s="412"/>
      <c r="H5856" s="413"/>
    </row>
    <row r="5857" spans="2:8" ht="27.75" x14ac:dyDescent="0.35">
      <c r="B5857" s="410" t="s">
        <v>6665</v>
      </c>
      <c r="C5857" s="411" t="s">
        <v>879</v>
      </c>
      <c r="D5857" s="412"/>
      <c r="E5857" s="412">
        <v>2500</v>
      </c>
      <c r="F5857" s="412">
        <v>0</v>
      </c>
      <c r="G5857" s="412"/>
      <c r="H5857" s="413"/>
    </row>
    <row r="5858" spans="2:8" ht="27.75" x14ac:dyDescent="0.35">
      <c r="B5858" s="410" t="s">
        <v>6666</v>
      </c>
      <c r="C5858" s="411" t="s">
        <v>879</v>
      </c>
      <c r="D5858" s="412"/>
      <c r="E5858" s="412">
        <v>0</v>
      </c>
      <c r="F5858" s="412">
        <v>3000</v>
      </c>
      <c r="G5858" s="412"/>
      <c r="H5858" s="413"/>
    </row>
    <row r="5859" spans="2:8" ht="27.75" x14ac:dyDescent="0.35">
      <c r="B5859" s="410" t="s">
        <v>6667</v>
      </c>
      <c r="C5859" s="411" t="s">
        <v>879</v>
      </c>
      <c r="D5859" s="412"/>
      <c r="E5859" s="412">
        <v>3000</v>
      </c>
      <c r="F5859" s="412">
        <v>0</v>
      </c>
      <c r="G5859" s="412"/>
      <c r="H5859" s="413"/>
    </row>
    <row r="5860" spans="2:8" ht="27.75" x14ac:dyDescent="0.35">
      <c r="B5860" s="410" t="s">
        <v>6668</v>
      </c>
      <c r="C5860" s="411" t="s">
        <v>879</v>
      </c>
      <c r="D5860" s="412"/>
      <c r="E5860" s="412">
        <v>0</v>
      </c>
      <c r="F5860" s="412">
        <v>2200</v>
      </c>
      <c r="G5860" s="412"/>
      <c r="H5860" s="413"/>
    </row>
    <row r="5861" spans="2:8" ht="27.75" x14ac:dyDescent="0.35">
      <c r="B5861" s="410" t="s">
        <v>6669</v>
      </c>
      <c r="C5861" s="411" t="s">
        <v>879</v>
      </c>
      <c r="D5861" s="412"/>
      <c r="E5861" s="412">
        <v>2200</v>
      </c>
      <c r="F5861" s="412">
        <v>0</v>
      </c>
      <c r="G5861" s="412"/>
      <c r="H5861" s="413"/>
    </row>
    <row r="5862" spans="2:8" ht="27.75" x14ac:dyDescent="0.35">
      <c r="B5862" s="410" t="s">
        <v>6670</v>
      </c>
      <c r="C5862" s="411" t="s">
        <v>879</v>
      </c>
      <c r="D5862" s="412"/>
      <c r="E5862" s="412">
        <v>0</v>
      </c>
      <c r="F5862" s="412">
        <v>2200</v>
      </c>
      <c r="G5862" s="412"/>
      <c r="H5862" s="413"/>
    </row>
    <row r="5863" spans="2:8" ht="27.75" x14ac:dyDescent="0.35">
      <c r="B5863" s="410" t="s">
        <v>6671</v>
      </c>
      <c r="C5863" s="411" t="s">
        <v>879</v>
      </c>
      <c r="D5863" s="412"/>
      <c r="E5863" s="412">
        <v>2200</v>
      </c>
      <c r="F5863" s="412">
        <v>0</v>
      </c>
      <c r="G5863" s="412"/>
      <c r="H5863" s="413"/>
    </row>
    <row r="5864" spans="2:8" ht="27.75" x14ac:dyDescent="0.35">
      <c r="B5864" s="410" t="s">
        <v>6672</v>
      </c>
      <c r="C5864" s="411" t="s">
        <v>879</v>
      </c>
      <c r="D5864" s="412"/>
      <c r="E5864" s="412">
        <v>0</v>
      </c>
      <c r="F5864" s="412">
        <v>3000</v>
      </c>
      <c r="G5864" s="412"/>
      <c r="H5864" s="413"/>
    </row>
    <row r="5865" spans="2:8" ht="27.75" x14ac:dyDescent="0.35">
      <c r="B5865" s="410" t="s">
        <v>6673</v>
      </c>
      <c r="C5865" s="411" t="s">
        <v>879</v>
      </c>
      <c r="D5865" s="412"/>
      <c r="E5865" s="412">
        <v>3000</v>
      </c>
      <c r="F5865" s="412">
        <v>0</v>
      </c>
      <c r="G5865" s="412"/>
      <c r="H5865" s="413"/>
    </row>
    <row r="5866" spans="2:8" ht="27.75" x14ac:dyDescent="0.35">
      <c r="B5866" s="410" t="s">
        <v>6674</v>
      </c>
      <c r="C5866" s="411" t="s">
        <v>879</v>
      </c>
      <c r="D5866" s="412"/>
      <c r="E5866" s="412">
        <v>0</v>
      </c>
      <c r="F5866" s="412">
        <v>2156</v>
      </c>
      <c r="G5866" s="412"/>
      <c r="H5866" s="413"/>
    </row>
    <row r="5867" spans="2:8" ht="27.75" x14ac:dyDescent="0.35">
      <c r="B5867" s="410" t="s">
        <v>6675</v>
      </c>
      <c r="C5867" s="411" t="s">
        <v>879</v>
      </c>
      <c r="D5867" s="412"/>
      <c r="E5867" s="412">
        <v>2156</v>
      </c>
      <c r="F5867" s="412">
        <v>0</v>
      </c>
      <c r="G5867" s="412"/>
      <c r="H5867" s="413"/>
    </row>
    <row r="5868" spans="2:8" ht="27.75" x14ac:dyDescent="0.35">
      <c r="B5868" s="410" t="s">
        <v>6676</v>
      </c>
      <c r="C5868" s="411" t="s">
        <v>879</v>
      </c>
      <c r="D5868" s="412"/>
      <c r="E5868" s="412">
        <v>0</v>
      </c>
      <c r="F5868" s="412">
        <v>3000</v>
      </c>
      <c r="G5868" s="412"/>
      <c r="H5868" s="413"/>
    </row>
    <row r="5869" spans="2:8" ht="27.75" x14ac:dyDescent="0.35">
      <c r="B5869" s="410" t="s">
        <v>6677</v>
      </c>
      <c r="C5869" s="411" t="s">
        <v>879</v>
      </c>
      <c r="D5869" s="412"/>
      <c r="E5869" s="412">
        <v>3000</v>
      </c>
      <c r="F5869" s="412">
        <v>0</v>
      </c>
      <c r="G5869" s="412"/>
      <c r="H5869" s="413"/>
    </row>
    <row r="5870" spans="2:8" ht="27.75" x14ac:dyDescent="0.35">
      <c r="B5870" s="410" t="s">
        <v>6678</v>
      </c>
      <c r="C5870" s="411" t="s">
        <v>879</v>
      </c>
      <c r="D5870" s="412"/>
      <c r="E5870" s="412">
        <v>0</v>
      </c>
      <c r="F5870" s="412">
        <v>2500</v>
      </c>
      <c r="G5870" s="412"/>
      <c r="H5870" s="413"/>
    </row>
    <row r="5871" spans="2:8" ht="27.75" x14ac:dyDescent="0.35">
      <c r="B5871" s="410" t="s">
        <v>6679</v>
      </c>
      <c r="C5871" s="411" t="s">
        <v>879</v>
      </c>
      <c r="D5871" s="412"/>
      <c r="E5871" s="412">
        <v>2500</v>
      </c>
      <c r="F5871" s="412">
        <v>0</v>
      </c>
      <c r="G5871" s="412"/>
      <c r="H5871" s="413"/>
    </row>
    <row r="5872" spans="2:8" ht="27.75" x14ac:dyDescent="0.35">
      <c r="B5872" s="410" t="s">
        <v>6680</v>
      </c>
      <c r="C5872" s="411" t="s">
        <v>879</v>
      </c>
      <c r="D5872" s="412"/>
      <c r="E5872" s="412">
        <v>0</v>
      </c>
      <c r="F5872" s="412">
        <v>3000</v>
      </c>
      <c r="G5872" s="412"/>
      <c r="H5872" s="413"/>
    </row>
    <row r="5873" spans="2:8" ht="27.75" x14ac:dyDescent="0.35">
      <c r="B5873" s="410" t="s">
        <v>6681</v>
      </c>
      <c r="C5873" s="411" t="s">
        <v>879</v>
      </c>
      <c r="D5873" s="412"/>
      <c r="E5873" s="412">
        <v>3000</v>
      </c>
      <c r="F5873" s="412">
        <v>0</v>
      </c>
      <c r="G5873" s="412"/>
      <c r="H5873" s="413"/>
    </row>
    <row r="5874" spans="2:8" ht="27.75" x14ac:dyDescent="0.35">
      <c r="B5874" s="410" t="s">
        <v>6682</v>
      </c>
      <c r="C5874" s="411" t="s">
        <v>879</v>
      </c>
      <c r="D5874" s="412"/>
      <c r="E5874" s="412">
        <v>0</v>
      </c>
      <c r="F5874" s="412">
        <v>2200</v>
      </c>
      <c r="G5874" s="412"/>
      <c r="H5874" s="413"/>
    </row>
    <row r="5875" spans="2:8" ht="27.75" x14ac:dyDescent="0.35">
      <c r="B5875" s="410" t="s">
        <v>6683</v>
      </c>
      <c r="C5875" s="411" t="s">
        <v>879</v>
      </c>
      <c r="D5875" s="412"/>
      <c r="E5875" s="412">
        <v>2200</v>
      </c>
      <c r="F5875" s="412">
        <v>0</v>
      </c>
      <c r="G5875" s="412"/>
      <c r="H5875" s="413"/>
    </row>
    <row r="5876" spans="2:8" ht="27.75" x14ac:dyDescent="0.35">
      <c r="B5876" s="410" t="s">
        <v>6684</v>
      </c>
      <c r="C5876" s="411" t="s">
        <v>879</v>
      </c>
      <c r="D5876" s="412"/>
      <c r="E5876" s="412">
        <v>0</v>
      </c>
      <c r="F5876" s="412">
        <v>7000</v>
      </c>
      <c r="G5876" s="412"/>
      <c r="H5876" s="413"/>
    </row>
    <row r="5877" spans="2:8" ht="27.75" x14ac:dyDescent="0.35">
      <c r="B5877" s="410" t="s">
        <v>6685</v>
      </c>
      <c r="C5877" s="411" t="s">
        <v>879</v>
      </c>
      <c r="D5877" s="412"/>
      <c r="E5877" s="412">
        <v>7000</v>
      </c>
      <c r="F5877" s="412">
        <v>0</v>
      </c>
      <c r="G5877" s="412"/>
      <c r="H5877" s="413"/>
    </row>
    <row r="5878" spans="2:8" ht="27.75" x14ac:dyDescent="0.35">
      <c r="B5878" s="410" t="s">
        <v>6686</v>
      </c>
      <c r="C5878" s="411" t="s">
        <v>879</v>
      </c>
      <c r="D5878" s="412"/>
      <c r="E5878" s="412">
        <v>0</v>
      </c>
      <c r="F5878" s="412">
        <v>2200</v>
      </c>
      <c r="G5878" s="412"/>
      <c r="H5878" s="413"/>
    </row>
    <row r="5879" spans="2:8" ht="27.75" x14ac:dyDescent="0.35">
      <c r="B5879" s="410" t="s">
        <v>6687</v>
      </c>
      <c r="C5879" s="411" t="s">
        <v>879</v>
      </c>
      <c r="D5879" s="412"/>
      <c r="E5879" s="412">
        <v>2200</v>
      </c>
      <c r="F5879" s="412">
        <v>0</v>
      </c>
      <c r="G5879" s="412"/>
      <c r="H5879" s="413"/>
    </row>
    <row r="5880" spans="2:8" ht="27.75" x14ac:dyDescent="0.35">
      <c r="B5880" s="410" t="s">
        <v>6688</v>
      </c>
      <c r="C5880" s="411" t="s">
        <v>879</v>
      </c>
      <c r="D5880" s="412"/>
      <c r="E5880" s="412">
        <v>0</v>
      </c>
      <c r="F5880" s="412">
        <v>2500</v>
      </c>
      <c r="G5880" s="412"/>
      <c r="H5880" s="413"/>
    </row>
    <row r="5881" spans="2:8" ht="27.75" x14ac:dyDescent="0.35">
      <c r="B5881" s="410" t="s">
        <v>6689</v>
      </c>
      <c r="C5881" s="411" t="s">
        <v>879</v>
      </c>
      <c r="D5881" s="412"/>
      <c r="E5881" s="412">
        <v>2500</v>
      </c>
      <c r="F5881" s="412">
        <v>0</v>
      </c>
      <c r="G5881" s="412"/>
      <c r="H5881" s="413"/>
    </row>
    <row r="5882" spans="2:8" ht="27.75" x14ac:dyDescent="0.35">
      <c r="B5882" s="410" t="s">
        <v>6690</v>
      </c>
      <c r="C5882" s="411" t="s">
        <v>879</v>
      </c>
      <c r="D5882" s="412"/>
      <c r="E5882" s="412">
        <v>0</v>
      </c>
      <c r="F5882" s="412">
        <v>2200</v>
      </c>
      <c r="G5882" s="412"/>
      <c r="H5882" s="413"/>
    </row>
    <row r="5883" spans="2:8" ht="27.75" x14ac:dyDescent="0.35">
      <c r="B5883" s="410" t="s">
        <v>6691</v>
      </c>
      <c r="C5883" s="411" t="s">
        <v>879</v>
      </c>
      <c r="D5883" s="412"/>
      <c r="E5883" s="412">
        <v>2200</v>
      </c>
      <c r="F5883" s="412">
        <v>0</v>
      </c>
      <c r="G5883" s="412"/>
      <c r="H5883" s="413"/>
    </row>
    <row r="5884" spans="2:8" ht="27.75" x14ac:dyDescent="0.35">
      <c r="B5884" s="410" t="s">
        <v>6692</v>
      </c>
      <c r="C5884" s="411" t="s">
        <v>879</v>
      </c>
      <c r="D5884" s="412"/>
      <c r="E5884" s="412">
        <v>0</v>
      </c>
      <c r="F5884" s="412">
        <v>11000</v>
      </c>
      <c r="G5884" s="412"/>
      <c r="H5884" s="413"/>
    </row>
    <row r="5885" spans="2:8" ht="27.75" x14ac:dyDescent="0.35">
      <c r="B5885" s="410" t="s">
        <v>6693</v>
      </c>
      <c r="C5885" s="411" t="s">
        <v>879</v>
      </c>
      <c r="D5885" s="412"/>
      <c r="E5885" s="412">
        <v>11000</v>
      </c>
      <c r="F5885" s="412">
        <v>0</v>
      </c>
      <c r="G5885" s="412"/>
      <c r="H5885" s="413"/>
    </row>
    <row r="5886" spans="2:8" ht="27.75" x14ac:dyDescent="0.35">
      <c r="B5886" s="410" t="s">
        <v>6694</v>
      </c>
      <c r="C5886" s="411" t="s">
        <v>881</v>
      </c>
      <c r="D5886" s="412"/>
      <c r="E5886" s="412">
        <v>0</v>
      </c>
      <c r="F5886" s="412">
        <v>2200</v>
      </c>
      <c r="G5886" s="412"/>
      <c r="H5886" s="413"/>
    </row>
    <row r="5887" spans="2:8" ht="27.75" x14ac:dyDescent="0.35">
      <c r="B5887" s="410" t="s">
        <v>6695</v>
      </c>
      <c r="C5887" s="411" t="s">
        <v>881</v>
      </c>
      <c r="D5887" s="412"/>
      <c r="E5887" s="412">
        <v>2200</v>
      </c>
      <c r="F5887" s="412">
        <v>0</v>
      </c>
      <c r="G5887" s="412"/>
      <c r="H5887" s="413"/>
    </row>
    <row r="5888" spans="2:8" ht="27.75" x14ac:dyDescent="0.35">
      <c r="B5888" s="410" t="s">
        <v>6696</v>
      </c>
      <c r="C5888" s="411" t="s">
        <v>881</v>
      </c>
      <c r="D5888" s="412"/>
      <c r="E5888" s="412">
        <v>0</v>
      </c>
      <c r="F5888" s="412">
        <v>2500</v>
      </c>
      <c r="G5888" s="412"/>
      <c r="H5888" s="413"/>
    </row>
    <row r="5889" spans="2:8" ht="27.75" x14ac:dyDescent="0.35">
      <c r="B5889" s="410" t="s">
        <v>6697</v>
      </c>
      <c r="C5889" s="411" t="s">
        <v>881</v>
      </c>
      <c r="D5889" s="412"/>
      <c r="E5889" s="412">
        <v>2500</v>
      </c>
      <c r="F5889" s="412">
        <v>0</v>
      </c>
      <c r="G5889" s="412"/>
      <c r="H5889" s="413"/>
    </row>
    <row r="5890" spans="2:8" ht="27.75" x14ac:dyDescent="0.35">
      <c r="B5890" s="410" t="s">
        <v>6698</v>
      </c>
      <c r="C5890" s="411" t="s">
        <v>883</v>
      </c>
      <c r="D5890" s="412"/>
      <c r="E5890" s="412">
        <v>0</v>
      </c>
      <c r="F5890" s="412">
        <v>2200</v>
      </c>
      <c r="G5890" s="412"/>
      <c r="H5890" s="413"/>
    </row>
    <row r="5891" spans="2:8" ht="27.75" x14ac:dyDescent="0.35">
      <c r="B5891" s="410" t="s">
        <v>6699</v>
      </c>
      <c r="C5891" s="411" t="s">
        <v>883</v>
      </c>
      <c r="D5891" s="412"/>
      <c r="E5891" s="412">
        <v>2200</v>
      </c>
      <c r="F5891" s="412">
        <v>0</v>
      </c>
      <c r="G5891" s="412"/>
      <c r="H5891" s="413"/>
    </row>
    <row r="5892" spans="2:8" ht="27.75" x14ac:dyDescent="0.35">
      <c r="B5892" s="410" t="s">
        <v>6700</v>
      </c>
      <c r="C5892" s="411" t="s">
        <v>883</v>
      </c>
      <c r="D5892" s="412"/>
      <c r="E5892" s="412">
        <v>0</v>
      </c>
      <c r="F5892" s="412">
        <v>2500</v>
      </c>
      <c r="G5892" s="412"/>
      <c r="H5892" s="413"/>
    </row>
    <row r="5893" spans="2:8" ht="27.75" x14ac:dyDescent="0.35">
      <c r="B5893" s="410" t="s">
        <v>6701</v>
      </c>
      <c r="C5893" s="411" t="s">
        <v>883</v>
      </c>
      <c r="D5893" s="412"/>
      <c r="E5893" s="412">
        <v>2500</v>
      </c>
      <c r="F5893" s="412">
        <v>0</v>
      </c>
      <c r="G5893" s="412"/>
      <c r="H5893" s="413"/>
    </row>
    <row r="5894" spans="2:8" ht="27.75" x14ac:dyDescent="0.35">
      <c r="B5894" s="410" t="s">
        <v>6702</v>
      </c>
      <c r="C5894" s="411" t="s">
        <v>891</v>
      </c>
      <c r="D5894" s="412"/>
      <c r="E5894" s="412">
        <v>0</v>
      </c>
      <c r="F5894" s="412">
        <v>2200</v>
      </c>
      <c r="G5894" s="412"/>
      <c r="H5894" s="413"/>
    </row>
    <row r="5895" spans="2:8" ht="27.75" x14ac:dyDescent="0.35">
      <c r="B5895" s="410" t="s">
        <v>6703</v>
      </c>
      <c r="C5895" s="411" t="s">
        <v>891</v>
      </c>
      <c r="D5895" s="412"/>
      <c r="E5895" s="412">
        <v>2200</v>
      </c>
      <c r="F5895" s="412">
        <v>0</v>
      </c>
      <c r="G5895" s="412"/>
      <c r="H5895" s="413"/>
    </row>
    <row r="5896" spans="2:8" ht="27.75" x14ac:dyDescent="0.35">
      <c r="B5896" s="410" t="s">
        <v>6704</v>
      </c>
      <c r="C5896" s="411" t="s">
        <v>891</v>
      </c>
      <c r="D5896" s="412"/>
      <c r="E5896" s="412">
        <v>0</v>
      </c>
      <c r="F5896" s="412">
        <v>2500</v>
      </c>
      <c r="G5896" s="412"/>
      <c r="H5896" s="413"/>
    </row>
    <row r="5897" spans="2:8" ht="27.75" x14ac:dyDescent="0.35">
      <c r="B5897" s="410" t="s">
        <v>6705</v>
      </c>
      <c r="C5897" s="411" t="s">
        <v>891</v>
      </c>
      <c r="D5897" s="412"/>
      <c r="E5897" s="412">
        <v>2500</v>
      </c>
      <c r="F5897" s="412">
        <v>0</v>
      </c>
      <c r="G5897" s="412"/>
      <c r="H5897" s="413"/>
    </row>
    <row r="5898" spans="2:8" ht="27.75" x14ac:dyDescent="0.35">
      <c r="B5898" s="410" t="s">
        <v>6706</v>
      </c>
      <c r="C5898" s="411" t="s">
        <v>891</v>
      </c>
      <c r="D5898" s="412"/>
      <c r="E5898" s="412">
        <v>0</v>
      </c>
      <c r="F5898" s="412">
        <v>3000</v>
      </c>
      <c r="G5898" s="412"/>
      <c r="H5898" s="413"/>
    </row>
    <row r="5899" spans="2:8" ht="27.75" x14ac:dyDescent="0.35">
      <c r="B5899" s="410" t="s">
        <v>6707</v>
      </c>
      <c r="C5899" s="411" t="s">
        <v>891</v>
      </c>
      <c r="D5899" s="412"/>
      <c r="E5899" s="412">
        <v>3000</v>
      </c>
      <c r="F5899" s="412">
        <v>0</v>
      </c>
      <c r="G5899" s="412"/>
      <c r="H5899" s="413"/>
    </row>
    <row r="5900" spans="2:8" ht="27.75" x14ac:dyDescent="0.35">
      <c r="B5900" s="410" t="s">
        <v>6708</v>
      </c>
      <c r="C5900" s="411" t="s">
        <v>891</v>
      </c>
      <c r="D5900" s="412"/>
      <c r="E5900" s="412">
        <v>0</v>
      </c>
      <c r="F5900" s="412">
        <v>2200</v>
      </c>
      <c r="G5900" s="412"/>
      <c r="H5900" s="413"/>
    </row>
    <row r="5901" spans="2:8" ht="27.75" x14ac:dyDescent="0.35">
      <c r="B5901" s="410" t="s">
        <v>6709</v>
      </c>
      <c r="C5901" s="411" t="s">
        <v>891</v>
      </c>
      <c r="D5901" s="412"/>
      <c r="E5901" s="412">
        <v>2200</v>
      </c>
      <c r="F5901" s="412">
        <v>0</v>
      </c>
      <c r="G5901" s="412"/>
      <c r="H5901" s="413"/>
    </row>
    <row r="5902" spans="2:8" ht="27.75" x14ac:dyDescent="0.35">
      <c r="B5902" s="410" t="s">
        <v>6710</v>
      </c>
      <c r="C5902" s="411" t="s">
        <v>891</v>
      </c>
      <c r="D5902" s="412"/>
      <c r="E5902" s="412">
        <v>0</v>
      </c>
      <c r="F5902" s="412">
        <v>2200</v>
      </c>
      <c r="G5902" s="412"/>
      <c r="H5902" s="413"/>
    </row>
    <row r="5903" spans="2:8" ht="27.75" x14ac:dyDescent="0.35">
      <c r="B5903" s="410" t="s">
        <v>6711</v>
      </c>
      <c r="C5903" s="411" t="s">
        <v>891</v>
      </c>
      <c r="D5903" s="412"/>
      <c r="E5903" s="412">
        <v>2200</v>
      </c>
      <c r="F5903" s="412">
        <v>0</v>
      </c>
      <c r="G5903" s="412"/>
      <c r="H5903" s="413"/>
    </row>
    <row r="5904" spans="2:8" ht="27.75" x14ac:dyDescent="0.35">
      <c r="B5904" s="410" t="s">
        <v>6712</v>
      </c>
      <c r="C5904" s="411" t="s">
        <v>891</v>
      </c>
      <c r="D5904" s="412"/>
      <c r="E5904" s="412">
        <v>0</v>
      </c>
      <c r="F5904" s="412">
        <v>3000</v>
      </c>
      <c r="G5904" s="412"/>
      <c r="H5904" s="413"/>
    </row>
    <row r="5905" spans="2:8" ht="27.75" x14ac:dyDescent="0.35">
      <c r="B5905" s="410" t="s">
        <v>6713</v>
      </c>
      <c r="C5905" s="411" t="s">
        <v>891</v>
      </c>
      <c r="D5905" s="412"/>
      <c r="E5905" s="412">
        <v>3000</v>
      </c>
      <c r="F5905" s="412">
        <v>0</v>
      </c>
      <c r="G5905" s="412"/>
      <c r="H5905" s="413"/>
    </row>
    <row r="5906" spans="2:8" ht="27.75" x14ac:dyDescent="0.35">
      <c r="B5906" s="410" t="s">
        <v>6714</v>
      </c>
      <c r="C5906" s="411" t="s">
        <v>891</v>
      </c>
      <c r="D5906" s="412"/>
      <c r="E5906" s="412">
        <v>0</v>
      </c>
      <c r="F5906" s="412">
        <v>2200</v>
      </c>
      <c r="G5906" s="412"/>
      <c r="H5906" s="413"/>
    </row>
    <row r="5907" spans="2:8" ht="27.75" x14ac:dyDescent="0.35">
      <c r="B5907" s="410" t="s">
        <v>6715</v>
      </c>
      <c r="C5907" s="411" t="s">
        <v>891</v>
      </c>
      <c r="D5907" s="412"/>
      <c r="E5907" s="412">
        <v>2200</v>
      </c>
      <c r="F5907" s="412">
        <v>0</v>
      </c>
      <c r="G5907" s="412"/>
      <c r="H5907" s="413"/>
    </row>
    <row r="5908" spans="2:8" ht="27.75" x14ac:dyDescent="0.35">
      <c r="B5908" s="410" t="s">
        <v>6716</v>
      </c>
      <c r="C5908" s="411" t="s">
        <v>891</v>
      </c>
      <c r="D5908" s="412"/>
      <c r="E5908" s="412">
        <v>0</v>
      </c>
      <c r="F5908" s="412">
        <v>3000</v>
      </c>
      <c r="G5908" s="412"/>
      <c r="H5908" s="413"/>
    </row>
    <row r="5909" spans="2:8" ht="27.75" x14ac:dyDescent="0.35">
      <c r="B5909" s="410" t="s">
        <v>6717</v>
      </c>
      <c r="C5909" s="411" t="s">
        <v>891</v>
      </c>
      <c r="D5909" s="412"/>
      <c r="E5909" s="412">
        <v>3000</v>
      </c>
      <c r="F5909" s="412">
        <v>0</v>
      </c>
      <c r="G5909" s="412"/>
      <c r="H5909" s="413"/>
    </row>
    <row r="5910" spans="2:8" ht="27.75" x14ac:dyDescent="0.35">
      <c r="B5910" s="410" t="s">
        <v>6718</v>
      </c>
      <c r="C5910" s="411" t="s">
        <v>891</v>
      </c>
      <c r="D5910" s="412"/>
      <c r="E5910" s="412">
        <v>0</v>
      </c>
      <c r="F5910" s="412">
        <v>2500</v>
      </c>
      <c r="G5910" s="412"/>
      <c r="H5910" s="413"/>
    </row>
    <row r="5911" spans="2:8" ht="27.75" x14ac:dyDescent="0.35">
      <c r="B5911" s="410" t="s">
        <v>6719</v>
      </c>
      <c r="C5911" s="411" t="s">
        <v>891</v>
      </c>
      <c r="D5911" s="412"/>
      <c r="E5911" s="412">
        <v>2500</v>
      </c>
      <c r="F5911" s="412">
        <v>0</v>
      </c>
      <c r="G5911" s="412"/>
      <c r="H5911" s="413"/>
    </row>
    <row r="5912" spans="2:8" ht="27.75" x14ac:dyDescent="0.35">
      <c r="B5912" s="410" t="s">
        <v>6720</v>
      </c>
      <c r="C5912" s="411" t="s">
        <v>891</v>
      </c>
      <c r="D5912" s="412"/>
      <c r="E5912" s="412">
        <v>0</v>
      </c>
      <c r="F5912" s="412">
        <v>3000</v>
      </c>
      <c r="G5912" s="412"/>
      <c r="H5912" s="413"/>
    </row>
    <row r="5913" spans="2:8" ht="27.75" x14ac:dyDescent="0.35">
      <c r="B5913" s="410" t="s">
        <v>6721</v>
      </c>
      <c r="C5913" s="411" t="s">
        <v>891</v>
      </c>
      <c r="D5913" s="412"/>
      <c r="E5913" s="412">
        <v>3000</v>
      </c>
      <c r="F5913" s="412">
        <v>0</v>
      </c>
      <c r="G5913" s="412"/>
      <c r="H5913" s="413"/>
    </row>
    <row r="5914" spans="2:8" ht="27.75" x14ac:dyDescent="0.35">
      <c r="B5914" s="410" t="s">
        <v>6722</v>
      </c>
      <c r="C5914" s="411" t="s">
        <v>891</v>
      </c>
      <c r="D5914" s="412"/>
      <c r="E5914" s="412">
        <v>0</v>
      </c>
      <c r="F5914" s="412">
        <v>2200</v>
      </c>
      <c r="G5914" s="412"/>
      <c r="H5914" s="413"/>
    </row>
    <row r="5915" spans="2:8" ht="27.75" x14ac:dyDescent="0.35">
      <c r="B5915" s="410" t="s">
        <v>6723</v>
      </c>
      <c r="C5915" s="411" t="s">
        <v>891</v>
      </c>
      <c r="D5915" s="412"/>
      <c r="E5915" s="412">
        <v>2200</v>
      </c>
      <c r="F5915" s="412">
        <v>0</v>
      </c>
      <c r="G5915" s="412"/>
      <c r="H5915" s="413"/>
    </row>
    <row r="5916" spans="2:8" ht="27.75" x14ac:dyDescent="0.35">
      <c r="B5916" s="410" t="s">
        <v>6724</v>
      </c>
      <c r="C5916" s="411" t="s">
        <v>891</v>
      </c>
      <c r="D5916" s="412"/>
      <c r="E5916" s="412">
        <v>0</v>
      </c>
      <c r="F5916" s="412">
        <v>7000</v>
      </c>
      <c r="G5916" s="412"/>
      <c r="H5916" s="413"/>
    </row>
    <row r="5917" spans="2:8" ht="27.75" x14ac:dyDescent="0.35">
      <c r="B5917" s="410" t="s">
        <v>6725</v>
      </c>
      <c r="C5917" s="411" t="s">
        <v>891</v>
      </c>
      <c r="D5917" s="412"/>
      <c r="E5917" s="412">
        <v>7000</v>
      </c>
      <c r="F5917" s="412">
        <v>0</v>
      </c>
      <c r="G5917" s="412"/>
      <c r="H5917" s="413"/>
    </row>
    <row r="5918" spans="2:8" ht="27.75" x14ac:dyDescent="0.35">
      <c r="B5918" s="410" t="s">
        <v>6726</v>
      </c>
      <c r="C5918" s="411" t="s">
        <v>891</v>
      </c>
      <c r="D5918" s="412"/>
      <c r="E5918" s="412">
        <v>0</v>
      </c>
      <c r="F5918" s="412">
        <v>2200</v>
      </c>
      <c r="G5918" s="412"/>
      <c r="H5918" s="413"/>
    </row>
    <row r="5919" spans="2:8" ht="27.75" x14ac:dyDescent="0.35">
      <c r="B5919" s="410" t="s">
        <v>6727</v>
      </c>
      <c r="C5919" s="411" t="s">
        <v>891</v>
      </c>
      <c r="D5919" s="412"/>
      <c r="E5919" s="412">
        <v>2200</v>
      </c>
      <c r="F5919" s="412">
        <v>0</v>
      </c>
      <c r="G5919" s="412"/>
      <c r="H5919" s="413"/>
    </row>
    <row r="5920" spans="2:8" ht="27.75" x14ac:dyDescent="0.35">
      <c r="B5920" s="410" t="s">
        <v>6728</v>
      </c>
      <c r="C5920" s="411" t="s">
        <v>891</v>
      </c>
      <c r="D5920" s="412"/>
      <c r="E5920" s="412">
        <v>0</v>
      </c>
      <c r="F5920" s="412">
        <v>2500</v>
      </c>
      <c r="G5920" s="412"/>
      <c r="H5920" s="413"/>
    </row>
    <row r="5921" spans="2:8" ht="27.75" x14ac:dyDescent="0.35">
      <c r="B5921" s="410" t="s">
        <v>6729</v>
      </c>
      <c r="C5921" s="411" t="s">
        <v>891</v>
      </c>
      <c r="D5921" s="412"/>
      <c r="E5921" s="412">
        <v>2500</v>
      </c>
      <c r="F5921" s="412">
        <v>0</v>
      </c>
      <c r="G5921" s="412"/>
      <c r="H5921" s="413"/>
    </row>
    <row r="5922" spans="2:8" ht="27.75" x14ac:dyDescent="0.35">
      <c r="B5922" s="410" t="s">
        <v>6730</v>
      </c>
      <c r="C5922" s="411" t="s">
        <v>891</v>
      </c>
      <c r="D5922" s="412"/>
      <c r="E5922" s="412">
        <v>0</v>
      </c>
      <c r="F5922" s="412">
        <v>2200</v>
      </c>
      <c r="G5922" s="412"/>
      <c r="H5922" s="413"/>
    </row>
    <row r="5923" spans="2:8" ht="27.75" x14ac:dyDescent="0.35">
      <c r="B5923" s="410" t="s">
        <v>6731</v>
      </c>
      <c r="C5923" s="411" t="s">
        <v>891</v>
      </c>
      <c r="D5923" s="412"/>
      <c r="E5923" s="412">
        <v>2200</v>
      </c>
      <c r="F5923" s="412">
        <v>0</v>
      </c>
      <c r="G5923" s="412"/>
      <c r="H5923" s="413"/>
    </row>
    <row r="5924" spans="2:8" ht="27.75" x14ac:dyDescent="0.35">
      <c r="B5924" s="410" t="s">
        <v>6732</v>
      </c>
      <c r="C5924" s="411" t="s">
        <v>891</v>
      </c>
      <c r="D5924" s="412"/>
      <c r="E5924" s="412">
        <v>0</v>
      </c>
      <c r="F5924" s="412">
        <v>11000</v>
      </c>
      <c r="G5924" s="412"/>
      <c r="H5924" s="413"/>
    </row>
    <row r="5925" spans="2:8" ht="27.75" x14ac:dyDescent="0.35">
      <c r="B5925" s="410" t="s">
        <v>6733</v>
      </c>
      <c r="C5925" s="411" t="s">
        <v>891</v>
      </c>
      <c r="D5925" s="412"/>
      <c r="E5925" s="412">
        <v>11000</v>
      </c>
      <c r="F5925" s="412">
        <v>0</v>
      </c>
      <c r="G5925" s="412"/>
      <c r="H5925" s="413"/>
    </row>
    <row r="5926" spans="2:8" ht="40.5" x14ac:dyDescent="0.35">
      <c r="B5926" s="410" t="s">
        <v>6734</v>
      </c>
      <c r="C5926" s="411" t="s">
        <v>893</v>
      </c>
      <c r="D5926" s="412"/>
      <c r="E5926" s="412">
        <v>0</v>
      </c>
      <c r="F5926" s="412">
        <v>2200</v>
      </c>
      <c r="G5926" s="412"/>
      <c r="H5926" s="413"/>
    </row>
    <row r="5927" spans="2:8" ht="40.5" x14ac:dyDescent="0.35">
      <c r="B5927" s="410" t="s">
        <v>6735</v>
      </c>
      <c r="C5927" s="411" t="s">
        <v>893</v>
      </c>
      <c r="D5927" s="412"/>
      <c r="E5927" s="412">
        <v>2200</v>
      </c>
      <c r="F5927" s="412">
        <v>0</v>
      </c>
      <c r="G5927" s="412"/>
      <c r="H5927" s="413"/>
    </row>
    <row r="5928" spans="2:8" ht="40.5" x14ac:dyDescent="0.35">
      <c r="B5928" s="410" t="s">
        <v>6736</v>
      </c>
      <c r="C5928" s="411" t="s">
        <v>893</v>
      </c>
      <c r="D5928" s="412"/>
      <c r="E5928" s="412">
        <v>0</v>
      </c>
      <c r="F5928" s="412">
        <v>2500</v>
      </c>
      <c r="G5928" s="412"/>
      <c r="H5928" s="413"/>
    </row>
    <row r="5929" spans="2:8" ht="40.5" x14ac:dyDescent="0.35">
      <c r="B5929" s="410" t="s">
        <v>6737</v>
      </c>
      <c r="C5929" s="411" t="s">
        <v>893</v>
      </c>
      <c r="D5929" s="412"/>
      <c r="E5929" s="412">
        <v>2500</v>
      </c>
      <c r="F5929" s="412">
        <v>0</v>
      </c>
      <c r="G5929" s="412"/>
      <c r="H5929" s="413"/>
    </row>
    <row r="5930" spans="2:8" ht="40.5" x14ac:dyDescent="0.35">
      <c r="B5930" s="410" t="s">
        <v>6738</v>
      </c>
      <c r="C5930" s="411" t="s">
        <v>893</v>
      </c>
      <c r="D5930" s="412"/>
      <c r="E5930" s="412">
        <v>0</v>
      </c>
      <c r="F5930" s="412">
        <v>2200</v>
      </c>
      <c r="G5930" s="412"/>
      <c r="H5930" s="413"/>
    </row>
    <row r="5931" spans="2:8" ht="40.5" x14ac:dyDescent="0.35">
      <c r="B5931" s="410" t="s">
        <v>6739</v>
      </c>
      <c r="C5931" s="411" t="s">
        <v>893</v>
      </c>
      <c r="D5931" s="412"/>
      <c r="E5931" s="412">
        <v>2200</v>
      </c>
      <c r="F5931" s="412">
        <v>0</v>
      </c>
      <c r="G5931" s="412"/>
      <c r="H5931" s="413"/>
    </row>
    <row r="5932" spans="2:8" ht="40.5" x14ac:dyDescent="0.35">
      <c r="B5932" s="410" t="s">
        <v>6740</v>
      </c>
      <c r="C5932" s="411" t="s">
        <v>893</v>
      </c>
      <c r="D5932" s="412"/>
      <c r="E5932" s="412">
        <v>0</v>
      </c>
      <c r="F5932" s="412">
        <v>2200</v>
      </c>
      <c r="G5932" s="412"/>
      <c r="H5932" s="413"/>
    </row>
    <row r="5933" spans="2:8" ht="40.5" x14ac:dyDescent="0.35">
      <c r="B5933" s="410" t="s">
        <v>6741</v>
      </c>
      <c r="C5933" s="411" t="s">
        <v>893</v>
      </c>
      <c r="D5933" s="412"/>
      <c r="E5933" s="412">
        <v>2200</v>
      </c>
      <c r="F5933" s="412">
        <v>0</v>
      </c>
      <c r="G5933" s="412"/>
      <c r="H5933" s="413"/>
    </row>
    <row r="5934" spans="2:8" ht="40.5" x14ac:dyDescent="0.35">
      <c r="B5934" s="410" t="s">
        <v>6742</v>
      </c>
      <c r="C5934" s="411" t="s">
        <v>893</v>
      </c>
      <c r="D5934" s="412"/>
      <c r="E5934" s="412">
        <v>0</v>
      </c>
      <c r="F5934" s="412">
        <v>2200</v>
      </c>
      <c r="G5934" s="412"/>
      <c r="H5934" s="413"/>
    </row>
    <row r="5935" spans="2:8" ht="40.5" x14ac:dyDescent="0.35">
      <c r="B5935" s="410" t="s">
        <v>6743</v>
      </c>
      <c r="C5935" s="411" t="s">
        <v>893</v>
      </c>
      <c r="D5935" s="412"/>
      <c r="E5935" s="412">
        <v>2200</v>
      </c>
      <c r="F5935" s="412">
        <v>0</v>
      </c>
      <c r="G5935" s="412"/>
      <c r="H5935" s="413"/>
    </row>
    <row r="5936" spans="2:8" ht="40.5" x14ac:dyDescent="0.35">
      <c r="B5936" s="410" t="s">
        <v>6744</v>
      </c>
      <c r="C5936" s="411" t="s">
        <v>893</v>
      </c>
      <c r="D5936" s="412"/>
      <c r="E5936" s="412">
        <v>0</v>
      </c>
      <c r="F5936" s="412">
        <v>3000</v>
      </c>
      <c r="G5936" s="412"/>
      <c r="H5936" s="413"/>
    </row>
    <row r="5937" spans="2:8" ht="40.5" x14ac:dyDescent="0.35">
      <c r="B5937" s="410" t="s">
        <v>6745</v>
      </c>
      <c r="C5937" s="411" t="s">
        <v>893</v>
      </c>
      <c r="D5937" s="412"/>
      <c r="E5937" s="412">
        <v>3000</v>
      </c>
      <c r="F5937" s="412">
        <v>0</v>
      </c>
      <c r="G5937" s="412"/>
      <c r="H5937" s="413"/>
    </row>
    <row r="5938" spans="2:8" ht="40.5" x14ac:dyDescent="0.35">
      <c r="B5938" s="410" t="s">
        <v>6746</v>
      </c>
      <c r="C5938" s="411" t="s">
        <v>893</v>
      </c>
      <c r="D5938" s="412"/>
      <c r="E5938" s="412">
        <v>0</v>
      </c>
      <c r="F5938" s="412">
        <v>2200</v>
      </c>
      <c r="G5938" s="412"/>
      <c r="H5938" s="413"/>
    </row>
    <row r="5939" spans="2:8" ht="40.5" x14ac:dyDescent="0.35">
      <c r="B5939" s="410" t="s">
        <v>6747</v>
      </c>
      <c r="C5939" s="411" t="s">
        <v>893</v>
      </c>
      <c r="D5939" s="412"/>
      <c r="E5939" s="412">
        <v>2200</v>
      </c>
      <c r="F5939" s="412">
        <v>0</v>
      </c>
      <c r="G5939" s="412"/>
      <c r="H5939" s="413"/>
    </row>
    <row r="5940" spans="2:8" ht="40.5" x14ac:dyDescent="0.35">
      <c r="B5940" s="410" t="s">
        <v>6748</v>
      </c>
      <c r="C5940" s="411" t="s">
        <v>893</v>
      </c>
      <c r="D5940" s="412"/>
      <c r="E5940" s="412">
        <v>0</v>
      </c>
      <c r="F5940" s="412">
        <v>2500</v>
      </c>
      <c r="G5940" s="412"/>
      <c r="H5940" s="413"/>
    </row>
    <row r="5941" spans="2:8" ht="40.5" x14ac:dyDescent="0.35">
      <c r="B5941" s="410" t="s">
        <v>6749</v>
      </c>
      <c r="C5941" s="411" t="s">
        <v>893</v>
      </c>
      <c r="D5941" s="412"/>
      <c r="E5941" s="412">
        <v>2500</v>
      </c>
      <c r="F5941" s="412">
        <v>0</v>
      </c>
      <c r="G5941" s="412"/>
      <c r="H5941" s="413"/>
    </row>
    <row r="5942" spans="2:8" ht="40.5" x14ac:dyDescent="0.35">
      <c r="B5942" s="410" t="s">
        <v>6750</v>
      </c>
      <c r="C5942" s="411" t="s">
        <v>893</v>
      </c>
      <c r="D5942" s="412"/>
      <c r="E5942" s="412">
        <v>0</v>
      </c>
      <c r="F5942" s="412">
        <v>3000</v>
      </c>
      <c r="G5942" s="412"/>
      <c r="H5942" s="413"/>
    </row>
    <row r="5943" spans="2:8" ht="40.5" x14ac:dyDescent="0.35">
      <c r="B5943" s="410" t="s">
        <v>6751</v>
      </c>
      <c r="C5943" s="411" t="s">
        <v>893</v>
      </c>
      <c r="D5943" s="412"/>
      <c r="E5943" s="412">
        <v>3000</v>
      </c>
      <c r="F5943" s="412">
        <v>0</v>
      </c>
      <c r="G5943" s="412"/>
      <c r="H5943" s="413"/>
    </row>
    <row r="5944" spans="2:8" ht="40.5" x14ac:dyDescent="0.35">
      <c r="B5944" s="410" t="s">
        <v>6752</v>
      </c>
      <c r="C5944" s="411" t="s">
        <v>893</v>
      </c>
      <c r="D5944" s="412"/>
      <c r="E5944" s="412">
        <v>0</v>
      </c>
      <c r="F5944" s="412">
        <v>2200</v>
      </c>
      <c r="G5944" s="412"/>
      <c r="H5944" s="413"/>
    </row>
    <row r="5945" spans="2:8" ht="40.5" x14ac:dyDescent="0.35">
      <c r="B5945" s="410" t="s">
        <v>6753</v>
      </c>
      <c r="C5945" s="411" t="s">
        <v>893</v>
      </c>
      <c r="D5945" s="412"/>
      <c r="E5945" s="412">
        <v>2200</v>
      </c>
      <c r="F5945" s="412">
        <v>0</v>
      </c>
      <c r="G5945" s="412"/>
      <c r="H5945" s="413"/>
    </row>
    <row r="5946" spans="2:8" ht="40.5" x14ac:dyDescent="0.35">
      <c r="B5946" s="410" t="s">
        <v>6754</v>
      </c>
      <c r="C5946" s="411" t="s">
        <v>893</v>
      </c>
      <c r="D5946" s="412"/>
      <c r="E5946" s="412">
        <v>0</v>
      </c>
      <c r="F5946" s="412">
        <v>7000</v>
      </c>
      <c r="G5946" s="412"/>
      <c r="H5946" s="413"/>
    </row>
    <row r="5947" spans="2:8" ht="40.5" x14ac:dyDescent="0.35">
      <c r="B5947" s="410" t="s">
        <v>6755</v>
      </c>
      <c r="C5947" s="411" t="s">
        <v>893</v>
      </c>
      <c r="D5947" s="412"/>
      <c r="E5947" s="412">
        <v>7000</v>
      </c>
      <c r="F5947" s="412">
        <v>0</v>
      </c>
      <c r="G5947" s="412"/>
      <c r="H5947" s="413"/>
    </row>
    <row r="5948" spans="2:8" ht="40.5" x14ac:dyDescent="0.35">
      <c r="B5948" s="410" t="s">
        <v>6756</v>
      </c>
      <c r="C5948" s="411" t="s">
        <v>893</v>
      </c>
      <c r="D5948" s="412"/>
      <c r="E5948" s="412">
        <v>0</v>
      </c>
      <c r="F5948" s="412">
        <v>2200</v>
      </c>
      <c r="G5948" s="412"/>
      <c r="H5948" s="413"/>
    </row>
    <row r="5949" spans="2:8" ht="40.5" x14ac:dyDescent="0.35">
      <c r="B5949" s="410" t="s">
        <v>6757</v>
      </c>
      <c r="C5949" s="411" t="s">
        <v>893</v>
      </c>
      <c r="D5949" s="412"/>
      <c r="E5949" s="412">
        <v>2200</v>
      </c>
      <c r="F5949" s="412">
        <v>0</v>
      </c>
      <c r="G5949" s="412"/>
      <c r="H5949" s="413"/>
    </row>
    <row r="5950" spans="2:8" ht="40.5" x14ac:dyDescent="0.35">
      <c r="B5950" s="410" t="s">
        <v>6758</v>
      </c>
      <c r="C5950" s="411" t="s">
        <v>893</v>
      </c>
      <c r="D5950" s="412"/>
      <c r="E5950" s="412">
        <v>0</v>
      </c>
      <c r="F5950" s="412">
        <v>2500</v>
      </c>
      <c r="G5950" s="412"/>
      <c r="H5950" s="413"/>
    </row>
    <row r="5951" spans="2:8" ht="40.5" x14ac:dyDescent="0.35">
      <c r="B5951" s="410" t="s">
        <v>6759</v>
      </c>
      <c r="C5951" s="411" t="s">
        <v>893</v>
      </c>
      <c r="D5951" s="412"/>
      <c r="E5951" s="412">
        <v>2500</v>
      </c>
      <c r="F5951" s="412">
        <v>0</v>
      </c>
      <c r="G5951" s="412"/>
      <c r="H5951" s="413"/>
    </row>
    <row r="5952" spans="2:8" ht="40.5" x14ac:dyDescent="0.35">
      <c r="B5952" s="410" t="s">
        <v>6760</v>
      </c>
      <c r="C5952" s="411" t="s">
        <v>893</v>
      </c>
      <c r="D5952" s="412"/>
      <c r="E5952" s="412">
        <v>0</v>
      </c>
      <c r="F5952" s="412">
        <v>11000</v>
      </c>
      <c r="G5952" s="412"/>
      <c r="H5952" s="413"/>
    </row>
    <row r="5953" spans="2:8" ht="40.5" x14ac:dyDescent="0.35">
      <c r="B5953" s="410" t="s">
        <v>6761</v>
      </c>
      <c r="C5953" s="411" t="s">
        <v>893</v>
      </c>
      <c r="D5953" s="412"/>
      <c r="E5953" s="412">
        <v>11000</v>
      </c>
      <c r="F5953" s="412">
        <v>0</v>
      </c>
      <c r="G5953" s="412"/>
      <c r="H5953" s="413"/>
    </row>
    <row r="5954" spans="2:8" ht="40.5" x14ac:dyDescent="0.35">
      <c r="B5954" s="410" t="s">
        <v>6762</v>
      </c>
      <c r="C5954" s="411" t="s">
        <v>893</v>
      </c>
      <c r="D5954" s="412"/>
      <c r="E5954" s="412">
        <v>0</v>
      </c>
      <c r="F5954" s="412">
        <v>2200</v>
      </c>
      <c r="G5954" s="412"/>
      <c r="H5954" s="413"/>
    </row>
    <row r="5955" spans="2:8" ht="40.5" x14ac:dyDescent="0.35">
      <c r="B5955" s="410" t="s">
        <v>6763</v>
      </c>
      <c r="C5955" s="411" t="s">
        <v>893</v>
      </c>
      <c r="D5955" s="412"/>
      <c r="E5955" s="412">
        <v>2200</v>
      </c>
      <c r="F5955" s="412">
        <v>0</v>
      </c>
      <c r="G5955" s="412"/>
      <c r="H5955" s="413"/>
    </row>
    <row r="5956" spans="2:8" ht="40.5" x14ac:dyDescent="0.35">
      <c r="B5956" s="410" t="s">
        <v>6764</v>
      </c>
      <c r="C5956" s="411" t="s">
        <v>895</v>
      </c>
      <c r="D5956" s="412"/>
      <c r="E5956" s="412">
        <v>0</v>
      </c>
      <c r="F5956" s="412">
        <v>2200</v>
      </c>
      <c r="G5956" s="412"/>
      <c r="H5956" s="413"/>
    </row>
    <row r="5957" spans="2:8" ht="40.5" x14ac:dyDescent="0.35">
      <c r="B5957" s="410" t="s">
        <v>6765</v>
      </c>
      <c r="C5957" s="411" t="s">
        <v>895</v>
      </c>
      <c r="D5957" s="412"/>
      <c r="E5957" s="412">
        <v>2200</v>
      </c>
      <c r="F5957" s="412">
        <v>0</v>
      </c>
      <c r="G5957" s="412"/>
      <c r="H5957" s="413"/>
    </row>
    <row r="5958" spans="2:8" ht="40.5" x14ac:dyDescent="0.35">
      <c r="B5958" s="410" t="s">
        <v>6766</v>
      </c>
      <c r="C5958" s="411" t="s">
        <v>897</v>
      </c>
      <c r="D5958" s="412"/>
      <c r="E5958" s="412">
        <v>0</v>
      </c>
      <c r="F5958" s="412">
        <v>2500</v>
      </c>
      <c r="G5958" s="412"/>
      <c r="H5958" s="413"/>
    </row>
    <row r="5959" spans="2:8" ht="40.5" x14ac:dyDescent="0.35">
      <c r="B5959" s="410" t="s">
        <v>6767</v>
      </c>
      <c r="C5959" s="411" t="s">
        <v>897</v>
      </c>
      <c r="D5959" s="412"/>
      <c r="E5959" s="412">
        <v>2500</v>
      </c>
      <c r="F5959" s="412">
        <v>0</v>
      </c>
      <c r="G5959" s="412"/>
      <c r="H5959" s="413"/>
    </row>
    <row r="5960" spans="2:8" ht="40.5" x14ac:dyDescent="0.35">
      <c r="B5960" s="410" t="s">
        <v>6768</v>
      </c>
      <c r="C5960" s="411" t="s">
        <v>897</v>
      </c>
      <c r="D5960" s="412"/>
      <c r="E5960" s="412">
        <v>0</v>
      </c>
      <c r="F5960" s="412">
        <v>3000</v>
      </c>
      <c r="G5960" s="412"/>
      <c r="H5960" s="413"/>
    </row>
    <row r="5961" spans="2:8" ht="40.5" x14ac:dyDescent="0.35">
      <c r="B5961" s="410" t="s">
        <v>6769</v>
      </c>
      <c r="C5961" s="411" t="s">
        <v>897</v>
      </c>
      <c r="D5961" s="412"/>
      <c r="E5961" s="412">
        <v>3000</v>
      </c>
      <c r="F5961" s="412">
        <v>0</v>
      </c>
      <c r="G5961" s="412"/>
      <c r="H5961" s="413"/>
    </row>
    <row r="5962" spans="2:8" ht="40.5" x14ac:dyDescent="0.35">
      <c r="B5962" s="410" t="s">
        <v>6770</v>
      </c>
      <c r="C5962" s="411" t="s">
        <v>897</v>
      </c>
      <c r="D5962" s="412"/>
      <c r="E5962" s="412">
        <v>0</v>
      </c>
      <c r="F5962" s="412">
        <v>2200</v>
      </c>
      <c r="G5962" s="412"/>
      <c r="H5962" s="413"/>
    </row>
    <row r="5963" spans="2:8" ht="40.5" x14ac:dyDescent="0.35">
      <c r="B5963" s="410" t="s">
        <v>6771</v>
      </c>
      <c r="C5963" s="411" t="s">
        <v>897</v>
      </c>
      <c r="D5963" s="412"/>
      <c r="E5963" s="412">
        <v>2200</v>
      </c>
      <c r="F5963" s="412">
        <v>0</v>
      </c>
      <c r="G5963" s="412"/>
      <c r="H5963" s="413"/>
    </row>
    <row r="5964" spans="2:8" ht="40.5" x14ac:dyDescent="0.35">
      <c r="B5964" s="410" t="s">
        <v>6772</v>
      </c>
      <c r="C5964" s="411" t="s">
        <v>897</v>
      </c>
      <c r="D5964" s="412"/>
      <c r="E5964" s="412">
        <v>0</v>
      </c>
      <c r="F5964" s="412">
        <v>2200</v>
      </c>
      <c r="G5964" s="412"/>
      <c r="H5964" s="413"/>
    </row>
    <row r="5965" spans="2:8" ht="40.5" x14ac:dyDescent="0.35">
      <c r="B5965" s="410" t="s">
        <v>6773</v>
      </c>
      <c r="C5965" s="411" t="s">
        <v>897</v>
      </c>
      <c r="D5965" s="412"/>
      <c r="E5965" s="412">
        <v>2200</v>
      </c>
      <c r="F5965" s="412">
        <v>0</v>
      </c>
      <c r="G5965" s="412"/>
      <c r="H5965" s="413"/>
    </row>
    <row r="5966" spans="2:8" ht="40.5" x14ac:dyDescent="0.35">
      <c r="B5966" s="410" t="s">
        <v>6774</v>
      </c>
      <c r="C5966" s="411" t="s">
        <v>897</v>
      </c>
      <c r="D5966" s="412"/>
      <c r="E5966" s="412">
        <v>0</v>
      </c>
      <c r="F5966" s="412">
        <v>2200</v>
      </c>
      <c r="G5966" s="412"/>
      <c r="H5966" s="413"/>
    </row>
    <row r="5967" spans="2:8" ht="40.5" x14ac:dyDescent="0.35">
      <c r="B5967" s="410" t="s">
        <v>6775</v>
      </c>
      <c r="C5967" s="411" t="s">
        <v>897</v>
      </c>
      <c r="D5967" s="412"/>
      <c r="E5967" s="412">
        <v>2200</v>
      </c>
      <c r="F5967" s="412">
        <v>0</v>
      </c>
      <c r="G5967" s="412"/>
      <c r="H5967" s="413"/>
    </row>
    <row r="5968" spans="2:8" ht="40.5" x14ac:dyDescent="0.35">
      <c r="B5968" s="410" t="s">
        <v>6776</v>
      </c>
      <c r="C5968" s="411" t="s">
        <v>897</v>
      </c>
      <c r="D5968" s="412"/>
      <c r="E5968" s="412">
        <v>0</v>
      </c>
      <c r="F5968" s="412">
        <v>3000</v>
      </c>
      <c r="G5968" s="412"/>
      <c r="H5968" s="413"/>
    </row>
    <row r="5969" spans="2:8" ht="40.5" x14ac:dyDescent="0.35">
      <c r="B5969" s="410" t="s">
        <v>6777</v>
      </c>
      <c r="C5969" s="411" t="s">
        <v>897</v>
      </c>
      <c r="D5969" s="412"/>
      <c r="E5969" s="412">
        <v>3000</v>
      </c>
      <c r="F5969" s="412">
        <v>0</v>
      </c>
      <c r="G5969" s="412"/>
      <c r="H5969" s="413"/>
    </row>
    <row r="5970" spans="2:8" ht="40.5" x14ac:dyDescent="0.35">
      <c r="B5970" s="410" t="s">
        <v>6778</v>
      </c>
      <c r="C5970" s="411" t="s">
        <v>897</v>
      </c>
      <c r="D5970" s="412"/>
      <c r="E5970" s="412">
        <v>0</v>
      </c>
      <c r="F5970" s="412">
        <v>2200</v>
      </c>
      <c r="G5970" s="412"/>
      <c r="H5970" s="413"/>
    </row>
    <row r="5971" spans="2:8" ht="40.5" x14ac:dyDescent="0.35">
      <c r="B5971" s="410" t="s">
        <v>6779</v>
      </c>
      <c r="C5971" s="411" t="s">
        <v>897</v>
      </c>
      <c r="D5971" s="412"/>
      <c r="E5971" s="412">
        <v>2200</v>
      </c>
      <c r="F5971" s="412">
        <v>0</v>
      </c>
      <c r="G5971" s="412"/>
      <c r="H5971" s="413"/>
    </row>
    <row r="5972" spans="2:8" ht="40.5" x14ac:dyDescent="0.35">
      <c r="B5972" s="410" t="s">
        <v>6780</v>
      </c>
      <c r="C5972" s="411" t="s">
        <v>897</v>
      </c>
      <c r="D5972" s="412"/>
      <c r="E5972" s="412">
        <v>0</v>
      </c>
      <c r="F5972" s="412">
        <v>3000</v>
      </c>
      <c r="G5972" s="412"/>
      <c r="H5972" s="413"/>
    </row>
    <row r="5973" spans="2:8" ht="40.5" x14ac:dyDescent="0.35">
      <c r="B5973" s="410" t="s">
        <v>6781</v>
      </c>
      <c r="C5973" s="411" t="s">
        <v>897</v>
      </c>
      <c r="D5973" s="412"/>
      <c r="E5973" s="412">
        <v>3000</v>
      </c>
      <c r="F5973" s="412">
        <v>0</v>
      </c>
      <c r="G5973" s="412"/>
      <c r="H5973" s="413"/>
    </row>
    <row r="5974" spans="2:8" ht="40.5" x14ac:dyDescent="0.35">
      <c r="B5974" s="410" t="s">
        <v>6782</v>
      </c>
      <c r="C5974" s="411" t="s">
        <v>897</v>
      </c>
      <c r="D5974" s="412"/>
      <c r="E5974" s="412">
        <v>0</v>
      </c>
      <c r="F5974" s="412">
        <v>2500</v>
      </c>
      <c r="G5974" s="412"/>
      <c r="H5974" s="413"/>
    </row>
    <row r="5975" spans="2:8" ht="40.5" x14ac:dyDescent="0.35">
      <c r="B5975" s="410" t="s">
        <v>6783</v>
      </c>
      <c r="C5975" s="411" t="s">
        <v>897</v>
      </c>
      <c r="D5975" s="412"/>
      <c r="E5975" s="412">
        <v>2500</v>
      </c>
      <c r="F5975" s="412">
        <v>0</v>
      </c>
      <c r="G5975" s="412"/>
      <c r="H5975" s="413"/>
    </row>
    <row r="5976" spans="2:8" ht="40.5" x14ac:dyDescent="0.35">
      <c r="B5976" s="410" t="s">
        <v>6784</v>
      </c>
      <c r="C5976" s="411" t="s">
        <v>897</v>
      </c>
      <c r="D5976" s="412"/>
      <c r="E5976" s="412">
        <v>0</v>
      </c>
      <c r="F5976" s="412">
        <v>3000</v>
      </c>
      <c r="G5976" s="412"/>
      <c r="H5976" s="413"/>
    </row>
    <row r="5977" spans="2:8" ht="40.5" x14ac:dyDescent="0.35">
      <c r="B5977" s="410" t="s">
        <v>6785</v>
      </c>
      <c r="C5977" s="411" t="s">
        <v>897</v>
      </c>
      <c r="D5977" s="412"/>
      <c r="E5977" s="412">
        <v>3000</v>
      </c>
      <c r="F5977" s="412">
        <v>0</v>
      </c>
      <c r="G5977" s="412"/>
      <c r="H5977" s="413"/>
    </row>
    <row r="5978" spans="2:8" ht="40.5" x14ac:dyDescent="0.35">
      <c r="B5978" s="410" t="s">
        <v>6786</v>
      </c>
      <c r="C5978" s="411" t="s">
        <v>897</v>
      </c>
      <c r="D5978" s="412"/>
      <c r="E5978" s="412">
        <v>0</v>
      </c>
      <c r="F5978" s="412">
        <v>7000</v>
      </c>
      <c r="G5978" s="412"/>
      <c r="H5978" s="413"/>
    </row>
    <row r="5979" spans="2:8" ht="40.5" x14ac:dyDescent="0.35">
      <c r="B5979" s="410" t="s">
        <v>6787</v>
      </c>
      <c r="C5979" s="411" t="s">
        <v>897</v>
      </c>
      <c r="D5979" s="412"/>
      <c r="E5979" s="412">
        <v>7000</v>
      </c>
      <c r="F5979" s="412">
        <v>0</v>
      </c>
      <c r="G5979" s="412"/>
      <c r="H5979" s="413"/>
    </row>
    <row r="5980" spans="2:8" ht="40.5" x14ac:dyDescent="0.35">
      <c r="B5980" s="410" t="s">
        <v>6788</v>
      </c>
      <c r="C5980" s="411" t="s">
        <v>897</v>
      </c>
      <c r="D5980" s="412"/>
      <c r="E5980" s="412">
        <v>0</v>
      </c>
      <c r="F5980" s="412">
        <v>2500</v>
      </c>
      <c r="G5980" s="412"/>
      <c r="H5980" s="413"/>
    </row>
    <row r="5981" spans="2:8" ht="40.5" x14ac:dyDescent="0.35">
      <c r="B5981" s="410" t="s">
        <v>6789</v>
      </c>
      <c r="C5981" s="411" t="s">
        <v>897</v>
      </c>
      <c r="D5981" s="412"/>
      <c r="E5981" s="412">
        <v>2500</v>
      </c>
      <c r="F5981" s="412">
        <v>0</v>
      </c>
      <c r="G5981" s="412"/>
      <c r="H5981" s="413"/>
    </row>
    <row r="5982" spans="2:8" ht="40.5" x14ac:dyDescent="0.35">
      <c r="B5982" s="410" t="s">
        <v>6790</v>
      </c>
      <c r="C5982" s="411" t="s">
        <v>897</v>
      </c>
      <c r="D5982" s="412"/>
      <c r="E5982" s="412">
        <v>0</v>
      </c>
      <c r="F5982" s="412">
        <v>2500</v>
      </c>
      <c r="G5982" s="412"/>
      <c r="H5982" s="413"/>
    </row>
    <row r="5983" spans="2:8" ht="40.5" x14ac:dyDescent="0.35">
      <c r="B5983" s="410" t="s">
        <v>6791</v>
      </c>
      <c r="C5983" s="411" t="s">
        <v>897</v>
      </c>
      <c r="D5983" s="412"/>
      <c r="E5983" s="412">
        <v>2500</v>
      </c>
      <c r="F5983" s="412">
        <v>0</v>
      </c>
      <c r="G5983" s="412"/>
      <c r="H5983" s="413"/>
    </row>
    <row r="5984" spans="2:8" ht="40.5" x14ac:dyDescent="0.35">
      <c r="B5984" s="410" t="s">
        <v>6792</v>
      </c>
      <c r="C5984" s="411" t="s">
        <v>897</v>
      </c>
      <c r="D5984" s="412"/>
      <c r="E5984" s="412">
        <v>0</v>
      </c>
      <c r="F5984" s="412">
        <v>2200</v>
      </c>
      <c r="G5984" s="412"/>
      <c r="H5984" s="413"/>
    </row>
    <row r="5985" spans="2:8" ht="40.5" x14ac:dyDescent="0.35">
      <c r="B5985" s="410" t="s">
        <v>6793</v>
      </c>
      <c r="C5985" s="411" t="s">
        <v>897</v>
      </c>
      <c r="D5985" s="412"/>
      <c r="E5985" s="412">
        <v>2200</v>
      </c>
      <c r="F5985" s="412">
        <v>0</v>
      </c>
      <c r="G5985" s="412"/>
      <c r="H5985" s="413"/>
    </row>
    <row r="5986" spans="2:8" ht="40.5" x14ac:dyDescent="0.35">
      <c r="B5986" s="410" t="s">
        <v>6794</v>
      </c>
      <c r="C5986" s="411" t="s">
        <v>897</v>
      </c>
      <c r="D5986" s="412"/>
      <c r="E5986" s="412">
        <v>0</v>
      </c>
      <c r="F5986" s="412">
        <v>11000</v>
      </c>
      <c r="G5986" s="412"/>
      <c r="H5986" s="413"/>
    </row>
    <row r="5987" spans="2:8" ht="40.5" x14ac:dyDescent="0.35">
      <c r="B5987" s="410" t="s">
        <v>6795</v>
      </c>
      <c r="C5987" s="411" t="s">
        <v>897</v>
      </c>
      <c r="D5987" s="412"/>
      <c r="E5987" s="412">
        <v>11000</v>
      </c>
      <c r="F5987" s="412">
        <v>0</v>
      </c>
      <c r="G5987" s="412"/>
      <c r="H5987" s="413"/>
    </row>
    <row r="5988" spans="2:8" ht="40.5" x14ac:dyDescent="0.35">
      <c r="B5988" s="410" t="s">
        <v>6796</v>
      </c>
      <c r="C5988" s="411" t="s">
        <v>897</v>
      </c>
      <c r="D5988" s="412"/>
      <c r="E5988" s="412">
        <v>0</v>
      </c>
      <c r="F5988" s="412">
        <v>2200</v>
      </c>
      <c r="G5988" s="412"/>
      <c r="H5988" s="413"/>
    </row>
    <row r="5989" spans="2:8" ht="40.5" x14ac:dyDescent="0.35">
      <c r="B5989" s="410" t="s">
        <v>6797</v>
      </c>
      <c r="C5989" s="411" t="s">
        <v>897</v>
      </c>
      <c r="D5989" s="412"/>
      <c r="E5989" s="412">
        <v>2200</v>
      </c>
      <c r="F5989" s="412">
        <v>0</v>
      </c>
      <c r="G5989" s="412"/>
      <c r="H5989" s="413"/>
    </row>
    <row r="5990" spans="2:8" ht="40.5" x14ac:dyDescent="0.35">
      <c r="B5990" s="410" t="s">
        <v>6798</v>
      </c>
      <c r="C5990" s="411" t="s">
        <v>899</v>
      </c>
      <c r="D5990" s="412"/>
      <c r="E5990" s="412">
        <v>0</v>
      </c>
      <c r="F5990" s="412">
        <v>2200</v>
      </c>
      <c r="G5990" s="412"/>
      <c r="H5990" s="413"/>
    </row>
    <row r="5991" spans="2:8" ht="40.5" x14ac:dyDescent="0.35">
      <c r="B5991" s="410" t="s">
        <v>6799</v>
      </c>
      <c r="C5991" s="411" t="s">
        <v>899</v>
      </c>
      <c r="D5991" s="412"/>
      <c r="E5991" s="412">
        <v>2200</v>
      </c>
      <c r="F5991" s="412">
        <v>0</v>
      </c>
      <c r="G5991" s="412"/>
      <c r="H5991" s="413"/>
    </row>
    <row r="5992" spans="2:8" ht="27.75" x14ac:dyDescent="0.35">
      <c r="B5992" s="410" t="s">
        <v>6800</v>
      </c>
      <c r="C5992" s="411" t="s">
        <v>911</v>
      </c>
      <c r="D5992" s="412"/>
      <c r="E5992" s="412">
        <v>0</v>
      </c>
      <c r="F5992" s="412">
        <v>2200</v>
      </c>
      <c r="G5992" s="412"/>
      <c r="H5992" s="413"/>
    </row>
    <row r="5993" spans="2:8" ht="27.75" x14ac:dyDescent="0.35">
      <c r="B5993" s="410" t="s">
        <v>6801</v>
      </c>
      <c r="C5993" s="411" t="s">
        <v>911</v>
      </c>
      <c r="D5993" s="412"/>
      <c r="E5993" s="412">
        <v>2200</v>
      </c>
      <c r="F5993" s="412">
        <v>0</v>
      </c>
      <c r="G5993" s="412"/>
      <c r="H5993" s="413"/>
    </row>
    <row r="5994" spans="2:8" ht="40.5" x14ac:dyDescent="0.35">
      <c r="B5994" s="410" t="s">
        <v>6802</v>
      </c>
      <c r="C5994" s="411" t="s">
        <v>913</v>
      </c>
      <c r="D5994" s="412"/>
      <c r="E5994" s="412">
        <v>0</v>
      </c>
      <c r="F5994" s="412">
        <v>3787.02</v>
      </c>
      <c r="G5994" s="412"/>
      <c r="H5994" s="413"/>
    </row>
    <row r="5995" spans="2:8" ht="40.5" x14ac:dyDescent="0.35">
      <c r="B5995" s="410" t="s">
        <v>6803</v>
      </c>
      <c r="C5995" s="411" t="s">
        <v>913</v>
      </c>
      <c r="D5995" s="412"/>
      <c r="E5995" s="412">
        <v>3787.02</v>
      </c>
      <c r="F5995" s="412">
        <v>0</v>
      </c>
      <c r="G5995" s="412"/>
      <c r="H5995" s="413"/>
    </row>
    <row r="5996" spans="2:8" ht="53.25" x14ac:dyDescent="0.35">
      <c r="B5996" s="410" t="s">
        <v>6804</v>
      </c>
      <c r="C5996" s="411" t="s">
        <v>915</v>
      </c>
      <c r="D5996" s="412"/>
      <c r="E5996" s="412">
        <v>0</v>
      </c>
      <c r="F5996" s="412">
        <v>2500</v>
      </c>
      <c r="G5996" s="412"/>
      <c r="H5996" s="413"/>
    </row>
    <row r="5997" spans="2:8" ht="53.25" x14ac:dyDescent="0.35">
      <c r="B5997" s="410" t="s">
        <v>6805</v>
      </c>
      <c r="C5997" s="411" t="s">
        <v>915</v>
      </c>
      <c r="D5997" s="412"/>
      <c r="E5997" s="412">
        <v>2500</v>
      </c>
      <c r="F5997" s="412">
        <v>0</v>
      </c>
      <c r="G5997" s="412"/>
      <c r="H5997" s="413"/>
    </row>
    <row r="5998" spans="2:8" ht="53.25" x14ac:dyDescent="0.35">
      <c r="B5998" s="410" t="s">
        <v>6806</v>
      </c>
      <c r="C5998" s="411" t="s">
        <v>915</v>
      </c>
      <c r="D5998" s="412"/>
      <c r="E5998" s="412">
        <v>0</v>
      </c>
      <c r="F5998" s="412">
        <v>3000</v>
      </c>
      <c r="G5998" s="412"/>
      <c r="H5998" s="413"/>
    </row>
    <row r="5999" spans="2:8" ht="53.25" x14ac:dyDescent="0.35">
      <c r="B5999" s="410" t="s">
        <v>6807</v>
      </c>
      <c r="C5999" s="411" t="s">
        <v>915</v>
      </c>
      <c r="D5999" s="412"/>
      <c r="E5999" s="412">
        <v>3000</v>
      </c>
      <c r="F5999" s="412">
        <v>0</v>
      </c>
      <c r="G5999" s="412"/>
      <c r="H5999" s="413"/>
    </row>
    <row r="6000" spans="2:8" ht="53.25" x14ac:dyDescent="0.35">
      <c r="B6000" s="410" t="s">
        <v>6808</v>
      </c>
      <c r="C6000" s="411" t="s">
        <v>915</v>
      </c>
      <c r="D6000" s="412"/>
      <c r="E6000" s="412">
        <v>0</v>
      </c>
      <c r="F6000" s="412">
        <v>2200</v>
      </c>
      <c r="G6000" s="412"/>
      <c r="H6000" s="413"/>
    </row>
    <row r="6001" spans="2:8" ht="53.25" x14ac:dyDescent="0.35">
      <c r="B6001" s="410" t="s">
        <v>6809</v>
      </c>
      <c r="C6001" s="411" t="s">
        <v>915</v>
      </c>
      <c r="D6001" s="412"/>
      <c r="E6001" s="412">
        <v>2200</v>
      </c>
      <c r="F6001" s="412">
        <v>0</v>
      </c>
      <c r="G6001" s="412"/>
      <c r="H6001" s="413"/>
    </row>
    <row r="6002" spans="2:8" ht="53.25" x14ac:dyDescent="0.35">
      <c r="B6002" s="410" t="s">
        <v>6810</v>
      </c>
      <c r="C6002" s="411" t="s">
        <v>915</v>
      </c>
      <c r="D6002" s="412"/>
      <c r="E6002" s="412">
        <v>0</v>
      </c>
      <c r="F6002" s="412">
        <v>2200</v>
      </c>
      <c r="G6002" s="412"/>
      <c r="H6002" s="413"/>
    </row>
    <row r="6003" spans="2:8" ht="53.25" x14ac:dyDescent="0.35">
      <c r="B6003" s="410" t="s">
        <v>6811</v>
      </c>
      <c r="C6003" s="411" t="s">
        <v>915</v>
      </c>
      <c r="D6003" s="412"/>
      <c r="E6003" s="412">
        <v>2200</v>
      </c>
      <c r="F6003" s="412">
        <v>0</v>
      </c>
      <c r="G6003" s="412"/>
      <c r="H6003" s="413"/>
    </row>
    <row r="6004" spans="2:8" ht="53.25" x14ac:dyDescent="0.35">
      <c r="B6004" s="410" t="s">
        <v>6812</v>
      </c>
      <c r="C6004" s="411" t="s">
        <v>915</v>
      </c>
      <c r="D6004" s="412"/>
      <c r="E6004" s="412">
        <v>0</v>
      </c>
      <c r="F6004" s="412">
        <v>3000</v>
      </c>
      <c r="G6004" s="412"/>
      <c r="H6004" s="413"/>
    </row>
    <row r="6005" spans="2:8" ht="53.25" x14ac:dyDescent="0.35">
      <c r="B6005" s="410" t="s">
        <v>6813</v>
      </c>
      <c r="C6005" s="411" t="s">
        <v>915</v>
      </c>
      <c r="D6005" s="412"/>
      <c r="E6005" s="412">
        <v>3000</v>
      </c>
      <c r="F6005" s="412">
        <v>0</v>
      </c>
      <c r="G6005" s="412"/>
      <c r="H6005" s="413"/>
    </row>
    <row r="6006" spans="2:8" ht="53.25" x14ac:dyDescent="0.35">
      <c r="B6006" s="410" t="s">
        <v>6814</v>
      </c>
      <c r="C6006" s="411" t="s">
        <v>915</v>
      </c>
      <c r="D6006" s="412"/>
      <c r="E6006" s="412">
        <v>0</v>
      </c>
      <c r="F6006" s="412">
        <v>2200</v>
      </c>
      <c r="G6006" s="412"/>
      <c r="H6006" s="413"/>
    </row>
    <row r="6007" spans="2:8" ht="53.25" x14ac:dyDescent="0.35">
      <c r="B6007" s="410" t="s">
        <v>6815</v>
      </c>
      <c r="C6007" s="411" t="s">
        <v>915</v>
      </c>
      <c r="D6007" s="412"/>
      <c r="E6007" s="412">
        <v>2200</v>
      </c>
      <c r="F6007" s="412">
        <v>0</v>
      </c>
      <c r="G6007" s="412"/>
      <c r="H6007" s="413"/>
    </row>
    <row r="6008" spans="2:8" ht="53.25" x14ac:dyDescent="0.35">
      <c r="B6008" s="410" t="s">
        <v>6816</v>
      </c>
      <c r="C6008" s="411" t="s">
        <v>915</v>
      </c>
      <c r="D6008" s="412"/>
      <c r="E6008" s="412">
        <v>0</v>
      </c>
      <c r="F6008" s="412">
        <v>2200</v>
      </c>
      <c r="G6008" s="412"/>
      <c r="H6008" s="413"/>
    </row>
    <row r="6009" spans="2:8" ht="53.25" x14ac:dyDescent="0.35">
      <c r="B6009" s="410" t="s">
        <v>6817</v>
      </c>
      <c r="C6009" s="411" t="s">
        <v>915</v>
      </c>
      <c r="D6009" s="412"/>
      <c r="E6009" s="412">
        <v>2200</v>
      </c>
      <c r="F6009" s="412">
        <v>0</v>
      </c>
      <c r="G6009" s="412"/>
      <c r="H6009" s="413"/>
    </row>
    <row r="6010" spans="2:8" ht="53.25" x14ac:dyDescent="0.35">
      <c r="B6010" s="410" t="s">
        <v>6818</v>
      </c>
      <c r="C6010" s="411" t="s">
        <v>915</v>
      </c>
      <c r="D6010" s="412"/>
      <c r="E6010" s="412">
        <v>0</v>
      </c>
      <c r="F6010" s="412">
        <v>3000</v>
      </c>
      <c r="G6010" s="412"/>
      <c r="H6010" s="413"/>
    </row>
    <row r="6011" spans="2:8" ht="53.25" x14ac:dyDescent="0.35">
      <c r="B6011" s="410" t="s">
        <v>6819</v>
      </c>
      <c r="C6011" s="411" t="s">
        <v>915</v>
      </c>
      <c r="D6011" s="412"/>
      <c r="E6011" s="412">
        <v>3000</v>
      </c>
      <c r="F6011" s="412">
        <v>0</v>
      </c>
      <c r="G6011" s="412"/>
      <c r="H6011" s="413"/>
    </row>
    <row r="6012" spans="2:8" ht="53.25" x14ac:dyDescent="0.35">
      <c r="B6012" s="410" t="s">
        <v>6820</v>
      </c>
      <c r="C6012" s="411" t="s">
        <v>915</v>
      </c>
      <c r="D6012" s="412"/>
      <c r="E6012" s="412">
        <v>0</v>
      </c>
      <c r="F6012" s="412">
        <v>2200</v>
      </c>
      <c r="G6012" s="412"/>
      <c r="H6012" s="413"/>
    </row>
    <row r="6013" spans="2:8" ht="53.25" x14ac:dyDescent="0.35">
      <c r="B6013" s="410" t="s">
        <v>6821</v>
      </c>
      <c r="C6013" s="411" t="s">
        <v>915</v>
      </c>
      <c r="D6013" s="412"/>
      <c r="E6013" s="412">
        <v>2200</v>
      </c>
      <c r="F6013" s="412">
        <v>0</v>
      </c>
      <c r="G6013" s="412"/>
      <c r="H6013" s="413"/>
    </row>
    <row r="6014" spans="2:8" ht="53.25" x14ac:dyDescent="0.35">
      <c r="B6014" s="410" t="s">
        <v>6822</v>
      </c>
      <c r="C6014" s="411" t="s">
        <v>915</v>
      </c>
      <c r="D6014" s="412"/>
      <c r="E6014" s="412">
        <v>0</v>
      </c>
      <c r="F6014" s="412">
        <v>3000</v>
      </c>
      <c r="G6014" s="412"/>
      <c r="H6014" s="413"/>
    </row>
    <row r="6015" spans="2:8" ht="53.25" x14ac:dyDescent="0.35">
      <c r="B6015" s="410" t="s">
        <v>6823</v>
      </c>
      <c r="C6015" s="411" t="s">
        <v>915</v>
      </c>
      <c r="D6015" s="412"/>
      <c r="E6015" s="412">
        <v>3000</v>
      </c>
      <c r="F6015" s="412">
        <v>0</v>
      </c>
      <c r="G6015" s="412"/>
      <c r="H6015" s="413"/>
    </row>
    <row r="6016" spans="2:8" ht="53.25" x14ac:dyDescent="0.35">
      <c r="B6016" s="410" t="s">
        <v>6824</v>
      </c>
      <c r="C6016" s="411" t="s">
        <v>915</v>
      </c>
      <c r="D6016" s="412"/>
      <c r="E6016" s="412">
        <v>0</v>
      </c>
      <c r="F6016" s="412">
        <v>2500</v>
      </c>
      <c r="G6016" s="412"/>
      <c r="H6016" s="413"/>
    </row>
    <row r="6017" spans="2:8" ht="53.25" x14ac:dyDescent="0.35">
      <c r="B6017" s="410" t="s">
        <v>6825</v>
      </c>
      <c r="C6017" s="411" t="s">
        <v>915</v>
      </c>
      <c r="D6017" s="412"/>
      <c r="E6017" s="412">
        <v>2500</v>
      </c>
      <c r="F6017" s="412">
        <v>0</v>
      </c>
      <c r="G6017" s="412"/>
      <c r="H6017" s="413"/>
    </row>
    <row r="6018" spans="2:8" ht="53.25" x14ac:dyDescent="0.35">
      <c r="B6018" s="410" t="s">
        <v>6826</v>
      </c>
      <c r="C6018" s="411" t="s">
        <v>915</v>
      </c>
      <c r="D6018" s="412"/>
      <c r="E6018" s="412">
        <v>0</v>
      </c>
      <c r="F6018" s="412">
        <v>7000</v>
      </c>
      <c r="G6018" s="412"/>
      <c r="H6018" s="413"/>
    </row>
    <row r="6019" spans="2:8" ht="53.25" x14ac:dyDescent="0.35">
      <c r="B6019" s="410" t="s">
        <v>6827</v>
      </c>
      <c r="C6019" s="411" t="s">
        <v>915</v>
      </c>
      <c r="D6019" s="412"/>
      <c r="E6019" s="412">
        <v>7000</v>
      </c>
      <c r="F6019" s="412">
        <v>0</v>
      </c>
      <c r="G6019" s="412"/>
      <c r="H6019" s="413"/>
    </row>
    <row r="6020" spans="2:8" ht="53.25" x14ac:dyDescent="0.35">
      <c r="B6020" s="410" t="s">
        <v>6828</v>
      </c>
      <c r="C6020" s="411" t="s">
        <v>915</v>
      </c>
      <c r="D6020" s="412"/>
      <c r="E6020" s="412">
        <v>0</v>
      </c>
      <c r="F6020" s="412">
        <v>2500</v>
      </c>
      <c r="G6020" s="412"/>
      <c r="H6020" s="413"/>
    </row>
    <row r="6021" spans="2:8" ht="53.25" x14ac:dyDescent="0.35">
      <c r="B6021" s="410" t="s">
        <v>6829</v>
      </c>
      <c r="C6021" s="411" t="s">
        <v>915</v>
      </c>
      <c r="D6021" s="412"/>
      <c r="E6021" s="412">
        <v>2500</v>
      </c>
      <c r="F6021" s="412">
        <v>0</v>
      </c>
      <c r="G6021" s="412"/>
      <c r="H6021" s="413"/>
    </row>
    <row r="6022" spans="2:8" ht="53.25" x14ac:dyDescent="0.35">
      <c r="B6022" s="410" t="s">
        <v>6830</v>
      </c>
      <c r="C6022" s="411" t="s">
        <v>915</v>
      </c>
      <c r="D6022" s="412"/>
      <c r="E6022" s="412">
        <v>0</v>
      </c>
      <c r="F6022" s="412">
        <v>2500</v>
      </c>
      <c r="G6022" s="412"/>
      <c r="H6022" s="413"/>
    </row>
    <row r="6023" spans="2:8" ht="53.25" x14ac:dyDescent="0.35">
      <c r="B6023" s="410" t="s">
        <v>6831</v>
      </c>
      <c r="C6023" s="411" t="s">
        <v>915</v>
      </c>
      <c r="D6023" s="412"/>
      <c r="E6023" s="412">
        <v>2500</v>
      </c>
      <c r="F6023" s="412">
        <v>0</v>
      </c>
      <c r="G6023" s="412"/>
      <c r="H6023" s="413"/>
    </row>
    <row r="6024" spans="2:8" ht="53.25" x14ac:dyDescent="0.35">
      <c r="B6024" s="410" t="s">
        <v>6832</v>
      </c>
      <c r="C6024" s="411" t="s">
        <v>915</v>
      </c>
      <c r="D6024" s="412"/>
      <c r="E6024" s="412">
        <v>0</v>
      </c>
      <c r="F6024" s="412">
        <v>2200</v>
      </c>
      <c r="G6024" s="412"/>
      <c r="H6024" s="413"/>
    </row>
    <row r="6025" spans="2:8" ht="53.25" x14ac:dyDescent="0.35">
      <c r="B6025" s="410" t="s">
        <v>6833</v>
      </c>
      <c r="C6025" s="411" t="s">
        <v>915</v>
      </c>
      <c r="D6025" s="412"/>
      <c r="E6025" s="412">
        <v>2200</v>
      </c>
      <c r="F6025" s="412">
        <v>0</v>
      </c>
      <c r="G6025" s="412"/>
      <c r="H6025" s="413"/>
    </row>
    <row r="6026" spans="2:8" ht="53.25" x14ac:dyDescent="0.35">
      <c r="B6026" s="410" t="s">
        <v>6834</v>
      </c>
      <c r="C6026" s="411" t="s">
        <v>915</v>
      </c>
      <c r="D6026" s="412"/>
      <c r="E6026" s="412">
        <v>0</v>
      </c>
      <c r="F6026" s="412">
        <v>11000</v>
      </c>
      <c r="G6026" s="412"/>
      <c r="H6026" s="413"/>
    </row>
    <row r="6027" spans="2:8" ht="53.25" x14ac:dyDescent="0.35">
      <c r="B6027" s="410" t="s">
        <v>6835</v>
      </c>
      <c r="C6027" s="411" t="s">
        <v>915</v>
      </c>
      <c r="D6027" s="412"/>
      <c r="E6027" s="412">
        <v>11000</v>
      </c>
      <c r="F6027" s="412">
        <v>0</v>
      </c>
      <c r="G6027" s="412"/>
      <c r="H6027" s="413"/>
    </row>
    <row r="6028" spans="2:8" ht="53.25" x14ac:dyDescent="0.35">
      <c r="B6028" s="410" t="s">
        <v>6836</v>
      </c>
      <c r="C6028" s="411" t="s">
        <v>915</v>
      </c>
      <c r="D6028" s="412"/>
      <c r="E6028" s="412">
        <v>0</v>
      </c>
      <c r="F6028" s="412">
        <v>2200</v>
      </c>
      <c r="G6028" s="412"/>
      <c r="H6028" s="413"/>
    </row>
    <row r="6029" spans="2:8" ht="53.25" x14ac:dyDescent="0.35">
      <c r="B6029" s="410" t="s">
        <v>6837</v>
      </c>
      <c r="C6029" s="411" t="s">
        <v>915</v>
      </c>
      <c r="D6029" s="412"/>
      <c r="E6029" s="412">
        <v>2200</v>
      </c>
      <c r="F6029" s="412">
        <v>0</v>
      </c>
      <c r="G6029" s="412"/>
      <c r="H6029" s="413"/>
    </row>
    <row r="6030" spans="2:8" ht="53.25" x14ac:dyDescent="0.35">
      <c r="B6030" s="410" t="s">
        <v>6838</v>
      </c>
      <c r="C6030" s="411" t="s">
        <v>915</v>
      </c>
      <c r="D6030" s="412"/>
      <c r="E6030" s="412">
        <v>0</v>
      </c>
      <c r="F6030" s="412">
        <v>2200</v>
      </c>
      <c r="G6030" s="412"/>
      <c r="H6030" s="413"/>
    </row>
    <row r="6031" spans="2:8" ht="53.25" x14ac:dyDescent="0.35">
      <c r="B6031" s="410" t="s">
        <v>6839</v>
      </c>
      <c r="C6031" s="411" t="s">
        <v>915</v>
      </c>
      <c r="D6031" s="412"/>
      <c r="E6031" s="412">
        <v>2200</v>
      </c>
      <c r="F6031" s="412">
        <v>0</v>
      </c>
      <c r="G6031" s="412"/>
      <c r="H6031" s="413"/>
    </row>
    <row r="6032" spans="2:8" ht="27.75" x14ac:dyDescent="0.35">
      <c r="B6032" s="410" t="s">
        <v>6840</v>
      </c>
      <c r="C6032" s="411" t="s">
        <v>917</v>
      </c>
      <c r="D6032" s="412"/>
      <c r="E6032" s="412">
        <v>0</v>
      </c>
      <c r="F6032" s="412">
        <v>3787.02</v>
      </c>
      <c r="G6032" s="412"/>
      <c r="H6032" s="413"/>
    </row>
    <row r="6033" spans="2:8" ht="27.75" x14ac:dyDescent="0.35">
      <c r="B6033" s="410" t="s">
        <v>6841</v>
      </c>
      <c r="C6033" s="411" t="s">
        <v>917</v>
      </c>
      <c r="D6033" s="412"/>
      <c r="E6033" s="412">
        <v>3787.02</v>
      </c>
      <c r="F6033" s="412">
        <v>0</v>
      </c>
      <c r="G6033" s="412"/>
      <c r="H6033" s="413"/>
    </row>
    <row r="6034" spans="2:8" ht="53.25" x14ac:dyDescent="0.35">
      <c r="B6034" s="410" t="s">
        <v>6842</v>
      </c>
      <c r="C6034" s="411" t="s">
        <v>919</v>
      </c>
      <c r="D6034" s="412"/>
      <c r="E6034" s="412">
        <v>0</v>
      </c>
      <c r="F6034" s="412">
        <v>2200</v>
      </c>
      <c r="G6034" s="412"/>
      <c r="H6034" s="413"/>
    </row>
    <row r="6035" spans="2:8" ht="53.25" x14ac:dyDescent="0.35">
      <c r="B6035" s="410" t="s">
        <v>6843</v>
      </c>
      <c r="C6035" s="411" t="s">
        <v>919</v>
      </c>
      <c r="D6035" s="412"/>
      <c r="E6035" s="412">
        <v>2200</v>
      </c>
      <c r="F6035" s="412">
        <v>0</v>
      </c>
      <c r="G6035" s="412"/>
      <c r="H6035" s="413"/>
    </row>
    <row r="6036" spans="2:8" ht="27.75" x14ac:dyDescent="0.35">
      <c r="B6036" s="410" t="s">
        <v>6844</v>
      </c>
      <c r="C6036" s="411" t="s">
        <v>2163</v>
      </c>
      <c r="D6036" s="412">
        <v>0</v>
      </c>
      <c r="E6036" s="412">
        <v>26400</v>
      </c>
      <c r="F6036" s="412">
        <v>26400</v>
      </c>
      <c r="G6036" s="412">
        <v>0</v>
      </c>
      <c r="H6036" s="413"/>
    </row>
    <row r="6037" spans="2:8" x14ac:dyDescent="0.35">
      <c r="B6037" s="410" t="s">
        <v>6845</v>
      </c>
      <c r="C6037" s="411" t="s">
        <v>2165</v>
      </c>
      <c r="D6037" s="412">
        <v>0</v>
      </c>
      <c r="E6037" s="412">
        <v>26400</v>
      </c>
      <c r="F6037" s="412">
        <v>26400</v>
      </c>
      <c r="G6037" s="412">
        <v>0</v>
      </c>
      <c r="H6037" s="413"/>
    </row>
    <row r="6038" spans="2:8" x14ac:dyDescent="0.35">
      <c r="B6038" s="410" t="s">
        <v>6846</v>
      </c>
      <c r="C6038" s="411" t="s">
        <v>2167</v>
      </c>
      <c r="D6038" s="412">
        <v>0</v>
      </c>
      <c r="E6038" s="412">
        <v>26400</v>
      </c>
      <c r="F6038" s="412">
        <v>26400</v>
      </c>
      <c r="G6038" s="412">
        <v>0</v>
      </c>
      <c r="H6038" s="413"/>
    </row>
    <row r="6039" spans="2:8" ht="40.5" x14ac:dyDescent="0.35">
      <c r="B6039" s="410" t="s">
        <v>6847</v>
      </c>
      <c r="C6039" s="411" t="s">
        <v>617</v>
      </c>
      <c r="D6039" s="412"/>
      <c r="E6039" s="412">
        <v>0</v>
      </c>
      <c r="F6039" s="412">
        <v>2200</v>
      </c>
      <c r="G6039" s="412"/>
      <c r="H6039" s="413"/>
    </row>
    <row r="6040" spans="2:8" ht="40.5" x14ac:dyDescent="0.35">
      <c r="B6040" s="410" t="s">
        <v>6848</v>
      </c>
      <c r="C6040" s="411" t="s">
        <v>617</v>
      </c>
      <c r="D6040" s="412"/>
      <c r="E6040" s="412">
        <v>2200</v>
      </c>
      <c r="F6040" s="412">
        <v>0</v>
      </c>
      <c r="G6040" s="412"/>
      <c r="H6040" s="413"/>
    </row>
    <row r="6041" spans="2:8" ht="27.75" x14ac:dyDescent="0.35">
      <c r="B6041" s="410" t="s">
        <v>6849</v>
      </c>
      <c r="C6041" s="411" t="s">
        <v>663</v>
      </c>
      <c r="D6041" s="412"/>
      <c r="E6041" s="412">
        <v>0</v>
      </c>
      <c r="F6041" s="412">
        <v>2200</v>
      </c>
      <c r="G6041" s="412"/>
      <c r="H6041" s="413"/>
    </row>
    <row r="6042" spans="2:8" ht="27.75" x14ac:dyDescent="0.35">
      <c r="B6042" s="410" t="s">
        <v>6850</v>
      </c>
      <c r="C6042" s="411" t="s">
        <v>663</v>
      </c>
      <c r="D6042" s="412"/>
      <c r="E6042" s="412">
        <v>2200</v>
      </c>
      <c r="F6042" s="412">
        <v>0</v>
      </c>
      <c r="G6042" s="412"/>
      <c r="H6042" s="413"/>
    </row>
    <row r="6043" spans="2:8" ht="27.75" x14ac:dyDescent="0.35">
      <c r="B6043" s="410" t="s">
        <v>6851</v>
      </c>
      <c r="C6043" s="411" t="s">
        <v>666</v>
      </c>
      <c r="D6043" s="412"/>
      <c r="E6043" s="412">
        <v>0</v>
      </c>
      <c r="F6043" s="412">
        <v>2200</v>
      </c>
      <c r="G6043" s="412"/>
      <c r="H6043" s="413"/>
    </row>
    <row r="6044" spans="2:8" ht="27.75" x14ac:dyDescent="0.35">
      <c r="B6044" s="410" t="s">
        <v>6852</v>
      </c>
      <c r="C6044" s="411" t="s">
        <v>666</v>
      </c>
      <c r="D6044" s="412"/>
      <c r="E6044" s="412">
        <v>2200</v>
      </c>
      <c r="F6044" s="412">
        <v>0</v>
      </c>
      <c r="G6044" s="412"/>
      <c r="H6044" s="413"/>
    </row>
    <row r="6045" spans="2:8" ht="40.5" x14ac:dyDescent="0.35">
      <c r="B6045" s="410" t="s">
        <v>6853</v>
      </c>
      <c r="C6045" s="411" t="s">
        <v>668</v>
      </c>
      <c r="D6045" s="412"/>
      <c r="E6045" s="412">
        <v>0</v>
      </c>
      <c r="F6045" s="412">
        <v>2200</v>
      </c>
      <c r="G6045" s="412"/>
      <c r="H6045" s="413"/>
    </row>
    <row r="6046" spans="2:8" ht="40.5" x14ac:dyDescent="0.35">
      <c r="B6046" s="410" t="s">
        <v>6854</v>
      </c>
      <c r="C6046" s="411" t="s">
        <v>668</v>
      </c>
      <c r="D6046" s="412"/>
      <c r="E6046" s="412">
        <v>2200</v>
      </c>
      <c r="F6046" s="412">
        <v>0</v>
      </c>
      <c r="G6046" s="412"/>
      <c r="H6046" s="413"/>
    </row>
    <row r="6047" spans="2:8" ht="27.75" x14ac:dyDescent="0.35">
      <c r="B6047" s="410" t="s">
        <v>6855</v>
      </c>
      <c r="C6047" s="411" t="s">
        <v>764</v>
      </c>
      <c r="D6047" s="412"/>
      <c r="E6047" s="412">
        <v>0</v>
      </c>
      <c r="F6047" s="412">
        <v>2200</v>
      </c>
      <c r="G6047" s="412"/>
      <c r="H6047" s="413"/>
    </row>
    <row r="6048" spans="2:8" ht="27.75" x14ac:dyDescent="0.35">
      <c r="B6048" s="410" t="s">
        <v>6856</v>
      </c>
      <c r="C6048" s="411" t="s">
        <v>764</v>
      </c>
      <c r="D6048" s="412"/>
      <c r="E6048" s="412">
        <v>2200</v>
      </c>
      <c r="F6048" s="412">
        <v>0</v>
      </c>
      <c r="G6048" s="412"/>
      <c r="H6048" s="413"/>
    </row>
    <row r="6049" spans="2:8" ht="27.75" x14ac:dyDescent="0.35">
      <c r="B6049" s="410" t="s">
        <v>6857</v>
      </c>
      <c r="C6049" s="411" t="s">
        <v>768</v>
      </c>
      <c r="D6049" s="412"/>
      <c r="E6049" s="412">
        <v>0</v>
      </c>
      <c r="F6049" s="412">
        <v>2200</v>
      </c>
      <c r="G6049" s="412"/>
      <c r="H6049" s="413"/>
    </row>
    <row r="6050" spans="2:8" ht="27.75" x14ac:dyDescent="0.35">
      <c r="B6050" s="410" t="s">
        <v>6858</v>
      </c>
      <c r="C6050" s="411" t="s">
        <v>768</v>
      </c>
      <c r="D6050" s="412"/>
      <c r="E6050" s="412">
        <v>2200</v>
      </c>
      <c r="F6050" s="412">
        <v>0</v>
      </c>
      <c r="G6050" s="412"/>
      <c r="H6050" s="413"/>
    </row>
    <row r="6051" spans="2:8" ht="40.5" x14ac:dyDescent="0.35">
      <c r="B6051" s="410" t="s">
        <v>6859</v>
      </c>
      <c r="C6051" s="411" t="s">
        <v>813</v>
      </c>
      <c r="D6051" s="412"/>
      <c r="E6051" s="412">
        <v>0</v>
      </c>
      <c r="F6051" s="412">
        <v>2200</v>
      </c>
      <c r="G6051" s="412"/>
      <c r="H6051" s="413"/>
    </row>
    <row r="6052" spans="2:8" ht="40.5" x14ac:dyDescent="0.35">
      <c r="B6052" s="410" t="s">
        <v>6860</v>
      </c>
      <c r="C6052" s="411" t="s">
        <v>813</v>
      </c>
      <c r="D6052" s="412"/>
      <c r="E6052" s="412">
        <v>2200</v>
      </c>
      <c r="F6052" s="412">
        <v>0</v>
      </c>
      <c r="G6052" s="412"/>
      <c r="H6052" s="413"/>
    </row>
    <row r="6053" spans="2:8" ht="40.5" x14ac:dyDescent="0.35">
      <c r="B6053" s="410" t="s">
        <v>6861</v>
      </c>
      <c r="C6053" s="411" t="s">
        <v>824</v>
      </c>
      <c r="D6053" s="412"/>
      <c r="E6053" s="412">
        <v>0</v>
      </c>
      <c r="F6053" s="412">
        <v>2200</v>
      </c>
      <c r="G6053" s="412"/>
      <c r="H6053" s="413"/>
    </row>
    <row r="6054" spans="2:8" ht="40.5" x14ac:dyDescent="0.35">
      <c r="B6054" s="410" t="s">
        <v>6862</v>
      </c>
      <c r="C6054" s="411" t="s">
        <v>824</v>
      </c>
      <c r="D6054" s="412"/>
      <c r="E6054" s="412">
        <v>2200</v>
      </c>
      <c r="F6054" s="412">
        <v>0</v>
      </c>
      <c r="G6054" s="412"/>
      <c r="H6054" s="413"/>
    </row>
    <row r="6055" spans="2:8" ht="40.5" x14ac:dyDescent="0.35">
      <c r="B6055" s="410" t="s">
        <v>6863</v>
      </c>
      <c r="C6055" s="411" t="s">
        <v>831</v>
      </c>
      <c r="D6055" s="412"/>
      <c r="E6055" s="412">
        <v>0</v>
      </c>
      <c r="F6055" s="412">
        <v>2200</v>
      </c>
      <c r="G6055" s="412"/>
      <c r="H6055" s="413"/>
    </row>
    <row r="6056" spans="2:8" ht="40.5" x14ac:dyDescent="0.35">
      <c r="B6056" s="410" t="s">
        <v>6864</v>
      </c>
      <c r="C6056" s="411" t="s">
        <v>831</v>
      </c>
      <c r="D6056" s="412"/>
      <c r="E6056" s="412">
        <v>2200</v>
      </c>
      <c r="F6056" s="412">
        <v>0</v>
      </c>
      <c r="G6056" s="412"/>
      <c r="H6056" s="413"/>
    </row>
    <row r="6057" spans="2:8" ht="27.75" x14ac:dyDescent="0.35">
      <c r="B6057" s="410" t="s">
        <v>6865</v>
      </c>
      <c r="C6057" s="411" t="s">
        <v>879</v>
      </c>
      <c r="D6057" s="412"/>
      <c r="E6057" s="412">
        <v>0</v>
      </c>
      <c r="F6057" s="412">
        <v>2200</v>
      </c>
      <c r="G6057" s="412"/>
      <c r="H6057" s="413"/>
    </row>
    <row r="6058" spans="2:8" ht="27.75" x14ac:dyDescent="0.35">
      <c r="B6058" s="410" t="s">
        <v>6866</v>
      </c>
      <c r="C6058" s="411" t="s">
        <v>879</v>
      </c>
      <c r="D6058" s="412"/>
      <c r="E6058" s="412">
        <v>2200</v>
      </c>
      <c r="F6058" s="412">
        <v>0</v>
      </c>
      <c r="G6058" s="412"/>
      <c r="H6058" s="413"/>
    </row>
    <row r="6059" spans="2:8" ht="27.75" x14ac:dyDescent="0.35">
      <c r="B6059" s="410" t="s">
        <v>6867</v>
      </c>
      <c r="C6059" s="411" t="s">
        <v>891</v>
      </c>
      <c r="D6059" s="412"/>
      <c r="E6059" s="412">
        <v>0</v>
      </c>
      <c r="F6059" s="412">
        <v>2200</v>
      </c>
      <c r="G6059" s="412"/>
      <c r="H6059" s="413"/>
    </row>
    <row r="6060" spans="2:8" ht="27.75" x14ac:dyDescent="0.35">
      <c r="B6060" s="410" t="s">
        <v>6868</v>
      </c>
      <c r="C6060" s="411" t="s">
        <v>891</v>
      </c>
      <c r="D6060" s="412"/>
      <c r="E6060" s="412">
        <v>2200</v>
      </c>
      <c r="F6060" s="412">
        <v>0</v>
      </c>
      <c r="G6060" s="412"/>
      <c r="H6060" s="413"/>
    </row>
    <row r="6061" spans="2:8" ht="40.5" x14ac:dyDescent="0.35">
      <c r="B6061" s="410" t="s">
        <v>6869</v>
      </c>
      <c r="C6061" s="411" t="s">
        <v>893</v>
      </c>
      <c r="D6061" s="412"/>
      <c r="E6061" s="412">
        <v>0</v>
      </c>
      <c r="F6061" s="412">
        <v>2200</v>
      </c>
      <c r="G6061" s="412"/>
      <c r="H6061" s="413"/>
    </row>
    <row r="6062" spans="2:8" ht="40.5" x14ac:dyDescent="0.35">
      <c r="B6062" s="410" t="s">
        <v>6870</v>
      </c>
      <c r="C6062" s="411" t="s">
        <v>893</v>
      </c>
      <c r="D6062" s="412"/>
      <c r="E6062" s="412">
        <v>2200</v>
      </c>
      <c r="F6062" s="412">
        <v>0</v>
      </c>
      <c r="G6062" s="412"/>
      <c r="H6062" s="413"/>
    </row>
    <row r="6063" spans="2:8" ht="27.75" x14ac:dyDescent="0.35">
      <c r="B6063" s="410" t="s">
        <v>6871</v>
      </c>
      <c r="C6063" s="411" t="s">
        <v>2181</v>
      </c>
      <c r="D6063" s="412">
        <v>0</v>
      </c>
      <c r="E6063" s="412">
        <v>1195053.23</v>
      </c>
      <c r="F6063" s="412">
        <v>1195053.23</v>
      </c>
      <c r="G6063" s="412">
        <v>0</v>
      </c>
      <c r="H6063" s="413"/>
    </row>
    <row r="6064" spans="2:8" ht="27.75" x14ac:dyDescent="0.35">
      <c r="B6064" s="410" t="s">
        <v>6872</v>
      </c>
      <c r="C6064" s="411" t="s">
        <v>2183</v>
      </c>
      <c r="D6064" s="412">
        <v>0</v>
      </c>
      <c r="E6064" s="412">
        <v>188154.27</v>
      </c>
      <c r="F6064" s="412">
        <v>188154.27</v>
      </c>
      <c r="G6064" s="412">
        <v>0</v>
      </c>
      <c r="H6064" s="413"/>
    </row>
    <row r="6065" spans="2:8" x14ac:dyDescent="0.35">
      <c r="B6065" s="410" t="s">
        <v>6873</v>
      </c>
      <c r="C6065" s="411" t="s">
        <v>2185</v>
      </c>
      <c r="D6065" s="412">
        <v>0</v>
      </c>
      <c r="E6065" s="412">
        <v>25667</v>
      </c>
      <c r="F6065" s="412">
        <v>25667</v>
      </c>
      <c r="G6065" s="412">
        <v>0</v>
      </c>
      <c r="H6065" s="413"/>
    </row>
    <row r="6066" spans="2:8" ht="27.75" x14ac:dyDescent="0.35">
      <c r="B6066" s="410" t="s">
        <v>6874</v>
      </c>
      <c r="C6066" s="411" t="s">
        <v>929</v>
      </c>
      <c r="D6066" s="412"/>
      <c r="E6066" s="412">
        <v>0</v>
      </c>
      <c r="F6066" s="412">
        <v>933</v>
      </c>
      <c r="G6066" s="412"/>
      <c r="H6066" s="413"/>
    </row>
    <row r="6067" spans="2:8" ht="27.75" x14ac:dyDescent="0.35">
      <c r="B6067" s="410" t="s">
        <v>6875</v>
      </c>
      <c r="C6067" s="411" t="s">
        <v>929</v>
      </c>
      <c r="D6067" s="412"/>
      <c r="E6067" s="412">
        <v>933</v>
      </c>
      <c r="F6067" s="412">
        <v>0</v>
      </c>
      <c r="G6067" s="412"/>
      <c r="H6067" s="413"/>
    </row>
    <row r="6068" spans="2:8" ht="27.75" x14ac:dyDescent="0.35">
      <c r="B6068" s="410" t="s">
        <v>6876</v>
      </c>
      <c r="C6068" s="411" t="s">
        <v>929</v>
      </c>
      <c r="D6068" s="412"/>
      <c r="E6068" s="412">
        <v>0</v>
      </c>
      <c r="F6068" s="412">
        <v>1727</v>
      </c>
      <c r="G6068" s="412"/>
      <c r="H6068" s="413"/>
    </row>
    <row r="6069" spans="2:8" ht="27.75" x14ac:dyDescent="0.35">
      <c r="B6069" s="410" t="s">
        <v>6877</v>
      </c>
      <c r="C6069" s="411" t="s">
        <v>929</v>
      </c>
      <c r="D6069" s="412"/>
      <c r="E6069" s="412">
        <v>1727</v>
      </c>
      <c r="F6069" s="412">
        <v>0</v>
      </c>
      <c r="G6069" s="412"/>
      <c r="H6069" s="413"/>
    </row>
    <row r="6070" spans="2:8" ht="27.75" x14ac:dyDescent="0.35">
      <c r="B6070" s="410" t="s">
        <v>6878</v>
      </c>
      <c r="C6070" s="411" t="s">
        <v>929</v>
      </c>
      <c r="D6070" s="412"/>
      <c r="E6070" s="412">
        <v>0</v>
      </c>
      <c r="F6070" s="412">
        <v>1434</v>
      </c>
      <c r="G6070" s="412"/>
      <c r="H6070" s="413"/>
    </row>
    <row r="6071" spans="2:8" ht="27.75" x14ac:dyDescent="0.35">
      <c r="B6071" s="410" t="s">
        <v>6879</v>
      </c>
      <c r="C6071" s="411" t="s">
        <v>929</v>
      </c>
      <c r="D6071" s="412"/>
      <c r="E6071" s="412">
        <v>1434</v>
      </c>
      <c r="F6071" s="412">
        <v>0</v>
      </c>
      <c r="G6071" s="412"/>
      <c r="H6071" s="413"/>
    </row>
    <row r="6072" spans="2:8" ht="27.75" x14ac:dyDescent="0.35">
      <c r="B6072" s="410" t="s">
        <v>6880</v>
      </c>
      <c r="C6072" s="411" t="s">
        <v>929</v>
      </c>
      <c r="D6072" s="412"/>
      <c r="E6072" s="412">
        <v>0</v>
      </c>
      <c r="F6072" s="412">
        <v>1200</v>
      </c>
      <c r="G6072" s="412"/>
      <c r="H6072" s="413"/>
    </row>
    <row r="6073" spans="2:8" ht="27.75" x14ac:dyDescent="0.35">
      <c r="B6073" s="410" t="s">
        <v>6881</v>
      </c>
      <c r="C6073" s="411" t="s">
        <v>929</v>
      </c>
      <c r="D6073" s="412"/>
      <c r="E6073" s="412">
        <v>1200</v>
      </c>
      <c r="F6073" s="412">
        <v>0</v>
      </c>
      <c r="G6073" s="412"/>
      <c r="H6073" s="413"/>
    </row>
    <row r="6074" spans="2:8" ht="27.75" x14ac:dyDescent="0.35">
      <c r="B6074" s="410" t="s">
        <v>6882</v>
      </c>
      <c r="C6074" s="411" t="s">
        <v>929</v>
      </c>
      <c r="D6074" s="412"/>
      <c r="E6074" s="412">
        <v>0</v>
      </c>
      <c r="F6074" s="412">
        <v>600</v>
      </c>
      <c r="G6074" s="412"/>
      <c r="H6074" s="413"/>
    </row>
    <row r="6075" spans="2:8" ht="27.75" x14ac:dyDescent="0.35">
      <c r="B6075" s="410" t="s">
        <v>6883</v>
      </c>
      <c r="C6075" s="411" t="s">
        <v>929</v>
      </c>
      <c r="D6075" s="412"/>
      <c r="E6075" s="412">
        <v>600</v>
      </c>
      <c r="F6075" s="412">
        <v>0</v>
      </c>
      <c r="G6075" s="412"/>
      <c r="H6075" s="413"/>
    </row>
    <row r="6076" spans="2:8" ht="27.75" x14ac:dyDescent="0.35">
      <c r="B6076" s="410" t="s">
        <v>6884</v>
      </c>
      <c r="C6076" s="411" t="s">
        <v>929</v>
      </c>
      <c r="D6076" s="412"/>
      <c r="E6076" s="412">
        <v>0</v>
      </c>
      <c r="F6076" s="412">
        <v>854</v>
      </c>
      <c r="G6076" s="412"/>
      <c r="H6076" s="413"/>
    </row>
    <row r="6077" spans="2:8" ht="27.75" x14ac:dyDescent="0.35">
      <c r="B6077" s="410" t="s">
        <v>6885</v>
      </c>
      <c r="C6077" s="411" t="s">
        <v>929</v>
      </c>
      <c r="D6077" s="412"/>
      <c r="E6077" s="412">
        <v>854</v>
      </c>
      <c r="F6077" s="412">
        <v>0</v>
      </c>
      <c r="G6077" s="412"/>
      <c r="H6077" s="413"/>
    </row>
    <row r="6078" spans="2:8" ht="27.75" x14ac:dyDescent="0.35">
      <c r="B6078" s="410" t="s">
        <v>6886</v>
      </c>
      <c r="C6078" s="411" t="s">
        <v>929</v>
      </c>
      <c r="D6078" s="412"/>
      <c r="E6078" s="412">
        <v>0</v>
      </c>
      <c r="F6078" s="412">
        <v>1067</v>
      </c>
      <c r="G6078" s="412"/>
      <c r="H6078" s="413"/>
    </row>
    <row r="6079" spans="2:8" ht="27.75" x14ac:dyDescent="0.35">
      <c r="B6079" s="410" t="s">
        <v>6887</v>
      </c>
      <c r="C6079" s="411" t="s">
        <v>929</v>
      </c>
      <c r="D6079" s="412"/>
      <c r="E6079" s="412">
        <v>1067</v>
      </c>
      <c r="F6079" s="412">
        <v>0</v>
      </c>
      <c r="G6079" s="412"/>
      <c r="H6079" s="413"/>
    </row>
    <row r="6080" spans="2:8" ht="27.75" x14ac:dyDescent="0.35">
      <c r="B6080" s="410" t="s">
        <v>6888</v>
      </c>
      <c r="C6080" s="411" t="s">
        <v>929</v>
      </c>
      <c r="D6080" s="412"/>
      <c r="E6080" s="412">
        <v>0</v>
      </c>
      <c r="F6080" s="412">
        <v>1600</v>
      </c>
      <c r="G6080" s="412"/>
      <c r="H6080" s="413"/>
    </row>
    <row r="6081" spans="2:8" ht="27.75" x14ac:dyDescent="0.35">
      <c r="B6081" s="410" t="s">
        <v>6889</v>
      </c>
      <c r="C6081" s="411" t="s">
        <v>929</v>
      </c>
      <c r="D6081" s="412"/>
      <c r="E6081" s="412">
        <v>1600</v>
      </c>
      <c r="F6081" s="412">
        <v>0</v>
      </c>
      <c r="G6081" s="412"/>
      <c r="H6081" s="413"/>
    </row>
    <row r="6082" spans="2:8" ht="27.75" x14ac:dyDescent="0.35">
      <c r="B6082" s="410" t="s">
        <v>6890</v>
      </c>
      <c r="C6082" s="411" t="s">
        <v>929</v>
      </c>
      <c r="D6082" s="412"/>
      <c r="E6082" s="412">
        <v>0</v>
      </c>
      <c r="F6082" s="412">
        <v>750</v>
      </c>
      <c r="G6082" s="412"/>
      <c r="H6082" s="413"/>
    </row>
    <row r="6083" spans="2:8" ht="27.75" x14ac:dyDescent="0.35">
      <c r="B6083" s="410" t="s">
        <v>6891</v>
      </c>
      <c r="C6083" s="411" t="s">
        <v>929</v>
      </c>
      <c r="D6083" s="412"/>
      <c r="E6083" s="412">
        <v>750</v>
      </c>
      <c r="F6083" s="412">
        <v>0</v>
      </c>
      <c r="G6083" s="412"/>
      <c r="H6083" s="413"/>
    </row>
    <row r="6084" spans="2:8" ht="27.75" x14ac:dyDescent="0.35">
      <c r="B6084" s="410" t="s">
        <v>6892</v>
      </c>
      <c r="C6084" s="411" t="s">
        <v>929</v>
      </c>
      <c r="D6084" s="412"/>
      <c r="E6084" s="412">
        <v>0</v>
      </c>
      <c r="F6084" s="412">
        <v>600</v>
      </c>
      <c r="G6084" s="412"/>
      <c r="H6084" s="413"/>
    </row>
    <row r="6085" spans="2:8" ht="27.75" x14ac:dyDescent="0.35">
      <c r="B6085" s="410" t="s">
        <v>6893</v>
      </c>
      <c r="C6085" s="411" t="s">
        <v>929</v>
      </c>
      <c r="D6085" s="412"/>
      <c r="E6085" s="412">
        <v>600</v>
      </c>
      <c r="F6085" s="412">
        <v>0</v>
      </c>
      <c r="G6085" s="412"/>
      <c r="H6085" s="413"/>
    </row>
    <row r="6086" spans="2:8" ht="27.75" x14ac:dyDescent="0.35">
      <c r="B6086" s="410" t="s">
        <v>6894</v>
      </c>
      <c r="C6086" s="411" t="s">
        <v>929</v>
      </c>
      <c r="D6086" s="412"/>
      <c r="E6086" s="412">
        <v>0</v>
      </c>
      <c r="F6086" s="412">
        <v>1200</v>
      </c>
      <c r="G6086" s="412"/>
      <c r="H6086" s="413"/>
    </row>
    <row r="6087" spans="2:8" ht="27.75" x14ac:dyDescent="0.35">
      <c r="B6087" s="410" t="s">
        <v>6895</v>
      </c>
      <c r="C6087" s="411" t="s">
        <v>929</v>
      </c>
      <c r="D6087" s="412"/>
      <c r="E6087" s="412">
        <v>1200</v>
      </c>
      <c r="F6087" s="412">
        <v>0</v>
      </c>
      <c r="G6087" s="412"/>
      <c r="H6087" s="413"/>
    </row>
    <row r="6088" spans="2:8" ht="27.75" x14ac:dyDescent="0.35">
      <c r="B6088" s="410" t="s">
        <v>6896</v>
      </c>
      <c r="C6088" s="411" t="s">
        <v>929</v>
      </c>
      <c r="D6088" s="412"/>
      <c r="E6088" s="412">
        <v>0</v>
      </c>
      <c r="F6088" s="412">
        <v>854</v>
      </c>
      <c r="G6088" s="412"/>
      <c r="H6088" s="413"/>
    </row>
    <row r="6089" spans="2:8" ht="27.75" x14ac:dyDescent="0.35">
      <c r="B6089" s="410" t="s">
        <v>6897</v>
      </c>
      <c r="C6089" s="411" t="s">
        <v>929</v>
      </c>
      <c r="D6089" s="412"/>
      <c r="E6089" s="412">
        <v>854</v>
      </c>
      <c r="F6089" s="412">
        <v>0</v>
      </c>
      <c r="G6089" s="412"/>
      <c r="H6089" s="413"/>
    </row>
    <row r="6090" spans="2:8" ht="27.75" x14ac:dyDescent="0.35">
      <c r="B6090" s="410" t="s">
        <v>6898</v>
      </c>
      <c r="C6090" s="411" t="s">
        <v>929</v>
      </c>
      <c r="D6090" s="412"/>
      <c r="E6090" s="412">
        <v>0</v>
      </c>
      <c r="F6090" s="412">
        <v>1200</v>
      </c>
      <c r="G6090" s="412"/>
      <c r="H6090" s="413"/>
    </row>
    <row r="6091" spans="2:8" ht="27.75" x14ac:dyDescent="0.35">
      <c r="B6091" s="410" t="s">
        <v>6899</v>
      </c>
      <c r="C6091" s="411" t="s">
        <v>929</v>
      </c>
      <c r="D6091" s="412"/>
      <c r="E6091" s="412">
        <v>1200</v>
      </c>
      <c r="F6091" s="412">
        <v>0</v>
      </c>
      <c r="G6091" s="412"/>
      <c r="H6091" s="413"/>
    </row>
    <row r="6092" spans="2:8" ht="27.75" x14ac:dyDescent="0.35">
      <c r="B6092" s="410" t="s">
        <v>6900</v>
      </c>
      <c r="C6092" s="411" t="s">
        <v>929</v>
      </c>
      <c r="D6092" s="412"/>
      <c r="E6092" s="412">
        <v>0</v>
      </c>
      <c r="F6092" s="412">
        <v>1000</v>
      </c>
      <c r="G6092" s="412"/>
      <c r="H6092" s="413"/>
    </row>
    <row r="6093" spans="2:8" ht="27.75" x14ac:dyDescent="0.35">
      <c r="B6093" s="410" t="s">
        <v>6901</v>
      </c>
      <c r="C6093" s="411" t="s">
        <v>929</v>
      </c>
      <c r="D6093" s="412"/>
      <c r="E6093" s="412">
        <v>1000</v>
      </c>
      <c r="F6093" s="412">
        <v>0</v>
      </c>
      <c r="G6093" s="412"/>
      <c r="H6093" s="413"/>
    </row>
    <row r="6094" spans="2:8" ht="27.75" x14ac:dyDescent="0.35">
      <c r="B6094" s="410" t="s">
        <v>6902</v>
      </c>
      <c r="C6094" s="411" t="s">
        <v>929</v>
      </c>
      <c r="D6094" s="412"/>
      <c r="E6094" s="412">
        <v>0</v>
      </c>
      <c r="F6094" s="412">
        <v>3387</v>
      </c>
      <c r="G6094" s="412"/>
      <c r="H6094" s="413"/>
    </row>
    <row r="6095" spans="2:8" ht="27.75" x14ac:dyDescent="0.35">
      <c r="B6095" s="410" t="s">
        <v>6903</v>
      </c>
      <c r="C6095" s="411" t="s">
        <v>929</v>
      </c>
      <c r="D6095" s="412"/>
      <c r="E6095" s="412">
        <v>3387</v>
      </c>
      <c r="F6095" s="412">
        <v>0</v>
      </c>
      <c r="G6095" s="412"/>
      <c r="H6095" s="413"/>
    </row>
    <row r="6096" spans="2:8" ht="27.75" x14ac:dyDescent="0.35">
      <c r="B6096" s="410" t="s">
        <v>6904</v>
      </c>
      <c r="C6096" s="411" t="s">
        <v>929</v>
      </c>
      <c r="D6096" s="412"/>
      <c r="E6096" s="412">
        <v>0</v>
      </c>
      <c r="F6096" s="412">
        <v>670</v>
      </c>
      <c r="G6096" s="412"/>
      <c r="H6096" s="413"/>
    </row>
    <row r="6097" spans="2:8" ht="27.75" x14ac:dyDescent="0.35">
      <c r="B6097" s="410" t="s">
        <v>6905</v>
      </c>
      <c r="C6097" s="411" t="s">
        <v>929</v>
      </c>
      <c r="D6097" s="412"/>
      <c r="E6097" s="412">
        <v>670</v>
      </c>
      <c r="F6097" s="412">
        <v>0</v>
      </c>
      <c r="G6097" s="412"/>
      <c r="H6097" s="413"/>
    </row>
    <row r="6098" spans="2:8" ht="27.75" x14ac:dyDescent="0.35">
      <c r="B6098" s="410" t="s">
        <v>6906</v>
      </c>
      <c r="C6098" s="411" t="s">
        <v>929</v>
      </c>
      <c r="D6098" s="412"/>
      <c r="E6098" s="412">
        <v>0</v>
      </c>
      <c r="F6098" s="412">
        <v>670</v>
      </c>
      <c r="G6098" s="412"/>
      <c r="H6098" s="413"/>
    </row>
    <row r="6099" spans="2:8" ht="27.75" x14ac:dyDescent="0.35">
      <c r="B6099" s="410" t="s">
        <v>6907</v>
      </c>
      <c r="C6099" s="411" t="s">
        <v>929</v>
      </c>
      <c r="D6099" s="412"/>
      <c r="E6099" s="412">
        <v>670</v>
      </c>
      <c r="F6099" s="412">
        <v>0</v>
      </c>
      <c r="G6099" s="412"/>
      <c r="H6099" s="413"/>
    </row>
    <row r="6100" spans="2:8" ht="27.75" x14ac:dyDescent="0.35">
      <c r="B6100" s="410" t="s">
        <v>6908</v>
      </c>
      <c r="C6100" s="411" t="s">
        <v>929</v>
      </c>
      <c r="D6100" s="412"/>
      <c r="E6100" s="412">
        <v>0</v>
      </c>
      <c r="F6100" s="412">
        <v>1200</v>
      </c>
      <c r="G6100" s="412"/>
      <c r="H6100" s="413"/>
    </row>
    <row r="6101" spans="2:8" ht="27.75" x14ac:dyDescent="0.35">
      <c r="B6101" s="410" t="s">
        <v>6909</v>
      </c>
      <c r="C6101" s="411" t="s">
        <v>929</v>
      </c>
      <c r="D6101" s="412"/>
      <c r="E6101" s="412">
        <v>1200</v>
      </c>
      <c r="F6101" s="412">
        <v>0</v>
      </c>
      <c r="G6101" s="412"/>
      <c r="H6101" s="413"/>
    </row>
    <row r="6102" spans="2:8" ht="27.75" x14ac:dyDescent="0.35">
      <c r="B6102" s="410" t="s">
        <v>6910</v>
      </c>
      <c r="C6102" s="411" t="s">
        <v>929</v>
      </c>
      <c r="D6102" s="412"/>
      <c r="E6102" s="412">
        <v>0</v>
      </c>
      <c r="F6102" s="412">
        <v>3867</v>
      </c>
      <c r="G6102" s="412"/>
      <c r="H6102" s="413"/>
    </row>
    <row r="6103" spans="2:8" ht="27.75" x14ac:dyDescent="0.35">
      <c r="B6103" s="410" t="s">
        <v>6911</v>
      </c>
      <c r="C6103" s="411" t="s">
        <v>929</v>
      </c>
      <c r="D6103" s="412"/>
      <c r="E6103" s="412">
        <v>3867</v>
      </c>
      <c r="F6103" s="412">
        <v>0</v>
      </c>
      <c r="G6103" s="412"/>
      <c r="H6103" s="413"/>
    </row>
    <row r="6104" spans="2:8" ht="27.75" x14ac:dyDescent="0.35">
      <c r="B6104" s="410" t="s">
        <v>6912</v>
      </c>
      <c r="C6104" s="411" t="s">
        <v>929</v>
      </c>
      <c r="D6104" s="412"/>
      <c r="E6104" s="412">
        <v>0</v>
      </c>
      <c r="F6104" s="412">
        <v>854</v>
      </c>
      <c r="G6104" s="412"/>
      <c r="H6104" s="413"/>
    </row>
    <row r="6105" spans="2:8" ht="27.75" x14ac:dyDescent="0.35">
      <c r="B6105" s="410" t="s">
        <v>6913</v>
      </c>
      <c r="C6105" s="411" t="s">
        <v>929</v>
      </c>
      <c r="D6105" s="412"/>
      <c r="E6105" s="412">
        <v>854</v>
      </c>
      <c r="F6105" s="412">
        <v>0</v>
      </c>
      <c r="G6105" s="412"/>
      <c r="H6105" s="413"/>
    </row>
    <row r="6106" spans="2:8" x14ac:dyDescent="0.35">
      <c r="B6106" s="410" t="s">
        <v>6914</v>
      </c>
      <c r="C6106" s="411" t="s">
        <v>124</v>
      </c>
      <c r="D6106" s="412">
        <v>0</v>
      </c>
      <c r="E6106" s="412">
        <v>162487.26999999999</v>
      </c>
      <c r="F6106" s="412">
        <v>162487.26999999999</v>
      </c>
      <c r="G6106" s="412">
        <v>0</v>
      </c>
      <c r="H6106" s="413"/>
    </row>
    <row r="6107" spans="2:8" ht="27.75" x14ac:dyDescent="0.35">
      <c r="B6107" s="410" t="s">
        <v>6915</v>
      </c>
      <c r="C6107" s="411" t="s">
        <v>921</v>
      </c>
      <c r="D6107" s="412"/>
      <c r="E6107" s="412">
        <v>0</v>
      </c>
      <c r="F6107" s="412">
        <v>6960.8</v>
      </c>
      <c r="G6107" s="412"/>
      <c r="H6107" s="413"/>
    </row>
    <row r="6108" spans="2:8" ht="27.75" x14ac:dyDescent="0.35">
      <c r="B6108" s="410" t="s">
        <v>6916</v>
      </c>
      <c r="C6108" s="411" t="s">
        <v>921</v>
      </c>
      <c r="D6108" s="412"/>
      <c r="E6108" s="412">
        <v>6960.8</v>
      </c>
      <c r="F6108" s="412">
        <v>0</v>
      </c>
      <c r="G6108" s="412"/>
      <c r="H6108" s="413"/>
    </row>
    <row r="6109" spans="2:8" ht="27.75" x14ac:dyDescent="0.35">
      <c r="B6109" s="410" t="s">
        <v>6917</v>
      </c>
      <c r="C6109" s="411" t="s">
        <v>921</v>
      </c>
      <c r="D6109" s="412"/>
      <c r="E6109" s="412">
        <v>0</v>
      </c>
      <c r="F6109" s="412">
        <v>8466.0400000000009</v>
      </c>
      <c r="G6109" s="412"/>
      <c r="H6109" s="413"/>
    </row>
    <row r="6110" spans="2:8" ht="27.75" x14ac:dyDescent="0.35">
      <c r="B6110" s="410" t="s">
        <v>6918</v>
      </c>
      <c r="C6110" s="411" t="s">
        <v>921</v>
      </c>
      <c r="D6110" s="412"/>
      <c r="E6110" s="412">
        <v>8466.0400000000009</v>
      </c>
      <c r="F6110" s="412">
        <v>0</v>
      </c>
      <c r="G6110" s="412"/>
      <c r="H6110" s="413"/>
    </row>
    <row r="6111" spans="2:8" ht="27.75" x14ac:dyDescent="0.35">
      <c r="B6111" s="410" t="s">
        <v>6919</v>
      </c>
      <c r="C6111" s="411" t="s">
        <v>921</v>
      </c>
      <c r="D6111" s="412"/>
      <c r="E6111" s="412">
        <v>0</v>
      </c>
      <c r="F6111" s="412">
        <v>6073.76</v>
      </c>
      <c r="G6111" s="412"/>
      <c r="H6111" s="413"/>
    </row>
    <row r="6112" spans="2:8" ht="27.75" x14ac:dyDescent="0.35">
      <c r="B6112" s="410" t="s">
        <v>6920</v>
      </c>
      <c r="C6112" s="411" t="s">
        <v>921</v>
      </c>
      <c r="D6112" s="412"/>
      <c r="E6112" s="412">
        <v>6073.76</v>
      </c>
      <c r="F6112" s="412">
        <v>0</v>
      </c>
      <c r="G6112" s="412"/>
      <c r="H6112" s="413"/>
    </row>
    <row r="6113" spans="2:8" ht="27.75" x14ac:dyDescent="0.35">
      <c r="B6113" s="410" t="s">
        <v>6921</v>
      </c>
      <c r="C6113" s="411" t="s">
        <v>921</v>
      </c>
      <c r="D6113" s="412"/>
      <c r="E6113" s="412">
        <v>0</v>
      </c>
      <c r="F6113" s="412">
        <v>6073.76</v>
      </c>
      <c r="G6113" s="412"/>
      <c r="H6113" s="413"/>
    </row>
    <row r="6114" spans="2:8" ht="27.75" x14ac:dyDescent="0.35">
      <c r="B6114" s="410" t="s">
        <v>6922</v>
      </c>
      <c r="C6114" s="411" t="s">
        <v>921</v>
      </c>
      <c r="D6114" s="412"/>
      <c r="E6114" s="412">
        <v>6073.76</v>
      </c>
      <c r="F6114" s="412">
        <v>0</v>
      </c>
      <c r="G6114" s="412"/>
      <c r="H6114" s="413"/>
    </row>
    <row r="6115" spans="2:8" ht="27.75" x14ac:dyDescent="0.35">
      <c r="B6115" s="410" t="s">
        <v>6923</v>
      </c>
      <c r="C6115" s="411" t="s">
        <v>921</v>
      </c>
      <c r="D6115" s="412"/>
      <c r="E6115" s="412">
        <v>0</v>
      </c>
      <c r="F6115" s="412">
        <v>6073.76</v>
      </c>
      <c r="G6115" s="412"/>
      <c r="H6115" s="413"/>
    </row>
    <row r="6116" spans="2:8" ht="27.75" x14ac:dyDescent="0.35">
      <c r="B6116" s="410" t="s">
        <v>6924</v>
      </c>
      <c r="C6116" s="411" t="s">
        <v>921</v>
      </c>
      <c r="D6116" s="412"/>
      <c r="E6116" s="412">
        <v>6073.76</v>
      </c>
      <c r="F6116" s="412">
        <v>0</v>
      </c>
      <c r="G6116" s="412"/>
      <c r="H6116" s="413"/>
    </row>
    <row r="6117" spans="2:8" ht="27.75" x14ac:dyDescent="0.35">
      <c r="B6117" s="410" t="s">
        <v>6925</v>
      </c>
      <c r="C6117" s="411" t="s">
        <v>921</v>
      </c>
      <c r="D6117" s="412"/>
      <c r="E6117" s="412">
        <v>0</v>
      </c>
      <c r="F6117" s="412">
        <v>8466.0400000000009</v>
      </c>
      <c r="G6117" s="412"/>
      <c r="H6117" s="413"/>
    </row>
    <row r="6118" spans="2:8" ht="27.75" x14ac:dyDescent="0.35">
      <c r="B6118" s="410" t="s">
        <v>6926</v>
      </c>
      <c r="C6118" s="411" t="s">
        <v>921</v>
      </c>
      <c r="D6118" s="412"/>
      <c r="E6118" s="412">
        <v>8466.0400000000009</v>
      </c>
      <c r="F6118" s="412">
        <v>0</v>
      </c>
      <c r="G6118" s="412"/>
      <c r="H6118" s="413"/>
    </row>
    <row r="6119" spans="2:8" ht="27.75" x14ac:dyDescent="0.35">
      <c r="B6119" s="410" t="s">
        <v>6927</v>
      </c>
      <c r="C6119" s="411" t="s">
        <v>921</v>
      </c>
      <c r="D6119" s="412"/>
      <c r="E6119" s="412">
        <v>0</v>
      </c>
      <c r="F6119" s="412">
        <v>6073.76</v>
      </c>
      <c r="G6119" s="412"/>
      <c r="H6119" s="413"/>
    </row>
    <row r="6120" spans="2:8" ht="27.75" x14ac:dyDescent="0.35">
      <c r="B6120" s="410" t="s">
        <v>6928</v>
      </c>
      <c r="C6120" s="411" t="s">
        <v>921</v>
      </c>
      <c r="D6120" s="412"/>
      <c r="E6120" s="412">
        <v>6073.76</v>
      </c>
      <c r="F6120" s="412">
        <v>0</v>
      </c>
      <c r="G6120" s="412"/>
      <c r="H6120" s="413"/>
    </row>
    <row r="6121" spans="2:8" ht="27.75" x14ac:dyDescent="0.35">
      <c r="B6121" s="410" t="s">
        <v>6929</v>
      </c>
      <c r="C6121" s="411" t="s">
        <v>921</v>
      </c>
      <c r="D6121" s="412"/>
      <c r="E6121" s="412">
        <v>0</v>
      </c>
      <c r="F6121" s="412">
        <v>2704.45</v>
      </c>
      <c r="G6121" s="412"/>
      <c r="H6121" s="413"/>
    </row>
    <row r="6122" spans="2:8" ht="27.75" x14ac:dyDescent="0.35">
      <c r="B6122" s="410" t="s">
        <v>6930</v>
      </c>
      <c r="C6122" s="411" t="s">
        <v>921</v>
      </c>
      <c r="D6122" s="412"/>
      <c r="E6122" s="412">
        <v>2704.45</v>
      </c>
      <c r="F6122" s="412">
        <v>0</v>
      </c>
      <c r="G6122" s="412"/>
      <c r="H6122" s="413"/>
    </row>
    <row r="6123" spans="2:8" ht="27.75" x14ac:dyDescent="0.35">
      <c r="B6123" s="410" t="s">
        <v>6931</v>
      </c>
      <c r="C6123" s="411" t="s">
        <v>921</v>
      </c>
      <c r="D6123" s="412"/>
      <c r="E6123" s="412">
        <v>0</v>
      </c>
      <c r="F6123" s="412">
        <v>8466.0400000000009</v>
      </c>
      <c r="G6123" s="412"/>
      <c r="H6123" s="413"/>
    </row>
    <row r="6124" spans="2:8" ht="27.75" x14ac:dyDescent="0.35">
      <c r="B6124" s="410" t="s">
        <v>6932</v>
      </c>
      <c r="C6124" s="411" t="s">
        <v>921</v>
      </c>
      <c r="D6124" s="412"/>
      <c r="E6124" s="412">
        <v>8466.0400000000009</v>
      </c>
      <c r="F6124" s="412">
        <v>0</v>
      </c>
      <c r="G6124" s="412"/>
      <c r="H6124" s="413"/>
    </row>
    <row r="6125" spans="2:8" ht="27.75" x14ac:dyDescent="0.35">
      <c r="B6125" s="410" t="s">
        <v>6933</v>
      </c>
      <c r="C6125" s="411" t="s">
        <v>921</v>
      </c>
      <c r="D6125" s="412"/>
      <c r="E6125" s="412">
        <v>0</v>
      </c>
      <c r="F6125" s="412">
        <v>6073.76</v>
      </c>
      <c r="G6125" s="412"/>
      <c r="H6125" s="413"/>
    </row>
    <row r="6126" spans="2:8" ht="27.75" x14ac:dyDescent="0.35">
      <c r="B6126" s="410" t="s">
        <v>6934</v>
      </c>
      <c r="C6126" s="411" t="s">
        <v>921</v>
      </c>
      <c r="D6126" s="412"/>
      <c r="E6126" s="412">
        <v>6073.76</v>
      </c>
      <c r="F6126" s="412">
        <v>0</v>
      </c>
      <c r="G6126" s="412"/>
      <c r="H6126" s="413"/>
    </row>
    <row r="6127" spans="2:8" ht="27.75" x14ac:dyDescent="0.35">
      <c r="B6127" s="410" t="s">
        <v>6935</v>
      </c>
      <c r="C6127" s="411" t="s">
        <v>921</v>
      </c>
      <c r="D6127" s="412"/>
      <c r="E6127" s="412">
        <v>0</v>
      </c>
      <c r="F6127" s="412">
        <v>8466.0400000000009</v>
      </c>
      <c r="G6127" s="412"/>
      <c r="H6127" s="413"/>
    </row>
    <row r="6128" spans="2:8" ht="27.75" x14ac:dyDescent="0.35">
      <c r="B6128" s="410" t="s">
        <v>6936</v>
      </c>
      <c r="C6128" s="411" t="s">
        <v>921</v>
      </c>
      <c r="D6128" s="412"/>
      <c r="E6128" s="412">
        <v>8466.0400000000009</v>
      </c>
      <c r="F6128" s="412">
        <v>0</v>
      </c>
      <c r="G6128" s="412"/>
      <c r="H6128" s="413"/>
    </row>
    <row r="6129" spans="2:8" ht="27.75" x14ac:dyDescent="0.35">
      <c r="B6129" s="410" t="s">
        <v>6937</v>
      </c>
      <c r="C6129" s="411" t="s">
        <v>921</v>
      </c>
      <c r="D6129" s="412"/>
      <c r="E6129" s="412">
        <v>0</v>
      </c>
      <c r="F6129" s="412">
        <v>4539.8500000000004</v>
      </c>
      <c r="G6129" s="412"/>
      <c r="H6129" s="413"/>
    </row>
    <row r="6130" spans="2:8" ht="27.75" x14ac:dyDescent="0.35">
      <c r="B6130" s="410" t="s">
        <v>6938</v>
      </c>
      <c r="C6130" s="411" t="s">
        <v>921</v>
      </c>
      <c r="D6130" s="412"/>
      <c r="E6130" s="412">
        <v>4539.8500000000004</v>
      </c>
      <c r="F6130" s="412">
        <v>0</v>
      </c>
      <c r="G6130" s="412"/>
      <c r="H6130" s="413"/>
    </row>
    <row r="6131" spans="2:8" ht="27.75" x14ac:dyDescent="0.35">
      <c r="B6131" s="410" t="s">
        <v>6939</v>
      </c>
      <c r="C6131" s="411" t="s">
        <v>921</v>
      </c>
      <c r="D6131" s="412"/>
      <c r="E6131" s="412">
        <v>0</v>
      </c>
      <c r="F6131" s="412">
        <v>21417.9</v>
      </c>
      <c r="G6131" s="412"/>
      <c r="H6131" s="413"/>
    </row>
    <row r="6132" spans="2:8" ht="27.75" x14ac:dyDescent="0.35">
      <c r="B6132" s="410" t="s">
        <v>6940</v>
      </c>
      <c r="C6132" s="411" t="s">
        <v>921</v>
      </c>
      <c r="D6132" s="412"/>
      <c r="E6132" s="412">
        <v>21417.9</v>
      </c>
      <c r="F6132" s="412">
        <v>0</v>
      </c>
      <c r="G6132" s="412"/>
      <c r="H6132" s="413"/>
    </row>
    <row r="6133" spans="2:8" ht="27.75" x14ac:dyDescent="0.35">
      <c r="B6133" s="410" t="s">
        <v>6941</v>
      </c>
      <c r="C6133" s="411" t="s">
        <v>921</v>
      </c>
      <c r="D6133" s="412"/>
      <c r="E6133" s="412">
        <v>0</v>
      </c>
      <c r="F6133" s="412">
        <v>2778.01</v>
      </c>
      <c r="G6133" s="412"/>
      <c r="H6133" s="413"/>
    </row>
    <row r="6134" spans="2:8" ht="27.75" x14ac:dyDescent="0.35">
      <c r="B6134" s="410" t="s">
        <v>6942</v>
      </c>
      <c r="C6134" s="411" t="s">
        <v>921</v>
      </c>
      <c r="D6134" s="412"/>
      <c r="E6134" s="412">
        <v>2778.01</v>
      </c>
      <c r="F6134" s="412">
        <v>0</v>
      </c>
      <c r="G6134" s="412"/>
      <c r="H6134" s="413"/>
    </row>
    <row r="6135" spans="2:8" ht="27.75" x14ac:dyDescent="0.35">
      <c r="B6135" s="410" t="s">
        <v>6943</v>
      </c>
      <c r="C6135" s="411" t="s">
        <v>921</v>
      </c>
      <c r="D6135" s="412"/>
      <c r="E6135" s="412">
        <v>0</v>
      </c>
      <c r="F6135" s="412">
        <v>6960.8</v>
      </c>
      <c r="G6135" s="412"/>
      <c r="H6135" s="413"/>
    </row>
    <row r="6136" spans="2:8" ht="27.75" x14ac:dyDescent="0.35">
      <c r="B6136" s="410" t="s">
        <v>6944</v>
      </c>
      <c r="C6136" s="411" t="s">
        <v>921</v>
      </c>
      <c r="D6136" s="412"/>
      <c r="E6136" s="412">
        <v>6960.8</v>
      </c>
      <c r="F6136" s="412">
        <v>0</v>
      </c>
      <c r="G6136" s="412"/>
      <c r="H6136" s="413"/>
    </row>
    <row r="6137" spans="2:8" ht="27.75" x14ac:dyDescent="0.35">
      <c r="B6137" s="410" t="s">
        <v>6945</v>
      </c>
      <c r="C6137" s="411" t="s">
        <v>921</v>
      </c>
      <c r="D6137" s="412"/>
      <c r="E6137" s="412">
        <v>0</v>
      </c>
      <c r="F6137" s="412">
        <v>6073.76</v>
      </c>
      <c r="G6137" s="412"/>
      <c r="H6137" s="413"/>
    </row>
    <row r="6138" spans="2:8" ht="27.75" x14ac:dyDescent="0.35">
      <c r="B6138" s="410" t="s">
        <v>6946</v>
      </c>
      <c r="C6138" s="411" t="s">
        <v>921</v>
      </c>
      <c r="D6138" s="412"/>
      <c r="E6138" s="412">
        <v>6073.76</v>
      </c>
      <c r="F6138" s="412">
        <v>0</v>
      </c>
      <c r="G6138" s="412"/>
      <c r="H6138" s="413"/>
    </row>
    <row r="6139" spans="2:8" ht="27.75" x14ac:dyDescent="0.35">
      <c r="B6139" s="410" t="s">
        <v>6947</v>
      </c>
      <c r="C6139" s="411" t="s">
        <v>921</v>
      </c>
      <c r="D6139" s="412"/>
      <c r="E6139" s="412">
        <v>0</v>
      </c>
      <c r="F6139" s="412">
        <v>34957.99</v>
      </c>
      <c r="G6139" s="412"/>
      <c r="H6139" s="413"/>
    </row>
    <row r="6140" spans="2:8" ht="27.75" x14ac:dyDescent="0.35">
      <c r="B6140" s="410" t="s">
        <v>6948</v>
      </c>
      <c r="C6140" s="411" t="s">
        <v>921</v>
      </c>
      <c r="D6140" s="412"/>
      <c r="E6140" s="412">
        <v>34957.99</v>
      </c>
      <c r="F6140" s="412">
        <v>0</v>
      </c>
      <c r="G6140" s="412"/>
      <c r="H6140" s="413"/>
    </row>
    <row r="6141" spans="2:8" ht="27.75" x14ac:dyDescent="0.35">
      <c r="B6141" s="410" t="s">
        <v>6949</v>
      </c>
      <c r="C6141" s="411" t="s">
        <v>921</v>
      </c>
      <c r="D6141" s="412"/>
      <c r="E6141" s="412">
        <v>0</v>
      </c>
      <c r="F6141" s="412">
        <v>3973.8</v>
      </c>
      <c r="G6141" s="412"/>
      <c r="H6141" s="413"/>
    </row>
    <row r="6142" spans="2:8" ht="27.75" x14ac:dyDescent="0.35">
      <c r="B6142" s="410" t="s">
        <v>6950</v>
      </c>
      <c r="C6142" s="411" t="s">
        <v>921</v>
      </c>
      <c r="D6142" s="412"/>
      <c r="E6142" s="412">
        <v>3973.8</v>
      </c>
      <c r="F6142" s="412">
        <v>0</v>
      </c>
      <c r="G6142" s="412"/>
      <c r="H6142" s="413"/>
    </row>
    <row r="6143" spans="2:8" x14ac:dyDescent="0.35">
      <c r="B6143" s="410" t="s">
        <v>6951</v>
      </c>
      <c r="C6143" s="411" t="s">
        <v>925</v>
      </c>
      <c r="D6143" s="412"/>
      <c r="E6143" s="412">
        <v>0</v>
      </c>
      <c r="F6143" s="412">
        <v>4493.03</v>
      </c>
      <c r="G6143" s="412"/>
      <c r="H6143" s="413"/>
    </row>
    <row r="6144" spans="2:8" x14ac:dyDescent="0.35">
      <c r="B6144" s="410" t="s">
        <v>6952</v>
      </c>
      <c r="C6144" s="411" t="s">
        <v>925</v>
      </c>
      <c r="D6144" s="412"/>
      <c r="E6144" s="412">
        <v>4493.03</v>
      </c>
      <c r="F6144" s="412">
        <v>0</v>
      </c>
      <c r="G6144" s="412"/>
      <c r="H6144" s="413"/>
    </row>
    <row r="6145" spans="2:8" x14ac:dyDescent="0.35">
      <c r="B6145" s="410" t="s">
        <v>6953</v>
      </c>
      <c r="C6145" s="411" t="s">
        <v>927</v>
      </c>
      <c r="D6145" s="412"/>
      <c r="E6145" s="412">
        <v>0</v>
      </c>
      <c r="F6145" s="412">
        <v>3393.92</v>
      </c>
      <c r="G6145" s="412"/>
      <c r="H6145" s="413"/>
    </row>
    <row r="6146" spans="2:8" x14ac:dyDescent="0.35">
      <c r="B6146" s="410" t="s">
        <v>6954</v>
      </c>
      <c r="C6146" s="411" t="s">
        <v>927</v>
      </c>
      <c r="D6146" s="412"/>
      <c r="E6146" s="412">
        <v>3393.92</v>
      </c>
      <c r="F6146" s="412">
        <v>0</v>
      </c>
      <c r="G6146" s="412"/>
      <c r="H6146" s="413"/>
    </row>
    <row r="6147" spans="2:8" x14ac:dyDescent="0.35">
      <c r="B6147" s="410" t="s">
        <v>6955</v>
      </c>
      <c r="C6147" s="411" t="s">
        <v>125</v>
      </c>
      <c r="D6147" s="412">
        <v>0</v>
      </c>
      <c r="E6147" s="412">
        <v>1006898.96</v>
      </c>
      <c r="F6147" s="412">
        <v>1006898.96</v>
      </c>
      <c r="G6147" s="412">
        <v>0</v>
      </c>
      <c r="H6147" s="413"/>
    </row>
    <row r="6148" spans="2:8" x14ac:dyDescent="0.35">
      <c r="B6148" s="410" t="s">
        <v>6956</v>
      </c>
      <c r="C6148" s="411" t="s">
        <v>126</v>
      </c>
      <c r="D6148" s="412">
        <v>0</v>
      </c>
      <c r="E6148" s="412">
        <v>1006898.96</v>
      </c>
      <c r="F6148" s="412">
        <v>1006898.96</v>
      </c>
      <c r="G6148" s="412">
        <v>0</v>
      </c>
      <c r="H6148" s="413"/>
    </row>
    <row r="6149" spans="2:8" ht="40.5" x14ac:dyDescent="0.35">
      <c r="B6149" s="410" t="s">
        <v>6957</v>
      </c>
      <c r="C6149" s="411" t="s">
        <v>591</v>
      </c>
      <c r="D6149" s="412"/>
      <c r="E6149" s="412">
        <v>0</v>
      </c>
      <c r="F6149" s="412">
        <v>1573.23</v>
      </c>
      <c r="G6149" s="412"/>
      <c r="H6149" s="413"/>
    </row>
    <row r="6150" spans="2:8" ht="40.5" x14ac:dyDescent="0.35">
      <c r="B6150" s="410" t="s">
        <v>6958</v>
      </c>
      <c r="C6150" s="411" t="s">
        <v>591</v>
      </c>
      <c r="D6150" s="412"/>
      <c r="E6150" s="412">
        <v>1573.23</v>
      </c>
      <c r="F6150" s="412">
        <v>0</v>
      </c>
      <c r="G6150" s="412"/>
      <c r="H6150" s="413"/>
    </row>
    <row r="6151" spans="2:8" ht="40.5" x14ac:dyDescent="0.35">
      <c r="B6151" s="410" t="s">
        <v>6959</v>
      </c>
      <c r="C6151" s="411" t="s">
        <v>617</v>
      </c>
      <c r="D6151" s="412"/>
      <c r="E6151" s="412">
        <v>0</v>
      </c>
      <c r="F6151" s="412">
        <v>2173.31</v>
      </c>
      <c r="G6151" s="412"/>
      <c r="H6151" s="413"/>
    </row>
    <row r="6152" spans="2:8" ht="40.5" x14ac:dyDescent="0.35">
      <c r="B6152" s="410" t="s">
        <v>6960</v>
      </c>
      <c r="C6152" s="411" t="s">
        <v>617</v>
      </c>
      <c r="D6152" s="412"/>
      <c r="E6152" s="412">
        <v>2173.31</v>
      </c>
      <c r="F6152" s="412">
        <v>0</v>
      </c>
      <c r="G6152" s="412"/>
      <c r="H6152" s="413"/>
    </row>
    <row r="6153" spans="2:8" ht="40.5" x14ac:dyDescent="0.35">
      <c r="B6153" s="410" t="s">
        <v>6961</v>
      </c>
      <c r="C6153" s="411" t="s">
        <v>617</v>
      </c>
      <c r="D6153" s="412"/>
      <c r="E6153" s="412">
        <v>0</v>
      </c>
      <c r="F6153" s="412">
        <v>1098.6500000000001</v>
      </c>
      <c r="G6153" s="412"/>
      <c r="H6153" s="413"/>
    </row>
    <row r="6154" spans="2:8" ht="40.5" x14ac:dyDescent="0.35">
      <c r="B6154" s="410" t="s">
        <v>6962</v>
      </c>
      <c r="C6154" s="411" t="s">
        <v>617</v>
      </c>
      <c r="D6154" s="412"/>
      <c r="E6154" s="412">
        <v>1098.6500000000001</v>
      </c>
      <c r="F6154" s="412">
        <v>0</v>
      </c>
      <c r="G6154" s="412"/>
      <c r="H6154" s="413"/>
    </row>
    <row r="6155" spans="2:8" ht="40.5" x14ac:dyDescent="0.35">
      <c r="B6155" s="410" t="s">
        <v>6963</v>
      </c>
      <c r="C6155" s="411" t="s">
        <v>617</v>
      </c>
      <c r="D6155" s="412"/>
      <c r="E6155" s="412">
        <v>0</v>
      </c>
      <c r="F6155" s="412">
        <v>2136.6799999999998</v>
      </c>
      <c r="G6155" s="412"/>
      <c r="H6155" s="413"/>
    </row>
    <row r="6156" spans="2:8" ht="40.5" x14ac:dyDescent="0.35">
      <c r="B6156" s="410" t="s">
        <v>6964</v>
      </c>
      <c r="C6156" s="411" t="s">
        <v>617</v>
      </c>
      <c r="D6156" s="412"/>
      <c r="E6156" s="412">
        <v>2136.6799999999998</v>
      </c>
      <c r="F6156" s="412">
        <v>0</v>
      </c>
      <c r="G6156" s="412"/>
      <c r="H6156" s="413"/>
    </row>
    <row r="6157" spans="2:8" ht="40.5" x14ac:dyDescent="0.35">
      <c r="B6157" s="410" t="s">
        <v>6965</v>
      </c>
      <c r="C6157" s="411" t="s">
        <v>617</v>
      </c>
      <c r="D6157" s="412"/>
      <c r="E6157" s="412">
        <v>0</v>
      </c>
      <c r="F6157" s="412">
        <v>4188.09</v>
      </c>
      <c r="G6157" s="412"/>
      <c r="H6157" s="413"/>
    </row>
    <row r="6158" spans="2:8" ht="40.5" x14ac:dyDescent="0.35">
      <c r="B6158" s="410" t="s">
        <v>6966</v>
      </c>
      <c r="C6158" s="411" t="s">
        <v>617</v>
      </c>
      <c r="D6158" s="412"/>
      <c r="E6158" s="412">
        <v>4188.09</v>
      </c>
      <c r="F6158" s="412">
        <v>0</v>
      </c>
      <c r="G6158" s="412"/>
      <c r="H6158" s="413"/>
    </row>
    <row r="6159" spans="2:8" ht="40.5" x14ac:dyDescent="0.35">
      <c r="B6159" s="410" t="s">
        <v>6967</v>
      </c>
      <c r="C6159" s="411" t="s">
        <v>617</v>
      </c>
      <c r="D6159" s="412"/>
      <c r="E6159" s="412">
        <v>0</v>
      </c>
      <c r="F6159" s="412">
        <v>634.95000000000005</v>
      </c>
      <c r="G6159" s="412"/>
      <c r="H6159" s="413"/>
    </row>
    <row r="6160" spans="2:8" ht="40.5" x14ac:dyDescent="0.35">
      <c r="B6160" s="410" t="s">
        <v>6968</v>
      </c>
      <c r="C6160" s="411" t="s">
        <v>617</v>
      </c>
      <c r="D6160" s="412"/>
      <c r="E6160" s="412">
        <v>634.95000000000005</v>
      </c>
      <c r="F6160" s="412">
        <v>0</v>
      </c>
      <c r="G6160" s="412"/>
      <c r="H6160" s="413"/>
    </row>
    <row r="6161" spans="2:8" ht="40.5" x14ac:dyDescent="0.35">
      <c r="B6161" s="410" t="s">
        <v>6969</v>
      </c>
      <c r="C6161" s="411" t="s">
        <v>617</v>
      </c>
      <c r="D6161" s="412"/>
      <c r="E6161" s="412">
        <v>0</v>
      </c>
      <c r="F6161" s="412">
        <v>1279.1600000000001</v>
      </c>
      <c r="G6161" s="412"/>
      <c r="H6161" s="413"/>
    </row>
    <row r="6162" spans="2:8" ht="40.5" x14ac:dyDescent="0.35">
      <c r="B6162" s="410" t="s">
        <v>6970</v>
      </c>
      <c r="C6162" s="411" t="s">
        <v>617</v>
      </c>
      <c r="D6162" s="412"/>
      <c r="E6162" s="412">
        <v>1279.1600000000001</v>
      </c>
      <c r="F6162" s="412">
        <v>0</v>
      </c>
      <c r="G6162" s="412"/>
      <c r="H6162" s="413"/>
    </row>
    <row r="6163" spans="2:8" ht="40.5" x14ac:dyDescent="0.35">
      <c r="B6163" s="410" t="s">
        <v>6971</v>
      </c>
      <c r="C6163" s="411" t="s">
        <v>617</v>
      </c>
      <c r="D6163" s="412"/>
      <c r="E6163" s="412">
        <v>0</v>
      </c>
      <c r="F6163" s="412">
        <v>1859.47</v>
      </c>
      <c r="G6163" s="412"/>
      <c r="H6163" s="413"/>
    </row>
    <row r="6164" spans="2:8" ht="40.5" x14ac:dyDescent="0.35">
      <c r="B6164" s="410" t="s">
        <v>6972</v>
      </c>
      <c r="C6164" s="411" t="s">
        <v>617</v>
      </c>
      <c r="D6164" s="412"/>
      <c r="E6164" s="412">
        <v>1859.47</v>
      </c>
      <c r="F6164" s="412">
        <v>0</v>
      </c>
      <c r="G6164" s="412"/>
      <c r="H6164" s="413"/>
    </row>
    <row r="6165" spans="2:8" ht="40.5" x14ac:dyDescent="0.35">
      <c r="B6165" s="410" t="s">
        <v>6973</v>
      </c>
      <c r="C6165" s="411" t="s">
        <v>617</v>
      </c>
      <c r="D6165" s="412"/>
      <c r="E6165" s="412">
        <v>0</v>
      </c>
      <c r="F6165" s="412">
        <v>1098.6500000000001</v>
      </c>
      <c r="G6165" s="412"/>
      <c r="H6165" s="413"/>
    </row>
    <row r="6166" spans="2:8" ht="40.5" x14ac:dyDescent="0.35">
      <c r="B6166" s="410" t="s">
        <v>6974</v>
      </c>
      <c r="C6166" s="411" t="s">
        <v>617</v>
      </c>
      <c r="D6166" s="412"/>
      <c r="E6166" s="412">
        <v>1098.6500000000001</v>
      </c>
      <c r="F6166" s="412">
        <v>0</v>
      </c>
      <c r="G6166" s="412"/>
      <c r="H6166" s="413"/>
    </row>
    <row r="6167" spans="2:8" ht="40.5" x14ac:dyDescent="0.35">
      <c r="B6167" s="410" t="s">
        <v>6975</v>
      </c>
      <c r="C6167" s="411" t="s">
        <v>617</v>
      </c>
      <c r="D6167" s="412"/>
      <c r="E6167" s="412">
        <v>0</v>
      </c>
      <c r="F6167" s="412">
        <v>8084.94</v>
      </c>
      <c r="G6167" s="412"/>
      <c r="H6167" s="413"/>
    </row>
    <row r="6168" spans="2:8" ht="40.5" x14ac:dyDescent="0.35">
      <c r="B6168" s="410" t="s">
        <v>6976</v>
      </c>
      <c r="C6168" s="411" t="s">
        <v>617</v>
      </c>
      <c r="D6168" s="412"/>
      <c r="E6168" s="412">
        <v>8084.94</v>
      </c>
      <c r="F6168" s="412">
        <v>0</v>
      </c>
      <c r="G6168" s="412"/>
      <c r="H6168" s="413"/>
    </row>
    <row r="6169" spans="2:8" ht="40.5" x14ac:dyDescent="0.35">
      <c r="B6169" s="410" t="s">
        <v>6977</v>
      </c>
      <c r="C6169" s="411" t="s">
        <v>617</v>
      </c>
      <c r="D6169" s="412"/>
      <c r="E6169" s="412">
        <v>0</v>
      </c>
      <c r="F6169" s="412">
        <v>1397.96</v>
      </c>
      <c r="G6169" s="412"/>
      <c r="H6169" s="413"/>
    </row>
    <row r="6170" spans="2:8" ht="40.5" x14ac:dyDescent="0.35">
      <c r="B6170" s="410" t="s">
        <v>6978</v>
      </c>
      <c r="C6170" s="411" t="s">
        <v>617</v>
      </c>
      <c r="D6170" s="412"/>
      <c r="E6170" s="412">
        <v>1397.96</v>
      </c>
      <c r="F6170" s="412">
        <v>0</v>
      </c>
      <c r="G6170" s="412"/>
      <c r="H6170" s="413"/>
    </row>
    <row r="6171" spans="2:8" ht="40.5" x14ac:dyDescent="0.35">
      <c r="B6171" s="410" t="s">
        <v>6979</v>
      </c>
      <c r="C6171" s="411" t="s">
        <v>617</v>
      </c>
      <c r="D6171" s="412"/>
      <c r="E6171" s="412">
        <v>0</v>
      </c>
      <c r="F6171" s="412">
        <v>8195.82</v>
      </c>
      <c r="G6171" s="412"/>
      <c r="H6171" s="413"/>
    </row>
    <row r="6172" spans="2:8" ht="40.5" x14ac:dyDescent="0.35">
      <c r="B6172" s="410" t="s">
        <v>6980</v>
      </c>
      <c r="C6172" s="411" t="s">
        <v>617</v>
      </c>
      <c r="D6172" s="412"/>
      <c r="E6172" s="412">
        <v>8195.82</v>
      </c>
      <c r="F6172" s="412">
        <v>0</v>
      </c>
      <c r="G6172" s="412"/>
      <c r="H6172" s="413"/>
    </row>
    <row r="6173" spans="2:8" ht="40.5" x14ac:dyDescent="0.35">
      <c r="B6173" s="410" t="s">
        <v>6981</v>
      </c>
      <c r="C6173" s="411" t="s">
        <v>617</v>
      </c>
      <c r="D6173" s="412"/>
      <c r="E6173" s="412">
        <v>0</v>
      </c>
      <c r="F6173" s="412">
        <v>1397.96</v>
      </c>
      <c r="G6173" s="412"/>
      <c r="H6173" s="413"/>
    </row>
    <row r="6174" spans="2:8" ht="40.5" x14ac:dyDescent="0.35">
      <c r="B6174" s="410" t="s">
        <v>6982</v>
      </c>
      <c r="C6174" s="411" t="s">
        <v>617</v>
      </c>
      <c r="D6174" s="412"/>
      <c r="E6174" s="412">
        <v>1397.96</v>
      </c>
      <c r="F6174" s="412">
        <v>0</v>
      </c>
      <c r="G6174" s="412"/>
      <c r="H6174" s="413"/>
    </row>
    <row r="6175" spans="2:8" ht="40.5" x14ac:dyDescent="0.35">
      <c r="B6175" s="410" t="s">
        <v>6983</v>
      </c>
      <c r="C6175" s="411" t="s">
        <v>627</v>
      </c>
      <c r="D6175" s="412"/>
      <c r="E6175" s="412">
        <v>0</v>
      </c>
      <c r="F6175" s="412">
        <v>2529.86</v>
      </c>
      <c r="G6175" s="412"/>
      <c r="H6175" s="413"/>
    </row>
    <row r="6176" spans="2:8" ht="40.5" x14ac:dyDescent="0.35">
      <c r="B6176" s="410" t="s">
        <v>6984</v>
      </c>
      <c r="C6176" s="411" t="s">
        <v>627</v>
      </c>
      <c r="D6176" s="412"/>
      <c r="E6176" s="412">
        <v>2529.86</v>
      </c>
      <c r="F6176" s="412">
        <v>0</v>
      </c>
      <c r="G6176" s="412"/>
      <c r="H6176" s="413"/>
    </row>
    <row r="6177" spans="2:8" ht="40.5" x14ac:dyDescent="0.35">
      <c r="B6177" s="410" t="s">
        <v>6985</v>
      </c>
      <c r="C6177" s="411" t="s">
        <v>627</v>
      </c>
      <c r="D6177" s="412"/>
      <c r="E6177" s="412">
        <v>0</v>
      </c>
      <c r="F6177" s="412">
        <v>1907.08</v>
      </c>
      <c r="G6177" s="412"/>
      <c r="H6177" s="413"/>
    </row>
    <row r="6178" spans="2:8" ht="40.5" x14ac:dyDescent="0.35">
      <c r="B6178" s="410" t="s">
        <v>6986</v>
      </c>
      <c r="C6178" s="411" t="s">
        <v>627</v>
      </c>
      <c r="D6178" s="412"/>
      <c r="E6178" s="412">
        <v>1907.08</v>
      </c>
      <c r="F6178" s="412">
        <v>0</v>
      </c>
      <c r="G6178" s="412"/>
      <c r="H6178" s="413"/>
    </row>
    <row r="6179" spans="2:8" ht="40.5" x14ac:dyDescent="0.35">
      <c r="B6179" s="410" t="s">
        <v>6987</v>
      </c>
      <c r="C6179" s="411" t="s">
        <v>627</v>
      </c>
      <c r="D6179" s="412"/>
      <c r="E6179" s="412">
        <v>0</v>
      </c>
      <c r="F6179" s="412">
        <v>836.55</v>
      </c>
      <c r="G6179" s="412"/>
      <c r="H6179" s="413"/>
    </row>
    <row r="6180" spans="2:8" ht="40.5" x14ac:dyDescent="0.35">
      <c r="B6180" s="410" t="s">
        <v>6988</v>
      </c>
      <c r="C6180" s="411" t="s">
        <v>627</v>
      </c>
      <c r="D6180" s="412"/>
      <c r="E6180" s="412">
        <v>836.55</v>
      </c>
      <c r="F6180" s="412">
        <v>0</v>
      </c>
      <c r="G6180" s="412"/>
      <c r="H6180" s="413"/>
    </row>
    <row r="6181" spans="2:8" ht="40.5" x14ac:dyDescent="0.35">
      <c r="B6181" s="410" t="s">
        <v>6989</v>
      </c>
      <c r="C6181" s="411" t="s">
        <v>627</v>
      </c>
      <c r="D6181" s="412"/>
      <c r="E6181" s="412">
        <v>0</v>
      </c>
      <c r="F6181" s="412">
        <v>2436</v>
      </c>
      <c r="G6181" s="412"/>
      <c r="H6181" s="413"/>
    </row>
    <row r="6182" spans="2:8" ht="40.5" x14ac:dyDescent="0.35">
      <c r="B6182" s="410" t="s">
        <v>6990</v>
      </c>
      <c r="C6182" s="411" t="s">
        <v>627</v>
      </c>
      <c r="D6182" s="412"/>
      <c r="E6182" s="412">
        <v>2436</v>
      </c>
      <c r="F6182" s="412">
        <v>0</v>
      </c>
      <c r="G6182" s="412"/>
      <c r="H6182" s="413"/>
    </row>
    <row r="6183" spans="2:8" ht="40.5" x14ac:dyDescent="0.35">
      <c r="B6183" s="410" t="s">
        <v>6991</v>
      </c>
      <c r="C6183" s="411" t="s">
        <v>627</v>
      </c>
      <c r="D6183" s="412"/>
      <c r="E6183" s="412">
        <v>0</v>
      </c>
      <c r="F6183" s="412">
        <v>4188.09</v>
      </c>
      <c r="G6183" s="412"/>
      <c r="H6183" s="413"/>
    </row>
    <row r="6184" spans="2:8" ht="40.5" x14ac:dyDescent="0.35">
      <c r="B6184" s="410" t="s">
        <v>6992</v>
      </c>
      <c r="C6184" s="411" t="s">
        <v>627</v>
      </c>
      <c r="D6184" s="412"/>
      <c r="E6184" s="412">
        <v>4188.09</v>
      </c>
      <c r="F6184" s="412">
        <v>0</v>
      </c>
      <c r="G6184" s="412"/>
      <c r="H6184" s="413"/>
    </row>
    <row r="6185" spans="2:8" ht="40.5" x14ac:dyDescent="0.35">
      <c r="B6185" s="410" t="s">
        <v>6993</v>
      </c>
      <c r="C6185" s="411" t="s">
        <v>627</v>
      </c>
      <c r="D6185" s="412"/>
      <c r="E6185" s="412">
        <v>0</v>
      </c>
      <c r="F6185" s="412">
        <v>627.09</v>
      </c>
      <c r="G6185" s="412"/>
      <c r="H6185" s="413"/>
    </row>
    <row r="6186" spans="2:8" ht="40.5" x14ac:dyDescent="0.35">
      <c r="B6186" s="410" t="s">
        <v>6994</v>
      </c>
      <c r="C6186" s="411" t="s">
        <v>627</v>
      </c>
      <c r="D6186" s="412"/>
      <c r="E6186" s="412">
        <v>627.09</v>
      </c>
      <c r="F6186" s="412">
        <v>0</v>
      </c>
      <c r="G6186" s="412"/>
      <c r="H6186" s="413"/>
    </row>
    <row r="6187" spans="2:8" ht="40.5" x14ac:dyDescent="0.35">
      <c r="B6187" s="410" t="s">
        <v>6995</v>
      </c>
      <c r="C6187" s="411" t="s">
        <v>627</v>
      </c>
      <c r="D6187" s="412"/>
      <c r="E6187" s="412">
        <v>0</v>
      </c>
      <c r="F6187" s="412">
        <v>2340.12</v>
      </c>
      <c r="G6187" s="412"/>
      <c r="H6187" s="413"/>
    </row>
    <row r="6188" spans="2:8" ht="40.5" x14ac:dyDescent="0.35">
      <c r="B6188" s="410" t="s">
        <v>6996</v>
      </c>
      <c r="C6188" s="411" t="s">
        <v>627</v>
      </c>
      <c r="D6188" s="412"/>
      <c r="E6188" s="412">
        <v>2340.12</v>
      </c>
      <c r="F6188" s="412">
        <v>0</v>
      </c>
      <c r="G6188" s="412"/>
      <c r="H6188" s="413"/>
    </row>
    <row r="6189" spans="2:8" ht="40.5" x14ac:dyDescent="0.35">
      <c r="B6189" s="410" t="s">
        <v>6997</v>
      </c>
      <c r="C6189" s="411" t="s">
        <v>627</v>
      </c>
      <c r="D6189" s="412"/>
      <c r="E6189" s="412">
        <v>0</v>
      </c>
      <c r="F6189" s="412">
        <v>1417.82</v>
      </c>
      <c r="G6189" s="412"/>
      <c r="H6189" s="413"/>
    </row>
    <row r="6190" spans="2:8" ht="40.5" x14ac:dyDescent="0.35">
      <c r="B6190" s="410" t="s">
        <v>6998</v>
      </c>
      <c r="C6190" s="411" t="s">
        <v>627</v>
      </c>
      <c r="D6190" s="412"/>
      <c r="E6190" s="412">
        <v>1417.82</v>
      </c>
      <c r="F6190" s="412">
        <v>0</v>
      </c>
      <c r="G6190" s="412"/>
      <c r="H6190" s="413"/>
    </row>
    <row r="6191" spans="2:8" ht="40.5" x14ac:dyDescent="0.35">
      <c r="B6191" s="410" t="s">
        <v>6999</v>
      </c>
      <c r="C6191" s="411" t="s">
        <v>627</v>
      </c>
      <c r="D6191" s="412"/>
      <c r="E6191" s="412">
        <v>0</v>
      </c>
      <c r="F6191" s="412">
        <v>1907.08</v>
      </c>
      <c r="G6191" s="412"/>
      <c r="H6191" s="413"/>
    </row>
    <row r="6192" spans="2:8" ht="40.5" x14ac:dyDescent="0.35">
      <c r="B6192" s="410" t="s">
        <v>7000</v>
      </c>
      <c r="C6192" s="411" t="s">
        <v>627</v>
      </c>
      <c r="D6192" s="412"/>
      <c r="E6192" s="412">
        <v>1907.08</v>
      </c>
      <c r="F6192" s="412">
        <v>0</v>
      </c>
      <c r="G6192" s="412"/>
      <c r="H6192" s="413"/>
    </row>
    <row r="6193" spans="2:8" ht="40.5" x14ac:dyDescent="0.35">
      <c r="B6193" s="410" t="s">
        <v>7001</v>
      </c>
      <c r="C6193" s="411" t="s">
        <v>627</v>
      </c>
      <c r="D6193" s="412"/>
      <c r="E6193" s="412">
        <v>0</v>
      </c>
      <c r="F6193" s="412">
        <v>1275.6400000000001</v>
      </c>
      <c r="G6193" s="412"/>
      <c r="H6193" s="413"/>
    </row>
    <row r="6194" spans="2:8" ht="40.5" x14ac:dyDescent="0.35">
      <c r="B6194" s="410" t="s">
        <v>7002</v>
      </c>
      <c r="C6194" s="411" t="s">
        <v>627</v>
      </c>
      <c r="D6194" s="412"/>
      <c r="E6194" s="412">
        <v>1275.6400000000001</v>
      </c>
      <c r="F6194" s="412">
        <v>0</v>
      </c>
      <c r="G6194" s="412"/>
      <c r="H6194" s="413"/>
    </row>
    <row r="6195" spans="2:8" ht="40.5" x14ac:dyDescent="0.35">
      <c r="B6195" s="410" t="s">
        <v>7003</v>
      </c>
      <c r="C6195" s="411" t="s">
        <v>627</v>
      </c>
      <c r="D6195" s="412"/>
      <c r="E6195" s="412">
        <v>0</v>
      </c>
      <c r="F6195" s="412">
        <v>9409.4699999999993</v>
      </c>
      <c r="G6195" s="412"/>
      <c r="H6195" s="413"/>
    </row>
    <row r="6196" spans="2:8" ht="40.5" x14ac:dyDescent="0.35">
      <c r="B6196" s="410" t="s">
        <v>7004</v>
      </c>
      <c r="C6196" s="411" t="s">
        <v>627</v>
      </c>
      <c r="D6196" s="412"/>
      <c r="E6196" s="412">
        <v>9409.4699999999993</v>
      </c>
      <c r="F6196" s="412">
        <v>0</v>
      </c>
      <c r="G6196" s="412"/>
      <c r="H6196" s="413"/>
    </row>
    <row r="6197" spans="2:8" ht="40.5" x14ac:dyDescent="0.35">
      <c r="B6197" s="410" t="s">
        <v>7005</v>
      </c>
      <c r="C6197" s="411" t="s">
        <v>627</v>
      </c>
      <c r="D6197" s="412"/>
      <c r="E6197" s="412">
        <v>0</v>
      </c>
      <c r="F6197" s="412">
        <v>2707.08</v>
      </c>
      <c r="G6197" s="412"/>
      <c r="H6197" s="413"/>
    </row>
    <row r="6198" spans="2:8" ht="40.5" x14ac:dyDescent="0.35">
      <c r="B6198" s="410" t="s">
        <v>7006</v>
      </c>
      <c r="C6198" s="411" t="s">
        <v>627</v>
      </c>
      <c r="D6198" s="412"/>
      <c r="E6198" s="412">
        <v>2707.08</v>
      </c>
      <c r="F6198" s="412">
        <v>0</v>
      </c>
      <c r="G6198" s="412"/>
      <c r="H6198" s="413"/>
    </row>
    <row r="6199" spans="2:8" ht="40.5" x14ac:dyDescent="0.35">
      <c r="B6199" s="410" t="s">
        <v>7007</v>
      </c>
      <c r="C6199" s="411" t="s">
        <v>627</v>
      </c>
      <c r="D6199" s="412"/>
      <c r="E6199" s="412">
        <v>0</v>
      </c>
      <c r="F6199" s="412">
        <v>8195.82</v>
      </c>
      <c r="G6199" s="412"/>
      <c r="H6199" s="413"/>
    </row>
    <row r="6200" spans="2:8" ht="40.5" x14ac:dyDescent="0.35">
      <c r="B6200" s="410" t="s">
        <v>7008</v>
      </c>
      <c r="C6200" s="411" t="s">
        <v>627</v>
      </c>
      <c r="D6200" s="412"/>
      <c r="E6200" s="412">
        <v>8195.82</v>
      </c>
      <c r="F6200" s="412">
        <v>0</v>
      </c>
      <c r="G6200" s="412"/>
      <c r="H6200" s="413"/>
    </row>
    <row r="6201" spans="2:8" ht="40.5" x14ac:dyDescent="0.35">
      <c r="B6201" s="410" t="s">
        <v>7009</v>
      </c>
      <c r="C6201" s="411" t="s">
        <v>627</v>
      </c>
      <c r="D6201" s="412"/>
      <c r="E6201" s="412">
        <v>0</v>
      </c>
      <c r="F6201" s="412">
        <v>1158.5899999999999</v>
      </c>
      <c r="G6201" s="412"/>
      <c r="H6201" s="413"/>
    </row>
    <row r="6202" spans="2:8" ht="40.5" x14ac:dyDescent="0.35">
      <c r="B6202" s="410" t="s">
        <v>7010</v>
      </c>
      <c r="C6202" s="411" t="s">
        <v>627</v>
      </c>
      <c r="D6202" s="412"/>
      <c r="E6202" s="412">
        <v>1158.5899999999999</v>
      </c>
      <c r="F6202" s="412">
        <v>0</v>
      </c>
      <c r="G6202" s="412"/>
      <c r="H6202" s="413"/>
    </row>
    <row r="6203" spans="2:8" ht="40.5" x14ac:dyDescent="0.35">
      <c r="B6203" s="410" t="s">
        <v>7011</v>
      </c>
      <c r="C6203" s="411" t="s">
        <v>637</v>
      </c>
      <c r="D6203" s="412"/>
      <c r="E6203" s="412">
        <v>0</v>
      </c>
      <c r="F6203" s="412">
        <v>7284.11</v>
      </c>
      <c r="G6203" s="412"/>
      <c r="H6203" s="413"/>
    </row>
    <row r="6204" spans="2:8" ht="40.5" x14ac:dyDescent="0.35">
      <c r="B6204" s="410" t="s">
        <v>7012</v>
      </c>
      <c r="C6204" s="411" t="s">
        <v>637</v>
      </c>
      <c r="D6204" s="412"/>
      <c r="E6204" s="412">
        <v>7284.11</v>
      </c>
      <c r="F6204" s="412">
        <v>0</v>
      </c>
      <c r="G6204" s="412"/>
      <c r="H6204" s="413"/>
    </row>
    <row r="6205" spans="2:8" ht="40.5" x14ac:dyDescent="0.35">
      <c r="B6205" s="410" t="s">
        <v>7013</v>
      </c>
      <c r="C6205" s="411" t="s">
        <v>639</v>
      </c>
      <c r="D6205" s="412"/>
      <c r="E6205" s="412">
        <v>0</v>
      </c>
      <c r="F6205" s="412">
        <v>1575.64</v>
      </c>
      <c r="G6205" s="412"/>
      <c r="H6205" s="413"/>
    </row>
    <row r="6206" spans="2:8" ht="40.5" x14ac:dyDescent="0.35">
      <c r="B6206" s="410" t="s">
        <v>7014</v>
      </c>
      <c r="C6206" s="411" t="s">
        <v>639</v>
      </c>
      <c r="D6206" s="412"/>
      <c r="E6206" s="412">
        <v>1575.64</v>
      </c>
      <c r="F6206" s="412">
        <v>0</v>
      </c>
      <c r="G6206" s="412"/>
      <c r="H6206" s="413"/>
    </row>
    <row r="6207" spans="2:8" ht="40.5" x14ac:dyDescent="0.35">
      <c r="B6207" s="410" t="s">
        <v>7015</v>
      </c>
      <c r="C6207" s="411" t="s">
        <v>641</v>
      </c>
      <c r="D6207" s="412"/>
      <c r="E6207" s="412">
        <v>0</v>
      </c>
      <c r="F6207" s="412">
        <v>2529.86</v>
      </c>
      <c r="G6207" s="412"/>
      <c r="H6207" s="413"/>
    </row>
    <row r="6208" spans="2:8" ht="40.5" x14ac:dyDescent="0.35">
      <c r="B6208" s="410" t="s">
        <v>7016</v>
      </c>
      <c r="C6208" s="411" t="s">
        <v>641</v>
      </c>
      <c r="D6208" s="412"/>
      <c r="E6208" s="412">
        <v>2529.86</v>
      </c>
      <c r="F6208" s="412">
        <v>0</v>
      </c>
      <c r="G6208" s="412"/>
      <c r="H6208" s="413"/>
    </row>
    <row r="6209" spans="2:8" ht="40.5" x14ac:dyDescent="0.35">
      <c r="B6209" s="410" t="s">
        <v>7017</v>
      </c>
      <c r="C6209" s="411" t="s">
        <v>641</v>
      </c>
      <c r="D6209" s="412"/>
      <c r="E6209" s="412">
        <v>0</v>
      </c>
      <c r="F6209" s="412">
        <v>1907.08</v>
      </c>
      <c r="G6209" s="412"/>
      <c r="H6209" s="413"/>
    </row>
    <row r="6210" spans="2:8" ht="40.5" x14ac:dyDescent="0.35">
      <c r="B6210" s="410" t="s">
        <v>7018</v>
      </c>
      <c r="C6210" s="411" t="s">
        <v>641</v>
      </c>
      <c r="D6210" s="412"/>
      <c r="E6210" s="412">
        <v>1907.08</v>
      </c>
      <c r="F6210" s="412">
        <v>0</v>
      </c>
      <c r="G6210" s="412"/>
      <c r="H6210" s="413"/>
    </row>
    <row r="6211" spans="2:8" ht="40.5" x14ac:dyDescent="0.35">
      <c r="B6211" s="410" t="s">
        <v>7019</v>
      </c>
      <c r="C6211" s="411" t="s">
        <v>641</v>
      </c>
      <c r="D6211" s="412"/>
      <c r="E6211" s="412">
        <v>0</v>
      </c>
      <c r="F6211" s="412">
        <v>1098.6500000000001</v>
      </c>
      <c r="G6211" s="412"/>
      <c r="H6211" s="413"/>
    </row>
    <row r="6212" spans="2:8" ht="40.5" x14ac:dyDescent="0.35">
      <c r="B6212" s="410" t="s">
        <v>7020</v>
      </c>
      <c r="C6212" s="411" t="s">
        <v>641</v>
      </c>
      <c r="D6212" s="412"/>
      <c r="E6212" s="412">
        <v>1098.6500000000001</v>
      </c>
      <c r="F6212" s="412">
        <v>0</v>
      </c>
      <c r="G6212" s="412"/>
      <c r="H6212" s="413"/>
    </row>
    <row r="6213" spans="2:8" ht="40.5" x14ac:dyDescent="0.35">
      <c r="B6213" s="410" t="s">
        <v>7021</v>
      </c>
      <c r="C6213" s="411" t="s">
        <v>641</v>
      </c>
      <c r="D6213" s="412"/>
      <c r="E6213" s="412">
        <v>0</v>
      </c>
      <c r="F6213" s="412">
        <v>2436</v>
      </c>
      <c r="G6213" s="412"/>
      <c r="H6213" s="413"/>
    </row>
    <row r="6214" spans="2:8" ht="40.5" x14ac:dyDescent="0.35">
      <c r="B6214" s="410" t="s">
        <v>7022</v>
      </c>
      <c r="C6214" s="411" t="s">
        <v>641</v>
      </c>
      <c r="D6214" s="412"/>
      <c r="E6214" s="412">
        <v>2436</v>
      </c>
      <c r="F6214" s="412">
        <v>0</v>
      </c>
      <c r="G6214" s="412"/>
      <c r="H6214" s="413"/>
    </row>
    <row r="6215" spans="2:8" ht="40.5" x14ac:dyDescent="0.35">
      <c r="B6215" s="410" t="s">
        <v>7023</v>
      </c>
      <c r="C6215" s="411" t="s">
        <v>641</v>
      </c>
      <c r="D6215" s="412"/>
      <c r="E6215" s="412">
        <v>0</v>
      </c>
      <c r="F6215" s="412">
        <v>4188.09</v>
      </c>
      <c r="G6215" s="412"/>
      <c r="H6215" s="413"/>
    </row>
    <row r="6216" spans="2:8" ht="40.5" x14ac:dyDescent="0.35">
      <c r="B6216" s="410" t="s">
        <v>7024</v>
      </c>
      <c r="C6216" s="411" t="s">
        <v>641</v>
      </c>
      <c r="D6216" s="412"/>
      <c r="E6216" s="412">
        <v>4188.09</v>
      </c>
      <c r="F6216" s="412">
        <v>0</v>
      </c>
      <c r="G6216" s="412"/>
      <c r="H6216" s="413"/>
    </row>
    <row r="6217" spans="2:8" ht="40.5" x14ac:dyDescent="0.35">
      <c r="B6217" s="410" t="s">
        <v>7025</v>
      </c>
      <c r="C6217" s="411" t="s">
        <v>641</v>
      </c>
      <c r="D6217" s="412"/>
      <c r="E6217" s="412">
        <v>0</v>
      </c>
      <c r="F6217" s="412">
        <v>627.09</v>
      </c>
      <c r="G6217" s="412"/>
      <c r="H6217" s="413"/>
    </row>
    <row r="6218" spans="2:8" ht="40.5" x14ac:dyDescent="0.35">
      <c r="B6218" s="410" t="s">
        <v>7026</v>
      </c>
      <c r="C6218" s="411" t="s">
        <v>641</v>
      </c>
      <c r="D6218" s="412"/>
      <c r="E6218" s="412">
        <v>627.09</v>
      </c>
      <c r="F6218" s="412">
        <v>0</v>
      </c>
      <c r="G6218" s="412"/>
      <c r="H6218" s="413"/>
    </row>
    <row r="6219" spans="2:8" ht="40.5" x14ac:dyDescent="0.35">
      <c r="B6219" s="410" t="s">
        <v>7027</v>
      </c>
      <c r="C6219" s="411" t="s">
        <v>641</v>
      </c>
      <c r="D6219" s="412"/>
      <c r="E6219" s="412">
        <v>0</v>
      </c>
      <c r="F6219" s="412">
        <v>2340.12</v>
      </c>
      <c r="G6219" s="412"/>
      <c r="H6219" s="413"/>
    </row>
    <row r="6220" spans="2:8" ht="40.5" x14ac:dyDescent="0.35">
      <c r="B6220" s="410" t="s">
        <v>7028</v>
      </c>
      <c r="C6220" s="411" t="s">
        <v>641</v>
      </c>
      <c r="D6220" s="412"/>
      <c r="E6220" s="412">
        <v>2340.12</v>
      </c>
      <c r="F6220" s="412">
        <v>0</v>
      </c>
      <c r="G6220" s="412"/>
      <c r="H6220" s="413"/>
    </row>
    <row r="6221" spans="2:8" ht="40.5" x14ac:dyDescent="0.35">
      <c r="B6221" s="410" t="s">
        <v>7029</v>
      </c>
      <c r="C6221" s="411" t="s">
        <v>641</v>
      </c>
      <c r="D6221" s="412"/>
      <c r="E6221" s="412">
        <v>0</v>
      </c>
      <c r="F6221" s="412">
        <v>1417.82</v>
      </c>
      <c r="G6221" s="412"/>
      <c r="H6221" s="413"/>
    </row>
    <row r="6222" spans="2:8" ht="40.5" x14ac:dyDescent="0.35">
      <c r="B6222" s="410" t="s">
        <v>7030</v>
      </c>
      <c r="C6222" s="411" t="s">
        <v>641</v>
      </c>
      <c r="D6222" s="412"/>
      <c r="E6222" s="412">
        <v>1417.82</v>
      </c>
      <c r="F6222" s="412">
        <v>0</v>
      </c>
      <c r="G6222" s="412"/>
      <c r="H6222" s="413"/>
    </row>
    <row r="6223" spans="2:8" ht="40.5" x14ac:dyDescent="0.35">
      <c r="B6223" s="410" t="s">
        <v>7031</v>
      </c>
      <c r="C6223" s="411" t="s">
        <v>641</v>
      </c>
      <c r="D6223" s="412"/>
      <c r="E6223" s="412">
        <v>0</v>
      </c>
      <c r="F6223" s="412">
        <v>1907.08</v>
      </c>
      <c r="G6223" s="412"/>
      <c r="H6223" s="413"/>
    </row>
    <row r="6224" spans="2:8" ht="40.5" x14ac:dyDescent="0.35">
      <c r="B6224" s="410" t="s">
        <v>7032</v>
      </c>
      <c r="C6224" s="411" t="s">
        <v>641</v>
      </c>
      <c r="D6224" s="412"/>
      <c r="E6224" s="412">
        <v>1907.08</v>
      </c>
      <c r="F6224" s="412">
        <v>0</v>
      </c>
      <c r="G6224" s="412"/>
      <c r="H6224" s="413"/>
    </row>
    <row r="6225" spans="2:8" ht="40.5" x14ac:dyDescent="0.35">
      <c r="B6225" s="410" t="s">
        <v>7033</v>
      </c>
      <c r="C6225" s="411" t="s">
        <v>641</v>
      </c>
      <c r="D6225" s="412"/>
      <c r="E6225" s="412">
        <v>0</v>
      </c>
      <c r="F6225" s="412">
        <v>1275.6400000000001</v>
      </c>
      <c r="G6225" s="412"/>
      <c r="H6225" s="413"/>
    </row>
    <row r="6226" spans="2:8" ht="40.5" x14ac:dyDescent="0.35">
      <c r="B6226" s="410" t="s">
        <v>7034</v>
      </c>
      <c r="C6226" s="411" t="s">
        <v>641</v>
      </c>
      <c r="D6226" s="412"/>
      <c r="E6226" s="412">
        <v>1275.6400000000001</v>
      </c>
      <c r="F6226" s="412">
        <v>0</v>
      </c>
      <c r="G6226" s="412"/>
      <c r="H6226" s="413"/>
    </row>
    <row r="6227" spans="2:8" ht="40.5" x14ac:dyDescent="0.35">
      <c r="B6227" s="410" t="s">
        <v>7035</v>
      </c>
      <c r="C6227" s="411" t="s">
        <v>641</v>
      </c>
      <c r="D6227" s="412"/>
      <c r="E6227" s="412">
        <v>0</v>
      </c>
      <c r="F6227" s="412">
        <v>8084.94</v>
      </c>
      <c r="G6227" s="412"/>
      <c r="H6227" s="413"/>
    </row>
    <row r="6228" spans="2:8" ht="40.5" x14ac:dyDescent="0.35">
      <c r="B6228" s="410" t="s">
        <v>7036</v>
      </c>
      <c r="C6228" s="411" t="s">
        <v>641</v>
      </c>
      <c r="D6228" s="412"/>
      <c r="E6228" s="412">
        <v>8084.94</v>
      </c>
      <c r="F6228" s="412">
        <v>0</v>
      </c>
      <c r="G6228" s="412"/>
      <c r="H6228" s="413"/>
    </row>
    <row r="6229" spans="2:8" ht="40.5" x14ac:dyDescent="0.35">
      <c r="B6229" s="410" t="s">
        <v>7037</v>
      </c>
      <c r="C6229" s="411" t="s">
        <v>641</v>
      </c>
      <c r="D6229" s="412"/>
      <c r="E6229" s="412">
        <v>0</v>
      </c>
      <c r="F6229" s="412">
        <v>2707.08</v>
      </c>
      <c r="G6229" s="412"/>
      <c r="H6229" s="413"/>
    </row>
    <row r="6230" spans="2:8" ht="40.5" x14ac:dyDescent="0.35">
      <c r="B6230" s="410" t="s">
        <v>7038</v>
      </c>
      <c r="C6230" s="411" t="s">
        <v>641</v>
      </c>
      <c r="D6230" s="412"/>
      <c r="E6230" s="412">
        <v>2707.08</v>
      </c>
      <c r="F6230" s="412">
        <v>0</v>
      </c>
      <c r="G6230" s="412"/>
      <c r="H6230" s="413"/>
    </row>
    <row r="6231" spans="2:8" ht="40.5" x14ac:dyDescent="0.35">
      <c r="B6231" s="410" t="s">
        <v>7039</v>
      </c>
      <c r="C6231" s="411" t="s">
        <v>641</v>
      </c>
      <c r="D6231" s="412"/>
      <c r="E6231" s="412">
        <v>0</v>
      </c>
      <c r="F6231" s="412">
        <v>8195.82</v>
      </c>
      <c r="G6231" s="412"/>
      <c r="H6231" s="413"/>
    </row>
    <row r="6232" spans="2:8" ht="40.5" x14ac:dyDescent="0.35">
      <c r="B6232" s="410" t="s">
        <v>7040</v>
      </c>
      <c r="C6232" s="411" t="s">
        <v>641</v>
      </c>
      <c r="D6232" s="412"/>
      <c r="E6232" s="412">
        <v>8195.82</v>
      </c>
      <c r="F6232" s="412">
        <v>0</v>
      </c>
      <c r="G6232" s="412"/>
      <c r="H6232" s="413"/>
    </row>
    <row r="6233" spans="2:8" ht="40.5" x14ac:dyDescent="0.35">
      <c r="B6233" s="410" t="s">
        <v>7041</v>
      </c>
      <c r="C6233" s="411" t="s">
        <v>641</v>
      </c>
      <c r="D6233" s="412"/>
      <c r="E6233" s="412">
        <v>0</v>
      </c>
      <c r="F6233" s="412">
        <v>1417.82</v>
      </c>
      <c r="G6233" s="412"/>
      <c r="H6233" s="413"/>
    </row>
    <row r="6234" spans="2:8" ht="40.5" x14ac:dyDescent="0.35">
      <c r="B6234" s="410" t="s">
        <v>7042</v>
      </c>
      <c r="C6234" s="411" t="s">
        <v>641</v>
      </c>
      <c r="D6234" s="412"/>
      <c r="E6234" s="412">
        <v>1417.82</v>
      </c>
      <c r="F6234" s="412">
        <v>0</v>
      </c>
      <c r="G6234" s="412"/>
      <c r="H6234" s="413"/>
    </row>
    <row r="6235" spans="2:8" ht="27.75" x14ac:dyDescent="0.35">
      <c r="B6235" s="410" t="s">
        <v>7043</v>
      </c>
      <c r="C6235" s="411" t="s">
        <v>663</v>
      </c>
      <c r="D6235" s="412"/>
      <c r="E6235" s="412">
        <v>0</v>
      </c>
      <c r="F6235" s="412">
        <v>2173.31</v>
      </c>
      <c r="G6235" s="412"/>
      <c r="H6235" s="413"/>
    </row>
    <row r="6236" spans="2:8" ht="27.75" x14ac:dyDescent="0.35">
      <c r="B6236" s="410" t="s">
        <v>7044</v>
      </c>
      <c r="C6236" s="411" t="s">
        <v>663</v>
      </c>
      <c r="D6236" s="412"/>
      <c r="E6236" s="412">
        <v>2173.31</v>
      </c>
      <c r="F6236" s="412">
        <v>0</v>
      </c>
      <c r="G6236" s="412"/>
      <c r="H6236" s="413"/>
    </row>
    <row r="6237" spans="2:8" ht="27.75" x14ac:dyDescent="0.35">
      <c r="B6237" s="410" t="s">
        <v>7045</v>
      </c>
      <c r="C6237" s="411" t="s">
        <v>663</v>
      </c>
      <c r="D6237" s="412"/>
      <c r="E6237" s="412">
        <v>0</v>
      </c>
      <c r="F6237" s="412">
        <v>1859.47</v>
      </c>
      <c r="G6237" s="412"/>
      <c r="H6237" s="413"/>
    </row>
    <row r="6238" spans="2:8" ht="27.75" x14ac:dyDescent="0.35">
      <c r="B6238" s="410" t="s">
        <v>7046</v>
      </c>
      <c r="C6238" s="411" t="s">
        <v>663</v>
      </c>
      <c r="D6238" s="412"/>
      <c r="E6238" s="412">
        <v>1859.47</v>
      </c>
      <c r="F6238" s="412">
        <v>0</v>
      </c>
      <c r="G6238" s="412"/>
      <c r="H6238" s="413"/>
    </row>
    <row r="6239" spans="2:8" ht="27.75" x14ac:dyDescent="0.35">
      <c r="B6239" s="410" t="s">
        <v>7047</v>
      </c>
      <c r="C6239" s="411" t="s">
        <v>663</v>
      </c>
      <c r="D6239" s="412"/>
      <c r="E6239" s="412">
        <v>0</v>
      </c>
      <c r="F6239" s="412">
        <v>1098.6500000000001</v>
      </c>
      <c r="G6239" s="412"/>
      <c r="H6239" s="413"/>
    </row>
    <row r="6240" spans="2:8" ht="27.75" x14ac:dyDescent="0.35">
      <c r="B6240" s="410" t="s">
        <v>7048</v>
      </c>
      <c r="C6240" s="411" t="s">
        <v>663</v>
      </c>
      <c r="D6240" s="412"/>
      <c r="E6240" s="412">
        <v>1098.6500000000001</v>
      </c>
      <c r="F6240" s="412">
        <v>0</v>
      </c>
      <c r="G6240" s="412"/>
      <c r="H6240" s="413"/>
    </row>
    <row r="6241" spans="2:8" ht="27.75" x14ac:dyDescent="0.35">
      <c r="B6241" s="410" t="s">
        <v>7049</v>
      </c>
      <c r="C6241" s="411" t="s">
        <v>663</v>
      </c>
      <c r="D6241" s="412"/>
      <c r="E6241" s="412">
        <v>0</v>
      </c>
      <c r="F6241" s="412">
        <v>2136.6799999999998</v>
      </c>
      <c r="G6241" s="412"/>
      <c r="H6241" s="413"/>
    </row>
    <row r="6242" spans="2:8" ht="27.75" x14ac:dyDescent="0.35">
      <c r="B6242" s="410" t="s">
        <v>7050</v>
      </c>
      <c r="C6242" s="411" t="s">
        <v>663</v>
      </c>
      <c r="D6242" s="412"/>
      <c r="E6242" s="412">
        <v>2136.6799999999998</v>
      </c>
      <c r="F6242" s="412">
        <v>0</v>
      </c>
      <c r="G6242" s="412"/>
      <c r="H6242" s="413"/>
    </row>
    <row r="6243" spans="2:8" ht="27.75" x14ac:dyDescent="0.35">
      <c r="B6243" s="410" t="s">
        <v>7051</v>
      </c>
      <c r="C6243" s="411" t="s">
        <v>663</v>
      </c>
      <c r="D6243" s="412"/>
      <c r="E6243" s="412">
        <v>0</v>
      </c>
      <c r="F6243" s="412">
        <v>4188.09</v>
      </c>
      <c r="G6243" s="412"/>
      <c r="H6243" s="413"/>
    </row>
    <row r="6244" spans="2:8" ht="27.75" x14ac:dyDescent="0.35">
      <c r="B6244" s="410" t="s">
        <v>7052</v>
      </c>
      <c r="C6244" s="411" t="s">
        <v>663</v>
      </c>
      <c r="D6244" s="412"/>
      <c r="E6244" s="412">
        <v>4188.09</v>
      </c>
      <c r="F6244" s="412">
        <v>0</v>
      </c>
      <c r="G6244" s="412"/>
      <c r="H6244" s="413"/>
    </row>
    <row r="6245" spans="2:8" ht="27.75" x14ac:dyDescent="0.35">
      <c r="B6245" s="410" t="s">
        <v>7053</v>
      </c>
      <c r="C6245" s="411" t="s">
        <v>663</v>
      </c>
      <c r="D6245" s="412"/>
      <c r="E6245" s="412">
        <v>0</v>
      </c>
      <c r="F6245" s="412">
        <v>634.95000000000005</v>
      </c>
      <c r="G6245" s="412"/>
      <c r="H6245" s="413"/>
    </row>
    <row r="6246" spans="2:8" ht="27.75" x14ac:dyDescent="0.35">
      <c r="B6246" s="410" t="s">
        <v>7054</v>
      </c>
      <c r="C6246" s="411" t="s">
        <v>663</v>
      </c>
      <c r="D6246" s="412"/>
      <c r="E6246" s="412">
        <v>634.95000000000005</v>
      </c>
      <c r="F6246" s="412">
        <v>0</v>
      </c>
      <c r="G6246" s="412"/>
      <c r="H6246" s="413"/>
    </row>
    <row r="6247" spans="2:8" ht="27.75" x14ac:dyDescent="0.35">
      <c r="B6247" s="410" t="s">
        <v>7055</v>
      </c>
      <c r="C6247" s="411" t="s">
        <v>663</v>
      </c>
      <c r="D6247" s="412"/>
      <c r="E6247" s="412">
        <v>0</v>
      </c>
      <c r="F6247" s="412">
        <v>2292.5</v>
      </c>
      <c r="G6247" s="412"/>
      <c r="H6247" s="413"/>
    </row>
    <row r="6248" spans="2:8" ht="27.75" x14ac:dyDescent="0.35">
      <c r="B6248" s="410" t="s">
        <v>7056</v>
      </c>
      <c r="C6248" s="411" t="s">
        <v>663</v>
      </c>
      <c r="D6248" s="412"/>
      <c r="E6248" s="412">
        <v>2292.5</v>
      </c>
      <c r="F6248" s="412">
        <v>0</v>
      </c>
      <c r="G6248" s="412"/>
      <c r="H6248" s="413"/>
    </row>
    <row r="6249" spans="2:8" ht="27.75" x14ac:dyDescent="0.35">
      <c r="B6249" s="410" t="s">
        <v>7057</v>
      </c>
      <c r="C6249" s="411" t="s">
        <v>663</v>
      </c>
      <c r="D6249" s="412"/>
      <c r="E6249" s="412">
        <v>0</v>
      </c>
      <c r="F6249" s="412">
        <v>1279.1600000000001</v>
      </c>
      <c r="G6249" s="412"/>
      <c r="H6249" s="413"/>
    </row>
    <row r="6250" spans="2:8" ht="27.75" x14ac:dyDescent="0.35">
      <c r="B6250" s="410" t="s">
        <v>7058</v>
      </c>
      <c r="C6250" s="411" t="s">
        <v>663</v>
      </c>
      <c r="D6250" s="412"/>
      <c r="E6250" s="412">
        <v>1279.1600000000001</v>
      </c>
      <c r="F6250" s="412">
        <v>0</v>
      </c>
      <c r="G6250" s="412"/>
      <c r="H6250" s="413"/>
    </row>
    <row r="6251" spans="2:8" ht="27.75" x14ac:dyDescent="0.35">
      <c r="B6251" s="410" t="s">
        <v>7059</v>
      </c>
      <c r="C6251" s="411" t="s">
        <v>663</v>
      </c>
      <c r="D6251" s="412"/>
      <c r="E6251" s="412">
        <v>0</v>
      </c>
      <c r="F6251" s="412">
        <v>1859.47</v>
      </c>
      <c r="G6251" s="412"/>
      <c r="H6251" s="413"/>
    </row>
    <row r="6252" spans="2:8" ht="27.75" x14ac:dyDescent="0.35">
      <c r="B6252" s="410" t="s">
        <v>7060</v>
      </c>
      <c r="C6252" s="411" t="s">
        <v>663</v>
      </c>
      <c r="D6252" s="412"/>
      <c r="E6252" s="412">
        <v>1859.47</v>
      </c>
      <c r="F6252" s="412">
        <v>0</v>
      </c>
      <c r="G6252" s="412"/>
      <c r="H6252" s="413"/>
    </row>
    <row r="6253" spans="2:8" ht="27.75" x14ac:dyDescent="0.35">
      <c r="B6253" s="410" t="s">
        <v>7061</v>
      </c>
      <c r="C6253" s="411" t="s">
        <v>663</v>
      </c>
      <c r="D6253" s="412"/>
      <c r="E6253" s="412">
        <v>0</v>
      </c>
      <c r="F6253" s="412">
        <v>1098.6500000000001</v>
      </c>
      <c r="G6253" s="412"/>
      <c r="H6253" s="413"/>
    </row>
    <row r="6254" spans="2:8" ht="27.75" x14ac:dyDescent="0.35">
      <c r="B6254" s="410" t="s">
        <v>7062</v>
      </c>
      <c r="C6254" s="411" t="s">
        <v>663</v>
      </c>
      <c r="D6254" s="412"/>
      <c r="E6254" s="412">
        <v>1098.6500000000001</v>
      </c>
      <c r="F6254" s="412">
        <v>0</v>
      </c>
      <c r="G6254" s="412"/>
      <c r="H6254" s="413"/>
    </row>
    <row r="6255" spans="2:8" ht="27.75" x14ac:dyDescent="0.35">
      <c r="B6255" s="410" t="s">
        <v>7063</v>
      </c>
      <c r="C6255" s="411" t="s">
        <v>663</v>
      </c>
      <c r="D6255" s="412"/>
      <c r="E6255" s="412">
        <v>0</v>
      </c>
      <c r="F6255" s="412">
        <v>8084.94</v>
      </c>
      <c r="G6255" s="412"/>
      <c r="H6255" s="413"/>
    </row>
    <row r="6256" spans="2:8" ht="27.75" x14ac:dyDescent="0.35">
      <c r="B6256" s="410" t="s">
        <v>7064</v>
      </c>
      <c r="C6256" s="411" t="s">
        <v>663</v>
      </c>
      <c r="D6256" s="412"/>
      <c r="E6256" s="412">
        <v>8084.94</v>
      </c>
      <c r="F6256" s="412">
        <v>0</v>
      </c>
      <c r="G6256" s="412"/>
      <c r="H6256" s="413"/>
    </row>
    <row r="6257" spans="2:8" ht="27.75" x14ac:dyDescent="0.35">
      <c r="B6257" s="410" t="s">
        <v>7065</v>
      </c>
      <c r="C6257" s="411" t="s">
        <v>663</v>
      </c>
      <c r="D6257" s="412"/>
      <c r="E6257" s="412">
        <v>0</v>
      </c>
      <c r="F6257" s="412">
        <v>1397.96</v>
      </c>
      <c r="G6257" s="412"/>
      <c r="H6257" s="413"/>
    </row>
    <row r="6258" spans="2:8" ht="27.75" x14ac:dyDescent="0.35">
      <c r="B6258" s="410" t="s">
        <v>7066</v>
      </c>
      <c r="C6258" s="411" t="s">
        <v>663</v>
      </c>
      <c r="D6258" s="412"/>
      <c r="E6258" s="412">
        <v>1397.96</v>
      </c>
      <c r="F6258" s="412">
        <v>0</v>
      </c>
      <c r="G6258" s="412"/>
      <c r="H6258" s="413"/>
    </row>
    <row r="6259" spans="2:8" ht="27.75" x14ac:dyDescent="0.35">
      <c r="B6259" s="410" t="s">
        <v>7067</v>
      </c>
      <c r="C6259" s="411" t="s">
        <v>663</v>
      </c>
      <c r="D6259" s="412"/>
      <c r="E6259" s="412">
        <v>0</v>
      </c>
      <c r="F6259" s="412">
        <v>2659.47</v>
      </c>
      <c r="G6259" s="412"/>
      <c r="H6259" s="413"/>
    </row>
    <row r="6260" spans="2:8" ht="27.75" x14ac:dyDescent="0.35">
      <c r="B6260" s="410" t="s">
        <v>7068</v>
      </c>
      <c r="C6260" s="411" t="s">
        <v>663</v>
      </c>
      <c r="D6260" s="412"/>
      <c r="E6260" s="412">
        <v>2659.47</v>
      </c>
      <c r="F6260" s="412">
        <v>0</v>
      </c>
      <c r="G6260" s="412"/>
      <c r="H6260" s="413"/>
    </row>
    <row r="6261" spans="2:8" ht="27.75" x14ac:dyDescent="0.35">
      <c r="B6261" s="410" t="s">
        <v>7069</v>
      </c>
      <c r="C6261" s="411" t="s">
        <v>663</v>
      </c>
      <c r="D6261" s="412"/>
      <c r="E6261" s="412">
        <v>0</v>
      </c>
      <c r="F6261" s="412">
        <v>8195.82</v>
      </c>
      <c r="G6261" s="412"/>
      <c r="H6261" s="413"/>
    </row>
    <row r="6262" spans="2:8" ht="27.75" x14ac:dyDescent="0.35">
      <c r="B6262" s="410" t="s">
        <v>7070</v>
      </c>
      <c r="C6262" s="411" t="s">
        <v>663</v>
      </c>
      <c r="D6262" s="412"/>
      <c r="E6262" s="412">
        <v>8195.82</v>
      </c>
      <c r="F6262" s="412">
        <v>0</v>
      </c>
      <c r="G6262" s="412"/>
      <c r="H6262" s="413"/>
    </row>
    <row r="6263" spans="2:8" ht="27.75" x14ac:dyDescent="0.35">
      <c r="B6263" s="410" t="s">
        <v>7071</v>
      </c>
      <c r="C6263" s="411" t="s">
        <v>666</v>
      </c>
      <c r="D6263" s="412"/>
      <c r="E6263" s="412">
        <v>0</v>
      </c>
      <c r="F6263" s="412">
        <v>2173.31</v>
      </c>
      <c r="G6263" s="412"/>
      <c r="H6263" s="413"/>
    </row>
    <row r="6264" spans="2:8" ht="27.75" x14ac:dyDescent="0.35">
      <c r="B6264" s="410" t="s">
        <v>7072</v>
      </c>
      <c r="C6264" s="411" t="s">
        <v>666</v>
      </c>
      <c r="D6264" s="412"/>
      <c r="E6264" s="412">
        <v>2173.31</v>
      </c>
      <c r="F6264" s="412">
        <v>0</v>
      </c>
      <c r="G6264" s="412"/>
      <c r="H6264" s="413"/>
    </row>
    <row r="6265" spans="2:8" ht="27.75" x14ac:dyDescent="0.35">
      <c r="B6265" s="410" t="s">
        <v>7073</v>
      </c>
      <c r="C6265" s="411" t="s">
        <v>666</v>
      </c>
      <c r="D6265" s="412"/>
      <c r="E6265" s="412">
        <v>0</v>
      </c>
      <c r="F6265" s="412">
        <v>1859.47</v>
      </c>
      <c r="G6265" s="412"/>
      <c r="H6265" s="413"/>
    </row>
    <row r="6266" spans="2:8" ht="27.75" x14ac:dyDescent="0.35">
      <c r="B6266" s="410" t="s">
        <v>7074</v>
      </c>
      <c r="C6266" s="411" t="s">
        <v>666</v>
      </c>
      <c r="D6266" s="412"/>
      <c r="E6266" s="412">
        <v>1859.47</v>
      </c>
      <c r="F6266" s="412">
        <v>0</v>
      </c>
      <c r="G6266" s="412"/>
      <c r="H6266" s="413"/>
    </row>
    <row r="6267" spans="2:8" ht="27.75" x14ac:dyDescent="0.35">
      <c r="B6267" s="410" t="s">
        <v>7075</v>
      </c>
      <c r="C6267" s="411" t="s">
        <v>666</v>
      </c>
      <c r="D6267" s="412"/>
      <c r="E6267" s="412">
        <v>0</v>
      </c>
      <c r="F6267" s="412">
        <v>1098.6500000000001</v>
      </c>
      <c r="G6267" s="412"/>
      <c r="H6267" s="413"/>
    </row>
    <row r="6268" spans="2:8" ht="27.75" x14ac:dyDescent="0.35">
      <c r="B6268" s="410" t="s">
        <v>7076</v>
      </c>
      <c r="C6268" s="411" t="s">
        <v>666</v>
      </c>
      <c r="D6268" s="412"/>
      <c r="E6268" s="412">
        <v>1098.6500000000001</v>
      </c>
      <c r="F6268" s="412">
        <v>0</v>
      </c>
      <c r="G6268" s="412"/>
      <c r="H6268" s="413"/>
    </row>
    <row r="6269" spans="2:8" ht="27.75" x14ac:dyDescent="0.35">
      <c r="B6269" s="410" t="s">
        <v>7077</v>
      </c>
      <c r="C6269" s="411" t="s">
        <v>666</v>
      </c>
      <c r="D6269" s="412"/>
      <c r="E6269" s="412">
        <v>0</v>
      </c>
      <c r="F6269" s="412">
        <v>2136.6799999999998</v>
      </c>
      <c r="G6269" s="412"/>
      <c r="H6269" s="413"/>
    </row>
    <row r="6270" spans="2:8" ht="27.75" x14ac:dyDescent="0.35">
      <c r="B6270" s="410" t="s">
        <v>7078</v>
      </c>
      <c r="C6270" s="411" t="s">
        <v>666</v>
      </c>
      <c r="D6270" s="412"/>
      <c r="E6270" s="412">
        <v>2136.6799999999998</v>
      </c>
      <c r="F6270" s="412">
        <v>0</v>
      </c>
      <c r="G6270" s="412"/>
      <c r="H6270" s="413"/>
    </row>
    <row r="6271" spans="2:8" ht="27.75" x14ac:dyDescent="0.35">
      <c r="B6271" s="410" t="s">
        <v>7079</v>
      </c>
      <c r="C6271" s="411" t="s">
        <v>666</v>
      </c>
      <c r="D6271" s="412"/>
      <c r="E6271" s="412">
        <v>0</v>
      </c>
      <c r="F6271" s="412">
        <v>4188.09</v>
      </c>
      <c r="G6271" s="412"/>
      <c r="H6271" s="413"/>
    </row>
    <row r="6272" spans="2:8" ht="27.75" x14ac:dyDescent="0.35">
      <c r="B6272" s="410" t="s">
        <v>7080</v>
      </c>
      <c r="C6272" s="411" t="s">
        <v>666</v>
      </c>
      <c r="D6272" s="412"/>
      <c r="E6272" s="412">
        <v>4188.09</v>
      </c>
      <c r="F6272" s="412">
        <v>0</v>
      </c>
      <c r="G6272" s="412"/>
      <c r="H6272" s="413"/>
    </row>
    <row r="6273" spans="2:8" ht="27.75" x14ac:dyDescent="0.35">
      <c r="B6273" s="410" t="s">
        <v>7081</v>
      </c>
      <c r="C6273" s="411" t="s">
        <v>666</v>
      </c>
      <c r="D6273" s="412"/>
      <c r="E6273" s="412">
        <v>0</v>
      </c>
      <c r="F6273" s="412">
        <v>634.95000000000005</v>
      </c>
      <c r="G6273" s="412"/>
      <c r="H6273" s="413"/>
    </row>
    <row r="6274" spans="2:8" ht="27.75" x14ac:dyDescent="0.35">
      <c r="B6274" s="410" t="s">
        <v>7082</v>
      </c>
      <c r="C6274" s="411" t="s">
        <v>666</v>
      </c>
      <c r="D6274" s="412"/>
      <c r="E6274" s="412">
        <v>634.95000000000005</v>
      </c>
      <c r="F6274" s="412">
        <v>0</v>
      </c>
      <c r="G6274" s="412"/>
      <c r="H6274" s="413"/>
    </row>
    <row r="6275" spans="2:8" ht="27.75" x14ac:dyDescent="0.35">
      <c r="B6275" s="410" t="s">
        <v>7083</v>
      </c>
      <c r="C6275" s="411" t="s">
        <v>666</v>
      </c>
      <c r="D6275" s="412"/>
      <c r="E6275" s="412">
        <v>0</v>
      </c>
      <c r="F6275" s="412">
        <v>2292.5</v>
      </c>
      <c r="G6275" s="412"/>
      <c r="H6275" s="413"/>
    </row>
    <row r="6276" spans="2:8" ht="27.75" x14ac:dyDescent="0.35">
      <c r="B6276" s="410" t="s">
        <v>7084</v>
      </c>
      <c r="C6276" s="411" t="s">
        <v>666</v>
      </c>
      <c r="D6276" s="412"/>
      <c r="E6276" s="412">
        <v>2292.5</v>
      </c>
      <c r="F6276" s="412">
        <v>0</v>
      </c>
      <c r="G6276" s="412"/>
      <c r="H6276" s="413"/>
    </row>
    <row r="6277" spans="2:8" ht="27.75" x14ac:dyDescent="0.35">
      <c r="B6277" s="410" t="s">
        <v>7085</v>
      </c>
      <c r="C6277" s="411" t="s">
        <v>666</v>
      </c>
      <c r="D6277" s="412"/>
      <c r="E6277" s="412">
        <v>0</v>
      </c>
      <c r="F6277" s="412">
        <v>1279.1600000000001</v>
      </c>
      <c r="G6277" s="412"/>
      <c r="H6277" s="413"/>
    </row>
    <row r="6278" spans="2:8" ht="27.75" x14ac:dyDescent="0.35">
      <c r="B6278" s="410" t="s">
        <v>7086</v>
      </c>
      <c r="C6278" s="411" t="s">
        <v>666</v>
      </c>
      <c r="D6278" s="412"/>
      <c r="E6278" s="412">
        <v>1279.1600000000001</v>
      </c>
      <c r="F6278" s="412">
        <v>0</v>
      </c>
      <c r="G6278" s="412"/>
      <c r="H6278" s="413"/>
    </row>
    <row r="6279" spans="2:8" ht="27.75" x14ac:dyDescent="0.35">
      <c r="B6279" s="410" t="s">
        <v>7087</v>
      </c>
      <c r="C6279" s="411" t="s">
        <v>666</v>
      </c>
      <c r="D6279" s="412"/>
      <c r="E6279" s="412">
        <v>0</v>
      </c>
      <c r="F6279" s="412">
        <v>1859.47</v>
      </c>
      <c r="G6279" s="412"/>
      <c r="H6279" s="413"/>
    </row>
    <row r="6280" spans="2:8" ht="27.75" x14ac:dyDescent="0.35">
      <c r="B6280" s="410" t="s">
        <v>7088</v>
      </c>
      <c r="C6280" s="411" t="s">
        <v>666</v>
      </c>
      <c r="D6280" s="412"/>
      <c r="E6280" s="412">
        <v>1859.47</v>
      </c>
      <c r="F6280" s="412">
        <v>0</v>
      </c>
      <c r="G6280" s="412"/>
      <c r="H6280" s="413"/>
    </row>
    <row r="6281" spans="2:8" ht="27.75" x14ac:dyDescent="0.35">
      <c r="B6281" s="410" t="s">
        <v>7089</v>
      </c>
      <c r="C6281" s="411" t="s">
        <v>666</v>
      </c>
      <c r="D6281" s="412"/>
      <c r="E6281" s="412">
        <v>0</v>
      </c>
      <c r="F6281" s="412">
        <v>1098.6500000000001</v>
      </c>
      <c r="G6281" s="412"/>
      <c r="H6281" s="413"/>
    </row>
    <row r="6282" spans="2:8" ht="27.75" x14ac:dyDescent="0.35">
      <c r="B6282" s="410" t="s">
        <v>7090</v>
      </c>
      <c r="C6282" s="411" t="s">
        <v>666</v>
      </c>
      <c r="D6282" s="412"/>
      <c r="E6282" s="412">
        <v>1098.6500000000001</v>
      </c>
      <c r="F6282" s="412">
        <v>0</v>
      </c>
      <c r="G6282" s="412"/>
      <c r="H6282" s="413"/>
    </row>
    <row r="6283" spans="2:8" ht="27.75" x14ac:dyDescent="0.35">
      <c r="B6283" s="410" t="s">
        <v>7091</v>
      </c>
      <c r="C6283" s="411" t="s">
        <v>666</v>
      </c>
      <c r="D6283" s="412"/>
      <c r="E6283" s="412">
        <v>0</v>
      </c>
      <c r="F6283" s="412">
        <v>8084.94</v>
      </c>
      <c r="G6283" s="412"/>
      <c r="H6283" s="413"/>
    </row>
    <row r="6284" spans="2:8" ht="27.75" x14ac:dyDescent="0.35">
      <c r="B6284" s="410" t="s">
        <v>7092</v>
      </c>
      <c r="C6284" s="411" t="s">
        <v>666</v>
      </c>
      <c r="D6284" s="412"/>
      <c r="E6284" s="412">
        <v>8084.94</v>
      </c>
      <c r="F6284" s="412">
        <v>0</v>
      </c>
      <c r="G6284" s="412"/>
      <c r="H6284" s="413"/>
    </row>
    <row r="6285" spans="2:8" ht="27.75" x14ac:dyDescent="0.35">
      <c r="B6285" s="410" t="s">
        <v>7093</v>
      </c>
      <c r="C6285" s="411" t="s">
        <v>666</v>
      </c>
      <c r="D6285" s="412"/>
      <c r="E6285" s="412">
        <v>0</v>
      </c>
      <c r="F6285" s="412">
        <v>1397.96</v>
      </c>
      <c r="G6285" s="412"/>
      <c r="H6285" s="413"/>
    </row>
    <row r="6286" spans="2:8" ht="27.75" x14ac:dyDescent="0.35">
      <c r="B6286" s="410" t="s">
        <v>7094</v>
      </c>
      <c r="C6286" s="411" t="s">
        <v>666</v>
      </c>
      <c r="D6286" s="412"/>
      <c r="E6286" s="412">
        <v>1397.96</v>
      </c>
      <c r="F6286" s="412">
        <v>0</v>
      </c>
      <c r="G6286" s="412"/>
      <c r="H6286" s="413"/>
    </row>
    <row r="6287" spans="2:8" ht="27.75" x14ac:dyDescent="0.35">
      <c r="B6287" s="410" t="s">
        <v>7095</v>
      </c>
      <c r="C6287" s="411" t="s">
        <v>666</v>
      </c>
      <c r="D6287" s="412"/>
      <c r="E6287" s="412">
        <v>0</v>
      </c>
      <c r="F6287" s="412">
        <v>2659.47</v>
      </c>
      <c r="G6287" s="412"/>
      <c r="H6287" s="413"/>
    </row>
    <row r="6288" spans="2:8" ht="27.75" x14ac:dyDescent="0.35">
      <c r="B6288" s="410" t="s">
        <v>7096</v>
      </c>
      <c r="C6288" s="411" t="s">
        <v>666</v>
      </c>
      <c r="D6288" s="412"/>
      <c r="E6288" s="412">
        <v>2659.47</v>
      </c>
      <c r="F6288" s="412">
        <v>0</v>
      </c>
      <c r="G6288" s="412"/>
      <c r="H6288" s="413"/>
    </row>
    <row r="6289" spans="2:8" ht="27.75" x14ac:dyDescent="0.35">
      <c r="B6289" s="410" t="s">
        <v>7097</v>
      </c>
      <c r="C6289" s="411" t="s">
        <v>666</v>
      </c>
      <c r="D6289" s="412"/>
      <c r="E6289" s="412">
        <v>0</v>
      </c>
      <c r="F6289" s="412">
        <v>8195.82</v>
      </c>
      <c r="G6289" s="412"/>
      <c r="H6289" s="413"/>
    </row>
    <row r="6290" spans="2:8" ht="27.75" x14ac:dyDescent="0.35">
      <c r="B6290" s="410" t="s">
        <v>7098</v>
      </c>
      <c r="C6290" s="411" t="s">
        <v>666</v>
      </c>
      <c r="D6290" s="412"/>
      <c r="E6290" s="412">
        <v>8195.82</v>
      </c>
      <c r="F6290" s="412">
        <v>0</v>
      </c>
      <c r="G6290" s="412"/>
      <c r="H6290" s="413"/>
    </row>
    <row r="6291" spans="2:8" ht="40.5" x14ac:dyDescent="0.35">
      <c r="B6291" s="410" t="s">
        <v>7099</v>
      </c>
      <c r="C6291" s="411" t="s">
        <v>668</v>
      </c>
      <c r="D6291" s="412"/>
      <c r="E6291" s="412">
        <v>0</v>
      </c>
      <c r="F6291" s="412">
        <v>2173.31</v>
      </c>
      <c r="G6291" s="412"/>
      <c r="H6291" s="413"/>
    </row>
    <row r="6292" spans="2:8" ht="40.5" x14ac:dyDescent="0.35">
      <c r="B6292" s="410" t="s">
        <v>7100</v>
      </c>
      <c r="C6292" s="411" t="s">
        <v>668</v>
      </c>
      <c r="D6292" s="412"/>
      <c r="E6292" s="412">
        <v>2173.31</v>
      </c>
      <c r="F6292" s="412">
        <v>0</v>
      </c>
      <c r="G6292" s="412"/>
      <c r="H6292" s="413"/>
    </row>
    <row r="6293" spans="2:8" ht="40.5" x14ac:dyDescent="0.35">
      <c r="B6293" s="410" t="s">
        <v>7101</v>
      </c>
      <c r="C6293" s="411" t="s">
        <v>668</v>
      </c>
      <c r="D6293" s="412"/>
      <c r="E6293" s="412">
        <v>0</v>
      </c>
      <c r="F6293" s="412">
        <v>1907.08</v>
      </c>
      <c r="G6293" s="412"/>
      <c r="H6293" s="413"/>
    </row>
    <row r="6294" spans="2:8" ht="40.5" x14ac:dyDescent="0.35">
      <c r="B6294" s="410" t="s">
        <v>7102</v>
      </c>
      <c r="C6294" s="411" t="s">
        <v>668</v>
      </c>
      <c r="D6294" s="412"/>
      <c r="E6294" s="412">
        <v>1907.08</v>
      </c>
      <c r="F6294" s="412">
        <v>0</v>
      </c>
      <c r="G6294" s="412"/>
      <c r="H6294" s="413"/>
    </row>
    <row r="6295" spans="2:8" ht="40.5" x14ac:dyDescent="0.35">
      <c r="B6295" s="410" t="s">
        <v>7103</v>
      </c>
      <c r="C6295" s="411" t="s">
        <v>668</v>
      </c>
      <c r="D6295" s="412"/>
      <c r="E6295" s="412">
        <v>0</v>
      </c>
      <c r="F6295" s="412">
        <v>1098.6500000000001</v>
      </c>
      <c r="G6295" s="412"/>
      <c r="H6295" s="413"/>
    </row>
    <row r="6296" spans="2:8" ht="40.5" x14ac:dyDescent="0.35">
      <c r="B6296" s="410" t="s">
        <v>7104</v>
      </c>
      <c r="C6296" s="411" t="s">
        <v>668</v>
      </c>
      <c r="D6296" s="412"/>
      <c r="E6296" s="412">
        <v>1098.6500000000001</v>
      </c>
      <c r="F6296" s="412">
        <v>0</v>
      </c>
      <c r="G6296" s="412"/>
      <c r="H6296" s="413"/>
    </row>
    <row r="6297" spans="2:8" ht="40.5" x14ac:dyDescent="0.35">
      <c r="B6297" s="410" t="s">
        <v>7105</v>
      </c>
      <c r="C6297" s="411" t="s">
        <v>668</v>
      </c>
      <c r="D6297" s="412"/>
      <c r="E6297" s="412">
        <v>0</v>
      </c>
      <c r="F6297" s="412">
        <v>2136.6799999999998</v>
      </c>
      <c r="G6297" s="412"/>
      <c r="H6297" s="413"/>
    </row>
    <row r="6298" spans="2:8" ht="40.5" x14ac:dyDescent="0.35">
      <c r="B6298" s="410" t="s">
        <v>7106</v>
      </c>
      <c r="C6298" s="411" t="s">
        <v>668</v>
      </c>
      <c r="D6298" s="412"/>
      <c r="E6298" s="412">
        <v>2136.6799999999998</v>
      </c>
      <c r="F6298" s="412">
        <v>0</v>
      </c>
      <c r="G6298" s="412"/>
      <c r="H6298" s="413"/>
    </row>
    <row r="6299" spans="2:8" ht="40.5" x14ac:dyDescent="0.35">
      <c r="B6299" s="410" t="s">
        <v>7107</v>
      </c>
      <c r="C6299" s="411" t="s">
        <v>668</v>
      </c>
      <c r="D6299" s="412"/>
      <c r="E6299" s="412">
        <v>0</v>
      </c>
      <c r="F6299" s="412">
        <v>4188.09</v>
      </c>
      <c r="G6299" s="412"/>
      <c r="H6299" s="413"/>
    </row>
    <row r="6300" spans="2:8" ht="40.5" x14ac:dyDescent="0.35">
      <c r="B6300" s="410" t="s">
        <v>7108</v>
      </c>
      <c r="C6300" s="411" t="s">
        <v>668</v>
      </c>
      <c r="D6300" s="412"/>
      <c r="E6300" s="412">
        <v>4188.09</v>
      </c>
      <c r="F6300" s="412">
        <v>0</v>
      </c>
      <c r="G6300" s="412"/>
      <c r="H6300" s="413"/>
    </row>
    <row r="6301" spans="2:8" ht="40.5" x14ac:dyDescent="0.35">
      <c r="B6301" s="410" t="s">
        <v>7109</v>
      </c>
      <c r="C6301" s="411" t="s">
        <v>668</v>
      </c>
      <c r="D6301" s="412"/>
      <c r="E6301" s="412">
        <v>0</v>
      </c>
      <c r="F6301" s="412">
        <v>634.95000000000005</v>
      </c>
      <c r="G6301" s="412"/>
      <c r="H6301" s="413"/>
    </row>
    <row r="6302" spans="2:8" ht="40.5" x14ac:dyDescent="0.35">
      <c r="B6302" s="410" t="s">
        <v>7110</v>
      </c>
      <c r="C6302" s="411" t="s">
        <v>668</v>
      </c>
      <c r="D6302" s="412"/>
      <c r="E6302" s="412">
        <v>634.95000000000005</v>
      </c>
      <c r="F6302" s="412">
        <v>0</v>
      </c>
      <c r="G6302" s="412"/>
      <c r="H6302" s="413"/>
    </row>
    <row r="6303" spans="2:8" ht="40.5" x14ac:dyDescent="0.35">
      <c r="B6303" s="410" t="s">
        <v>7111</v>
      </c>
      <c r="C6303" s="411" t="s">
        <v>668</v>
      </c>
      <c r="D6303" s="412"/>
      <c r="E6303" s="412">
        <v>0</v>
      </c>
      <c r="F6303" s="412">
        <v>2340.12</v>
      </c>
      <c r="G6303" s="412"/>
      <c r="H6303" s="413"/>
    </row>
    <row r="6304" spans="2:8" ht="40.5" x14ac:dyDescent="0.35">
      <c r="B6304" s="410" t="s">
        <v>7112</v>
      </c>
      <c r="C6304" s="411" t="s">
        <v>668</v>
      </c>
      <c r="D6304" s="412"/>
      <c r="E6304" s="412">
        <v>2340.12</v>
      </c>
      <c r="F6304" s="412">
        <v>0</v>
      </c>
      <c r="G6304" s="412"/>
      <c r="H6304" s="413"/>
    </row>
    <row r="6305" spans="2:8" ht="40.5" x14ac:dyDescent="0.35">
      <c r="B6305" s="410" t="s">
        <v>7113</v>
      </c>
      <c r="C6305" s="411" t="s">
        <v>668</v>
      </c>
      <c r="D6305" s="412"/>
      <c r="E6305" s="412">
        <v>0</v>
      </c>
      <c r="F6305" s="412">
        <v>1279.1600000000001</v>
      </c>
      <c r="G6305" s="412"/>
      <c r="H6305" s="413"/>
    </row>
    <row r="6306" spans="2:8" ht="40.5" x14ac:dyDescent="0.35">
      <c r="B6306" s="410" t="s">
        <v>7114</v>
      </c>
      <c r="C6306" s="411" t="s">
        <v>668</v>
      </c>
      <c r="D6306" s="412"/>
      <c r="E6306" s="412">
        <v>1279.1600000000001</v>
      </c>
      <c r="F6306" s="412">
        <v>0</v>
      </c>
      <c r="G6306" s="412"/>
      <c r="H6306" s="413"/>
    </row>
    <row r="6307" spans="2:8" ht="40.5" x14ac:dyDescent="0.35">
      <c r="B6307" s="410" t="s">
        <v>7115</v>
      </c>
      <c r="C6307" s="411" t="s">
        <v>668</v>
      </c>
      <c r="D6307" s="412"/>
      <c r="E6307" s="412">
        <v>0</v>
      </c>
      <c r="F6307" s="412">
        <v>1907.08</v>
      </c>
      <c r="G6307" s="412"/>
      <c r="H6307" s="413"/>
    </row>
    <row r="6308" spans="2:8" ht="40.5" x14ac:dyDescent="0.35">
      <c r="B6308" s="410" t="s">
        <v>7116</v>
      </c>
      <c r="C6308" s="411" t="s">
        <v>668</v>
      </c>
      <c r="D6308" s="412"/>
      <c r="E6308" s="412">
        <v>1907.08</v>
      </c>
      <c r="F6308" s="412">
        <v>0</v>
      </c>
      <c r="G6308" s="412"/>
      <c r="H6308" s="413"/>
    </row>
    <row r="6309" spans="2:8" ht="40.5" x14ac:dyDescent="0.35">
      <c r="B6309" s="410" t="s">
        <v>7117</v>
      </c>
      <c r="C6309" s="411" t="s">
        <v>668</v>
      </c>
      <c r="D6309" s="412"/>
      <c r="E6309" s="412">
        <v>0</v>
      </c>
      <c r="F6309" s="412">
        <v>1098.6500000000001</v>
      </c>
      <c r="G6309" s="412"/>
      <c r="H6309" s="413"/>
    </row>
    <row r="6310" spans="2:8" ht="40.5" x14ac:dyDescent="0.35">
      <c r="B6310" s="410" t="s">
        <v>7118</v>
      </c>
      <c r="C6310" s="411" t="s">
        <v>668</v>
      </c>
      <c r="D6310" s="412"/>
      <c r="E6310" s="412">
        <v>1098.6500000000001</v>
      </c>
      <c r="F6310" s="412">
        <v>0</v>
      </c>
      <c r="G6310" s="412"/>
      <c r="H6310" s="413"/>
    </row>
    <row r="6311" spans="2:8" ht="40.5" x14ac:dyDescent="0.35">
      <c r="B6311" s="410" t="s">
        <v>7119</v>
      </c>
      <c r="C6311" s="411" t="s">
        <v>668</v>
      </c>
      <c r="D6311" s="412"/>
      <c r="E6311" s="412">
        <v>0</v>
      </c>
      <c r="F6311" s="412">
        <v>8084.94</v>
      </c>
      <c r="G6311" s="412"/>
      <c r="H6311" s="413"/>
    </row>
    <row r="6312" spans="2:8" ht="40.5" x14ac:dyDescent="0.35">
      <c r="B6312" s="410" t="s">
        <v>7120</v>
      </c>
      <c r="C6312" s="411" t="s">
        <v>668</v>
      </c>
      <c r="D6312" s="412"/>
      <c r="E6312" s="412">
        <v>8084.94</v>
      </c>
      <c r="F6312" s="412">
        <v>0</v>
      </c>
      <c r="G6312" s="412"/>
      <c r="H6312" s="413"/>
    </row>
    <row r="6313" spans="2:8" ht="40.5" x14ac:dyDescent="0.35">
      <c r="B6313" s="410" t="s">
        <v>7121</v>
      </c>
      <c r="C6313" s="411" t="s">
        <v>668</v>
      </c>
      <c r="D6313" s="412"/>
      <c r="E6313" s="412">
        <v>0</v>
      </c>
      <c r="F6313" s="412">
        <v>1397.96</v>
      </c>
      <c r="G6313" s="412"/>
      <c r="H6313" s="413"/>
    </row>
    <row r="6314" spans="2:8" ht="40.5" x14ac:dyDescent="0.35">
      <c r="B6314" s="410" t="s">
        <v>7122</v>
      </c>
      <c r="C6314" s="411" t="s">
        <v>668</v>
      </c>
      <c r="D6314" s="412"/>
      <c r="E6314" s="412">
        <v>1397.96</v>
      </c>
      <c r="F6314" s="412">
        <v>0</v>
      </c>
      <c r="G6314" s="412"/>
      <c r="H6314" s="413"/>
    </row>
    <row r="6315" spans="2:8" ht="40.5" x14ac:dyDescent="0.35">
      <c r="B6315" s="410" t="s">
        <v>7123</v>
      </c>
      <c r="C6315" s="411" t="s">
        <v>668</v>
      </c>
      <c r="D6315" s="412"/>
      <c r="E6315" s="412">
        <v>0</v>
      </c>
      <c r="F6315" s="412">
        <v>2707.08</v>
      </c>
      <c r="G6315" s="412"/>
      <c r="H6315" s="413"/>
    </row>
    <row r="6316" spans="2:8" ht="40.5" x14ac:dyDescent="0.35">
      <c r="B6316" s="410" t="s">
        <v>7124</v>
      </c>
      <c r="C6316" s="411" t="s">
        <v>668</v>
      </c>
      <c r="D6316" s="412"/>
      <c r="E6316" s="412">
        <v>2707.08</v>
      </c>
      <c r="F6316" s="412">
        <v>0</v>
      </c>
      <c r="G6316" s="412"/>
      <c r="H6316" s="413"/>
    </row>
    <row r="6317" spans="2:8" ht="40.5" x14ac:dyDescent="0.35">
      <c r="B6317" s="410" t="s">
        <v>7125</v>
      </c>
      <c r="C6317" s="411" t="s">
        <v>668</v>
      </c>
      <c r="D6317" s="412"/>
      <c r="E6317" s="412">
        <v>0</v>
      </c>
      <c r="F6317" s="412">
        <v>8195.82</v>
      </c>
      <c r="G6317" s="412"/>
      <c r="H6317" s="413"/>
    </row>
    <row r="6318" spans="2:8" ht="40.5" x14ac:dyDescent="0.35">
      <c r="B6318" s="410" t="s">
        <v>7126</v>
      </c>
      <c r="C6318" s="411" t="s">
        <v>668</v>
      </c>
      <c r="D6318" s="412"/>
      <c r="E6318" s="412">
        <v>8195.82</v>
      </c>
      <c r="F6318" s="412">
        <v>0</v>
      </c>
      <c r="G6318" s="412"/>
      <c r="H6318" s="413"/>
    </row>
    <row r="6319" spans="2:8" ht="40.5" x14ac:dyDescent="0.35">
      <c r="B6319" s="410" t="s">
        <v>7127</v>
      </c>
      <c r="C6319" s="411" t="s">
        <v>668</v>
      </c>
      <c r="D6319" s="412"/>
      <c r="E6319" s="412">
        <v>0</v>
      </c>
      <c r="F6319" s="412">
        <v>1397.96</v>
      </c>
      <c r="G6319" s="412"/>
      <c r="H6319" s="413"/>
    </row>
    <row r="6320" spans="2:8" ht="40.5" x14ac:dyDescent="0.35">
      <c r="B6320" s="410" t="s">
        <v>7128</v>
      </c>
      <c r="C6320" s="411" t="s">
        <v>668</v>
      </c>
      <c r="D6320" s="412"/>
      <c r="E6320" s="412">
        <v>1397.96</v>
      </c>
      <c r="F6320" s="412">
        <v>0</v>
      </c>
      <c r="G6320" s="412"/>
      <c r="H6320" s="413"/>
    </row>
    <row r="6321" spans="2:8" ht="27.75" x14ac:dyDescent="0.35">
      <c r="B6321" s="410" t="s">
        <v>7129</v>
      </c>
      <c r="C6321" s="411" t="s">
        <v>672</v>
      </c>
      <c r="D6321" s="412"/>
      <c r="E6321" s="412">
        <v>0</v>
      </c>
      <c r="F6321" s="412">
        <v>1573.23</v>
      </c>
      <c r="G6321" s="412"/>
      <c r="H6321" s="413"/>
    </row>
    <row r="6322" spans="2:8" ht="27.75" x14ac:dyDescent="0.35">
      <c r="B6322" s="410" t="s">
        <v>7130</v>
      </c>
      <c r="C6322" s="411" t="s">
        <v>672</v>
      </c>
      <c r="D6322" s="412"/>
      <c r="E6322" s="412">
        <v>1573.23</v>
      </c>
      <c r="F6322" s="412">
        <v>0</v>
      </c>
      <c r="G6322" s="412"/>
      <c r="H6322" s="413"/>
    </row>
    <row r="6323" spans="2:8" ht="40.5" x14ac:dyDescent="0.35">
      <c r="B6323" s="410" t="s">
        <v>7131</v>
      </c>
      <c r="C6323" s="411" t="s">
        <v>675</v>
      </c>
      <c r="D6323" s="412"/>
      <c r="E6323" s="412">
        <v>0</v>
      </c>
      <c r="F6323" s="412">
        <v>2529.86</v>
      </c>
      <c r="G6323" s="412"/>
      <c r="H6323" s="413"/>
    </row>
    <row r="6324" spans="2:8" ht="40.5" x14ac:dyDescent="0.35">
      <c r="B6324" s="410" t="s">
        <v>7132</v>
      </c>
      <c r="C6324" s="411" t="s">
        <v>675</v>
      </c>
      <c r="D6324" s="412"/>
      <c r="E6324" s="412">
        <v>2529.86</v>
      </c>
      <c r="F6324" s="412">
        <v>0</v>
      </c>
      <c r="G6324" s="412"/>
      <c r="H6324" s="413"/>
    </row>
    <row r="6325" spans="2:8" ht="40.5" x14ac:dyDescent="0.35">
      <c r="B6325" s="410" t="s">
        <v>7133</v>
      </c>
      <c r="C6325" s="411" t="s">
        <v>675</v>
      </c>
      <c r="D6325" s="412"/>
      <c r="E6325" s="412">
        <v>0</v>
      </c>
      <c r="F6325" s="412">
        <v>1907.08</v>
      </c>
      <c r="G6325" s="412"/>
      <c r="H6325" s="413"/>
    </row>
    <row r="6326" spans="2:8" ht="40.5" x14ac:dyDescent="0.35">
      <c r="B6326" s="410" t="s">
        <v>7134</v>
      </c>
      <c r="C6326" s="411" t="s">
        <v>675</v>
      </c>
      <c r="D6326" s="412"/>
      <c r="E6326" s="412">
        <v>1907.08</v>
      </c>
      <c r="F6326" s="412">
        <v>0</v>
      </c>
      <c r="G6326" s="412"/>
      <c r="H6326" s="413"/>
    </row>
    <row r="6327" spans="2:8" ht="40.5" x14ac:dyDescent="0.35">
      <c r="B6327" s="410" t="s">
        <v>7135</v>
      </c>
      <c r="C6327" s="411" t="s">
        <v>675</v>
      </c>
      <c r="D6327" s="412"/>
      <c r="E6327" s="412">
        <v>0</v>
      </c>
      <c r="F6327" s="412">
        <v>1098.6500000000001</v>
      </c>
      <c r="G6327" s="412"/>
      <c r="H6327" s="413"/>
    </row>
    <row r="6328" spans="2:8" ht="40.5" x14ac:dyDescent="0.35">
      <c r="B6328" s="410" t="s">
        <v>7136</v>
      </c>
      <c r="C6328" s="411" t="s">
        <v>675</v>
      </c>
      <c r="D6328" s="412"/>
      <c r="E6328" s="412">
        <v>1098.6500000000001</v>
      </c>
      <c r="F6328" s="412">
        <v>0</v>
      </c>
      <c r="G6328" s="412"/>
      <c r="H6328" s="413"/>
    </row>
    <row r="6329" spans="2:8" ht="40.5" x14ac:dyDescent="0.35">
      <c r="B6329" s="410" t="s">
        <v>7137</v>
      </c>
      <c r="C6329" s="411" t="s">
        <v>675</v>
      </c>
      <c r="D6329" s="412"/>
      <c r="E6329" s="412">
        <v>0</v>
      </c>
      <c r="F6329" s="412">
        <v>2436</v>
      </c>
      <c r="G6329" s="412"/>
      <c r="H6329" s="413"/>
    </row>
    <row r="6330" spans="2:8" ht="40.5" x14ac:dyDescent="0.35">
      <c r="B6330" s="410" t="s">
        <v>7138</v>
      </c>
      <c r="C6330" s="411" t="s">
        <v>675</v>
      </c>
      <c r="D6330" s="412"/>
      <c r="E6330" s="412">
        <v>2436</v>
      </c>
      <c r="F6330" s="412">
        <v>0</v>
      </c>
      <c r="G6330" s="412"/>
      <c r="H6330" s="413"/>
    </row>
    <row r="6331" spans="2:8" ht="40.5" x14ac:dyDescent="0.35">
      <c r="B6331" s="410" t="s">
        <v>7139</v>
      </c>
      <c r="C6331" s="411" t="s">
        <v>675</v>
      </c>
      <c r="D6331" s="412"/>
      <c r="E6331" s="412">
        <v>0</v>
      </c>
      <c r="F6331" s="412">
        <v>4188.09</v>
      </c>
      <c r="G6331" s="412"/>
      <c r="H6331" s="413"/>
    </row>
    <row r="6332" spans="2:8" ht="40.5" x14ac:dyDescent="0.35">
      <c r="B6332" s="410" t="s">
        <v>7140</v>
      </c>
      <c r="C6332" s="411" t="s">
        <v>675</v>
      </c>
      <c r="D6332" s="412"/>
      <c r="E6332" s="412">
        <v>4188.09</v>
      </c>
      <c r="F6332" s="412">
        <v>0</v>
      </c>
      <c r="G6332" s="412"/>
      <c r="H6332" s="413"/>
    </row>
    <row r="6333" spans="2:8" ht="40.5" x14ac:dyDescent="0.35">
      <c r="B6333" s="410" t="s">
        <v>7141</v>
      </c>
      <c r="C6333" s="411" t="s">
        <v>675</v>
      </c>
      <c r="D6333" s="412"/>
      <c r="E6333" s="412">
        <v>0</v>
      </c>
      <c r="F6333" s="412">
        <v>2340.12</v>
      </c>
      <c r="G6333" s="412"/>
      <c r="H6333" s="413"/>
    </row>
    <row r="6334" spans="2:8" ht="40.5" x14ac:dyDescent="0.35">
      <c r="B6334" s="410" t="s">
        <v>7142</v>
      </c>
      <c r="C6334" s="411" t="s">
        <v>675</v>
      </c>
      <c r="D6334" s="412"/>
      <c r="E6334" s="412">
        <v>2340.12</v>
      </c>
      <c r="F6334" s="412">
        <v>0</v>
      </c>
      <c r="G6334" s="412"/>
      <c r="H6334" s="413"/>
    </row>
    <row r="6335" spans="2:8" ht="40.5" x14ac:dyDescent="0.35">
      <c r="B6335" s="410" t="s">
        <v>7143</v>
      </c>
      <c r="C6335" s="411" t="s">
        <v>675</v>
      </c>
      <c r="D6335" s="412"/>
      <c r="E6335" s="412">
        <v>0</v>
      </c>
      <c r="F6335" s="412">
        <v>1279.1600000000001</v>
      </c>
      <c r="G6335" s="412"/>
      <c r="H6335" s="413"/>
    </row>
    <row r="6336" spans="2:8" ht="40.5" x14ac:dyDescent="0.35">
      <c r="B6336" s="410" t="s">
        <v>7144</v>
      </c>
      <c r="C6336" s="411" t="s">
        <v>675</v>
      </c>
      <c r="D6336" s="412"/>
      <c r="E6336" s="412">
        <v>1279.1600000000001</v>
      </c>
      <c r="F6336" s="412">
        <v>0</v>
      </c>
      <c r="G6336" s="412"/>
      <c r="H6336" s="413"/>
    </row>
    <row r="6337" spans="2:8" ht="40.5" x14ac:dyDescent="0.35">
      <c r="B6337" s="410" t="s">
        <v>7145</v>
      </c>
      <c r="C6337" s="411" t="s">
        <v>675</v>
      </c>
      <c r="D6337" s="412"/>
      <c r="E6337" s="412">
        <v>0</v>
      </c>
      <c r="F6337" s="412">
        <v>1907.08</v>
      </c>
      <c r="G6337" s="412"/>
      <c r="H6337" s="413"/>
    </row>
    <row r="6338" spans="2:8" ht="40.5" x14ac:dyDescent="0.35">
      <c r="B6338" s="410" t="s">
        <v>7146</v>
      </c>
      <c r="C6338" s="411" t="s">
        <v>675</v>
      </c>
      <c r="D6338" s="412"/>
      <c r="E6338" s="412">
        <v>1907.08</v>
      </c>
      <c r="F6338" s="412">
        <v>0</v>
      </c>
      <c r="G6338" s="412"/>
      <c r="H6338" s="413"/>
    </row>
    <row r="6339" spans="2:8" ht="40.5" x14ac:dyDescent="0.35">
      <c r="B6339" s="410" t="s">
        <v>7147</v>
      </c>
      <c r="C6339" s="411" t="s">
        <v>675</v>
      </c>
      <c r="D6339" s="412"/>
      <c r="E6339" s="412">
        <v>0</v>
      </c>
      <c r="F6339" s="412">
        <v>8084.94</v>
      </c>
      <c r="G6339" s="412"/>
      <c r="H6339" s="413"/>
    </row>
    <row r="6340" spans="2:8" ht="40.5" x14ac:dyDescent="0.35">
      <c r="B6340" s="410" t="s">
        <v>7148</v>
      </c>
      <c r="C6340" s="411" t="s">
        <v>675</v>
      </c>
      <c r="D6340" s="412"/>
      <c r="E6340" s="412">
        <v>8084.94</v>
      </c>
      <c r="F6340" s="412">
        <v>0</v>
      </c>
      <c r="G6340" s="412"/>
      <c r="H6340" s="413"/>
    </row>
    <row r="6341" spans="2:8" ht="40.5" x14ac:dyDescent="0.35">
      <c r="B6341" s="410" t="s">
        <v>7149</v>
      </c>
      <c r="C6341" s="411" t="s">
        <v>675</v>
      </c>
      <c r="D6341" s="412"/>
      <c r="E6341" s="412">
        <v>0</v>
      </c>
      <c r="F6341" s="412">
        <v>2707.08</v>
      </c>
      <c r="G6341" s="412"/>
      <c r="H6341" s="413"/>
    </row>
    <row r="6342" spans="2:8" ht="40.5" x14ac:dyDescent="0.35">
      <c r="B6342" s="410" t="s">
        <v>7150</v>
      </c>
      <c r="C6342" s="411" t="s">
        <v>675</v>
      </c>
      <c r="D6342" s="412"/>
      <c r="E6342" s="412">
        <v>2707.08</v>
      </c>
      <c r="F6342" s="412">
        <v>0</v>
      </c>
      <c r="G6342" s="412"/>
      <c r="H6342" s="413"/>
    </row>
    <row r="6343" spans="2:8" ht="40.5" x14ac:dyDescent="0.35">
      <c r="B6343" s="410" t="s">
        <v>7151</v>
      </c>
      <c r="C6343" s="411" t="s">
        <v>675</v>
      </c>
      <c r="D6343" s="412"/>
      <c r="E6343" s="412">
        <v>0</v>
      </c>
      <c r="F6343" s="412">
        <v>8195.82</v>
      </c>
      <c r="G6343" s="412"/>
      <c r="H6343" s="413"/>
    </row>
    <row r="6344" spans="2:8" ht="40.5" x14ac:dyDescent="0.35">
      <c r="B6344" s="410" t="s">
        <v>7152</v>
      </c>
      <c r="C6344" s="411" t="s">
        <v>675</v>
      </c>
      <c r="D6344" s="412"/>
      <c r="E6344" s="412">
        <v>8195.82</v>
      </c>
      <c r="F6344" s="412">
        <v>0</v>
      </c>
      <c r="G6344" s="412"/>
      <c r="H6344" s="413"/>
    </row>
    <row r="6345" spans="2:8" ht="40.5" x14ac:dyDescent="0.35">
      <c r="B6345" s="410" t="s">
        <v>7153</v>
      </c>
      <c r="C6345" s="411" t="s">
        <v>675</v>
      </c>
      <c r="D6345" s="412"/>
      <c r="E6345" s="412">
        <v>0</v>
      </c>
      <c r="F6345" s="412">
        <v>1397.96</v>
      </c>
      <c r="G6345" s="412"/>
      <c r="H6345" s="413"/>
    </row>
    <row r="6346" spans="2:8" ht="40.5" x14ac:dyDescent="0.35">
      <c r="B6346" s="410" t="s">
        <v>7154</v>
      </c>
      <c r="C6346" s="411" t="s">
        <v>675</v>
      </c>
      <c r="D6346" s="412"/>
      <c r="E6346" s="412">
        <v>1397.96</v>
      </c>
      <c r="F6346" s="412">
        <v>0</v>
      </c>
      <c r="G6346" s="412"/>
      <c r="H6346" s="413"/>
    </row>
    <row r="6347" spans="2:8" ht="40.5" x14ac:dyDescent="0.35">
      <c r="B6347" s="410" t="s">
        <v>7155</v>
      </c>
      <c r="C6347" s="411" t="s">
        <v>677</v>
      </c>
      <c r="D6347" s="412"/>
      <c r="E6347" s="412">
        <v>0</v>
      </c>
      <c r="F6347" s="412">
        <v>2529.86</v>
      </c>
      <c r="G6347" s="412"/>
      <c r="H6347" s="413"/>
    </row>
    <row r="6348" spans="2:8" ht="40.5" x14ac:dyDescent="0.35">
      <c r="B6348" s="410" t="s">
        <v>7156</v>
      </c>
      <c r="C6348" s="411" t="s">
        <v>677</v>
      </c>
      <c r="D6348" s="412"/>
      <c r="E6348" s="412">
        <v>2529.86</v>
      </c>
      <c r="F6348" s="412">
        <v>0</v>
      </c>
      <c r="G6348" s="412"/>
      <c r="H6348" s="413"/>
    </row>
    <row r="6349" spans="2:8" ht="40.5" x14ac:dyDescent="0.35">
      <c r="B6349" s="410" t="s">
        <v>7157</v>
      </c>
      <c r="C6349" s="411" t="s">
        <v>677</v>
      </c>
      <c r="D6349" s="412"/>
      <c r="E6349" s="412">
        <v>0</v>
      </c>
      <c r="F6349" s="412">
        <v>1907.08</v>
      </c>
      <c r="G6349" s="412"/>
      <c r="H6349" s="413"/>
    </row>
    <row r="6350" spans="2:8" ht="40.5" x14ac:dyDescent="0.35">
      <c r="B6350" s="410" t="s">
        <v>7158</v>
      </c>
      <c r="C6350" s="411" t="s">
        <v>677</v>
      </c>
      <c r="D6350" s="412"/>
      <c r="E6350" s="412">
        <v>1907.08</v>
      </c>
      <c r="F6350" s="412">
        <v>0</v>
      </c>
      <c r="G6350" s="412"/>
      <c r="H6350" s="413"/>
    </row>
    <row r="6351" spans="2:8" ht="40.5" x14ac:dyDescent="0.35">
      <c r="B6351" s="410" t="s">
        <v>7159</v>
      </c>
      <c r="C6351" s="411" t="s">
        <v>677</v>
      </c>
      <c r="D6351" s="412"/>
      <c r="E6351" s="412">
        <v>0</v>
      </c>
      <c r="F6351" s="412">
        <v>1098.6500000000001</v>
      </c>
      <c r="G6351" s="412"/>
      <c r="H6351" s="413"/>
    </row>
    <row r="6352" spans="2:8" ht="40.5" x14ac:dyDescent="0.35">
      <c r="B6352" s="410" t="s">
        <v>7160</v>
      </c>
      <c r="C6352" s="411" t="s">
        <v>677</v>
      </c>
      <c r="D6352" s="412"/>
      <c r="E6352" s="412">
        <v>1098.6500000000001</v>
      </c>
      <c r="F6352" s="412">
        <v>0</v>
      </c>
      <c r="G6352" s="412"/>
      <c r="H6352" s="413"/>
    </row>
    <row r="6353" spans="2:8" ht="40.5" x14ac:dyDescent="0.35">
      <c r="B6353" s="410" t="s">
        <v>7161</v>
      </c>
      <c r="C6353" s="411" t="s">
        <v>677</v>
      </c>
      <c r="D6353" s="412"/>
      <c r="E6353" s="412">
        <v>0</v>
      </c>
      <c r="F6353" s="412">
        <v>2436</v>
      </c>
      <c r="G6353" s="412"/>
      <c r="H6353" s="413"/>
    </row>
    <row r="6354" spans="2:8" ht="40.5" x14ac:dyDescent="0.35">
      <c r="B6354" s="410" t="s">
        <v>7162</v>
      </c>
      <c r="C6354" s="411" t="s">
        <v>677</v>
      </c>
      <c r="D6354" s="412"/>
      <c r="E6354" s="412">
        <v>2436</v>
      </c>
      <c r="F6354" s="412">
        <v>0</v>
      </c>
      <c r="G6354" s="412"/>
      <c r="H6354" s="413"/>
    </row>
    <row r="6355" spans="2:8" ht="40.5" x14ac:dyDescent="0.35">
      <c r="B6355" s="410" t="s">
        <v>7163</v>
      </c>
      <c r="C6355" s="411" t="s">
        <v>677</v>
      </c>
      <c r="D6355" s="412"/>
      <c r="E6355" s="412">
        <v>0</v>
      </c>
      <c r="F6355" s="412">
        <v>4188.09</v>
      </c>
      <c r="G6355" s="412"/>
      <c r="H6355" s="413"/>
    </row>
    <row r="6356" spans="2:8" ht="40.5" x14ac:dyDescent="0.35">
      <c r="B6356" s="410" t="s">
        <v>7164</v>
      </c>
      <c r="C6356" s="411" t="s">
        <v>677</v>
      </c>
      <c r="D6356" s="412"/>
      <c r="E6356" s="412">
        <v>4188.09</v>
      </c>
      <c r="F6356" s="412">
        <v>0</v>
      </c>
      <c r="G6356" s="412"/>
      <c r="H6356" s="413"/>
    </row>
    <row r="6357" spans="2:8" ht="40.5" x14ac:dyDescent="0.35">
      <c r="B6357" s="410" t="s">
        <v>7165</v>
      </c>
      <c r="C6357" s="411" t="s">
        <v>677</v>
      </c>
      <c r="D6357" s="412"/>
      <c r="E6357" s="412">
        <v>0</v>
      </c>
      <c r="F6357" s="412">
        <v>2340.12</v>
      </c>
      <c r="G6357" s="412"/>
      <c r="H6357" s="413"/>
    </row>
    <row r="6358" spans="2:8" ht="40.5" x14ac:dyDescent="0.35">
      <c r="B6358" s="410" t="s">
        <v>7166</v>
      </c>
      <c r="C6358" s="411" t="s">
        <v>677</v>
      </c>
      <c r="D6358" s="412"/>
      <c r="E6358" s="412">
        <v>2340.12</v>
      </c>
      <c r="F6358" s="412">
        <v>0</v>
      </c>
      <c r="G6358" s="412"/>
      <c r="H6358" s="413"/>
    </row>
    <row r="6359" spans="2:8" ht="40.5" x14ac:dyDescent="0.35">
      <c r="B6359" s="410" t="s">
        <v>7167</v>
      </c>
      <c r="C6359" s="411" t="s">
        <v>677</v>
      </c>
      <c r="D6359" s="412"/>
      <c r="E6359" s="412">
        <v>0</v>
      </c>
      <c r="F6359" s="412">
        <v>1907.08</v>
      </c>
      <c r="G6359" s="412"/>
      <c r="H6359" s="413"/>
    </row>
    <row r="6360" spans="2:8" ht="40.5" x14ac:dyDescent="0.35">
      <c r="B6360" s="410" t="s">
        <v>7168</v>
      </c>
      <c r="C6360" s="411" t="s">
        <v>677</v>
      </c>
      <c r="D6360" s="412"/>
      <c r="E6360" s="412">
        <v>1907.08</v>
      </c>
      <c r="F6360" s="412">
        <v>0</v>
      </c>
      <c r="G6360" s="412"/>
      <c r="H6360" s="413"/>
    </row>
    <row r="6361" spans="2:8" ht="40.5" x14ac:dyDescent="0.35">
      <c r="B6361" s="410" t="s">
        <v>7169</v>
      </c>
      <c r="C6361" s="411" t="s">
        <v>677</v>
      </c>
      <c r="D6361" s="412"/>
      <c r="E6361" s="412">
        <v>0</v>
      </c>
      <c r="F6361" s="412">
        <v>1279.1600000000001</v>
      </c>
      <c r="G6361" s="412"/>
      <c r="H6361" s="413"/>
    </row>
    <row r="6362" spans="2:8" ht="40.5" x14ac:dyDescent="0.35">
      <c r="B6362" s="410" t="s">
        <v>7170</v>
      </c>
      <c r="C6362" s="411" t="s">
        <v>677</v>
      </c>
      <c r="D6362" s="412"/>
      <c r="E6362" s="412">
        <v>1279.1600000000001</v>
      </c>
      <c r="F6362" s="412">
        <v>0</v>
      </c>
      <c r="G6362" s="412"/>
      <c r="H6362" s="413"/>
    </row>
    <row r="6363" spans="2:8" ht="40.5" x14ac:dyDescent="0.35">
      <c r="B6363" s="410" t="s">
        <v>7171</v>
      </c>
      <c r="C6363" s="411" t="s">
        <v>677</v>
      </c>
      <c r="D6363" s="412"/>
      <c r="E6363" s="412">
        <v>0</v>
      </c>
      <c r="F6363" s="412">
        <v>8084.94</v>
      </c>
      <c r="G6363" s="412"/>
      <c r="H6363" s="413"/>
    </row>
    <row r="6364" spans="2:8" ht="40.5" x14ac:dyDescent="0.35">
      <c r="B6364" s="410" t="s">
        <v>7172</v>
      </c>
      <c r="C6364" s="411" t="s">
        <v>677</v>
      </c>
      <c r="D6364" s="412"/>
      <c r="E6364" s="412">
        <v>8084.94</v>
      </c>
      <c r="F6364" s="412">
        <v>0</v>
      </c>
      <c r="G6364" s="412"/>
      <c r="H6364" s="413"/>
    </row>
    <row r="6365" spans="2:8" ht="40.5" x14ac:dyDescent="0.35">
      <c r="B6365" s="410" t="s">
        <v>7173</v>
      </c>
      <c r="C6365" s="411" t="s">
        <v>677</v>
      </c>
      <c r="D6365" s="412"/>
      <c r="E6365" s="412">
        <v>0</v>
      </c>
      <c r="F6365" s="412">
        <v>2707.08</v>
      </c>
      <c r="G6365" s="412"/>
      <c r="H6365" s="413"/>
    </row>
    <row r="6366" spans="2:8" ht="40.5" x14ac:dyDescent="0.35">
      <c r="B6366" s="410" t="s">
        <v>7174</v>
      </c>
      <c r="C6366" s="411" t="s">
        <v>677</v>
      </c>
      <c r="D6366" s="412"/>
      <c r="E6366" s="412">
        <v>2707.08</v>
      </c>
      <c r="F6366" s="412">
        <v>0</v>
      </c>
      <c r="G6366" s="412"/>
      <c r="H6366" s="413"/>
    </row>
    <row r="6367" spans="2:8" ht="40.5" x14ac:dyDescent="0.35">
      <c r="B6367" s="410" t="s">
        <v>7175</v>
      </c>
      <c r="C6367" s="411" t="s">
        <v>677</v>
      </c>
      <c r="D6367" s="412"/>
      <c r="E6367" s="412">
        <v>0</v>
      </c>
      <c r="F6367" s="412">
        <v>8195.82</v>
      </c>
      <c r="G6367" s="412"/>
      <c r="H6367" s="413"/>
    </row>
    <row r="6368" spans="2:8" ht="40.5" x14ac:dyDescent="0.35">
      <c r="B6368" s="410" t="s">
        <v>7176</v>
      </c>
      <c r="C6368" s="411" t="s">
        <v>677</v>
      </c>
      <c r="D6368" s="412"/>
      <c r="E6368" s="412">
        <v>8195.82</v>
      </c>
      <c r="F6368" s="412">
        <v>0</v>
      </c>
      <c r="G6368" s="412"/>
      <c r="H6368" s="413"/>
    </row>
    <row r="6369" spans="2:8" ht="40.5" x14ac:dyDescent="0.35">
      <c r="B6369" s="410" t="s">
        <v>7177</v>
      </c>
      <c r="C6369" s="411" t="s">
        <v>677</v>
      </c>
      <c r="D6369" s="412"/>
      <c r="E6369" s="412">
        <v>0</v>
      </c>
      <c r="F6369" s="412">
        <v>1397.96</v>
      </c>
      <c r="G6369" s="412"/>
      <c r="H6369" s="413"/>
    </row>
    <row r="6370" spans="2:8" ht="40.5" x14ac:dyDescent="0.35">
      <c r="B6370" s="410" t="s">
        <v>7178</v>
      </c>
      <c r="C6370" s="411" t="s">
        <v>677</v>
      </c>
      <c r="D6370" s="412"/>
      <c r="E6370" s="412">
        <v>1397.96</v>
      </c>
      <c r="F6370" s="412">
        <v>0</v>
      </c>
      <c r="G6370" s="412"/>
      <c r="H6370" s="413"/>
    </row>
    <row r="6371" spans="2:8" ht="40.5" x14ac:dyDescent="0.35">
      <c r="B6371" s="410" t="s">
        <v>7179</v>
      </c>
      <c r="C6371" s="411" t="s">
        <v>679</v>
      </c>
      <c r="D6371" s="412"/>
      <c r="E6371" s="412">
        <v>0</v>
      </c>
      <c r="F6371" s="412">
        <v>1575.64</v>
      </c>
      <c r="G6371" s="412"/>
      <c r="H6371" s="413"/>
    </row>
    <row r="6372" spans="2:8" ht="40.5" x14ac:dyDescent="0.35">
      <c r="B6372" s="410" t="s">
        <v>7180</v>
      </c>
      <c r="C6372" s="411" t="s">
        <v>679</v>
      </c>
      <c r="D6372" s="412"/>
      <c r="E6372" s="412">
        <v>1575.64</v>
      </c>
      <c r="F6372" s="412">
        <v>0</v>
      </c>
      <c r="G6372" s="412"/>
      <c r="H6372" s="413"/>
    </row>
    <row r="6373" spans="2:8" ht="40.5" x14ac:dyDescent="0.35">
      <c r="B6373" s="410" t="s">
        <v>7181</v>
      </c>
      <c r="C6373" s="411" t="s">
        <v>694</v>
      </c>
      <c r="D6373" s="412"/>
      <c r="E6373" s="412">
        <v>0</v>
      </c>
      <c r="F6373" s="412">
        <v>2529.86</v>
      </c>
      <c r="G6373" s="412"/>
      <c r="H6373" s="413"/>
    </row>
    <row r="6374" spans="2:8" ht="40.5" x14ac:dyDescent="0.35">
      <c r="B6374" s="410" t="s">
        <v>7182</v>
      </c>
      <c r="C6374" s="411" t="s">
        <v>694</v>
      </c>
      <c r="D6374" s="412"/>
      <c r="E6374" s="412">
        <v>2529.86</v>
      </c>
      <c r="F6374" s="412">
        <v>0</v>
      </c>
      <c r="G6374" s="412"/>
      <c r="H6374" s="413"/>
    </row>
    <row r="6375" spans="2:8" ht="40.5" x14ac:dyDescent="0.35">
      <c r="B6375" s="410" t="s">
        <v>7183</v>
      </c>
      <c r="C6375" s="411" t="s">
        <v>694</v>
      </c>
      <c r="D6375" s="412"/>
      <c r="E6375" s="412">
        <v>0</v>
      </c>
      <c r="F6375" s="412">
        <v>1907.08</v>
      </c>
      <c r="G6375" s="412"/>
      <c r="H6375" s="413"/>
    </row>
    <row r="6376" spans="2:8" ht="40.5" x14ac:dyDescent="0.35">
      <c r="B6376" s="410" t="s">
        <v>7184</v>
      </c>
      <c r="C6376" s="411" t="s">
        <v>694</v>
      </c>
      <c r="D6376" s="412"/>
      <c r="E6376" s="412">
        <v>1907.08</v>
      </c>
      <c r="F6376" s="412">
        <v>0</v>
      </c>
      <c r="G6376" s="412"/>
      <c r="H6376" s="413"/>
    </row>
    <row r="6377" spans="2:8" ht="40.5" x14ac:dyDescent="0.35">
      <c r="B6377" s="410" t="s">
        <v>7185</v>
      </c>
      <c r="C6377" s="411" t="s">
        <v>694</v>
      </c>
      <c r="D6377" s="412"/>
      <c r="E6377" s="412">
        <v>0</v>
      </c>
      <c r="F6377" s="412">
        <v>1098.6500000000001</v>
      </c>
      <c r="G6377" s="412"/>
      <c r="H6377" s="413"/>
    </row>
    <row r="6378" spans="2:8" ht="40.5" x14ac:dyDescent="0.35">
      <c r="B6378" s="410" t="s">
        <v>7186</v>
      </c>
      <c r="C6378" s="411" t="s">
        <v>694</v>
      </c>
      <c r="D6378" s="412"/>
      <c r="E6378" s="412">
        <v>1098.6500000000001</v>
      </c>
      <c r="F6378" s="412">
        <v>0</v>
      </c>
      <c r="G6378" s="412"/>
      <c r="H6378" s="413"/>
    </row>
    <row r="6379" spans="2:8" ht="40.5" x14ac:dyDescent="0.35">
      <c r="B6379" s="410" t="s">
        <v>7187</v>
      </c>
      <c r="C6379" s="411" t="s">
        <v>694</v>
      </c>
      <c r="D6379" s="412"/>
      <c r="E6379" s="412">
        <v>0</v>
      </c>
      <c r="F6379" s="412">
        <v>2436</v>
      </c>
      <c r="G6379" s="412"/>
      <c r="H6379" s="413"/>
    </row>
    <row r="6380" spans="2:8" ht="40.5" x14ac:dyDescent="0.35">
      <c r="B6380" s="410" t="s">
        <v>7188</v>
      </c>
      <c r="C6380" s="411" t="s">
        <v>694</v>
      </c>
      <c r="D6380" s="412"/>
      <c r="E6380" s="412">
        <v>2436</v>
      </c>
      <c r="F6380" s="412">
        <v>0</v>
      </c>
      <c r="G6380" s="412"/>
      <c r="H6380" s="413"/>
    </row>
    <row r="6381" spans="2:8" ht="40.5" x14ac:dyDescent="0.35">
      <c r="B6381" s="410" t="s">
        <v>7189</v>
      </c>
      <c r="C6381" s="411" t="s">
        <v>694</v>
      </c>
      <c r="D6381" s="412"/>
      <c r="E6381" s="412">
        <v>0</v>
      </c>
      <c r="F6381" s="412">
        <v>4188.09</v>
      </c>
      <c r="G6381" s="412"/>
      <c r="H6381" s="413"/>
    </row>
    <row r="6382" spans="2:8" ht="40.5" x14ac:dyDescent="0.35">
      <c r="B6382" s="410" t="s">
        <v>7190</v>
      </c>
      <c r="C6382" s="411" t="s">
        <v>694</v>
      </c>
      <c r="D6382" s="412"/>
      <c r="E6382" s="412">
        <v>4188.09</v>
      </c>
      <c r="F6382" s="412">
        <v>0</v>
      </c>
      <c r="G6382" s="412"/>
      <c r="H6382" s="413"/>
    </row>
    <row r="6383" spans="2:8" ht="40.5" x14ac:dyDescent="0.35">
      <c r="B6383" s="410" t="s">
        <v>7191</v>
      </c>
      <c r="C6383" s="411" t="s">
        <v>694</v>
      </c>
      <c r="D6383" s="412"/>
      <c r="E6383" s="412">
        <v>0</v>
      </c>
      <c r="F6383" s="412">
        <v>2340.12</v>
      </c>
      <c r="G6383" s="412"/>
      <c r="H6383" s="413"/>
    </row>
    <row r="6384" spans="2:8" ht="40.5" x14ac:dyDescent="0.35">
      <c r="B6384" s="410" t="s">
        <v>7192</v>
      </c>
      <c r="C6384" s="411" t="s">
        <v>694</v>
      </c>
      <c r="D6384" s="412"/>
      <c r="E6384" s="412">
        <v>2340.12</v>
      </c>
      <c r="F6384" s="412">
        <v>0</v>
      </c>
      <c r="G6384" s="412"/>
      <c r="H6384" s="413"/>
    </row>
    <row r="6385" spans="2:8" ht="40.5" x14ac:dyDescent="0.35">
      <c r="B6385" s="410" t="s">
        <v>7193</v>
      </c>
      <c r="C6385" s="411" t="s">
        <v>694</v>
      </c>
      <c r="D6385" s="412"/>
      <c r="E6385" s="412">
        <v>0</v>
      </c>
      <c r="F6385" s="412">
        <v>1279.1600000000001</v>
      </c>
      <c r="G6385" s="412"/>
      <c r="H6385" s="413"/>
    </row>
    <row r="6386" spans="2:8" ht="40.5" x14ac:dyDescent="0.35">
      <c r="B6386" s="410" t="s">
        <v>7194</v>
      </c>
      <c r="C6386" s="411" t="s">
        <v>694</v>
      </c>
      <c r="D6386" s="412"/>
      <c r="E6386" s="412">
        <v>1279.1600000000001</v>
      </c>
      <c r="F6386" s="412">
        <v>0</v>
      </c>
      <c r="G6386" s="412"/>
      <c r="H6386" s="413"/>
    </row>
    <row r="6387" spans="2:8" ht="40.5" x14ac:dyDescent="0.35">
      <c r="B6387" s="410" t="s">
        <v>7195</v>
      </c>
      <c r="C6387" s="411" t="s">
        <v>694</v>
      </c>
      <c r="D6387" s="412"/>
      <c r="E6387" s="412">
        <v>0</v>
      </c>
      <c r="F6387" s="412">
        <v>1907.08</v>
      </c>
      <c r="G6387" s="412"/>
      <c r="H6387" s="413"/>
    </row>
    <row r="6388" spans="2:8" ht="40.5" x14ac:dyDescent="0.35">
      <c r="B6388" s="410" t="s">
        <v>7196</v>
      </c>
      <c r="C6388" s="411" t="s">
        <v>694</v>
      </c>
      <c r="D6388" s="412"/>
      <c r="E6388" s="412">
        <v>1907.08</v>
      </c>
      <c r="F6388" s="412">
        <v>0</v>
      </c>
      <c r="G6388" s="412"/>
      <c r="H6388" s="413"/>
    </row>
    <row r="6389" spans="2:8" ht="40.5" x14ac:dyDescent="0.35">
      <c r="B6389" s="410" t="s">
        <v>7197</v>
      </c>
      <c r="C6389" s="411" t="s">
        <v>694</v>
      </c>
      <c r="D6389" s="412"/>
      <c r="E6389" s="412">
        <v>0</v>
      </c>
      <c r="F6389" s="412">
        <v>8084.94</v>
      </c>
      <c r="G6389" s="412"/>
      <c r="H6389" s="413"/>
    </row>
    <row r="6390" spans="2:8" ht="40.5" x14ac:dyDescent="0.35">
      <c r="B6390" s="410" t="s">
        <v>7198</v>
      </c>
      <c r="C6390" s="411" t="s">
        <v>694</v>
      </c>
      <c r="D6390" s="412"/>
      <c r="E6390" s="412">
        <v>8084.94</v>
      </c>
      <c r="F6390" s="412">
        <v>0</v>
      </c>
      <c r="G6390" s="412"/>
      <c r="H6390" s="413"/>
    </row>
    <row r="6391" spans="2:8" ht="40.5" x14ac:dyDescent="0.35">
      <c r="B6391" s="410" t="s">
        <v>7199</v>
      </c>
      <c r="C6391" s="411" t="s">
        <v>694</v>
      </c>
      <c r="D6391" s="412"/>
      <c r="E6391" s="412">
        <v>0</v>
      </c>
      <c r="F6391" s="412">
        <v>2707.08</v>
      </c>
      <c r="G6391" s="412"/>
      <c r="H6391" s="413"/>
    </row>
    <row r="6392" spans="2:8" ht="40.5" x14ac:dyDescent="0.35">
      <c r="B6392" s="410" t="s">
        <v>7200</v>
      </c>
      <c r="C6392" s="411" t="s">
        <v>694</v>
      </c>
      <c r="D6392" s="412"/>
      <c r="E6392" s="412">
        <v>2707.08</v>
      </c>
      <c r="F6392" s="412">
        <v>0</v>
      </c>
      <c r="G6392" s="412"/>
      <c r="H6392" s="413"/>
    </row>
    <row r="6393" spans="2:8" ht="40.5" x14ac:dyDescent="0.35">
      <c r="B6393" s="410" t="s">
        <v>7201</v>
      </c>
      <c r="C6393" s="411" t="s">
        <v>694</v>
      </c>
      <c r="D6393" s="412"/>
      <c r="E6393" s="412">
        <v>0</v>
      </c>
      <c r="F6393" s="412">
        <v>8195.82</v>
      </c>
      <c r="G6393" s="412"/>
      <c r="H6393" s="413"/>
    </row>
    <row r="6394" spans="2:8" ht="40.5" x14ac:dyDescent="0.35">
      <c r="B6394" s="410" t="s">
        <v>7202</v>
      </c>
      <c r="C6394" s="411" t="s">
        <v>694</v>
      </c>
      <c r="D6394" s="412"/>
      <c r="E6394" s="412">
        <v>8195.82</v>
      </c>
      <c r="F6394" s="412">
        <v>0</v>
      </c>
      <c r="G6394" s="412"/>
      <c r="H6394" s="413"/>
    </row>
    <row r="6395" spans="2:8" ht="40.5" x14ac:dyDescent="0.35">
      <c r="B6395" s="410" t="s">
        <v>7203</v>
      </c>
      <c r="C6395" s="411" t="s">
        <v>694</v>
      </c>
      <c r="D6395" s="412"/>
      <c r="E6395" s="412">
        <v>0</v>
      </c>
      <c r="F6395" s="412">
        <v>1397.96</v>
      </c>
      <c r="G6395" s="412"/>
      <c r="H6395" s="413"/>
    </row>
    <row r="6396" spans="2:8" ht="40.5" x14ac:dyDescent="0.35">
      <c r="B6396" s="410" t="s">
        <v>7204</v>
      </c>
      <c r="C6396" s="411" t="s">
        <v>694</v>
      </c>
      <c r="D6396" s="412"/>
      <c r="E6396" s="412">
        <v>1397.96</v>
      </c>
      <c r="F6396" s="412">
        <v>0</v>
      </c>
      <c r="G6396" s="412"/>
      <c r="H6396" s="413"/>
    </row>
    <row r="6397" spans="2:8" ht="27.75" x14ac:dyDescent="0.35">
      <c r="B6397" s="410" t="s">
        <v>7205</v>
      </c>
      <c r="C6397" s="411" t="s">
        <v>764</v>
      </c>
      <c r="D6397" s="412"/>
      <c r="E6397" s="412">
        <v>0</v>
      </c>
      <c r="F6397" s="412">
        <v>2173.31</v>
      </c>
      <c r="G6397" s="412"/>
      <c r="H6397" s="413"/>
    </row>
    <row r="6398" spans="2:8" ht="27.75" x14ac:dyDescent="0.35">
      <c r="B6398" s="410" t="s">
        <v>7206</v>
      </c>
      <c r="C6398" s="411" t="s">
        <v>764</v>
      </c>
      <c r="D6398" s="412"/>
      <c r="E6398" s="412">
        <v>2173.31</v>
      </c>
      <c r="F6398" s="412">
        <v>0</v>
      </c>
      <c r="G6398" s="412"/>
      <c r="H6398" s="413"/>
    </row>
    <row r="6399" spans="2:8" ht="27.75" x14ac:dyDescent="0.35">
      <c r="B6399" s="410" t="s">
        <v>7207</v>
      </c>
      <c r="C6399" s="411" t="s">
        <v>764</v>
      </c>
      <c r="D6399" s="412"/>
      <c r="E6399" s="412">
        <v>0</v>
      </c>
      <c r="F6399" s="412">
        <v>1859.47</v>
      </c>
      <c r="G6399" s="412"/>
      <c r="H6399" s="413"/>
    </row>
    <row r="6400" spans="2:8" ht="27.75" x14ac:dyDescent="0.35">
      <c r="B6400" s="410" t="s">
        <v>7208</v>
      </c>
      <c r="C6400" s="411" t="s">
        <v>764</v>
      </c>
      <c r="D6400" s="412"/>
      <c r="E6400" s="412">
        <v>1859.47</v>
      </c>
      <c r="F6400" s="412">
        <v>0</v>
      </c>
      <c r="G6400" s="412"/>
      <c r="H6400" s="413"/>
    </row>
    <row r="6401" spans="2:8" ht="27.75" x14ac:dyDescent="0.35">
      <c r="B6401" s="410" t="s">
        <v>7209</v>
      </c>
      <c r="C6401" s="411" t="s">
        <v>764</v>
      </c>
      <c r="D6401" s="412"/>
      <c r="E6401" s="412">
        <v>0</v>
      </c>
      <c r="F6401" s="412">
        <v>1365.37</v>
      </c>
      <c r="G6401" s="412"/>
      <c r="H6401" s="413"/>
    </row>
    <row r="6402" spans="2:8" ht="27.75" x14ac:dyDescent="0.35">
      <c r="B6402" s="410" t="s">
        <v>7210</v>
      </c>
      <c r="C6402" s="411" t="s">
        <v>764</v>
      </c>
      <c r="D6402" s="412"/>
      <c r="E6402" s="412">
        <v>1365.37</v>
      </c>
      <c r="F6402" s="412">
        <v>0</v>
      </c>
      <c r="G6402" s="412"/>
      <c r="H6402" s="413"/>
    </row>
    <row r="6403" spans="2:8" ht="27.75" x14ac:dyDescent="0.35">
      <c r="B6403" s="410" t="s">
        <v>7211</v>
      </c>
      <c r="C6403" s="411" t="s">
        <v>764</v>
      </c>
      <c r="D6403" s="412"/>
      <c r="E6403" s="412">
        <v>0</v>
      </c>
      <c r="F6403" s="412">
        <v>2136.6799999999998</v>
      </c>
      <c r="G6403" s="412"/>
      <c r="H6403" s="413"/>
    </row>
    <row r="6404" spans="2:8" ht="27.75" x14ac:dyDescent="0.35">
      <c r="B6404" s="410" t="s">
        <v>7212</v>
      </c>
      <c r="C6404" s="411" t="s">
        <v>764</v>
      </c>
      <c r="D6404" s="412"/>
      <c r="E6404" s="412">
        <v>2136.6799999999998</v>
      </c>
      <c r="F6404" s="412">
        <v>0</v>
      </c>
      <c r="G6404" s="412"/>
      <c r="H6404" s="413"/>
    </row>
    <row r="6405" spans="2:8" ht="27.75" x14ac:dyDescent="0.35">
      <c r="B6405" s="410" t="s">
        <v>7213</v>
      </c>
      <c r="C6405" s="411" t="s">
        <v>764</v>
      </c>
      <c r="D6405" s="412"/>
      <c r="E6405" s="412">
        <v>0</v>
      </c>
      <c r="F6405" s="412">
        <v>4188.09</v>
      </c>
      <c r="G6405" s="412"/>
      <c r="H6405" s="413"/>
    </row>
    <row r="6406" spans="2:8" ht="27.75" x14ac:dyDescent="0.35">
      <c r="B6406" s="410" t="s">
        <v>7214</v>
      </c>
      <c r="C6406" s="411" t="s">
        <v>764</v>
      </c>
      <c r="D6406" s="412"/>
      <c r="E6406" s="412">
        <v>4188.09</v>
      </c>
      <c r="F6406" s="412">
        <v>0</v>
      </c>
      <c r="G6406" s="412"/>
      <c r="H6406" s="413"/>
    </row>
    <row r="6407" spans="2:8" ht="27.75" x14ac:dyDescent="0.35">
      <c r="B6407" s="410" t="s">
        <v>7215</v>
      </c>
      <c r="C6407" s="411" t="s">
        <v>764</v>
      </c>
      <c r="D6407" s="412"/>
      <c r="E6407" s="412">
        <v>0</v>
      </c>
      <c r="F6407" s="412">
        <v>1300.3399999999999</v>
      </c>
      <c r="G6407" s="412"/>
      <c r="H6407" s="413"/>
    </row>
    <row r="6408" spans="2:8" ht="27.75" x14ac:dyDescent="0.35">
      <c r="B6408" s="410" t="s">
        <v>7216</v>
      </c>
      <c r="C6408" s="411" t="s">
        <v>764</v>
      </c>
      <c r="D6408" s="412"/>
      <c r="E6408" s="412">
        <v>1300.3399999999999</v>
      </c>
      <c r="F6408" s="412">
        <v>0</v>
      </c>
      <c r="G6408" s="412"/>
      <c r="H6408" s="413"/>
    </row>
    <row r="6409" spans="2:8" ht="27.75" x14ac:dyDescent="0.35">
      <c r="B6409" s="410" t="s">
        <v>7217</v>
      </c>
      <c r="C6409" s="411" t="s">
        <v>764</v>
      </c>
      <c r="D6409" s="412"/>
      <c r="E6409" s="412">
        <v>0</v>
      </c>
      <c r="F6409" s="412">
        <v>2292.5</v>
      </c>
      <c r="G6409" s="412"/>
      <c r="H6409" s="413"/>
    </row>
    <row r="6410" spans="2:8" ht="27.75" x14ac:dyDescent="0.35">
      <c r="B6410" s="410" t="s">
        <v>7218</v>
      </c>
      <c r="C6410" s="411" t="s">
        <v>764</v>
      </c>
      <c r="D6410" s="412"/>
      <c r="E6410" s="412">
        <v>2292.5</v>
      </c>
      <c r="F6410" s="412">
        <v>0</v>
      </c>
      <c r="G6410" s="412"/>
      <c r="H6410" s="413"/>
    </row>
    <row r="6411" spans="2:8" ht="27.75" x14ac:dyDescent="0.35">
      <c r="B6411" s="410" t="s">
        <v>7219</v>
      </c>
      <c r="C6411" s="411" t="s">
        <v>764</v>
      </c>
      <c r="D6411" s="412"/>
      <c r="E6411" s="412">
        <v>0</v>
      </c>
      <c r="F6411" s="412">
        <v>1279.1600000000001</v>
      </c>
      <c r="G6411" s="412"/>
      <c r="H6411" s="413"/>
    </row>
    <row r="6412" spans="2:8" ht="27.75" x14ac:dyDescent="0.35">
      <c r="B6412" s="410" t="s">
        <v>7220</v>
      </c>
      <c r="C6412" s="411" t="s">
        <v>764</v>
      </c>
      <c r="D6412" s="412"/>
      <c r="E6412" s="412">
        <v>1279.1600000000001</v>
      </c>
      <c r="F6412" s="412">
        <v>0</v>
      </c>
      <c r="G6412" s="412"/>
      <c r="H6412" s="413"/>
    </row>
    <row r="6413" spans="2:8" ht="27.75" x14ac:dyDescent="0.35">
      <c r="B6413" s="410" t="s">
        <v>7221</v>
      </c>
      <c r="C6413" s="411" t="s">
        <v>764</v>
      </c>
      <c r="D6413" s="412"/>
      <c r="E6413" s="412">
        <v>0</v>
      </c>
      <c r="F6413" s="412">
        <v>1859.47</v>
      </c>
      <c r="G6413" s="412"/>
      <c r="H6413" s="413"/>
    </row>
    <row r="6414" spans="2:8" ht="27.75" x14ac:dyDescent="0.35">
      <c r="B6414" s="410" t="s">
        <v>7222</v>
      </c>
      <c r="C6414" s="411" t="s">
        <v>764</v>
      </c>
      <c r="D6414" s="412"/>
      <c r="E6414" s="412">
        <v>1859.47</v>
      </c>
      <c r="F6414" s="412">
        <v>0</v>
      </c>
      <c r="G6414" s="412"/>
      <c r="H6414" s="413"/>
    </row>
    <row r="6415" spans="2:8" ht="27.75" x14ac:dyDescent="0.35">
      <c r="B6415" s="410" t="s">
        <v>7223</v>
      </c>
      <c r="C6415" s="411" t="s">
        <v>764</v>
      </c>
      <c r="D6415" s="412"/>
      <c r="E6415" s="412">
        <v>0</v>
      </c>
      <c r="F6415" s="412">
        <v>1365.37</v>
      </c>
      <c r="G6415" s="412"/>
      <c r="H6415" s="413"/>
    </row>
    <row r="6416" spans="2:8" ht="27.75" x14ac:dyDescent="0.35">
      <c r="B6416" s="410" t="s">
        <v>7224</v>
      </c>
      <c r="C6416" s="411" t="s">
        <v>764</v>
      </c>
      <c r="D6416" s="412"/>
      <c r="E6416" s="412">
        <v>1365.37</v>
      </c>
      <c r="F6416" s="412">
        <v>0</v>
      </c>
      <c r="G6416" s="412"/>
      <c r="H6416" s="413"/>
    </row>
    <row r="6417" spans="2:8" ht="27.75" x14ac:dyDescent="0.35">
      <c r="B6417" s="410" t="s">
        <v>7225</v>
      </c>
      <c r="C6417" s="411" t="s">
        <v>764</v>
      </c>
      <c r="D6417" s="412"/>
      <c r="E6417" s="412">
        <v>0</v>
      </c>
      <c r="F6417" s="412">
        <v>8084.94</v>
      </c>
      <c r="G6417" s="412"/>
      <c r="H6417" s="413"/>
    </row>
    <row r="6418" spans="2:8" ht="27.75" x14ac:dyDescent="0.35">
      <c r="B6418" s="410" t="s">
        <v>7226</v>
      </c>
      <c r="C6418" s="411" t="s">
        <v>764</v>
      </c>
      <c r="D6418" s="412"/>
      <c r="E6418" s="412">
        <v>8084.94</v>
      </c>
      <c r="F6418" s="412">
        <v>0</v>
      </c>
      <c r="G6418" s="412"/>
      <c r="H6418" s="413"/>
    </row>
    <row r="6419" spans="2:8" ht="27.75" x14ac:dyDescent="0.35">
      <c r="B6419" s="410" t="s">
        <v>7227</v>
      </c>
      <c r="C6419" s="411" t="s">
        <v>764</v>
      </c>
      <c r="D6419" s="412"/>
      <c r="E6419" s="412">
        <v>0</v>
      </c>
      <c r="F6419" s="412">
        <v>1397.96</v>
      </c>
      <c r="G6419" s="412"/>
      <c r="H6419" s="413"/>
    </row>
    <row r="6420" spans="2:8" ht="27.75" x14ac:dyDescent="0.35">
      <c r="B6420" s="410" t="s">
        <v>7228</v>
      </c>
      <c r="C6420" s="411" t="s">
        <v>764</v>
      </c>
      <c r="D6420" s="412"/>
      <c r="E6420" s="412">
        <v>1397.96</v>
      </c>
      <c r="F6420" s="412">
        <v>0</v>
      </c>
      <c r="G6420" s="412"/>
      <c r="H6420" s="413"/>
    </row>
    <row r="6421" spans="2:8" ht="27.75" x14ac:dyDescent="0.35">
      <c r="B6421" s="410" t="s">
        <v>7229</v>
      </c>
      <c r="C6421" s="411" t="s">
        <v>764</v>
      </c>
      <c r="D6421" s="412"/>
      <c r="E6421" s="412">
        <v>0</v>
      </c>
      <c r="F6421" s="412">
        <v>2659.47</v>
      </c>
      <c r="G6421" s="412"/>
      <c r="H6421" s="413"/>
    </row>
    <row r="6422" spans="2:8" ht="27.75" x14ac:dyDescent="0.35">
      <c r="B6422" s="410" t="s">
        <v>7230</v>
      </c>
      <c r="C6422" s="411" t="s">
        <v>764</v>
      </c>
      <c r="D6422" s="412"/>
      <c r="E6422" s="412">
        <v>2659.47</v>
      </c>
      <c r="F6422" s="412">
        <v>0</v>
      </c>
      <c r="G6422" s="412"/>
      <c r="H6422" s="413"/>
    </row>
    <row r="6423" spans="2:8" ht="27.75" x14ac:dyDescent="0.35">
      <c r="B6423" s="410" t="s">
        <v>7231</v>
      </c>
      <c r="C6423" s="411" t="s">
        <v>764</v>
      </c>
      <c r="D6423" s="412"/>
      <c r="E6423" s="412">
        <v>0</v>
      </c>
      <c r="F6423" s="412">
        <v>8195.82</v>
      </c>
      <c r="G6423" s="412"/>
      <c r="H6423" s="413"/>
    </row>
    <row r="6424" spans="2:8" ht="27.75" x14ac:dyDescent="0.35">
      <c r="B6424" s="410" t="s">
        <v>7232</v>
      </c>
      <c r="C6424" s="411" t="s">
        <v>764</v>
      </c>
      <c r="D6424" s="412"/>
      <c r="E6424" s="412">
        <v>8195.82</v>
      </c>
      <c r="F6424" s="412">
        <v>0</v>
      </c>
      <c r="G6424" s="412"/>
      <c r="H6424" s="413"/>
    </row>
    <row r="6425" spans="2:8" ht="27.75" x14ac:dyDescent="0.35">
      <c r="B6425" s="410" t="s">
        <v>7233</v>
      </c>
      <c r="C6425" s="411" t="s">
        <v>766</v>
      </c>
      <c r="D6425" s="412"/>
      <c r="E6425" s="412">
        <v>0</v>
      </c>
      <c r="F6425" s="412">
        <v>2359.4699999999998</v>
      </c>
      <c r="G6425" s="412"/>
      <c r="H6425" s="413"/>
    </row>
    <row r="6426" spans="2:8" ht="27.75" x14ac:dyDescent="0.35">
      <c r="B6426" s="410" t="s">
        <v>7234</v>
      </c>
      <c r="C6426" s="411" t="s">
        <v>766</v>
      </c>
      <c r="D6426" s="412"/>
      <c r="E6426" s="412">
        <v>2359.4699999999998</v>
      </c>
      <c r="F6426" s="412">
        <v>0</v>
      </c>
      <c r="G6426" s="412"/>
      <c r="H6426" s="413"/>
    </row>
    <row r="6427" spans="2:8" ht="27.75" x14ac:dyDescent="0.35">
      <c r="B6427" s="410" t="s">
        <v>7235</v>
      </c>
      <c r="C6427" s="411" t="s">
        <v>766</v>
      </c>
      <c r="D6427" s="412"/>
      <c r="E6427" s="412">
        <v>0</v>
      </c>
      <c r="F6427" s="412">
        <v>1575.64</v>
      </c>
      <c r="G6427" s="412"/>
      <c r="H6427" s="413"/>
    </row>
    <row r="6428" spans="2:8" ht="27.75" x14ac:dyDescent="0.35">
      <c r="B6428" s="410" t="s">
        <v>7236</v>
      </c>
      <c r="C6428" s="411" t="s">
        <v>766</v>
      </c>
      <c r="D6428" s="412"/>
      <c r="E6428" s="412">
        <v>1575.64</v>
      </c>
      <c r="F6428" s="412">
        <v>0</v>
      </c>
      <c r="G6428" s="412"/>
      <c r="H6428" s="413"/>
    </row>
    <row r="6429" spans="2:8" ht="27.75" x14ac:dyDescent="0.35">
      <c r="B6429" s="410" t="s">
        <v>7237</v>
      </c>
      <c r="C6429" s="411" t="s">
        <v>768</v>
      </c>
      <c r="D6429" s="412"/>
      <c r="E6429" s="412">
        <v>0</v>
      </c>
      <c r="F6429" s="412">
        <v>2173.31</v>
      </c>
      <c r="G6429" s="412"/>
      <c r="H6429" s="413"/>
    </row>
    <row r="6430" spans="2:8" ht="27.75" x14ac:dyDescent="0.35">
      <c r="B6430" s="410" t="s">
        <v>7238</v>
      </c>
      <c r="C6430" s="411" t="s">
        <v>768</v>
      </c>
      <c r="D6430" s="412"/>
      <c r="E6430" s="412">
        <v>2173.31</v>
      </c>
      <c r="F6430" s="412">
        <v>0</v>
      </c>
      <c r="G6430" s="412"/>
      <c r="H6430" s="413"/>
    </row>
    <row r="6431" spans="2:8" ht="27.75" x14ac:dyDescent="0.35">
      <c r="B6431" s="410" t="s">
        <v>7239</v>
      </c>
      <c r="C6431" s="411" t="s">
        <v>768</v>
      </c>
      <c r="D6431" s="412"/>
      <c r="E6431" s="412">
        <v>0</v>
      </c>
      <c r="F6431" s="412">
        <v>1859.47</v>
      </c>
      <c r="G6431" s="412"/>
      <c r="H6431" s="413"/>
    </row>
    <row r="6432" spans="2:8" ht="27.75" x14ac:dyDescent="0.35">
      <c r="B6432" s="410" t="s">
        <v>7240</v>
      </c>
      <c r="C6432" s="411" t="s">
        <v>768</v>
      </c>
      <c r="D6432" s="412"/>
      <c r="E6432" s="412">
        <v>1859.47</v>
      </c>
      <c r="F6432" s="412">
        <v>0</v>
      </c>
      <c r="G6432" s="412"/>
      <c r="H6432" s="413"/>
    </row>
    <row r="6433" spans="2:8" ht="27.75" x14ac:dyDescent="0.35">
      <c r="B6433" s="410" t="s">
        <v>7241</v>
      </c>
      <c r="C6433" s="411" t="s">
        <v>768</v>
      </c>
      <c r="D6433" s="412"/>
      <c r="E6433" s="412">
        <v>0</v>
      </c>
      <c r="F6433" s="412">
        <v>1098.6500000000001</v>
      </c>
      <c r="G6433" s="412"/>
      <c r="H6433" s="413"/>
    </row>
    <row r="6434" spans="2:8" ht="27.75" x14ac:dyDescent="0.35">
      <c r="B6434" s="410" t="s">
        <v>7242</v>
      </c>
      <c r="C6434" s="411" t="s">
        <v>768</v>
      </c>
      <c r="D6434" s="412"/>
      <c r="E6434" s="412">
        <v>1098.6500000000001</v>
      </c>
      <c r="F6434" s="412">
        <v>0</v>
      </c>
      <c r="G6434" s="412"/>
      <c r="H6434" s="413"/>
    </row>
    <row r="6435" spans="2:8" ht="27.75" x14ac:dyDescent="0.35">
      <c r="B6435" s="410" t="s">
        <v>7243</v>
      </c>
      <c r="C6435" s="411" t="s">
        <v>768</v>
      </c>
      <c r="D6435" s="412"/>
      <c r="E6435" s="412">
        <v>0</v>
      </c>
      <c r="F6435" s="412">
        <v>2136.6799999999998</v>
      </c>
      <c r="G6435" s="412"/>
      <c r="H6435" s="413"/>
    </row>
    <row r="6436" spans="2:8" ht="27.75" x14ac:dyDescent="0.35">
      <c r="B6436" s="410" t="s">
        <v>7244</v>
      </c>
      <c r="C6436" s="411" t="s">
        <v>768</v>
      </c>
      <c r="D6436" s="412"/>
      <c r="E6436" s="412">
        <v>2136.6799999999998</v>
      </c>
      <c r="F6436" s="412">
        <v>0</v>
      </c>
      <c r="G6436" s="412"/>
      <c r="H6436" s="413"/>
    </row>
    <row r="6437" spans="2:8" ht="27.75" x14ac:dyDescent="0.35">
      <c r="B6437" s="410" t="s">
        <v>7245</v>
      </c>
      <c r="C6437" s="411" t="s">
        <v>768</v>
      </c>
      <c r="D6437" s="412"/>
      <c r="E6437" s="412">
        <v>0</v>
      </c>
      <c r="F6437" s="412">
        <v>4188.09</v>
      </c>
      <c r="G6437" s="412"/>
      <c r="H6437" s="413"/>
    </row>
    <row r="6438" spans="2:8" ht="27.75" x14ac:dyDescent="0.35">
      <c r="B6438" s="410" t="s">
        <v>7246</v>
      </c>
      <c r="C6438" s="411" t="s">
        <v>768</v>
      </c>
      <c r="D6438" s="412"/>
      <c r="E6438" s="412">
        <v>4188.09</v>
      </c>
      <c r="F6438" s="412">
        <v>0</v>
      </c>
      <c r="G6438" s="412"/>
      <c r="H6438" s="413"/>
    </row>
    <row r="6439" spans="2:8" ht="27.75" x14ac:dyDescent="0.35">
      <c r="B6439" s="410" t="s">
        <v>7247</v>
      </c>
      <c r="C6439" s="411" t="s">
        <v>768</v>
      </c>
      <c r="D6439" s="412"/>
      <c r="E6439" s="412">
        <v>0</v>
      </c>
      <c r="F6439" s="412">
        <v>634.95000000000005</v>
      </c>
      <c r="G6439" s="412"/>
      <c r="H6439" s="413"/>
    </row>
    <row r="6440" spans="2:8" ht="27.75" x14ac:dyDescent="0.35">
      <c r="B6440" s="410" t="s">
        <v>7248</v>
      </c>
      <c r="C6440" s="411" t="s">
        <v>768</v>
      </c>
      <c r="D6440" s="412"/>
      <c r="E6440" s="412">
        <v>634.95000000000005</v>
      </c>
      <c r="F6440" s="412">
        <v>0</v>
      </c>
      <c r="G6440" s="412"/>
      <c r="H6440" s="413"/>
    </row>
    <row r="6441" spans="2:8" ht="27.75" x14ac:dyDescent="0.35">
      <c r="B6441" s="410" t="s">
        <v>7249</v>
      </c>
      <c r="C6441" s="411" t="s">
        <v>768</v>
      </c>
      <c r="D6441" s="412"/>
      <c r="E6441" s="412">
        <v>0</v>
      </c>
      <c r="F6441" s="412">
        <v>2292.5</v>
      </c>
      <c r="G6441" s="412"/>
      <c r="H6441" s="413"/>
    </row>
    <row r="6442" spans="2:8" ht="27.75" x14ac:dyDescent="0.35">
      <c r="B6442" s="410" t="s">
        <v>7250</v>
      </c>
      <c r="C6442" s="411" t="s">
        <v>768</v>
      </c>
      <c r="D6442" s="412"/>
      <c r="E6442" s="412">
        <v>2292.5</v>
      </c>
      <c r="F6442" s="412">
        <v>0</v>
      </c>
      <c r="G6442" s="412"/>
      <c r="H6442" s="413"/>
    </row>
    <row r="6443" spans="2:8" ht="27.75" x14ac:dyDescent="0.35">
      <c r="B6443" s="410" t="s">
        <v>7251</v>
      </c>
      <c r="C6443" s="411" t="s">
        <v>768</v>
      </c>
      <c r="D6443" s="412"/>
      <c r="E6443" s="412">
        <v>0</v>
      </c>
      <c r="F6443" s="412">
        <v>1279.1600000000001</v>
      </c>
      <c r="G6443" s="412"/>
      <c r="H6443" s="413"/>
    </row>
    <row r="6444" spans="2:8" ht="27.75" x14ac:dyDescent="0.35">
      <c r="B6444" s="410" t="s">
        <v>7252</v>
      </c>
      <c r="C6444" s="411" t="s">
        <v>768</v>
      </c>
      <c r="D6444" s="412"/>
      <c r="E6444" s="412">
        <v>1279.1600000000001</v>
      </c>
      <c r="F6444" s="412">
        <v>0</v>
      </c>
      <c r="G6444" s="412"/>
      <c r="H6444" s="413"/>
    </row>
    <row r="6445" spans="2:8" ht="27.75" x14ac:dyDescent="0.35">
      <c r="B6445" s="410" t="s">
        <v>7253</v>
      </c>
      <c r="C6445" s="411" t="s">
        <v>768</v>
      </c>
      <c r="D6445" s="412"/>
      <c r="E6445" s="412">
        <v>0</v>
      </c>
      <c r="F6445" s="412">
        <v>1859.47</v>
      </c>
      <c r="G6445" s="412"/>
      <c r="H6445" s="413"/>
    </row>
    <row r="6446" spans="2:8" ht="27.75" x14ac:dyDescent="0.35">
      <c r="B6446" s="410" t="s">
        <v>7254</v>
      </c>
      <c r="C6446" s="411" t="s">
        <v>768</v>
      </c>
      <c r="D6446" s="412"/>
      <c r="E6446" s="412">
        <v>1859.47</v>
      </c>
      <c r="F6446" s="412">
        <v>0</v>
      </c>
      <c r="G6446" s="412"/>
      <c r="H6446" s="413"/>
    </row>
    <row r="6447" spans="2:8" ht="27.75" x14ac:dyDescent="0.35">
      <c r="B6447" s="410" t="s">
        <v>7255</v>
      </c>
      <c r="C6447" s="411" t="s">
        <v>768</v>
      </c>
      <c r="D6447" s="412"/>
      <c r="E6447" s="412">
        <v>0</v>
      </c>
      <c r="F6447" s="412">
        <v>1098.6500000000001</v>
      </c>
      <c r="G6447" s="412"/>
      <c r="H6447" s="413"/>
    </row>
    <row r="6448" spans="2:8" ht="27.75" x14ac:dyDescent="0.35">
      <c r="B6448" s="410" t="s">
        <v>7256</v>
      </c>
      <c r="C6448" s="411" t="s">
        <v>768</v>
      </c>
      <c r="D6448" s="412"/>
      <c r="E6448" s="412">
        <v>1098.6500000000001</v>
      </c>
      <c r="F6448" s="412">
        <v>0</v>
      </c>
      <c r="G6448" s="412"/>
      <c r="H6448" s="413"/>
    </row>
    <row r="6449" spans="2:8" ht="27.75" x14ac:dyDescent="0.35">
      <c r="B6449" s="410" t="s">
        <v>7257</v>
      </c>
      <c r="C6449" s="411" t="s">
        <v>768</v>
      </c>
      <c r="D6449" s="412"/>
      <c r="E6449" s="412">
        <v>0</v>
      </c>
      <c r="F6449" s="412">
        <v>8084.94</v>
      </c>
      <c r="G6449" s="412"/>
      <c r="H6449" s="413"/>
    </row>
    <row r="6450" spans="2:8" ht="27.75" x14ac:dyDescent="0.35">
      <c r="B6450" s="410" t="s">
        <v>7258</v>
      </c>
      <c r="C6450" s="411" t="s">
        <v>768</v>
      </c>
      <c r="D6450" s="412"/>
      <c r="E6450" s="412">
        <v>8084.94</v>
      </c>
      <c r="F6450" s="412">
        <v>0</v>
      </c>
      <c r="G6450" s="412"/>
      <c r="H6450" s="413"/>
    </row>
    <row r="6451" spans="2:8" ht="27.75" x14ac:dyDescent="0.35">
      <c r="B6451" s="410" t="s">
        <v>7259</v>
      </c>
      <c r="C6451" s="411" t="s">
        <v>768</v>
      </c>
      <c r="D6451" s="412"/>
      <c r="E6451" s="412">
        <v>0</v>
      </c>
      <c r="F6451" s="412">
        <v>1397.96</v>
      </c>
      <c r="G6451" s="412"/>
      <c r="H6451" s="413"/>
    </row>
    <row r="6452" spans="2:8" ht="27.75" x14ac:dyDescent="0.35">
      <c r="B6452" s="410" t="s">
        <v>7260</v>
      </c>
      <c r="C6452" s="411" t="s">
        <v>768</v>
      </c>
      <c r="D6452" s="412"/>
      <c r="E6452" s="412">
        <v>1397.96</v>
      </c>
      <c r="F6452" s="412">
        <v>0</v>
      </c>
      <c r="G6452" s="412"/>
      <c r="H6452" s="413"/>
    </row>
    <row r="6453" spans="2:8" ht="27.75" x14ac:dyDescent="0.35">
      <c r="B6453" s="410" t="s">
        <v>7261</v>
      </c>
      <c r="C6453" s="411" t="s">
        <v>768</v>
      </c>
      <c r="D6453" s="412"/>
      <c r="E6453" s="412">
        <v>0</v>
      </c>
      <c r="F6453" s="412">
        <v>2659.47</v>
      </c>
      <c r="G6453" s="412"/>
      <c r="H6453" s="413"/>
    </row>
    <row r="6454" spans="2:8" ht="27.75" x14ac:dyDescent="0.35">
      <c r="B6454" s="410" t="s">
        <v>7262</v>
      </c>
      <c r="C6454" s="411" t="s">
        <v>768</v>
      </c>
      <c r="D6454" s="412"/>
      <c r="E6454" s="412">
        <v>2659.47</v>
      </c>
      <c r="F6454" s="412">
        <v>0</v>
      </c>
      <c r="G6454" s="412"/>
      <c r="H6454" s="413"/>
    </row>
    <row r="6455" spans="2:8" ht="27.75" x14ac:dyDescent="0.35">
      <c r="B6455" s="410" t="s">
        <v>7263</v>
      </c>
      <c r="C6455" s="411" t="s">
        <v>768</v>
      </c>
      <c r="D6455" s="412"/>
      <c r="E6455" s="412">
        <v>0</v>
      </c>
      <c r="F6455" s="412">
        <v>8195.82</v>
      </c>
      <c r="G6455" s="412"/>
      <c r="H6455" s="413"/>
    </row>
    <row r="6456" spans="2:8" ht="27.75" x14ac:dyDescent="0.35">
      <c r="B6456" s="410" t="s">
        <v>7264</v>
      </c>
      <c r="C6456" s="411" t="s">
        <v>768</v>
      </c>
      <c r="D6456" s="412"/>
      <c r="E6456" s="412">
        <v>8195.82</v>
      </c>
      <c r="F6456" s="412">
        <v>0</v>
      </c>
      <c r="G6456" s="412"/>
      <c r="H6456" s="413"/>
    </row>
    <row r="6457" spans="2:8" ht="27.75" x14ac:dyDescent="0.35">
      <c r="B6457" s="410" t="s">
        <v>7265</v>
      </c>
      <c r="C6457" s="411" t="s">
        <v>770</v>
      </c>
      <c r="D6457" s="412"/>
      <c r="E6457" s="412">
        <v>0</v>
      </c>
      <c r="F6457" s="412">
        <v>1575.64</v>
      </c>
      <c r="G6457" s="412"/>
      <c r="H6457" s="413"/>
    </row>
    <row r="6458" spans="2:8" ht="27.75" x14ac:dyDescent="0.35">
      <c r="B6458" s="410" t="s">
        <v>7266</v>
      </c>
      <c r="C6458" s="411" t="s">
        <v>770</v>
      </c>
      <c r="D6458" s="412"/>
      <c r="E6458" s="412">
        <v>1575.64</v>
      </c>
      <c r="F6458" s="412">
        <v>0</v>
      </c>
      <c r="G6458" s="412"/>
      <c r="H6458" s="413"/>
    </row>
    <row r="6459" spans="2:8" ht="27.75" x14ac:dyDescent="0.35">
      <c r="B6459" s="410" t="s">
        <v>7267</v>
      </c>
      <c r="C6459" s="411" t="s">
        <v>770</v>
      </c>
      <c r="D6459" s="412"/>
      <c r="E6459" s="412">
        <v>0</v>
      </c>
      <c r="F6459" s="412">
        <v>2359.4699999999998</v>
      </c>
      <c r="G6459" s="412"/>
      <c r="H6459" s="413"/>
    </row>
    <row r="6460" spans="2:8" ht="27.75" x14ac:dyDescent="0.35">
      <c r="B6460" s="410" t="s">
        <v>7268</v>
      </c>
      <c r="C6460" s="411" t="s">
        <v>770</v>
      </c>
      <c r="D6460" s="412"/>
      <c r="E6460" s="412">
        <v>2359.4699999999998</v>
      </c>
      <c r="F6460" s="412">
        <v>0</v>
      </c>
      <c r="G6460" s="412"/>
      <c r="H6460" s="413"/>
    </row>
    <row r="6461" spans="2:8" ht="27.75" x14ac:dyDescent="0.35">
      <c r="B6461" s="410" t="s">
        <v>7269</v>
      </c>
      <c r="C6461" s="411" t="s">
        <v>782</v>
      </c>
      <c r="D6461" s="412"/>
      <c r="E6461" s="412">
        <v>0</v>
      </c>
      <c r="F6461" s="412">
        <v>1575.64</v>
      </c>
      <c r="G6461" s="412"/>
      <c r="H6461" s="413"/>
    </row>
    <row r="6462" spans="2:8" ht="27.75" x14ac:dyDescent="0.35">
      <c r="B6462" s="410" t="s">
        <v>7270</v>
      </c>
      <c r="C6462" s="411" t="s">
        <v>782</v>
      </c>
      <c r="D6462" s="412"/>
      <c r="E6462" s="412">
        <v>1575.64</v>
      </c>
      <c r="F6462" s="412">
        <v>0</v>
      </c>
      <c r="G6462" s="412"/>
      <c r="H6462" s="413"/>
    </row>
    <row r="6463" spans="2:8" ht="27.75" x14ac:dyDescent="0.35">
      <c r="B6463" s="410" t="s">
        <v>7271</v>
      </c>
      <c r="C6463" s="411" t="s">
        <v>782</v>
      </c>
      <c r="D6463" s="412"/>
      <c r="E6463" s="412">
        <v>0</v>
      </c>
      <c r="F6463" s="412">
        <v>7284.11</v>
      </c>
      <c r="G6463" s="412"/>
      <c r="H6463" s="413"/>
    </row>
    <row r="6464" spans="2:8" ht="27.75" x14ac:dyDescent="0.35">
      <c r="B6464" s="410" t="s">
        <v>7272</v>
      </c>
      <c r="C6464" s="411" t="s">
        <v>782</v>
      </c>
      <c r="D6464" s="412"/>
      <c r="E6464" s="412">
        <v>7284.11</v>
      </c>
      <c r="F6464" s="412">
        <v>0</v>
      </c>
      <c r="G6464" s="412"/>
      <c r="H6464" s="413"/>
    </row>
    <row r="6465" spans="2:8" ht="40.5" x14ac:dyDescent="0.35">
      <c r="B6465" s="410" t="s">
        <v>7273</v>
      </c>
      <c r="C6465" s="411" t="s">
        <v>813</v>
      </c>
      <c r="D6465" s="412"/>
      <c r="E6465" s="412">
        <v>0</v>
      </c>
      <c r="F6465" s="412">
        <v>2173.31</v>
      </c>
      <c r="G6465" s="412"/>
      <c r="H6465" s="413"/>
    </row>
    <row r="6466" spans="2:8" ht="40.5" x14ac:dyDescent="0.35">
      <c r="B6466" s="410" t="s">
        <v>7274</v>
      </c>
      <c r="C6466" s="411" t="s">
        <v>813</v>
      </c>
      <c r="D6466" s="412"/>
      <c r="E6466" s="412">
        <v>2173.31</v>
      </c>
      <c r="F6466" s="412">
        <v>0</v>
      </c>
      <c r="G6466" s="412"/>
      <c r="H6466" s="413"/>
    </row>
    <row r="6467" spans="2:8" ht="40.5" x14ac:dyDescent="0.35">
      <c r="B6467" s="410" t="s">
        <v>7275</v>
      </c>
      <c r="C6467" s="411" t="s">
        <v>813</v>
      </c>
      <c r="D6467" s="412"/>
      <c r="E6467" s="412">
        <v>0</v>
      </c>
      <c r="F6467" s="412">
        <v>1859.47</v>
      </c>
      <c r="G6467" s="412"/>
      <c r="H6467" s="413"/>
    </row>
    <row r="6468" spans="2:8" ht="40.5" x14ac:dyDescent="0.35">
      <c r="B6468" s="410" t="s">
        <v>7276</v>
      </c>
      <c r="C6468" s="411" t="s">
        <v>813</v>
      </c>
      <c r="D6468" s="412"/>
      <c r="E6468" s="412">
        <v>1859.47</v>
      </c>
      <c r="F6468" s="412">
        <v>0</v>
      </c>
      <c r="G6468" s="412"/>
      <c r="H6468" s="413"/>
    </row>
    <row r="6469" spans="2:8" ht="40.5" x14ac:dyDescent="0.35">
      <c r="B6469" s="410" t="s">
        <v>7277</v>
      </c>
      <c r="C6469" s="411" t="s">
        <v>813</v>
      </c>
      <c r="D6469" s="412"/>
      <c r="E6469" s="412">
        <v>0</v>
      </c>
      <c r="F6469" s="412">
        <v>1098.6500000000001</v>
      </c>
      <c r="G6469" s="412"/>
      <c r="H6469" s="413"/>
    </row>
    <row r="6470" spans="2:8" ht="40.5" x14ac:dyDescent="0.35">
      <c r="B6470" s="410" t="s">
        <v>7278</v>
      </c>
      <c r="C6470" s="411" t="s">
        <v>813</v>
      </c>
      <c r="D6470" s="412"/>
      <c r="E6470" s="412">
        <v>1098.6500000000001</v>
      </c>
      <c r="F6470" s="412">
        <v>0</v>
      </c>
      <c r="G6470" s="412"/>
      <c r="H6470" s="413"/>
    </row>
    <row r="6471" spans="2:8" ht="40.5" x14ac:dyDescent="0.35">
      <c r="B6471" s="410" t="s">
        <v>7279</v>
      </c>
      <c r="C6471" s="411" t="s">
        <v>813</v>
      </c>
      <c r="D6471" s="412"/>
      <c r="E6471" s="412">
        <v>0</v>
      </c>
      <c r="F6471" s="412">
        <v>2136.6799999999998</v>
      </c>
      <c r="G6471" s="412"/>
      <c r="H6471" s="413"/>
    </row>
    <row r="6472" spans="2:8" ht="40.5" x14ac:dyDescent="0.35">
      <c r="B6472" s="410" t="s">
        <v>7280</v>
      </c>
      <c r="C6472" s="411" t="s">
        <v>813</v>
      </c>
      <c r="D6472" s="412"/>
      <c r="E6472" s="412">
        <v>2136.6799999999998</v>
      </c>
      <c r="F6472" s="412">
        <v>0</v>
      </c>
      <c r="G6472" s="412"/>
      <c r="H6472" s="413"/>
    </row>
    <row r="6473" spans="2:8" ht="40.5" x14ac:dyDescent="0.35">
      <c r="B6473" s="410" t="s">
        <v>7281</v>
      </c>
      <c r="C6473" s="411" t="s">
        <v>813</v>
      </c>
      <c r="D6473" s="412"/>
      <c r="E6473" s="412">
        <v>0</v>
      </c>
      <c r="F6473" s="412">
        <v>4188.09</v>
      </c>
      <c r="G6473" s="412"/>
      <c r="H6473" s="413"/>
    </row>
    <row r="6474" spans="2:8" ht="40.5" x14ac:dyDescent="0.35">
      <c r="B6474" s="410" t="s">
        <v>7282</v>
      </c>
      <c r="C6474" s="411" t="s">
        <v>813</v>
      </c>
      <c r="D6474" s="412"/>
      <c r="E6474" s="412">
        <v>4188.09</v>
      </c>
      <c r="F6474" s="412">
        <v>0</v>
      </c>
      <c r="G6474" s="412"/>
      <c r="H6474" s="413"/>
    </row>
    <row r="6475" spans="2:8" ht="40.5" x14ac:dyDescent="0.35">
      <c r="B6475" s="410" t="s">
        <v>7283</v>
      </c>
      <c r="C6475" s="411" t="s">
        <v>813</v>
      </c>
      <c r="D6475" s="412"/>
      <c r="E6475" s="412">
        <v>0</v>
      </c>
      <c r="F6475" s="412">
        <v>3015.52</v>
      </c>
      <c r="G6475" s="412"/>
      <c r="H6475" s="413"/>
    </row>
    <row r="6476" spans="2:8" ht="40.5" x14ac:dyDescent="0.35">
      <c r="B6476" s="410" t="s">
        <v>7284</v>
      </c>
      <c r="C6476" s="411" t="s">
        <v>813</v>
      </c>
      <c r="D6476" s="412"/>
      <c r="E6476" s="412">
        <v>3015.52</v>
      </c>
      <c r="F6476" s="412">
        <v>0</v>
      </c>
      <c r="G6476" s="412"/>
      <c r="H6476" s="413"/>
    </row>
    <row r="6477" spans="2:8" ht="40.5" x14ac:dyDescent="0.35">
      <c r="B6477" s="410" t="s">
        <v>7285</v>
      </c>
      <c r="C6477" s="411" t="s">
        <v>813</v>
      </c>
      <c r="D6477" s="412"/>
      <c r="E6477" s="412">
        <v>0</v>
      </c>
      <c r="F6477" s="412">
        <v>1577.2</v>
      </c>
      <c r="G6477" s="412"/>
      <c r="H6477" s="413"/>
    </row>
    <row r="6478" spans="2:8" ht="40.5" x14ac:dyDescent="0.35">
      <c r="B6478" s="410" t="s">
        <v>7286</v>
      </c>
      <c r="C6478" s="411" t="s">
        <v>813</v>
      </c>
      <c r="D6478" s="412"/>
      <c r="E6478" s="412">
        <v>1577.2</v>
      </c>
      <c r="F6478" s="412">
        <v>0</v>
      </c>
      <c r="G6478" s="412"/>
      <c r="H6478" s="413"/>
    </row>
    <row r="6479" spans="2:8" ht="40.5" x14ac:dyDescent="0.35">
      <c r="B6479" s="410" t="s">
        <v>7287</v>
      </c>
      <c r="C6479" s="411" t="s">
        <v>813</v>
      </c>
      <c r="D6479" s="412"/>
      <c r="E6479" s="412">
        <v>0</v>
      </c>
      <c r="F6479" s="412">
        <v>1859.47</v>
      </c>
      <c r="G6479" s="412"/>
      <c r="H6479" s="413"/>
    </row>
    <row r="6480" spans="2:8" ht="40.5" x14ac:dyDescent="0.35">
      <c r="B6480" s="410" t="s">
        <v>7288</v>
      </c>
      <c r="C6480" s="411" t="s">
        <v>813</v>
      </c>
      <c r="D6480" s="412"/>
      <c r="E6480" s="412">
        <v>1859.47</v>
      </c>
      <c r="F6480" s="412">
        <v>0</v>
      </c>
      <c r="G6480" s="412"/>
      <c r="H6480" s="413"/>
    </row>
    <row r="6481" spans="2:8" ht="40.5" x14ac:dyDescent="0.35">
      <c r="B6481" s="410" t="s">
        <v>7289</v>
      </c>
      <c r="C6481" s="411" t="s">
        <v>813</v>
      </c>
      <c r="D6481" s="412"/>
      <c r="E6481" s="412">
        <v>0</v>
      </c>
      <c r="F6481" s="412">
        <v>1098.6500000000001</v>
      </c>
      <c r="G6481" s="412"/>
      <c r="H6481" s="413"/>
    </row>
    <row r="6482" spans="2:8" ht="40.5" x14ac:dyDescent="0.35">
      <c r="B6482" s="410" t="s">
        <v>7290</v>
      </c>
      <c r="C6482" s="411" t="s">
        <v>813</v>
      </c>
      <c r="D6482" s="412"/>
      <c r="E6482" s="412">
        <v>1098.6500000000001</v>
      </c>
      <c r="F6482" s="412">
        <v>0</v>
      </c>
      <c r="G6482" s="412"/>
      <c r="H6482" s="413"/>
    </row>
    <row r="6483" spans="2:8" ht="40.5" x14ac:dyDescent="0.35">
      <c r="B6483" s="410" t="s">
        <v>7291</v>
      </c>
      <c r="C6483" s="411" t="s">
        <v>813</v>
      </c>
      <c r="D6483" s="412"/>
      <c r="E6483" s="412">
        <v>0</v>
      </c>
      <c r="F6483" s="412">
        <v>8885</v>
      </c>
      <c r="G6483" s="412"/>
      <c r="H6483" s="413"/>
    </row>
    <row r="6484" spans="2:8" ht="40.5" x14ac:dyDescent="0.35">
      <c r="B6484" s="410" t="s">
        <v>7292</v>
      </c>
      <c r="C6484" s="411" t="s">
        <v>813</v>
      </c>
      <c r="D6484" s="412"/>
      <c r="E6484" s="412">
        <v>8885</v>
      </c>
      <c r="F6484" s="412">
        <v>0</v>
      </c>
      <c r="G6484" s="412"/>
      <c r="H6484" s="413"/>
    </row>
    <row r="6485" spans="2:8" ht="40.5" x14ac:dyDescent="0.35">
      <c r="B6485" s="410" t="s">
        <v>7293</v>
      </c>
      <c r="C6485" s="411" t="s">
        <v>813</v>
      </c>
      <c r="D6485" s="412"/>
      <c r="E6485" s="412">
        <v>0</v>
      </c>
      <c r="F6485" s="412">
        <v>1577.2</v>
      </c>
      <c r="G6485" s="412"/>
      <c r="H6485" s="413"/>
    </row>
    <row r="6486" spans="2:8" ht="40.5" x14ac:dyDescent="0.35">
      <c r="B6486" s="410" t="s">
        <v>7294</v>
      </c>
      <c r="C6486" s="411" t="s">
        <v>813</v>
      </c>
      <c r="D6486" s="412"/>
      <c r="E6486" s="412">
        <v>1577.2</v>
      </c>
      <c r="F6486" s="412">
        <v>0</v>
      </c>
      <c r="G6486" s="412"/>
      <c r="H6486" s="413"/>
    </row>
    <row r="6487" spans="2:8" ht="40.5" x14ac:dyDescent="0.35">
      <c r="B6487" s="410" t="s">
        <v>7295</v>
      </c>
      <c r="C6487" s="411" t="s">
        <v>813</v>
      </c>
      <c r="D6487" s="412"/>
      <c r="E6487" s="412">
        <v>0</v>
      </c>
      <c r="F6487" s="412">
        <v>500</v>
      </c>
      <c r="G6487" s="412"/>
      <c r="H6487" s="413"/>
    </row>
    <row r="6488" spans="2:8" ht="40.5" x14ac:dyDescent="0.35">
      <c r="B6488" s="410" t="s">
        <v>7296</v>
      </c>
      <c r="C6488" s="411" t="s">
        <v>813</v>
      </c>
      <c r="D6488" s="412"/>
      <c r="E6488" s="412">
        <v>500</v>
      </c>
      <c r="F6488" s="412">
        <v>0</v>
      </c>
      <c r="G6488" s="412"/>
      <c r="H6488" s="413"/>
    </row>
    <row r="6489" spans="2:8" ht="40.5" x14ac:dyDescent="0.35">
      <c r="B6489" s="410" t="s">
        <v>7297</v>
      </c>
      <c r="C6489" s="411" t="s">
        <v>813</v>
      </c>
      <c r="D6489" s="412"/>
      <c r="E6489" s="412">
        <v>0</v>
      </c>
      <c r="F6489" s="412">
        <v>2659.47</v>
      </c>
      <c r="G6489" s="412"/>
      <c r="H6489" s="413"/>
    </row>
    <row r="6490" spans="2:8" ht="40.5" x14ac:dyDescent="0.35">
      <c r="B6490" s="410" t="s">
        <v>7298</v>
      </c>
      <c r="C6490" s="411" t="s">
        <v>813</v>
      </c>
      <c r="D6490" s="412"/>
      <c r="E6490" s="412">
        <v>2659.47</v>
      </c>
      <c r="F6490" s="412">
        <v>0</v>
      </c>
      <c r="G6490" s="412"/>
      <c r="H6490" s="413"/>
    </row>
    <row r="6491" spans="2:8" ht="40.5" x14ac:dyDescent="0.35">
      <c r="B6491" s="410" t="s">
        <v>7299</v>
      </c>
      <c r="C6491" s="411" t="s">
        <v>813</v>
      </c>
      <c r="D6491" s="412"/>
      <c r="E6491" s="412">
        <v>0</v>
      </c>
      <c r="F6491" s="412">
        <v>8195.82</v>
      </c>
      <c r="G6491" s="412"/>
      <c r="H6491" s="413"/>
    </row>
    <row r="6492" spans="2:8" ht="40.5" x14ac:dyDescent="0.35">
      <c r="B6492" s="410" t="s">
        <v>7300</v>
      </c>
      <c r="C6492" s="411" t="s">
        <v>813</v>
      </c>
      <c r="D6492" s="412"/>
      <c r="E6492" s="412">
        <v>8195.82</v>
      </c>
      <c r="F6492" s="412">
        <v>0</v>
      </c>
      <c r="G6492" s="412"/>
      <c r="H6492" s="413"/>
    </row>
    <row r="6493" spans="2:8" ht="40.5" x14ac:dyDescent="0.35">
      <c r="B6493" s="410" t="s">
        <v>7301</v>
      </c>
      <c r="C6493" s="411" t="s">
        <v>824</v>
      </c>
      <c r="D6493" s="412"/>
      <c r="E6493" s="412">
        <v>0</v>
      </c>
      <c r="F6493" s="412">
        <v>2173.31</v>
      </c>
      <c r="G6493" s="412"/>
      <c r="H6493" s="413"/>
    </row>
    <row r="6494" spans="2:8" ht="40.5" x14ac:dyDescent="0.35">
      <c r="B6494" s="410" t="s">
        <v>7302</v>
      </c>
      <c r="C6494" s="411" t="s">
        <v>824</v>
      </c>
      <c r="D6494" s="412"/>
      <c r="E6494" s="412">
        <v>2173.31</v>
      </c>
      <c r="F6494" s="412">
        <v>0</v>
      </c>
      <c r="G6494" s="412"/>
      <c r="H6494" s="413"/>
    </row>
    <row r="6495" spans="2:8" ht="40.5" x14ac:dyDescent="0.35">
      <c r="B6495" s="410" t="s">
        <v>7303</v>
      </c>
      <c r="C6495" s="411" t="s">
        <v>824</v>
      </c>
      <c r="D6495" s="412"/>
      <c r="E6495" s="412">
        <v>0</v>
      </c>
      <c r="F6495" s="412">
        <v>887.85</v>
      </c>
      <c r="G6495" s="412"/>
      <c r="H6495" s="413"/>
    </row>
    <row r="6496" spans="2:8" ht="40.5" x14ac:dyDescent="0.35">
      <c r="B6496" s="410" t="s">
        <v>7304</v>
      </c>
      <c r="C6496" s="411" t="s">
        <v>824</v>
      </c>
      <c r="D6496" s="412"/>
      <c r="E6496" s="412">
        <v>887.85</v>
      </c>
      <c r="F6496" s="412">
        <v>0</v>
      </c>
      <c r="G6496" s="412"/>
      <c r="H6496" s="413"/>
    </row>
    <row r="6497" spans="2:8" ht="40.5" x14ac:dyDescent="0.35">
      <c r="B6497" s="410" t="s">
        <v>7305</v>
      </c>
      <c r="C6497" s="411" t="s">
        <v>824</v>
      </c>
      <c r="D6497" s="412"/>
      <c r="E6497" s="412">
        <v>0</v>
      </c>
      <c r="F6497" s="412">
        <v>1098.6500000000001</v>
      </c>
      <c r="G6497" s="412"/>
      <c r="H6497" s="413"/>
    </row>
    <row r="6498" spans="2:8" ht="40.5" x14ac:dyDescent="0.35">
      <c r="B6498" s="410" t="s">
        <v>7306</v>
      </c>
      <c r="C6498" s="411" t="s">
        <v>824</v>
      </c>
      <c r="D6498" s="412"/>
      <c r="E6498" s="412">
        <v>1098.6500000000001</v>
      </c>
      <c r="F6498" s="412">
        <v>0</v>
      </c>
      <c r="G6498" s="412"/>
      <c r="H6498" s="413"/>
    </row>
    <row r="6499" spans="2:8" ht="40.5" x14ac:dyDescent="0.35">
      <c r="B6499" s="410" t="s">
        <v>7307</v>
      </c>
      <c r="C6499" s="411" t="s">
        <v>824</v>
      </c>
      <c r="D6499" s="412"/>
      <c r="E6499" s="412">
        <v>0</v>
      </c>
      <c r="F6499" s="412">
        <v>2136.6799999999998</v>
      </c>
      <c r="G6499" s="412"/>
      <c r="H6499" s="413"/>
    </row>
    <row r="6500" spans="2:8" ht="40.5" x14ac:dyDescent="0.35">
      <c r="B6500" s="410" t="s">
        <v>7308</v>
      </c>
      <c r="C6500" s="411" t="s">
        <v>824</v>
      </c>
      <c r="D6500" s="412"/>
      <c r="E6500" s="412">
        <v>2136.6799999999998</v>
      </c>
      <c r="F6500" s="412">
        <v>0</v>
      </c>
      <c r="G6500" s="412"/>
      <c r="H6500" s="413"/>
    </row>
    <row r="6501" spans="2:8" ht="40.5" x14ac:dyDescent="0.35">
      <c r="B6501" s="410" t="s">
        <v>7309</v>
      </c>
      <c r="C6501" s="411" t="s">
        <v>824</v>
      </c>
      <c r="D6501" s="412"/>
      <c r="E6501" s="412">
        <v>0</v>
      </c>
      <c r="F6501" s="412">
        <v>4188.09</v>
      </c>
      <c r="G6501" s="412"/>
      <c r="H6501" s="413"/>
    </row>
    <row r="6502" spans="2:8" ht="40.5" x14ac:dyDescent="0.35">
      <c r="B6502" s="410" t="s">
        <v>7310</v>
      </c>
      <c r="C6502" s="411" t="s">
        <v>824</v>
      </c>
      <c r="D6502" s="412"/>
      <c r="E6502" s="412">
        <v>4188.09</v>
      </c>
      <c r="F6502" s="412">
        <v>0</v>
      </c>
      <c r="G6502" s="412"/>
      <c r="H6502" s="413"/>
    </row>
    <row r="6503" spans="2:8" ht="40.5" x14ac:dyDescent="0.35">
      <c r="B6503" s="410" t="s">
        <v>7311</v>
      </c>
      <c r="C6503" s="411" t="s">
        <v>824</v>
      </c>
      <c r="D6503" s="412"/>
      <c r="E6503" s="412">
        <v>0</v>
      </c>
      <c r="F6503" s="412">
        <v>634.95000000000005</v>
      </c>
      <c r="G6503" s="412"/>
      <c r="H6503" s="413"/>
    </row>
    <row r="6504" spans="2:8" ht="40.5" x14ac:dyDescent="0.35">
      <c r="B6504" s="410" t="s">
        <v>7312</v>
      </c>
      <c r="C6504" s="411" t="s">
        <v>824</v>
      </c>
      <c r="D6504" s="412"/>
      <c r="E6504" s="412">
        <v>634.95000000000005</v>
      </c>
      <c r="F6504" s="412">
        <v>0</v>
      </c>
      <c r="G6504" s="412"/>
      <c r="H6504" s="413"/>
    </row>
    <row r="6505" spans="2:8" ht="40.5" x14ac:dyDescent="0.35">
      <c r="B6505" s="410" t="s">
        <v>7313</v>
      </c>
      <c r="C6505" s="411" t="s">
        <v>824</v>
      </c>
      <c r="D6505" s="412"/>
      <c r="E6505" s="412">
        <v>0</v>
      </c>
      <c r="F6505" s="412">
        <v>1296.01</v>
      </c>
      <c r="G6505" s="412"/>
      <c r="H6505" s="413"/>
    </row>
    <row r="6506" spans="2:8" ht="40.5" x14ac:dyDescent="0.35">
      <c r="B6506" s="410" t="s">
        <v>7314</v>
      </c>
      <c r="C6506" s="411" t="s">
        <v>824</v>
      </c>
      <c r="D6506" s="412"/>
      <c r="E6506" s="412">
        <v>1296.01</v>
      </c>
      <c r="F6506" s="412">
        <v>0</v>
      </c>
      <c r="G6506" s="412"/>
      <c r="H6506" s="413"/>
    </row>
    <row r="6507" spans="2:8" ht="40.5" x14ac:dyDescent="0.35">
      <c r="B6507" s="410" t="s">
        <v>7315</v>
      </c>
      <c r="C6507" s="411" t="s">
        <v>824</v>
      </c>
      <c r="D6507" s="412"/>
      <c r="E6507" s="412">
        <v>0</v>
      </c>
      <c r="F6507" s="412">
        <v>1279.1600000000001</v>
      </c>
      <c r="G6507" s="412"/>
      <c r="H6507" s="413"/>
    </row>
    <row r="6508" spans="2:8" ht="40.5" x14ac:dyDescent="0.35">
      <c r="B6508" s="410" t="s">
        <v>7316</v>
      </c>
      <c r="C6508" s="411" t="s">
        <v>824</v>
      </c>
      <c r="D6508" s="412"/>
      <c r="E6508" s="412">
        <v>1279.1600000000001</v>
      </c>
      <c r="F6508" s="412">
        <v>0</v>
      </c>
      <c r="G6508" s="412"/>
      <c r="H6508" s="413"/>
    </row>
    <row r="6509" spans="2:8" ht="40.5" x14ac:dyDescent="0.35">
      <c r="B6509" s="410" t="s">
        <v>7317</v>
      </c>
      <c r="C6509" s="411" t="s">
        <v>824</v>
      </c>
      <c r="D6509" s="412"/>
      <c r="E6509" s="412">
        <v>0</v>
      </c>
      <c r="F6509" s="412">
        <v>1859.47</v>
      </c>
      <c r="G6509" s="412"/>
      <c r="H6509" s="413"/>
    </row>
    <row r="6510" spans="2:8" ht="40.5" x14ac:dyDescent="0.35">
      <c r="B6510" s="410" t="s">
        <v>7318</v>
      </c>
      <c r="C6510" s="411" t="s">
        <v>824</v>
      </c>
      <c r="D6510" s="412"/>
      <c r="E6510" s="412">
        <v>1859.47</v>
      </c>
      <c r="F6510" s="412">
        <v>0</v>
      </c>
      <c r="G6510" s="412"/>
      <c r="H6510" s="413"/>
    </row>
    <row r="6511" spans="2:8" ht="40.5" x14ac:dyDescent="0.35">
      <c r="B6511" s="410" t="s">
        <v>7319</v>
      </c>
      <c r="C6511" s="411" t="s">
        <v>824</v>
      </c>
      <c r="D6511" s="412"/>
      <c r="E6511" s="412">
        <v>0</v>
      </c>
      <c r="F6511" s="412">
        <v>1098.6500000000001</v>
      </c>
      <c r="G6511" s="412"/>
      <c r="H6511" s="413"/>
    </row>
    <row r="6512" spans="2:8" ht="40.5" x14ac:dyDescent="0.35">
      <c r="B6512" s="410" t="s">
        <v>7320</v>
      </c>
      <c r="C6512" s="411" t="s">
        <v>824</v>
      </c>
      <c r="D6512" s="412"/>
      <c r="E6512" s="412">
        <v>1098.6500000000001</v>
      </c>
      <c r="F6512" s="412">
        <v>0</v>
      </c>
      <c r="G6512" s="412"/>
      <c r="H6512" s="413"/>
    </row>
    <row r="6513" spans="2:8" ht="40.5" x14ac:dyDescent="0.35">
      <c r="B6513" s="410" t="s">
        <v>7321</v>
      </c>
      <c r="C6513" s="411" t="s">
        <v>824</v>
      </c>
      <c r="D6513" s="412"/>
      <c r="E6513" s="412">
        <v>0</v>
      </c>
      <c r="F6513" s="412">
        <v>8084.94</v>
      </c>
      <c r="G6513" s="412"/>
      <c r="H6513" s="413"/>
    </row>
    <row r="6514" spans="2:8" ht="40.5" x14ac:dyDescent="0.35">
      <c r="B6514" s="410" t="s">
        <v>7322</v>
      </c>
      <c r="C6514" s="411" t="s">
        <v>824</v>
      </c>
      <c r="D6514" s="412"/>
      <c r="E6514" s="412">
        <v>8084.94</v>
      </c>
      <c r="F6514" s="412">
        <v>0</v>
      </c>
      <c r="G6514" s="412"/>
      <c r="H6514" s="413"/>
    </row>
    <row r="6515" spans="2:8" ht="40.5" x14ac:dyDescent="0.35">
      <c r="B6515" s="410" t="s">
        <v>7323</v>
      </c>
      <c r="C6515" s="411" t="s">
        <v>824</v>
      </c>
      <c r="D6515" s="412"/>
      <c r="E6515" s="412">
        <v>0</v>
      </c>
      <c r="F6515" s="412">
        <v>657.12</v>
      </c>
      <c r="G6515" s="412"/>
      <c r="H6515" s="413"/>
    </row>
    <row r="6516" spans="2:8" ht="40.5" x14ac:dyDescent="0.35">
      <c r="B6516" s="410" t="s">
        <v>7324</v>
      </c>
      <c r="C6516" s="411" t="s">
        <v>824</v>
      </c>
      <c r="D6516" s="412"/>
      <c r="E6516" s="412">
        <v>657.12</v>
      </c>
      <c r="F6516" s="412">
        <v>0</v>
      </c>
      <c r="G6516" s="412"/>
      <c r="H6516" s="413"/>
    </row>
    <row r="6517" spans="2:8" ht="40.5" x14ac:dyDescent="0.35">
      <c r="B6517" s="410" t="s">
        <v>7325</v>
      </c>
      <c r="C6517" s="411" t="s">
        <v>824</v>
      </c>
      <c r="D6517" s="412"/>
      <c r="E6517" s="412">
        <v>0</v>
      </c>
      <c r="F6517" s="412">
        <v>1687.85</v>
      </c>
      <c r="G6517" s="412"/>
      <c r="H6517" s="413"/>
    </row>
    <row r="6518" spans="2:8" ht="40.5" x14ac:dyDescent="0.35">
      <c r="B6518" s="410" t="s">
        <v>7326</v>
      </c>
      <c r="C6518" s="411" t="s">
        <v>824</v>
      </c>
      <c r="D6518" s="412"/>
      <c r="E6518" s="412">
        <v>1687.85</v>
      </c>
      <c r="F6518" s="412">
        <v>0</v>
      </c>
      <c r="G6518" s="412"/>
      <c r="H6518" s="413"/>
    </row>
    <row r="6519" spans="2:8" ht="40.5" x14ac:dyDescent="0.35">
      <c r="B6519" s="410" t="s">
        <v>7327</v>
      </c>
      <c r="C6519" s="411" t="s">
        <v>824</v>
      </c>
      <c r="D6519" s="412"/>
      <c r="E6519" s="412">
        <v>0</v>
      </c>
      <c r="F6519" s="412">
        <v>8195.82</v>
      </c>
      <c r="G6519" s="412"/>
      <c r="H6519" s="413"/>
    </row>
    <row r="6520" spans="2:8" ht="40.5" x14ac:dyDescent="0.35">
      <c r="B6520" s="410" t="s">
        <v>7328</v>
      </c>
      <c r="C6520" s="411" t="s">
        <v>824</v>
      </c>
      <c r="D6520" s="412"/>
      <c r="E6520" s="412">
        <v>8195.82</v>
      </c>
      <c r="F6520" s="412">
        <v>0</v>
      </c>
      <c r="G6520" s="412"/>
      <c r="H6520" s="413"/>
    </row>
    <row r="6521" spans="2:8" ht="40.5" x14ac:dyDescent="0.35">
      <c r="B6521" s="410" t="s">
        <v>7329</v>
      </c>
      <c r="C6521" s="411" t="s">
        <v>824</v>
      </c>
      <c r="D6521" s="412"/>
      <c r="E6521" s="412">
        <v>0</v>
      </c>
      <c r="F6521" s="412">
        <v>1098.6500000000001</v>
      </c>
      <c r="G6521" s="412"/>
      <c r="H6521" s="413"/>
    </row>
    <row r="6522" spans="2:8" ht="40.5" x14ac:dyDescent="0.35">
      <c r="B6522" s="410" t="s">
        <v>7330</v>
      </c>
      <c r="C6522" s="411" t="s">
        <v>824</v>
      </c>
      <c r="D6522" s="412"/>
      <c r="E6522" s="412">
        <v>1098.6500000000001</v>
      </c>
      <c r="F6522" s="412">
        <v>0</v>
      </c>
      <c r="G6522" s="412"/>
      <c r="H6522" s="413"/>
    </row>
    <row r="6523" spans="2:8" ht="27.75" x14ac:dyDescent="0.35">
      <c r="B6523" s="410" t="s">
        <v>7331</v>
      </c>
      <c r="C6523" s="411" t="s">
        <v>826</v>
      </c>
      <c r="D6523" s="412"/>
      <c r="E6523" s="412">
        <v>0</v>
      </c>
      <c r="F6523" s="412">
        <v>1573.23</v>
      </c>
      <c r="G6523" s="412"/>
      <c r="H6523" s="413"/>
    </row>
    <row r="6524" spans="2:8" ht="27.75" x14ac:dyDescent="0.35">
      <c r="B6524" s="410" t="s">
        <v>7332</v>
      </c>
      <c r="C6524" s="411" t="s">
        <v>826</v>
      </c>
      <c r="D6524" s="412"/>
      <c r="E6524" s="412">
        <v>1573.23</v>
      </c>
      <c r="F6524" s="412">
        <v>0</v>
      </c>
      <c r="G6524" s="412"/>
      <c r="H6524" s="413"/>
    </row>
    <row r="6525" spans="2:8" ht="40.5" x14ac:dyDescent="0.35">
      <c r="B6525" s="410" t="s">
        <v>7333</v>
      </c>
      <c r="C6525" s="411" t="s">
        <v>824</v>
      </c>
      <c r="D6525" s="412"/>
      <c r="E6525" s="412">
        <v>0</v>
      </c>
      <c r="F6525" s="412">
        <v>1573.23</v>
      </c>
      <c r="G6525" s="412"/>
      <c r="H6525" s="413"/>
    </row>
    <row r="6526" spans="2:8" ht="40.5" x14ac:dyDescent="0.35">
      <c r="B6526" s="410" t="s">
        <v>7334</v>
      </c>
      <c r="C6526" s="411" t="s">
        <v>824</v>
      </c>
      <c r="D6526" s="412"/>
      <c r="E6526" s="412">
        <v>1573.23</v>
      </c>
      <c r="F6526" s="412">
        <v>0</v>
      </c>
      <c r="G6526" s="412"/>
      <c r="H6526" s="413"/>
    </row>
    <row r="6527" spans="2:8" ht="40.5" x14ac:dyDescent="0.35">
      <c r="B6527" s="410" t="s">
        <v>7335</v>
      </c>
      <c r="C6527" s="411" t="s">
        <v>831</v>
      </c>
      <c r="D6527" s="412"/>
      <c r="E6527" s="412">
        <v>0</v>
      </c>
      <c r="F6527" s="412">
        <v>2529.86</v>
      </c>
      <c r="G6527" s="412"/>
      <c r="H6527" s="413"/>
    </row>
    <row r="6528" spans="2:8" ht="40.5" x14ac:dyDescent="0.35">
      <c r="B6528" s="410" t="s">
        <v>7336</v>
      </c>
      <c r="C6528" s="411" t="s">
        <v>831</v>
      </c>
      <c r="D6528" s="412"/>
      <c r="E6528" s="412">
        <v>2529.86</v>
      </c>
      <c r="F6528" s="412">
        <v>0</v>
      </c>
      <c r="G6528" s="412"/>
      <c r="H6528" s="413"/>
    </row>
    <row r="6529" spans="2:8" ht="40.5" x14ac:dyDescent="0.35">
      <c r="B6529" s="410" t="s">
        <v>7337</v>
      </c>
      <c r="C6529" s="411" t="s">
        <v>831</v>
      </c>
      <c r="D6529" s="412"/>
      <c r="E6529" s="412">
        <v>0</v>
      </c>
      <c r="F6529" s="412">
        <v>1907.08</v>
      </c>
      <c r="G6529" s="412"/>
      <c r="H6529" s="413"/>
    </row>
    <row r="6530" spans="2:8" ht="40.5" x14ac:dyDescent="0.35">
      <c r="B6530" s="410" t="s">
        <v>7338</v>
      </c>
      <c r="C6530" s="411" t="s">
        <v>831</v>
      </c>
      <c r="D6530" s="412"/>
      <c r="E6530" s="412">
        <v>1907.08</v>
      </c>
      <c r="F6530" s="412">
        <v>0</v>
      </c>
      <c r="G6530" s="412"/>
      <c r="H6530" s="413"/>
    </row>
    <row r="6531" spans="2:8" ht="40.5" x14ac:dyDescent="0.35">
      <c r="B6531" s="410" t="s">
        <v>7339</v>
      </c>
      <c r="C6531" s="411" t="s">
        <v>831</v>
      </c>
      <c r="D6531" s="412"/>
      <c r="E6531" s="412">
        <v>0</v>
      </c>
      <c r="F6531" s="412">
        <v>1098.6500000000001</v>
      </c>
      <c r="G6531" s="412"/>
      <c r="H6531" s="413"/>
    </row>
    <row r="6532" spans="2:8" ht="40.5" x14ac:dyDescent="0.35">
      <c r="B6532" s="410" t="s">
        <v>7340</v>
      </c>
      <c r="C6532" s="411" t="s">
        <v>831</v>
      </c>
      <c r="D6532" s="412"/>
      <c r="E6532" s="412">
        <v>1098.6500000000001</v>
      </c>
      <c r="F6532" s="412">
        <v>0</v>
      </c>
      <c r="G6532" s="412"/>
      <c r="H6532" s="413"/>
    </row>
    <row r="6533" spans="2:8" ht="40.5" x14ac:dyDescent="0.35">
      <c r="B6533" s="410" t="s">
        <v>7341</v>
      </c>
      <c r="C6533" s="411" t="s">
        <v>831</v>
      </c>
      <c r="D6533" s="412"/>
      <c r="E6533" s="412">
        <v>0</v>
      </c>
      <c r="F6533" s="412">
        <v>2436</v>
      </c>
      <c r="G6533" s="412"/>
      <c r="H6533" s="413"/>
    </row>
    <row r="6534" spans="2:8" ht="40.5" x14ac:dyDescent="0.35">
      <c r="B6534" s="410" t="s">
        <v>7342</v>
      </c>
      <c r="C6534" s="411" t="s">
        <v>831</v>
      </c>
      <c r="D6534" s="412"/>
      <c r="E6534" s="412">
        <v>2436</v>
      </c>
      <c r="F6534" s="412">
        <v>0</v>
      </c>
      <c r="G6534" s="412"/>
      <c r="H6534" s="413"/>
    </row>
    <row r="6535" spans="2:8" ht="40.5" x14ac:dyDescent="0.35">
      <c r="B6535" s="410" t="s">
        <v>7343</v>
      </c>
      <c r="C6535" s="411" t="s">
        <v>831</v>
      </c>
      <c r="D6535" s="412"/>
      <c r="E6535" s="412">
        <v>0</v>
      </c>
      <c r="F6535" s="412">
        <v>4188.09</v>
      </c>
      <c r="G6535" s="412"/>
      <c r="H6535" s="413"/>
    </row>
    <row r="6536" spans="2:8" ht="40.5" x14ac:dyDescent="0.35">
      <c r="B6536" s="410" t="s">
        <v>7344</v>
      </c>
      <c r="C6536" s="411" t="s">
        <v>831</v>
      </c>
      <c r="D6536" s="412"/>
      <c r="E6536" s="412">
        <v>4188.09</v>
      </c>
      <c r="F6536" s="412">
        <v>0</v>
      </c>
      <c r="G6536" s="412"/>
      <c r="H6536" s="413"/>
    </row>
    <row r="6537" spans="2:8" ht="40.5" x14ac:dyDescent="0.35">
      <c r="B6537" s="410" t="s">
        <v>7345</v>
      </c>
      <c r="C6537" s="411" t="s">
        <v>831</v>
      </c>
      <c r="D6537" s="412"/>
      <c r="E6537" s="412">
        <v>0</v>
      </c>
      <c r="F6537" s="412">
        <v>634.95000000000005</v>
      </c>
      <c r="G6537" s="412"/>
      <c r="H6537" s="413"/>
    </row>
    <row r="6538" spans="2:8" ht="40.5" x14ac:dyDescent="0.35">
      <c r="B6538" s="410" t="s">
        <v>7346</v>
      </c>
      <c r="C6538" s="411" t="s">
        <v>831</v>
      </c>
      <c r="D6538" s="412"/>
      <c r="E6538" s="412">
        <v>634.95000000000005</v>
      </c>
      <c r="F6538" s="412">
        <v>0</v>
      </c>
      <c r="G6538" s="412"/>
      <c r="H6538" s="413"/>
    </row>
    <row r="6539" spans="2:8" ht="40.5" x14ac:dyDescent="0.35">
      <c r="B6539" s="410" t="s">
        <v>7347</v>
      </c>
      <c r="C6539" s="411" t="s">
        <v>831</v>
      </c>
      <c r="D6539" s="412"/>
      <c r="E6539" s="412">
        <v>0</v>
      </c>
      <c r="F6539" s="412">
        <v>2340.12</v>
      </c>
      <c r="G6539" s="412"/>
      <c r="H6539" s="413"/>
    </row>
    <row r="6540" spans="2:8" ht="40.5" x14ac:dyDescent="0.35">
      <c r="B6540" s="410" t="s">
        <v>7348</v>
      </c>
      <c r="C6540" s="411" t="s">
        <v>831</v>
      </c>
      <c r="D6540" s="412"/>
      <c r="E6540" s="412">
        <v>2340.12</v>
      </c>
      <c r="F6540" s="412">
        <v>0</v>
      </c>
      <c r="G6540" s="412"/>
      <c r="H6540" s="413"/>
    </row>
    <row r="6541" spans="2:8" ht="40.5" x14ac:dyDescent="0.35">
      <c r="B6541" s="410" t="s">
        <v>7349</v>
      </c>
      <c r="C6541" s="411" t="s">
        <v>831</v>
      </c>
      <c r="D6541" s="412"/>
      <c r="E6541" s="412">
        <v>0</v>
      </c>
      <c r="F6541" s="412">
        <v>1279.1600000000001</v>
      </c>
      <c r="G6541" s="412"/>
      <c r="H6541" s="413"/>
    </row>
    <row r="6542" spans="2:8" ht="40.5" x14ac:dyDescent="0.35">
      <c r="B6542" s="410" t="s">
        <v>7350</v>
      </c>
      <c r="C6542" s="411" t="s">
        <v>831</v>
      </c>
      <c r="D6542" s="412"/>
      <c r="E6542" s="412">
        <v>1279.1600000000001</v>
      </c>
      <c r="F6542" s="412">
        <v>0</v>
      </c>
      <c r="G6542" s="412"/>
      <c r="H6542" s="413"/>
    </row>
    <row r="6543" spans="2:8" ht="40.5" x14ac:dyDescent="0.35">
      <c r="B6543" s="410" t="s">
        <v>7351</v>
      </c>
      <c r="C6543" s="411" t="s">
        <v>831</v>
      </c>
      <c r="D6543" s="412"/>
      <c r="E6543" s="412">
        <v>0</v>
      </c>
      <c r="F6543" s="412">
        <v>1907.08</v>
      </c>
      <c r="G6543" s="412"/>
      <c r="H6543" s="413"/>
    </row>
    <row r="6544" spans="2:8" ht="40.5" x14ac:dyDescent="0.35">
      <c r="B6544" s="410" t="s">
        <v>7352</v>
      </c>
      <c r="C6544" s="411" t="s">
        <v>831</v>
      </c>
      <c r="D6544" s="412"/>
      <c r="E6544" s="412">
        <v>1907.08</v>
      </c>
      <c r="F6544" s="412">
        <v>0</v>
      </c>
      <c r="G6544" s="412"/>
      <c r="H6544" s="413"/>
    </row>
    <row r="6545" spans="2:8" ht="40.5" x14ac:dyDescent="0.35">
      <c r="B6545" s="410" t="s">
        <v>7353</v>
      </c>
      <c r="C6545" s="411" t="s">
        <v>831</v>
      </c>
      <c r="D6545" s="412"/>
      <c r="E6545" s="412">
        <v>0</v>
      </c>
      <c r="F6545" s="412">
        <v>8084.94</v>
      </c>
      <c r="G6545" s="412"/>
      <c r="H6545" s="413"/>
    </row>
    <row r="6546" spans="2:8" ht="40.5" x14ac:dyDescent="0.35">
      <c r="B6546" s="410" t="s">
        <v>7354</v>
      </c>
      <c r="C6546" s="411" t="s">
        <v>831</v>
      </c>
      <c r="D6546" s="412"/>
      <c r="E6546" s="412">
        <v>8084.94</v>
      </c>
      <c r="F6546" s="412">
        <v>0</v>
      </c>
      <c r="G6546" s="412"/>
      <c r="H6546" s="413"/>
    </row>
    <row r="6547" spans="2:8" ht="40.5" x14ac:dyDescent="0.35">
      <c r="B6547" s="410" t="s">
        <v>7355</v>
      </c>
      <c r="C6547" s="411" t="s">
        <v>831</v>
      </c>
      <c r="D6547" s="412"/>
      <c r="E6547" s="412">
        <v>0</v>
      </c>
      <c r="F6547" s="412">
        <v>2707.08</v>
      </c>
      <c r="G6547" s="412"/>
      <c r="H6547" s="413"/>
    </row>
    <row r="6548" spans="2:8" ht="40.5" x14ac:dyDescent="0.35">
      <c r="B6548" s="410" t="s">
        <v>7356</v>
      </c>
      <c r="C6548" s="411" t="s">
        <v>831</v>
      </c>
      <c r="D6548" s="412"/>
      <c r="E6548" s="412">
        <v>2707.08</v>
      </c>
      <c r="F6548" s="412">
        <v>0</v>
      </c>
      <c r="G6548" s="412"/>
      <c r="H6548" s="413"/>
    </row>
    <row r="6549" spans="2:8" ht="40.5" x14ac:dyDescent="0.35">
      <c r="B6549" s="410" t="s">
        <v>7357</v>
      </c>
      <c r="C6549" s="411" t="s">
        <v>831</v>
      </c>
      <c r="D6549" s="412"/>
      <c r="E6549" s="412">
        <v>0</v>
      </c>
      <c r="F6549" s="412">
        <v>8195.82</v>
      </c>
      <c r="G6549" s="412"/>
      <c r="H6549" s="413"/>
    </row>
    <row r="6550" spans="2:8" ht="40.5" x14ac:dyDescent="0.35">
      <c r="B6550" s="410" t="s">
        <v>7358</v>
      </c>
      <c r="C6550" s="411" t="s">
        <v>831</v>
      </c>
      <c r="D6550" s="412"/>
      <c r="E6550" s="412">
        <v>8195.82</v>
      </c>
      <c r="F6550" s="412">
        <v>0</v>
      </c>
      <c r="G6550" s="412"/>
      <c r="H6550" s="413"/>
    </row>
    <row r="6551" spans="2:8" ht="40.5" x14ac:dyDescent="0.35">
      <c r="B6551" s="410" t="s">
        <v>7359</v>
      </c>
      <c r="C6551" s="411" t="s">
        <v>831</v>
      </c>
      <c r="D6551" s="412"/>
      <c r="E6551" s="412">
        <v>0</v>
      </c>
      <c r="F6551" s="412">
        <v>1397.96</v>
      </c>
      <c r="G6551" s="412"/>
      <c r="H6551" s="413"/>
    </row>
    <row r="6552" spans="2:8" ht="40.5" x14ac:dyDescent="0.35">
      <c r="B6552" s="410" t="s">
        <v>7360</v>
      </c>
      <c r="C6552" s="411" t="s">
        <v>831</v>
      </c>
      <c r="D6552" s="412"/>
      <c r="E6552" s="412">
        <v>1397.96</v>
      </c>
      <c r="F6552" s="412">
        <v>0</v>
      </c>
      <c r="G6552" s="412"/>
      <c r="H6552" s="413"/>
    </row>
    <row r="6553" spans="2:8" ht="40.5" x14ac:dyDescent="0.35">
      <c r="B6553" s="410" t="s">
        <v>7361</v>
      </c>
      <c r="C6553" s="411" t="s">
        <v>833</v>
      </c>
      <c r="D6553" s="412"/>
      <c r="E6553" s="412">
        <v>0</v>
      </c>
      <c r="F6553" s="412">
        <v>1573.23</v>
      </c>
      <c r="G6553" s="412"/>
      <c r="H6553" s="413"/>
    </row>
    <row r="6554" spans="2:8" ht="40.5" x14ac:dyDescent="0.35">
      <c r="B6554" s="410" t="s">
        <v>7362</v>
      </c>
      <c r="C6554" s="411" t="s">
        <v>833</v>
      </c>
      <c r="D6554" s="412"/>
      <c r="E6554" s="412">
        <v>1573.23</v>
      </c>
      <c r="F6554" s="412">
        <v>0</v>
      </c>
      <c r="G6554" s="412"/>
      <c r="H6554" s="413"/>
    </row>
    <row r="6555" spans="2:8" ht="40.5" x14ac:dyDescent="0.35">
      <c r="B6555" s="410" t="s">
        <v>7363</v>
      </c>
      <c r="C6555" s="411" t="s">
        <v>843</v>
      </c>
      <c r="D6555" s="412"/>
      <c r="E6555" s="412">
        <v>0</v>
      </c>
      <c r="F6555" s="412">
        <v>1573.23</v>
      </c>
      <c r="G6555" s="412"/>
      <c r="H6555" s="413"/>
    </row>
    <row r="6556" spans="2:8" ht="40.5" x14ac:dyDescent="0.35">
      <c r="B6556" s="410" t="s">
        <v>7364</v>
      </c>
      <c r="C6556" s="411" t="s">
        <v>843</v>
      </c>
      <c r="D6556" s="412"/>
      <c r="E6556" s="412">
        <v>1573.23</v>
      </c>
      <c r="F6556" s="412">
        <v>0</v>
      </c>
      <c r="G6556" s="412"/>
      <c r="H6556" s="413"/>
    </row>
    <row r="6557" spans="2:8" ht="40.5" x14ac:dyDescent="0.35">
      <c r="B6557" s="410" t="s">
        <v>7365</v>
      </c>
      <c r="C6557" s="411" t="s">
        <v>845</v>
      </c>
      <c r="D6557" s="412"/>
      <c r="E6557" s="412">
        <v>0</v>
      </c>
      <c r="F6557" s="412">
        <v>2529.86</v>
      </c>
      <c r="G6557" s="412"/>
      <c r="H6557" s="413"/>
    </row>
    <row r="6558" spans="2:8" ht="40.5" x14ac:dyDescent="0.35">
      <c r="B6558" s="410" t="s">
        <v>7366</v>
      </c>
      <c r="C6558" s="411" t="s">
        <v>845</v>
      </c>
      <c r="D6558" s="412"/>
      <c r="E6558" s="412">
        <v>2529.86</v>
      </c>
      <c r="F6558" s="412">
        <v>0</v>
      </c>
      <c r="G6558" s="412"/>
      <c r="H6558" s="413"/>
    </row>
    <row r="6559" spans="2:8" ht="40.5" x14ac:dyDescent="0.35">
      <c r="B6559" s="410" t="s">
        <v>7367</v>
      </c>
      <c r="C6559" s="411" t="s">
        <v>845</v>
      </c>
      <c r="D6559" s="412"/>
      <c r="E6559" s="412">
        <v>0</v>
      </c>
      <c r="F6559" s="412">
        <v>1907.08</v>
      </c>
      <c r="G6559" s="412"/>
      <c r="H6559" s="413"/>
    </row>
    <row r="6560" spans="2:8" ht="40.5" x14ac:dyDescent="0.35">
      <c r="B6560" s="410" t="s">
        <v>7368</v>
      </c>
      <c r="C6560" s="411" t="s">
        <v>845</v>
      </c>
      <c r="D6560" s="412"/>
      <c r="E6560" s="412">
        <v>1907.08</v>
      </c>
      <c r="F6560" s="412">
        <v>0</v>
      </c>
      <c r="G6560" s="412"/>
      <c r="H6560" s="413"/>
    </row>
    <row r="6561" spans="2:8" ht="40.5" x14ac:dyDescent="0.35">
      <c r="B6561" s="410" t="s">
        <v>7369</v>
      </c>
      <c r="C6561" s="411" t="s">
        <v>845</v>
      </c>
      <c r="D6561" s="412"/>
      <c r="E6561" s="412">
        <v>0</v>
      </c>
      <c r="F6561" s="412">
        <v>1098.6500000000001</v>
      </c>
      <c r="G6561" s="412"/>
      <c r="H6561" s="413"/>
    </row>
    <row r="6562" spans="2:8" ht="40.5" x14ac:dyDescent="0.35">
      <c r="B6562" s="410" t="s">
        <v>7370</v>
      </c>
      <c r="C6562" s="411" t="s">
        <v>845</v>
      </c>
      <c r="D6562" s="412"/>
      <c r="E6562" s="412">
        <v>1098.6500000000001</v>
      </c>
      <c r="F6562" s="412">
        <v>0</v>
      </c>
      <c r="G6562" s="412"/>
      <c r="H6562" s="413"/>
    </row>
    <row r="6563" spans="2:8" ht="40.5" x14ac:dyDescent="0.35">
      <c r="B6563" s="410" t="s">
        <v>7371</v>
      </c>
      <c r="C6563" s="411" t="s">
        <v>845</v>
      </c>
      <c r="D6563" s="412"/>
      <c r="E6563" s="412">
        <v>0</v>
      </c>
      <c r="F6563" s="412">
        <v>2436</v>
      </c>
      <c r="G6563" s="412"/>
      <c r="H6563" s="413"/>
    </row>
    <row r="6564" spans="2:8" ht="40.5" x14ac:dyDescent="0.35">
      <c r="B6564" s="410" t="s">
        <v>7372</v>
      </c>
      <c r="C6564" s="411" t="s">
        <v>845</v>
      </c>
      <c r="D6564" s="412"/>
      <c r="E6564" s="412">
        <v>2436</v>
      </c>
      <c r="F6564" s="412">
        <v>0</v>
      </c>
      <c r="G6564" s="412"/>
      <c r="H6564" s="413"/>
    </row>
    <row r="6565" spans="2:8" ht="40.5" x14ac:dyDescent="0.35">
      <c r="B6565" s="410" t="s">
        <v>7373</v>
      </c>
      <c r="C6565" s="411" t="s">
        <v>845</v>
      </c>
      <c r="D6565" s="412"/>
      <c r="E6565" s="412">
        <v>0</v>
      </c>
      <c r="F6565" s="412">
        <v>4188.09</v>
      </c>
      <c r="G6565" s="412"/>
      <c r="H6565" s="413"/>
    </row>
    <row r="6566" spans="2:8" ht="40.5" x14ac:dyDescent="0.35">
      <c r="B6566" s="410" t="s">
        <v>7374</v>
      </c>
      <c r="C6566" s="411" t="s">
        <v>845</v>
      </c>
      <c r="D6566" s="412"/>
      <c r="E6566" s="412">
        <v>4188.09</v>
      </c>
      <c r="F6566" s="412">
        <v>0</v>
      </c>
      <c r="G6566" s="412"/>
      <c r="H6566" s="413"/>
    </row>
    <row r="6567" spans="2:8" ht="40.5" x14ac:dyDescent="0.35">
      <c r="B6567" s="410" t="s">
        <v>7375</v>
      </c>
      <c r="C6567" s="411" t="s">
        <v>845</v>
      </c>
      <c r="D6567" s="412"/>
      <c r="E6567" s="412">
        <v>0</v>
      </c>
      <c r="F6567" s="412">
        <v>2340.12</v>
      </c>
      <c r="G6567" s="412"/>
      <c r="H6567" s="413"/>
    </row>
    <row r="6568" spans="2:8" ht="40.5" x14ac:dyDescent="0.35">
      <c r="B6568" s="410" t="s">
        <v>7376</v>
      </c>
      <c r="C6568" s="411" t="s">
        <v>845</v>
      </c>
      <c r="D6568" s="412"/>
      <c r="E6568" s="412">
        <v>2340.12</v>
      </c>
      <c r="F6568" s="412">
        <v>0</v>
      </c>
      <c r="G6568" s="412"/>
      <c r="H6568" s="413"/>
    </row>
    <row r="6569" spans="2:8" ht="40.5" x14ac:dyDescent="0.35">
      <c r="B6569" s="410" t="s">
        <v>7377</v>
      </c>
      <c r="C6569" s="411" t="s">
        <v>845</v>
      </c>
      <c r="D6569" s="412"/>
      <c r="E6569" s="412">
        <v>0</v>
      </c>
      <c r="F6569" s="412">
        <v>1279.1600000000001</v>
      </c>
      <c r="G6569" s="412"/>
      <c r="H6569" s="413"/>
    </row>
    <row r="6570" spans="2:8" ht="40.5" x14ac:dyDescent="0.35">
      <c r="B6570" s="410" t="s">
        <v>7378</v>
      </c>
      <c r="C6570" s="411" t="s">
        <v>845</v>
      </c>
      <c r="D6570" s="412"/>
      <c r="E6570" s="412">
        <v>1279.1600000000001</v>
      </c>
      <c r="F6570" s="412">
        <v>0</v>
      </c>
      <c r="G6570" s="412"/>
      <c r="H6570" s="413"/>
    </row>
    <row r="6571" spans="2:8" ht="40.5" x14ac:dyDescent="0.35">
      <c r="B6571" s="410" t="s">
        <v>7379</v>
      </c>
      <c r="C6571" s="411" t="s">
        <v>845</v>
      </c>
      <c r="D6571" s="412"/>
      <c r="E6571" s="412">
        <v>0</v>
      </c>
      <c r="F6571" s="412">
        <v>1907.08</v>
      </c>
      <c r="G6571" s="412"/>
      <c r="H6571" s="413"/>
    </row>
    <row r="6572" spans="2:8" ht="40.5" x14ac:dyDescent="0.35">
      <c r="B6572" s="410" t="s">
        <v>7380</v>
      </c>
      <c r="C6572" s="411" t="s">
        <v>845</v>
      </c>
      <c r="D6572" s="412"/>
      <c r="E6572" s="412">
        <v>1907.08</v>
      </c>
      <c r="F6572" s="412">
        <v>0</v>
      </c>
      <c r="G6572" s="412"/>
      <c r="H6572" s="413"/>
    </row>
    <row r="6573" spans="2:8" ht="40.5" x14ac:dyDescent="0.35">
      <c r="B6573" s="410" t="s">
        <v>7381</v>
      </c>
      <c r="C6573" s="411" t="s">
        <v>845</v>
      </c>
      <c r="D6573" s="412"/>
      <c r="E6573" s="412">
        <v>0</v>
      </c>
      <c r="F6573" s="412">
        <v>8084.94</v>
      </c>
      <c r="G6573" s="412"/>
      <c r="H6573" s="413"/>
    </row>
    <row r="6574" spans="2:8" ht="40.5" x14ac:dyDescent="0.35">
      <c r="B6574" s="410" t="s">
        <v>7382</v>
      </c>
      <c r="C6574" s="411" t="s">
        <v>845</v>
      </c>
      <c r="D6574" s="412"/>
      <c r="E6574" s="412">
        <v>8084.94</v>
      </c>
      <c r="F6574" s="412">
        <v>0</v>
      </c>
      <c r="G6574" s="412"/>
      <c r="H6574" s="413"/>
    </row>
    <row r="6575" spans="2:8" ht="40.5" x14ac:dyDescent="0.35">
      <c r="B6575" s="410" t="s">
        <v>7383</v>
      </c>
      <c r="C6575" s="411" t="s">
        <v>845</v>
      </c>
      <c r="D6575" s="412"/>
      <c r="E6575" s="412">
        <v>0</v>
      </c>
      <c r="F6575" s="412">
        <v>2707.08</v>
      </c>
      <c r="G6575" s="412"/>
      <c r="H6575" s="413"/>
    </row>
    <row r="6576" spans="2:8" ht="40.5" x14ac:dyDescent="0.35">
      <c r="B6576" s="410" t="s">
        <v>7384</v>
      </c>
      <c r="C6576" s="411" t="s">
        <v>845</v>
      </c>
      <c r="D6576" s="412"/>
      <c r="E6576" s="412">
        <v>2707.08</v>
      </c>
      <c r="F6576" s="412">
        <v>0</v>
      </c>
      <c r="G6576" s="412"/>
      <c r="H6576" s="413"/>
    </row>
    <row r="6577" spans="2:8" ht="40.5" x14ac:dyDescent="0.35">
      <c r="B6577" s="410" t="s">
        <v>7385</v>
      </c>
      <c r="C6577" s="411" t="s">
        <v>845</v>
      </c>
      <c r="D6577" s="412"/>
      <c r="E6577" s="412">
        <v>0</v>
      </c>
      <c r="F6577" s="412">
        <v>8195.82</v>
      </c>
      <c r="G6577" s="412"/>
      <c r="H6577" s="413"/>
    </row>
    <row r="6578" spans="2:8" ht="40.5" x14ac:dyDescent="0.35">
      <c r="B6578" s="410" t="s">
        <v>7386</v>
      </c>
      <c r="C6578" s="411" t="s">
        <v>845</v>
      </c>
      <c r="D6578" s="412"/>
      <c r="E6578" s="412">
        <v>8195.82</v>
      </c>
      <c r="F6578" s="412">
        <v>0</v>
      </c>
      <c r="G6578" s="412"/>
      <c r="H6578" s="413"/>
    </row>
    <row r="6579" spans="2:8" ht="40.5" x14ac:dyDescent="0.35">
      <c r="B6579" s="410" t="s">
        <v>7387</v>
      </c>
      <c r="C6579" s="411" t="s">
        <v>845</v>
      </c>
      <c r="D6579" s="412"/>
      <c r="E6579" s="412">
        <v>0</v>
      </c>
      <c r="F6579" s="412">
        <v>1397.96</v>
      </c>
      <c r="G6579" s="412"/>
      <c r="H6579" s="413"/>
    </row>
    <row r="6580" spans="2:8" ht="40.5" x14ac:dyDescent="0.35">
      <c r="B6580" s="410" t="s">
        <v>7388</v>
      </c>
      <c r="C6580" s="411" t="s">
        <v>845</v>
      </c>
      <c r="D6580" s="412"/>
      <c r="E6580" s="412">
        <v>1397.96</v>
      </c>
      <c r="F6580" s="412">
        <v>0</v>
      </c>
      <c r="G6580" s="412"/>
      <c r="H6580" s="413"/>
    </row>
    <row r="6581" spans="2:8" ht="53.25" x14ac:dyDescent="0.35">
      <c r="B6581" s="410" t="s">
        <v>7389</v>
      </c>
      <c r="C6581" s="411" t="s">
        <v>849</v>
      </c>
      <c r="D6581" s="412"/>
      <c r="E6581" s="412">
        <v>0</v>
      </c>
      <c r="F6581" s="412">
        <v>1575.64</v>
      </c>
      <c r="G6581" s="412"/>
      <c r="H6581" s="413"/>
    </row>
    <row r="6582" spans="2:8" ht="53.25" x14ac:dyDescent="0.35">
      <c r="B6582" s="410" t="s">
        <v>7390</v>
      </c>
      <c r="C6582" s="411" t="s">
        <v>849</v>
      </c>
      <c r="D6582" s="412"/>
      <c r="E6582" s="412">
        <v>1575.64</v>
      </c>
      <c r="F6582" s="412">
        <v>0</v>
      </c>
      <c r="G6582" s="412"/>
      <c r="H6582" s="413"/>
    </row>
    <row r="6583" spans="2:8" ht="40.5" x14ac:dyDescent="0.35">
      <c r="B6583" s="410" t="s">
        <v>7391</v>
      </c>
      <c r="C6583" s="411" t="s">
        <v>855</v>
      </c>
      <c r="D6583" s="412"/>
      <c r="E6583" s="412">
        <v>0</v>
      </c>
      <c r="F6583" s="412">
        <v>1575.64</v>
      </c>
      <c r="G6583" s="412"/>
      <c r="H6583" s="413"/>
    </row>
    <row r="6584" spans="2:8" ht="40.5" x14ac:dyDescent="0.35">
      <c r="B6584" s="410" t="s">
        <v>7392</v>
      </c>
      <c r="C6584" s="411" t="s">
        <v>855</v>
      </c>
      <c r="D6584" s="412"/>
      <c r="E6584" s="412">
        <v>1575.64</v>
      </c>
      <c r="F6584" s="412">
        <v>0</v>
      </c>
      <c r="G6584" s="412"/>
      <c r="H6584" s="413"/>
    </row>
    <row r="6585" spans="2:8" ht="40.5" x14ac:dyDescent="0.35">
      <c r="B6585" s="410" t="s">
        <v>7393</v>
      </c>
      <c r="C6585" s="411" t="s">
        <v>855</v>
      </c>
      <c r="D6585" s="412"/>
      <c r="E6585" s="412">
        <v>0</v>
      </c>
      <c r="F6585" s="412">
        <v>5054.59</v>
      </c>
      <c r="G6585" s="412"/>
      <c r="H6585" s="413"/>
    </row>
    <row r="6586" spans="2:8" ht="40.5" x14ac:dyDescent="0.35">
      <c r="B6586" s="410" t="s">
        <v>7394</v>
      </c>
      <c r="C6586" s="411" t="s">
        <v>855</v>
      </c>
      <c r="D6586" s="412"/>
      <c r="E6586" s="412">
        <v>5054.59</v>
      </c>
      <c r="F6586" s="412">
        <v>0</v>
      </c>
      <c r="G6586" s="412"/>
      <c r="H6586" s="413"/>
    </row>
    <row r="6587" spans="2:8" ht="40.5" x14ac:dyDescent="0.35">
      <c r="B6587" s="410" t="s">
        <v>7395</v>
      </c>
      <c r="C6587" s="411" t="s">
        <v>857</v>
      </c>
      <c r="D6587" s="412"/>
      <c r="E6587" s="412">
        <v>0</v>
      </c>
      <c r="F6587" s="412">
        <v>684.34</v>
      </c>
      <c r="G6587" s="412"/>
      <c r="H6587" s="413"/>
    </row>
    <row r="6588" spans="2:8" ht="40.5" x14ac:dyDescent="0.35">
      <c r="B6588" s="410" t="s">
        <v>7396</v>
      </c>
      <c r="C6588" s="411" t="s">
        <v>857</v>
      </c>
      <c r="D6588" s="412"/>
      <c r="E6588" s="412">
        <v>684.34</v>
      </c>
      <c r="F6588" s="412">
        <v>0</v>
      </c>
      <c r="G6588" s="412"/>
      <c r="H6588" s="413"/>
    </row>
    <row r="6589" spans="2:8" ht="40.5" x14ac:dyDescent="0.35">
      <c r="B6589" s="410" t="s">
        <v>7397</v>
      </c>
      <c r="C6589" s="411" t="s">
        <v>857</v>
      </c>
      <c r="D6589" s="412"/>
      <c r="E6589" s="412">
        <v>0</v>
      </c>
      <c r="F6589" s="412">
        <v>701.99</v>
      </c>
      <c r="G6589" s="412"/>
      <c r="H6589" s="413"/>
    </row>
    <row r="6590" spans="2:8" ht="40.5" x14ac:dyDescent="0.35">
      <c r="B6590" s="410" t="s">
        <v>7398</v>
      </c>
      <c r="C6590" s="411" t="s">
        <v>857</v>
      </c>
      <c r="D6590" s="412"/>
      <c r="E6590" s="412">
        <v>701.99</v>
      </c>
      <c r="F6590" s="412">
        <v>0</v>
      </c>
      <c r="G6590" s="412"/>
      <c r="H6590" s="413"/>
    </row>
    <row r="6591" spans="2:8" ht="40.5" x14ac:dyDescent="0.35">
      <c r="B6591" s="410" t="s">
        <v>7399</v>
      </c>
      <c r="C6591" s="411" t="s">
        <v>857</v>
      </c>
      <c r="D6591" s="412"/>
      <c r="E6591" s="412">
        <v>0</v>
      </c>
      <c r="F6591" s="412">
        <v>1632.64</v>
      </c>
      <c r="G6591" s="412"/>
      <c r="H6591" s="413"/>
    </row>
    <row r="6592" spans="2:8" ht="40.5" x14ac:dyDescent="0.35">
      <c r="B6592" s="410" t="s">
        <v>7400</v>
      </c>
      <c r="C6592" s="411" t="s">
        <v>857</v>
      </c>
      <c r="D6592" s="412"/>
      <c r="E6592" s="412">
        <v>1632.64</v>
      </c>
      <c r="F6592" s="412">
        <v>0</v>
      </c>
      <c r="G6592" s="412"/>
      <c r="H6592" s="413"/>
    </row>
    <row r="6593" spans="2:8" ht="40.5" x14ac:dyDescent="0.35">
      <c r="B6593" s="410" t="s">
        <v>7401</v>
      </c>
      <c r="C6593" s="411" t="s">
        <v>857</v>
      </c>
      <c r="D6593" s="412"/>
      <c r="E6593" s="412">
        <v>0</v>
      </c>
      <c r="F6593" s="412">
        <v>398.23</v>
      </c>
      <c r="G6593" s="412"/>
      <c r="H6593" s="413"/>
    </row>
    <row r="6594" spans="2:8" ht="40.5" x14ac:dyDescent="0.35">
      <c r="B6594" s="410" t="s">
        <v>7402</v>
      </c>
      <c r="C6594" s="411" t="s">
        <v>857</v>
      </c>
      <c r="D6594" s="412"/>
      <c r="E6594" s="412">
        <v>398.23</v>
      </c>
      <c r="F6594" s="412">
        <v>0</v>
      </c>
      <c r="G6594" s="412"/>
      <c r="H6594" s="413"/>
    </row>
    <row r="6595" spans="2:8" ht="40.5" x14ac:dyDescent="0.35">
      <c r="B6595" s="410" t="s">
        <v>7403</v>
      </c>
      <c r="C6595" s="411" t="s">
        <v>857</v>
      </c>
      <c r="D6595" s="412"/>
      <c r="E6595" s="412">
        <v>0</v>
      </c>
      <c r="F6595" s="412">
        <v>105.34</v>
      </c>
      <c r="G6595" s="412"/>
      <c r="H6595" s="413"/>
    </row>
    <row r="6596" spans="2:8" ht="40.5" x14ac:dyDescent="0.35">
      <c r="B6596" s="410" t="s">
        <v>7404</v>
      </c>
      <c r="C6596" s="411" t="s">
        <v>857</v>
      </c>
      <c r="D6596" s="412"/>
      <c r="E6596" s="412">
        <v>105.34</v>
      </c>
      <c r="F6596" s="412">
        <v>0</v>
      </c>
      <c r="G6596" s="412"/>
      <c r="H6596" s="413"/>
    </row>
    <row r="6597" spans="2:8" ht="40.5" x14ac:dyDescent="0.35">
      <c r="B6597" s="410" t="s">
        <v>7405</v>
      </c>
      <c r="C6597" s="411" t="s">
        <v>857</v>
      </c>
      <c r="D6597" s="412"/>
      <c r="E6597" s="412">
        <v>0</v>
      </c>
      <c r="F6597" s="412">
        <v>2835.6</v>
      </c>
      <c r="G6597" s="412"/>
      <c r="H6597" s="413"/>
    </row>
    <row r="6598" spans="2:8" ht="40.5" x14ac:dyDescent="0.35">
      <c r="B6598" s="410" t="s">
        <v>7406</v>
      </c>
      <c r="C6598" s="411" t="s">
        <v>857</v>
      </c>
      <c r="D6598" s="412"/>
      <c r="E6598" s="412">
        <v>2835.6</v>
      </c>
      <c r="F6598" s="412">
        <v>0</v>
      </c>
      <c r="G6598" s="412"/>
      <c r="H6598" s="413"/>
    </row>
    <row r="6599" spans="2:8" ht="40.5" x14ac:dyDescent="0.35">
      <c r="B6599" s="410" t="s">
        <v>7407</v>
      </c>
      <c r="C6599" s="411" t="s">
        <v>857</v>
      </c>
      <c r="D6599" s="412"/>
      <c r="E6599" s="412">
        <v>0</v>
      </c>
      <c r="F6599" s="412">
        <v>767.35</v>
      </c>
      <c r="G6599" s="412"/>
      <c r="H6599" s="413"/>
    </row>
    <row r="6600" spans="2:8" ht="40.5" x14ac:dyDescent="0.35">
      <c r="B6600" s="410" t="s">
        <v>7408</v>
      </c>
      <c r="C6600" s="411" t="s">
        <v>857</v>
      </c>
      <c r="D6600" s="412"/>
      <c r="E6600" s="412">
        <v>767.35</v>
      </c>
      <c r="F6600" s="412">
        <v>0</v>
      </c>
      <c r="G6600" s="412"/>
      <c r="H6600" s="413"/>
    </row>
    <row r="6601" spans="2:8" ht="40.5" x14ac:dyDescent="0.35">
      <c r="B6601" s="410" t="s">
        <v>7409</v>
      </c>
      <c r="C6601" s="411" t="s">
        <v>857</v>
      </c>
      <c r="D6601" s="412"/>
      <c r="E6601" s="412">
        <v>0</v>
      </c>
      <c r="F6601" s="412">
        <v>8195.82</v>
      </c>
      <c r="G6601" s="412"/>
      <c r="H6601" s="413"/>
    </row>
    <row r="6602" spans="2:8" ht="40.5" x14ac:dyDescent="0.35">
      <c r="B6602" s="410" t="s">
        <v>7410</v>
      </c>
      <c r="C6602" s="411" t="s">
        <v>857</v>
      </c>
      <c r="D6602" s="412"/>
      <c r="E6602" s="412">
        <v>8195.82</v>
      </c>
      <c r="F6602" s="412">
        <v>0</v>
      </c>
      <c r="G6602" s="412"/>
      <c r="H6602" s="413"/>
    </row>
    <row r="6603" spans="2:8" ht="40.5" x14ac:dyDescent="0.35">
      <c r="B6603" s="410" t="s">
        <v>7411</v>
      </c>
      <c r="C6603" s="411" t="s">
        <v>857</v>
      </c>
      <c r="D6603" s="412"/>
      <c r="E6603" s="412">
        <v>0</v>
      </c>
      <c r="F6603" s="412">
        <v>105.34</v>
      </c>
      <c r="G6603" s="412"/>
      <c r="H6603" s="413"/>
    </row>
    <row r="6604" spans="2:8" ht="40.5" x14ac:dyDescent="0.35">
      <c r="B6604" s="410" t="s">
        <v>7412</v>
      </c>
      <c r="C6604" s="411" t="s">
        <v>857</v>
      </c>
      <c r="D6604" s="412"/>
      <c r="E6604" s="412">
        <v>105.34</v>
      </c>
      <c r="F6604" s="412">
        <v>0</v>
      </c>
      <c r="G6604" s="412"/>
      <c r="H6604" s="413"/>
    </row>
    <row r="6605" spans="2:8" ht="40.5" x14ac:dyDescent="0.35">
      <c r="B6605" s="410" t="s">
        <v>7413</v>
      </c>
      <c r="C6605" s="411" t="s">
        <v>859</v>
      </c>
      <c r="D6605" s="412"/>
      <c r="E6605" s="412">
        <v>0</v>
      </c>
      <c r="F6605" s="412">
        <v>5054.59</v>
      </c>
      <c r="G6605" s="412"/>
      <c r="H6605" s="413"/>
    </row>
    <row r="6606" spans="2:8" ht="40.5" x14ac:dyDescent="0.35">
      <c r="B6606" s="410" t="s">
        <v>7414</v>
      </c>
      <c r="C6606" s="411" t="s">
        <v>859</v>
      </c>
      <c r="D6606" s="412"/>
      <c r="E6606" s="412">
        <v>5054.59</v>
      </c>
      <c r="F6606" s="412">
        <v>0</v>
      </c>
      <c r="G6606" s="412"/>
      <c r="H6606" s="413"/>
    </row>
    <row r="6607" spans="2:8" ht="40.5" x14ac:dyDescent="0.35">
      <c r="B6607" s="410" t="s">
        <v>7415</v>
      </c>
      <c r="C6607" s="411" t="s">
        <v>859</v>
      </c>
      <c r="D6607" s="412"/>
      <c r="E6607" s="412">
        <v>0</v>
      </c>
      <c r="F6607" s="412">
        <v>1907.08</v>
      </c>
      <c r="G6607" s="412"/>
      <c r="H6607" s="413"/>
    </row>
    <row r="6608" spans="2:8" ht="40.5" x14ac:dyDescent="0.35">
      <c r="B6608" s="410" t="s">
        <v>7416</v>
      </c>
      <c r="C6608" s="411" t="s">
        <v>859</v>
      </c>
      <c r="D6608" s="412"/>
      <c r="E6608" s="412">
        <v>1907.08</v>
      </c>
      <c r="F6608" s="412">
        <v>0</v>
      </c>
      <c r="G6608" s="412"/>
      <c r="H6608" s="413"/>
    </row>
    <row r="6609" spans="2:8" ht="27.75" x14ac:dyDescent="0.35">
      <c r="B6609" s="410" t="s">
        <v>7417</v>
      </c>
      <c r="C6609" s="411" t="s">
        <v>863</v>
      </c>
      <c r="D6609" s="412"/>
      <c r="E6609" s="412">
        <v>0</v>
      </c>
      <c r="F6609" s="412">
        <v>1575.64</v>
      </c>
      <c r="G6609" s="412"/>
      <c r="H6609" s="413"/>
    </row>
    <row r="6610" spans="2:8" ht="27.75" x14ac:dyDescent="0.35">
      <c r="B6610" s="410" t="s">
        <v>7418</v>
      </c>
      <c r="C6610" s="411" t="s">
        <v>863</v>
      </c>
      <c r="D6610" s="412"/>
      <c r="E6610" s="412">
        <v>1575.64</v>
      </c>
      <c r="F6610" s="412">
        <v>0</v>
      </c>
      <c r="G6610" s="412"/>
      <c r="H6610" s="413"/>
    </row>
    <row r="6611" spans="2:8" ht="27.75" x14ac:dyDescent="0.35">
      <c r="B6611" s="410" t="s">
        <v>7419</v>
      </c>
      <c r="C6611" s="411" t="s">
        <v>865</v>
      </c>
      <c r="D6611" s="412"/>
      <c r="E6611" s="412">
        <v>0</v>
      </c>
      <c r="F6611" s="412">
        <v>7284.11</v>
      </c>
      <c r="G6611" s="412"/>
      <c r="H6611" s="413"/>
    </row>
    <row r="6612" spans="2:8" ht="27.75" x14ac:dyDescent="0.35">
      <c r="B6612" s="410" t="s">
        <v>7420</v>
      </c>
      <c r="C6612" s="411" t="s">
        <v>865</v>
      </c>
      <c r="D6612" s="412"/>
      <c r="E6612" s="412">
        <v>7284.11</v>
      </c>
      <c r="F6612" s="412">
        <v>0</v>
      </c>
      <c r="G6612" s="412"/>
      <c r="H6612" s="413"/>
    </row>
    <row r="6613" spans="2:8" ht="40.5" x14ac:dyDescent="0.35">
      <c r="B6613" s="410" t="s">
        <v>7421</v>
      </c>
      <c r="C6613" s="411" t="s">
        <v>867</v>
      </c>
      <c r="D6613" s="412"/>
      <c r="E6613" s="412">
        <v>0</v>
      </c>
      <c r="F6613" s="412">
        <v>2529.86</v>
      </c>
      <c r="G6613" s="412"/>
      <c r="H6613" s="413"/>
    </row>
    <row r="6614" spans="2:8" ht="40.5" x14ac:dyDescent="0.35">
      <c r="B6614" s="410" t="s">
        <v>7422</v>
      </c>
      <c r="C6614" s="411" t="s">
        <v>867</v>
      </c>
      <c r="D6614" s="412"/>
      <c r="E6614" s="412">
        <v>2529.86</v>
      </c>
      <c r="F6614" s="412">
        <v>0</v>
      </c>
      <c r="G6614" s="412"/>
      <c r="H6614" s="413"/>
    </row>
    <row r="6615" spans="2:8" ht="40.5" x14ac:dyDescent="0.35">
      <c r="B6615" s="410" t="s">
        <v>7423</v>
      </c>
      <c r="C6615" s="411" t="s">
        <v>867</v>
      </c>
      <c r="D6615" s="412"/>
      <c r="E6615" s="412">
        <v>0</v>
      </c>
      <c r="F6615" s="412">
        <v>1907.08</v>
      </c>
      <c r="G6615" s="412"/>
      <c r="H6615" s="413"/>
    </row>
    <row r="6616" spans="2:8" ht="40.5" x14ac:dyDescent="0.35">
      <c r="B6616" s="410" t="s">
        <v>7424</v>
      </c>
      <c r="C6616" s="411" t="s">
        <v>867</v>
      </c>
      <c r="D6616" s="412"/>
      <c r="E6616" s="412">
        <v>1907.08</v>
      </c>
      <c r="F6616" s="412">
        <v>0</v>
      </c>
      <c r="G6616" s="412"/>
      <c r="H6616" s="413"/>
    </row>
    <row r="6617" spans="2:8" ht="40.5" x14ac:dyDescent="0.35">
      <c r="B6617" s="410" t="s">
        <v>7425</v>
      </c>
      <c r="C6617" s="411" t="s">
        <v>867</v>
      </c>
      <c r="D6617" s="412"/>
      <c r="E6617" s="412">
        <v>0</v>
      </c>
      <c r="F6617" s="412">
        <v>1098.6500000000001</v>
      </c>
      <c r="G6617" s="412"/>
      <c r="H6617" s="413"/>
    </row>
    <row r="6618" spans="2:8" ht="40.5" x14ac:dyDescent="0.35">
      <c r="B6618" s="410" t="s">
        <v>7426</v>
      </c>
      <c r="C6618" s="411" t="s">
        <v>867</v>
      </c>
      <c r="D6618" s="412"/>
      <c r="E6618" s="412">
        <v>1098.6500000000001</v>
      </c>
      <c r="F6618" s="412">
        <v>0</v>
      </c>
      <c r="G6618" s="412"/>
      <c r="H6618" s="413"/>
    </row>
    <row r="6619" spans="2:8" ht="40.5" x14ac:dyDescent="0.35">
      <c r="B6619" s="410" t="s">
        <v>7427</v>
      </c>
      <c r="C6619" s="411" t="s">
        <v>867</v>
      </c>
      <c r="D6619" s="412"/>
      <c r="E6619" s="412">
        <v>0</v>
      </c>
      <c r="F6619" s="412">
        <v>2436</v>
      </c>
      <c r="G6619" s="412"/>
      <c r="H6619" s="413"/>
    </row>
    <row r="6620" spans="2:8" ht="40.5" x14ac:dyDescent="0.35">
      <c r="B6620" s="410" t="s">
        <v>7428</v>
      </c>
      <c r="C6620" s="411" t="s">
        <v>867</v>
      </c>
      <c r="D6620" s="412"/>
      <c r="E6620" s="412">
        <v>2436</v>
      </c>
      <c r="F6620" s="412">
        <v>0</v>
      </c>
      <c r="G6620" s="412"/>
      <c r="H6620" s="413"/>
    </row>
    <row r="6621" spans="2:8" ht="40.5" x14ac:dyDescent="0.35">
      <c r="B6621" s="410" t="s">
        <v>7429</v>
      </c>
      <c r="C6621" s="411" t="s">
        <v>867</v>
      </c>
      <c r="D6621" s="412"/>
      <c r="E6621" s="412">
        <v>0</v>
      </c>
      <c r="F6621" s="412">
        <v>4188.09</v>
      </c>
      <c r="G6621" s="412"/>
      <c r="H6621" s="413"/>
    </row>
    <row r="6622" spans="2:8" ht="40.5" x14ac:dyDescent="0.35">
      <c r="B6622" s="410" t="s">
        <v>7430</v>
      </c>
      <c r="C6622" s="411" t="s">
        <v>867</v>
      </c>
      <c r="D6622" s="412"/>
      <c r="E6622" s="412">
        <v>4188.09</v>
      </c>
      <c r="F6622" s="412">
        <v>0</v>
      </c>
      <c r="G6622" s="412"/>
      <c r="H6622" s="413"/>
    </row>
    <row r="6623" spans="2:8" ht="40.5" x14ac:dyDescent="0.35">
      <c r="B6623" s="410" t="s">
        <v>7431</v>
      </c>
      <c r="C6623" s="411" t="s">
        <v>867</v>
      </c>
      <c r="D6623" s="412"/>
      <c r="E6623" s="412">
        <v>0</v>
      </c>
      <c r="F6623" s="412">
        <v>627.09</v>
      </c>
      <c r="G6623" s="412"/>
      <c r="H6623" s="413"/>
    </row>
    <row r="6624" spans="2:8" ht="40.5" x14ac:dyDescent="0.35">
      <c r="B6624" s="410" t="s">
        <v>7432</v>
      </c>
      <c r="C6624" s="411" t="s">
        <v>867</v>
      </c>
      <c r="D6624" s="412"/>
      <c r="E6624" s="412">
        <v>627.09</v>
      </c>
      <c r="F6624" s="412">
        <v>0</v>
      </c>
      <c r="G6624" s="412"/>
      <c r="H6624" s="413"/>
    </row>
    <row r="6625" spans="2:8" ht="40.5" x14ac:dyDescent="0.35">
      <c r="B6625" s="410" t="s">
        <v>7433</v>
      </c>
      <c r="C6625" s="411" t="s">
        <v>867</v>
      </c>
      <c r="D6625" s="412"/>
      <c r="E6625" s="412">
        <v>0</v>
      </c>
      <c r="F6625" s="412">
        <v>2340.12</v>
      </c>
      <c r="G6625" s="412"/>
      <c r="H6625" s="413"/>
    </row>
    <row r="6626" spans="2:8" ht="40.5" x14ac:dyDescent="0.35">
      <c r="B6626" s="410" t="s">
        <v>7434</v>
      </c>
      <c r="C6626" s="411" t="s">
        <v>867</v>
      </c>
      <c r="D6626" s="412"/>
      <c r="E6626" s="412">
        <v>2340.12</v>
      </c>
      <c r="F6626" s="412">
        <v>0</v>
      </c>
      <c r="G6626" s="412"/>
      <c r="H6626" s="413"/>
    </row>
    <row r="6627" spans="2:8" ht="40.5" x14ac:dyDescent="0.35">
      <c r="B6627" s="410" t="s">
        <v>7435</v>
      </c>
      <c r="C6627" s="411" t="s">
        <v>867</v>
      </c>
      <c r="D6627" s="412"/>
      <c r="E6627" s="412">
        <v>0</v>
      </c>
      <c r="F6627" s="412">
        <v>1417.82</v>
      </c>
      <c r="G6627" s="412"/>
      <c r="H6627" s="413"/>
    </row>
    <row r="6628" spans="2:8" ht="40.5" x14ac:dyDescent="0.35">
      <c r="B6628" s="410" t="s">
        <v>7436</v>
      </c>
      <c r="C6628" s="411" t="s">
        <v>867</v>
      </c>
      <c r="D6628" s="412"/>
      <c r="E6628" s="412">
        <v>1417.82</v>
      </c>
      <c r="F6628" s="412">
        <v>0</v>
      </c>
      <c r="G6628" s="412"/>
      <c r="H6628" s="413"/>
    </row>
    <row r="6629" spans="2:8" ht="40.5" x14ac:dyDescent="0.35">
      <c r="B6629" s="410" t="s">
        <v>7437</v>
      </c>
      <c r="C6629" s="411" t="s">
        <v>867</v>
      </c>
      <c r="D6629" s="412"/>
      <c r="E6629" s="412">
        <v>0</v>
      </c>
      <c r="F6629" s="412">
        <v>1907.08</v>
      </c>
      <c r="G6629" s="412"/>
      <c r="H6629" s="413"/>
    </row>
    <row r="6630" spans="2:8" ht="40.5" x14ac:dyDescent="0.35">
      <c r="B6630" s="410" t="s">
        <v>7438</v>
      </c>
      <c r="C6630" s="411" t="s">
        <v>867</v>
      </c>
      <c r="D6630" s="412"/>
      <c r="E6630" s="412">
        <v>1907.08</v>
      </c>
      <c r="F6630" s="412">
        <v>0</v>
      </c>
      <c r="G6630" s="412"/>
      <c r="H6630" s="413"/>
    </row>
    <row r="6631" spans="2:8" ht="40.5" x14ac:dyDescent="0.35">
      <c r="B6631" s="410" t="s">
        <v>7439</v>
      </c>
      <c r="C6631" s="411" t="s">
        <v>867</v>
      </c>
      <c r="D6631" s="412"/>
      <c r="E6631" s="412">
        <v>0</v>
      </c>
      <c r="F6631" s="412">
        <v>1275.6400000000001</v>
      </c>
      <c r="G6631" s="412"/>
      <c r="H6631" s="413"/>
    </row>
    <row r="6632" spans="2:8" ht="40.5" x14ac:dyDescent="0.35">
      <c r="B6632" s="410" t="s">
        <v>7440</v>
      </c>
      <c r="C6632" s="411" t="s">
        <v>867</v>
      </c>
      <c r="D6632" s="412"/>
      <c r="E6632" s="412">
        <v>1275.6400000000001</v>
      </c>
      <c r="F6632" s="412">
        <v>0</v>
      </c>
      <c r="G6632" s="412"/>
      <c r="H6632" s="413"/>
    </row>
    <row r="6633" spans="2:8" ht="40.5" x14ac:dyDescent="0.35">
      <c r="B6633" s="410" t="s">
        <v>7441</v>
      </c>
      <c r="C6633" s="411" t="s">
        <v>867</v>
      </c>
      <c r="D6633" s="412"/>
      <c r="E6633" s="412">
        <v>0</v>
      </c>
      <c r="F6633" s="412">
        <v>9409.4699999999993</v>
      </c>
      <c r="G6633" s="412"/>
      <c r="H6633" s="413"/>
    </row>
    <row r="6634" spans="2:8" ht="40.5" x14ac:dyDescent="0.35">
      <c r="B6634" s="410" t="s">
        <v>7442</v>
      </c>
      <c r="C6634" s="411" t="s">
        <v>867</v>
      </c>
      <c r="D6634" s="412"/>
      <c r="E6634" s="412">
        <v>9409.4699999999993</v>
      </c>
      <c r="F6634" s="412">
        <v>0</v>
      </c>
      <c r="G6634" s="412"/>
      <c r="H6634" s="413"/>
    </row>
    <row r="6635" spans="2:8" ht="40.5" x14ac:dyDescent="0.35">
      <c r="B6635" s="410" t="s">
        <v>7443</v>
      </c>
      <c r="C6635" s="411" t="s">
        <v>867</v>
      </c>
      <c r="D6635" s="412"/>
      <c r="E6635" s="412">
        <v>0</v>
      </c>
      <c r="F6635" s="412">
        <v>2707.08</v>
      </c>
      <c r="G6635" s="412"/>
      <c r="H6635" s="413"/>
    </row>
    <row r="6636" spans="2:8" ht="40.5" x14ac:dyDescent="0.35">
      <c r="B6636" s="410" t="s">
        <v>7444</v>
      </c>
      <c r="C6636" s="411" t="s">
        <v>867</v>
      </c>
      <c r="D6636" s="412"/>
      <c r="E6636" s="412">
        <v>2707.08</v>
      </c>
      <c r="F6636" s="412">
        <v>0</v>
      </c>
      <c r="G6636" s="412"/>
      <c r="H6636" s="413"/>
    </row>
    <row r="6637" spans="2:8" ht="40.5" x14ac:dyDescent="0.35">
      <c r="B6637" s="410" t="s">
        <v>7445</v>
      </c>
      <c r="C6637" s="411" t="s">
        <v>867</v>
      </c>
      <c r="D6637" s="412"/>
      <c r="E6637" s="412">
        <v>0</v>
      </c>
      <c r="F6637" s="412">
        <v>8195.82</v>
      </c>
      <c r="G6637" s="412"/>
      <c r="H6637" s="413"/>
    </row>
    <row r="6638" spans="2:8" ht="40.5" x14ac:dyDescent="0.35">
      <c r="B6638" s="410" t="s">
        <v>7446</v>
      </c>
      <c r="C6638" s="411" t="s">
        <v>867</v>
      </c>
      <c r="D6638" s="412"/>
      <c r="E6638" s="412">
        <v>8195.82</v>
      </c>
      <c r="F6638" s="412">
        <v>0</v>
      </c>
      <c r="G6638" s="412"/>
      <c r="H6638" s="413"/>
    </row>
    <row r="6639" spans="2:8" ht="40.5" x14ac:dyDescent="0.35">
      <c r="B6639" s="410" t="s">
        <v>7447</v>
      </c>
      <c r="C6639" s="411" t="s">
        <v>867</v>
      </c>
      <c r="D6639" s="412"/>
      <c r="E6639" s="412">
        <v>0</v>
      </c>
      <c r="F6639" s="412">
        <v>1417.82</v>
      </c>
      <c r="G6639" s="412"/>
      <c r="H6639" s="413"/>
    </row>
    <row r="6640" spans="2:8" ht="40.5" x14ac:dyDescent="0.35">
      <c r="B6640" s="410" t="s">
        <v>7448</v>
      </c>
      <c r="C6640" s="411" t="s">
        <v>867</v>
      </c>
      <c r="D6640" s="412"/>
      <c r="E6640" s="412">
        <v>1417.82</v>
      </c>
      <c r="F6640" s="412">
        <v>0</v>
      </c>
      <c r="G6640" s="412"/>
      <c r="H6640" s="413"/>
    </row>
    <row r="6641" spans="2:8" ht="40.5" x14ac:dyDescent="0.35">
      <c r="B6641" s="410" t="s">
        <v>7449</v>
      </c>
      <c r="C6641" s="411" t="s">
        <v>869</v>
      </c>
      <c r="D6641" s="412"/>
      <c r="E6641" s="412">
        <v>0</v>
      </c>
      <c r="F6641" s="412">
        <v>2529.86</v>
      </c>
      <c r="G6641" s="412"/>
      <c r="H6641" s="413"/>
    </row>
    <row r="6642" spans="2:8" ht="40.5" x14ac:dyDescent="0.35">
      <c r="B6642" s="410" t="s">
        <v>7450</v>
      </c>
      <c r="C6642" s="411" t="s">
        <v>869</v>
      </c>
      <c r="D6642" s="412"/>
      <c r="E6642" s="412">
        <v>2529.86</v>
      </c>
      <c r="F6642" s="412">
        <v>0</v>
      </c>
      <c r="G6642" s="412"/>
      <c r="H6642" s="413"/>
    </row>
    <row r="6643" spans="2:8" ht="40.5" x14ac:dyDescent="0.35">
      <c r="B6643" s="410" t="s">
        <v>7451</v>
      </c>
      <c r="C6643" s="411" t="s">
        <v>869</v>
      </c>
      <c r="D6643" s="412"/>
      <c r="E6643" s="412">
        <v>0</v>
      </c>
      <c r="F6643" s="412">
        <v>1907.08</v>
      </c>
      <c r="G6643" s="412"/>
      <c r="H6643" s="413"/>
    </row>
    <row r="6644" spans="2:8" ht="40.5" x14ac:dyDescent="0.35">
      <c r="B6644" s="410" t="s">
        <v>7452</v>
      </c>
      <c r="C6644" s="411" t="s">
        <v>869</v>
      </c>
      <c r="D6644" s="412"/>
      <c r="E6644" s="412">
        <v>1907.08</v>
      </c>
      <c r="F6644" s="412">
        <v>0</v>
      </c>
      <c r="G6644" s="412"/>
      <c r="H6644" s="413"/>
    </row>
    <row r="6645" spans="2:8" ht="40.5" x14ac:dyDescent="0.35">
      <c r="B6645" s="410" t="s">
        <v>7453</v>
      </c>
      <c r="C6645" s="411" t="s">
        <v>869</v>
      </c>
      <c r="D6645" s="412"/>
      <c r="E6645" s="412">
        <v>0</v>
      </c>
      <c r="F6645" s="412">
        <v>1098.6500000000001</v>
      </c>
      <c r="G6645" s="412"/>
      <c r="H6645" s="413"/>
    </row>
    <row r="6646" spans="2:8" ht="40.5" x14ac:dyDescent="0.35">
      <c r="B6646" s="410" t="s">
        <v>7454</v>
      </c>
      <c r="C6646" s="411" t="s">
        <v>869</v>
      </c>
      <c r="D6646" s="412"/>
      <c r="E6646" s="412">
        <v>1098.6500000000001</v>
      </c>
      <c r="F6646" s="412">
        <v>0</v>
      </c>
      <c r="G6646" s="412"/>
      <c r="H6646" s="413"/>
    </row>
    <row r="6647" spans="2:8" ht="40.5" x14ac:dyDescent="0.35">
      <c r="B6647" s="410" t="s">
        <v>7455</v>
      </c>
      <c r="C6647" s="411" t="s">
        <v>869</v>
      </c>
      <c r="D6647" s="412"/>
      <c r="E6647" s="412">
        <v>0</v>
      </c>
      <c r="F6647" s="412">
        <v>2436</v>
      </c>
      <c r="G6647" s="412"/>
      <c r="H6647" s="413"/>
    </row>
    <row r="6648" spans="2:8" ht="40.5" x14ac:dyDescent="0.35">
      <c r="B6648" s="410" t="s">
        <v>7456</v>
      </c>
      <c r="C6648" s="411" t="s">
        <v>869</v>
      </c>
      <c r="D6648" s="412"/>
      <c r="E6648" s="412">
        <v>2436</v>
      </c>
      <c r="F6648" s="412">
        <v>0</v>
      </c>
      <c r="G6648" s="412"/>
      <c r="H6648" s="413"/>
    </row>
    <row r="6649" spans="2:8" ht="40.5" x14ac:dyDescent="0.35">
      <c r="B6649" s="410" t="s">
        <v>7457</v>
      </c>
      <c r="C6649" s="411" t="s">
        <v>869</v>
      </c>
      <c r="D6649" s="412"/>
      <c r="E6649" s="412">
        <v>0</v>
      </c>
      <c r="F6649" s="412">
        <v>4188.09</v>
      </c>
      <c r="G6649" s="412"/>
      <c r="H6649" s="413"/>
    </row>
    <row r="6650" spans="2:8" ht="40.5" x14ac:dyDescent="0.35">
      <c r="B6650" s="410" t="s">
        <v>7458</v>
      </c>
      <c r="C6650" s="411" t="s">
        <v>869</v>
      </c>
      <c r="D6650" s="412"/>
      <c r="E6650" s="412">
        <v>4188.09</v>
      </c>
      <c r="F6650" s="412">
        <v>0</v>
      </c>
      <c r="G6650" s="412"/>
      <c r="H6650" s="413"/>
    </row>
    <row r="6651" spans="2:8" ht="40.5" x14ac:dyDescent="0.35">
      <c r="B6651" s="410" t="s">
        <v>7459</v>
      </c>
      <c r="C6651" s="411" t="s">
        <v>869</v>
      </c>
      <c r="D6651" s="412"/>
      <c r="E6651" s="412">
        <v>0</v>
      </c>
      <c r="F6651" s="412">
        <v>627.09</v>
      </c>
      <c r="G6651" s="412"/>
      <c r="H6651" s="413"/>
    </row>
    <row r="6652" spans="2:8" ht="40.5" x14ac:dyDescent="0.35">
      <c r="B6652" s="410" t="s">
        <v>7460</v>
      </c>
      <c r="C6652" s="411" t="s">
        <v>869</v>
      </c>
      <c r="D6652" s="412"/>
      <c r="E6652" s="412">
        <v>627.09</v>
      </c>
      <c r="F6652" s="412">
        <v>0</v>
      </c>
      <c r="G6652" s="412"/>
      <c r="H6652" s="413"/>
    </row>
    <row r="6653" spans="2:8" ht="40.5" x14ac:dyDescent="0.35">
      <c r="B6653" s="410" t="s">
        <v>7461</v>
      </c>
      <c r="C6653" s="411" t="s">
        <v>869</v>
      </c>
      <c r="D6653" s="412"/>
      <c r="E6653" s="412">
        <v>0</v>
      </c>
      <c r="F6653" s="412">
        <v>2340.12</v>
      </c>
      <c r="G6653" s="412"/>
      <c r="H6653" s="413"/>
    </row>
    <row r="6654" spans="2:8" ht="40.5" x14ac:dyDescent="0.35">
      <c r="B6654" s="410" t="s">
        <v>7462</v>
      </c>
      <c r="C6654" s="411" t="s">
        <v>869</v>
      </c>
      <c r="D6654" s="412"/>
      <c r="E6654" s="412">
        <v>2340.12</v>
      </c>
      <c r="F6654" s="412">
        <v>0</v>
      </c>
      <c r="G6654" s="412"/>
      <c r="H6654" s="413"/>
    </row>
    <row r="6655" spans="2:8" ht="40.5" x14ac:dyDescent="0.35">
      <c r="B6655" s="410" t="s">
        <v>7463</v>
      </c>
      <c r="C6655" s="411" t="s">
        <v>869</v>
      </c>
      <c r="D6655" s="412"/>
      <c r="E6655" s="412">
        <v>0</v>
      </c>
      <c r="F6655" s="412">
        <v>1417.82</v>
      </c>
      <c r="G6655" s="412"/>
      <c r="H6655" s="413"/>
    </row>
    <row r="6656" spans="2:8" ht="40.5" x14ac:dyDescent="0.35">
      <c r="B6656" s="410" t="s">
        <v>7464</v>
      </c>
      <c r="C6656" s="411" t="s">
        <v>869</v>
      </c>
      <c r="D6656" s="412"/>
      <c r="E6656" s="412">
        <v>1417.82</v>
      </c>
      <c r="F6656" s="412">
        <v>0</v>
      </c>
      <c r="G6656" s="412"/>
      <c r="H6656" s="413"/>
    </row>
    <row r="6657" spans="2:8" ht="40.5" x14ac:dyDescent="0.35">
      <c r="B6657" s="410" t="s">
        <v>7465</v>
      </c>
      <c r="C6657" s="411" t="s">
        <v>869</v>
      </c>
      <c r="D6657" s="412"/>
      <c r="E6657" s="412">
        <v>0</v>
      </c>
      <c r="F6657" s="412">
        <v>1907.08</v>
      </c>
      <c r="G6657" s="412"/>
      <c r="H6657" s="413"/>
    </row>
    <row r="6658" spans="2:8" ht="40.5" x14ac:dyDescent="0.35">
      <c r="B6658" s="410" t="s">
        <v>7466</v>
      </c>
      <c r="C6658" s="411" t="s">
        <v>869</v>
      </c>
      <c r="D6658" s="412"/>
      <c r="E6658" s="412">
        <v>1907.08</v>
      </c>
      <c r="F6658" s="412">
        <v>0</v>
      </c>
      <c r="G6658" s="412"/>
      <c r="H6658" s="413"/>
    </row>
    <row r="6659" spans="2:8" ht="40.5" x14ac:dyDescent="0.35">
      <c r="B6659" s="410" t="s">
        <v>7467</v>
      </c>
      <c r="C6659" s="411" t="s">
        <v>869</v>
      </c>
      <c r="D6659" s="412"/>
      <c r="E6659" s="412">
        <v>0</v>
      </c>
      <c r="F6659" s="412">
        <v>1275.6400000000001</v>
      </c>
      <c r="G6659" s="412"/>
      <c r="H6659" s="413"/>
    </row>
    <row r="6660" spans="2:8" ht="40.5" x14ac:dyDescent="0.35">
      <c r="B6660" s="410" t="s">
        <v>7468</v>
      </c>
      <c r="C6660" s="411" t="s">
        <v>869</v>
      </c>
      <c r="D6660" s="412"/>
      <c r="E6660" s="412">
        <v>1275.6400000000001</v>
      </c>
      <c r="F6660" s="412">
        <v>0</v>
      </c>
      <c r="G6660" s="412"/>
      <c r="H6660" s="413"/>
    </row>
    <row r="6661" spans="2:8" ht="40.5" x14ac:dyDescent="0.35">
      <c r="B6661" s="410" t="s">
        <v>7469</v>
      </c>
      <c r="C6661" s="411" t="s">
        <v>869</v>
      </c>
      <c r="D6661" s="412"/>
      <c r="E6661" s="412">
        <v>0</v>
      </c>
      <c r="F6661" s="412">
        <v>9409.4699999999993</v>
      </c>
      <c r="G6661" s="412"/>
      <c r="H6661" s="413"/>
    </row>
    <row r="6662" spans="2:8" ht="40.5" x14ac:dyDescent="0.35">
      <c r="B6662" s="410" t="s">
        <v>7470</v>
      </c>
      <c r="C6662" s="411" t="s">
        <v>869</v>
      </c>
      <c r="D6662" s="412"/>
      <c r="E6662" s="412">
        <v>9409.4699999999993</v>
      </c>
      <c r="F6662" s="412">
        <v>0</v>
      </c>
      <c r="G6662" s="412"/>
      <c r="H6662" s="413"/>
    </row>
    <row r="6663" spans="2:8" ht="40.5" x14ac:dyDescent="0.35">
      <c r="B6663" s="410" t="s">
        <v>7471</v>
      </c>
      <c r="C6663" s="411" t="s">
        <v>869</v>
      </c>
      <c r="D6663" s="412"/>
      <c r="E6663" s="412">
        <v>0</v>
      </c>
      <c r="F6663" s="412">
        <v>2707.08</v>
      </c>
      <c r="G6663" s="412"/>
      <c r="H6663" s="413"/>
    </row>
    <row r="6664" spans="2:8" ht="40.5" x14ac:dyDescent="0.35">
      <c r="B6664" s="410" t="s">
        <v>7472</v>
      </c>
      <c r="C6664" s="411" t="s">
        <v>869</v>
      </c>
      <c r="D6664" s="412"/>
      <c r="E6664" s="412">
        <v>2707.08</v>
      </c>
      <c r="F6664" s="412">
        <v>0</v>
      </c>
      <c r="G6664" s="412"/>
      <c r="H6664" s="413"/>
    </row>
    <row r="6665" spans="2:8" ht="40.5" x14ac:dyDescent="0.35">
      <c r="B6665" s="410" t="s">
        <v>7473</v>
      </c>
      <c r="C6665" s="411" t="s">
        <v>869</v>
      </c>
      <c r="D6665" s="412"/>
      <c r="E6665" s="412">
        <v>0</v>
      </c>
      <c r="F6665" s="412">
        <v>8195.82</v>
      </c>
      <c r="G6665" s="412"/>
      <c r="H6665" s="413"/>
    </row>
    <row r="6666" spans="2:8" ht="40.5" x14ac:dyDescent="0.35">
      <c r="B6666" s="410" t="s">
        <v>7474</v>
      </c>
      <c r="C6666" s="411" t="s">
        <v>869</v>
      </c>
      <c r="D6666" s="412"/>
      <c r="E6666" s="412">
        <v>8195.82</v>
      </c>
      <c r="F6666" s="412">
        <v>0</v>
      </c>
      <c r="G6666" s="412"/>
      <c r="H6666" s="413"/>
    </row>
    <row r="6667" spans="2:8" ht="40.5" x14ac:dyDescent="0.35">
      <c r="B6667" s="410" t="s">
        <v>7475</v>
      </c>
      <c r="C6667" s="411" t="s">
        <v>869</v>
      </c>
      <c r="D6667" s="412"/>
      <c r="E6667" s="412">
        <v>0</v>
      </c>
      <c r="F6667" s="412">
        <v>1417.82</v>
      </c>
      <c r="G6667" s="412"/>
      <c r="H6667" s="413"/>
    </row>
    <row r="6668" spans="2:8" ht="40.5" x14ac:dyDescent="0.35">
      <c r="B6668" s="410" t="s">
        <v>7476</v>
      </c>
      <c r="C6668" s="411" t="s">
        <v>869</v>
      </c>
      <c r="D6668" s="412"/>
      <c r="E6668" s="412">
        <v>1417.82</v>
      </c>
      <c r="F6668" s="412">
        <v>0</v>
      </c>
      <c r="G6668" s="412"/>
      <c r="H6668" s="413"/>
    </row>
    <row r="6669" spans="2:8" ht="53.25" x14ac:dyDescent="0.35">
      <c r="B6669" s="410" t="s">
        <v>7477</v>
      </c>
      <c r="C6669" s="411" t="s">
        <v>871</v>
      </c>
      <c r="D6669" s="412"/>
      <c r="E6669" s="412">
        <v>0</v>
      </c>
      <c r="F6669" s="412">
        <v>1575.64</v>
      </c>
      <c r="G6669" s="412"/>
      <c r="H6669" s="413"/>
    </row>
    <row r="6670" spans="2:8" ht="53.25" x14ac:dyDescent="0.35">
      <c r="B6670" s="410" t="s">
        <v>7478</v>
      </c>
      <c r="C6670" s="411" t="s">
        <v>871</v>
      </c>
      <c r="D6670" s="412"/>
      <c r="E6670" s="412">
        <v>1575.64</v>
      </c>
      <c r="F6670" s="412">
        <v>0</v>
      </c>
      <c r="G6670" s="412"/>
      <c r="H6670" s="413"/>
    </row>
    <row r="6671" spans="2:8" ht="53.25" x14ac:dyDescent="0.35">
      <c r="B6671" s="410" t="s">
        <v>7479</v>
      </c>
      <c r="C6671" s="411" t="s">
        <v>873</v>
      </c>
      <c r="D6671" s="412"/>
      <c r="E6671" s="412">
        <v>0</v>
      </c>
      <c r="F6671" s="412">
        <v>7284.11</v>
      </c>
      <c r="G6671" s="412"/>
      <c r="H6671" s="413"/>
    </row>
    <row r="6672" spans="2:8" ht="53.25" x14ac:dyDescent="0.35">
      <c r="B6672" s="410" t="s">
        <v>7480</v>
      </c>
      <c r="C6672" s="411" t="s">
        <v>873</v>
      </c>
      <c r="D6672" s="412"/>
      <c r="E6672" s="412">
        <v>7284.11</v>
      </c>
      <c r="F6672" s="412">
        <v>0</v>
      </c>
      <c r="G6672" s="412"/>
      <c r="H6672" s="413"/>
    </row>
    <row r="6673" spans="2:8" ht="40.5" x14ac:dyDescent="0.35">
      <c r="B6673" s="410" t="s">
        <v>7481</v>
      </c>
      <c r="C6673" s="411" t="s">
        <v>877</v>
      </c>
      <c r="D6673" s="412"/>
      <c r="E6673" s="412">
        <v>0</v>
      </c>
      <c r="F6673" s="412">
        <v>2529.86</v>
      </c>
      <c r="G6673" s="412"/>
      <c r="H6673" s="413"/>
    </row>
    <row r="6674" spans="2:8" ht="40.5" x14ac:dyDescent="0.35">
      <c r="B6674" s="410" t="s">
        <v>7482</v>
      </c>
      <c r="C6674" s="411" t="s">
        <v>877</v>
      </c>
      <c r="D6674" s="412"/>
      <c r="E6674" s="412">
        <v>2529.86</v>
      </c>
      <c r="F6674" s="412">
        <v>0</v>
      </c>
      <c r="G6674" s="412"/>
      <c r="H6674" s="413"/>
    </row>
    <row r="6675" spans="2:8" ht="40.5" x14ac:dyDescent="0.35">
      <c r="B6675" s="410" t="s">
        <v>7483</v>
      </c>
      <c r="C6675" s="411" t="s">
        <v>877</v>
      </c>
      <c r="D6675" s="412"/>
      <c r="E6675" s="412">
        <v>0</v>
      </c>
      <c r="F6675" s="412">
        <v>1907.08</v>
      </c>
      <c r="G6675" s="412"/>
      <c r="H6675" s="413"/>
    </row>
    <row r="6676" spans="2:8" ht="40.5" x14ac:dyDescent="0.35">
      <c r="B6676" s="410" t="s">
        <v>7484</v>
      </c>
      <c r="C6676" s="411" t="s">
        <v>877</v>
      </c>
      <c r="D6676" s="412"/>
      <c r="E6676" s="412">
        <v>1907.08</v>
      </c>
      <c r="F6676" s="412">
        <v>0</v>
      </c>
      <c r="G6676" s="412"/>
      <c r="H6676" s="413"/>
    </row>
    <row r="6677" spans="2:8" ht="40.5" x14ac:dyDescent="0.35">
      <c r="B6677" s="410" t="s">
        <v>7485</v>
      </c>
      <c r="C6677" s="411" t="s">
        <v>877</v>
      </c>
      <c r="D6677" s="412"/>
      <c r="E6677" s="412">
        <v>0</v>
      </c>
      <c r="F6677" s="412">
        <v>1098.6500000000001</v>
      </c>
      <c r="G6677" s="412"/>
      <c r="H6677" s="413"/>
    </row>
    <row r="6678" spans="2:8" ht="40.5" x14ac:dyDescent="0.35">
      <c r="B6678" s="410" t="s">
        <v>7486</v>
      </c>
      <c r="C6678" s="411" t="s">
        <v>877</v>
      </c>
      <c r="D6678" s="412"/>
      <c r="E6678" s="412">
        <v>1098.6500000000001</v>
      </c>
      <c r="F6678" s="412">
        <v>0</v>
      </c>
      <c r="G6678" s="412"/>
      <c r="H6678" s="413"/>
    </row>
    <row r="6679" spans="2:8" ht="40.5" x14ac:dyDescent="0.35">
      <c r="B6679" s="410" t="s">
        <v>7487</v>
      </c>
      <c r="C6679" s="411" t="s">
        <v>877</v>
      </c>
      <c r="D6679" s="412"/>
      <c r="E6679" s="412">
        <v>0</v>
      </c>
      <c r="F6679" s="412">
        <v>2436</v>
      </c>
      <c r="G6679" s="412"/>
      <c r="H6679" s="413"/>
    </row>
    <row r="6680" spans="2:8" ht="40.5" x14ac:dyDescent="0.35">
      <c r="B6680" s="410" t="s">
        <v>7488</v>
      </c>
      <c r="C6680" s="411" t="s">
        <v>877</v>
      </c>
      <c r="D6680" s="412"/>
      <c r="E6680" s="412">
        <v>2436</v>
      </c>
      <c r="F6680" s="412">
        <v>0</v>
      </c>
      <c r="G6680" s="412"/>
      <c r="H6680" s="413"/>
    </row>
    <row r="6681" spans="2:8" ht="40.5" x14ac:dyDescent="0.35">
      <c r="B6681" s="410" t="s">
        <v>7489</v>
      </c>
      <c r="C6681" s="411" t="s">
        <v>877</v>
      </c>
      <c r="D6681" s="412"/>
      <c r="E6681" s="412">
        <v>0</v>
      </c>
      <c r="F6681" s="412">
        <v>4188.09</v>
      </c>
      <c r="G6681" s="412"/>
      <c r="H6681" s="413"/>
    </row>
    <row r="6682" spans="2:8" ht="40.5" x14ac:dyDescent="0.35">
      <c r="B6682" s="410" t="s">
        <v>7490</v>
      </c>
      <c r="C6682" s="411" t="s">
        <v>877</v>
      </c>
      <c r="D6682" s="412"/>
      <c r="E6682" s="412">
        <v>4188.09</v>
      </c>
      <c r="F6682" s="412">
        <v>0</v>
      </c>
      <c r="G6682" s="412"/>
      <c r="H6682" s="413"/>
    </row>
    <row r="6683" spans="2:8" ht="40.5" x14ac:dyDescent="0.35">
      <c r="B6683" s="410" t="s">
        <v>7491</v>
      </c>
      <c r="C6683" s="411" t="s">
        <v>877</v>
      </c>
      <c r="D6683" s="412"/>
      <c r="E6683" s="412">
        <v>0</v>
      </c>
      <c r="F6683" s="412">
        <v>627.09</v>
      </c>
      <c r="G6683" s="412"/>
      <c r="H6683" s="413"/>
    </row>
    <row r="6684" spans="2:8" ht="40.5" x14ac:dyDescent="0.35">
      <c r="B6684" s="410" t="s">
        <v>7492</v>
      </c>
      <c r="C6684" s="411" t="s">
        <v>877</v>
      </c>
      <c r="D6684" s="412"/>
      <c r="E6684" s="412">
        <v>627.09</v>
      </c>
      <c r="F6684" s="412">
        <v>0</v>
      </c>
      <c r="G6684" s="412"/>
      <c r="H6684" s="413"/>
    </row>
    <row r="6685" spans="2:8" ht="40.5" x14ac:dyDescent="0.35">
      <c r="B6685" s="410" t="s">
        <v>7493</v>
      </c>
      <c r="C6685" s="411" t="s">
        <v>877</v>
      </c>
      <c r="D6685" s="412"/>
      <c r="E6685" s="412">
        <v>0</v>
      </c>
      <c r="F6685" s="412">
        <v>2340.12</v>
      </c>
      <c r="G6685" s="412"/>
      <c r="H6685" s="413"/>
    </row>
    <row r="6686" spans="2:8" ht="40.5" x14ac:dyDescent="0.35">
      <c r="B6686" s="410" t="s">
        <v>7494</v>
      </c>
      <c r="C6686" s="411" t="s">
        <v>877</v>
      </c>
      <c r="D6686" s="412"/>
      <c r="E6686" s="412">
        <v>2340.12</v>
      </c>
      <c r="F6686" s="412">
        <v>0</v>
      </c>
      <c r="G6686" s="412"/>
      <c r="H6686" s="413"/>
    </row>
    <row r="6687" spans="2:8" ht="40.5" x14ac:dyDescent="0.35">
      <c r="B6687" s="410" t="s">
        <v>7495</v>
      </c>
      <c r="C6687" s="411" t="s">
        <v>877</v>
      </c>
      <c r="D6687" s="412"/>
      <c r="E6687" s="412">
        <v>0</v>
      </c>
      <c r="F6687" s="412">
        <v>1417.82</v>
      </c>
      <c r="G6687" s="412"/>
      <c r="H6687" s="413"/>
    </row>
    <row r="6688" spans="2:8" ht="40.5" x14ac:dyDescent="0.35">
      <c r="B6688" s="410" t="s">
        <v>7496</v>
      </c>
      <c r="C6688" s="411" t="s">
        <v>877</v>
      </c>
      <c r="D6688" s="412"/>
      <c r="E6688" s="412">
        <v>1417.82</v>
      </c>
      <c r="F6688" s="412">
        <v>0</v>
      </c>
      <c r="G6688" s="412"/>
      <c r="H6688" s="413"/>
    </row>
    <row r="6689" spans="2:8" ht="40.5" x14ac:dyDescent="0.35">
      <c r="B6689" s="410" t="s">
        <v>7497</v>
      </c>
      <c r="C6689" s="411" t="s">
        <v>877</v>
      </c>
      <c r="D6689" s="412"/>
      <c r="E6689" s="412">
        <v>0</v>
      </c>
      <c r="F6689" s="412">
        <v>1907.08</v>
      </c>
      <c r="G6689" s="412"/>
      <c r="H6689" s="413"/>
    </row>
    <row r="6690" spans="2:8" ht="40.5" x14ac:dyDescent="0.35">
      <c r="B6690" s="410" t="s">
        <v>7498</v>
      </c>
      <c r="C6690" s="411" t="s">
        <v>877</v>
      </c>
      <c r="D6690" s="412"/>
      <c r="E6690" s="412">
        <v>1907.08</v>
      </c>
      <c r="F6690" s="412">
        <v>0</v>
      </c>
      <c r="G6690" s="412"/>
      <c r="H6690" s="413"/>
    </row>
    <row r="6691" spans="2:8" ht="40.5" x14ac:dyDescent="0.35">
      <c r="B6691" s="410" t="s">
        <v>7499</v>
      </c>
      <c r="C6691" s="411" t="s">
        <v>877</v>
      </c>
      <c r="D6691" s="412"/>
      <c r="E6691" s="412">
        <v>0</v>
      </c>
      <c r="F6691" s="412">
        <v>1275.6400000000001</v>
      </c>
      <c r="G6691" s="412"/>
      <c r="H6691" s="413"/>
    </row>
    <row r="6692" spans="2:8" ht="40.5" x14ac:dyDescent="0.35">
      <c r="B6692" s="410" t="s">
        <v>7500</v>
      </c>
      <c r="C6692" s="411" t="s">
        <v>877</v>
      </c>
      <c r="D6692" s="412"/>
      <c r="E6692" s="412">
        <v>1275.6400000000001</v>
      </c>
      <c r="F6692" s="412">
        <v>0</v>
      </c>
      <c r="G6692" s="412"/>
      <c r="H6692" s="413"/>
    </row>
    <row r="6693" spans="2:8" ht="40.5" x14ac:dyDescent="0.35">
      <c r="B6693" s="410" t="s">
        <v>7501</v>
      </c>
      <c r="C6693" s="411" t="s">
        <v>877</v>
      </c>
      <c r="D6693" s="412"/>
      <c r="E6693" s="412">
        <v>0</v>
      </c>
      <c r="F6693" s="412">
        <v>8084.94</v>
      </c>
      <c r="G6693" s="412"/>
      <c r="H6693" s="413"/>
    </row>
    <row r="6694" spans="2:8" ht="40.5" x14ac:dyDescent="0.35">
      <c r="B6694" s="410" t="s">
        <v>7502</v>
      </c>
      <c r="C6694" s="411" t="s">
        <v>877</v>
      </c>
      <c r="D6694" s="412"/>
      <c r="E6694" s="412">
        <v>8084.94</v>
      </c>
      <c r="F6694" s="412">
        <v>0</v>
      </c>
      <c r="G6694" s="412"/>
      <c r="H6694" s="413"/>
    </row>
    <row r="6695" spans="2:8" ht="40.5" x14ac:dyDescent="0.35">
      <c r="B6695" s="410" t="s">
        <v>7503</v>
      </c>
      <c r="C6695" s="411" t="s">
        <v>877</v>
      </c>
      <c r="D6695" s="412"/>
      <c r="E6695" s="412">
        <v>0</v>
      </c>
      <c r="F6695" s="412">
        <v>2707.08</v>
      </c>
      <c r="G6695" s="412"/>
      <c r="H6695" s="413"/>
    </row>
    <row r="6696" spans="2:8" ht="40.5" x14ac:dyDescent="0.35">
      <c r="B6696" s="410" t="s">
        <v>7504</v>
      </c>
      <c r="C6696" s="411" t="s">
        <v>877</v>
      </c>
      <c r="D6696" s="412"/>
      <c r="E6696" s="412">
        <v>2707.08</v>
      </c>
      <c r="F6696" s="412">
        <v>0</v>
      </c>
      <c r="G6696" s="412"/>
      <c r="H6696" s="413"/>
    </row>
    <row r="6697" spans="2:8" ht="40.5" x14ac:dyDescent="0.35">
      <c r="B6697" s="410" t="s">
        <v>7505</v>
      </c>
      <c r="C6697" s="411" t="s">
        <v>877</v>
      </c>
      <c r="D6697" s="412"/>
      <c r="E6697" s="412">
        <v>0</v>
      </c>
      <c r="F6697" s="412">
        <v>8195.82</v>
      </c>
      <c r="G6697" s="412"/>
      <c r="H6697" s="413"/>
    </row>
    <row r="6698" spans="2:8" ht="40.5" x14ac:dyDescent="0.35">
      <c r="B6698" s="410" t="s">
        <v>7506</v>
      </c>
      <c r="C6698" s="411" t="s">
        <v>877</v>
      </c>
      <c r="D6698" s="412"/>
      <c r="E6698" s="412">
        <v>8195.82</v>
      </c>
      <c r="F6698" s="412">
        <v>0</v>
      </c>
      <c r="G6698" s="412"/>
      <c r="H6698" s="413"/>
    </row>
    <row r="6699" spans="2:8" ht="40.5" x14ac:dyDescent="0.35">
      <c r="B6699" s="410" t="s">
        <v>7507</v>
      </c>
      <c r="C6699" s="411" t="s">
        <v>877</v>
      </c>
      <c r="D6699" s="412"/>
      <c r="E6699" s="412">
        <v>0</v>
      </c>
      <c r="F6699" s="412">
        <v>1417.82</v>
      </c>
      <c r="G6699" s="412"/>
      <c r="H6699" s="413"/>
    </row>
    <row r="6700" spans="2:8" ht="40.5" x14ac:dyDescent="0.35">
      <c r="B6700" s="410" t="s">
        <v>7508</v>
      </c>
      <c r="C6700" s="411" t="s">
        <v>877</v>
      </c>
      <c r="D6700" s="412"/>
      <c r="E6700" s="412">
        <v>1417.82</v>
      </c>
      <c r="F6700" s="412">
        <v>0</v>
      </c>
      <c r="G6700" s="412"/>
      <c r="H6700" s="413"/>
    </row>
    <row r="6701" spans="2:8" ht="27.75" x14ac:dyDescent="0.35">
      <c r="B6701" s="410" t="s">
        <v>7509</v>
      </c>
      <c r="C6701" s="411" t="s">
        <v>879</v>
      </c>
      <c r="D6701" s="412"/>
      <c r="E6701" s="412">
        <v>0</v>
      </c>
      <c r="F6701" s="412">
        <v>2173.31</v>
      </c>
      <c r="G6701" s="412"/>
      <c r="H6701" s="413"/>
    </row>
    <row r="6702" spans="2:8" ht="27.75" x14ac:dyDescent="0.35">
      <c r="B6702" s="410" t="s">
        <v>7510</v>
      </c>
      <c r="C6702" s="411" t="s">
        <v>879</v>
      </c>
      <c r="D6702" s="412"/>
      <c r="E6702" s="412">
        <v>2173.31</v>
      </c>
      <c r="F6702" s="412">
        <v>0</v>
      </c>
      <c r="G6702" s="412"/>
      <c r="H6702" s="413"/>
    </row>
    <row r="6703" spans="2:8" ht="27.75" x14ac:dyDescent="0.35">
      <c r="B6703" s="410" t="s">
        <v>7511</v>
      </c>
      <c r="C6703" s="411" t="s">
        <v>879</v>
      </c>
      <c r="D6703" s="412"/>
      <c r="E6703" s="412">
        <v>0</v>
      </c>
      <c r="F6703" s="412">
        <v>1859.47</v>
      </c>
      <c r="G6703" s="412"/>
      <c r="H6703" s="413"/>
    </row>
    <row r="6704" spans="2:8" ht="27.75" x14ac:dyDescent="0.35">
      <c r="B6704" s="410" t="s">
        <v>7512</v>
      </c>
      <c r="C6704" s="411" t="s">
        <v>879</v>
      </c>
      <c r="D6704" s="412"/>
      <c r="E6704" s="412">
        <v>1859.47</v>
      </c>
      <c r="F6704" s="412">
        <v>0</v>
      </c>
      <c r="G6704" s="412"/>
      <c r="H6704" s="413"/>
    </row>
    <row r="6705" spans="2:8" ht="27.75" x14ac:dyDescent="0.35">
      <c r="B6705" s="410" t="s">
        <v>7513</v>
      </c>
      <c r="C6705" s="411" t="s">
        <v>879</v>
      </c>
      <c r="D6705" s="412"/>
      <c r="E6705" s="412">
        <v>0</v>
      </c>
      <c r="F6705" s="412">
        <v>829.32</v>
      </c>
      <c r="G6705" s="412"/>
      <c r="H6705" s="413"/>
    </row>
    <row r="6706" spans="2:8" ht="27.75" x14ac:dyDescent="0.35">
      <c r="B6706" s="410" t="s">
        <v>7514</v>
      </c>
      <c r="C6706" s="411" t="s">
        <v>879</v>
      </c>
      <c r="D6706" s="412"/>
      <c r="E6706" s="412">
        <v>829.32</v>
      </c>
      <c r="F6706" s="412">
        <v>0</v>
      </c>
      <c r="G6706" s="412"/>
      <c r="H6706" s="413"/>
    </row>
    <row r="6707" spans="2:8" ht="27.75" x14ac:dyDescent="0.35">
      <c r="B6707" s="410" t="s">
        <v>7515</v>
      </c>
      <c r="C6707" s="411" t="s">
        <v>879</v>
      </c>
      <c r="D6707" s="412"/>
      <c r="E6707" s="412">
        <v>0</v>
      </c>
      <c r="F6707" s="412">
        <v>2136.6799999999998</v>
      </c>
      <c r="G6707" s="412"/>
      <c r="H6707" s="413"/>
    </row>
    <row r="6708" spans="2:8" ht="27.75" x14ac:dyDescent="0.35">
      <c r="B6708" s="410" t="s">
        <v>7516</v>
      </c>
      <c r="C6708" s="411" t="s">
        <v>879</v>
      </c>
      <c r="D6708" s="412"/>
      <c r="E6708" s="412">
        <v>2136.6799999999998</v>
      </c>
      <c r="F6708" s="412">
        <v>0</v>
      </c>
      <c r="G6708" s="412"/>
      <c r="H6708" s="413"/>
    </row>
    <row r="6709" spans="2:8" ht="27.75" x14ac:dyDescent="0.35">
      <c r="B6709" s="410" t="s">
        <v>7517</v>
      </c>
      <c r="C6709" s="411" t="s">
        <v>879</v>
      </c>
      <c r="D6709" s="412"/>
      <c r="E6709" s="412">
        <v>0</v>
      </c>
      <c r="F6709" s="412">
        <v>4188.09</v>
      </c>
      <c r="G6709" s="412"/>
      <c r="H6709" s="413"/>
    </row>
    <row r="6710" spans="2:8" ht="27.75" x14ac:dyDescent="0.35">
      <c r="B6710" s="410" t="s">
        <v>7518</v>
      </c>
      <c r="C6710" s="411" t="s">
        <v>879</v>
      </c>
      <c r="D6710" s="412"/>
      <c r="E6710" s="412">
        <v>4188.09</v>
      </c>
      <c r="F6710" s="412">
        <v>0</v>
      </c>
      <c r="G6710" s="412"/>
      <c r="H6710" s="413"/>
    </row>
    <row r="6711" spans="2:8" ht="27.75" x14ac:dyDescent="0.35">
      <c r="B6711" s="410" t="s">
        <v>7519</v>
      </c>
      <c r="C6711" s="411" t="s">
        <v>879</v>
      </c>
      <c r="D6711" s="412"/>
      <c r="E6711" s="412">
        <v>0</v>
      </c>
      <c r="F6711" s="412">
        <v>2292.5</v>
      </c>
      <c r="G6711" s="412"/>
      <c r="H6711" s="413"/>
    </row>
    <row r="6712" spans="2:8" ht="27.75" x14ac:dyDescent="0.35">
      <c r="B6712" s="410" t="s">
        <v>7520</v>
      </c>
      <c r="C6712" s="411" t="s">
        <v>879</v>
      </c>
      <c r="D6712" s="412"/>
      <c r="E6712" s="412">
        <v>2292.5</v>
      </c>
      <c r="F6712" s="412">
        <v>0</v>
      </c>
      <c r="G6712" s="412"/>
      <c r="H6712" s="413"/>
    </row>
    <row r="6713" spans="2:8" ht="27.75" x14ac:dyDescent="0.35">
      <c r="B6713" s="410" t="s">
        <v>7521</v>
      </c>
      <c r="C6713" s="411" t="s">
        <v>879</v>
      </c>
      <c r="D6713" s="412"/>
      <c r="E6713" s="412">
        <v>0</v>
      </c>
      <c r="F6713" s="412">
        <v>1279.1600000000001</v>
      </c>
      <c r="G6713" s="412"/>
      <c r="H6713" s="413"/>
    </row>
    <row r="6714" spans="2:8" ht="27.75" x14ac:dyDescent="0.35">
      <c r="B6714" s="410" t="s">
        <v>7522</v>
      </c>
      <c r="C6714" s="411" t="s">
        <v>879</v>
      </c>
      <c r="D6714" s="412"/>
      <c r="E6714" s="412">
        <v>1279.1600000000001</v>
      </c>
      <c r="F6714" s="412">
        <v>0</v>
      </c>
      <c r="G6714" s="412"/>
      <c r="H6714" s="413"/>
    </row>
    <row r="6715" spans="2:8" ht="27.75" x14ac:dyDescent="0.35">
      <c r="B6715" s="410" t="s">
        <v>7523</v>
      </c>
      <c r="C6715" s="411" t="s">
        <v>879</v>
      </c>
      <c r="D6715" s="412"/>
      <c r="E6715" s="412">
        <v>0</v>
      </c>
      <c r="F6715" s="412">
        <v>1859.47</v>
      </c>
      <c r="G6715" s="412"/>
      <c r="H6715" s="413"/>
    </row>
    <row r="6716" spans="2:8" ht="27.75" x14ac:dyDescent="0.35">
      <c r="B6716" s="410" t="s">
        <v>7524</v>
      </c>
      <c r="C6716" s="411" t="s">
        <v>879</v>
      </c>
      <c r="D6716" s="412"/>
      <c r="E6716" s="412">
        <v>1859.47</v>
      </c>
      <c r="F6716" s="412">
        <v>0</v>
      </c>
      <c r="G6716" s="412"/>
      <c r="H6716" s="413"/>
    </row>
    <row r="6717" spans="2:8" ht="27.75" x14ac:dyDescent="0.35">
      <c r="B6717" s="410" t="s">
        <v>7525</v>
      </c>
      <c r="C6717" s="411" t="s">
        <v>879</v>
      </c>
      <c r="D6717" s="412"/>
      <c r="E6717" s="412">
        <v>0</v>
      </c>
      <c r="F6717" s="412">
        <v>829.32</v>
      </c>
      <c r="G6717" s="412"/>
      <c r="H6717" s="413"/>
    </row>
    <row r="6718" spans="2:8" ht="27.75" x14ac:dyDescent="0.35">
      <c r="B6718" s="410" t="s">
        <v>7526</v>
      </c>
      <c r="C6718" s="411" t="s">
        <v>879</v>
      </c>
      <c r="D6718" s="412"/>
      <c r="E6718" s="412">
        <v>829.32</v>
      </c>
      <c r="F6718" s="412">
        <v>0</v>
      </c>
      <c r="G6718" s="412"/>
      <c r="H6718" s="413"/>
    </row>
    <row r="6719" spans="2:8" ht="27.75" x14ac:dyDescent="0.35">
      <c r="B6719" s="410" t="s">
        <v>7527</v>
      </c>
      <c r="C6719" s="411" t="s">
        <v>879</v>
      </c>
      <c r="D6719" s="412"/>
      <c r="E6719" s="412">
        <v>0</v>
      </c>
      <c r="F6719" s="412">
        <v>8084.94</v>
      </c>
      <c r="G6719" s="412"/>
      <c r="H6719" s="413"/>
    </row>
    <row r="6720" spans="2:8" ht="27.75" x14ac:dyDescent="0.35">
      <c r="B6720" s="410" t="s">
        <v>7528</v>
      </c>
      <c r="C6720" s="411" t="s">
        <v>879</v>
      </c>
      <c r="D6720" s="412"/>
      <c r="E6720" s="412">
        <v>8084.94</v>
      </c>
      <c r="F6720" s="412">
        <v>0</v>
      </c>
      <c r="G6720" s="412"/>
      <c r="H6720" s="413"/>
    </row>
    <row r="6721" spans="2:8" ht="27.75" x14ac:dyDescent="0.35">
      <c r="B6721" s="410" t="s">
        <v>7529</v>
      </c>
      <c r="C6721" s="411" t="s">
        <v>879</v>
      </c>
      <c r="D6721" s="412"/>
      <c r="E6721" s="412">
        <v>0</v>
      </c>
      <c r="F6721" s="412">
        <v>1397.96</v>
      </c>
      <c r="G6721" s="412"/>
      <c r="H6721" s="413"/>
    </row>
    <row r="6722" spans="2:8" ht="27.75" x14ac:dyDescent="0.35">
      <c r="B6722" s="410" t="s">
        <v>7530</v>
      </c>
      <c r="C6722" s="411" t="s">
        <v>879</v>
      </c>
      <c r="D6722" s="412"/>
      <c r="E6722" s="412">
        <v>1397.96</v>
      </c>
      <c r="F6722" s="412">
        <v>0</v>
      </c>
      <c r="G6722" s="412"/>
      <c r="H6722" s="413"/>
    </row>
    <row r="6723" spans="2:8" ht="27.75" x14ac:dyDescent="0.35">
      <c r="B6723" s="410" t="s">
        <v>7531</v>
      </c>
      <c r="C6723" s="411" t="s">
        <v>879</v>
      </c>
      <c r="D6723" s="412"/>
      <c r="E6723" s="412">
        <v>0</v>
      </c>
      <c r="F6723" s="412">
        <v>2659.47</v>
      </c>
      <c r="G6723" s="412"/>
      <c r="H6723" s="413"/>
    </row>
    <row r="6724" spans="2:8" ht="27.75" x14ac:dyDescent="0.35">
      <c r="B6724" s="410" t="s">
        <v>7532</v>
      </c>
      <c r="C6724" s="411" t="s">
        <v>879</v>
      </c>
      <c r="D6724" s="412"/>
      <c r="E6724" s="412">
        <v>2659.47</v>
      </c>
      <c r="F6724" s="412">
        <v>0</v>
      </c>
      <c r="G6724" s="412"/>
      <c r="H6724" s="413"/>
    </row>
    <row r="6725" spans="2:8" ht="27.75" x14ac:dyDescent="0.35">
      <c r="B6725" s="410" t="s">
        <v>7533</v>
      </c>
      <c r="C6725" s="411" t="s">
        <v>879</v>
      </c>
      <c r="D6725" s="412"/>
      <c r="E6725" s="412">
        <v>0</v>
      </c>
      <c r="F6725" s="412">
        <v>8195.82</v>
      </c>
      <c r="G6725" s="412"/>
      <c r="H6725" s="413"/>
    </row>
    <row r="6726" spans="2:8" ht="27.75" x14ac:dyDescent="0.35">
      <c r="B6726" s="410" t="s">
        <v>7534</v>
      </c>
      <c r="C6726" s="411" t="s">
        <v>879</v>
      </c>
      <c r="D6726" s="412"/>
      <c r="E6726" s="412">
        <v>8195.82</v>
      </c>
      <c r="F6726" s="412">
        <v>0</v>
      </c>
      <c r="G6726" s="412"/>
      <c r="H6726" s="413"/>
    </row>
    <row r="6727" spans="2:8" ht="27.75" x14ac:dyDescent="0.35">
      <c r="B6727" s="410" t="s">
        <v>7535</v>
      </c>
      <c r="C6727" s="411" t="s">
        <v>881</v>
      </c>
      <c r="D6727" s="412"/>
      <c r="E6727" s="412">
        <v>0</v>
      </c>
      <c r="F6727" s="412">
        <v>1575.64</v>
      </c>
      <c r="G6727" s="412"/>
      <c r="H6727" s="413"/>
    </row>
    <row r="6728" spans="2:8" ht="27.75" x14ac:dyDescent="0.35">
      <c r="B6728" s="410" t="s">
        <v>7536</v>
      </c>
      <c r="C6728" s="411" t="s">
        <v>881</v>
      </c>
      <c r="D6728" s="412"/>
      <c r="E6728" s="412">
        <v>1575.64</v>
      </c>
      <c r="F6728" s="412">
        <v>0</v>
      </c>
      <c r="G6728" s="412"/>
      <c r="H6728" s="413"/>
    </row>
    <row r="6729" spans="2:8" ht="27.75" x14ac:dyDescent="0.35">
      <c r="B6729" s="410" t="s">
        <v>7537</v>
      </c>
      <c r="C6729" s="411" t="s">
        <v>881</v>
      </c>
      <c r="D6729" s="412"/>
      <c r="E6729" s="412">
        <v>0</v>
      </c>
      <c r="F6729" s="412">
        <v>2359.4699999999998</v>
      </c>
      <c r="G6729" s="412"/>
      <c r="H6729" s="413"/>
    </row>
    <row r="6730" spans="2:8" ht="27.75" x14ac:dyDescent="0.35">
      <c r="B6730" s="410" t="s">
        <v>7538</v>
      </c>
      <c r="C6730" s="411" t="s">
        <v>881</v>
      </c>
      <c r="D6730" s="412"/>
      <c r="E6730" s="412">
        <v>2359.4699999999998</v>
      </c>
      <c r="F6730" s="412">
        <v>0</v>
      </c>
      <c r="G6730" s="412"/>
      <c r="H6730" s="413"/>
    </row>
    <row r="6731" spans="2:8" ht="27.75" x14ac:dyDescent="0.35">
      <c r="B6731" s="410" t="s">
        <v>7539</v>
      </c>
      <c r="C6731" s="411" t="s">
        <v>883</v>
      </c>
      <c r="D6731" s="412"/>
      <c r="E6731" s="412">
        <v>0</v>
      </c>
      <c r="F6731" s="412">
        <v>1575.64</v>
      </c>
      <c r="G6731" s="412"/>
      <c r="H6731" s="413"/>
    </row>
    <row r="6732" spans="2:8" ht="27.75" x14ac:dyDescent="0.35">
      <c r="B6732" s="410" t="s">
        <v>7540</v>
      </c>
      <c r="C6732" s="411" t="s">
        <v>883</v>
      </c>
      <c r="D6732" s="412"/>
      <c r="E6732" s="412">
        <v>1575.64</v>
      </c>
      <c r="F6732" s="412">
        <v>0</v>
      </c>
      <c r="G6732" s="412"/>
      <c r="H6732" s="413"/>
    </row>
    <row r="6733" spans="2:8" ht="27.75" x14ac:dyDescent="0.35">
      <c r="B6733" s="410" t="s">
        <v>7541</v>
      </c>
      <c r="C6733" s="411" t="s">
        <v>883</v>
      </c>
      <c r="D6733" s="412"/>
      <c r="E6733" s="412">
        <v>0</v>
      </c>
      <c r="F6733" s="412">
        <v>2359.4699999999998</v>
      </c>
      <c r="G6733" s="412"/>
      <c r="H6733" s="413"/>
    </row>
    <row r="6734" spans="2:8" ht="27.75" x14ac:dyDescent="0.35">
      <c r="B6734" s="410" t="s">
        <v>7542</v>
      </c>
      <c r="C6734" s="411" t="s">
        <v>883</v>
      </c>
      <c r="D6734" s="412"/>
      <c r="E6734" s="412">
        <v>2359.4699999999998</v>
      </c>
      <c r="F6734" s="412">
        <v>0</v>
      </c>
      <c r="G6734" s="412"/>
      <c r="H6734" s="413"/>
    </row>
    <row r="6735" spans="2:8" ht="27.75" x14ac:dyDescent="0.35">
      <c r="B6735" s="410" t="s">
        <v>7543</v>
      </c>
      <c r="C6735" s="411" t="s">
        <v>891</v>
      </c>
      <c r="D6735" s="412"/>
      <c r="E6735" s="412">
        <v>0</v>
      </c>
      <c r="F6735" s="412">
        <v>2173.31</v>
      </c>
      <c r="G6735" s="412"/>
      <c r="H6735" s="413"/>
    </row>
    <row r="6736" spans="2:8" ht="27.75" x14ac:dyDescent="0.35">
      <c r="B6736" s="410" t="s">
        <v>7544</v>
      </c>
      <c r="C6736" s="411" t="s">
        <v>891</v>
      </c>
      <c r="D6736" s="412"/>
      <c r="E6736" s="412">
        <v>2173.31</v>
      </c>
      <c r="F6736" s="412">
        <v>0</v>
      </c>
      <c r="G6736" s="412"/>
      <c r="H6736" s="413"/>
    </row>
    <row r="6737" spans="2:8" ht="27.75" x14ac:dyDescent="0.35">
      <c r="B6737" s="410" t="s">
        <v>7545</v>
      </c>
      <c r="C6737" s="411" t="s">
        <v>891</v>
      </c>
      <c r="D6737" s="412"/>
      <c r="E6737" s="412">
        <v>0</v>
      </c>
      <c r="F6737" s="412">
        <v>1859.47</v>
      </c>
      <c r="G6737" s="412"/>
      <c r="H6737" s="413"/>
    </row>
    <row r="6738" spans="2:8" ht="27.75" x14ac:dyDescent="0.35">
      <c r="B6738" s="410" t="s">
        <v>7546</v>
      </c>
      <c r="C6738" s="411" t="s">
        <v>891</v>
      </c>
      <c r="D6738" s="412"/>
      <c r="E6738" s="412">
        <v>1859.47</v>
      </c>
      <c r="F6738" s="412">
        <v>0</v>
      </c>
      <c r="G6738" s="412"/>
      <c r="H6738" s="413"/>
    </row>
    <row r="6739" spans="2:8" ht="27.75" x14ac:dyDescent="0.35">
      <c r="B6739" s="410" t="s">
        <v>7547</v>
      </c>
      <c r="C6739" s="411" t="s">
        <v>891</v>
      </c>
      <c r="D6739" s="412"/>
      <c r="E6739" s="412">
        <v>0</v>
      </c>
      <c r="F6739" s="412">
        <v>1098.6500000000001</v>
      </c>
      <c r="G6739" s="412"/>
      <c r="H6739" s="413"/>
    </row>
    <row r="6740" spans="2:8" ht="27.75" x14ac:dyDescent="0.35">
      <c r="B6740" s="410" t="s">
        <v>7548</v>
      </c>
      <c r="C6740" s="411" t="s">
        <v>891</v>
      </c>
      <c r="D6740" s="412"/>
      <c r="E6740" s="412">
        <v>1098.6500000000001</v>
      </c>
      <c r="F6740" s="412">
        <v>0</v>
      </c>
      <c r="G6740" s="412"/>
      <c r="H6740" s="413"/>
    </row>
    <row r="6741" spans="2:8" ht="27.75" x14ac:dyDescent="0.35">
      <c r="B6741" s="410" t="s">
        <v>7549</v>
      </c>
      <c r="C6741" s="411" t="s">
        <v>891</v>
      </c>
      <c r="D6741" s="412"/>
      <c r="E6741" s="412">
        <v>0</v>
      </c>
      <c r="F6741" s="412">
        <v>2136.6799999999998</v>
      </c>
      <c r="G6741" s="412"/>
      <c r="H6741" s="413"/>
    </row>
    <row r="6742" spans="2:8" ht="27.75" x14ac:dyDescent="0.35">
      <c r="B6742" s="410" t="s">
        <v>7550</v>
      </c>
      <c r="C6742" s="411" t="s">
        <v>891</v>
      </c>
      <c r="D6742" s="412"/>
      <c r="E6742" s="412">
        <v>2136.6799999999998</v>
      </c>
      <c r="F6742" s="412">
        <v>0</v>
      </c>
      <c r="G6742" s="412"/>
      <c r="H6742" s="413"/>
    </row>
    <row r="6743" spans="2:8" ht="27.75" x14ac:dyDescent="0.35">
      <c r="B6743" s="410" t="s">
        <v>7551</v>
      </c>
      <c r="C6743" s="411" t="s">
        <v>891</v>
      </c>
      <c r="D6743" s="412"/>
      <c r="E6743" s="412">
        <v>0</v>
      </c>
      <c r="F6743" s="412">
        <v>4188.09</v>
      </c>
      <c r="G6743" s="412"/>
      <c r="H6743" s="413"/>
    </row>
    <row r="6744" spans="2:8" ht="27.75" x14ac:dyDescent="0.35">
      <c r="B6744" s="410" t="s">
        <v>7552</v>
      </c>
      <c r="C6744" s="411" t="s">
        <v>891</v>
      </c>
      <c r="D6744" s="412"/>
      <c r="E6744" s="412">
        <v>4188.09</v>
      </c>
      <c r="F6744" s="412">
        <v>0</v>
      </c>
      <c r="G6744" s="412"/>
      <c r="H6744" s="413"/>
    </row>
    <row r="6745" spans="2:8" ht="27.75" x14ac:dyDescent="0.35">
      <c r="B6745" s="410" t="s">
        <v>7553</v>
      </c>
      <c r="C6745" s="411" t="s">
        <v>891</v>
      </c>
      <c r="D6745" s="412"/>
      <c r="E6745" s="412">
        <v>0</v>
      </c>
      <c r="F6745" s="412">
        <v>634.95000000000005</v>
      </c>
      <c r="G6745" s="412"/>
      <c r="H6745" s="413"/>
    </row>
    <row r="6746" spans="2:8" ht="27.75" x14ac:dyDescent="0.35">
      <c r="B6746" s="410" t="s">
        <v>7554</v>
      </c>
      <c r="C6746" s="411" t="s">
        <v>891</v>
      </c>
      <c r="D6746" s="412"/>
      <c r="E6746" s="412">
        <v>634.95000000000005</v>
      </c>
      <c r="F6746" s="412">
        <v>0</v>
      </c>
      <c r="G6746" s="412"/>
      <c r="H6746" s="413"/>
    </row>
    <row r="6747" spans="2:8" ht="27.75" x14ac:dyDescent="0.35">
      <c r="B6747" s="410" t="s">
        <v>7555</v>
      </c>
      <c r="C6747" s="411" t="s">
        <v>891</v>
      </c>
      <c r="D6747" s="412"/>
      <c r="E6747" s="412">
        <v>0</v>
      </c>
      <c r="F6747" s="412">
        <v>2292.5</v>
      </c>
      <c r="G6747" s="412"/>
      <c r="H6747" s="413"/>
    </row>
    <row r="6748" spans="2:8" ht="27.75" x14ac:dyDescent="0.35">
      <c r="B6748" s="410" t="s">
        <v>7556</v>
      </c>
      <c r="C6748" s="411" t="s">
        <v>891</v>
      </c>
      <c r="D6748" s="412"/>
      <c r="E6748" s="412">
        <v>2292.5</v>
      </c>
      <c r="F6748" s="412">
        <v>0</v>
      </c>
      <c r="G6748" s="412"/>
      <c r="H6748" s="413"/>
    </row>
    <row r="6749" spans="2:8" ht="27.75" x14ac:dyDescent="0.35">
      <c r="B6749" s="410" t="s">
        <v>7557</v>
      </c>
      <c r="C6749" s="411" t="s">
        <v>891</v>
      </c>
      <c r="D6749" s="412"/>
      <c r="E6749" s="412">
        <v>0</v>
      </c>
      <c r="F6749" s="412">
        <v>1279.1600000000001</v>
      </c>
      <c r="G6749" s="412"/>
      <c r="H6749" s="413"/>
    </row>
    <row r="6750" spans="2:8" ht="27.75" x14ac:dyDescent="0.35">
      <c r="B6750" s="410" t="s">
        <v>7558</v>
      </c>
      <c r="C6750" s="411" t="s">
        <v>891</v>
      </c>
      <c r="D6750" s="412"/>
      <c r="E6750" s="412">
        <v>1279.1600000000001</v>
      </c>
      <c r="F6750" s="412">
        <v>0</v>
      </c>
      <c r="G6750" s="412"/>
      <c r="H6750" s="413"/>
    </row>
    <row r="6751" spans="2:8" ht="27.75" x14ac:dyDescent="0.35">
      <c r="B6751" s="410" t="s">
        <v>7559</v>
      </c>
      <c r="C6751" s="411" t="s">
        <v>891</v>
      </c>
      <c r="D6751" s="412"/>
      <c r="E6751" s="412">
        <v>0</v>
      </c>
      <c r="F6751" s="412">
        <v>1859.47</v>
      </c>
      <c r="G6751" s="412"/>
      <c r="H6751" s="413"/>
    </row>
    <row r="6752" spans="2:8" ht="27.75" x14ac:dyDescent="0.35">
      <c r="B6752" s="410" t="s">
        <v>7560</v>
      </c>
      <c r="C6752" s="411" t="s">
        <v>891</v>
      </c>
      <c r="D6752" s="412"/>
      <c r="E6752" s="412">
        <v>1859.47</v>
      </c>
      <c r="F6752" s="412">
        <v>0</v>
      </c>
      <c r="G6752" s="412"/>
      <c r="H6752" s="413"/>
    </row>
    <row r="6753" spans="2:8" ht="27.75" x14ac:dyDescent="0.35">
      <c r="B6753" s="410" t="s">
        <v>7561</v>
      </c>
      <c r="C6753" s="411" t="s">
        <v>891</v>
      </c>
      <c r="D6753" s="412"/>
      <c r="E6753" s="412">
        <v>0</v>
      </c>
      <c r="F6753" s="412">
        <v>1098.6500000000001</v>
      </c>
      <c r="G6753" s="412"/>
      <c r="H6753" s="413"/>
    </row>
    <row r="6754" spans="2:8" ht="27.75" x14ac:dyDescent="0.35">
      <c r="B6754" s="410" t="s">
        <v>7562</v>
      </c>
      <c r="C6754" s="411" t="s">
        <v>891</v>
      </c>
      <c r="D6754" s="412"/>
      <c r="E6754" s="412">
        <v>1098.6500000000001</v>
      </c>
      <c r="F6754" s="412">
        <v>0</v>
      </c>
      <c r="G6754" s="412"/>
      <c r="H6754" s="413"/>
    </row>
    <row r="6755" spans="2:8" ht="27.75" x14ac:dyDescent="0.35">
      <c r="B6755" s="410" t="s">
        <v>7563</v>
      </c>
      <c r="C6755" s="411" t="s">
        <v>891</v>
      </c>
      <c r="D6755" s="412"/>
      <c r="E6755" s="412">
        <v>0</v>
      </c>
      <c r="F6755" s="412">
        <v>8084.94</v>
      </c>
      <c r="G6755" s="412"/>
      <c r="H6755" s="413"/>
    </row>
    <row r="6756" spans="2:8" ht="27.75" x14ac:dyDescent="0.35">
      <c r="B6756" s="410" t="s">
        <v>7564</v>
      </c>
      <c r="C6756" s="411" t="s">
        <v>891</v>
      </c>
      <c r="D6756" s="412"/>
      <c r="E6756" s="412">
        <v>8084.94</v>
      </c>
      <c r="F6756" s="412">
        <v>0</v>
      </c>
      <c r="G6756" s="412"/>
      <c r="H6756" s="413"/>
    </row>
    <row r="6757" spans="2:8" ht="27.75" x14ac:dyDescent="0.35">
      <c r="B6757" s="410" t="s">
        <v>7565</v>
      </c>
      <c r="C6757" s="411" t="s">
        <v>891</v>
      </c>
      <c r="D6757" s="412"/>
      <c r="E6757" s="412">
        <v>0</v>
      </c>
      <c r="F6757" s="412">
        <v>1397.96</v>
      </c>
      <c r="G6757" s="412"/>
      <c r="H6757" s="413"/>
    </row>
    <row r="6758" spans="2:8" ht="27.75" x14ac:dyDescent="0.35">
      <c r="B6758" s="410" t="s">
        <v>7566</v>
      </c>
      <c r="C6758" s="411" t="s">
        <v>891</v>
      </c>
      <c r="D6758" s="412"/>
      <c r="E6758" s="412">
        <v>1397.96</v>
      </c>
      <c r="F6758" s="412">
        <v>0</v>
      </c>
      <c r="G6758" s="412"/>
      <c r="H6758" s="413"/>
    </row>
    <row r="6759" spans="2:8" ht="27.75" x14ac:dyDescent="0.35">
      <c r="B6759" s="410" t="s">
        <v>7567</v>
      </c>
      <c r="C6759" s="411" t="s">
        <v>891</v>
      </c>
      <c r="D6759" s="412"/>
      <c r="E6759" s="412">
        <v>0</v>
      </c>
      <c r="F6759" s="412">
        <v>2659.47</v>
      </c>
      <c r="G6759" s="412"/>
      <c r="H6759" s="413"/>
    </row>
    <row r="6760" spans="2:8" ht="27.75" x14ac:dyDescent="0.35">
      <c r="B6760" s="410" t="s">
        <v>7568</v>
      </c>
      <c r="C6760" s="411" t="s">
        <v>891</v>
      </c>
      <c r="D6760" s="412"/>
      <c r="E6760" s="412">
        <v>2659.47</v>
      </c>
      <c r="F6760" s="412">
        <v>0</v>
      </c>
      <c r="G6760" s="412"/>
      <c r="H6760" s="413"/>
    </row>
    <row r="6761" spans="2:8" ht="27.75" x14ac:dyDescent="0.35">
      <c r="B6761" s="410" t="s">
        <v>7569</v>
      </c>
      <c r="C6761" s="411" t="s">
        <v>891</v>
      </c>
      <c r="D6761" s="412"/>
      <c r="E6761" s="412">
        <v>0</v>
      </c>
      <c r="F6761" s="412">
        <v>8195.82</v>
      </c>
      <c r="G6761" s="412"/>
      <c r="H6761" s="413"/>
    </row>
    <row r="6762" spans="2:8" ht="27.75" x14ac:dyDescent="0.35">
      <c r="B6762" s="410" t="s">
        <v>7570</v>
      </c>
      <c r="C6762" s="411" t="s">
        <v>891</v>
      </c>
      <c r="D6762" s="412"/>
      <c r="E6762" s="412">
        <v>8195.82</v>
      </c>
      <c r="F6762" s="412">
        <v>0</v>
      </c>
      <c r="G6762" s="412"/>
      <c r="H6762" s="413"/>
    </row>
    <row r="6763" spans="2:8" ht="40.5" x14ac:dyDescent="0.35">
      <c r="B6763" s="410" t="s">
        <v>7571</v>
      </c>
      <c r="C6763" s="411" t="s">
        <v>893</v>
      </c>
      <c r="D6763" s="412"/>
      <c r="E6763" s="412">
        <v>0</v>
      </c>
      <c r="F6763" s="412">
        <v>2173.31</v>
      </c>
      <c r="G6763" s="412"/>
      <c r="H6763" s="413"/>
    </row>
    <row r="6764" spans="2:8" ht="40.5" x14ac:dyDescent="0.35">
      <c r="B6764" s="410" t="s">
        <v>7572</v>
      </c>
      <c r="C6764" s="411" t="s">
        <v>893</v>
      </c>
      <c r="D6764" s="412"/>
      <c r="E6764" s="412">
        <v>2173.31</v>
      </c>
      <c r="F6764" s="412">
        <v>0</v>
      </c>
      <c r="G6764" s="412"/>
      <c r="H6764" s="413"/>
    </row>
    <row r="6765" spans="2:8" ht="40.5" x14ac:dyDescent="0.35">
      <c r="B6765" s="410" t="s">
        <v>7573</v>
      </c>
      <c r="C6765" s="411" t="s">
        <v>893</v>
      </c>
      <c r="D6765" s="412"/>
      <c r="E6765" s="412">
        <v>0</v>
      </c>
      <c r="F6765" s="412">
        <v>1098.6500000000001</v>
      </c>
      <c r="G6765" s="412"/>
      <c r="H6765" s="413"/>
    </row>
    <row r="6766" spans="2:8" ht="40.5" x14ac:dyDescent="0.35">
      <c r="B6766" s="410" t="s">
        <v>7574</v>
      </c>
      <c r="C6766" s="411" t="s">
        <v>893</v>
      </c>
      <c r="D6766" s="412"/>
      <c r="E6766" s="412">
        <v>1098.6500000000001</v>
      </c>
      <c r="F6766" s="412">
        <v>0</v>
      </c>
      <c r="G6766" s="412"/>
      <c r="H6766" s="413"/>
    </row>
    <row r="6767" spans="2:8" ht="40.5" x14ac:dyDescent="0.35">
      <c r="B6767" s="410" t="s">
        <v>7575</v>
      </c>
      <c r="C6767" s="411" t="s">
        <v>893</v>
      </c>
      <c r="D6767" s="412"/>
      <c r="E6767" s="412">
        <v>0</v>
      </c>
      <c r="F6767" s="412">
        <v>2136.6799999999998</v>
      </c>
      <c r="G6767" s="412"/>
      <c r="H6767" s="413"/>
    </row>
    <row r="6768" spans="2:8" ht="40.5" x14ac:dyDescent="0.35">
      <c r="B6768" s="410" t="s">
        <v>7576</v>
      </c>
      <c r="C6768" s="411" t="s">
        <v>893</v>
      </c>
      <c r="D6768" s="412"/>
      <c r="E6768" s="412">
        <v>2136.6799999999998</v>
      </c>
      <c r="F6768" s="412">
        <v>0</v>
      </c>
      <c r="G6768" s="412"/>
      <c r="H6768" s="413"/>
    </row>
    <row r="6769" spans="2:8" ht="40.5" x14ac:dyDescent="0.35">
      <c r="B6769" s="410" t="s">
        <v>7577</v>
      </c>
      <c r="C6769" s="411" t="s">
        <v>893</v>
      </c>
      <c r="D6769" s="412"/>
      <c r="E6769" s="412">
        <v>0</v>
      </c>
      <c r="F6769" s="412">
        <v>4188.09</v>
      </c>
      <c r="G6769" s="412"/>
      <c r="H6769" s="413"/>
    </row>
    <row r="6770" spans="2:8" ht="40.5" x14ac:dyDescent="0.35">
      <c r="B6770" s="410" t="s">
        <v>7578</v>
      </c>
      <c r="C6770" s="411" t="s">
        <v>893</v>
      </c>
      <c r="D6770" s="412"/>
      <c r="E6770" s="412">
        <v>4188.09</v>
      </c>
      <c r="F6770" s="412">
        <v>0</v>
      </c>
      <c r="G6770" s="412"/>
      <c r="H6770" s="413"/>
    </row>
    <row r="6771" spans="2:8" ht="40.5" x14ac:dyDescent="0.35">
      <c r="B6771" s="410" t="s">
        <v>7579</v>
      </c>
      <c r="C6771" s="411" t="s">
        <v>893</v>
      </c>
      <c r="D6771" s="412"/>
      <c r="E6771" s="412">
        <v>0</v>
      </c>
      <c r="F6771" s="412">
        <v>634.95000000000005</v>
      </c>
      <c r="G6771" s="412"/>
      <c r="H6771" s="413"/>
    </row>
    <row r="6772" spans="2:8" ht="40.5" x14ac:dyDescent="0.35">
      <c r="B6772" s="410" t="s">
        <v>7580</v>
      </c>
      <c r="C6772" s="411" t="s">
        <v>893</v>
      </c>
      <c r="D6772" s="412"/>
      <c r="E6772" s="412">
        <v>634.95000000000005</v>
      </c>
      <c r="F6772" s="412">
        <v>0</v>
      </c>
      <c r="G6772" s="412"/>
      <c r="H6772" s="413"/>
    </row>
    <row r="6773" spans="2:8" ht="40.5" x14ac:dyDescent="0.35">
      <c r="B6773" s="410" t="s">
        <v>7581</v>
      </c>
      <c r="C6773" s="411" t="s">
        <v>893</v>
      </c>
      <c r="D6773" s="412"/>
      <c r="E6773" s="412">
        <v>0</v>
      </c>
      <c r="F6773" s="412">
        <v>1279.1600000000001</v>
      </c>
      <c r="G6773" s="412"/>
      <c r="H6773" s="413"/>
    </row>
    <row r="6774" spans="2:8" ht="40.5" x14ac:dyDescent="0.35">
      <c r="B6774" s="410" t="s">
        <v>7582</v>
      </c>
      <c r="C6774" s="411" t="s">
        <v>893</v>
      </c>
      <c r="D6774" s="412"/>
      <c r="E6774" s="412">
        <v>1279.1600000000001</v>
      </c>
      <c r="F6774" s="412">
        <v>0</v>
      </c>
      <c r="G6774" s="412"/>
      <c r="H6774" s="413"/>
    </row>
    <row r="6775" spans="2:8" ht="40.5" x14ac:dyDescent="0.35">
      <c r="B6775" s="410" t="s">
        <v>7583</v>
      </c>
      <c r="C6775" s="411" t="s">
        <v>893</v>
      </c>
      <c r="D6775" s="412"/>
      <c r="E6775" s="412">
        <v>0</v>
      </c>
      <c r="F6775" s="412">
        <v>1859.47</v>
      </c>
      <c r="G6775" s="412"/>
      <c r="H6775" s="413"/>
    </row>
    <row r="6776" spans="2:8" ht="40.5" x14ac:dyDescent="0.35">
      <c r="B6776" s="410" t="s">
        <v>7584</v>
      </c>
      <c r="C6776" s="411" t="s">
        <v>893</v>
      </c>
      <c r="D6776" s="412"/>
      <c r="E6776" s="412">
        <v>1859.47</v>
      </c>
      <c r="F6776" s="412">
        <v>0</v>
      </c>
      <c r="G6776" s="412"/>
      <c r="H6776" s="413"/>
    </row>
    <row r="6777" spans="2:8" ht="40.5" x14ac:dyDescent="0.35">
      <c r="B6777" s="410" t="s">
        <v>7585</v>
      </c>
      <c r="C6777" s="411" t="s">
        <v>893</v>
      </c>
      <c r="D6777" s="412"/>
      <c r="E6777" s="412">
        <v>0</v>
      </c>
      <c r="F6777" s="412">
        <v>1098.6500000000001</v>
      </c>
      <c r="G6777" s="412"/>
      <c r="H6777" s="413"/>
    </row>
    <row r="6778" spans="2:8" ht="40.5" x14ac:dyDescent="0.35">
      <c r="B6778" s="410" t="s">
        <v>7586</v>
      </c>
      <c r="C6778" s="411" t="s">
        <v>893</v>
      </c>
      <c r="D6778" s="412"/>
      <c r="E6778" s="412">
        <v>1098.6500000000001</v>
      </c>
      <c r="F6778" s="412">
        <v>0</v>
      </c>
      <c r="G6778" s="412"/>
      <c r="H6778" s="413"/>
    </row>
    <row r="6779" spans="2:8" ht="40.5" x14ac:dyDescent="0.35">
      <c r="B6779" s="410" t="s">
        <v>7587</v>
      </c>
      <c r="C6779" s="411" t="s">
        <v>893</v>
      </c>
      <c r="D6779" s="412"/>
      <c r="E6779" s="412">
        <v>0</v>
      </c>
      <c r="F6779" s="412">
        <v>8084.94</v>
      </c>
      <c r="G6779" s="412"/>
      <c r="H6779" s="413"/>
    </row>
    <row r="6780" spans="2:8" ht="40.5" x14ac:dyDescent="0.35">
      <c r="B6780" s="410" t="s">
        <v>7588</v>
      </c>
      <c r="C6780" s="411" t="s">
        <v>893</v>
      </c>
      <c r="D6780" s="412"/>
      <c r="E6780" s="412">
        <v>8084.94</v>
      </c>
      <c r="F6780" s="412">
        <v>0</v>
      </c>
      <c r="G6780" s="412"/>
      <c r="H6780" s="413"/>
    </row>
    <row r="6781" spans="2:8" ht="40.5" x14ac:dyDescent="0.35">
      <c r="B6781" s="410" t="s">
        <v>7589</v>
      </c>
      <c r="C6781" s="411" t="s">
        <v>893</v>
      </c>
      <c r="D6781" s="412"/>
      <c r="E6781" s="412">
        <v>0</v>
      </c>
      <c r="F6781" s="412">
        <v>1397.96</v>
      </c>
      <c r="G6781" s="412"/>
      <c r="H6781" s="413"/>
    </row>
    <row r="6782" spans="2:8" ht="40.5" x14ac:dyDescent="0.35">
      <c r="B6782" s="410" t="s">
        <v>7590</v>
      </c>
      <c r="C6782" s="411" t="s">
        <v>893</v>
      </c>
      <c r="D6782" s="412"/>
      <c r="E6782" s="412">
        <v>1397.96</v>
      </c>
      <c r="F6782" s="412">
        <v>0</v>
      </c>
      <c r="G6782" s="412"/>
      <c r="H6782" s="413"/>
    </row>
    <row r="6783" spans="2:8" ht="40.5" x14ac:dyDescent="0.35">
      <c r="B6783" s="410" t="s">
        <v>7591</v>
      </c>
      <c r="C6783" s="411" t="s">
        <v>893</v>
      </c>
      <c r="D6783" s="412"/>
      <c r="E6783" s="412">
        <v>0</v>
      </c>
      <c r="F6783" s="412">
        <v>8195.82</v>
      </c>
      <c r="G6783" s="412"/>
      <c r="H6783" s="413"/>
    </row>
    <row r="6784" spans="2:8" ht="40.5" x14ac:dyDescent="0.35">
      <c r="B6784" s="410" t="s">
        <v>7592</v>
      </c>
      <c r="C6784" s="411" t="s">
        <v>893</v>
      </c>
      <c r="D6784" s="412"/>
      <c r="E6784" s="412">
        <v>8195.82</v>
      </c>
      <c r="F6784" s="412">
        <v>0</v>
      </c>
      <c r="G6784" s="412"/>
      <c r="H6784" s="413"/>
    </row>
    <row r="6785" spans="2:8" ht="40.5" x14ac:dyDescent="0.35">
      <c r="B6785" s="410" t="s">
        <v>7593</v>
      </c>
      <c r="C6785" s="411" t="s">
        <v>893</v>
      </c>
      <c r="D6785" s="412"/>
      <c r="E6785" s="412">
        <v>0</v>
      </c>
      <c r="F6785" s="412">
        <v>1397.96</v>
      </c>
      <c r="G6785" s="412"/>
      <c r="H6785" s="413"/>
    </row>
    <row r="6786" spans="2:8" ht="40.5" x14ac:dyDescent="0.35">
      <c r="B6786" s="410" t="s">
        <v>7594</v>
      </c>
      <c r="C6786" s="411" t="s">
        <v>893</v>
      </c>
      <c r="D6786" s="412"/>
      <c r="E6786" s="412">
        <v>1397.96</v>
      </c>
      <c r="F6786" s="412">
        <v>0</v>
      </c>
      <c r="G6786" s="412"/>
      <c r="H6786" s="413"/>
    </row>
    <row r="6787" spans="2:8" ht="40.5" x14ac:dyDescent="0.35">
      <c r="B6787" s="410" t="s">
        <v>7595</v>
      </c>
      <c r="C6787" s="411" t="s">
        <v>895</v>
      </c>
      <c r="D6787" s="412"/>
      <c r="E6787" s="412">
        <v>0</v>
      </c>
      <c r="F6787" s="412">
        <v>1573.23</v>
      </c>
      <c r="G6787" s="412"/>
      <c r="H6787" s="413"/>
    </row>
    <row r="6788" spans="2:8" ht="40.5" x14ac:dyDescent="0.35">
      <c r="B6788" s="410" t="s">
        <v>7596</v>
      </c>
      <c r="C6788" s="411" t="s">
        <v>895</v>
      </c>
      <c r="D6788" s="412"/>
      <c r="E6788" s="412">
        <v>1573.23</v>
      </c>
      <c r="F6788" s="412">
        <v>0</v>
      </c>
      <c r="G6788" s="412"/>
      <c r="H6788" s="413"/>
    </row>
    <row r="6789" spans="2:8" ht="40.5" x14ac:dyDescent="0.35">
      <c r="B6789" s="410" t="s">
        <v>7597</v>
      </c>
      <c r="C6789" s="411" t="s">
        <v>897</v>
      </c>
      <c r="D6789" s="412"/>
      <c r="E6789" s="412">
        <v>0</v>
      </c>
      <c r="F6789" s="412">
        <v>2529.86</v>
      </c>
      <c r="G6789" s="412"/>
      <c r="H6789" s="413"/>
    </row>
    <row r="6790" spans="2:8" ht="40.5" x14ac:dyDescent="0.35">
      <c r="B6790" s="410" t="s">
        <v>7598</v>
      </c>
      <c r="C6790" s="411" t="s">
        <v>897</v>
      </c>
      <c r="D6790" s="412"/>
      <c r="E6790" s="412">
        <v>2529.86</v>
      </c>
      <c r="F6790" s="412">
        <v>0</v>
      </c>
      <c r="G6790" s="412"/>
      <c r="H6790" s="413"/>
    </row>
    <row r="6791" spans="2:8" ht="40.5" x14ac:dyDescent="0.35">
      <c r="B6791" s="410" t="s">
        <v>7599</v>
      </c>
      <c r="C6791" s="411" t="s">
        <v>897</v>
      </c>
      <c r="D6791" s="412"/>
      <c r="E6791" s="412">
        <v>0</v>
      </c>
      <c r="F6791" s="412">
        <v>1907.08</v>
      </c>
      <c r="G6791" s="412"/>
      <c r="H6791" s="413"/>
    </row>
    <row r="6792" spans="2:8" ht="40.5" x14ac:dyDescent="0.35">
      <c r="B6792" s="410" t="s">
        <v>7600</v>
      </c>
      <c r="C6792" s="411" t="s">
        <v>897</v>
      </c>
      <c r="D6792" s="412"/>
      <c r="E6792" s="412">
        <v>1907.08</v>
      </c>
      <c r="F6792" s="412">
        <v>0</v>
      </c>
      <c r="G6792" s="412"/>
      <c r="H6792" s="413"/>
    </row>
    <row r="6793" spans="2:8" ht="40.5" x14ac:dyDescent="0.35">
      <c r="B6793" s="410" t="s">
        <v>7601</v>
      </c>
      <c r="C6793" s="411" t="s">
        <v>897</v>
      </c>
      <c r="D6793" s="412"/>
      <c r="E6793" s="412">
        <v>0</v>
      </c>
      <c r="F6793" s="412">
        <v>1098.6500000000001</v>
      </c>
      <c r="G6793" s="412"/>
      <c r="H6793" s="413"/>
    </row>
    <row r="6794" spans="2:8" ht="40.5" x14ac:dyDescent="0.35">
      <c r="B6794" s="410" t="s">
        <v>7602</v>
      </c>
      <c r="C6794" s="411" t="s">
        <v>897</v>
      </c>
      <c r="D6794" s="412"/>
      <c r="E6794" s="412">
        <v>1098.6500000000001</v>
      </c>
      <c r="F6794" s="412">
        <v>0</v>
      </c>
      <c r="G6794" s="412"/>
      <c r="H6794" s="413"/>
    </row>
    <row r="6795" spans="2:8" ht="40.5" x14ac:dyDescent="0.35">
      <c r="B6795" s="410" t="s">
        <v>7603</v>
      </c>
      <c r="C6795" s="411" t="s">
        <v>897</v>
      </c>
      <c r="D6795" s="412"/>
      <c r="E6795" s="412">
        <v>0</v>
      </c>
      <c r="F6795" s="412">
        <v>2436</v>
      </c>
      <c r="G6795" s="412"/>
      <c r="H6795" s="413"/>
    </row>
    <row r="6796" spans="2:8" ht="40.5" x14ac:dyDescent="0.35">
      <c r="B6796" s="410" t="s">
        <v>7604</v>
      </c>
      <c r="C6796" s="411" t="s">
        <v>897</v>
      </c>
      <c r="D6796" s="412"/>
      <c r="E6796" s="412">
        <v>2436</v>
      </c>
      <c r="F6796" s="412">
        <v>0</v>
      </c>
      <c r="G6796" s="412"/>
      <c r="H6796" s="413"/>
    </row>
    <row r="6797" spans="2:8" ht="40.5" x14ac:dyDescent="0.35">
      <c r="B6797" s="410" t="s">
        <v>7605</v>
      </c>
      <c r="C6797" s="411" t="s">
        <v>897</v>
      </c>
      <c r="D6797" s="412"/>
      <c r="E6797" s="412">
        <v>0</v>
      </c>
      <c r="F6797" s="412">
        <v>4188.09</v>
      </c>
      <c r="G6797" s="412"/>
      <c r="H6797" s="413"/>
    </row>
    <row r="6798" spans="2:8" ht="40.5" x14ac:dyDescent="0.35">
      <c r="B6798" s="410" t="s">
        <v>7606</v>
      </c>
      <c r="C6798" s="411" t="s">
        <v>897</v>
      </c>
      <c r="D6798" s="412"/>
      <c r="E6798" s="412">
        <v>4188.09</v>
      </c>
      <c r="F6798" s="412">
        <v>0</v>
      </c>
      <c r="G6798" s="412"/>
      <c r="H6798" s="413"/>
    </row>
    <row r="6799" spans="2:8" ht="40.5" x14ac:dyDescent="0.35">
      <c r="B6799" s="410" t="s">
        <v>7607</v>
      </c>
      <c r="C6799" s="411" t="s">
        <v>897</v>
      </c>
      <c r="D6799" s="412"/>
      <c r="E6799" s="412">
        <v>0</v>
      </c>
      <c r="F6799" s="412">
        <v>2340.12</v>
      </c>
      <c r="G6799" s="412"/>
      <c r="H6799" s="413"/>
    </row>
    <row r="6800" spans="2:8" ht="40.5" x14ac:dyDescent="0.35">
      <c r="B6800" s="410" t="s">
        <v>7608</v>
      </c>
      <c r="C6800" s="411" t="s">
        <v>897</v>
      </c>
      <c r="D6800" s="412"/>
      <c r="E6800" s="412">
        <v>2340.12</v>
      </c>
      <c r="F6800" s="412">
        <v>0</v>
      </c>
      <c r="G6800" s="412"/>
      <c r="H6800" s="413"/>
    </row>
    <row r="6801" spans="2:8" ht="40.5" x14ac:dyDescent="0.35">
      <c r="B6801" s="410" t="s">
        <v>7609</v>
      </c>
      <c r="C6801" s="411" t="s">
        <v>897</v>
      </c>
      <c r="D6801" s="412"/>
      <c r="E6801" s="412">
        <v>0</v>
      </c>
      <c r="F6801" s="412">
        <v>1279.1600000000001</v>
      </c>
      <c r="G6801" s="412"/>
      <c r="H6801" s="413"/>
    </row>
    <row r="6802" spans="2:8" ht="40.5" x14ac:dyDescent="0.35">
      <c r="B6802" s="410" t="s">
        <v>7610</v>
      </c>
      <c r="C6802" s="411" t="s">
        <v>897</v>
      </c>
      <c r="D6802" s="412"/>
      <c r="E6802" s="412">
        <v>1279.1600000000001</v>
      </c>
      <c r="F6802" s="412">
        <v>0</v>
      </c>
      <c r="G6802" s="412"/>
      <c r="H6802" s="413"/>
    </row>
    <row r="6803" spans="2:8" ht="40.5" x14ac:dyDescent="0.35">
      <c r="B6803" s="410" t="s">
        <v>7611</v>
      </c>
      <c r="C6803" s="411" t="s">
        <v>897</v>
      </c>
      <c r="D6803" s="412"/>
      <c r="E6803" s="412">
        <v>0</v>
      </c>
      <c r="F6803" s="412">
        <v>1907.08</v>
      </c>
      <c r="G6803" s="412"/>
      <c r="H6803" s="413"/>
    </row>
    <row r="6804" spans="2:8" ht="40.5" x14ac:dyDescent="0.35">
      <c r="B6804" s="410" t="s">
        <v>7612</v>
      </c>
      <c r="C6804" s="411" t="s">
        <v>897</v>
      </c>
      <c r="D6804" s="412"/>
      <c r="E6804" s="412">
        <v>1907.08</v>
      </c>
      <c r="F6804" s="412">
        <v>0</v>
      </c>
      <c r="G6804" s="412"/>
      <c r="H6804" s="413"/>
    </row>
    <row r="6805" spans="2:8" ht="40.5" x14ac:dyDescent="0.35">
      <c r="B6805" s="410" t="s">
        <v>7613</v>
      </c>
      <c r="C6805" s="411" t="s">
        <v>897</v>
      </c>
      <c r="D6805" s="412"/>
      <c r="E6805" s="412">
        <v>0</v>
      </c>
      <c r="F6805" s="412">
        <v>8084.94</v>
      </c>
      <c r="G6805" s="412"/>
      <c r="H6805" s="413"/>
    </row>
    <row r="6806" spans="2:8" ht="40.5" x14ac:dyDescent="0.35">
      <c r="B6806" s="410" t="s">
        <v>7614</v>
      </c>
      <c r="C6806" s="411" t="s">
        <v>897</v>
      </c>
      <c r="D6806" s="412"/>
      <c r="E6806" s="412">
        <v>8084.94</v>
      </c>
      <c r="F6806" s="412">
        <v>0</v>
      </c>
      <c r="G6806" s="412"/>
      <c r="H6806" s="413"/>
    </row>
    <row r="6807" spans="2:8" ht="40.5" x14ac:dyDescent="0.35">
      <c r="B6807" s="410" t="s">
        <v>7615</v>
      </c>
      <c r="C6807" s="411" t="s">
        <v>897</v>
      </c>
      <c r="D6807" s="412"/>
      <c r="E6807" s="412">
        <v>0</v>
      </c>
      <c r="F6807" s="412">
        <v>2707.08</v>
      </c>
      <c r="G6807" s="412"/>
      <c r="H6807" s="413"/>
    </row>
    <row r="6808" spans="2:8" ht="40.5" x14ac:dyDescent="0.35">
      <c r="B6808" s="410" t="s">
        <v>7616</v>
      </c>
      <c r="C6808" s="411" t="s">
        <v>897</v>
      </c>
      <c r="D6808" s="412"/>
      <c r="E6808" s="412">
        <v>2707.08</v>
      </c>
      <c r="F6808" s="412">
        <v>0</v>
      </c>
      <c r="G6808" s="412"/>
      <c r="H6808" s="413"/>
    </row>
    <row r="6809" spans="2:8" ht="40.5" x14ac:dyDescent="0.35">
      <c r="B6809" s="410" t="s">
        <v>7617</v>
      </c>
      <c r="C6809" s="411" t="s">
        <v>897</v>
      </c>
      <c r="D6809" s="412"/>
      <c r="E6809" s="412">
        <v>0</v>
      </c>
      <c r="F6809" s="412">
        <v>8195.82</v>
      </c>
      <c r="G6809" s="412"/>
      <c r="H6809" s="413"/>
    </row>
    <row r="6810" spans="2:8" ht="40.5" x14ac:dyDescent="0.35">
      <c r="B6810" s="410" t="s">
        <v>7618</v>
      </c>
      <c r="C6810" s="411" t="s">
        <v>897</v>
      </c>
      <c r="D6810" s="412"/>
      <c r="E6810" s="412">
        <v>8195.82</v>
      </c>
      <c r="F6810" s="412">
        <v>0</v>
      </c>
      <c r="G6810" s="412"/>
      <c r="H6810" s="413"/>
    </row>
    <row r="6811" spans="2:8" ht="40.5" x14ac:dyDescent="0.35">
      <c r="B6811" s="410" t="s">
        <v>7619</v>
      </c>
      <c r="C6811" s="411" t="s">
        <v>897</v>
      </c>
      <c r="D6811" s="412"/>
      <c r="E6811" s="412">
        <v>0</v>
      </c>
      <c r="F6811" s="412">
        <v>1397.96</v>
      </c>
      <c r="G6811" s="412"/>
      <c r="H6811" s="413"/>
    </row>
    <row r="6812" spans="2:8" ht="40.5" x14ac:dyDescent="0.35">
      <c r="B6812" s="410" t="s">
        <v>7620</v>
      </c>
      <c r="C6812" s="411" t="s">
        <v>897</v>
      </c>
      <c r="D6812" s="412"/>
      <c r="E6812" s="412">
        <v>1397.96</v>
      </c>
      <c r="F6812" s="412">
        <v>0</v>
      </c>
      <c r="G6812" s="412"/>
      <c r="H6812" s="413"/>
    </row>
    <row r="6813" spans="2:8" ht="40.5" x14ac:dyDescent="0.35">
      <c r="B6813" s="410" t="s">
        <v>7621</v>
      </c>
      <c r="C6813" s="411" t="s">
        <v>899</v>
      </c>
      <c r="D6813" s="412"/>
      <c r="E6813" s="412">
        <v>0</v>
      </c>
      <c r="F6813" s="412">
        <v>1575.64</v>
      </c>
      <c r="G6813" s="412"/>
      <c r="H6813" s="413"/>
    </row>
    <row r="6814" spans="2:8" ht="40.5" x14ac:dyDescent="0.35">
      <c r="B6814" s="410" t="s">
        <v>7622</v>
      </c>
      <c r="C6814" s="411" t="s">
        <v>899</v>
      </c>
      <c r="D6814" s="412"/>
      <c r="E6814" s="412">
        <v>1575.64</v>
      </c>
      <c r="F6814" s="412">
        <v>0</v>
      </c>
      <c r="G6814" s="412"/>
      <c r="H6814" s="413"/>
    </row>
    <row r="6815" spans="2:8" ht="27.75" x14ac:dyDescent="0.35">
      <c r="B6815" s="410" t="s">
        <v>7623</v>
      </c>
      <c r="C6815" s="411" t="s">
        <v>911</v>
      </c>
      <c r="D6815" s="412"/>
      <c r="E6815" s="412">
        <v>0</v>
      </c>
      <c r="F6815" s="412">
        <v>1575.64</v>
      </c>
      <c r="G6815" s="412"/>
      <c r="H6815" s="413"/>
    </row>
    <row r="6816" spans="2:8" ht="27.75" x14ac:dyDescent="0.35">
      <c r="B6816" s="410" t="s">
        <v>7624</v>
      </c>
      <c r="C6816" s="411" t="s">
        <v>911</v>
      </c>
      <c r="D6816" s="412"/>
      <c r="E6816" s="412">
        <v>1575.64</v>
      </c>
      <c r="F6816" s="412">
        <v>0</v>
      </c>
      <c r="G6816" s="412"/>
      <c r="H6816" s="413"/>
    </row>
    <row r="6817" spans="2:8" ht="40.5" x14ac:dyDescent="0.35">
      <c r="B6817" s="410" t="s">
        <v>7625</v>
      </c>
      <c r="C6817" s="411" t="s">
        <v>913</v>
      </c>
      <c r="D6817" s="412"/>
      <c r="E6817" s="412">
        <v>0</v>
      </c>
      <c r="F6817" s="412">
        <v>7284.11</v>
      </c>
      <c r="G6817" s="412"/>
      <c r="H6817" s="413"/>
    </row>
    <row r="6818" spans="2:8" ht="40.5" x14ac:dyDescent="0.35">
      <c r="B6818" s="410" t="s">
        <v>7626</v>
      </c>
      <c r="C6818" s="411" t="s">
        <v>913</v>
      </c>
      <c r="D6818" s="412"/>
      <c r="E6818" s="412">
        <v>7284.11</v>
      </c>
      <c r="F6818" s="412">
        <v>0</v>
      </c>
      <c r="G6818" s="412"/>
      <c r="H6818" s="413"/>
    </row>
    <row r="6819" spans="2:8" ht="53.25" x14ac:dyDescent="0.35">
      <c r="B6819" s="410" t="s">
        <v>7627</v>
      </c>
      <c r="C6819" s="411" t="s">
        <v>915</v>
      </c>
      <c r="D6819" s="412"/>
      <c r="E6819" s="412">
        <v>0</v>
      </c>
      <c r="F6819" s="412">
        <v>2529.86</v>
      </c>
      <c r="G6819" s="412"/>
      <c r="H6819" s="413"/>
    </row>
    <row r="6820" spans="2:8" ht="53.25" x14ac:dyDescent="0.35">
      <c r="B6820" s="410" t="s">
        <v>7628</v>
      </c>
      <c r="C6820" s="411" t="s">
        <v>915</v>
      </c>
      <c r="D6820" s="412"/>
      <c r="E6820" s="412">
        <v>2529.86</v>
      </c>
      <c r="F6820" s="412">
        <v>0</v>
      </c>
      <c r="G6820" s="412"/>
      <c r="H6820" s="413"/>
    </row>
    <row r="6821" spans="2:8" ht="53.25" x14ac:dyDescent="0.35">
      <c r="B6821" s="410" t="s">
        <v>7629</v>
      </c>
      <c r="C6821" s="411" t="s">
        <v>915</v>
      </c>
      <c r="D6821" s="412"/>
      <c r="E6821" s="412">
        <v>0</v>
      </c>
      <c r="F6821" s="412">
        <v>1907.08</v>
      </c>
      <c r="G6821" s="412"/>
      <c r="H6821" s="413"/>
    </row>
    <row r="6822" spans="2:8" ht="53.25" x14ac:dyDescent="0.35">
      <c r="B6822" s="410" t="s">
        <v>7630</v>
      </c>
      <c r="C6822" s="411" t="s">
        <v>915</v>
      </c>
      <c r="D6822" s="412"/>
      <c r="E6822" s="412">
        <v>1907.08</v>
      </c>
      <c r="F6822" s="412">
        <v>0</v>
      </c>
      <c r="G6822" s="412"/>
      <c r="H6822" s="413"/>
    </row>
    <row r="6823" spans="2:8" ht="53.25" x14ac:dyDescent="0.35">
      <c r="B6823" s="410" t="s">
        <v>7631</v>
      </c>
      <c r="C6823" s="411" t="s">
        <v>915</v>
      </c>
      <c r="D6823" s="412"/>
      <c r="E6823" s="412">
        <v>0</v>
      </c>
      <c r="F6823" s="412">
        <v>1098.6500000000001</v>
      </c>
      <c r="G6823" s="412"/>
      <c r="H6823" s="413"/>
    </row>
    <row r="6824" spans="2:8" ht="53.25" x14ac:dyDescent="0.35">
      <c r="B6824" s="410" t="s">
        <v>7632</v>
      </c>
      <c r="C6824" s="411" t="s">
        <v>915</v>
      </c>
      <c r="D6824" s="412"/>
      <c r="E6824" s="412">
        <v>1098.6500000000001</v>
      </c>
      <c r="F6824" s="412">
        <v>0</v>
      </c>
      <c r="G6824" s="412"/>
      <c r="H6824" s="413"/>
    </row>
    <row r="6825" spans="2:8" ht="53.25" x14ac:dyDescent="0.35">
      <c r="B6825" s="410" t="s">
        <v>7633</v>
      </c>
      <c r="C6825" s="411" t="s">
        <v>915</v>
      </c>
      <c r="D6825" s="412"/>
      <c r="E6825" s="412">
        <v>0</v>
      </c>
      <c r="F6825" s="412">
        <v>2436</v>
      </c>
      <c r="G6825" s="412"/>
      <c r="H6825" s="413"/>
    </row>
    <row r="6826" spans="2:8" ht="53.25" x14ac:dyDescent="0.35">
      <c r="B6826" s="410" t="s">
        <v>7634</v>
      </c>
      <c r="C6826" s="411" t="s">
        <v>915</v>
      </c>
      <c r="D6826" s="412"/>
      <c r="E6826" s="412">
        <v>2436</v>
      </c>
      <c r="F6826" s="412">
        <v>0</v>
      </c>
      <c r="G6826" s="412"/>
      <c r="H6826" s="413"/>
    </row>
    <row r="6827" spans="2:8" ht="53.25" x14ac:dyDescent="0.35">
      <c r="B6827" s="410" t="s">
        <v>7635</v>
      </c>
      <c r="C6827" s="411" t="s">
        <v>915</v>
      </c>
      <c r="D6827" s="412"/>
      <c r="E6827" s="412">
        <v>0</v>
      </c>
      <c r="F6827" s="412">
        <v>4188.09</v>
      </c>
      <c r="G6827" s="412"/>
      <c r="H6827" s="413"/>
    </row>
    <row r="6828" spans="2:8" ht="53.25" x14ac:dyDescent="0.35">
      <c r="B6828" s="410" t="s">
        <v>7636</v>
      </c>
      <c r="C6828" s="411" t="s">
        <v>915</v>
      </c>
      <c r="D6828" s="412"/>
      <c r="E6828" s="412">
        <v>4188.09</v>
      </c>
      <c r="F6828" s="412">
        <v>0</v>
      </c>
      <c r="G6828" s="412"/>
      <c r="H6828" s="413"/>
    </row>
    <row r="6829" spans="2:8" ht="53.25" x14ac:dyDescent="0.35">
      <c r="B6829" s="410" t="s">
        <v>7637</v>
      </c>
      <c r="C6829" s="411" t="s">
        <v>915</v>
      </c>
      <c r="D6829" s="412"/>
      <c r="E6829" s="412">
        <v>0</v>
      </c>
      <c r="F6829" s="412">
        <v>627.09</v>
      </c>
      <c r="G6829" s="412"/>
      <c r="H6829" s="413"/>
    </row>
    <row r="6830" spans="2:8" ht="53.25" x14ac:dyDescent="0.35">
      <c r="B6830" s="410" t="s">
        <v>7638</v>
      </c>
      <c r="C6830" s="411" t="s">
        <v>915</v>
      </c>
      <c r="D6830" s="412"/>
      <c r="E6830" s="412">
        <v>627.09</v>
      </c>
      <c r="F6830" s="412">
        <v>0</v>
      </c>
      <c r="G6830" s="412"/>
      <c r="H6830" s="413"/>
    </row>
    <row r="6831" spans="2:8" ht="53.25" x14ac:dyDescent="0.35">
      <c r="B6831" s="410" t="s">
        <v>7639</v>
      </c>
      <c r="C6831" s="411" t="s">
        <v>915</v>
      </c>
      <c r="D6831" s="412"/>
      <c r="E6831" s="412">
        <v>0</v>
      </c>
      <c r="F6831" s="412">
        <v>2340.12</v>
      </c>
      <c r="G6831" s="412"/>
      <c r="H6831" s="413"/>
    </row>
    <row r="6832" spans="2:8" ht="53.25" x14ac:dyDescent="0.35">
      <c r="B6832" s="410" t="s">
        <v>7640</v>
      </c>
      <c r="C6832" s="411" t="s">
        <v>915</v>
      </c>
      <c r="D6832" s="412"/>
      <c r="E6832" s="412">
        <v>2340.12</v>
      </c>
      <c r="F6832" s="412">
        <v>0</v>
      </c>
      <c r="G6832" s="412"/>
      <c r="H6832" s="413"/>
    </row>
    <row r="6833" spans="2:8" ht="53.25" x14ac:dyDescent="0.35">
      <c r="B6833" s="410" t="s">
        <v>7641</v>
      </c>
      <c r="C6833" s="411" t="s">
        <v>915</v>
      </c>
      <c r="D6833" s="412"/>
      <c r="E6833" s="412">
        <v>0</v>
      </c>
      <c r="F6833" s="412">
        <v>1417.82</v>
      </c>
      <c r="G6833" s="412"/>
      <c r="H6833" s="413"/>
    </row>
    <row r="6834" spans="2:8" ht="53.25" x14ac:dyDescent="0.35">
      <c r="B6834" s="410" t="s">
        <v>7642</v>
      </c>
      <c r="C6834" s="411" t="s">
        <v>915</v>
      </c>
      <c r="D6834" s="412"/>
      <c r="E6834" s="412">
        <v>1417.82</v>
      </c>
      <c r="F6834" s="412">
        <v>0</v>
      </c>
      <c r="G6834" s="412"/>
      <c r="H6834" s="413"/>
    </row>
    <row r="6835" spans="2:8" ht="53.25" x14ac:dyDescent="0.35">
      <c r="B6835" s="410" t="s">
        <v>7643</v>
      </c>
      <c r="C6835" s="411" t="s">
        <v>915</v>
      </c>
      <c r="D6835" s="412"/>
      <c r="E6835" s="412">
        <v>0</v>
      </c>
      <c r="F6835" s="412">
        <v>1907.08</v>
      </c>
      <c r="G6835" s="412"/>
      <c r="H6835" s="413"/>
    </row>
    <row r="6836" spans="2:8" ht="53.25" x14ac:dyDescent="0.35">
      <c r="B6836" s="410" t="s">
        <v>7644</v>
      </c>
      <c r="C6836" s="411" t="s">
        <v>915</v>
      </c>
      <c r="D6836" s="412"/>
      <c r="E6836" s="412">
        <v>1907.08</v>
      </c>
      <c r="F6836" s="412">
        <v>0</v>
      </c>
      <c r="G6836" s="412"/>
      <c r="H6836" s="413"/>
    </row>
    <row r="6837" spans="2:8" ht="53.25" x14ac:dyDescent="0.35">
      <c r="B6837" s="410" t="s">
        <v>7645</v>
      </c>
      <c r="C6837" s="411" t="s">
        <v>915</v>
      </c>
      <c r="D6837" s="412"/>
      <c r="E6837" s="412">
        <v>0</v>
      </c>
      <c r="F6837" s="412">
        <v>1275.6400000000001</v>
      </c>
      <c r="G6837" s="412"/>
      <c r="H6837" s="413"/>
    </row>
    <row r="6838" spans="2:8" ht="53.25" x14ac:dyDescent="0.35">
      <c r="B6838" s="410" t="s">
        <v>7646</v>
      </c>
      <c r="C6838" s="411" t="s">
        <v>915</v>
      </c>
      <c r="D6838" s="412"/>
      <c r="E6838" s="412">
        <v>1275.6400000000001</v>
      </c>
      <c r="F6838" s="412">
        <v>0</v>
      </c>
      <c r="G6838" s="412"/>
      <c r="H6838" s="413"/>
    </row>
    <row r="6839" spans="2:8" ht="53.25" x14ac:dyDescent="0.35">
      <c r="B6839" s="410" t="s">
        <v>7647</v>
      </c>
      <c r="C6839" s="411" t="s">
        <v>915</v>
      </c>
      <c r="D6839" s="412"/>
      <c r="E6839" s="412">
        <v>0</v>
      </c>
      <c r="F6839" s="412">
        <v>9409.4699999999993</v>
      </c>
      <c r="G6839" s="412"/>
      <c r="H6839" s="413"/>
    </row>
    <row r="6840" spans="2:8" ht="53.25" x14ac:dyDescent="0.35">
      <c r="B6840" s="410" t="s">
        <v>7648</v>
      </c>
      <c r="C6840" s="411" t="s">
        <v>915</v>
      </c>
      <c r="D6840" s="412"/>
      <c r="E6840" s="412">
        <v>9409.4699999999993</v>
      </c>
      <c r="F6840" s="412">
        <v>0</v>
      </c>
      <c r="G6840" s="412"/>
      <c r="H6840" s="413"/>
    </row>
    <row r="6841" spans="2:8" ht="53.25" x14ac:dyDescent="0.35">
      <c r="B6841" s="410" t="s">
        <v>7649</v>
      </c>
      <c r="C6841" s="411" t="s">
        <v>915</v>
      </c>
      <c r="D6841" s="412"/>
      <c r="E6841" s="412">
        <v>0</v>
      </c>
      <c r="F6841" s="412">
        <v>2707.08</v>
      </c>
      <c r="G6841" s="412"/>
      <c r="H6841" s="413"/>
    </row>
    <row r="6842" spans="2:8" ht="53.25" x14ac:dyDescent="0.35">
      <c r="B6842" s="410" t="s">
        <v>7650</v>
      </c>
      <c r="C6842" s="411" t="s">
        <v>915</v>
      </c>
      <c r="D6842" s="412"/>
      <c r="E6842" s="412">
        <v>2707.08</v>
      </c>
      <c r="F6842" s="412">
        <v>0</v>
      </c>
      <c r="G6842" s="412"/>
      <c r="H6842" s="413"/>
    </row>
    <row r="6843" spans="2:8" ht="53.25" x14ac:dyDescent="0.35">
      <c r="B6843" s="410" t="s">
        <v>7651</v>
      </c>
      <c r="C6843" s="411" t="s">
        <v>915</v>
      </c>
      <c r="D6843" s="412"/>
      <c r="E6843" s="412">
        <v>0</v>
      </c>
      <c r="F6843" s="412">
        <v>8195.82</v>
      </c>
      <c r="G6843" s="412"/>
      <c r="H6843" s="413"/>
    </row>
    <row r="6844" spans="2:8" ht="53.25" x14ac:dyDescent="0.35">
      <c r="B6844" s="410" t="s">
        <v>7652</v>
      </c>
      <c r="C6844" s="411" t="s">
        <v>915</v>
      </c>
      <c r="D6844" s="412"/>
      <c r="E6844" s="412">
        <v>8195.82</v>
      </c>
      <c r="F6844" s="412">
        <v>0</v>
      </c>
      <c r="G6844" s="412"/>
      <c r="H6844" s="413"/>
    </row>
    <row r="6845" spans="2:8" ht="53.25" x14ac:dyDescent="0.35">
      <c r="B6845" s="410" t="s">
        <v>7653</v>
      </c>
      <c r="C6845" s="411" t="s">
        <v>915</v>
      </c>
      <c r="D6845" s="412"/>
      <c r="E6845" s="412">
        <v>0</v>
      </c>
      <c r="F6845" s="412">
        <v>1397.96</v>
      </c>
      <c r="G6845" s="412"/>
      <c r="H6845" s="413"/>
    </row>
    <row r="6846" spans="2:8" ht="53.25" x14ac:dyDescent="0.35">
      <c r="B6846" s="410" t="s">
        <v>7654</v>
      </c>
      <c r="C6846" s="411" t="s">
        <v>915</v>
      </c>
      <c r="D6846" s="412"/>
      <c r="E6846" s="412">
        <v>1397.96</v>
      </c>
      <c r="F6846" s="412">
        <v>0</v>
      </c>
      <c r="G6846" s="412"/>
      <c r="H6846" s="413"/>
    </row>
    <row r="6847" spans="2:8" ht="27.75" x14ac:dyDescent="0.35">
      <c r="B6847" s="410" t="s">
        <v>7655</v>
      </c>
      <c r="C6847" s="411" t="s">
        <v>917</v>
      </c>
      <c r="D6847" s="412"/>
      <c r="E6847" s="412">
        <v>0</v>
      </c>
      <c r="F6847" s="412">
        <v>7284.11</v>
      </c>
      <c r="G6847" s="412"/>
      <c r="H6847" s="413"/>
    </row>
    <row r="6848" spans="2:8" ht="27.75" x14ac:dyDescent="0.35">
      <c r="B6848" s="410" t="s">
        <v>7656</v>
      </c>
      <c r="C6848" s="411" t="s">
        <v>917</v>
      </c>
      <c r="D6848" s="412"/>
      <c r="E6848" s="412">
        <v>7284.11</v>
      </c>
      <c r="F6848" s="412">
        <v>0</v>
      </c>
      <c r="G6848" s="412"/>
      <c r="H6848" s="413"/>
    </row>
    <row r="6849" spans="2:8" ht="53.25" x14ac:dyDescent="0.35">
      <c r="B6849" s="410" t="s">
        <v>7657</v>
      </c>
      <c r="C6849" s="411" t="s">
        <v>919</v>
      </c>
      <c r="D6849" s="412"/>
      <c r="E6849" s="412">
        <v>0</v>
      </c>
      <c r="F6849" s="412">
        <v>1575.64</v>
      </c>
      <c r="G6849" s="412"/>
      <c r="H6849" s="413"/>
    </row>
    <row r="6850" spans="2:8" ht="53.25" x14ac:dyDescent="0.35">
      <c r="B6850" s="410" t="s">
        <v>7658</v>
      </c>
      <c r="C6850" s="411" t="s">
        <v>919</v>
      </c>
      <c r="D6850" s="412"/>
      <c r="E6850" s="412">
        <v>1575.64</v>
      </c>
      <c r="F6850" s="412">
        <v>0</v>
      </c>
      <c r="G6850" s="412"/>
      <c r="H6850" s="413"/>
    </row>
    <row r="6851" spans="2:8" x14ac:dyDescent="0.35">
      <c r="B6851" s="410" t="s">
        <v>7659</v>
      </c>
      <c r="C6851" s="411" t="s">
        <v>2581</v>
      </c>
      <c r="D6851" s="412">
        <v>0</v>
      </c>
      <c r="E6851" s="412">
        <v>149512.24</v>
      </c>
      <c r="F6851" s="412">
        <v>149512.24</v>
      </c>
      <c r="G6851" s="412">
        <v>0</v>
      </c>
      <c r="H6851" s="413"/>
    </row>
    <row r="6852" spans="2:8" x14ac:dyDescent="0.35">
      <c r="B6852" s="410" t="s">
        <v>7660</v>
      </c>
      <c r="C6852" s="411" t="s">
        <v>2583</v>
      </c>
      <c r="D6852" s="412">
        <v>0</v>
      </c>
      <c r="E6852" s="412">
        <v>149512.24</v>
      </c>
      <c r="F6852" s="412">
        <v>149512.24</v>
      </c>
      <c r="G6852" s="412">
        <v>0</v>
      </c>
      <c r="H6852" s="413"/>
    </row>
    <row r="6853" spans="2:8" x14ac:dyDescent="0.35">
      <c r="B6853" s="410" t="s">
        <v>7661</v>
      </c>
      <c r="C6853" s="411" t="s">
        <v>2585</v>
      </c>
      <c r="D6853" s="412">
        <v>0</v>
      </c>
      <c r="E6853" s="412">
        <v>67805.279999999999</v>
      </c>
      <c r="F6853" s="412">
        <v>67805.279999999999</v>
      </c>
      <c r="G6853" s="412">
        <v>0</v>
      </c>
      <c r="H6853" s="413"/>
    </row>
    <row r="6854" spans="2:8" ht="40.5" x14ac:dyDescent="0.35">
      <c r="B6854" s="410" t="s">
        <v>7662</v>
      </c>
      <c r="C6854" s="411" t="s">
        <v>393</v>
      </c>
      <c r="D6854" s="412"/>
      <c r="E6854" s="412">
        <v>0</v>
      </c>
      <c r="F6854" s="412">
        <v>277.5</v>
      </c>
      <c r="G6854" s="412"/>
      <c r="H6854" s="413"/>
    </row>
    <row r="6855" spans="2:8" ht="40.5" x14ac:dyDescent="0.35">
      <c r="B6855" s="410" t="s">
        <v>7663</v>
      </c>
      <c r="C6855" s="411" t="s">
        <v>393</v>
      </c>
      <c r="D6855" s="412"/>
      <c r="E6855" s="412">
        <v>277.5</v>
      </c>
      <c r="F6855" s="412">
        <v>0</v>
      </c>
      <c r="G6855" s="412"/>
      <c r="H6855" s="413"/>
    </row>
    <row r="6856" spans="2:8" ht="40.5" x14ac:dyDescent="0.35">
      <c r="B6856" s="410" t="s">
        <v>7664</v>
      </c>
      <c r="C6856" s="411" t="s">
        <v>393</v>
      </c>
      <c r="D6856" s="412"/>
      <c r="E6856" s="412">
        <v>0</v>
      </c>
      <c r="F6856" s="412">
        <v>277.5</v>
      </c>
      <c r="G6856" s="412"/>
      <c r="H6856" s="413"/>
    </row>
    <row r="6857" spans="2:8" ht="40.5" x14ac:dyDescent="0.35">
      <c r="B6857" s="410" t="s">
        <v>7665</v>
      </c>
      <c r="C6857" s="411" t="s">
        <v>393</v>
      </c>
      <c r="D6857" s="412"/>
      <c r="E6857" s="412">
        <v>277.5</v>
      </c>
      <c r="F6857" s="412">
        <v>0</v>
      </c>
      <c r="G6857" s="412"/>
      <c r="H6857" s="413"/>
    </row>
    <row r="6858" spans="2:8" ht="40.5" x14ac:dyDescent="0.35">
      <c r="B6858" s="410" t="s">
        <v>7666</v>
      </c>
      <c r="C6858" s="411" t="s">
        <v>393</v>
      </c>
      <c r="D6858" s="412"/>
      <c r="E6858" s="412">
        <v>0</v>
      </c>
      <c r="F6858" s="412">
        <v>231.26</v>
      </c>
      <c r="G6858" s="412"/>
      <c r="H6858" s="413"/>
    </row>
    <row r="6859" spans="2:8" ht="40.5" x14ac:dyDescent="0.35">
      <c r="B6859" s="410" t="s">
        <v>7667</v>
      </c>
      <c r="C6859" s="411" t="s">
        <v>393</v>
      </c>
      <c r="D6859" s="412"/>
      <c r="E6859" s="412">
        <v>231.26</v>
      </c>
      <c r="F6859" s="412">
        <v>0</v>
      </c>
      <c r="G6859" s="412"/>
      <c r="H6859" s="413"/>
    </row>
    <row r="6860" spans="2:8" ht="40.5" x14ac:dyDescent="0.35">
      <c r="B6860" s="410" t="s">
        <v>7668</v>
      </c>
      <c r="C6860" s="411" t="s">
        <v>393</v>
      </c>
      <c r="D6860" s="412"/>
      <c r="E6860" s="412">
        <v>0</v>
      </c>
      <c r="F6860" s="412">
        <v>647.5</v>
      </c>
      <c r="G6860" s="412"/>
      <c r="H6860" s="413"/>
    </row>
    <row r="6861" spans="2:8" ht="40.5" x14ac:dyDescent="0.35">
      <c r="B6861" s="410" t="s">
        <v>7669</v>
      </c>
      <c r="C6861" s="411" t="s">
        <v>393</v>
      </c>
      <c r="D6861" s="412"/>
      <c r="E6861" s="412">
        <v>647.5</v>
      </c>
      <c r="F6861" s="412">
        <v>0</v>
      </c>
      <c r="G6861" s="412"/>
      <c r="H6861" s="413"/>
    </row>
    <row r="6862" spans="2:8" ht="40.5" x14ac:dyDescent="0.35">
      <c r="B6862" s="410" t="s">
        <v>7670</v>
      </c>
      <c r="C6862" s="411" t="s">
        <v>393</v>
      </c>
      <c r="D6862" s="412"/>
      <c r="E6862" s="412">
        <v>0</v>
      </c>
      <c r="F6862" s="412">
        <v>203.5</v>
      </c>
      <c r="G6862" s="412"/>
      <c r="H6862" s="413"/>
    </row>
    <row r="6863" spans="2:8" ht="40.5" x14ac:dyDescent="0.35">
      <c r="B6863" s="410" t="s">
        <v>7671</v>
      </c>
      <c r="C6863" s="411" t="s">
        <v>393</v>
      </c>
      <c r="D6863" s="412"/>
      <c r="E6863" s="412">
        <v>203.5</v>
      </c>
      <c r="F6863" s="412">
        <v>0</v>
      </c>
      <c r="G6863" s="412"/>
      <c r="H6863" s="413"/>
    </row>
    <row r="6864" spans="2:8" ht="40.5" x14ac:dyDescent="0.35">
      <c r="B6864" s="410" t="s">
        <v>7672</v>
      </c>
      <c r="C6864" s="411" t="s">
        <v>393</v>
      </c>
      <c r="D6864" s="412"/>
      <c r="E6864" s="412">
        <v>0</v>
      </c>
      <c r="F6864" s="412">
        <v>1017.5</v>
      </c>
      <c r="G6864" s="412"/>
      <c r="H6864" s="413"/>
    </row>
    <row r="6865" spans="2:8" ht="40.5" x14ac:dyDescent="0.35">
      <c r="B6865" s="410" t="s">
        <v>7673</v>
      </c>
      <c r="C6865" s="411" t="s">
        <v>393</v>
      </c>
      <c r="D6865" s="412"/>
      <c r="E6865" s="412">
        <v>1017.5</v>
      </c>
      <c r="F6865" s="412">
        <v>0</v>
      </c>
      <c r="G6865" s="412"/>
      <c r="H6865" s="413"/>
    </row>
    <row r="6866" spans="2:8" ht="40.5" x14ac:dyDescent="0.35">
      <c r="B6866" s="410" t="s">
        <v>7674</v>
      </c>
      <c r="C6866" s="411" t="s">
        <v>393</v>
      </c>
      <c r="D6866" s="412"/>
      <c r="E6866" s="412">
        <v>0</v>
      </c>
      <c r="F6866" s="412">
        <v>307.57</v>
      </c>
      <c r="G6866" s="412"/>
      <c r="H6866" s="413"/>
    </row>
    <row r="6867" spans="2:8" ht="40.5" x14ac:dyDescent="0.35">
      <c r="B6867" s="410" t="s">
        <v>7675</v>
      </c>
      <c r="C6867" s="411" t="s">
        <v>393</v>
      </c>
      <c r="D6867" s="412"/>
      <c r="E6867" s="412">
        <v>307.57</v>
      </c>
      <c r="F6867" s="412">
        <v>0</v>
      </c>
      <c r="G6867" s="412"/>
      <c r="H6867" s="413"/>
    </row>
    <row r="6868" spans="2:8" ht="27.75" x14ac:dyDescent="0.35">
      <c r="B6868" s="410" t="s">
        <v>7676</v>
      </c>
      <c r="C6868" s="411" t="s">
        <v>434</v>
      </c>
      <c r="D6868" s="412"/>
      <c r="E6868" s="412">
        <v>0</v>
      </c>
      <c r="F6868" s="412">
        <v>277.5</v>
      </c>
      <c r="G6868" s="412"/>
      <c r="H6868" s="413"/>
    </row>
    <row r="6869" spans="2:8" ht="27.75" x14ac:dyDescent="0.35">
      <c r="B6869" s="410" t="s">
        <v>7677</v>
      </c>
      <c r="C6869" s="411" t="s">
        <v>434</v>
      </c>
      <c r="D6869" s="412"/>
      <c r="E6869" s="412">
        <v>277.5</v>
      </c>
      <c r="F6869" s="412">
        <v>0</v>
      </c>
      <c r="G6869" s="412"/>
      <c r="H6869" s="413"/>
    </row>
    <row r="6870" spans="2:8" ht="27.75" x14ac:dyDescent="0.35">
      <c r="B6870" s="410" t="s">
        <v>7678</v>
      </c>
      <c r="C6870" s="411" t="s">
        <v>434</v>
      </c>
      <c r="D6870" s="412"/>
      <c r="E6870" s="412">
        <v>0</v>
      </c>
      <c r="F6870" s="412">
        <v>277.5</v>
      </c>
      <c r="G6870" s="412"/>
      <c r="H6870" s="413"/>
    </row>
    <row r="6871" spans="2:8" ht="27.75" x14ac:dyDescent="0.35">
      <c r="B6871" s="410" t="s">
        <v>7679</v>
      </c>
      <c r="C6871" s="411" t="s">
        <v>434</v>
      </c>
      <c r="D6871" s="412"/>
      <c r="E6871" s="412">
        <v>277.5</v>
      </c>
      <c r="F6871" s="412">
        <v>0</v>
      </c>
      <c r="G6871" s="412"/>
      <c r="H6871" s="413"/>
    </row>
    <row r="6872" spans="2:8" ht="27.75" x14ac:dyDescent="0.35">
      <c r="B6872" s="410" t="s">
        <v>7680</v>
      </c>
      <c r="C6872" s="411" t="s">
        <v>434</v>
      </c>
      <c r="D6872" s="412"/>
      <c r="E6872" s="412">
        <v>0</v>
      </c>
      <c r="F6872" s="412">
        <v>231.26</v>
      </c>
      <c r="G6872" s="412"/>
      <c r="H6872" s="413"/>
    </row>
    <row r="6873" spans="2:8" ht="27.75" x14ac:dyDescent="0.35">
      <c r="B6873" s="410" t="s">
        <v>7681</v>
      </c>
      <c r="C6873" s="411" t="s">
        <v>434</v>
      </c>
      <c r="D6873" s="412"/>
      <c r="E6873" s="412">
        <v>231.26</v>
      </c>
      <c r="F6873" s="412">
        <v>0</v>
      </c>
      <c r="G6873" s="412"/>
      <c r="H6873" s="413"/>
    </row>
    <row r="6874" spans="2:8" ht="27.75" x14ac:dyDescent="0.35">
      <c r="B6874" s="410" t="s">
        <v>7682</v>
      </c>
      <c r="C6874" s="411" t="s">
        <v>434</v>
      </c>
      <c r="D6874" s="412"/>
      <c r="E6874" s="412">
        <v>0</v>
      </c>
      <c r="F6874" s="412">
        <v>647.5</v>
      </c>
      <c r="G6874" s="412"/>
      <c r="H6874" s="413"/>
    </row>
    <row r="6875" spans="2:8" ht="27.75" x14ac:dyDescent="0.35">
      <c r="B6875" s="410" t="s">
        <v>7683</v>
      </c>
      <c r="C6875" s="411" t="s">
        <v>434</v>
      </c>
      <c r="D6875" s="412"/>
      <c r="E6875" s="412">
        <v>647.5</v>
      </c>
      <c r="F6875" s="412">
        <v>0</v>
      </c>
      <c r="G6875" s="412"/>
      <c r="H6875" s="413"/>
    </row>
    <row r="6876" spans="2:8" ht="27.75" x14ac:dyDescent="0.35">
      <c r="B6876" s="410" t="s">
        <v>7684</v>
      </c>
      <c r="C6876" s="411" t="s">
        <v>434</v>
      </c>
      <c r="D6876" s="412"/>
      <c r="E6876" s="412">
        <v>0</v>
      </c>
      <c r="F6876" s="412">
        <v>203.5</v>
      </c>
      <c r="G6876" s="412"/>
      <c r="H6876" s="413"/>
    </row>
    <row r="6877" spans="2:8" ht="27.75" x14ac:dyDescent="0.35">
      <c r="B6877" s="410" t="s">
        <v>7685</v>
      </c>
      <c r="C6877" s="411" t="s">
        <v>434</v>
      </c>
      <c r="D6877" s="412"/>
      <c r="E6877" s="412">
        <v>203.5</v>
      </c>
      <c r="F6877" s="412">
        <v>0</v>
      </c>
      <c r="G6877" s="412"/>
      <c r="H6877" s="413"/>
    </row>
    <row r="6878" spans="2:8" ht="27.75" x14ac:dyDescent="0.35">
      <c r="B6878" s="410" t="s">
        <v>7686</v>
      </c>
      <c r="C6878" s="411" t="s">
        <v>434</v>
      </c>
      <c r="D6878" s="412"/>
      <c r="E6878" s="412">
        <v>0</v>
      </c>
      <c r="F6878" s="412">
        <v>1017.5</v>
      </c>
      <c r="G6878" s="412"/>
      <c r="H6878" s="413"/>
    </row>
    <row r="6879" spans="2:8" ht="27.75" x14ac:dyDescent="0.35">
      <c r="B6879" s="410" t="s">
        <v>7687</v>
      </c>
      <c r="C6879" s="411" t="s">
        <v>434</v>
      </c>
      <c r="D6879" s="412"/>
      <c r="E6879" s="412">
        <v>1017.5</v>
      </c>
      <c r="F6879" s="412">
        <v>0</v>
      </c>
      <c r="G6879" s="412"/>
      <c r="H6879" s="413"/>
    </row>
    <row r="6880" spans="2:8" ht="53.25" x14ac:dyDescent="0.35">
      <c r="B6880" s="410" t="s">
        <v>7688</v>
      </c>
      <c r="C6880" s="411" t="s">
        <v>436</v>
      </c>
      <c r="D6880" s="412"/>
      <c r="E6880" s="412">
        <v>0</v>
      </c>
      <c r="F6880" s="412">
        <v>277.5</v>
      </c>
      <c r="G6880" s="412"/>
      <c r="H6880" s="413"/>
    </row>
    <row r="6881" spans="2:8" ht="53.25" x14ac:dyDescent="0.35">
      <c r="B6881" s="410" t="s">
        <v>7689</v>
      </c>
      <c r="C6881" s="411" t="s">
        <v>436</v>
      </c>
      <c r="D6881" s="412"/>
      <c r="E6881" s="412">
        <v>277.5</v>
      </c>
      <c r="F6881" s="412">
        <v>0</v>
      </c>
      <c r="G6881" s="412"/>
      <c r="H6881" s="413"/>
    </row>
    <row r="6882" spans="2:8" ht="53.25" x14ac:dyDescent="0.35">
      <c r="B6882" s="410" t="s">
        <v>7690</v>
      </c>
      <c r="C6882" s="411" t="s">
        <v>436</v>
      </c>
      <c r="D6882" s="412"/>
      <c r="E6882" s="412">
        <v>0</v>
      </c>
      <c r="F6882" s="412">
        <v>277.5</v>
      </c>
      <c r="G6882" s="412"/>
      <c r="H6882" s="413"/>
    </row>
    <row r="6883" spans="2:8" ht="53.25" x14ac:dyDescent="0.35">
      <c r="B6883" s="410" t="s">
        <v>7691</v>
      </c>
      <c r="C6883" s="411" t="s">
        <v>436</v>
      </c>
      <c r="D6883" s="412"/>
      <c r="E6883" s="412">
        <v>277.5</v>
      </c>
      <c r="F6883" s="412">
        <v>0</v>
      </c>
      <c r="G6883" s="412"/>
      <c r="H6883" s="413"/>
    </row>
    <row r="6884" spans="2:8" ht="53.25" x14ac:dyDescent="0.35">
      <c r="B6884" s="410" t="s">
        <v>7692</v>
      </c>
      <c r="C6884" s="411" t="s">
        <v>436</v>
      </c>
      <c r="D6884" s="412"/>
      <c r="E6884" s="412">
        <v>0</v>
      </c>
      <c r="F6884" s="412">
        <v>231.26</v>
      </c>
      <c r="G6884" s="412"/>
      <c r="H6884" s="413"/>
    </row>
    <row r="6885" spans="2:8" ht="53.25" x14ac:dyDescent="0.35">
      <c r="B6885" s="410" t="s">
        <v>7693</v>
      </c>
      <c r="C6885" s="411" t="s">
        <v>436</v>
      </c>
      <c r="D6885" s="412"/>
      <c r="E6885" s="412">
        <v>231.26</v>
      </c>
      <c r="F6885" s="412">
        <v>0</v>
      </c>
      <c r="G6885" s="412"/>
      <c r="H6885" s="413"/>
    </row>
    <row r="6886" spans="2:8" ht="53.25" x14ac:dyDescent="0.35">
      <c r="B6886" s="410" t="s">
        <v>7694</v>
      </c>
      <c r="C6886" s="411" t="s">
        <v>436</v>
      </c>
      <c r="D6886" s="412"/>
      <c r="E6886" s="412">
        <v>0</v>
      </c>
      <c r="F6886" s="412">
        <v>647.5</v>
      </c>
      <c r="G6886" s="412"/>
      <c r="H6886" s="413"/>
    </row>
    <row r="6887" spans="2:8" ht="53.25" x14ac:dyDescent="0.35">
      <c r="B6887" s="410" t="s">
        <v>7695</v>
      </c>
      <c r="C6887" s="411" t="s">
        <v>436</v>
      </c>
      <c r="D6887" s="412"/>
      <c r="E6887" s="412">
        <v>647.5</v>
      </c>
      <c r="F6887" s="412">
        <v>0</v>
      </c>
      <c r="G6887" s="412"/>
      <c r="H6887" s="413"/>
    </row>
    <row r="6888" spans="2:8" ht="53.25" x14ac:dyDescent="0.35">
      <c r="B6888" s="410" t="s">
        <v>7696</v>
      </c>
      <c r="C6888" s="411" t="s">
        <v>436</v>
      </c>
      <c r="D6888" s="412"/>
      <c r="E6888" s="412">
        <v>0</v>
      </c>
      <c r="F6888" s="412">
        <v>203.5</v>
      </c>
      <c r="G6888" s="412"/>
      <c r="H6888" s="413"/>
    </row>
    <row r="6889" spans="2:8" ht="53.25" x14ac:dyDescent="0.35">
      <c r="B6889" s="410" t="s">
        <v>7697</v>
      </c>
      <c r="C6889" s="411" t="s">
        <v>436</v>
      </c>
      <c r="D6889" s="412"/>
      <c r="E6889" s="412">
        <v>203.5</v>
      </c>
      <c r="F6889" s="412">
        <v>0</v>
      </c>
      <c r="G6889" s="412"/>
      <c r="H6889" s="413"/>
    </row>
    <row r="6890" spans="2:8" ht="53.25" x14ac:dyDescent="0.35">
      <c r="B6890" s="410" t="s">
        <v>7698</v>
      </c>
      <c r="C6890" s="411" t="s">
        <v>436</v>
      </c>
      <c r="D6890" s="412"/>
      <c r="E6890" s="412">
        <v>0</v>
      </c>
      <c r="F6890" s="412">
        <v>1017.5</v>
      </c>
      <c r="G6890" s="412"/>
      <c r="H6890" s="413"/>
    </row>
    <row r="6891" spans="2:8" ht="53.25" x14ac:dyDescent="0.35">
      <c r="B6891" s="410" t="s">
        <v>7699</v>
      </c>
      <c r="C6891" s="411" t="s">
        <v>436</v>
      </c>
      <c r="D6891" s="412"/>
      <c r="E6891" s="412">
        <v>1017.5</v>
      </c>
      <c r="F6891" s="412">
        <v>0</v>
      </c>
      <c r="G6891" s="412"/>
      <c r="H6891" s="413"/>
    </row>
    <row r="6892" spans="2:8" ht="53.25" x14ac:dyDescent="0.35">
      <c r="B6892" s="410" t="s">
        <v>7700</v>
      </c>
      <c r="C6892" s="411" t="s">
        <v>436</v>
      </c>
      <c r="D6892" s="412"/>
      <c r="E6892" s="412">
        <v>0</v>
      </c>
      <c r="F6892" s="412">
        <v>203.5</v>
      </c>
      <c r="G6892" s="412"/>
      <c r="H6892" s="413"/>
    </row>
    <row r="6893" spans="2:8" ht="53.25" x14ac:dyDescent="0.35">
      <c r="B6893" s="410" t="s">
        <v>7701</v>
      </c>
      <c r="C6893" s="411" t="s">
        <v>436</v>
      </c>
      <c r="D6893" s="412"/>
      <c r="E6893" s="412">
        <v>203.5</v>
      </c>
      <c r="F6893" s="412">
        <v>0</v>
      </c>
      <c r="G6893" s="412"/>
      <c r="H6893" s="413"/>
    </row>
    <row r="6894" spans="2:8" ht="53.25" x14ac:dyDescent="0.35">
      <c r="B6894" s="410" t="s">
        <v>7702</v>
      </c>
      <c r="C6894" s="411" t="s">
        <v>436</v>
      </c>
      <c r="D6894" s="412"/>
      <c r="E6894" s="412">
        <v>0</v>
      </c>
      <c r="F6894" s="412">
        <v>222.01</v>
      </c>
      <c r="G6894" s="412"/>
      <c r="H6894" s="413"/>
    </row>
    <row r="6895" spans="2:8" ht="53.25" x14ac:dyDescent="0.35">
      <c r="B6895" s="410" t="s">
        <v>7703</v>
      </c>
      <c r="C6895" s="411" t="s">
        <v>436</v>
      </c>
      <c r="D6895" s="412"/>
      <c r="E6895" s="412">
        <v>222.01</v>
      </c>
      <c r="F6895" s="412">
        <v>0</v>
      </c>
      <c r="G6895" s="412"/>
      <c r="H6895" s="413"/>
    </row>
    <row r="6896" spans="2:8" ht="53.25" x14ac:dyDescent="0.35">
      <c r="B6896" s="410" t="s">
        <v>7704</v>
      </c>
      <c r="C6896" s="411" t="s">
        <v>436</v>
      </c>
      <c r="D6896" s="412"/>
      <c r="E6896" s="412">
        <v>0</v>
      </c>
      <c r="F6896" s="412">
        <v>203.5</v>
      </c>
      <c r="G6896" s="412"/>
      <c r="H6896" s="413"/>
    </row>
    <row r="6897" spans="2:8" ht="53.25" x14ac:dyDescent="0.35">
      <c r="B6897" s="410" t="s">
        <v>7705</v>
      </c>
      <c r="C6897" s="411" t="s">
        <v>436</v>
      </c>
      <c r="D6897" s="412"/>
      <c r="E6897" s="412">
        <v>203.5</v>
      </c>
      <c r="F6897" s="412">
        <v>0</v>
      </c>
      <c r="G6897" s="412"/>
      <c r="H6897" s="413"/>
    </row>
    <row r="6898" spans="2:8" ht="40.5" x14ac:dyDescent="0.35">
      <c r="B6898" s="410" t="s">
        <v>7706</v>
      </c>
      <c r="C6898" s="411" t="s">
        <v>559</v>
      </c>
      <c r="D6898" s="412"/>
      <c r="E6898" s="412">
        <v>0</v>
      </c>
      <c r="F6898" s="412">
        <v>371.65</v>
      </c>
      <c r="G6898" s="412"/>
      <c r="H6898" s="413"/>
    </row>
    <row r="6899" spans="2:8" ht="40.5" x14ac:dyDescent="0.35">
      <c r="B6899" s="410" t="s">
        <v>7707</v>
      </c>
      <c r="C6899" s="411" t="s">
        <v>559</v>
      </c>
      <c r="D6899" s="412"/>
      <c r="E6899" s="412">
        <v>371.65</v>
      </c>
      <c r="F6899" s="412">
        <v>0</v>
      </c>
      <c r="G6899" s="412"/>
      <c r="H6899" s="413"/>
    </row>
    <row r="6900" spans="2:8" ht="40.5" x14ac:dyDescent="0.35">
      <c r="B6900" s="410" t="s">
        <v>7708</v>
      </c>
      <c r="C6900" s="411" t="s">
        <v>559</v>
      </c>
      <c r="D6900" s="412"/>
      <c r="E6900" s="412">
        <v>0</v>
      </c>
      <c r="F6900" s="412">
        <v>357.77</v>
      </c>
      <c r="G6900" s="412"/>
      <c r="H6900" s="413"/>
    </row>
    <row r="6901" spans="2:8" ht="40.5" x14ac:dyDescent="0.35">
      <c r="B6901" s="410" t="s">
        <v>7709</v>
      </c>
      <c r="C6901" s="411" t="s">
        <v>559</v>
      </c>
      <c r="D6901" s="412"/>
      <c r="E6901" s="412">
        <v>357.77</v>
      </c>
      <c r="F6901" s="412">
        <v>0</v>
      </c>
      <c r="G6901" s="412"/>
      <c r="H6901" s="413"/>
    </row>
    <row r="6902" spans="2:8" ht="40.5" x14ac:dyDescent="0.35">
      <c r="B6902" s="410" t="s">
        <v>7710</v>
      </c>
      <c r="C6902" s="411" t="s">
        <v>559</v>
      </c>
      <c r="D6902" s="412"/>
      <c r="E6902" s="412">
        <v>0</v>
      </c>
      <c r="F6902" s="412">
        <v>138.75</v>
      </c>
      <c r="G6902" s="412"/>
      <c r="H6902" s="413"/>
    </row>
    <row r="6903" spans="2:8" ht="40.5" x14ac:dyDescent="0.35">
      <c r="B6903" s="410" t="s">
        <v>7711</v>
      </c>
      <c r="C6903" s="411" t="s">
        <v>559</v>
      </c>
      <c r="D6903" s="412"/>
      <c r="E6903" s="412">
        <v>138.75</v>
      </c>
      <c r="F6903" s="412">
        <v>0</v>
      </c>
      <c r="G6903" s="412"/>
      <c r="H6903" s="413"/>
    </row>
    <row r="6904" spans="2:8" ht="40.5" x14ac:dyDescent="0.35">
      <c r="B6904" s="410" t="s">
        <v>7712</v>
      </c>
      <c r="C6904" s="411" t="s">
        <v>559</v>
      </c>
      <c r="D6904" s="412"/>
      <c r="E6904" s="412">
        <v>0</v>
      </c>
      <c r="F6904" s="412">
        <v>138.75</v>
      </c>
      <c r="G6904" s="412"/>
      <c r="H6904" s="413"/>
    </row>
    <row r="6905" spans="2:8" ht="40.5" x14ac:dyDescent="0.35">
      <c r="B6905" s="410" t="s">
        <v>7713</v>
      </c>
      <c r="C6905" s="411" t="s">
        <v>559</v>
      </c>
      <c r="D6905" s="412"/>
      <c r="E6905" s="412">
        <v>138.75</v>
      </c>
      <c r="F6905" s="412">
        <v>0</v>
      </c>
      <c r="G6905" s="412"/>
      <c r="H6905" s="413"/>
    </row>
    <row r="6906" spans="2:8" ht="40.5" x14ac:dyDescent="0.35">
      <c r="B6906" s="410" t="s">
        <v>7714</v>
      </c>
      <c r="C6906" s="411" t="s">
        <v>559</v>
      </c>
      <c r="D6906" s="412"/>
      <c r="E6906" s="412">
        <v>0</v>
      </c>
      <c r="F6906" s="412">
        <v>101.75</v>
      </c>
      <c r="G6906" s="412"/>
      <c r="H6906" s="413"/>
    </row>
    <row r="6907" spans="2:8" ht="40.5" x14ac:dyDescent="0.35">
      <c r="B6907" s="410" t="s">
        <v>7715</v>
      </c>
      <c r="C6907" s="411" t="s">
        <v>559</v>
      </c>
      <c r="D6907" s="412"/>
      <c r="E6907" s="412">
        <v>101.75</v>
      </c>
      <c r="F6907" s="412">
        <v>0</v>
      </c>
      <c r="G6907" s="412"/>
      <c r="H6907" s="413"/>
    </row>
    <row r="6908" spans="2:8" ht="40.5" x14ac:dyDescent="0.35">
      <c r="B6908" s="410" t="s">
        <v>7716</v>
      </c>
      <c r="C6908" s="411" t="s">
        <v>559</v>
      </c>
      <c r="D6908" s="412"/>
      <c r="E6908" s="412">
        <v>0</v>
      </c>
      <c r="F6908" s="412">
        <v>323.75</v>
      </c>
      <c r="G6908" s="412"/>
      <c r="H6908" s="413"/>
    </row>
    <row r="6909" spans="2:8" ht="40.5" x14ac:dyDescent="0.35">
      <c r="B6909" s="410" t="s">
        <v>7717</v>
      </c>
      <c r="C6909" s="411" t="s">
        <v>559</v>
      </c>
      <c r="D6909" s="412"/>
      <c r="E6909" s="412">
        <v>323.75</v>
      </c>
      <c r="F6909" s="412">
        <v>0</v>
      </c>
      <c r="G6909" s="412"/>
      <c r="H6909" s="413"/>
    </row>
    <row r="6910" spans="2:8" ht="40.5" x14ac:dyDescent="0.35">
      <c r="B6910" s="410" t="s">
        <v>7718</v>
      </c>
      <c r="C6910" s="411" t="s">
        <v>559</v>
      </c>
      <c r="D6910" s="412"/>
      <c r="E6910" s="412">
        <v>0</v>
      </c>
      <c r="F6910" s="412">
        <v>508.75</v>
      </c>
      <c r="G6910" s="412"/>
      <c r="H6910" s="413"/>
    </row>
    <row r="6911" spans="2:8" ht="40.5" x14ac:dyDescent="0.35">
      <c r="B6911" s="410" t="s">
        <v>7719</v>
      </c>
      <c r="C6911" s="411" t="s">
        <v>559</v>
      </c>
      <c r="D6911" s="412"/>
      <c r="E6911" s="412">
        <v>508.75</v>
      </c>
      <c r="F6911" s="412">
        <v>0</v>
      </c>
      <c r="G6911" s="412"/>
      <c r="H6911" s="413"/>
    </row>
    <row r="6912" spans="2:8" ht="40.5" x14ac:dyDescent="0.35">
      <c r="B6912" s="410" t="s">
        <v>7720</v>
      </c>
      <c r="C6912" s="411" t="s">
        <v>559</v>
      </c>
      <c r="D6912" s="412"/>
      <c r="E6912" s="412">
        <v>0</v>
      </c>
      <c r="F6912" s="412">
        <v>101.75</v>
      </c>
      <c r="G6912" s="412"/>
      <c r="H6912" s="413"/>
    </row>
    <row r="6913" spans="2:8" ht="40.5" x14ac:dyDescent="0.35">
      <c r="B6913" s="410" t="s">
        <v>7721</v>
      </c>
      <c r="C6913" s="411" t="s">
        <v>559</v>
      </c>
      <c r="D6913" s="412"/>
      <c r="E6913" s="412">
        <v>101.75</v>
      </c>
      <c r="F6913" s="412">
        <v>0</v>
      </c>
      <c r="G6913" s="412"/>
      <c r="H6913" s="413"/>
    </row>
    <row r="6914" spans="2:8" ht="40.5" x14ac:dyDescent="0.35">
      <c r="B6914" s="410" t="s">
        <v>7722</v>
      </c>
      <c r="C6914" s="411" t="s">
        <v>559</v>
      </c>
      <c r="D6914" s="412"/>
      <c r="E6914" s="412">
        <v>0</v>
      </c>
      <c r="F6914" s="412">
        <v>4417.1099999999997</v>
      </c>
      <c r="G6914" s="412"/>
      <c r="H6914" s="413"/>
    </row>
    <row r="6915" spans="2:8" ht="40.5" x14ac:dyDescent="0.35">
      <c r="B6915" s="410" t="s">
        <v>7723</v>
      </c>
      <c r="C6915" s="411" t="s">
        <v>559</v>
      </c>
      <c r="D6915" s="412"/>
      <c r="E6915" s="412">
        <v>4417.1099999999997</v>
      </c>
      <c r="F6915" s="412">
        <v>0</v>
      </c>
      <c r="G6915" s="412"/>
      <c r="H6915" s="413"/>
    </row>
    <row r="6916" spans="2:8" ht="40.5" x14ac:dyDescent="0.35">
      <c r="B6916" s="410" t="s">
        <v>7724</v>
      </c>
      <c r="C6916" s="411" t="s">
        <v>573</v>
      </c>
      <c r="D6916" s="412"/>
      <c r="E6916" s="412">
        <v>0</v>
      </c>
      <c r="F6916" s="412">
        <v>147.63999999999999</v>
      </c>
      <c r="G6916" s="412"/>
      <c r="H6916" s="413"/>
    </row>
    <row r="6917" spans="2:8" ht="40.5" x14ac:dyDescent="0.35">
      <c r="B6917" s="410" t="s">
        <v>7725</v>
      </c>
      <c r="C6917" s="411" t="s">
        <v>573</v>
      </c>
      <c r="D6917" s="412"/>
      <c r="E6917" s="412">
        <v>147.63999999999999</v>
      </c>
      <c r="F6917" s="412">
        <v>0</v>
      </c>
      <c r="G6917" s="412"/>
      <c r="H6917" s="413"/>
    </row>
    <row r="6918" spans="2:8" ht="40.5" x14ac:dyDescent="0.35">
      <c r="B6918" s="410" t="s">
        <v>7726</v>
      </c>
      <c r="C6918" s="411" t="s">
        <v>577</v>
      </c>
      <c r="D6918" s="412"/>
      <c r="E6918" s="412">
        <v>0</v>
      </c>
      <c r="F6918" s="412">
        <v>277.5</v>
      </c>
      <c r="G6918" s="412"/>
      <c r="H6918" s="413"/>
    </row>
    <row r="6919" spans="2:8" ht="40.5" x14ac:dyDescent="0.35">
      <c r="B6919" s="410" t="s">
        <v>7727</v>
      </c>
      <c r="C6919" s="411" t="s">
        <v>577</v>
      </c>
      <c r="D6919" s="412"/>
      <c r="E6919" s="412">
        <v>277.5</v>
      </c>
      <c r="F6919" s="412">
        <v>0</v>
      </c>
      <c r="G6919" s="412"/>
      <c r="H6919" s="413"/>
    </row>
    <row r="6920" spans="2:8" ht="40.5" x14ac:dyDescent="0.35">
      <c r="B6920" s="410" t="s">
        <v>7728</v>
      </c>
      <c r="C6920" s="411" t="s">
        <v>577</v>
      </c>
      <c r="D6920" s="412"/>
      <c r="E6920" s="412">
        <v>0</v>
      </c>
      <c r="F6920" s="412">
        <v>238.42</v>
      </c>
      <c r="G6920" s="412"/>
      <c r="H6920" s="413"/>
    </row>
    <row r="6921" spans="2:8" ht="40.5" x14ac:dyDescent="0.35">
      <c r="B6921" s="410" t="s">
        <v>7729</v>
      </c>
      <c r="C6921" s="411" t="s">
        <v>577</v>
      </c>
      <c r="D6921" s="412"/>
      <c r="E6921" s="412">
        <v>238.42</v>
      </c>
      <c r="F6921" s="412">
        <v>0</v>
      </c>
      <c r="G6921" s="412"/>
      <c r="H6921" s="413"/>
    </row>
    <row r="6922" spans="2:8" ht="40.5" x14ac:dyDescent="0.35">
      <c r="B6922" s="410" t="s">
        <v>7730</v>
      </c>
      <c r="C6922" s="411" t="s">
        <v>577</v>
      </c>
      <c r="D6922" s="412"/>
      <c r="E6922" s="412">
        <v>0</v>
      </c>
      <c r="F6922" s="412">
        <v>215.3</v>
      </c>
      <c r="G6922" s="412"/>
      <c r="H6922" s="413"/>
    </row>
    <row r="6923" spans="2:8" ht="40.5" x14ac:dyDescent="0.35">
      <c r="B6923" s="410" t="s">
        <v>7731</v>
      </c>
      <c r="C6923" s="411" t="s">
        <v>577</v>
      </c>
      <c r="D6923" s="412"/>
      <c r="E6923" s="412">
        <v>215.3</v>
      </c>
      <c r="F6923" s="412">
        <v>0</v>
      </c>
      <c r="G6923" s="412"/>
      <c r="H6923" s="413"/>
    </row>
    <row r="6924" spans="2:8" ht="40.5" x14ac:dyDescent="0.35">
      <c r="B6924" s="410" t="s">
        <v>7732</v>
      </c>
      <c r="C6924" s="411" t="s">
        <v>577</v>
      </c>
      <c r="D6924" s="412"/>
      <c r="E6924" s="412">
        <v>0</v>
      </c>
      <c r="F6924" s="412">
        <v>601.25</v>
      </c>
      <c r="G6924" s="412"/>
      <c r="H6924" s="413"/>
    </row>
    <row r="6925" spans="2:8" ht="40.5" x14ac:dyDescent="0.35">
      <c r="B6925" s="410" t="s">
        <v>7733</v>
      </c>
      <c r="C6925" s="411" t="s">
        <v>577</v>
      </c>
      <c r="D6925" s="412"/>
      <c r="E6925" s="412">
        <v>601.25</v>
      </c>
      <c r="F6925" s="412">
        <v>0</v>
      </c>
      <c r="G6925" s="412"/>
      <c r="H6925" s="413"/>
    </row>
    <row r="6926" spans="2:8" ht="40.5" x14ac:dyDescent="0.35">
      <c r="B6926" s="410" t="s">
        <v>7734</v>
      </c>
      <c r="C6926" s="411" t="s">
        <v>577</v>
      </c>
      <c r="D6926" s="412"/>
      <c r="E6926" s="412">
        <v>0</v>
      </c>
      <c r="F6926" s="412">
        <v>201.42</v>
      </c>
      <c r="G6926" s="412"/>
      <c r="H6926" s="413"/>
    </row>
    <row r="6927" spans="2:8" ht="40.5" x14ac:dyDescent="0.35">
      <c r="B6927" s="410" t="s">
        <v>7735</v>
      </c>
      <c r="C6927" s="411" t="s">
        <v>577</v>
      </c>
      <c r="D6927" s="412"/>
      <c r="E6927" s="412">
        <v>201.42</v>
      </c>
      <c r="F6927" s="412">
        <v>0</v>
      </c>
      <c r="G6927" s="412"/>
      <c r="H6927" s="413"/>
    </row>
    <row r="6928" spans="2:8" ht="40.5" x14ac:dyDescent="0.35">
      <c r="B6928" s="410" t="s">
        <v>7736</v>
      </c>
      <c r="C6928" s="411" t="s">
        <v>577</v>
      </c>
      <c r="D6928" s="412"/>
      <c r="E6928" s="412">
        <v>0</v>
      </c>
      <c r="F6928" s="412">
        <v>1017.5</v>
      </c>
      <c r="G6928" s="412"/>
      <c r="H6928" s="413"/>
    </row>
    <row r="6929" spans="2:8" ht="40.5" x14ac:dyDescent="0.35">
      <c r="B6929" s="410" t="s">
        <v>7737</v>
      </c>
      <c r="C6929" s="411" t="s">
        <v>577</v>
      </c>
      <c r="D6929" s="412"/>
      <c r="E6929" s="412">
        <v>1017.5</v>
      </c>
      <c r="F6929" s="412">
        <v>0</v>
      </c>
      <c r="G6929" s="412"/>
      <c r="H6929" s="413"/>
    </row>
    <row r="6930" spans="2:8" ht="27.75" x14ac:dyDescent="0.35">
      <c r="B6930" s="410" t="s">
        <v>7738</v>
      </c>
      <c r="C6930" s="411" t="s">
        <v>589</v>
      </c>
      <c r="D6930" s="412"/>
      <c r="E6930" s="412">
        <v>0</v>
      </c>
      <c r="F6930" s="412">
        <v>277.5</v>
      </c>
      <c r="G6930" s="412"/>
      <c r="H6930" s="413"/>
    </row>
    <row r="6931" spans="2:8" ht="27.75" x14ac:dyDescent="0.35">
      <c r="B6931" s="410" t="s">
        <v>7739</v>
      </c>
      <c r="C6931" s="411" t="s">
        <v>589</v>
      </c>
      <c r="D6931" s="412"/>
      <c r="E6931" s="412">
        <v>277.5</v>
      </c>
      <c r="F6931" s="412">
        <v>0</v>
      </c>
      <c r="G6931" s="412"/>
      <c r="H6931" s="413"/>
    </row>
    <row r="6932" spans="2:8" ht="27.75" x14ac:dyDescent="0.35">
      <c r="B6932" s="410" t="s">
        <v>7740</v>
      </c>
      <c r="C6932" s="411" t="s">
        <v>589</v>
      </c>
      <c r="D6932" s="412"/>
      <c r="E6932" s="412">
        <v>0</v>
      </c>
      <c r="F6932" s="412">
        <v>277.5</v>
      </c>
      <c r="G6932" s="412"/>
      <c r="H6932" s="413"/>
    </row>
    <row r="6933" spans="2:8" ht="27.75" x14ac:dyDescent="0.35">
      <c r="B6933" s="410" t="s">
        <v>7741</v>
      </c>
      <c r="C6933" s="411" t="s">
        <v>589</v>
      </c>
      <c r="D6933" s="412"/>
      <c r="E6933" s="412">
        <v>277.5</v>
      </c>
      <c r="F6933" s="412">
        <v>0</v>
      </c>
      <c r="G6933" s="412"/>
      <c r="H6933" s="413"/>
    </row>
    <row r="6934" spans="2:8" ht="27.75" x14ac:dyDescent="0.35">
      <c r="B6934" s="410" t="s">
        <v>7742</v>
      </c>
      <c r="C6934" s="411" t="s">
        <v>589</v>
      </c>
      <c r="D6934" s="412"/>
      <c r="E6934" s="412">
        <v>0</v>
      </c>
      <c r="F6934" s="412">
        <v>231.26</v>
      </c>
      <c r="G6934" s="412"/>
      <c r="H6934" s="413"/>
    </row>
    <row r="6935" spans="2:8" ht="27.75" x14ac:dyDescent="0.35">
      <c r="B6935" s="410" t="s">
        <v>7743</v>
      </c>
      <c r="C6935" s="411" t="s">
        <v>589</v>
      </c>
      <c r="D6935" s="412"/>
      <c r="E6935" s="412">
        <v>231.26</v>
      </c>
      <c r="F6935" s="412">
        <v>0</v>
      </c>
      <c r="G6935" s="412"/>
      <c r="H6935" s="413"/>
    </row>
    <row r="6936" spans="2:8" ht="27.75" x14ac:dyDescent="0.35">
      <c r="B6936" s="410" t="s">
        <v>7744</v>
      </c>
      <c r="C6936" s="411" t="s">
        <v>589</v>
      </c>
      <c r="D6936" s="412"/>
      <c r="E6936" s="412">
        <v>0</v>
      </c>
      <c r="F6936" s="412">
        <v>647.5</v>
      </c>
      <c r="G6936" s="412"/>
      <c r="H6936" s="413"/>
    </row>
    <row r="6937" spans="2:8" ht="27.75" x14ac:dyDescent="0.35">
      <c r="B6937" s="410" t="s">
        <v>7745</v>
      </c>
      <c r="C6937" s="411" t="s">
        <v>589</v>
      </c>
      <c r="D6937" s="412"/>
      <c r="E6937" s="412">
        <v>647.5</v>
      </c>
      <c r="F6937" s="412">
        <v>0</v>
      </c>
      <c r="G6937" s="412"/>
      <c r="H6937" s="413"/>
    </row>
    <row r="6938" spans="2:8" ht="27.75" x14ac:dyDescent="0.35">
      <c r="B6938" s="410" t="s">
        <v>7746</v>
      </c>
      <c r="C6938" s="411" t="s">
        <v>589</v>
      </c>
      <c r="D6938" s="412"/>
      <c r="E6938" s="412">
        <v>0</v>
      </c>
      <c r="F6938" s="412">
        <v>203.5</v>
      </c>
      <c r="G6938" s="412"/>
      <c r="H6938" s="413"/>
    </row>
    <row r="6939" spans="2:8" ht="27.75" x14ac:dyDescent="0.35">
      <c r="B6939" s="410" t="s">
        <v>7747</v>
      </c>
      <c r="C6939" s="411" t="s">
        <v>589</v>
      </c>
      <c r="D6939" s="412"/>
      <c r="E6939" s="412">
        <v>203.5</v>
      </c>
      <c r="F6939" s="412">
        <v>0</v>
      </c>
      <c r="G6939" s="412"/>
      <c r="H6939" s="413"/>
    </row>
    <row r="6940" spans="2:8" ht="27.75" x14ac:dyDescent="0.35">
      <c r="B6940" s="410" t="s">
        <v>7748</v>
      </c>
      <c r="C6940" s="411" t="s">
        <v>589</v>
      </c>
      <c r="D6940" s="412"/>
      <c r="E6940" s="412">
        <v>0</v>
      </c>
      <c r="F6940" s="412">
        <v>1017.5</v>
      </c>
      <c r="G6940" s="412"/>
      <c r="H6940" s="413"/>
    </row>
    <row r="6941" spans="2:8" ht="27.75" x14ac:dyDescent="0.35">
      <c r="B6941" s="410" t="s">
        <v>7749</v>
      </c>
      <c r="C6941" s="411" t="s">
        <v>589</v>
      </c>
      <c r="D6941" s="412"/>
      <c r="E6941" s="412">
        <v>1017.5</v>
      </c>
      <c r="F6941" s="412">
        <v>0</v>
      </c>
      <c r="G6941" s="412"/>
      <c r="H6941" s="413"/>
    </row>
    <row r="6942" spans="2:8" ht="27.75" x14ac:dyDescent="0.35">
      <c r="B6942" s="410" t="s">
        <v>7750</v>
      </c>
      <c r="C6942" s="411" t="s">
        <v>288</v>
      </c>
      <c r="D6942" s="412"/>
      <c r="E6942" s="412">
        <v>0</v>
      </c>
      <c r="F6942" s="412">
        <v>277.5</v>
      </c>
      <c r="G6942" s="412"/>
      <c r="H6942" s="413"/>
    </row>
    <row r="6943" spans="2:8" ht="27.75" x14ac:dyDescent="0.35">
      <c r="B6943" s="410" t="s">
        <v>7751</v>
      </c>
      <c r="C6943" s="411" t="s">
        <v>288</v>
      </c>
      <c r="D6943" s="412"/>
      <c r="E6943" s="412">
        <v>277.5</v>
      </c>
      <c r="F6943" s="412">
        <v>0</v>
      </c>
      <c r="G6943" s="412"/>
      <c r="H6943" s="413"/>
    </row>
    <row r="6944" spans="2:8" ht="27.75" x14ac:dyDescent="0.35">
      <c r="B6944" s="410" t="s">
        <v>7752</v>
      </c>
      <c r="C6944" s="411" t="s">
        <v>288</v>
      </c>
      <c r="D6944" s="412"/>
      <c r="E6944" s="412">
        <v>0</v>
      </c>
      <c r="F6944" s="412">
        <v>277.5</v>
      </c>
      <c r="G6944" s="412"/>
      <c r="H6944" s="413"/>
    </row>
    <row r="6945" spans="2:8" ht="27.75" x14ac:dyDescent="0.35">
      <c r="B6945" s="410" t="s">
        <v>7753</v>
      </c>
      <c r="C6945" s="411" t="s">
        <v>288</v>
      </c>
      <c r="D6945" s="412"/>
      <c r="E6945" s="412">
        <v>277.5</v>
      </c>
      <c r="F6945" s="412">
        <v>0</v>
      </c>
      <c r="G6945" s="412"/>
      <c r="H6945" s="413"/>
    </row>
    <row r="6946" spans="2:8" ht="27.75" x14ac:dyDescent="0.35">
      <c r="B6946" s="410" t="s">
        <v>7754</v>
      </c>
      <c r="C6946" s="411" t="s">
        <v>288</v>
      </c>
      <c r="D6946" s="412"/>
      <c r="E6946" s="412">
        <v>0</v>
      </c>
      <c r="F6946" s="412">
        <v>231.26</v>
      </c>
      <c r="G6946" s="412"/>
      <c r="H6946" s="413"/>
    </row>
    <row r="6947" spans="2:8" ht="27.75" x14ac:dyDescent="0.35">
      <c r="B6947" s="410" t="s">
        <v>7755</v>
      </c>
      <c r="C6947" s="411" t="s">
        <v>288</v>
      </c>
      <c r="D6947" s="412"/>
      <c r="E6947" s="412">
        <v>231.26</v>
      </c>
      <c r="F6947" s="412">
        <v>0</v>
      </c>
      <c r="G6947" s="412"/>
      <c r="H6947" s="413"/>
    </row>
    <row r="6948" spans="2:8" ht="27.75" x14ac:dyDescent="0.35">
      <c r="B6948" s="410" t="s">
        <v>7756</v>
      </c>
      <c r="C6948" s="411" t="s">
        <v>288</v>
      </c>
      <c r="D6948" s="412"/>
      <c r="E6948" s="412">
        <v>0</v>
      </c>
      <c r="F6948" s="412">
        <v>647.5</v>
      </c>
      <c r="G6948" s="412"/>
      <c r="H6948" s="413"/>
    </row>
    <row r="6949" spans="2:8" ht="27.75" x14ac:dyDescent="0.35">
      <c r="B6949" s="410" t="s">
        <v>7757</v>
      </c>
      <c r="C6949" s="411" t="s">
        <v>288</v>
      </c>
      <c r="D6949" s="412"/>
      <c r="E6949" s="412">
        <v>647.5</v>
      </c>
      <c r="F6949" s="412">
        <v>0</v>
      </c>
      <c r="G6949" s="412"/>
      <c r="H6949" s="413"/>
    </row>
    <row r="6950" spans="2:8" ht="27.75" x14ac:dyDescent="0.35">
      <c r="B6950" s="410" t="s">
        <v>7758</v>
      </c>
      <c r="C6950" s="411" t="s">
        <v>288</v>
      </c>
      <c r="D6950" s="412"/>
      <c r="E6950" s="412">
        <v>0</v>
      </c>
      <c r="F6950" s="412">
        <v>203.5</v>
      </c>
      <c r="G6950" s="412"/>
      <c r="H6950" s="413"/>
    </row>
    <row r="6951" spans="2:8" ht="27.75" x14ac:dyDescent="0.35">
      <c r="B6951" s="410" t="s">
        <v>7759</v>
      </c>
      <c r="C6951" s="411" t="s">
        <v>288</v>
      </c>
      <c r="D6951" s="412"/>
      <c r="E6951" s="412">
        <v>203.5</v>
      </c>
      <c r="F6951" s="412">
        <v>0</v>
      </c>
      <c r="G6951" s="412"/>
      <c r="H6951" s="413"/>
    </row>
    <row r="6952" spans="2:8" ht="27.75" x14ac:dyDescent="0.35">
      <c r="B6952" s="410" t="s">
        <v>7760</v>
      </c>
      <c r="C6952" s="411" t="s">
        <v>288</v>
      </c>
      <c r="D6952" s="412"/>
      <c r="E6952" s="412">
        <v>0</v>
      </c>
      <c r="F6952" s="412">
        <v>1017.5</v>
      </c>
      <c r="G6952" s="412"/>
      <c r="H6952" s="413"/>
    </row>
    <row r="6953" spans="2:8" ht="27.75" x14ac:dyDescent="0.35">
      <c r="B6953" s="410" t="s">
        <v>7761</v>
      </c>
      <c r="C6953" s="411" t="s">
        <v>288</v>
      </c>
      <c r="D6953" s="412"/>
      <c r="E6953" s="412">
        <v>1017.5</v>
      </c>
      <c r="F6953" s="412">
        <v>0</v>
      </c>
      <c r="G6953" s="412"/>
      <c r="H6953" s="413"/>
    </row>
    <row r="6954" spans="2:8" ht="27.75" x14ac:dyDescent="0.35">
      <c r="B6954" s="410" t="s">
        <v>7762</v>
      </c>
      <c r="C6954" s="411" t="s">
        <v>292</v>
      </c>
      <c r="D6954" s="412"/>
      <c r="E6954" s="412">
        <v>0</v>
      </c>
      <c r="F6954" s="412">
        <v>277.5</v>
      </c>
      <c r="G6954" s="412"/>
      <c r="H6954" s="413"/>
    </row>
    <row r="6955" spans="2:8" ht="27.75" x14ac:dyDescent="0.35">
      <c r="B6955" s="410" t="s">
        <v>7763</v>
      </c>
      <c r="C6955" s="411" t="s">
        <v>292</v>
      </c>
      <c r="D6955" s="412"/>
      <c r="E6955" s="412">
        <v>277.5</v>
      </c>
      <c r="F6955" s="412">
        <v>0</v>
      </c>
      <c r="G6955" s="412"/>
      <c r="H6955" s="413"/>
    </row>
    <row r="6956" spans="2:8" ht="27.75" x14ac:dyDescent="0.35">
      <c r="B6956" s="410" t="s">
        <v>7764</v>
      </c>
      <c r="C6956" s="411" t="s">
        <v>292</v>
      </c>
      <c r="D6956" s="412"/>
      <c r="E6956" s="412">
        <v>0</v>
      </c>
      <c r="F6956" s="412">
        <v>277.5</v>
      </c>
      <c r="G6956" s="412"/>
      <c r="H6956" s="413"/>
    </row>
    <row r="6957" spans="2:8" ht="27.75" x14ac:dyDescent="0.35">
      <c r="B6957" s="410" t="s">
        <v>7765</v>
      </c>
      <c r="C6957" s="411" t="s">
        <v>292</v>
      </c>
      <c r="D6957" s="412"/>
      <c r="E6957" s="412">
        <v>277.5</v>
      </c>
      <c r="F6957" s="412">
        <v>0</v>
      </c>
      <c r="G6957" s="412"/>
      <c r="H6957" s="413"/>
    </row>
    <row r="6958" spans="2:8" ht="27.75" x14ac:dyDescent="0.35">
      <c r="B6958" s="410" t="s">
        <v>7766</v>
      </c>
      <c r="C6958" s="411" t="s">
        <v>292</v>
      </c>
      <c r="D6958" s="412"/>
      <c r="E6958" s="412">
        <v>0</v>
      </c>
      <c r="F6958" s="412">
        <v>231.26</v>
      </c>
      <c r="G6958" s="412"/>
      <c r="H6958" s="413"/>
    </row>
    <row r="6959" spans="2:8" ht="27.75" x14ac:dyDescent="0.35">
      <c r="B6959" s="410" t="s">
        <v>7767</v>
      </c>
      <c r="C6959" s="411" t="s">
        <v>292</v>
      </c>
      <c r="D6959" s="412"/>
      <c r="E6959" s="412">
        <v>231.26</v>
      </c>
      <c r="F6959" s="412">
        <v>0</v>
      </c>
      <c r="G6959" s="412"/>
      <c r="H6959" s="413"/>
    </row>
    <row r="6960" spans="2:8" ht="27.75" x14ac:dyDescent="0.35">
      <c r="B6960" s="410" t="s">
        <v>7768</v>
      </c>
      <c r="C6960" s="411" t="s">
        <v>292</v>
      </c>
      <c r="D6960" s="412"/>
      <c r="E6960" s="412">
        <v>0</v>
      </c>
      <c r="F6960" s="412">
        <v>647.5</v>
      </c>
      <c r="G6960" s="412"/>
      <c r="H6960" s="413"/>
    </row>
    <row r="6961" spans="2:8" ht="27.75" x14ac:dyDescent="0.35">
      <c r="B6961" s="410" t="s">
        <v>7769</v>
      </c>
      <c r="C6961" s="411" t="s">
        <v>292</v>
      </c>
      <c r="D6961" s="412"/>
      <c r="E6961" s="412">
        <v>647.5</v>
      </c>
      <c r="F6961" s="412">
        <v>0</v>
      </c>
      <c r="G6961" s="412"/>
      <c r="H6961" s="413"/>
    </row>
    <row r="6962" spans="2:8" ht="27.75" x14ac:dyDescent="0.35">
      <c r="B6962" s="410" t="s">
        <v>7770</v>
      </c>
      <c r="C6962" s="411" t="s">
        <v>292</v>
      </c>
      <c r="D6962" s="412"/>
      <c r="E6962" s="412">
        <v>0</v>
      </c>
      <c r="F6962" s="412">
        <v>1017.5</v>
      </c>
      <c r="G6962" s="412"/>
      <c r="H6962" s="413"/>
    </row>
    <row r="6963" spans="2:8" ht="27.75" x14ac:dyDescent="0.35">
      <c r="B6963" s="410" t="s">
        <v>7771</v>
      </c>
      <c r="C6963" s="411" t="s">
        <v>292</v>
      </c>
      <c r="D6963" s="412"/>
      <c r="E6963" s="412">
        <v>1017.5</v>
      </c>
      <c r="F6963" s="412">
        <v>0</v>
      </c>
      <c r="G6963" s="412"/>
      <c r="H6963" s="413"/>
    </row>
    <row r="6964" spans="2:8" ht="27.75" x14ac:dyDescent="0.35">
      <c r="B6964" s="410" t="s">
        <v>7772</v>
      </c>
      <c r="C6964" s="411" t="s">
        <v>292</v>
      </c>
      <c r="D6964" s="412"/>
      <c r="E6964" s="412">
        <v>0</v>
      </c>
      <c r="F6964" s="412">
        <v>203.5</v>
      </c>
      <c r="G6964" s="412"/>
      <c r="H6964" s="413"/>
    </row>
    <row r="6965" spans="2:8" ht="27.75" x14ac:dyDescent="0.35">
      <c r="B6965" s="410" t="s">
        <v>7773</v>
      </c>
      <c r="C6965" s="411" t="s">
        <v>292</v>
      </c>
      <c r="D6965" s="412"/>
      <c r="E6965" s="412">
        <v>203.5</v>
      </c>
      <c r="F6965" s="412">
        <v>0</v>
      </c>
      <c r="G6965" s="412"/>
      <c r="H6965" s="413"/>
    </row>
    <row r="6966" spans="2:8" ht="27.75" x14ac:dyDescent="0.35">
      <c r="B6966" s="410" t="s">
        <v>7774</v>
      </c>
      <c r="C6966" s="411" t="s">
        <v>292</v>
      </c>
      <c r="D6966" s="412"/>
      <c r="E6966" s="412">
        <v>0</v>
      </c>
      <c r="F6966" s="412">
        <v>231.26</v>
      </c>
      <c r="G6966" s="412"/>
      <c r="H6966" s="413"/>
    </row>
    <row r="6967" spans="2:8" ht="27.75" x14ac:dyDescent="0.35">
      <c r="B6967" s="410" t="s">
        <v>7775</v>
      </c>
      <c r="C6967" s="411" t="s">
        <v>292</v>
      </c>
      <c r="D6967" s="412"/>
      <c r="E6967" s="412">
        <v>231.26</v>
      </c>
      <c r="F6967" s="412">
        <v>0</v>
      </c>
      <c r="G6967" s="412"/>
      <c r="H6967" s="413"/>
    </row>
    <row r="6968" spans="2:8" ht="27.75" x14ac:dyDescent="0.35">
      <c r="B6968" s="410" t="s">
        <v>7776</v>
      </c>
      <c r="C6968" s="411" t="s">
        <v>292</v>
      </c>
      <c r="D6968" s="412"/>
      <c r="E6968" s="412">
        <v>0</v>
      </c>
      <c r="F6968" s="412">
        <v>203.5</v>
      </c>
      <c r="G6968" s="412"/>
      <c r="H6968" s="413"/>
    </row>
    <row r="6969" spans="2:8" ht="27.75" x14ac:dyDescent="0.35">
      <c r="B6969" s="410" t="s">
        <v>7777</v>
      </c>
      <c r="C6969" s="411" t="s">
        <v>292</v>
      </c>
      <c r="D6969" s="412"/>
      <c r="E6969" s="412">
        <v>203.5</v>
      </c>
      <c r="F6969" s="412">
        <v>0</v>
      </c>
      <c r="G6969" s="412"/>
      <c r="H6969" s="413"/>
    </row>
    <row r="6970" spans="2:8" ht="27.75" x14ac:dyDescent="0.35">
      <c r="B6970" s="410" t="s">
        <v>7778</v>
      </c>
      <c r="C6970" s="411" t="s">
        <v>292</v>
      </c>
      <c r="D6970" s="412"/>
      <c r="E6970" s="412">
        <v>0</v>
      </c>
      <c r="F6970" s="412">
        <v>6680</v>
      </c>
      <c r="G6970" s="412"/>
      <c r="H6970" s="413"/>
    </row>
    <row r="6971" spans="2:8" ht="27.75" x14ac:dyDescent="0.35">
      <c r="B6971" s="410" t="s">
        <v>7779</v>
      </c>
      <c r="C6971" s="411" t="s">
        <v>292</v>
      </c>
      <c r="D6971" s="412"/>
      <c r="E6971" s="412">
        <v>6680</v>
      </c>
      <c r="F6971" s="412">
        <v>0</v>
      </c>
      <c r="G6971" s="412"/>
      <c r="H6971" s="413"/>
    </row>
    <row r="6972" spans="2:8" ht="27.75" x14ac:dyDescent="0.35">
      <c r="B6972" s="410" t="s">
        <v>7780</v>
      </c>
      <c r="C6972" s="411" t="s">
        <v>296</v>
      </c>
      <c r="D6972" s="412"/>
      <c r="E6972" s="412">
        <v>0</v>
      </c>
      <c r="F6972" s="412">
        <v>277.5</v>
      </c>
      <c r="G6972" s="412"/>
      <c r="H6972" s="413"/>
    </row>
    <row r="6973" spans="2:8" ht="27.75" x14ac:dyDescent="0.35">
      <c r="B6973" s="410" t="s">
        <v>7781</v>
      </c>
      <c r="C6973" s="411" t="s">
        <v>296</v>
      </c>
      <c r="D6973" s="412"/>
      <c r="E6973" s="412">
        <v>277.5</v>
      </c>
      <c r="F6973" s="412">
        <v>0</v>
      </c>
      <c r="G6973" s="412"/>
      <c r="H6973" s="413"/>
    </row>
    <row r="6974" spans="2:8" ht="27.75" x14ac:dyDescent="0.35">
      <c r="B6974" s="410" t="s">
        <v>7782</v>
      </c>
      <c r="C6974" s="411" t="s">
        <v>296</v>
      </c>
      <c r="D6974" s="412"/>
      <c r="E6974" s="412">
        <v>0</v>
      </c>
      <c r="F6974" s="412">
        <v>277.5</v>
      </c>
      <c r="G6974" s="412"/>
      <c r="H6974" s="413"/>
    </row>
    <row r="6975" spans="2:8" ht="27.75" x14ac:dyDescent="0.35">
      <c r="B6975" s="410" t="s">
        <v>7783</v>
      </c>
      <c r="C6975" s="411" t="s">
        <v>296</v>
      </c>
      <c r="D6975" s="412"/>
      <c r="E6975" s="412">
        <v>277.5</v>
      </c>
      <c r="F6975" s="412">
        <v>0</v>
      </c>
      <c r="G6975" s="412"/>
      <c r="H6975" s="413"/>
    </row>
    <row r="6976" spans="2:8" ht="27.75" x14ac:dyDescent="0.35">
      <c r="B6976" s="410" t="s">
        <v>7784</v>
      </c>
      <c r="C6976" s="411" t="s">
        <v>296</v>
      </c>
      <c r="D6976" s="412"/>
      <c r="E6976" s="412">
        <v>0</v>
      </c>
      <c r="F6976" s="412">
        <v>217.38</v>
      </c>
      <c r="G6976" s="412"/>
      <c r="H6976" s="413"/>
    </row>
    <row r="6977" spans="2:8" ht="27.75" x14ac:dyDescent="0.35">
      <c r="B6977" s="410" t="s">
        <v>7785</v>
      </c>
      <c r="C6977" s="411" t="s">
        <v>296</v>
      </c>
      <c r="D6977" s="412"/>
      <c r="E6977" s="412">
        <v>217.38</v>
      </c>
      <c r="F6977" s="412">
        <v>0</v>
      </c>
      <c r="G6977" s="412"/>
      <c r="H6977" s="413"/>
    </row>
    <row r="6978" spans="2:8" ht="27.75" x14ac:dyDescent="0.35">
      <c r="B6978" s="410" t="s">
        <v>7786</v>
      </c>
      <c r="C6978" s="411" t="s">
        <v>296</v>
      </c>
      <c r="D6978" s="412"/>
      <c r="E6978" s="412">
        <v>0</v>
      </c>
      <c r="F6978" s="412">
        <v>647.5</v>
      </c>
      <c r="G6978" s="412"/>
      <c r="H6978" s="413"/>
    </row>
    <row r="6979" spans="2:8" ht="27.75" x14ac:dyDescent="0.35">
      <c r="B6979" s="410" t="s">
        <v>7787</v>
      </c>
      <c r="C6979" s="411" t="s">
        <v>296</v>
      </c>
      <c r="D6979" s="412"/>
      <c r="E6979" s="412">
        <v>647.5</v>
      </c>
      <c r="F6979" s="412">
        <v>0</v>
      </c>
      <c r="G6979" s="412"/>
      <c r="H6979" s="413"/>
    </row>
    <row r="6980" spans="2:8" ht="27.75" x14ac:dyDescent="0.35">
      <c r="B6980" s="410" t="s">
        <v>7788</v>
      </c>
      <c r="C6980" s="411" t="s">
        <v>296</v>
      </c>
      <c r="D6980" s="412"/>
      <c r="E6980" s="412">
        <v>0</v>
      </c>
      <c r="F6980" s="412">
        <v>1017.5</v>
      </c>
      <c r="G6980" s="412"/>
      <c r="H6980" s="413"/>
    </row>
    <row r="6981" spans="2:8" ht="27.75" x14ac:dyDescent="0.35">
      <c r="B6981" s="410" t="s">
        <v>7789</v>
      </c>
      <c r="C6981" s="411" t="s">
        <v>296</v>
      </c>
      <c r="D6981" s="412"/>
      <c r="E6981" s="412">
        <v>1017.5</v>
      </c>
      <c r="F6981" s="412">
        <v>0</v>
      </c>
      <c r="G6981" s="412"/>
      <c r="H6981" s="413"/>
    </row>
    <row r="6982" spans="2:8" ht="27.75" x14ac:dyDescent="0.35">
      <c r="B6982" s="410" t="s">
        <v>7790</v>
      </c>
      <c r="C6982" s="411" t="s">
        <v>296</v>
      </c>
      <c r="D6982" s="412"/>
      <c r="E6982" s="412">
        <v>0</v>
      </c>
      <c r="F6982" s="412">
        <v>203.5</v>
      </c>
      <c r="G6982" s="412"/>
      <c r="H6982" s="413"/>
    </row>
    <row r="6983" spans="2:8" ht="27.75" x14ac:dyDescent="0.35">
      <c r="B6983" s="410" t="s">
        <v>7791</v>
      </c>
      <c r="C6983" s="411" t="s">
        <v>296</v>
      </c>
      <c r="D6983" s="412"/>
      <c r="E6983" s="412">
        <v>203.5</v>
      </c>
      <c r="F6983" s="412">
        <v>0</v>
      </c>
      <c r="G6983" s="412"/>
      <c r="H6983" s="413"/>
    </row>
    <row r="6984" spans="2:8" ht="27.75" x14ac:dyDescent="0.35">
      <c r="B6984" s="410" t="s">
        <v>7792</v>
      </c>
      <c r="C6984" s="411" t="s">
        <v>296</v>
      </c>
      <c r="D6984" s="412"/>
      <c r="E6984" s="412">
        <v>0</v>
      </c>
      <c r="F6984" s="412">
        <v>231.26</v>
      </c>
      <c r="G6984" s="412"/>
      <c r="H6984" s="413"/>
    </row>
    <row r="6985" spans="2:8" ht="27.75" x14ac:dyDescent="0.35">
      <c r="B6985" s="410" t="s">
        <v>7793</v>
      </c>
      <c r="C6985" s="411" t="s">
        <v>296</v>
      </c>
      <c r="D6985" s="412"/>
      <c r="E6985" s="412">
        <v>231.26</v>
      </c>
      <c r="F6985" s="412">
        <v>0</v>
      </c>
      <c r="G6985" s="412"/>
      <c r="H6985" s="413"/>
    </row>
    <row r="6986" spans="2:8" ht="27.75" x14ac:dyDescent="0.35">
      <c r="B6986" s="410" t="s">
        <v>7794</v>
      </c>
      <c r="C6986" s="411" t="s">
        <v>296</v>
      </c>
      <c r="D6986" s="412"/>
      <c r="E6986" s="412">
        <v>0</v>
      </c>
      <c r="F6986" s="412">
        <v>203.5</v>
      </c>
      <c r="G6986" s="412"/>
      <c r="H6986" s="413"/>
    </row>
    <row r="6987" spans="2:8" ht="27.75" x14ac:dyDescent="0.35">
      <c r="B6987" s="410" t="s">
        <v>7795</v>
      </c>
      <c r="C6987" s="411" t="s">
        <v>296</v>
      </c>
      <c r="D6987" s="412"/>
      <c r="E6987" s="412">
        <v>203.5</v>
      </c>
      <c r="F6987" s="412">
        <v>0</v>
      </c>
      <c r="G6987" s="412"/>
      <c r="H6987" s="413"/>
    </row>
    <row r="6988" spans="2:8" ht="27.75" x14ac:dyDescent="0.35">
      <c r="B6988" s="410" t="s">
        <v>7796</v>
      </c>
      <c r="C6988" s="411" t="s">
        <v>296</v>
      </c>
      <c r="D6988" s="412"/>
      <c r="E6988" s="412">
        <v>0</v>
      </c>
      <c r="F6988" s="412">
        <v>6650</v>
      </c>
      <c r="G6988" s="412"/>
      <c r="H6988" s="413"/>
    </row>
    <row r="6989" spans="2:8" ht="27.75" x14ac:dyDescent="0.35">
      <c r="B6989" s="410" t="s">
        <v>7797</v>
      </c>
      <c r="C6989" s="411" t="s">
        <v>296</v>
      </c>
      <c r="D6989" s="412"/>
      <c r="E6989" s="412">
        <v>6650</v>
      </c>
      <c r="F6989" s="412">
        <v>0</v>
      </c>
      <c r="G6989" s="412"/>
      <c r="H6989" s="413"/>
    </row>
    <row r="6990" spans="2:8" ht="27.75" x14ac:dyDescent="0.35">
      <c r="B6990" s="410" t="s">
        <v>7798</v>
      </c>
      <c r="C6990" s="411" t="s">
        <v>300</v>
      </c>
      <c r="D6990" s="412"/>
      <c r="E6990" s="412">
        <v>0</v>
      </c>
      <c r="F6990" s="412">
        <v>231.26</v>
      </c>
      <c r="G6990" s="412"/>
      <c r="H6990" s="413"/>
    </row>
    <row r="6991" spans="2:8" ht="27.75" x14ac:dyDescent="0.35">
      <c r="B6991" s="410" t="s">
        <v>7799</v>
      </c>
      <c r="C6991" s="411" t="s">
        <v>300</v>
      </c>
      <c r="D6991" s="412"/>
      <c r="E6991" s="412">
        <v>231.26</v>
      </c>
      <c r="F6991" s="412">
        <v>0</v>
      </c>
      <c r="G6991" s="412"/>
      <c r="H6991" s="413"/>
    </row>
    <row r="6992" spans="2:8" ht="27.75" x14ac:dyDescent="0.35">
      <c r="B6992" s="410" t="s">
        <v>7800</v>
      </c>
      <c r="C6992" s="411" t="s">
        <v>300</v>
      </c>
      <c r="D6992" s="412"/>
      <c r="E6992" s="412">
        <v>0</v>
      </c>
      <c r="F6992" s="412">
        <v>203.5</v>
      </c>
      <c r="G6992" s="412"/>
      <c r="H6992" s="413"/>
    </row>
    <row r="6993" spans="2:8" ht="27.75" x14ac:dyDescent="0.35">
      <c r="B6993" s="410" t="s">
        <v>7801</v>
      </c>
      <c r="C6993" s="411" t="s">
        <v>300</v>
      </c>
      <c r="D6993" s="412"/>
      <c r="E6993" s="412">
        <v>203.5</v>
      </c>
      <c r="F6993" s="412">
        <v>0</v>
      </c>
      <c r="G6993" s="412"/>
      <c r="H6993" s="413"/>
    </row>
    <row r="6994" spans="2:8" ht="27.75" x14ac:dyDescent="0.35">
      <c r="B6994" s="410" t="s">
        <v>7802</v>
      </c>
      <c r="C6994" s="411" t="s">
        <v>300</v>
      </c>
      <c r="D6994" s="412"/>
      <c r="E6994" s="412">
        <v>0</v>
      </c>
      <c r="F6994" s="412">
        <v>277.5</v>
      </c>
      <c r="G6994" s="412"/>
      <c r="H6994" s="413"/>
    </row>
    <row r="6995" spans="2:8" ht="27.75" x14ac:dyDescent="0.35">
      <c r="B6995" s="410" t="s">
        <v>7803</v>
      </c>
      <c r="C6995" s="411" t="s">
        <v>300</v>
      </c>
      <c r="D6995" s="412"/>
      <c r="E6995" s="412">
        <v>277.5</v>
      </c>
      <c r="F6995" s="412">
        <v>0</v>
      </c>
      <c r="G6995" s="412"/>
      <c r="H6995" s="413"/>
    </row>
    <row r="6996" spans="2:8" ht="27.75" x14ac:dyDescent="0.35">
      <c r="B6996" s="410" t="s">
        <v>7804</v>
      </c>
      <c r="C6996" s="411" t="s">
        <v>300</v>
      </c>
      <c r="D6996" s="412"/>
      <c r="E6996" s="412">
        <v>0</v>
      </c>
      <c r="F6996" s="412">
        <v>277.5</v>
      </c>
      <c r="G6996" s="412"/>
      <c r="H6996" s="413"/>
    </row>
    <row r="6997" spans="2:8" ht="27.75" x14ac:dyDescent="0.35">
      <c r="B6997" s="410" t="s">
        <v>7805</v>
      </c>
      <c r="C6997" s="411" t="s">
        <v>300</v>
      </c>
      <c r="D6997" s="412"/>
      <c r="E6997" s="412">
        <v>277.5</v>
      </c>
      <c r="F6997" s="412">
        <v>0</v>
      </c>
      <c r="G6997" s="412"/>
      <c r="H6997" s="413"/>
    </row>
    <row r="6998" spans="2:8" ht="27.75" x14ac:dyDescent="0.35">
      <c r="B6998" s="410" t="s">
        <v>7806</v>
      </c>
      <c r="C6998" s="411" t="s">
        <v>300</v>
      </c>
      <c r="D6998" s="412"/>
      <c r="E6998" s="412">
        <v>0</v>
      </c>
      <c r="F6998" s="412">
        <v>203.5</v>
      </c>
      <c r="G6998" s="412"/>
      <c r="H6998" s="413"/>
    </row>
    <row r="6999" spans="2:8" ht="27.75" x14ac:dyDescent="0.35">
      <c r="B6999" s="410" t="s">
        <v>7807</v>
      </c>
      <c r="C6999" s="411" t="s">
        <v>300</v>
      </c>
      <c r="D6999" s="412"/>
      <c r="E6999" s="412">
        <v>203.5</v>
      </c>
      <c r="F6999" s="412">
        <v>0</v>
      </c>
      <c r="G6999" s="412"/>
      <c r="H6999" s="413"/>
    </row>
    <row r="7000" spans="2:8" ht="27.75" x14ac:dyDescent="0.35">
      <c r="B7000" s="410" t="s">
        <v>7808</v>
      </c>
      <c r="C7000" s="411" t="s">
        <v>300</v>
      </c>
      <c r="D7000" s="412"/>
      <c r="E7000" s="412">
        <v>0</v>
      </c>
      <c r="F7000" s="412">
        <v>647.5</v>
      </c>
      <c r="G7000" s="412"/>
      <c r="H7000" s="413"/>
    </row>
    <row r="7001" spans="2:8" ht="27.75" x14ac:dyDescent="0.35">
      <c r="B7001" s="410" t="s">
        <v>7809</v>
      </c>
      <c r="C7001" s="411" t="s">
        <v>300</v>
      </c>
      <c r="D7001" s="412"/>
      <c r="E7001" s="412">
        <v>647.5</v>
      </c>
      <c r="F7001" s="412">
        <v>0</v>
      </c>
      <c r="G7001" s="412"/>
      <c r="H7001" s="413"/>
    </row>
    <row r="7002" spans="2:8" ht="27.75" x14ac:dyDescent="0.35">
      <c r="B7002" s="410" t="s">
        <v>7810</v>
      </c>
      <c r="C7002" s="411" t="s">
        <v>300</v>
      </c>
      <c r="D7002" s="412"/>
      <c r="E7002" s="412">
        <v>0</v>
      </c>
      <c r="F7002" s="412">
        <v>1024.08</v>
      </c>
      <c r="G7002" s="412"/>
      <c r="H7002" s="413"/>
    </row>
    <row r="7003" spans="2:8" ht="27.75" x14ac:dyDescent="0.35">
      <c r="B7003" s="410" t="s">
        <v>7811</v>
      </c>
      <c r="C7003" s="411" t="s">
        <v>300</v>
      </c>
      <c r="D7003" s="412"/>
      <c r="E7003" s="412">
        <v>1024.08</v>
      </c>
      <c r="F7003" s="412">
        <v>0</v>
      </c>
      <c r="G7003" s="412"/>
      <c r="H7003" s="413"/>
    </row>
    <row r="7004" spans="2:8" ht="27.75" x14ac:dyDescent="0.35">
      <c r="B7004" s="410" t="s">
        <v>7812</v>
      </c>
      <c r="C7004" s="411" t="s">
        <v>300</v>
      </c>
      <c r="D7004" s="412"/>
      <c r="E7004" s="412">
        <v>0</v>
      </c>
      <c r="F7004" s="412">
        <v>1017.5</v>
      </c>
      <c r="G7004" s="412"/>
      <c r="H7004" s="413"/>
    </row>
    <row r="7005" spans="2:8" ht="27.75" x14ac:dyDescent="0.35">
      <c r="B7005" s="410" t="s">
        <v>7813</v>
      </c>
      <c r="C7005" s="411" t="s">
        <v>300</v>
      </c>
      <c r="D7005" s="412"/>
      <c r="E7005" s="412">
        <v>1017.5</v>
      </c>
      <c r="F7005" s="412">
        <v>0</v>
      </c>
      <c r="G7005" s="412"/>
      <c r="H7005" s="413"/>
    </row>
    <row r="7006" spans="2:8" ht="27.75" x14ac:dyDescent="0.35">
      <c r="B7006" s="410" t="s">
        <v>7814</v>
      </c>
      <c r="C7006" s="411" t="s">
        <v>300</v>
      </c>
      <c r="D7006" s="412"/>
      <c r="E7006" s="412">
        <v>0</v>
      </c>
      <c r="F7006" s="412">
        <v>203.5</v>
      </c>
      <c r="G7006" s="412"/>
      <c r="H7006" s="413"/>
    </row>
    <row r="7007" spans="2:8" ht="27.75" x14ac:dyDescent="0.35">
      <c r="B7007" s="410" t="s">
        <v>7815</v>
      </c>
      <c r="C7007" s="411" t="s">
        <v>300</v>
      </c>
      <c r="D7007" s="412"/>
      <c r="E7007" s="412">
        <v>203.5</v>
      </c>
      <c r="F7007" s="412">
        <v>0</v>
      </c>
      <c r="G7007" s="412"/>
      <c r="H7007" s="413"/>
    </row>
    <row r="7008" spans="2:8" ht="27.75" x14ac:dyDescent="0.35">
      <c r="B7008" s="410" t="s">
        <v>7816</v>
      </c>
      <c r="C7008" s="411" t="s">
        <v>304</v>
      </c>
      <c r="D7008" s="412"/>
      <c r="E7008" s="412">
        <v>0</v>
      </c>
      <c r="F7008" s="412">
        <v>277.5</v>
      </c>
      <c r="G7008" s="412"/>
      <c r="H7008" s="413"/>
    </row>
    <row r="7009" spans="2:8" ht="27.75" x14ac:dyDescent="0.35">
      <c r="B7009" s="410" t="s">
        <v>7817</v>
      </c>
      <c r="C7009" s="411" t="s">
        <v>304</v>
      </c>
      <c r="D7009" s="412"/>
      <c r="E7009" s="412">
        <v>277.5</v>
      </c>
      <c r="F7009" s="412">
        <v>0</v>
      </c>
      <c r="G7009" s="412"/>
      <c r="H7009" s="413"/>
    </row>
    <row r="7010" spans="2:8" ht="27.75" x14ac:dyDescent="0.35">
      <c r="B7010" s="410" t="s">
        <v>7818</v>
      </c>
      <c r="C7010" s="411" t="s">
        <v>304</v>
      </c>
      <c r="D7010" s="412"/>
      <c r="E7010" s="412">
        <v>0</v>
      </c>
      <c r="F7010" s="412">
        <v>277.5</v>
      </c>
      <c r="G7010" s="412"/>
      <c r="H7010" s="413"/>
    </row>
    <row r="7011" spans="2:8" ht="27.75" x14ac:dyDescent="0.35">
      <c r="B7011" s="410" t="s">
        <v>7819</v>
      </c>
      <c r="C7011" s="411" t="s">
        <v>304</v>
      </c>
      <c r="D7011" s="412"/>
      <c r="E7011" s="412">
        <v>277.5</v>
      </c>
      <c r="F7011" s="412">
        <v>0</v>
      </c>
      <c r="G7011" s="412"/>
      <c r="H7011" s="413"/>
    </row>
    <row r="7012" spans="2:8" ht="27.75" x14ac:dyDescent="0.35">
      <c r="B7012" s="410" t="s">
        <v>7820</v>
      </c>
      <c r="C7012" s="411" t="s">
        <v>304</v>
      </c>
      <c r="D7012" s="412"/>
      <c r="E7012" s="412">
        <v>0</v>
      </c>
      <c r="F7012" s="412">
        <v>231.26</v>
      </c>
      <c r="G7012" s="412"/>
      <c r="H7012" s="413"/>
    </row>
    <row r="7013" spans="2:8" ht="27.75" x14ac:dyDescent="0.35">
      <c r="B7013" s="410" t="s">
        <v>7821</v>
      </c>
      <c r="C7013" s="411" t="s">
        <v>304</v>
      </c>
      <c r="D7013" s="412"/>
      <c r="E7013" s="412">
        <v>231.26</v>
      </c>
      <c r="F7013" s="412">
        <v>0</v>
      </c>
      <c r="G7013" s="412"/>
      <c r="H7013" s="413"/>
    </row>
    <row r="7014" spans="2:8" ht="27.75" x14ac:dyDescent="0.35">
      <c r="B7014" s="410" t="s">
        <v>7822</v>
      </c>
      <c r="C7014" s="411" t="s">
        <v>304</v>
      </c>
      <c r="D7014" s="412"/>
      <c r="E7014" s="412">
        <v>0</v>
      </c>
      <c r="F7014" s="412">
        <v>647.5</v>
      </c>
      <c r="G7014" s="412"/>
      <c r="H7014" s="413"/>
    </row>
    <row r="7015" spans="2:8" ht="27.75" x14ac:dyDescent="0.35">
      <c r="B7015" s="410" t="s">
        <v>7823</v>
      </c>
      <c r="C7015" s="411" t="s">
        <v>304</v>
      </c>
      <c r="D7015" s="412"/>
      <c r="E7015" s="412">
        <v>647.5</v>
      </c>
      <c r="F7015" s="412">
        <v>0</v>
      </c>
      <c r="G7015" s="412"/>
      <c r="H7015" s="413"/>
    </row>
    <row r="7016" spans="2:8" ht="27.75" x14ac:dyDescent="0.35">
      <c r="B7016" s="410" t="s">
        <v>7824</v>
      </c>
      <c r="C7016" s="411" t="s">
        <v>304</v>
      </c>
      <c r="D7016" s="412"/>
      <c r="E7016" s="412">
        <v>0</v>
      </c>
      <c r="F7016" s="412">
        <v>1017.5</v>
      </c>
      <c r="G7016" s="412"/>
      <c r="H7016" s="413"/>
    </row>
    <row r="7017" spans="2:8" ht="27.75" x14ac:dyDescent="0.35">
      <c r="B7017" s="410" t="s">
        <v>7825</v>
      </c>
      <c r="C7017" s="411" t="s">
        <v>304</v>
      </c>
      <c r="D7017" s="412"/>
      <c r="E7017" s="412">
        <v>1017.5</v>
      </c>
      <c r="F7017" s="412">
        <v>0</v>
      </c>
      <c r="G7017" s="412"/>
      <c r="H7017" s="413"/>
    </row>
    <row r="7018" spans="2:8" ht="27.75" x14ac:dyDescent="0.35">
      <c r="B7018" s="410" t="s">
        <v>7826</v>
      </c>
      <c r="C7018" s="411" t="s">
        <v>304</v>
      </c>
      <c r="D7018" s="412"/>
      <c r="E7018" s="412">
        <v>0</v>
      </c>
      <c r="F7018" s="412">
        <v>203.5</v>
      </c>
      <c r="G7018" s="412"/>
      <c r="H7018" s="413"/>
    </row>
    <row r="7019" spans="2:8" ht="27.75" x14ac:dyDescent="0.35">
      <c r="B7019" s="410" t="s">
        <v>7827</v>
      </c>
      <c r="C7019" s="411" t="s">
        <v>304</v>
      </c>
      <c r="D7019" s="412"/>
      <c r="E7019" s="412">
        <v>203.5</v>
      </c>
      <c r="F7019" s="412">
        <v>0</v>
      </c>
      <c r="G7019" s="412"/>
      <c r="H7019" s="413"/>
    </row>
    <row r="7020" spans="2:8" ht="27.75" x14ac:dyDescent="0.35">
      <c r="B7020" s="410" t="s">
        <v>7828</v>
      </c>
      <c r="C7020" s="411" t="s">
        <v>304</v>
      </c>
      <c r="D7020" s="412"/>
      <c r="E7020" s="412">
        <v>0</v>
      </c>
      <c r="F7020" s="412">
        <v>231.26</v>
      </c>
      <c r="G7020" s="412"/>
      <c r="H7020" s="413"/>
    </row>
    <row r="7021" spans="2:8" ht="27.75" x14ac:dyDescent="0.35">
      <c r="B7021" s="410" t="s">
        <v>7829</v>
      </c>
      <c r="C7021" s="411" t="s">
        <v>304</v>
      </c>
      <c r="D7021" s="412"/>
      <c r="E7021" s="412">
        <v>231.26</v>
      </c>
      <c r="F7021" s="412">
        <v>0</v>
      </c>
      <c r="G7021" s="412"/>
      <c r="H7021" s="413"/>
    </row>
    <row r="7022" spans="2:8" ht="27.75" x14ac:dyDescent="0.35">
      <c r="B7022" s="410" t="s">
        <v>7830</v>
      </c>
      <c r="C7022" s="411" t="s">
        <v>304</v>
      </c>
      <c r="D7022" s="412"/>
      <c r="E7022" s="412">
        <v>0</v>
      </c>
      <c r="F7022" s="412">
        <v>203.5</v>
      </c>
      <c r="G7022" s="412"/>
      <c r="H7022" s="413"/>
    </row>
    <row r="7023" spans="2:8" ht="27.75" x14ac:dyDescent="0.35">
      <c r="B7023" s="410" t="s">
        <v>7831</v>
      </c>
      <c r="C7023" s="411" t="s">
        <v>304</v>
      </c>
      <c r="D7023" s="412"/>
      <c r="E7023" s="412">
        <v>203.5</v>
      </c>
      <c r="F7023" s="412">
        <v>0</v>
      </c>
      <c r="G7023" s="412"/>
      <c r="H7023" s="413"/>
    </row>
    <row r="7024" spans="2:8" ht="27.75" x14ac:dyDescent="0.35">
      <c r="B7024" s="410" t="s">
        <v>7832</v>
      </c>
      <c r="C7024" s="411" t="s">
        <v>304</v>
      </c>
      <c r="D7024" s="412"/>
      <c r="E7024" s="412">
        <v>0</v>
      </c>
      <c r="F7024" s="412">
        <v>6680</v>
      </c>
      <c r="G7024" s="412"/>
      <c r="H7024" s="413"/>
    </row>
    <row r="7025" spans="2:8" ht="27.75" x14ac:dyDescent="0.35">
      <c r="B7025" s="410" t="s">
        <v>7833</v>
      </c>
      <c r="C7025" s="411" t="s">
        <v>304</v>
      </c>
      <c r="D7025" s="412"/>
      <c r="E7025" s="412">
        <v>6680</v>
      </c>
      <c r="F7025" s="412">
        <v>0</v>
      </c>
      <c r="G7025" s="412"/>
      <c r="H7025" s="413"/>
    </row>
    <row r="7026" spans="2:8" ht="27.75" x14ac:dyDescent="0.35">
      <c r="B7026" s="410" t="s">
        <v>7834</v>
      </c>
      <c r="C7026" s="411" t="s">
        <v>304</v>
      </c>
      <c r="D7026" s="412"/>
      <c r="E7026" s="412">
        <v>0</v>
      </c>
      <c r="F7026" s="412">
        <v>4956.5600000000004</v>
      </c>
      <c r="G7026" s="412"/>
      <c r="H7026" s="413"/>
    </row>
    <row r="7027" spans="2:8" ht="27.75" x14ac:dyDescent="0.35">
      <c r="B7027" s="410" t="s">
        <v>7835</v>
      </c>
      <c r="C7027" s="411" t="s">
        <v>304</v>
      </c>
      <c r="D7027" s="412"/>
      <c r="E7027" s="412">
        <v>4956.5600000000004</v>
      </c>
      <c r="F7027" s="412">
        <v>0</v>
      </c>
      <c r="G7027" s="412"/>
      <c r="H7027" s="413"/>
    </row>
    <row r="7028" spans="2:8" ht="27.75" x14ac:dyDescent="0.35">
      <c r="B7028" s="410" t="s">
        <v>7836</v>
      </c>
      <c r="C7028" s="411" t="s">
        <v>308</v>
      </c>
      <c r="D7028" s="412"/>
      <c r="E7028" s="412">
        <v>0</v>
      </c>
      <c r="F7028" s="412">
        <v>115.63</v>
      </c>
      <c r="G7028" s="412"/>
      <c r="H7028" s="413"/>
    </row>
    <row r="7029" spans="2:8" ht="27.75" x14ac:dyDescent="0.35">
      <c r="B7029" s="410" t="s">
        <v>7837</v>
      </c>
      <c r="C7029" s="411" t="s">
        <v>308</v>
      </c>
      <c r="D7029" s="412"/>
      <c r="E7029" s="412">
        <v>115.63</v>
      </c>
      <c r="F7029" s="412">
        <v>0</v>
      </c>
      <c r="G7029" s="412"/>
      <c r="H7029" s="413"/>
    </row>
    <row r="7030" spans="2:8" ht="27.75" x14ac:dyDescent="0.35">
      <c r="B7030" s="410" t="s">
        <v>7838</v>
      </c>
      <c r="C7030" s="411" t="s">
        <v>308</v>
      </c>
      <c r="D7030" s="412"/>
      <c r="E7030" s="412">
        <v>0</v>
      </c>
      <c r="F7030" s="412">
        <v>101.75</v>
      </c>
      <c r="G7030" s="412"/>
      <c r="H7030" s="413"/>
    </row>
    <row r="7031" spans="2:8" ht="27.75" x14ac:dyDescent="0.35">
      <c r="B7031" s="410" t="s">
        <v>7839</v>
      </c>
      <c r="C7031" s="411" t="s">
        <v>308</v>
      </c>
      <c r="D7031" s="412"/>
      <c r="E7031" s="412">
        <v>101.75</v>
      </c>
      <c r="F7031" s="412">
        <v>0</v>
      </c>
      <c r="G7031" s="412"/>
      <c r="H7031" s="413"/>
    </row>
    <row r="7032" spans="2:8" ht="27.75" x14ac:dyDescent="0.35">
      <c r="B7032" s="410" t="s">
        <v>7840</v>
      </c>
      <c r="C7032" s="411" t="s">
        <v>308</v>
      </c>
      <c r="D7032" s="412"/>
      <c r="E7032" s="412">
        <v>0</v>
      </c>
      <c r="F7032" s="412">
        <v>138.75</v>
      </c>
      <c r="G7032" s="412"/>
      <c r="H7032" s="413"/>
    </row>
    <row r="7033" spans="2:8" ht="27.75" x14ac:dyDescent="0.35">
      <c r="B7033" s="410" t="s">
        <v>7841</v>
      </c>
      <c r="C7033" s="411" t="s">
        <v>308</v>
      </c>
      <c r="D7033" s="412"/>
      <c r="E7033" s="412">
        <v>138.75</v>
      </c>
      <c r="F7033" s="412">
        <v>0</v>
      </c>
      <c r="G7033" s="412"/>
      <c r="H7033" s="413"/>
    </row>
    <row r="7034" spans="2:8" ht="27.75" x14ac:dyDescent="0.35">
      <c r="B7034" s="410" t="s">
        <v>7842</v>
      </c>
      <c r="C7034" s="411" t="s">
        <v>308</v>
      </c>
      <c r="D7034" s="412"/>
      <c r="E7034" s="412">
        <v>0</v>
      </c>
      <c r="F7034" s="412">
        <v>138.75</v>
      </c>
      <c r="G7034" s="412"/>
      <c r="H7034" s="413"/>
    </row>
    <row r="7035" spans="2:8" ht="27.75" x14ac:dyDescent="0.35">
      <c r="B7035" s="410" t="s">
        <v>7843</v>
      </c>
      <c r="C7035" s="411" t="s">
        <v>308</v>
      </c>
      <c r="D7035" s="412"/>
      <c r="E7035" s="412">
        <v>138.75</v>
      </c>
      <c r="F7035" s="412">
        <v>0</v>
      </c>
      <c r="G7035" s="412"/>
      <c r="H7035" s="413"/>
    </row>
    <row r="7036" spans="2:8" ht="27.75" x14ac:dyDescent="0.35">
      <c r="B7036" s="410" t="s">
        <v>7844</v>
      </c>
      <c r="C7036" s="411" t="s">
        <v>308</v>
      </c>
      <c r="D7036" s="412"/>
      <c r="E7036" s="412">
        <v>0</v>
      </c>
      <c r="F7036" s="412">
        <v>101.75</v>
      </c>
      <c r="G7036" s="412"/>
      <c r="H7036" s="413"/>
    </row>
    <row r="7037" spans="2:8" ht="27.75" x14ac:dyDescent="0.35">
      <c r="B7037" s="410" t="s">
        <v>7845</v>
      </c>
      <c r="C7037" s="411" t="s">
        <v>308</v>
      </c>
      <c r="D7037" s="412"/>
      <c r="E7037" s="412">
        <v>101.75</v>
      </c>
      <c r="F7037" s="412">
        <v>0</v>
      </c>
      <c r="G7037" s="412"/>
      <c r="H7037" s="413"/>
    </row>
    <row r="7038" spans="2:8" ht="27.75" x14ac:dyDescent="0.35">
      <c r="B7038" s="410" t="s">
        <v>7846</v>
      </c>
      <c r="C7038" s="411" t="s">
        <v>308</v>
      </c>
      <c r="D7038" s="412"/>
      <c r="E7038" s="412">
        <v>0</v>
      </c>
      <c r="F7038" s="412">
        <v>323.75</v>
      </c>
      <c r="G7038" s="412"/>
      <c r="H7038" s="413"/>
    </row>
    <row r="7039" spans="2:8" ht="27.75" x14ac:dyDescent="0.35">
      <c r="B7039" s="410" t="s">
        <v>7847</v>
      </c>
      <c r="C7039" s="411" t="s">
        <v>308</v>
      </c>
      <c r="D7039" s="412"/>
      <c r="E7039" s="412">
        <v>323.75</v>
      </c>
      <c r="F7039" s="412">
        <v>0</v>
      </c>
      <c r="G7039" s="412"/>
      <c r="H7039" s="413"/>
    </row>
    <row r="7040" spans="2:8" ht="27.75" x14ac:dyDescent="0.35">
      <c r="B7040" s="410" t="s">
        <v>7848</v>
      </c>
      <c r="C7040" s="411" t="s">
        <v>308</v>
      </c>
      <c r="D7040" s="412"/>
      <c r="E7040" s="412">
        <v>0</v>
      </c>
      <c r="F7040" s="412">
        <v>512.04</v>
      </c>
      <c r="G7040" s="412"/>
      <c r="H7040" s="413"/>
    </row>
    <row r="7041" spans="2:8" ht="27.75" x14ac:dyDescent="0.35">
      <c r="B7041" s="410" t="s">
        <v>7849</v>
      </c>
      <c r="C7041" s="411" t="s">
        <v>308</v>
      </c>
      <c r="D7041" s="412"/>
      <c r="E7041" s="412">
        <v>512.04</v>
      </c>
      <c r="F7041" s="412">
        <v>0</v>
      </c>
      <c r="G7041" s="412"/>
      <c r="H7041" s="413"/>
    </row>
    <row r="7042" spans="2:8" ht="27.75" x14ac:dyDescent="0.35">
      <c r="B7042" s="410" t="s">
        <v>7850</v>
      </c>
      <c r="C7042" s="411" t="s">
        <v>308</v>
      </c>
      <c r="D7042" s="412"/>
      <c r="E7042" s="412">
        <v>0</v>
      </c>
      <c r="F7042" s="412">
        <v>508.75</v>
      </c>
      <c r="G7042" s="412"/>
      <c r="H7042" s="413"/>
    </row>
    <row r="7043" spans="2:8" ht="27.75" x14ac:dyDescent="0.35">
      <c r="B7043" s="410" t="s">
        <v>7851</v>
      </c>
      <c r="C7043" s="411" t="s">
        <v>308</v>
      </c>
      <c r="D7043" s="412"/>
      <c r="E7043" s="412">
        <v>508.75</v>
      </c>
      <c r="F7043" s="412">
        <v>0</v>
      </c>
      <c r="G7043" s="412"/>
      <c r="H7043" s="413"/>
    </row>
    <row r="7044" spans="2:8" ht="27.75" x14ac:dyDescent="0.35">
      <c r="B7044" s="410" t="s">
        <v>7852</v>
      </c>
      <c r="C7044" s="411" t="s">
        <v>308</v>
      </c>
      <c r="D7044" s="412"/>
      <c r="E7044" s="412">
        <v>0</v>
      </c>
      <c r="F7044" s="412">
        <v>101.75</v>
      </c>
      <c r="G7044" s="412"/>
      <c r="H7044" s="413"/>
    </row>
    <row r="7045" spans="2:8" ht="27.75" x14ac:dyDescent="0.35">
      <c r="B7045" s="410" t="s">
        <v>7853</v>
      </c>
      <c r="C7045" s="411" t="s">
        <v>308</v>
      </c>
      <c r="D7045" s="412"/>
      <c r="E7045" s="412">
        <v>101.75</v>
      </c>
      <c r="F7045" s="412">
        <v>0</v>
      </c>
      <c r="G7045" s="412"/>
      <c r="H7045" s="413"/>
    </row>
    <row r="7046" spans="2:8" ht="27.75" x14ac:dyDescent="0.35">
      <c r="B7046" s="410" t="s">
        <v>7854</v>
      </c>
      <c r="C7046" s="411" t="s">
        <v>282</v>
      </c>
      <c r="D7046" s="412"/>
      <c r="E7046" s="412">
        <v>0</v>
      </c>
      <c r="F7046" s="412">
        <v>231.26</v>
      </c>
      <c r="G7046" s="412"/>
      <c r="H7046" s="413"/>
    </row>
    <row r="7047" spans="2:8" ht="27.75" x14ac:dyDescent="0.35">
      <c r="B7047" s="410" t="s">
        <v>7855</v>
      </c>
      <c r="C7047" s="411" t="s">
        <v>282</v>
      </c>
      <c r="D7047" s="412"/>
      <c r="E7047" s="412">
        <v>231.26</v>
      </c>
      <c r="F7047" s="412">
        <v>0</v>
      </c>
      <c r="G7047" s="412"/>
      <c r="H7047" s="413"/>
    </row>
    <row r="7048" spans="2:8" ht="27.75" x14ac:dyDescent="0.35">
      <c r="B7048" s="410" t="s">
        <v>7856</v>
      </c>
      <c r="C7048" s="411" t="s">
        <v>282</v>
      </c>
      <c r="D7048" s="412"/>
      <c r="E7048" s="412">
        <v>0</v>
      </c>
      <c r="F7048" s="412">
        <v>203.5</v>
      </c>
      <c r="G7048" s="412"/>
      <c r="H7048" s="413"/>
    </row>
    <row r="7049" spans="2:8" ht="27.75" x14ac:dyDescent="0.35">
      <c r="B7049" s="410" t="s">
        <v>7857</v>
      </c>
      <c r="C7049" s="411" t="s">
        <v>282</v>
      </c>
      <c r="D7049" s="412"/>
      <c r="E7049" s="412">
        <v>203.5</v>
      </c>
      <c r="F7049" s="412">
        <v>0</v>
      </c>
      <c r="G7049" s="412"/>
      <c r="H7049" s="413"/>
    </row>
    <row r="7050" spans="2:8" ht="27.75" x14ac:dyDescent="0.35">
      <c r="B7050" s="410" t="s">
        <v>7858</v>
      </c>
      <c r="C7050" s="411" t="s">
        <v>282</v>
      </c>
      <c r="D7050" s="412"/>
      <c r="E7050" s="412">
        <v>0</v>
      </c>
      <c r="F7050" s="412">
        <v>277.5</v>
      </c>
      <c r="G7050" s="412"/>
      <c r="H7050" s="413"/>
    </row>
    <row r="7051" spans="2:8" ht="27.75" x14ac:dyDescent="0.35">
      <c r="B7051" s="410" t="s">
        <v>7859</v>
      </c>
      <c r="C7051" s="411" t="s">
        <v>282</v>
      </c>
      <c r="D7051" s="412"/>
      <c r="E7051" s="412">
        <v>277.5</v>
      </c>
      <c r="F7051" s="412">
        <v>0</v>
      </c>
      <c r="G7051" s="412"/>
      <c r="H7051" s="413"/>
    </row>
    <row r="7052" spans="2:8" ht="27.75" x14ac:dyDescent="0.35">
      <c r="B7052" s="410" t="s">
        <v>7860</v>
      </c>
      <c r="C7052" s="411" t="s">
        <v>282</v>
      </c>
      <c r="D7052" s="412"/>
      <c r="E7052" s="412">
        <v>0</v>
      </c>
      <c r="F7052" s="412">
        <v>277.5</v>
      </c>
      <c r="G7052" s="412"/>
      <c r="H7052" s="413"/>
    </row>
    <row r="7053" spans="2:8" ht="27.75" x14ac:dyDescent="0.35">
      <c r="B7053" s="410" t="s">
        <v>7861</v>
      </c>
      <c r="C7053" s="411" t="s">
        <v>282</v>
      </c>
      <c r="D7053" s="412"/>
      <c r="E7053" s="412">
        <v>277.5</v>
      </c>
      <c r="F7053" s="412">
        <v>0</v>
      </c>
      <c r="G7053" s="412"/>
      <c r="H7053" s="413"/>
    </row>
    <row r="7054" spans="2:8" ht="27.75" x14ac:dyDescent="0.35">
      <c r="B7054" s="410" t="s">
        <v>7862</v>
      </c>
      <c r="C7054" s="411" t="s">
        <v>282</v>
      </c>
      <c r="D7054" s="412"/>
      <c r="E7054" s="412">
        <v>0</v>
      </c>
      <c r="F7054" s="412">
        <v>203.5</v>
      </c>
      <c r="G7054" s="412"/>
      <c r="H7054" s="413"/>
    </row>
    <row r="7055" spans="2:8" ht="27.75" x14ac:dyDescent="0.35">
      <c r="B7055" s="410" t="s">
        <v>7863</v>
      </c>
      <c r="C7055" s="411" t="s">
        <v>282</v>
      </c>
      <c r="D7055" s="412"/>
      <c r="E7055" s="412">
        <v>203.5</v>
      </c>
      <c r="F7055" s="412">
        <v>0</v>
      </c>
      <c r="G7055" s="412"/>
      <c r="H7055" s="413"/>
    </row>
    <row r="7056" spans="2:8" ht="27.75" x14ac:dyDescent="0.35">
      <c r="B7056" s="410" t="s">
        <v>7864</v>
      </c>
      <c r="C7056" s="411" t="s">
        <v>282</v>
      </c>
      <c r="D7056" s="412"/>
      <c r="E7056" s="412">
        <v>0</v>
      </c>
      <c r="F7056" s="412">
        <v>647.5</v>
      </c>
      <c r="G7056" s="412"/>
      <c r="H7056" s="413"/>
    </row>
    <row r="7057" spans="2:8" ht="27.75" x14ac:dyDescent="0.35">
      <c r="B7057" s="410" t="s">
        <v>7865</v>
      </c>
      <c r="C7057" s="411" t="s">
        <v>282</v>
      </c>
      <c r="D7057" s="412"/>
      <c r="E7057" s="412">
        <v>647.5</v>
      </c>
      <c r="F7057" s="412">
        <v>0</v>
      </c>
      <c r="G7057" s="412"/>
      <c r="H7057" s="413"/>
    </row>
    <row r="7058" spans="2:8" ht="27.75" x14ac:dyDescent="0.35">
      <c r="B7058" s="410" t="s">
        <v>7866</v>
      </c>
      <c r="C7058" s="411" t="s">
        <v>282</v>
      </c>
      <c r="D7058" s="412"/>
      <c r="E7058" s="412">
        <v>0</v>
      </c>
      <c r="F7058" s="412">
        <v>1024.08</v>
      </c>
      <c r="G7058" s="412"/>
      <c r="H7058" s="413"/>
    </row>
    <row r="7059" spans="2:8" ht="27.75" x14ac:dyDescent="0.35">
      <c r="B7059" s="410" t="s">
        <v>7867</v>
      </c>
      <c r="C7059" s="411" t="s">
        <v>282</v>
      </c>
      <c r="D7059" s="412"/>
      <c r="E7059" s="412">
        <v>1024.08</v>
      </c>
      <c r="F7059" s="412">
        <v>0</v>
      </c>
      <c r="G7059" s="412"/>
      <c r="H7059" s="413"/>
    </row>
    <row r="7060" spans="2:8" ht="27.75" x14ac:dyDescent="0.35">
      <c r="B7060" s="410" t="s">
        <v>7868</v>
      </c>
      <c r="C7060" s="411" t="s">
        <v>282</v>
      </c>
      <c r="D7060" s="412"/>
      <c r="E7060" s="412">
        <v>0</v>
      </c>
      <c r="F7060" s="412">
        <v>1017.5</v>
      </c>
      <c r="G7060" s="412"/>
      <c r="H7060" s="413"/>
    </row>
    <row r="7061" spans="2:8" ht="27.75" x14ac:dyDescent="0.35">
      <c r="B7061" s="410" t="s">
        <v>7869</v>
      </c>
      <c r="C7061" s="411" t="s">
        <v>282</v>
      </c>
      <c r="D7061" s="412"/>
      <c r="E7061" s="412">
        <v>1017.5</v>
      </c>
      <c r="F7061" s="412">
        <v>0</v>
      </c>
      <c r="G7061" s="412"/>
      <c r="H7061" s="413"/>
    </row>
    <row r="7062" spans="2:8" ht="27.75" x14ac:dyDescent="0.35">
      <c r="B7062" s="410" t="s">
        <v>7870</v>
      </c>
      <c r="C7062" s="411" t="s">
        <v>282</v>
      </c>
      <c r="D7062" s="412"/>
      <c r="E7062" s="412">
        <v>0</v>
      </c>
      <c r="F7062" s="412">
        <v>203.5</v>
      </c>
      <c r="G7062" s="412"/>
      <c r="H7062" s="413"/>
    </row>
    <row r="7063" spans="2:8" ht="27.75" x14ac:dyDescent="0.35">
      <c r="B7063" s="410" t="s">
        <v>7871</v>
      </c>
      <c r="C7063" s="411" t="s">
        <v>282</v>
      </c>
      <c r="D7063" s="412"/>
      <c r="E7063" s="412">
        <v>203.5</v>
      </c>
      <c r="F7063" s="412">
        <v>0</v>
      </c>
      <c r="G7063" s="412"/>
      <c r="H7063" s="413"/>
    </row>
    <row r="7064" spans="2:8" x14ac:dyDescent="0.35">
      <c r="B7064" s="410" t="s">
        <v>7872</v>
      </c>
      <c r="C7064" s="411" t="s">
        <v>2692</v>
      </c>
      <c r="D7064" s="412">
        <v>0</v>
      </c>
      <c r="E7064" s="412">
        <v>64770.78</v>
      </c>
      <c r="F7064" s="412">
        <v>64770.78</v>
      </c>
      <c r="G7064" s="412">
        <v>0</v>
      </c>
      <c r="H7064" s="413"/>
    </row>
    <row r="7065" spans="2:8" ht="40.5" x14ac:dyDescent="0.35">
      <c r="B7065" s="410" t="s">
        <v>7873</v>
      </c>
      <c r="C7065" s="411" t="s">
        <v>393</v>
      </c>
      <c r="D7065" s="412"/>
      <c r="E7065" s="412">
        <v>0</v>
      </c>
      <c r="F7065" s="412">
        <v>366</v>
      </c>
      <c r="G7065" s="412"/>
      <c r="H7065" s="413"/>
    </row>
    <row r="7066" spans="2:8" ht="40.5" x14ac:dyDescent="0.35">
      <c r="B7066" s="410" t="s">
        <v>7874</v>
      </c>
      <c r="C7066" s="411" t="s">
        <v>393</v>
      </c>
      <c r="D7066" s="412"/>
      <c r="E7066" s="412">
        <v>366</v>
      </c>
      <c r="F7066" s="412">
        <v>0</v>
      </c>
      <c r="G7066" s="412"/>
      <c r="H7066" s="413"/>
    </row>
    <row r="7067" spans="2:8" ht="40.5" x14ac:dyDescent="0.35">
      <c r="B7067" s="410" t="s">
        <v>7875</v>
      </c>
      <c r="C7067" s="411" t="s">
        <v>393</v>
      </c>
      <c r="D7067" s="412"/>
      <c r="E7067" s="412">
        <v>0</v>
      </c>
      <c r="F7067" s="412">
        <v>366</v>
      </c>
      <c r="G7067" s="412"/>
      <c r="H7067" s="413"/>
    </row>
    <row r="7068" spans="2:8" ht="40.5" x14ac:dyDescent="0.35">
      <c r="B7068" s="410" t="s">
        <v>7876</v>
      </c>
      <c r="C7068" s="411" t="s">
        <v>393</v>
      </c>
      <c r="D7068" s="412"/>
      <c r="E7068" s="412">
        <v>366</v>
      </c>
      <c r="F7068" s="412">
        <v>0</v>
      </c>
      <c r="G7068" s="412"/>
      <c r="H7068" s="413"/>
    </row>
    <row r="7069" spans="2:8" ht="40.5" x14ac:dyDescent="0.35">
      <c r="B7069" s="410" t="s">
        <v>7877</v>
      </c>
      <c r="C7069" s="411" t="s">
        <v>393</v>
      </c>
      <c r="D7069" s="412"/>
      <c r="E7069" s="412">
        <v>0</v>
      </c>
      <c r="F7069" s="412">
        <v>305</v>
      </c>
      <c r="G7069" s="412"/>
      <c r="H7069" s="413"/>
    </row>
    <row r="7070" spans="2:8" ht="40.5" x14ac:dyDescent="0.35">
      <c r="B7070" s="410" t="s">
        <v>7878</v>
      </c>
      <c r="C7070" s="411" t="s">
        <v>393</v>
      </c>
      <c r="D7070" s="412"/>
      <c r="E7070" s="412">
        <v>305</v>
      </c>
      <c r="F7070" s="412">
        <v>0</v>
      </c>
      <c r="G7070" s="412"/>
      <c r="H7070" s="413"/>
    </row>
    <row r="7071" spans="2:8" ht="40.5" x14ac:dyDescent="0.35">
      <c r="B7071" s="410" t="s">
        <v>7879</v>
      </c>
      <c r="C7071" s="411" t="s">
        <v>393</v>
      </c>
      <c r="D7071" s="412"/>
      <c r="E7071" s="412">
        <v>0</v>
      </c>
      <c r="F7071" s="412">
        <v>854</v>
      </c>
      <c r="G7071" s="412"/>
      <c r="H7071" s="413"/>
    </row>
    <row r="7072" spans="2:8" ht="40.5" x14ac:dyDescent="0.35">
      <c r="B7072" s="410" t="s">
        <v>7880</v>
      </c>
      <c r="C7072" s="411" t="s">
        <v>393</v>
      </c>
      <c r="D7072" s="412"/>
      <c r="E7072" s="412">
        <v>854</v>
      </c>
      <c r="F7072" s="412">
        <v>0</v>
      </c>
      <c r="G7072" s="412"/>
      <c r="H7072" s="413"/>
    </row>
    <row r="7073" spans="2:8" ht="40.5" x14ac:dyDescent="0.35">
      <c r="B7073" s="410" t="s">
        <v>7881</v>
      </c>
      <c r="C7073" s="411" t="s">
        <v>393</v>
      </c>
      <c r="D7073" s="412"/>
      <c r="E7073" s="412">
        <v>0</v>
      </c>
      <c r="F7073" s="412">
        <v>268.39999999999998</v>
      </c>
      <c r="G7073" s="412"/>
      <c r="H7073" s="413"/>
    </row>
    <row r="7074" spans="2:8" ht="40.5" x14ac:dyDescent="0.35">
      <c r="B7074" s="410" t="s">
        <v>7882</v>
      </c>
      <c r="C7074" s="411" t="s">
        <v>393</v>
      </c>
      <c r="D7074" s="412"/>
      <c r="E7074" s="412">
        <v>268.39999999999998</v>
      </c>
      <c r="F7074" s="412">
        <v>0</v>
      </c>
      <c r="G7074" s="412"/>
      <c r="H7074" s="413"/>
    </row>
    <row r="7075" spans="2:8" ht="40.5" x14ac:dyDescent="0.35">
      <c r="B7075" s="410" t="s">
        <v>7883</v>
      </c>
      <c r="C7075" s="411" t="s">
        <v>393</v>
      </c>
      <c r="D7075" s="412"/>
      <c r="E7075" s="412">
        <v>0</v>
      </c>
      <c r="F7075" s="412">
        <v>1342</v>
      </c>
      <c r="G7075" s="412"/>
      <c r="H7075" s="413"/>
    </row>
    <row r="7076" spans="2:8" ht="40.5" x14ac:dyDescent="0.35">
      <c r="B7076" s="410" t="s">
        <v>7884</v>
      </c>
      <c r="C7076" s="411" t="s">
        <v>393</v>
      </c>
      <c r="D7076" s="412"/>
      <c r="E7076" s="412">
        <v>1342</v>
      </c>
      <c r="F7076" s="412">
        <v>0</v>
      </c>
      <c r="G7076" s="412"/>
      <c r="H7076" s="413"/>
    </row>
    <row r="7077" spans="2:8" ht="40.5" x14ac:dyDescent="0.35">
      <c r="B7077" s="410" t="s">
        <v>7885</v>
      </c>
      <c r="C7077" s="411" t="s">
        <v>393</v>
      </c>
      <c r="D7077" s="412"/>
      <c r="E7077" s="412">
        <v>0</v>
      </c>
      <c r="F7077" s="412">
        <v>405.65</v>
      </c>
      <c r="G7077" s="412"/>
      <c r="H7077" s="413"/>
    </row>
    <row r="7078" spans="2:8" ht="40.5" x14ac:dyDescent="0.35">
      <c r="B7078" s="410" t="s">
        <v>7886</v>
      </c>
      <c r="C7078" s="411" t="s">
        <v>393</v>
      </c>
      <c r="D7078" s="412"/>
      <c r="E7078" s="412">
        <v>405.65</v>
      </c>
      <c r="F7078" s="412">
        <v>0</v>
      </c>
      <c r="G7078" s="412"/>
      <c r="H7078" s="413"/>
    </row>
    <row r="7079" spans="2:8" ht="27.75" x14ac:dyDescent="0.35">
      <c r="B7079" s="410" t="s">
        <v>7887</v>
      </c>
      <c r="C7079" s="411" t="s">
        <v>434</v>
      </c>
      <c r="D7079" s="412"/>
      <c r="E7079" s="412">
        <v>0</v>
      </c>
      <c r="F7079" s="412">
        <v>366</v>
      </c>
      <c r="G7079" s="412"/>
      <c r="H7079" s="413"/>
    </row>
    <row r="7080" spans="2:8" ht="27.75" x14ac:dyDescent="0.35">
      <c r="B7080" s="410" t="s">
        <v>7888</v>
      </c>
      <c r="C7080" s="411" t="s">
        <v>434</v>
      </c>
      <c r="D7080" s="412"/>
      <c r="E7080" s="412">
        <v>366</v>
      </c>
      <c r="F7080" s="412">
        <v>0</v>
      </c>
      <c r="G7080" s="412"/>
      <c r="H7080" s="413"/>
    </row>
    <row r="7081" spans="2:8" ht="27.75" x14ac:dyDescent="0.35">
      <c r="B7081" s="410" t="s">
        <v>7889</v>
      </c>
      <c r="C7081" s="411" t="s">
        <v>434</v>
      </c>
      <c r="D7081" s="412"/>
      <c r="E7081" s="412">
        <v>0</v>
      </c>
      <c r="F7081" s="412">
        <v>366</v>
      </c>
      <c r="G7081" s="412"/>
      <c r="H7081" s="413"/>
    </row>
    <row r="7082" spans="2:8" ht="27.75" x14ac:dyDescent="0.35">
      <c r="B7082" s="410" t="s">
        <v>7890</v>
      </c>
      <c r="C7082" s="411" t="s">
        <v>434</v>
      </c>
      <c r="D7082" s="412"/>
      <c r="E7082" s="412">
        <v>366</v>
      </c>
      <c r="F7082" s="412">
        <v>0</v>
      </c>
      <c r="G7082" s="412"/>
      <c r="H7082" s="413"/>
    </row>
    <row r="7083" spans="2:8" ht="27.75" x14ac:dyDescent="0.35">
      <c r="B7083" s="410" t="s">
        <v>7891</v>
      </c>
      <c r="C7083" s="411" t="s">
        <v>434</v>
      </c>
      <c r="D7083" s="412"/>
      <c r="E7083" s="412">
        <v>0</v>
      </c>
      <c r="F7083" s="412">
        <v>305</v>
      </c>
      <c r="G7083" s="412"/>
      <c r="H7083" s="413"/>
    </row>
    <row r="7084" spans="2:8" ht="27.75" x14ac:dyDescent="0.35">
      <c r="B7084" s="410" t="s">
        <v>7892</v>
      </c>
      <c r="C7084" s="411" t="s">
        <v>434</v>
      </c>
      <c r="D7084" s="412"/>
      <c r="E7084" s="412">
        <v>305</v>
      </c>
      <c r="F7084" s="412">
        <v>0</v>
      </c>
      <c r="G7084" s="412"/>
      <c r="H7084" s="413"/>
    </row>
    <row r="7085" spans="2:8" ht="27.75" x14ac:dyDescent="0.35">
      <c r="B7085" s="410" t="s">
        <v>7893</v>
      </c>
      <c r="C7085" s="411" t="s">
        <v>434</v>
      </c>
      <c r="D7085" s="412"/>
      <c r="E7085" s="412">
        <v>0</v>
      </c>
      <c r="F7085" s="412">
        <v>854</v>
      </c>
      <c r="G7085" s="412"/>
      <c r="H7085" s="413"/>
    </row>
    <row r="7086" spans="2:8" ht="27.75" x14ac:dyDescent="0.35">
      <c r="B7086" s="410" t="s">
        <v>7894</v>
      </c>
      <c r="C7086" s="411" t="s">
        <v>434</v>
      </c>
      <c r="D7086" s="412"/>
      <c r="E7086" s="412">
        <v>854</v>
      </c>
      <c r="F7086" s="412">
        <v>0</v>
      </c>
      <c r="G7086" s="412"/>
      <c r="H7086" s="413"/>
    </row>
    <row r="7087" spans="2:8" ht="27.75" x14ac:dyDescent="0.35">
      <c r="B7087" s="410" t="s">
        <v>7895</v>
      </c>
      <c r="C7087" s="411" t="s">
        <v>434</v>
      </c>
      <c r="D7087" s="412"/>
      <c r="E7087" s="412">
        <v>0</v>
      </c>
      <c r="F7087" s="412">
        <v>268.39999999999998</v>
      </c>
      <c r="G7087" s="412"/>
      <c r="H7087" s="413"/>
    </row>
    <row r="7088" spans="2:8" ht="27.75" x14ac:dyDescent="0.35">
      <c r="B7088" s="410" t="s">
        <v>7896</v>
      </c>
      <c r="C7088" s="411" t="s">
        <v>434</v>
      </c>
      <c r="D7088" s="412"/>
      <c r="E7088" s="412">
        <v>268.39999999999998</v>
      </c>
      <c r="F7088" s="412">
        <v>0</v>
      </c>
      <c r="G7088" s="412"/>
      <c r="H7088" s="413"/>
    </row>
    <row r="7089" spans="2:8" ht="27.75" x14ac:dyDescent="0.35">
      <c r="B7089" s="410" t="s">
        <v>7897</v>
      </c>
      <c r="C7089" s="411" t="s">
        <v>434</v>
      </c>
      <c r="D7089" s="412"/>
      <c r="E7089" s="412">
        <v>0</v>
      </c>
      <c r="F7089" s="412">
        <v>1342</v>
      </c>
      <c r="G7089" s="412"/>
      <c r="H7089" s="413"/>
    </row>
    <row r="7090" spans="2:8" ht="27.75" x14ac:dyDescent="0.35">
      <c r="B7090" s="410" t="s">
        <v>7898</v>
      </c>
      <c r="C7090" s="411" t="s">
        <v>434</v>
      </c>
      <c r="D7090" s="412"/>
      <c r="E7090" s="412">
        <v>1342</v>
      </c>
      <c r="F7090" s="412">
        <v>0</v>
      </c>
      <c r="G7090" s="412"/>
      <c r="H7090" s="413"/>
    </row>
    <row r="7091" spans="2:8" ht="53.25" x14ac:dyDescent="0.35">
      <c r="B7091" s="410" t="s">
        <v>7899</v>
      </c>
      <c r="C7091" s="411" t="s">
        <v>436</v>
      </c>
      <c r="D7091" s="412"/>
      <c r="E7091" s="412">
        <v>0</v>
      </c>
      <c r="F7091" s="412">
        <v>366</v>
      </c>
      <c r="G7091" s="412"/>
      <c r="H7091" s="413"/>
    </row>
    <row r="7092" spans="2:8" ht="53.25" x14ac:dyDescent="0.35">
      <c r="B7092" s="410" t="s">
        <v>7900</v>
      </c>
      <c r="C7092" s="411" t="s">
        <v>436</v>
      </c>
      <c r="D7092" s="412"/>
      <c r="E7092" s="412">
        <v>366</v>
      </c>
      <c r="F7092" s="412">
        <v>0</v>
      </c>
      <c r="G7092" s="412"/>
      <c r="H7092" s="413"/>
    </row>
    <row r="7093" spans="2:8" ht="53.25" x14ac:dyDescent="0.35">
      <c r="B7093" s="410" t="s">
        <v>7901</v>
      </c>
      <c r="C7093" s="411" t="s">
        <v>436</v>
      </c>
      <c r="D7093" s="412"/>
      <c r="E7093" s="412">
        <v>0</v>
      </c>
      <c r="F7093" s="412">
        <v>366</v>
      </c>
      <c r="G7093" s="412"/>
      <c r="H7093" s="413"/>
    </row>
    <row r="7094" spans="2:8" ht="53.25" x14ac:dyDescent="0.35">
      <c r="B7094" s="410" t="s">
        <v>7902</v>
      </c>
      <c r="C7094" s="411" t="s">
        <v>436</v>
      </c>
      <c r="D7094" s="412"/>
      <c r="E7094" s="412">
        <v>366</v>
      </c>
      <c r="F7094" s="412">
        <v>0</v>
      </c>
      <c r="G7094" s="412"/>
      <c r="H7094" s="413"/>
    </row>
    <row r="7095" spans="2:8" ht="53.25" x14ac:dyDescent="0.35">
      <c r="B7095" s="410" t="s">
        <v>7903</v>
      </c>
      <c r="C7095" s="411" t="s">
        <v>436</v>
      </c>
      <c r="D7095" s="412"/>
      <c r="E7095" s="412">
        <v>0</v>
      </c>
      <c r="F7095" s="412">
        <v>305</v>
      </c>
      <c r="G7095" s="412"/>
      <c r="H7095" s="413"/>
    </row>
    <row r="7096" spans="2:8" ht="53.25" x14ac:dyDescent="0.35">
      <c r="B7096" s="410" t="s">
        <v>7904</v>
      </c>
      <c r="C7096" s="411" t="s">
        <v>436</v>
      </c>
      <c r="D7096" s="412"/>
      <c r="E7096" s="412">
        <v>305</v>
      </c>
      <c r="F7096" s="412">
        <v>0</v>
      </c>
      <c r="G7096" s="412"/>
      <c r="H7096" s="413"/>
    </row>
    <row r="7097" spans="2:8" ht="53.25" x14ac:dyDescent="0.35">
      <c r="B7097" s="410" t="s">
        <v>7905</v>
      </c>
      <c r="C7097" s="411" t="s">
        <v>436</v>
      </c>
      <c r="D7097" s="412"/>
      <c r="E7097" s="412">
        <v>0</v>
      </c>
      <c r="F7097" s="412">
        <v>854</v>
      </c>
      <c r="G7097" s="412"/>
      <c r="H7097" s="413"/>
    </row>
    <row r="7098" spans="2:8" ht="53.25" x14ac:dyDescent="0.35">
      <c r="B7098" s="410" t="s">
        <v>7906</v>
      </c>
      <c r="C7098" s="411" t="s">
        <v>436</v>
      </c>
      <c r="D7098" s="412"/>
      <c r="E7098" s="412">
        <v>854</v>
      </c>
      <c r="F7098" s="412">
        <v>0</v>
      </c>
      <c r="G7098" s="412"/>
      <c r="H7098" s="413"/>
    </row>
    <row r="7099" spans="2:8" ht="53.25" x14ac:dyDescent="0.35">
      <c r="B7099" s="410" t="s">
        <v>7907</v>
      </c>
      <c r="C7099" s="411" t="s">
        <v>436</v>
      </c>
      <c r="D7099" s="412"/>
      <c r="E7099" s="412">
        <v>0</v>
      </c>
      <c r="F7099" s="412">
        <v>268.39999999999998</v>
      </c>
      <c r="G7099" s="412"/>
      <c r="H7099" s="413"/>
    </row>
    <row r="7100" spans="2:8" ht="53.25" x14ac:dyDescent="0.35">
      <c r="B7100" s="410" t="s">
        <v>7908</v>
      </c>
      <c r="C7100" s="411" t="s">
        <v>436</v>
      </c>
      <c r="D7100" s="412"/>
      <c r="E7100" s="412">
        <v>268.39999999999998</v>
      </c>
      <c r="F7100" s="412">
        <v>0</v>
      </c>
      <c r="G7100" s="412"/>
      <c r="H7100" s="413"/>
    </row>
    <row r="7101" spans="2:8" ht="53.25" x14ac:dyDescent="0.35">
      <c r="B7101" s="410" t="s">
        <v>7909</v>
      </c>
      <c r="C7101" s="411" t="s">
        <v>436</v>
      </c>
      <c r="D7101" s="412"/>
      <c r="E7101" s="412">
        <v>0</v>
      </c>
      <c r="F7101" s="412">
        <v>1342</v>
      </c>
      <c r="G7101" s="412"/>
      <c r="H7101" s="413"/>
    </row>
    <row r="7102" spans="2:8" ht="53.25" x14ac:dyDescent="0.35">
      <c r="B7102" s="410" t="s">
        <v>7910</v>
      </c>
      <c r="C7102" s="411" t="s">
        <v>436</v>
      </c>
      <c r="D7102" s="412"/>
      <c r="E7102" s="412">
        <v>1342</v>
      </c>
      <c r="F7102" s="412">
        <v>0</v>
      </c>
      <c r="G7102" s="412"/>
      <c r="H7102" s="413"/>
    </row>
    <row r="7103" spans="2:8" ht="53.25" x14ac:dyDescent="0.35">
      <c r="B7103" s="410" t="s">
        <v>7911</v>
      </c>
      <c r="C7103" s="411" t="s">
        <v>436</v>
      </c>
      <c r="D7103" s="412"/>
      <c r="E7103" s="412">
        <v>0</v>
      </c>
      <c r="F7103" s="412">
        <v>268.39999999999998</v>
      </c>
      <c r="G7103" s="412"/>
      <c r="H7103" s="413"/>
    </row>
    <row r="7104" spans="2:8" ht="53.25" x14ac:dyDescent="0.35">
      <c r="B7104" s="410" t="s">
        <v>7912</v>
      </c>
      <c r="C7104" s="411" t="s">
        <v>436</v>
      </c>
      <c r="D7104" s="412"/>
      <c r="E7104" s="412">
        <v>268.39999999999998</v>
      </c>
      <c r="F7104" s="412">
        <v>0</v>
      </c>
      <c r="G7104" s="412"/>
      <c r="H7104" s="413"/>
    </row>
    <row r="7105" spans="2:8" ht="53.25" x14ac:dyDescent="0.35">
      <c r="B7105" s="410" t="s">
        <v>7913</v>
      </c>
      <c r="C7105" s="411" t="s">
        <v>436</v>
      </c>
      <c r="D7105" s="412"/>
      <c r="E7105" s="412">
        <v>0</v>
      </c>
      <c r="F7105" s="412">
        <v>292.82</v>
      </c>
      <c r="G7105" s="412"/>
      <c r="H7105" s="413"/>
    </row>
    <row r="7106" spans="2:8" ht="53.25" x14ac:dyDescent="0.35">
      <c r="B7106" s="410" t="s">
        <v>7914</v>
      </c>
      <c r="C7106" s="411" t="s">
        <v>436</v>
      </c>
      <c r="D7106" s="412"/>
      <c r="E7106" s="412">
        <v>292.82</v>
      </c>
      <c r="F7106" s="412">
        <v>0</v>
      </c>
      <c r="G7106" s="412"/>
      <c r="H7106" s="413"/>
    </row>
    <row r="7107" spans="2:8" ht="53.25" x14ac:dyDescent="0.35">
      <c r="B7107" s="410" t="s">
        <v>7915</v>
      </c>
      <c r="C7107" s="411" t="s">
        <v>436</v>
      </c>
      <c r="D7107" s="412"/>
      <c r="E7107" s="412">
        <v>0</v>
      </c>
      <c r="F7107" s="412">
        <v>268.39999999999998</v>
      </c>
      <c r="G7107" s="412"/>
      <c r="H7107" s="413"/>
    </row>
    <row r="7108" spans="2:8" ht="53.25" x14ac:dyDescent="0.35">
      <c r="B7108" s="410" t="s">
        <v>7916</v>
      </c>
      <c r="C7108" s="411" t="s">
        <v>436</v>
      </c>
      <c r="D7108" s="412"/>
      <c r="E7108" s="412">
        <v>268.39999999999998</v>
      </c>
      <c r="F7108" s="412">
        <v>0</v>
      </c>
      <c r="G7108" s="412"/>
      <c r="H7108" s="413"/>
    </row>
    <row r="7109" spans="2:8" ht="40.5" x14ac:dyDescent="0.35">
      <c r="B7109" s="410" t="s">
        <v>7917</v>
      </c>
      <c r="C7109" s="411" t="s">
        <v>559</v>
      </c>
      <c r="D7109" s="412"/>
      <c r="E7109" s="412">
        <v>0</v>
      </c>
      <c r="F7109" s="412">
        <v>490.17</v>
      </c>
      <c r="G7109" s="412"/>
      <c r="H7109" s="413"/>
    </row>
    <row r="7110" spans="2:8" ht="40.5" x14ac:dyDescent="0.35">
      <c r="B7110" s="410" t="s">
        <v>7918</v>
      </c>
      <c r="C7110" s="411" t="s">
        <v>559</v>
      </c>
      <c r="D7110" s="412"/>
      <c r="E7110" s="412">
        <v>490.17</v>
      </c>
      <c r="F7110" s="412">
        <v>0</v>
      </c>
      <c r="G7110" s="412"/>
      <c r="H7110" s="413"/>
    </row>
    <row r="7111" spans="2:8" ht="40.5" x14ac:dyDescent="0.35">
      <c r="B7111" s="410" t="s">
        <v>7919</v>
      </c>
      <c r="C7111" s="411" t="s">
        <v>559</v>
      </c>
      <c r="D7111" s="412"/>
      <c r="E7111" s="412">
        <v>0</v>
      </c>
      <c r="F7111" s="412">
        <v>471.87</v>
      </c>
      <c r="G7111" s="412"/>
      <c r="H7111" s="413"/>
    </row>
    <row r="7112" spans="2:8" ht="40.5" x14ac:dyDescent="0.35">
      <c r="B7112" s="410" t="s">
        <v>7920</v>
      </c>
      <c r="C7112" s="411" t="s">
        <v>559</v>
      </c>
      <c r="D7112" s="412"/>
      <c r="E7112" s="412">
        <v>471.87</v>
      </c>
      <c r="F7112" s="412">
        <v>0</v>
      </c>
      <c r="G7112" s="412"/>
      <c r="H7112" s="413"/>
    </row>
    <row r="7113" spans="2:8" ht="40.5" x14ac:dyDescent="0.35">
      <c r="B7113" s="410" t="s">
        <v>7921</v>
      </c>
      <c r="C7113" s="411" t="s">
        <v>559</v>
      </c>
      <c r="D7113" s="412"/>
      <c r="E7113" s="412">
        <v>0</v>
      </c>
      <c r="F7113" s="412">
        <v>183</v>
      </c>
      <c r="G7113" s="412"/>
      <c r="H7113" s="413"/>
    </row>
    <row r="7114" spans="2:8" ht="40.5" x14ac:dyDescent="0.35">
      <c r="B7114" s="410" t="s">
        <v>7922</v>
      </c>
      <c r="C7114" s="411" t="s">
        <v>559</v>
      </c>
      <c r="D7114" s="412"/>
      <c r="E7114" s="412">
        <v>183</v>
      </c>
      <c r="F7114" s="412">
        <v>0</v>
      </c>
      <c r="G7114" s="412"/>
      <c r="H7114" s="413"/>
    </row>
    <row r="7115" spans="2:8" ht="40.5" x14ac:dyDescent="0.35">
      <c r="B7115" s="410" t="s">
        <v>7923</v>
      </c>
      <c r="C7115" s="411" t="s">
        <v>559</v>
      </c>
      <c r="D7115" s="412"/>
      <c r="E7115" s="412">
        <v>0</v>
      </c>
      <c r="F7115" s="412">
        <v>183</v>
      </c>
      <c r="G7115" s="412"/>
      <c r="H7115" s="413"/>
    </row>
    <row r="7116" spans="2:8" ht="40.5" x14ac:dyDescent="0.35">
      <c r="B7116" s="410" t="s">
        <v>7924</v>
      </c>
      <c r="C7116" s="411" t="s">
        <v>559</v>
      </c>
      <c r="D7116" s="412"/>
      <c r="E7116" s="412">
        <v>183</v>
      </c>
      <c r="F7116" s="412">
        <v>0</v>
      </c>
      <c r="G7116" s="412"/>
      <c r="H7116" s="413"/>
    </row>
    <row r="7117" spans="2:8" ht="40.5" x14ac:dyDescent="0.35">
      <c r="B7117" s="410" t="s">
        <v>7925</v>
      </c>
      <c r="C7117" s="411" t="s">
        <v>559</v>
      </c>
      <c r="D7117" s="412"/>
      <c r="E7117" s="412">
        <v>0</v>
      </c>
      <c r="F7117" s="412">
        <v>134.19999999999999</v>
      </c>
      <c r="G7117" s="412"/>
      <c r="H7117" s="413"/>
    </row>
    <row r="7118" spans="2:8" ht="40.5" x14ac:dyDescent="0.35">
      <c r="B7118" s="410" t="s">
        <v>7926</v>
      </c>
      <c r="C7118" s="411" t="s">
        <v>559</v>
      </c>
      <c r="D7118" s="412"/>
      <c r="E7118" s="412">
        <v>134.19999999999999</v>
      </c>
      <c r="F7118" s="412">
        <v>0</v>
      </c>
      <c r="G7118" s="412"/>
      <c r="H7118" s="413"/>
    </row>
    <row r="7119" spans="2:8" ht="40.5" x14ac:dyDescent="0.35">
      <c r="B7119" s="410" t="s">
        <v>7927</v>
      </c>
      <c r="C7119" s="411" t="s">
        <v>559</v>
      </c>
      <c r="D7119" s="412"/>
      <c r="E7119" s="412">
        <v>0</v>
      </c>
      <c r="F7119" s="412">
        <v>427</v>
      </c>
      <c r="G7119" s="412"/>
      <c r="H7119" s="413"/>
    </row>
    <row r="7120" spans="2:8" ht="40.5" x14ac:dyDescent="0.35">
      <c r="B7120" s="410" t="s">
        <v>7928</v>
      </c>
      <c r="C7120" s="411" t="s">
        <v>559</v>
      </c>
      <c r="D7120" s="412"/>
      <c r="E7120" s="412">
        <v>427</v>
      </c>
      <c r="F7120" s="412">
        <v>0</v>
      </c>
      <c r="G7120" s="412"/>
      <c r="H7120" s="413"/>
    </row>
    <row r="7121" spans="2:8" ht="40.5" x14ac:dyDescent="0.35">
      <c r="B7121" s="410" t="s">
        <v>7929</v>
      </c>
      <c r="C7121" s="411" t="s">
        <v>559</v>
      </c>
      <c r="D7121" s="412"/>
      <c r="E7121" s="412">
        <v>0</v>
      </c>
      <c r="F7121" s="412">
        <v>671</v>
      </c>
      <c r="G7121" s="412"/>
      <c r="H7121" s="413"/>
    </row>
    <row r="7122" spans="2:8" ht="40.5" x14ac:dyDescent="0.35">
      <c r="B7122" s="410" t="s">
        <v>7930</v>
      </c>
      <c r="C7122" s="411" t="s">
        <v>559</v>
      </c>
      <c r="D7122" s="412"/>
      <c r="E7122" s="412">
        <v>671</v>
      </c>
      <c r="F7122" s="412">
        <v>0</v>
      </c>
      <c r="G7122" s="412"/>
      <c r="H7122" s="413"/>
    </row>
    <row r="7123" spans="2:8" ht="40.5" x14ac:dyDescent="0.35">
      <c r="B7123" s="410" t="s">
        <v>7931</v>
      </c>
      <c r="C7123" s="411" t="s">
        <v>559</v>
      </c>
      <c r="D7123" s="412"/>
      <c r="E7123" s="412">
        <v>0</v>
      </c>
      <c r="F7123" s="412">
        <v>134.19999999999999</v>
      </c>
      <c r="G7123" s="412"/>
      <c r="H7123" s="413"/>
    </row>
    <row r="7124" spans="2:8" ht="40.5" x14ac:dyDescent="0.35">
      <c r="B7124" s="410" t="s">
        <v>7932</v>
      </c>
      <c r="C7124" s="411" t="s">
        <v>559</v>
      </c>
      <c r="D7124" s="412"/>
      <c r="E7124" s="412">
        <v>134.19999999999999</v>
      </c>
      <c r="F7124" s="412">
        <v>0</v>
      </c>
      <c r="G7124" s="412"/>
      <c r="H7124" s="413"/>
    </row>
    <row r="7125" spans="2:8" ht="40.5" x14ac:dyDescent="0.35">
      <c r="B7125" s="410" t="s">
        <v>7933</v>
      </c>
      <c r="C7125" s="411" t="s">
        <v>559</v>
      </c>
      <c r="D7125" s="412"/>
      <c r="E7125" s="412">
        <v>0</v>
      </c>
      <c r="F7125" s="412">
        <v>3431.03</v>
      </c>
      <c r="G7125" s="412"/>
      <c r="H7125" s="413"/>
    </row>
    <row r="7126" spans="2:8" ht="40.5" x14ac:dyDescent="0.35">
      <c r="B7126" s="410" t="s">
        <v>7934</v>
      </c>
      <c r="C7126" s="411" t="s">
        <v>559</v>
      </c>
      <c r="D7126" s="412"/>
      <c r="E7126" s="412">
        <v>3431.03</v>
      </c>
      <c r="F7126" s="412">
        <v>0</v>
      </c>
      <c r="G7126" s="412"/>
      <c r="H7126" s="413"/>
    </row>
    <row r="7127" spans="2:8" ht="40.5" x14ac:dyDescent="0.35">
      <c r="B7127" s="410" t="s">
        <v>7935</v>
      </c>
      <c r="C7127" s="411" t="s">
        <v>573</v>
      </c>
      <c r="D7127" s="412"/>
      <c r="E7127" s="412">
        <v>0</v>
      </c>
      <c r="F7127" s="412">
        <v>140</v>
      </c>
      <c r="G7127" s="412"/>
      <c r="H7127" s="413"/>
    </row>
    <row r="7128" spans="2:8" ht="40.5" x14ac:dyDescent="0.35">
      <c r="B7128" s="410" t="s">
        <v>7936</v>
      </c>
      <c r="C7128" s="411" t="s">
        <v>573</v>
      </c>
      <c r="D7128" s="412"/>
      <c r="E7128" s="412">
        <v>140</v>
      </c>
      <c r="F7128" s="412">
        <v>0</v>
      </c>
      <c r="G7128" s="412"/>
      <c r="H7128" s="413"/>
    </row>
    <row r="7129" spans="2:8" ht="40.5" x14ac:dyDescent="0.35">
      <c r="B7129" s="410" t="s">
        <v>7937</v>
      </c>
      <c r="C7129" s="411" t="s">
        <v>577</v>
      </c>
      <c r="D7129" s="412"/>
      <c r="E7129" s="412">
        <v>0</v>
      </c>
      <c r="F7129" s="412">
        <v>366</v>
      </c>
      <c r="G7129" s="412"/>
      <c r="H7129" s="413"/>
    </row>
    <row r="7130" spans="2:8" ht="40.5" x14ac:dyDescent="0.35">
      <c r="B7130" s="410" t="s">
        <v>7938</v>
      </c>
      <c r="C7130" s="411" t="s">
        <v>577</v>
      </c>
      <c r="D7130" s="412"/>
      <c r="E7130" s="412">
        <v>366</v>
      </c>
      <c r="F7130" s="412">
        <v>0</v>
      </c>
      <c r="G7130" s="412"/>
      <c r="H7130" s="413"/>
    </row>
    <row r="7131" spans="2:8" ht="40.5" x14ac:dyDescent="0.35">
      <c r="B7131" s="410" t="s">
        <v>7939</v>
      </c>
      <c r="C7131" s="411" t="s">
        <v>577</v>
      </c>
      <c r="D7131" s="412"/>
      <c r="E7131" s="412">
        <v>0</v>
      </c>
      <c r="F7131" s="412">
        <v>314.45999999999998</v>
      </c>
      <c r="G7131" s="412"/>
      <c r="H7131" s="413"/>
    </row>
    <row r="7132" spans="2:8" ht="40.5" x14ac:dyDescent="0.35">
      <c r="B7132" s="410" t="s">
        <v>7940</v>
      </c>
      <c r="C7132" s="411" t="s">
        <v>577</v>
      </c>
      <c r="D7132" s="412"/>
      <c r="E7132" s="412">
        <v>314.45999999999998</v>
      </c>
      <c r="F7132" s="412">
        <v>0</v>
      </c>
      <c r="G7132" s="412"/>
      <c r="H7132" s="413"/>
    </row>
    <row r="7133" spans="2:8" ht="40.5" x14ac:dyDescent="0.35">
      <c r="B7133" s="410" t="s">
        <v>7941</v>
      </c>
      <c r="C7133" s="411" t="s">
        <v>577</v>
      </c>
      <c r="D7133" s="412"/>
      <c r="E7133" s="412">
        <v>0</v>
      </c>
      <c r="F7133" s="412">
        <v>283.95999999999998</v>
      </c>
      <c r="G7133" s="412"/>
      <c r="H7133" s="413"/>
    </row>
    <row r="7134" spans="2:8" ht="40.5" x14ac:dyDescent="0.35">
      <c r="B7134" s="410" t="s">
        <v>7942</v>
      </c>
      <c r="C7134" s="411" t="s">
        <v>577</v>
      </c>
      <c r="D7134" s="412"/>
      <c r="E7134" s="412">
        <v>283.95999999999998</v>
      </c>
      <c r="F7134" s="412">
        <v>0</v>
      </c>
      <c r="G7134" s="412"/>
      <c r="H7134" s="413"/>
    </row>
    <row r="7135" spans="2:8" ht="40.5" x14ac:dyDescent="0.35">
      <c r="B7135" s="410" t="s">
        <v>7943</v>
      </c>
      <c r="C7135" s="411" t="s">
        <v>577</v>
      </c>
      <c r="D7135" s="412"/>
      <c r="E7135" s="412">
        <v>0</v>
      </c>
      <c r="F7135" s="412">
        <v>793</v>
      </c>
      <c r="G7135" s="412"/>
      <c r="H7135" s="413"/>
    </row>
    <row r="7136" spans="2:8" ht="40.5" x14ac:dyDescent="0.35">
      <c r="B7136" s="410" t="s">
        <v>7944</v>
      </c>
      <c r="C7136" s="411" t="s">
        <v>577</v>
      </c>
      <c r="D7136" s="412"/>
      <c r="E7136" s="412">
        <v>793</v>
      </c>
      <c r="F7136" s="412">
        <v>0</v>
      </c>
      <c r="G7136" s="412"/>
      <c r="H7136" s="413"/>
    </row>
    <row r="7137" spans="2:8" ht="40.5" x14ac:dyDescent="0.35">
      <c r="B7137" s="410" t="s">
        <v>7945</v>
      </c>
      <c r="C7137" s="411" t="s">
        <v>577</v>
      </c>
      <c r="D7137" s="412"/>
      <c r="E7137" s="412">
        <v>0</v>
      </c>
      <c r="F7137" s="412">
        <v>265.66000000000003</v>
      </c>
      <c r="G7137" s="412"/>
      <c r="H7137" s="413"/>
    </row>
    <row r="7138" spans="2:8" ht="40.5" x14ac:dyDescent="0.35">
      <c r="B7138" s="410" t="s">
        <v>7946</v>
      </c>
      <c r="C7138" s="411" t="s">
        <v>577</v>
      </c>
      <c r="D7138" s="412"/>
      <c r="E7138" s="412">
        <v>265.66000000000003</v>
      </c>
      <c r="F7138" s="412">
        <v>0</v>
      </c>
      <c r="G7138" s="412"/>
      <c r="H7138" s="413"/>
    </row>
    <row r="7139" spans="2:8" ht="40.5" x14ac:dyDescent="0.35">
      <c r="B7139" s="410" t="s">
        <v>7947</v>
      </c>
      <c r="C7139" s="411" t="s">
        <v>577</v>
      </c>
      <c r="D7139" s="412"/>
      <c r="E7139" s="412">
        <v>0</v>
      </c>
      <c r="F7139" s="412">
        <v>1342</v>
      </c>
      <c r="G7139" s="412"/>
      <c r="H7139" s="413"/>
    </row>
    <row r="7140" spans="2:8" ht="40.5" x14ac:dyDescent="0.35">
      <c r="B7140" s="410" t="s">
        <v>7948</v>
      </c>
      <c r="C7140" s="411" t="s">
        <v>577</v>
      </c>
      <c r="D7140" s="412"/>
      <c r="E7140" s="412">
        <v>1342</v>
      </c>
      <c r="F7140" s="412">
        <v>0</v>
      </c>
      <c r="G7140" s="412"/>
      <c r="H7140" s="413"/>
    </row>
    <row r="7141" spans="2:8" ht="27.75" x14ac:dyDescent="0.35">
      <c r="B7141" s="410" t="s">
        <v>7949</v>
      </c>
      <c r="C7141" s="411" t="s">
        <v>589</v>
      </c>
      <c r="D7141" s="412"/>
      <c r="E7141" s="412">
        <v>0</v>
      </c>
      <c r="F7141" s="412">
        <v>366</v>
      </c>
      <c r="G7141" s="412"/>
      <c r="H7141" s="413"/>
    </row>
    <row r="7142" spans="2:8" ht="27.75" x14ac:dyDescent="0.35">
      <c r="B7142" s="410" t="s">
        <v>7950</v>
      </c>
      <c r="C7142" s="411" t="s">
        <v>589</v>
      </c>
      <c r="D7142" s="412"/>
      <c r="E7142" s="412">
        <v>366</v>
      </c>
      <c r="F7142" s="412">
        <v>0</v>
      </c>
      <c r="G7142" s="412"/>
      <c r="H7142" s="413"/>
    </row>
    <row r="7143" spans="2:8" ht="27.75" x14ac:dyDescent="0.35">
      <c r="B7143" s="410" t="s">
        <v>7951</v>
      </c>
      <c r="C7143" s="411" t="s">
        <v>589</v>
      </c>
      <c r="D7143" s="412"/>
      <c r="E7143" s="412">
        <v>0</v>
      </c>
      <c r="F7143" s="412">
        <v>366</v>
      </c>
      <c r="G7143" s="412"/>
      <c r="H7143" s="413"/>
    </row>
    <row r="7144" spans="2:8" ht="27.75" x14ac:dyDescent="0.35">
      <c r="B7144" s="410" t="s">
        <v>7952</v>
      </c>
      <c r="C7144" s="411" t="s">
        <v>589</v>
      </c>
      <c r="D7144" s="412"/>
      <c r="E7144" s="412">
        <v>366</v>
      </c>
      <c r="F7144" s="412">
        <v>0</v>
      </c>
      <c r="G7144" s="412"/>
      <c r="H7144" s="413"/>
    </row>
    <row r="7145" spans="2:8" ht="27.75" x14ac:dyDescent="0.35">
      <c r="B7145" s="410" t="s">
        <v>7953</v>
      </c>
      <c r="C7145" s="411" t="s">
        <v>589</v>
      </c>
      <c r="D7145" s="412"/>
      <c r="E7145" s="412">
        <v>0</v>
      </c>
      <c r="F7145" s="412">
        <v>305</v>
      </c>
      <c r="G7145" s="412"/>
      <c r="H7145" s="413"/>
    </row>
    <row r="7146" spans="2:8" ht="27.75" x14ac:dyDescent="0.35">
      <c r="B7146" s="410" t="s">
        <v>7954</v>
      </c>
      <c r="C7146" s="411" t="s">
        <v>589</v>
      </c>
      <c r="D7146" s="412"/>
      <c r="E7146" s="412">
        <v>305</v>
      </c>
      <c r="F7146" s="412">
        <v>0</v>
      </c>
      <c r="G7146" s="412"/>
      <c r="H7146" s="413"/>
    </row>
    <row r="7147" spans="2:8" ht="27.75" x14ac:dyDescent="0.35">
      <c r="B7147" s="410" t="s">
        <v>7955</v>
      </c>
      <c r="C7147" s="411" t="s">
        <v>589</v>
      </c>
      <c r="D7147" s="412"/>
      <c r="E7147" s="412">
        <v>0</v>
      </c>
      <c r="F7147" s="412">
        <v>854</v>
      </c>
      <c r="G7147" s="412"/>
      <c r="H7147" s="413"/>
    </row>
    <row r="7148" spans="2:8" ht="27.75" x14ac:dyDescent="0.35">
      <c r="B7148" s="410" t="s">
        <v>7956</v>
      </c>
      <c r="C7148" s="411" t="s">
        <v>589</v>
      </c>
      <c r="D7148" s="412"/>
      <c r="E7148" s="412">
        <v>854</v>
      </c>
      <c r="F7148" s="412">
        <v>0</v>
      </c>
      <c r="G7148" s="412"/>
      <c r="H7148" s="413"/>
    </row>
    <row r="7149" spans="2:8" ht="27.75" x14ac:dyDescent="0.35">
      <c r="B7149" s="410" t="s">
        <v>7957</v>
      </c>
      <c r="C7149" s="411" t="s">
        <v>589</v>
      </c>
      <c r="D7149" s="412"/>
      <c r="E7149" s="412">
        <v>0</v>
      </c>
      <c r="F7149" s="412">
        <v>268.39999999999998</v>
      </c>
      <c r="G7149" s="412"/>
      <c r="H7149" s="413"/>
    </row>
    <row r="7150" spans="2:8" ht="27.75" x14ac:dyDescent="0.35">
      <c r="B7150" s="410" t="s">
        <v>7958</v>
      </c>
      <c r="C7150" s="411" t="s">
        <v>589</v>
      </c>
      <c r="D7150" s="412"/>
      <c r="E7150" s="412">
        <v>268.39999999999998</v>
      </c>
      <c r="F7150" s="412">
        <v>0</v>
      </c>
      <c r="G7150" s="412"/>
      <c r="H7150" s="413"/>
    </row>
    <row r="7151" spans="2:8" ht="27.75" x14ac:dyDescent="0.35">
      <c r="B7151" s="410" t="s">
        <v>7959</v>
      </c>
      <c r="C7151" s="411" t="s">
        <v>589</v>
      </c>
      <c r="D7151" s="412"/>
      <c r="E7151" s="412">
        <v>0</v>
      </c>
      <c r="F7151" s="412">
        <v>1342</v>
      </c>
      <c r="G7151" s="412"/>
      <c r="H7151" s="413"/>
    </row>
    <row r="7152" spans="2:8" ht="27.75" x14ac:dyDescent="0.35">
      <c r="B7152" s="410" t="s">
        <v>7960</v>
      </c>
      <c r="C7152" s="411" t="s">
        <v>589</v>
      </c>
      <c r="D7152" s="412"/>
      <c r="E7152" s="412">
        <v>1342</v>
      </c>
      <c r="F7152" s="412">
        <v>0</v>
      </c>
      <c r="G7152" s="412"/>
      <c r="H7152" s="413"/>
    </row>
    <row r="7153" spans="2:8" ht="27.75" x14ac:dyDescent="0.35">
      <c r="B7153" s="410" t="s">
        <v>7961</v>
      </c>
      <c r="C7153" s="411" t="s">
        <v>288</v>
      </c>
      <c r="D7153" s="412"/>
      <c r="E7153" s="412">
        <v>0</v>
      </c>
      <c r="F7153" s="412">
        <v>366</v>
      </c>
      <c r="G7153" s="412"/>
      <c r="H7153" s="413"/>
    </row>
    <row r="7154" spans="2:8" ht="27.75" x14ac:dyDescent="0.35">
      <c r="B7154" s="410" t="s">
        <v>7962</v>
      </c>
      <c r="C7154" s="411" t="s">
        <v>288</v>
      </c>
      <c r="D7154" s="412"/>
      <c r="E7154" s="412">
        <v>366</v>
      </c>
      <c r="F7154" s="412">
        <v>0</v>
      </c>
      <c r="G7154" s="412"/>
      <c r="H7154" s="413"/>
    </row>
    <row r="7155" spans="2:8" ht="27.75" x14ac:dyDescent="0.35">
      <c r="B7155" s="410" t="s">
        <v>7963</v>
      </c>
      <c r="C7155" s="411" t="s">
        <v>288</v>
      </c>
      <c r="D7155" s="412"/>
      <c r="E7155" s="412">
        <v>0</v>
      </c>
      <c r="F7155" s="412">
        <v>366</v>
      </c>
      <c r="G7155" s="412"/>
      <c r="H7155" s="413"/>
    </row>
    <row r="7156" spans="2:8" ht="27.75" x14ac:dyDescent="0.35">
      <c r="B7156" s="410" t="s">
        <v>7964</v>
      </c>
      <c r="C7156" s="411" t="s">
        <v>288</v>
      </c>
      <c r="D7156" s="412"/>
      <c r="E7156" s="412">
        <v>366</v>
      </c>
      <c r="F7156" s="412">
        <v>0</v>
      </c>
      <c r="G7156" s="412"/>
      <c r="H7156" s="413"/>
    </row>
    <row r="7157" spans="2:8" ht="27.75" x14ac:dyDescent="0.35">
      <c r="B7157" s="410" t="s">
        <v>7965</v>
      </c>
      <c r="C7157" s="411" t="s">
        <v>288</v>
      </c>
      <c r="D7157" s="412"/>
      <c r="E7157" s="412">
        <v>0</v>
      </c>
      <c r="F7157" s="412">
        <v>305</v>
      </c>
      <c r="G7157" s="412"/>
      <c r="H7157" s="413"/>
    </row>
    <row r="7158" spans="2:8" ht="27.75" x14ac:dyDescent="0.35">
      <c r="B7158" s="410" t="s">
        <v>7966</v>
      </c>
      <c r="C7158" s="411" t="s">
        <v>288</v>
      </c>
      <c r="D7158" s="412"/>
      <c r="E7158" s="412">
        <v>305</v>
      </c>
      <c r="F7158" s="412">
        <v>0</v>
      </c>
      <c r="G7158" s="412"/>
      <c r="H7158" s="413"/>
    </row>
    <row r="7159" spans="2:8" ht="27.75" x14ac:dyDescent="0.35">
      <c r="B7159" s="410" t="s">
        <v>7967</v>
      </c>
      <c r="C7159" s="411" t="s">
        <v>288</v>
      </c>
      <c r="D7159" s="412"/>
      <c r="E7159" s="412">
        <v>0</v>
      </c>
      <c r="F7159" s="412">
        <v>854</v>
      </c>
      <c r="G7159" s="412"/>
      <c r="H7159" s="413"/>
    </row>
    <row r="7160" spans="2:8" ht="27.75" x14ac:dyDescent="0.35">
      <c r="B7160" s="410" t="s">
        <v>7968</v>
      </c>
      <c r="C7160" s="411" t="s">
        <v>288</v>
      </c>
      <c r="D7160" s="412"/>
      <c r="E7160" s="412">
        <v>854</v>
      </c>
      <c r="F7160" s="412">
        <v>0</v>
      </c>
      <c r="G7160" s="412"/>
      <c r="H7160" s="413"/>
    </row>
    <row r="7161" spans="2:8" ht="27.75" x14ac:dyDescent="0.35">
      <c r="B7161" s="410" t="s">
        <v>7969</v>
      </c>
      <c r="C7161" s="411" t="s">
        <v>288</v>
      </c>
      <c r="D7161" s="412"/>
      <c r="E7161" s="412">
        <v>0</v>
      </c>
      <c r="F7161" s="412">
        <v>268.39999999999998</v>
      </c>
      <c r="G7161" s="412"/>
      <c r="H7161" s="413"/>
    </row>
    <row r="7162" spans="2:8" ht="27.75" x14ac:dyDescent="0.35">
      <c r="B7162" s="410" t="s">
        <v>7970</v>
      </c>
      <c r="C7162" s="411" t="s">
        <v>288</v>
      </c>
      <c r="D7162" s="412"/>
      <c r="E7162" s="412">
        <v>268.39999999999998</v>
      </c>
      <c r="F7162" s="412">
        <v>0</v>
      </c>
      <c r="G7162" s="412"/>
      <c r="H7162" s="413"/>
    </row>
    <row r="7163" spans="2:8" ht="27.75" x14ac:dyDescent="0.35">
      <c r="B7163" s="410" t="s">
        <v>7971</v>
      </c>
      <c r="C7163" s="411" t="s">
        <v>288</v>
      </c>
      <c r="D7163" s="412"/>
      <c r="E7163" s="412">
        <v>0</v>
      </c>
      <c r="F7163" s="412">
        <v>1342</v>
      </c>
      <c r="G7163" s="412"/>
      <c r="H7163" s="413"/>
    </row>
    <row r="7164" spans="2:8" ht="27.75" x14ac:dyDescent="0.35">
      <c r="B7164" s="410" t="s">
        <v>7972</v>
      </c>
      <c r="C7164" s="411" t="s">
        <v>288</v>
      </c>
      <c r="D7164" s="412"/>
      <c r="E7164" s="412">
        <v>1342</v>
      </c>
      <c r="F7164" s="412">
        <v>0</v>
      </c>
      <c r="G7164" s="412"/>
      <c r="H7164" s="413"/>
    </row>
    <row r="7165" spans="2:8" ht="27.75" x14ac:dyDescent="0.35">
      <c r="B7165" s="410" t="s">
        <v>7973</v>
      </c>
      <c r="C7165" s="411" t="s">
        <v>292</v>
      </c>
      <c r="D7165" s="412"/>
      <c r="E7165" s="412">
        <v>0</v>
      </c>
      <c r="F7165" s="412">
        <v>366</v>
      </c>
      <c r="G7165" s="412"/>
      <c r="H7165" s="413"/>
    </row>
    <row r="7166" spans="2:8" ht="27.75" x14ac:dyDescent="0.35">
      <c r="B7166" s="410" t="s">
        <v>7974</v>
      </c>
      <c r="C7166" s="411" t="s">
        <v>292</v>
      </c>
      <c r="D7166" s="412"/>
      <c r="E7166" s="412">
        <v>366</v>
      </c>
      <c r="F7166" s="412">
        <v>0</v>
      </c>
      <c r="G7166" s="412"/>
      <c r="H7166" s="413"/>
    </row>
    <row r="7167" spans="2:8" ht="27.75" x14ac:dyDescent="0.35">
      <c r="B7167" s="410" t="s">
        <v>7975</v>
      </c>
      <c r="C7167" s="411" t="s">
        <v>292</v>
      </c>
      <c r="D7167" s="412"/>
      <c r="E7167" s="412">
        <v>0</v>
      </c>
      <c r="F7167" s="412">
        <v>366</v>
      </c>
      <c r="G7167" s="412"/>
      <c r="H7167" s="413"/>
    </row>
    <row r="7168" spans="2:8" ht="27.75" x14ac:dyDescent="0.35">
      <c r="B7168" s="410" t="s">
        <v>7976</v>
      </c>
      <c r="C7168" s="411" t="s">
        <v>292</v>
      </c>
      <c r="D7168" s="412"/>
      <c r="E7168" s="412">
        <v>366</v>
      </c>
      <c r="F7168" s="412">
        <v>0</v>
      </c>
      <c r="G7168" s="412"/>
      <c r="H7168" s="413"/>
    </row>
    <row r="7169" spans="2:8" ht="27.75" x14ac:dyDescent="0.35">
      <c r="B7169" s="410" t="s">
        <v>7977</v>
      </c>
      <c r="C7169" s="411" t="s">
        <v>292</v>
      </c>
      <c r="D7169" s="412"/>
      <c r="E7169" s="412">
        <v>0</v>
      </c>
      <c r="F7169" s="412">
        <v>305</v>
      </c>
      <c r="G7169" s="412"/>
      <c r="H7169" s="413"/>
    </row>
    <row r="7170" spans="2:8" ht="27.75" x14ac:dyDescent="0.35">
      <c r="B7170" s="410" t="s">
        <v>7978</v>
      </c>
      <c r="C7170" s="411" t="s">
        <v>292</v>
      </c>
      <c r="D7170" s="412"/>
      <c r="E7170" s="412">
        <v>305</v>
      </c>
      <c r="F7170" s="412">
        <v>0</v>
      </c>
      <c r="G7170" s="412"/>
      <c r="H7170" s="413"/>
    </row>
    <row r="7171" spans="2:8" ht="27.75" x14ac:dyDescent="0.35">
      <c r="B7171" s="410" t="s">
        <v>7979</v>
      </c>
      <c r="C7171" s="411" t="s">
        <v>292</v>
      </c>
      <c r="D7171" s="412"/>
      <c r="E7171" s="412">
        <v>0</v>
      </c>
      <c r="F7171" s="412">
        <v>854</v>
      </c>
      <c r="G7171" s="412"/>
      <c r="H7171" s="413"/>
    </row>
    <row r="7172" spans="2:8" ht="27.75" x14ac:dyDescent="0.35">
      <c r="B7172" s="410" t="s">
        <v>7980</v>
      </c>
      <c r="C7172" s="411" t="s">
        <v>292</v>
      </c>
      <c r="D7172" s="412"/>
      <c r="E7172" s="412">
        <v>854</v>
      </c>
      <c r="F7172" s="412">
        <v>0</v>
      </c>
      <c r="G7172" s="412"/>
      <c r="H7172" s="413"/>
    </row>
    <row r="7173" spans="2:8" ht="27.75" x14ac:dyDescent="0.35">
      <c r="B7173" s="410" t="s">
        <v>7981</v>
      </c>
      <c r="C7173" s="411" t="s">
        <v>292</v>
      </c>
      <c r="D7173" s="412"/>
      <c r="E7173" s="412">
        <v>0</v>
      </c>
      <c r="F7173" s="412">
        <v>1342</v>
      </c>
      <c r="G7173" s="412"/>
      <c r="H7173" s="413"/>
    </row>
    <row r="7174" spans="2:8" ht="27.75" x14ac:dyDescent="0.35">
      <c r="B7174" s="410" t="s">
        <v>7982</v>
      </c>
      <c r="C7174" s="411" t="s">
        <v>292</v>
      </c>
      <c r="D7174" s="412"/>
      <c r="E7174" s="412">
        <v>1342</v>
      </c>
      <c r="F7174" s="412">
        <v>0</v>
      </c>
      <c r="G7174" s="412"/>
      <c r="H7174" s="413"/>
    </row>
    <row r="7175" spans="2:8" ht="27.75" x14ac:dyDescent="0.35">
      <c r="B7175" s="410" t="s">
        <v>7983</v>
      </c>
      <c r="C7175" s="411" t="s">
        <v>292</v>
      </c>
      <c r="D7175" s="412"/>
      <c r="E7175" s="412">
        <v>0</v>
      </c>
      <c r="F7175" s="412">
        <v>268.39999999999998</v>
      </c>
      <c r="G7175" s="412"/>
      <c r="H7175" s="413"/>
    </row>
    <row r="7176" spans="2:8" ht="27.75" x14ac:dyDescent="0.35">
      <c r="B7176" s="410" t="s">
        <v>7984</v>
      </c>
      <c r="C7176" s="411" t="s">
        <v>292</v>
      </c>
      <c r="D7176" s="412"/>
      <c r="E7176" s="412">
        <v>268.39999999999998</v>
      </c>
      <c r="F7176" s="412">
        <v>0</v>
      </c>
      <c r="G7176" s="412"/>
      <c r="H7176" s="413"/>
    </row>
    <row r="7177" spans="2:8" ht="27.75" x14ac:dyDescent="0.35">
      <c r="B7177" s="410" t="s">
        <v>7985</v>
      </c>
      <c r="C7177" s="411" t="s">
        <v>292</v>
      </c>
      <c r="D7177" s="412"/>
      <c r="E7177" s="412">
        <v>0</v>
      </c>
      <c r="F7177" s="412">
        <v>305</v>
      </c>
      <c r="G7177" s="412"/>
      <c r="H7177" s="413"/>
    </row>
    <row r="7178" spans="2:8" ht="27.75" x14ac:dyDescent="0.35">
      <c r="B7178" s="410" t="s">
        <v>7986</v>
      </c>
      <c r="C7178" s="411" t="s">
        <v>292</v>
      </c>
      <c r="D7178" s="412"/>
      <c r="E7178" s="412">
        <v>305</v>
      </c>
      <c r="F7178" s="412">
        <v>0</v>
      </c>
      <c r="G7178" s="412"/>
      <c r="H7178" s="413"/>
    </row>
    <row r="7179" spans="2:8" ht="27.75" x14ac:dyDescent="0.35">
      <c r="B7179" s="410" t="s">
        <v>7987</v>
      </c>
      <c r="C7179" s="411" t="s">
        <v>292</v>
      </c>
      <c r="D7179" s="412"/>
      <c r="E7179" s="412">
        <v>0</v>
      </c>
      <c r="F7179" s="412">
        <v>268.39999999999998</v>
      </c>
      <c r="G7179" s="412"/>
      <c r="H7179" s="413"/>
    </row>
    <row r="7180" spans="2:8" ht="27.75" x14ac:dyDescent="0.35">
      <c r="B7180" s="410" t="s">
        <v>7988</v>
      </c>
      <c r="C7180" s="411" t="s">
        <v>292</v>
      </c>
      <c r="D7180" s="412"/>
      <c r="E7180" s="412">
        <v>268.39999999999998</v>
      </c>
      <c r="F7180" s="412">
        <v>0</v>
      </c>
      <c r="G7180" s="412"/>
      <c r="H7180" s="413"/>
    </row>
    <row r="7181" spans="2:8" ht="27.75" x14ac:dyDescent="0.35">
      <c r="B7181" s="410" t="s">
        <v>7989</v>
      </c>
      <c r="C7181" s="411" t="s">
        <v>292</v>
      </c>
      <c r="D7181" s="412"/>
      <c r="E7181" s="412">
        <v>0</v>
      </c>
      <c r="F7181" s="412">
        <v>4956.5600000000004</v>
      </c>
      <c r="G7181" s="412"/>
      <c r="H7181" s="413"/>
    </row>
    <row r="7182" spans="2:8" ht="27.75" x14ac:dyDescent="0.35">
      <c r="B7182" s="410" t="s">
        <v>7990</v>
      </c>
      <c r="C7182" s="411" t="s">
        <v>292</v>
      </c>
      <c r="D7182" s="412"/>
      <c r="E7182" s="412">
        <v>4956.5600000000004</v>
      </c>
      <c r="F7182" s="412">
        <v>0</v>
      </c>
      <c r="G7182" s="412"/>
      <c r="H7182" s="413"/>
    </row>
    <row r="7183" spans="2:8" ht="27.75" x14ac:dyDescent="0.35">
      <c r="B7183" s="410" t="s">
        <v>7991</v>
      </c>
      <c r="C7183" s="411" t="s">
        <v>296</v>
      </c>
      <c r="D7183" s="412"/>
      <c r="E7183" s="412">
        <v>0</v>
      </c>
      <c r="F7183" s="412">
        <v>366</v>
      </c>
      <c r="G7183" s="412"/>
      <c r="H7183" s="413"/>
    </row>
    <row r="7184" spans="2:8" ht="27.75" x14ac:dyDescent="0.35">
      <c r="B7184" s="410" t="s">
        <v>7992</v>
      </c>
      <c r="C7184" s="411" t="s">
        <v>296</v>
      </c>
      <c r="D7184" s="412"/>
      <c r="E7184" s="412">
        <v>366</v>
      </c>
      <c r="F7184" s="412">
        <v>0</v>
      </c>
      <c r="G7184" s="412"/>
      <c r="H7184" s="413"/>
    </row>
    <row r="7185" spans="2:8" ht="27.75" x14ac:dyDescent="0.35">
      <c r="B7185" s="410" t="s">
        <v>7993</v>
      </c>
      <c r="C7185" s="411" t="s">
        <v>296</v>
      </c>
      <c r="D7185" s="412"/>
      <c r="E7185" s="412">
        <v>0</v>
      </c>
      <c r="F7185" s="412">
        <v>366</v>
      </c>
      <c r="G7185" s="412"/>
      <c r="H7185" s="413"/>
    </row>
    <row r="7186" spans="2:8" ht="27.75" x14ac:dyDescent="0.35">
      <c r="B7186" s="410" t="s">
        <v>7994</v>
      </c>
      <c r="C7186" s="411" t="s">
        <v>296</v>
      </c>
      <c r="D7186" s="412"/>
      <c r="E7186" s="412">
        <v>366</v>
      </c>
      <c r="F7186" s="412">
        <v>0</v>
      </c>
      <c r="G7186" s="412"/>
      <c r="H7186" s="413"/>
    </row>
    <row r="7187" spans="2:8" ht="27.75" x14ac:dyDescent="0.35">
      <c r="B7187" s="410" t="s">
        <v>7995</v>
      </c>
      <c r="C7187" s="411" t="s">
        <v>296</v>
      </c>
      <c r="D7187" s="412"/>
      <c r="E7187" s="412">
        <v>0</v>
      </c>
      <c r="F7187" s="412">
        <v>286.7</v>
      </c>
      <c r="G7187" s="412"/>
      <c r="H7187" s="413"/>
    </row>
    <row r="7188" spans="2:8" ht="27.75" x14ac:dyDescent="0.35">
      <c r="B7188" s="410" t="s">
        <v>7996</v>
      </c>
      <c r="C7188" s="411" t="s">
        <v>296</v>
      </c>
      <c r="D7188" s="412"/>
      <c r="E7188" s="412">
        <v>286.7</v>
      </c>
      <c r="F7188" s="412">
        <v>0</v>
      </c>
      <c r="G7188" s="412"/>
      <c r="H7188" s="413"/>
    </row>
    <row r="7189" spans="2:8" ht="27.75" x14ac:dyDescent="0.35">
      <c r="B7189" s="410" t="s">
        <v>7997</v>
      </c>
      <c r="C7189" s="411" t="s">
        <v>296</v>
      </c>
      <c r="D7189" s="412"/>
      <c r="E7189" s="412">
        <v>0</v>
      </c>
      <c r="F7189" s="412">
        <v>854</v>
      </c>
      <c r="G7189" s="412"/>
      <c r="H7189" s="413"/>
    </row>
    <row r="7190" spans="2:8" ht="27.75" x14ac:dyDescent="0.35">
      <c r="B7190" s="410" t="s">
        <v>7998</v>
      </c>
      <c r="C7190" s="411" t="s">
        <v>296</v>
      </c>
      <c r="D7190" s="412"/>
      <c r="E7190" s="412">
        <v>854</v>
      </c>
      <c r="F7190" s="412">
        <v>0</v>
      </c>
      <c r="G7190" s="412"/>
      <c r="H7190" s="413"/>
    </row>
    <row r="7191" spans="2:8" ht="27.75" x14ac:dyDescent="0.35">
      <c r="B7191" s="410" t="s">
        <v>7999</v>
      </c>
      <c r="C7191" s="411" t="s">
        <v>296</v>
      </c>
      <c r="D7191" s="412"/>
      <c r="E7191" s="412">
        <v>0</v>
      </c>
      <c r="F7191" s="412">
        <v>1342</v>
      </c>
      <c r="G7191" s="412"/>
      <c r="H7191" s="413"/>
    </row>
    <row r="7192" spans="2:8" ht="27.75" x14ac:dyDescent="0.35">
      <c r="B7192" s="410" t="s">
        <v>8000</v>
      </c>
      <c r="C7192" s="411" t="s">
        <v>296</v>
      </c>
      <c r="D7192" s="412"/>
      <c r="E7192" s="412">
        <v>1342</v>
      </c>
      <c r="F7192" s="412">
        <v>0</v>
      </c>
      <c r="G7192" s="412"/>
      <c r="H7192" s="413"/>
    </row>
    <row r="7193" spans="2:8" ht="27.75" x14ac:dyDescent="0.35">
      <c r="B7193" s="410" t="s">
        <v>8001</v>
      </c>
      <c r="C7193" s="411" t="s">
        <v>296</v>
      </c>
      <c r="D7193" s="412"/>
      <c r="E7193" s="412">
        <v>0</v>
      </c>
      <c r="F7193" s="412">
        <v>268.39999999999998</v>
      </c>
      <c r="G7193" s="412"/>
      <c r="H7193" s="413"/>
    </row>
    <row r="7194" spans="2:8" ht="27.75" x14ac:dyDescent="0.35">
      <c r="B7194" s="410" t="s">
        <v>8002</v>
      </c>
      <c r="C7194" s="411" t="s">
        <v>296</v>
      </c>
      <c r="D7194" s="412"/>
      <c r="E7194" s="412">
        <v>268.39999999999998</v>
      </c>
      <c r="F7194" s="412">
        <v>0</v>
      </c>
      <c r="G7194" s="412"/>
      <c r="H7194" s="413"/>
    </row>
    <row r="7195" spans="2:8" ht="27.75" x14ac:dyDescent="0.35">
      <c r="B7195" s="410" t="s">
        <v>8003</v>
      </c>
      <c r="C7195" s="411" t="s">
        <v>296</v>
      </c>
      <c r="D7195" s="412"/>
      <c r="E7195" s="412">
        <v>0</v>
      </c>
      <c r="F7195" s="412">
        <v>305</v>
      </c>
      <c r="G7195" s="412"/>
      <c r="H7195" s="413"/>
    </row>
    <row r="7196" spans="2:8" ht="27.75" x14ac:dyDescent="0.35">
      <c r="B7196" s="410" t="s">
        <v>8004</v>
      </c>
      <c r="C7196" s="411" t="s">
        <v>296</v>
      </c>
      <c r="D7196" s="412"/>
      <c r="E7196" s="412">
        <v>305</v>
      </c>
      <c r="F7196" s="412">
        <v>0</v>
      </c>
      <c r="G7196" s="412"/>
      <c r="H7196" s="413"/>
    </row>
    <row r="7197" spans="2:8" ht="27.75" x14ac:dyDescent="0.35">
      <c r="B7197" s="410" t="s">
        <v>8005</v>
      </c>
      <c r="C7197" s="411" t="s">
        <v>296</v>
      </c>
      <c r="D7197" s="412"/>
      <c r="E7197" s="412">
        <v>0</v>
      </c>
      <c r="F7197" s="412">
        <v>268.39999999999998</v>
      </c>
      <c r="G7197" s="412"/>
      <c r="H7197" s="413"/>
    </row>
    <row r="7198" spans="2:8" ht="27.75" x14ac:dyDescent="0.35">
      <c r="B7198" s="410" t="s">
        <v>8006</v>
      </c>
      <c r="C7198" s="411" t="s">
        <v>296</v>
      </c>
      <c r="D7198" s="412"/>
      <c r="E7198" s="412">
        <v>268.39999999999998</v>
      </c>
      <c r="F7198" s="412">
        <v>0</v>
      </c>
      <c r="G7198" s="412"/>
      <c r="H7198" s="413"/>
    </row>
    <row r="7199" spans="2:8" ht="27.75" x14ac:dyDescent="0.35">
      <c r="B7199" s="410" t="s">
        <v>8007</v>
      </c>
      <c r="C7199" s="411" t="s">
        <v>296</v>
      </c>
      <c r="D7199" s="412"/>
      <c r="E7199" s="412">
        <v>0</v>
      </c>
      <c r="F7199" s="412">
        <v>4934.3</v>
      </c>
      <c r="G7199" s="412"/>
      <c r="H7199" s="413"/>
    </row>
    <row r="7200" spans="2:8" ht="27.75" x14ac:dyDescent="0.35">
      <c r="B7200" s="410" t="s">
        <v>8008</v>
      </c>
      <c r="C7200" s="411" t="s">
        <v>296</v>
      </c>
      <c r="D7200" s="412"/>
      <c r="E7200" s="412">
        <v>4934.3</v>
      </c>
      <c r="F7200" s="412">
        <v>0</v>
      </c>
      <c r="G7200" s="412"/>
      <c r="H7200" s="413"/>
    </row>
    <row r="7201" spans="2:8" ht="27.75" x14ac:dyDescent="0.35">
      <c r="B7201" s="410" t="s">
        <v>8009</v>
      </c>
      <c r="C7201" s="411" t="s">
        <v>300</v>
      </c>
      <c r="D7201" s="412"/>
      <c r="E7201" s="412">
        <v>0</v>
      </c>
      <c r="F7201" s="412">
        <v>305</v>
      </c>
      <c r="G7201" s="412"/>
      <c r="H7201" s="413"/>
    </row>
    <row r="7202" spans="2:8" ht="27.75" x14ac:dyDescent="0.35">
      <c r="B7202" s="410" t="s">
        <v>8010</v>
      </c>
      <c r="C7202" s="411" t="s">
        <v>300</v>
      </c>
      <c r="D7202" s="412"/>
      <c r="E7202" s="412">
        <v>305</v>
      </c>
      <c r="F7202" s="412">
        <v>0</v>
      </c>
      <c r="G7202" s="412"/>
      <c r="H7202" s="413"/>
    </row>
    <row r="7203" spans="2:8" ht="27.75" x14ac:dyDescent="0.35">
      <c r="B7203" s="410" t="s">
        <v>8011</v>
      </c>
      <c r="C7203" s="411" t="s">
        <v>300</v>
      </c>
      <c r="D7203" s="412"/>
      <c r="E7203" s="412">
        <v>0</v>
      </c>
      <c r="F7203" s="412">
        <v>268.39999999999998</v>
      </c>
      <c r="G7203" s="412"/>
      <c r="H7203" s="413"/>
    </row>
    <row r="7204" spans="2:8" ht="27.75" x14ac:dyDescent="0.35">
      <c r="B7204" s="410" t="s">
        <v>8012</v>
      </c>
      <c r="C7204" s="411" t="s">
        <v>300</v>
      </c>
      <c r="D7204" s="412"/>
      <c r="E7204" s="412">
        <v>268.39999999999998</v>
      </c>
      <c r="F7204" s="412">
        <v>0</v>
      </c>
      <c r="G7204" s="412"/>
      <c r="H7204" s="413"/>
    </row>
    <row r="7205" spans="2:8" ht="27.75" x14ac:dyDescent="0.35">
      <c r="B7205" s="410" t="s">
        <v>8013</v>
      </c>
      <c r="C7205" s="411" t="s">
        <v>300</v>
      </c>
      <c r="D7205" s="412"/>
      <c r="E7205" s="412">
        <v>0</v>
      </c>
      <c r="F7205" s="412">
        <v>366</v>
      </c>
      <c r="G7205" s="412"/>
      <c r="H7205" s="413"/>
    </row>
    <row r="7206" spans="2:8" ht="27.75" x14ac:dyDescent="0.35">
      <c r="B7206" s="410" t="s">
        <v>8014</v>
      </c>
      <c r="C7206" s="411" t="s">
        <v>300</v>
      </c>
      <c r="D7206" s="412"/>
      <c r="E7206" s="412">
        <v>366</v>
      </c>
      <c r="F7206" s="412">
        <v>0</v>
      </c>
      <c r="G7206" s="412"/>
      <c r="H7206" s="413"/>
    </row>
    <row r="7207" spans="2:8" ht="27.75" x14ac:dyDescent="0.35">
      <c r="B7207" s="410" t="s">
        <v>8015</v>
      </c>
      <c r="C7207" s="411" t="s">
        <v>300</v>
      </c>
      <c r="D7207" s="412"/>
      <c r="E7207" s="412">
        <v>0</v>
      </c>
      <c r="F7207" s="412">
        <v>366</v>
      </c>
      <c r="G7207" s="412"/>
      <c r="H7207" s="413"/>
    </row>
    <row r="7208" spans="2:8" ht="27.75" x14ac:dyDescent="0.35">
      <c r="B7208" s="410" t="s">
        <v>8016</v>
      </c>
      <c r="C7208" s="411" t="s">
        <v>300</v>
      </c>
      <c r="D7208" s="412"/>
      <c r="E7208" s="412">
        <v>366</v>
      </c>
      <c r="F7208" s="412">
        <v>0</v>
      </c>
      <c r="G7208" s="412"/>
      <c r="H7208" s="413"/>
    </row>
    <row r="7209" spans="2:8" ht="27.75" x14ac:dyDescent="0.35">
      <c r="B7209" s="410" t="s">
        <v>8017</v>
      </c>
      <c r="C7209" s="411" t="s">
        <v>300</v>
      </c>
      <c r="D7209" s="412"/>
      <c r="E7209" s="412">
        <v>0</v>
      </c>
      <c r="F7209" s="412">
        <v>268.39999999999998</v>
      </c>
      <c r="G7209" s="412"/>
      <c r="H7209" s="413"/>
    </row>
    <row r="7210" spans="2:8" ht="27.75" x14ac:dyDescent="0.35">
      <c r="B7210" s="410" t="s">
        <v>8018</v>
      </c>
      <c r="C7210" s="411" t="s">
        <v>300</v>
      </c>
      <c r="D7210" s="412"/>
      <c r="E7210" s="412">
        <v>268.39999999999998</v>
      </c>
      <c r="F7210" s="412">
        <v>0</v>
      </c>
      <c r="G7210" s="412"/>
      <c r="H7210" s="413"/>
    </row>
    <row r="7211" spans="2:8" ht="27.75" x14ac:dyDescent="0.35">
      <c r="B7211" s="410" t="s">
        <v>8019</v>
      </c>
      <c r="C7211" s="411" t="s">
        <v>300</v>
      </c>
      <c r="D7211" s="412"/>
      <c r="E7211" s="412">
        <v>0</v>
      </c>
      <c r="F7211" s="412">
        <v>854</v>
      </c>
      <c r="G7211" s="412"/>
      <c r="H7211" s="413"/>
    </row>
    <row r="7212" spans="2:8" ht="27.75" x14ac:dyDescent="0.35">
      <c r="B7212" s="410" t="s">
        <v>8020</v>
      </c>
      <c r="C7212" s="411" t="s">
        <v>300</v>
      </c>
      <c r="D7212" s="412"/>
      <c r="E7212" s="412">
        <v>854</v>
      </c>
      <c r="F7212" s="412">
        <v>0</v>
      </c>
      <c r="G7212" s="412"/>
      <c r="H7212" s="413"/>
    </row>
    <row r="7213" spans="2:8" ht="27.75" x14ac:dyDescent="0.35">
      <c r="B7213" s="410" t="s">
        <v>8021</v>
      </c>
      <c r="C7213" s="411" t="s">
        <v>300</v>
      </c>
      <c r="D7213" s="412"/>
      <c r="E7213" s="412">
        <v>0</v>
      </c>
      <c r="F7213" s="412">
        <v>1350.68</v>
      </c>
      <c r="G7213" s="412"/>
      <c r="H7213" s="413"/>
    </row>
    <row r="7214" spans="2:8" ht="27.75" x14ac:dyDescent="0.35">
      <c r="B7214" s="410" t="s">
        <v>8022</v>
      </c>
      <c r="C7214" s="411" t="s">
        <v>300</v>
      </c>
      <c r="D7214" s="412"/>
      <c r="E7214" s="412">
        <v>1350.68</v>
      </c>
      <c r="F7214" s="412">
        <v>0</v>
      </c>
      <c r="G7214" s="412"/>
      <c r="H7214" s="413"/>
    </row>
    <row r="7215" spans="2:8" ht="27.75" x14ac:dyDescent="0.35">
      <c r="B7215" s="410" t="s">
        <v>8023</v>
      </c>
      <c r="C7215" s="411" t="s">
        <v>300</v>
      </c>
      <c r="D7215" s="412"/>
      <c r="E7215" s="412">
        <v>0</v>
      </c>
      <c r="F7215" s="412">
        <v>1342</v>
      </c>
      <c r="G7215" s="412"/>
      <c r="H7215" s="413"/>
    </row>
    <row r="7216" spans="2:8" ht="27.75" x14ac:dyDescent="0.35">
      <c r="B7216" s="410" t="s">
        <v>8024</v>
      </c>
      <c r="C7216" s="411" t="s">
        <v>300</v>
      </c>
      <c r="D7216" s="412"/>
      <c r="E7216" s="412">
        <v>1342</v>
      </c>
      <c r="F7216" s="412">
        <v>0</v>
      </c>
      <c r="G7216" s="412"/>
      <c r="H7216" s="413"/>
    </row>
    <row r="7217" spans="2:8" ht="27.75" x14ac:dyDescent="0.35">
      <c r="B7217" s="410" t="s">
        <v>8025</v>
      </c>
      <c r="C7217" s="411" t="s">
        <v>300</v>
      </c>
      <c r="D7217" s="412"/>
      <c r="E7217" s="412">
        <v>0</v>
      </c>
      <c r="F7217" s="412">
        <v>268.39999999999998</v>
      </c>
      <c r="G7217" s="412"/>
      <c r="H7217" s="413"/>
    </row>
    <row r="7218" spans="2:8" ht="27.75" x14ac:dyDescent="0.35">
      <c r="B7218" s="410" t="s">
        <v>8026</v>
      </c>
      <c r="C7218" s="411" t="s">
        <v>300</v>
      </c>
      <c r="D7218" s="412"/>
      <c r="E7218" s="412">
        <v>268.39999999999998</v>
      </c>
      <c r="F7218" s="412">
        <v>0</v>
      </c>
      <c r="G7218" s="412"/>
      <c r="H7218" s="413"/>
    </row>
    <row r="7219" spans="2:8" ht="27.75" x14ac:dyDescent="0.35">
      <c r="B7219" s="410" t="s">
        <v>8027</v>
      </c>
      <c r="C7219" s="411" t="s">
        <v>304</v>
      </c>
      <c r="D7219" s="412"/>
      <c r="E7219" s="412">
        <v>0</v>
      </c>
      <c r="F7219" s="412">
        <v>366</v>
      </c>
      <c r="G7219" s="412"/>
      <c r="H7219" s="413"/>
    </row>
    <row r="7220" spans="2:8" ht="27.75" x14ac:dyDescent="0.35">
      <c r="B7220" s="410" t="s">
        <v>8028</v>
      </c>
      <c r="C7220" s="411" t="s">
        <v>304</v>
      </c>
      <c r="D7220" s="412"/>
      <c r="E7220" s="412">
        <v>366</v>
      </c>
      <c r="F7220" s="412">
        <v>0</v>
      </c>
      <c r="G7220" s="412"/>
      <c r="H7220" s="413"/>
    </row>
    <row r="7221" spans="2:8" ht="27.75" x14ac:dyDescent="0.35">
      <c r="B7221" s="410" t="s">
        <v>8029</v>
      </c>
      <c r="C7221" s="411" t="s">
        <v>304</v>
      </c>
      <c r="D7221" s="412"/>
      <c r="E7221" s="412">
        <v>0</v>
      </c>
      <c r="F7221" s="412">
        <v>366</v>
      </c>
      <c r="G7221" s="412"/>
      <c r="H7221" s="413"/>
    </row>
    <row r="7222" spans="2:8" ht="27.75" x14ac:dyDescent="0.35">
      <c r="B7222" s="410" t="s">
        <v>8030</v>
      </c>
      <c r="C7222" s="411" t="s">
        <v>304</v>
      </c>
      <c r="D7222" s="412"/>
      <c r="E7222" s="412">
        <v>366</v>
      </c>
      <c r="F7222" s="412">
        <v>0</v>
      </c>
      <c r="G7222" s="412"/>
      <c r="H7222" s="413"/>
    </row>
    <row r="7223" spans="2:8" ht="27.75" x14ac:dyDescent="0.35">
      <c r="B7223" s="410" t="s">
        <v>8031</v>
      </c>
      <c r="C7223" s="411" t="s">
        <v>304</v>
      </c>
      <c r="D7223" s="412"/>
      <c r="E7223" s="412">
        <v>0</v>
      </c>
      <c r="F7223" s="412">
        <v>305</v>
      </c>
      <c r="G7223" s="412"/>
      <c r="H7223" s="413"/>
    </row>
    <row r="7224" spans="2:8" ht="27.75" x14ac:dyDescent="0.35">
      <c r="B7224" s="410" t="s">
        <v>8032</v>
      </c>
      <c r="C7224" s="411" t="s">
        <v>304</v>
      </c>
      <c r="D7224" s="412"/>
      <c r="E7224" s="412">
        <v>305</v>
      </c>
      <c r="F7224" s="412">
        <v>0</v>
      </c>
      <c r="G7224" s="412"/>
      <c r="H7224" s="413"/>
    </row>
    <row r="7225" spans="2:8" ht="27.75" x14ac:dyDescent="0.35">
      <c r="B7225" s="410" t="s">
        <v>8033</v>
      </c>
      <c r="C7225" s="411" t="s">
        <v>304</v>
      </c>
      <c r="D7225" s="412"/>
      <c r="E7225" s="412">
        <v>0</v>
      </c>
      <c r="F7225" s="412">
        <v>854</v>
      </c>
      <c r="G7225" s="412"/>
      <c r="H7225" s="413"/>
    </row>
    <row r="7226" spans="2:8" ht="27.75" x14ac:dyDescent="0.35">
      <c r="B7226" s="410" t="s">
        <v>8034</v>
      </c>
      <c r="C7226" s="411" t="s">
        <v>304</v>
      </c>
      <c r="D7226" s="412"/>
      <c r="E7226" s="412">
        <v>854</v>
      </c>
      <c r="F7226" s="412">
        <v>0</v>
      </c>
      <c r="G7226" s="412"/>
      <c r="H7226" s="413"/>
    </row>
    <row r="7227" spans="2:8" ht="27.75" x14ac:dyDescent="0.35">
      <c r="B7227" s="410" t="s">
        <v>8035</v>
      </c>
      <c r="C7227" s="411" t="s">
        <v>304</v>
      </c>
      <c r="D7227" s="412"/>
      <c r="E7227" s="412">
        <v>0</v>
      </c>
      <c r="F7227" s="412">
        <v>1342</v>
      </c>
      <c r="G7227" s="412"/>
      <c r="H7227" s="413"/>
    </row>
    <row r="7228" spans="2:8" ht="27.75" x14ac:dyDescent="0.35">
      <c r="B7228" s="410" t="s">
        <v>8036</v>
      </c>
      <c r="C7228" s="411" t="s">
        <v>304</v>
      </c>
      <c r="D7228" s="412"/>
      <c r="E7228" s="412">
        <v>1342</v>
      </c>
      <c r="F7228" s="412">
        <v>0</v>
      </c>
      <c r="G7228" s="412"/>
      <c r="H7228" s="413"/>
    </row>
    <row r="7229" spans="2:8" ht="27.75" x14ac:dyDescent="0.35">
      <c r="B7229" s="410" t="s">
        <v>8037</v>
      </c>
      <c r="C7229" s="411" t="s">
        <v>304</v>
      </c>
      <c r="D7229" s="412"/>
      <c r="E7229" s="412">
        <v>0</v>
      </c>
      <c r="F7229" s="412">
        <v>268.39999999999998</v>
      </c>
      <c r="G7229" s="412"/>
      <c r="H7229" s="413"/>
    </row>
    <row r="7230" spans="2:8" ht="27.75" x14ac:dyDescent="0.35">
      <c r="B7230" s="410" t="s">
        <v>8038</v>
      </c>
      <c r="C7230" s="411" t="s">
        <v>304</v>
      </c>
      <c r="D7230" s="412"/>
      <c r="E7230" s="412">
        <v>268.39999999999998</v>
      </c>
      <c r="F7230" s="412">
        <v>0</v>
      </c>
      <c r="G7230" s="412"/>
      <c r="H7230" s="413"/>
    </row>
    <row r="7231" spans="2:8" ht="27.75" x14ac:dyDescent="0.35">
      <c r="B7231" s="410" t="s">
        <v>8039</v>
      </c>
      <c r="C7231" s="411" t="s">
        <v>304</v>
      </c>
      <c r="D7231" s="412"/>
      <c r="E7231" s="412">
        <v>0</v>
      </c>
      <c r="F7231" s="412">
        <v>305</v>
      </c>
      <c r="G7231" s="412"/>
      <c r="H7231" s="413"/>
    </row>
    <row r="7232" spans="2:8" ht="27.75" x14ac:dyDescent="0.35">
      <c r="B7232" s="410" t="s">
        <v>8040</v>
      </c>
      <c r="C7232" s="411" t="s">
        <v>304</v>
      </c>
      <c r="D7232" s="412"/>
      <c r="E7232" s="412">
        <v>305</v>
      </c>
      <c r="F7232" s="412">
        <v>0</v>
      </c>
      <c r="G7232" s="412"/>
      <c r="H7232" s="413"/>
    </row>
    <row r="7233" spans="2:8" ht="27.75" x14ac:dyDescent="0.35">
      <c r="B7233" s="410" t="s">
        <v>8041</v>
      </c>
      <c r="C7233" s="411" t="s">
        <v>304</v>
      </c>
      <c r="D7233" s="412"/>
      <c r="E7233" s="412">
        <v>0</v>
      </c>
      <c r="F7233" s="412">
        <v>268.39999999999998</v>
      </c>
      <c r="G7233" s="412"/>
      <c r="H7233" s="413"/>
    </row>
    <row r="7234" spans="2:8" ht="27.75" x14ac:dyDescent="0.35">
      <c r="B7234" s="410" t="s">
        <v>8042</v>
      </c>
      <c r="C7234" s="411" t="s">
        <v>304</v>
      </c>
      <c r="D7234" s="412"/>
      <c r="E7234" s="412">
        <v>268.39999999999998</v>
      </c>
      <c r="F7234" s="412">
        <v>0</v>
      </c>
      <c r="G7234" s="412"/>
      <c r="H7234" s="413"/>
    </row>
    <row r="7235" spans="2:8" ht="27.75" x14ac:dyDescent="0.35">
      <c r="B7235" s="410" t="s">
        <v>8043</v>
      </c>
      <c r="C7235" s="411" t="s">
        <v>304</v>
      </c>
      <c r="D7235" s="412"/>
      <c r="E7235" s="412">
        <v>0</v>
      </c>
      <c r="F7235" s="412">
        <v>828.8</v>
      </c>
      <c r="G7235" s="412"/>
      <c r="H7235" s="413"/>
    </row>
    <row r="7236" spans="2:8" ht="27.75" x14ac:dyDescent="0.35">
      <c r="B7236" s="410" t="s">
        <v>8044</v>
      </c>
      <c r="C7236" s="411" t="s">
        <v>304</v>
      </c>
      <c r="D7236" s="412"/>
      <c r="E7236" s="412">
        <v>828.8</v>
      </c>
      <c r="F7236" s="412">
        <v>0</v>
      </c>
      <c r="G7236" s="412"/>
      <c r="H7236" s="413"/>
    </row>
    <row r="7237" spans="2:8" ht="27.75" x14ac:dyDescent="0.35">
      <c r="B7237" s="410" t="s">
        <v>8045</v>
      </c>
      <c r="C7237" s="411" t="s">
        <v>308</v>
      </c>
      <c r="D7237" s="412"/>
      <c r="E7237" s="412">
        <v>0</v>
      </c>
      <c r="F7237" s="412">
        <v>152.5</v>
      </c>
      <c r="G7237" s="412"/>
      <c r="H7237" s="413"/>
    </row>
    <row r="7238" spans="2:8" ht="27.75" x14ac:dyDescent="0.35">
      <c r="B7238" s="410" t="s">
        <v>8046</v>
      </c>
      <c r="C7238" s="411" t="s">
        <v>308</v>
      </c>
      <c r="D7238" s="412"/>
      <c r="E7238" s="412">
        <v>152.5</v>
      </c>
      <c r="F7238" s="412">
        <v>0</v>
      </c>
      <c r="G7238" s="412"/>
      <c r="H7238" s="413"/>
    </row>
    <row r="7239" spans="2:8" ht="27.75" x14ac:dyDescent="0.35">
      <c r="B7239" s="410" t="s">
        <v>8047</v>
      </c>
      <c r="C7239" s="411" t="s">
        <v>308</v>
      </c>
      <c r="D7239" s="412"/>
      <c r="E7239" s="412">
        <v>0</v>
      </c>
      <c r="F7239" s="412">
        <v>134.19999999999999</v>
      </c>
      <c r="G7239" s="412"/>
      <c r="H7239" s="413"/>
    </row>
    <row r="7240" spans="2:8" ht="27.75" x14ac:dyDescent="0.35">
      <c r="B7240" s="410" t="s">
        <v>8048</v>
      </c>
      <c r="C7240" s="411" t="s">
        <v>308</v>
      </c>
      <c r="D7240" s="412"/>
      <c r="E7240" s="412">
        <v>134.19999999999999</v>
      </c>
      <c r="F7240" s="412">
        <v>0</v>
      </c>
      <c r="G7240" s="412"/>
      <c r="H7240" s="413"/>
    </row>
    <row r="7241" spans="2:8" ht="27.75" x14ac:dyDescent="0.35">
      <c r="B7241" s="410" t="s">
        <v>8049</v>
      </c>
      <c r="C7241" s="411" t="s">
        <v>308</v>
      </c>
      <c r="D7241" s="412"/>
      <c r="E7241" s="412">
        <v>0</v>
      </c>
      <c r="F7241" s="412">
        <v>183</v>
      </c>
      <c r="G7241" s="412"/>
      <c r="H7241" s="413"/>
    </row>
    <row r="7242" spans="2:8" ht="27.75" x14ac:dyDescent="0.35">
      <c r="B7242" s="410" t="s">
        <v>8050</v>
      </c>
      <c r="C7242" s="411" t="s">
        <v>308</v>
      </c>
      <c r="D7242" s="412"/>
      <c r="E7242" s="412">
        <v>183</v>
      </c>
      <c r="F7242" s="412">
        <v>0</v>
      </c>
      <c r="G7242" s="412"/>
      <c r="H7242" s="413"/>
    </row>
    <row r="7243" spans="2:8" ht="27.75" x14ac:dyDescent="0.35">
      <c r="B7243" s="410" t="s">
        <v>8051</v>
      </c>
      <c r="C7243" s="411" t="s">
        <v>308</v>
      </c>
      <c r="D7243" s="412"/>
      <c r="E7243" s="412">
        <v>0</v>
      </c>
      <c r="F7243" s="412">
        <v>183</v>
      </c>
      <c r="G7243" s="412"/>
      <c r="H7243" s="413"/>
    </row>
    <row r="7244" spans="2:8" ht="27.75" x14ac:dyDescent="0.35">
      <c r="B7244" s="410" t="s">
        <v>8052</v>
      </c>
      <c r="C7244" s="411" t="s">
        <v>308</v>
      </c>
      <c r="D7244" s="412"/>
      <c r="E7244" s="412">
        <v>183</v>
      </c>
      <c r="F7244" s="412">
        <v>0</v>
      </c>
      <c r="G7244" s="412"/>
      <c r="H7244" s="413"/>
    </row>
    <row r="7245" spans="2:8" ht="27.75" x14ac:dyDescent="0.35">
      <c r="B7245" s="410" t="s">
        <v>8053</v>
      </c>
      <c r="C7245" s="411" t="s">
        <v>308</v>
      </c>
      <c r="D7245" s="412"/>
      <c r="E7245" s="412">
        <v>0</v>
      </c>
      <c r="F7245" s="412">
        <v>134.19999999999999</v>
      </c>
      <c r="G7245" s="412"/>
      <c r="H7245" s="413"/>
    </row>
    <row r="7246" spans="2:8" ht="27.75" x14ac:dyDescent="0.35">
      <c r="B7246" s="410" t="s">
        <v>8054</v>
      </c>
      <c r="C7246" s="411" t="s">
        <v>308</v>
      </c>
      <c r="D7246" s="412"/>
      <c r="E7246" s="412">
        <v>134.19999999999999</v>
      </c>
      <c r="F7246" s="412">
        <v>0</v>
      </c>
      <c r="G7246" s="412"/>
      <c r="H7246" s="413"/>
    </row>
    <row r="7247" spans="2:8" ht="27.75" x14ac:dyDescent="0.35">
      <c r="B7247" s="410" t="s">
        <v>8055</v>
      </c>
      <c r="C7247" s="411" t="s">
        <v>308</v>
      </c>
      <c r="D7247" s="412"/>
      <c r="E7247" s="412">
        <v>0</v>
      </c>
      <c r="F7247" s="412">
        <v>427</v>
      </c>
      <c r="G7247" s="412"/>
      <c r="H7247" s="413"/>
    </row>
    <row r="7248" spans="2:8" ht="27.75" x14ac:dyDescent="0.35">
      <c r="B7248" s="410" t="s">
        <v>8056</v>
      </c>
      <c r="C7248" s="411" t="s">
        <v>308</v>
      </c>
      <c r="D7248" s="412"/>
      <c r="E7248" s="412">
        <v>427</v>
      </c>
      <c r="F7248" s="412">
        <v>0</v>
      </c>
      <c r="G7248" s="412"/>
      <c r="H7248" s="413"/>
    </row>
    <row r="7249" spans="2:8" ht="27.75" x14ac:dyDescent="0.35">
      <c r="B7249" s="410" t="s">
        <v>8057</v>
      </c>
      <c r="C7249" s="411" t="s">
        <v>308</v>
      </c>
      <c r="D7249" s="412"/>
      <c r="E7249" s="412">
        <v>0</v>
      </c>
      <c r="F7249" s="412">
        <v>675.34</v>
      </c>
      <c r="G7249" s="412"/>
      <c r="H7249" s="413"/>
    </row>
    <row r="7250" spans="2:8" ht="27.75" x14ac:dyDescent="0.35">
      <c r="B7250" s="410" t="s">
        <v>8058</v>
      </c>
      <c r="C7250" s="411" t="s">
        <v>308</v>
      </c>
      <c r="D7250" s="412"/>
      <c r="E7250" s="412">
        <v>675.34</v>
      </c>
      <c r="F7250" s="412">
        <v>0</v>
      </c>
      <c r="G7250" s="412"/>
      <c r="H7250" s="413"/>
    </row>
    <row r="7251" spans="2:8" ht="27.75" x14ac:dyDescent="0.35">
      <c r="B7251" s="410" t="s">
        <v>8059</v>
      </c>
      <c r="C7251" s="411" t="s">
        <v>308</v>
      </c>
      <c r="D7251" s="412"/>
      <c r="E7251" s="412">
        <v>0</v>
      </c>
      <c r="F7251" s="412">
        <v>671</v>
      </c>
      <c r="G7251" s="412"/>
      <c r="H7251" s="413"/>
    </row>
    <row r="7252" spans="2:8" ht="27.75" x14ac:dyDescent="0.35">
      <c r="B7252" s="410" t="s">
        <v>8060</v>
      </c>
      <c r="C7252" s="411" t="s">
        <v>308</v>
      </c>
      <c r="D7252" s="412"/>
      <c r="E7252" s="412">
        <v>671</v>
      </c>
      <c r="F7252" s="412">
        <v>0</v>
      </c>
      <c r="G7252" s="412"/>
      <c r="H7252" s="413"/>
    </row>
    <row r="7253" spans="2:8" ht="27.75" x14ac:dyDescent="0.35">
      <c r="B7253" s="410" t="s">
        <v>8061</v>
      </c>
      <c r="C7253" s="411" t="s">
        <v>308</v>
      </c>
      <c r="D7253" s="412"/>
      <c r="E7253" s="412">
        <v>0</v>
      </c>
      <c r="F7253" s="412">
        <v>134.19999999999999</v>
      </c>
      <c r="G7253" s="412"/>
      <c r="H7253" s="413"/>
    </row>
    <row r="7254" spans="2:8" ht="27.75" x14ac:dyDescent="0.35">
      <c r="B7254" s="410" t="s">
        <v>8062</v>
      </c>
      <c r="C7254" s="411" t="s">
        <v>308</v>
      </c>
      <c r="D7254" s="412"/>
      <c r="E7254" s="412">
        <v>134.19999999999999</v>
      </c>
      <c r="F7254" s="412">
        <v>0</v>
      </c>
      <c r="G7254" s="412"/>
      <c r="H7254" s="413"/>
    </row>
    <row r="7255" spans="2:8" ht="27.75" x14ac:dyDescent="0.35">
      <c r="B7255" s="410" t="s">
        <v>8063</v>
      </c>
      <c r="C7255" s="411" t="s">
        <v>282</v>
      </c>
      <c r="D7255" s="412"/>
      <c r="E7255" s="412">
        <v>0</v>
      </c>
      <c r="F7255" s="412">
        <v>305</v>
      </c>
      <c r="G7255" s="412"/>
      <c r="H7255" s="413"/>
    </row>
    <row r="7256" spans="2:8" ht="27.75" x14ac:dyDescent="0.35">
      <c r="B7256" s="410" t="s">
        <v>8064</v>
      </c>
      <c r="C7256" s="411" t="s">
        <v>282</v>
      </c>
      <c r="D7256" s="412"/>
      <c r="E7256" s="412">
        <v>305</v>
      </c>
      <c r="F7256" s="412">
        <v>0</v>
      </c>
      <c r="G7256" s="412"/>
      <c r="H7256" s="413"/>
    </row>
    <row r="7257" spans="2:8" ht="27.75" x14ac:dyDescent="0.35">
      <c r="B7257" s="410" t="s">
        <v>8065</v>
      </c>
      <c r="C7257" s="411" t="s">
        <v>282</v>
      </c>
      <c r="D7257" s="412"/>
      <c r="E7257" s="412">
        <v>0</v>
      </c>
      <c r="F7257" s="412">
        <v>268.39999999999998</v>
      </c>
      <c r="G7257" s="412"/>
      <c r="H7257" s="413"/>
    </row>
    <row r="7258" spans="2:8" ht="27.75" x14ac:dyDescent="0.35">
      <c r="B7258" s="410" t="s">
        <v>8066</v>
      </c>
      <c r="C7258" s="411" t="s">
        <v>282</v>
      </c>
      <c r="D7258" s="412"/>
      <c r="E7258" s="412">
        <v>268.39999999999998</v>
      </c>
      <c r="F7258" s="412">
        <v>0</v>
      </c>
      <c r="G7258" s="412"/>
      <c r="H7258" s="413"/>
    </row>
    <row r="7259" spans="2:8" ht="27.75" x14ac:dyDescent="0.35">
      <c r="B7259" s="410" t="s">
        <v>8067</v>
      </c>
      <c r="C7259" s="411" t="s">
        <v>282</v>
      </c>
      <c r="D7259" s="412"/>
      <c r="E7259" s="412">
        <v>0</v>
      </c>
      <c r="F7259" s="412">
        <v>366</v>
      </c>
      <c r="G7259" s="412"/>
      <c r="H7259" s="413"/>
    </row>
    <row r="7260" spans="2:8" ht="27.75" x14ac:dyDescent="0.35">
      <c r="B7260" s="410" t="s">
        <v>8068</v>
      </c>
      <c r="C7260" s="411" t="s">
        <v>282</v>
      </c>
      <c r="D7260" s="412"/>
      <c r="E7260" s="412">
        <v>366</v>
      </c>
      <c r="F7260" s="412">
        <v>0</v>
      </c>
      <c r="G7260" s="412"/>
      <c r="H7260" s="413"/>
    </row>
    <row r="7261" spans="2:8" ht="27.75" x14ac:dyDescent="0.35">
      <c r="B7261" s="410" t="s">
        <v>8069</v>
      </c>
      <c r="C7261" s="411" t="s">
        <v>282</v>
      </c>
      <c r="D7261" s="412"/>
      <c r="E7261" s="412">
        <v>0</v>
      </c>
      <c r="F7261" s="412">
        <v>366</v>
      </c>
      <c r="G7261" s="412"/>
      <c r="H7261" s="413"/>
    </row>
    <row r="7262" spans="2:8" ht="27.75" x14ac:dyDescent="0.35">
      <c r="B7262" s="410" t="s">
        <v>8070</v>
      </c>
      <c r="C7262" s="411" t="s">
        <v>282</v>
      </c>
      <c r="D7262" s="412"/>
      <c r="E7262" s="412">
        <v>366</v>
      </c>
      <c r="F7262" s="412">
        <v>0</v>
      </c>
      <c r="G7262" s="412"/>
      <c r="H7262" s="413"/>
    </row>
    <row r="7263" spans="2:8" ht="27.75" x14ac:dyDescent="0.35">
      <c r="B7263" s="410" t="s">
        <v>8071</v>
      </c>
      <c r="C7263" s="411" t="s">
        <v>282</v>
      </c>
      <c r="D7263" s="412"/>
      <c r="E7263" s="412">
        <v>0</v>
      </c>
      <c r="F7263" s="412">
        <v>268.39999999999998</v>
      </c>
      <c r="G7263" s="412"/>
      <c r="H7263" s="413"/>
    </row>
    <row r="7264" spans="2:8" ht="27.75" x14ac:dyDescent="0.35">
      <c r="B7264" s="410" t="s">
        <v>8072</v>
      </c>
      <c r="C7264" s="411" t="s">
        <v>282</v>
      </c>
      <c r="D7264" s="412"/>
      <c r="E7264" s="412">
        <v>268.39999999999998</v>
      </c>
      <c r="F7264" s="412">
        <v>0</v>
      </c>
      <c r="G7264" s="412"/>
      <c r="H7264" s="413"/>
    </row>
    <row r="7265" spans="2:8" ht="27.75" x14ac:dyDescent="0.35">
      <c r="B7265" s="410" t="s">
        <v>8073</v>
      </c>
      <c r="C7265" s="411" t="s">
        <v>282</v>
      </c>
      <c r="D7265" s="412"/>
      <c r="E7265" s="412">
        <v>0</v>
      </c>
      <c r="F7265" s="412">
        <v>854</v>
      </c>
      <c r="G7265" s="412"/>
      <c r="H7265" s="413"/>
    </row>
    <row r="7266" spans="2:8" ht="27.75" x14ac:dyDescent="0.35">
      <c r="B7266" s="410" t="s">
        <v>8074</v>
      </c>
      <c r="C7266" s="411" t="s">
        <v>282</v>
      </c>
      <c r="D7266" s="412"/>
      <c r="E7266" s="412">
        <v>854</v>
      </c>
      <c r="F7266" s="412">
        <v>0</v>
      </c>
      <c r="G7266" s="412"/>
      <c r="H7266" s="413"/>
    </row>
    <row r="7267" spans="2:8" ht="27.75" x14ac:dyDescent="0.35">
      <c r="B7267" s="410" t="s">
        <v>8075</v>
      </c>
      <c r="C7267" s="411" t="s">
        <v>282</v>
      </c>
      <c r="D7267" s="412"/>
      <c r="E7267" s="412">
        <v>0</v>
      </c>
      <c r="F7267" s="412">
        <v>1350.68</v>
      </c>
      <c r="G7267" s="412"/>
      <c r="H7267" s="413"/>
    </row>
    <row r="7268" spans="2:8" ht="27.75" x14ac:dyDescent="0.35">
      <c r="B7268" s="410" t="s">
        <v>8076</v>
      </c>
      <c r="C7268" s="411" t="s">
        <v>282</v>
      </c>
      <c r="D7268" s="412"/>
      <c r="E7268" s="412">
        <v>1350.68</v>
      </c>
      <c r="F7268" s="412">
        <v>0</v>
      </c>
      <c r="G7268" s="412"/>
      <c r="H7268" s="413"/>
    </row>
    <row r="7269" spans="2:8" ht="27.75" x14ac:dyDescent="0.35">
      <c r="B7269" s="410" t="s">
        <v>8077</v>
      </c>
      <c r="C7269" s="411" t="s">
        <v>282</v>
      </c>
      <c r="D7269" s="412"/>
      <c r="E7269" s="412">
        <v>0</v>
      </c>
      <c r="F7269" s="412">
        <v>1342</v>
      </c>
      <c r="G7269" s="412"/>
      <c r="H7269" s="413"/>
    </row>
    <row r="7270" spans="2:8" ht="27.75" x14ac:dyDescent="0.35">
      <c r="B7270" s="410" t="s">
        <v>8078</v>
      </c>
      <c r="C7270" s="411" t="s">
        <v>282</v>
      </c>
      <c r="D7270" s="412"/>
      <c r="E7270" s="412">
        <v>1342</v>
      </c>
      <c r="F7270" s="412">
        <v>0</v>
      </c>
      <c r="G7270" s="412"/>
      <c r="H7270" s="413"/>
    </row>
    <row r="7271" spans="2:8" ht="27.75" x14ac:dyDescent="0.35">
      <c r="B7271" s="410" t="s">
        <v>8079</v>
      </c>
      <c r="C7271" s="411" t="s">
        <v>282</v>
      </c>
      <c r="D7271" s="412"/>
      <c r="E7271" s="412">
        <v>0</v>
      </c>
      <c r="F7271" s="412">
        <v>268.39999999999998</v>
      </c>
      <c r="G7271" s="412"/>
      <c r="H7271" s="413"/>
    </row>
    <row r="7272" spans="2:8" ht="27.75" x14ac:dyDescent="0.35">
      <c r="B7272" s="410" t="s">
        <v>8080</v>
      </c>
      <c r="C7272" s="411" t="s">
        <v>282</v>
      </c>
      <c r="D7272" s="412"/>
      <c r="E7272" s="412">
        <v>268.39999999999998</v>
      </c>
      <c r="F7272" s="412">
        <v>0</v>
      </c>
      <c r="G7272" s="412"/>
      <c r="H7272" s="413"/>
    </row>
    <row r="7273" spans="2:8" ht="27.75" x14ac:dyDescent="0.35">
      <c r="B7273" s="410" t="s">
        <v>8081</v>
      </c>
      <c r="C7273" s="411" t="s">
        <v>2798</v>
      </c>
      <c r="D7273" s="412">
        <v>0</v>
      </c>
      <c r="E7273" s="412">
        <v>10764.49</v>
      </c>
      <c r="F7273" s="412">
        <v>10764.49</v>
      </c>
      <c r="G7273" s="412">
        <v>0</v>
      </c>
      <c r="H7273" s="413"/>
    </row>
    <row r="7274" spans="2:8" ht="40.5" x14ac:dyDescent="0.35">
      <c r="B7274" s="410" t="s">
        <v>8082</v>
      </c>
      <c r="C7274" s="411" t="s">
        <v>393</v>
      </c>
      <c r="D7274" s="412"/>
      <c r="E7274" s="412">
        <v>0</v>
      </c>
      <c r="F7274" s="412">
        <v>84</v>
      </c>
      <c r="G7274" s="412"/>
      <c r="H7274" s="413"/>
    </row>
    <row r="7275" spans="2:8" ht="40.5" x14ac:dyDescent="0.35">
      <c r="B7275" s="410" t="s">
        <v>8083</v>
      </c>
      <c r="C7275" s="411" t="s">
        <v>393</v>
      </c>
      <c r="D7275" s="412"/>
      <c r="E7275" s="412">
        <v>84</v>
      </c>
      <c r="F7275" s="412">
        <v>0</v>
      </c>
      <c r="G7275" s="412"/>
      <c r="H7275" s="413"/>
    </row>
    <row r="7276" spans="2:8" ht="40.5" x14ac:dyDescent="0.35">
      <c r="B7276" s="410" t="s">
        <v>8084</v>
      </c>
      <c r="C7276" s="411" t="s">
        <v>393</v>
      </c>
      <c r="D7276" s="412"/>
      <c r="E7276" s="412">
        <v>0</v>
      </c>
      <c r="F7276" s="412">
        <v>84</v>
      </c>
      <c r="G7276" s="412"/>
      <c r="H7276" s="413"/>
    </row>
    <row r="7277" spans="2:8" ht="40.5" x14ac:dyDescent="0.35">
      <c r="B7277" s="410" t="s">
        <v>8085</v>
      </c>
      <c r="C7277" s="411" t="s">
        <v>393</v>
      </c>
      <c r="D7277" s="412"/>
      <c r="E7277" s="412">
        <v>84</v>
      </c>
      <c r="F7277" s="412">
        <v>0</v>
      </c>
      <c r="G7277" s="412"/>
      <c r="H7277" s="413"/>
    </row>
    <row r="7278" spans="2:8" ht="40.5" x14ac:dyDescent="0.35">
      <c r="B7278" s="410" t="s">
        <v>8086</v>
      </c>
      <c r="C7278" s="411" t="s">
        <v>393</v>
      </c>
      <c r="D7278" s="412"/>
      <c r="E7278" s="412">
        <v>0</v>
      </c>
      <c r="F7278" s="412">
        <v>70</v>
      </c>
      <c r="G7278" s="412"/>
      <c r="H7278" s="413"/>
    </row>
    <row r="7279" spans="2:8" ht="40.5" x14ac:dyDescent="0.35">
      <c r="B7279" s="410" t="s">
        <v>8087</v>
      </c>
      <c r="C7279" s="411" t="s">
        <v>393</v>
      </c>
      <c r="D7279" s="412"/>
      <c r="E7279" s="412">
        <v>70</v>
      </c>
      <c r="F7279" s="412">
        <v>0</v>
      </c>
      <c r="G7279" s="412"/>
      <c r="H7279" s="413"/>
    </row>
    <row r="7280" spans="2:8" ht="40.5" x14ac:dyDescent="0.35">
      <c r="B7280" s="410" t="s">
        <v>8088</v>
      </c>
      <c r="C7280" s="411" t="s">
        <v>393</v>
      </c>
      <c r="D7280" s="412"/>
      <c r="E7280" s="412">
        <v>0</v>
      </c>
      <c r="F7280" s="412">
        <v>196</v>
      </c>
      <c r="G7280" s="412"/>
      <c r="H7280" s="413"/>
    </row>
    <row r="7281" spans="2:8" ht="40.5" x14ac:dyDescent="0.35">
      <c r="B7281" s="410" t="s">
        <v>8089</v>
      </c>
      <c r="C7281" s="411" t="s">
        <v>393</v>
      </c>
      <c r="D7281" s="412"/>
      <c r="E7281" s="412">
        <v>196</v>
      </c>
      <c r="F7281" s="412">
        <v>0</v>
      </c>
      <c r="G7281" s="412"/>
      <c r="H7281" s="413"/>
    </row>
    <row r="7282" spans="2:8" ht="40.5" x14ac:dyDescent="0.35">
      <c r="B7282" s="410" t="s">
        <v>8090</v>
      </c>
      <c r="C7282" s="411" t="s">
        <v>393</v>
      </c>
      <c r="D7282" s="412"/>
      <c r="E7282" s="412">
        <v>0</v>
      </c>
      <c r="F7282" s="412">
        <v>61.6</v>
      </c>
      <c r="G7282" s="412"/>
      <c r="H7282" s="413"/>
    </row>
    <row r="7283" spans="2:8" ht="40.5" x14ac:dyDescent="0.35">
      <c r="B7283" s="410" t="s">
        <v>8091</v>
      </c>
      <c r="C7283" s="411" t="s">
        <v>393</v>
      </c>
      <c r="D7283" s="412"/>
      <c r="E7283" s="412">
        <v>61.6</v>
      </c>
      <c r="F7283" s="412">
        <v>0</v>
      </c>
      <c r="G7283" s="412"/>
      <c r="H7283" s="413"/>
    </row>
    <row r="7284" spans="2:8" ht="40.5" x14ac:dyDescent="0.35">
      <c r="B7284" s="410" t="s">
        <v>8092</v>
      </c>
      <c r="C7284" s="411" t="s">
        <v>393</v>
      </c>
      <c r="D7284" s="412"/>
      <c r="E7284" s="412">
        <v>0</v>
      </c>
      <c r="F7284" s="412">
        <v>93.1</v>
      </c>
      <c r="G7284" s="412"/>
      <c r="H7284" s="413"/>
    </row>
    <row r="7285" spans="2:8" ht="40.5" x14ac:dyDescent="0.35">
      <c r="B7285" s="410" t="s">
        <v>8093</v>
      </c>
      <c r="C7285" s="411" t="s">
        <v>393</v>
      </c>
      <c r="D7285" s="412"/>
      <c r="E7285" s="412">
        <v>93.1</v>
      </c>
      <c r="F7285" s="412">
        <v>0</v>
      </c>
      <c r="G7285" s="412"/>
      <c r="H7285" s="413"/>
    </row>
    <row r="7286" spans="2:8" ht="27.75" x14ac:dyDescent="0.35">
      <c r="B7286" s="410" t="s">
        <v>8094</v>
      </c>
      <c r="C7286" s="411" t="s">
        <v>434</v>
      </c>
      <c r="D7286" s="412"/>
      <c r="E7286" s="412">
        <v>0</v>
      </c>
      <c r="F7286" s="412">
        <v>84</v>
      </c>
      <c r="G7286" s="412"/>
      <c r="H7286" s="413"/>
    </row>
    <row r="7287" spans="2:8" ht="27.75" x14ac:dyDescent="0.35">
      <c r="B7287" s="410" t="s">
        <v>8095</v>
      </c>
      <c r="C7287" s="411" t="s">
        <v>434</v>
      </c>
      <c r="D7287" s="412"/>
      <c r="E7287" s="412">
        <v>84</v>
      </c>
      <c r="F7287" s="412">
        <v>0</v>
      </c>
      <c r="G7287" s="412"/>
      <c r="H7287" s="413"/>
    </row>
    <row r="7288" spans="2:8" ht="27.75" x14ac:dyDescent="0.35">
      <c r="B7288" s="410" t="s">
        <v>8096</v>
      </c>
      <c r="C7288" s="411" t="s">
        <v>434</v>
      </c>
      <c r="D7288" s="412"/>
      <c r="E7288" s="412">
        <v>0</v>
      </c>
      <c r="F7288" s="412">
        <v>84</v>
      </c>
      <c r="G7288" s="412"/>
      <c r="H7288" s="413"/>
    </row>
    <row r="7289" spans="2:8" ht="27.75" x14ac:dyDescent="0.35">
      <c r="B7289" s="410" t="s">
        <v>8097</v>
      </c>
      <c r="C7289" s="411" t="s">
        <v>434</v>
      </c>
      <c r="D7289" s="412"/>
      <c r="E7289" s="412">
        <v>84</v>
      </c>
      <c r="F7289" s="412">
        <v>0</v>
      </c>
      <c r="G7289" s="412"/>
      <c r="H7289" s="413"/>
    </row>
    <row r="7290" spans="2:8" ht="27.75" x14ac:dyDescent="0.35">
      <c r="B7290" s="410" t="s">
        <v>8098</v>
      </c>
      <c r="C7290" s="411" t="s">
        <v>434</v>
      </c>
      <c r="D7290" s="412"/>
      <c r="E7290" s="412">
        <v>0</v>
      </c>
      <c r="F7290" s="412">
        <v>70</v>
      </c>
      <c r="G7290" s="412"/>
      <c r="H7290" s="413"/>
    </row>
    <row r="7291" spans="2:8" ht="27.75" x14ac:dyDescent="0.35">
      <c r="B7291" s="410" t="s">
        <v>8099</v>
      </c>
      <c r="C7291" s="411" t="s">
        <v>434</v>
      </c>
      <c r="D7291" s="412"/>
      <c r="E7291" s="412">
        <v>70</v>
      </c>
      <c r="F7291" s="412">
        <v>0</v>
      </c>
      <c r="G7291" s="412"/>
      <c r="H7291" s="413"/>
    </row>
    <row r="7292" spans="2:8" ht="27.75" x14ac:dyDescent="0.35">
      <c r="B7292" s="410" t="s">
        <v>8100</v>
      </c>
      <c r="C7292" s="411" t="s">
        <v>434</v>
      </c>
      <c r="D7292" s="412"/>
      <c r="E7292" s="412">
        <v>0</v>
      </c>
      <c r="F7292" s="412">
        <v>196</v>
      </c>
      <c r="G7292" s="412"/>
      <c r="H7292" s="413"/>
    </row>
    <row r="7293" spans="2:8" ht="27.75" x14ac:dyDescent="0.35">
      <c r="B7293" s="410" t="s">
        <v>8101</v>
      </c>
      <c r="C7293" s="411" t="s">
        <v>434</v>
      </c>
      <c r="D7293" s="412"/>
      <c r="E7293" s="412">
        <v>196</v>
      </c>
      <c r="F7293" s="412">
        <v>0</v>
      </c>
      <c r="G7293" s="412"/>
      <c r="H7293" s="413"/>
    </row>
    <row r="7294" spans="2:8" ht="27.75" x14ac:dyDescent="0.35">
      <c r="B7294" s="410" t="s">
        <v>8102</v>
      </c>
      <c r="C7294" s="411" t="s">
        <v>434</v>
      </c>
      <c r="D7294" s="412"/>
      <c r="E7294" s="412">
        <v>0</v>
      </c>
      <c r="F7294" s="412">
        <v>61.6</v>
      </c>
      <c r="G7294" s="412"/>
      <c r="H7294" s="413"/>
    </row>
    <row r="7295" spans="2:8" ht="27.75" x14ac:dyDescent="0.35">
      <c r="B7295" s="410" t="s">
        <v>8103</v>
      </c>
      <c r="C7295" s="411" t="s">
        <v>434</v>
      </c>
      <c r="D7295" s="412"/>
      <c r="E7295" s="412">
        <v>61.6</v>
      </c>
      <c r="F7295" s="412">
        <v>0</v>
      </c>
      <c r="G7295" s="412"/>
      <c r="H7295" s="413"/>
    </row>
    <row r="7296" spans="2:8" ht="53.25" x14ac:dyDescent="0.35">
      <c r="B7296" s="410" t="s">
        <v>8104</v>
      </c>
      <c r="C7296" s="411" t="s">
        <v>436</v>
      </c>
      <c r="D7296" s="412"/>
      <c r="E7296" s="412">
        <v>0</v>
      </c>
      <c r="F7296" s="412">
        <v>84</v>
      </c>
      <c r="G7296" s="412"/>
      <c r="H7296" s="413"/>
    </row>
    <row r="7297" spans="2:8" ht="53.25" x14ac:dyDescent="0.35">
      <c r="B7297" s="410" t="s">
        <v>8105</v>
      </c>
      <c r="C7297" s="411" t="s">
        <v>436</v>
      </c>
      <c r="D7297" s="412"/>
      <c r="E7297" s="412">
        <v>84</v>
      </c>
      <c r="F7297" s="412">
        <v>0</v>
      </c>
      <c r="G7297" s="412"/>
      <c r="H7297" s="413"/>
    </row>
    <row r="7298" spans="2:8" ht="53.25" x14ac:dyDescent="0.35">
      <c r="B7298" s="410" t="s">
        <v>8106</v>
      </c>
      <c r="C7298" s="411" t="s">
        <v>436</v>
      </c>
      <c r="D7298" s="412"/>
      <c r="E7298" s="412">
        <v>0</v>
      </c>
      <c r="F7298" s="412">
        <v>84</v>
      </c>
      <c r="G7298" s="412"/>
      <c r="H7298" s="413"/>
    </row>
    <row r="7299" spans="2:8" ht="53.25" x14ac:dyDescent="0.35">
      <c r="B7299" s="410" t="s">
        <v>8107</v>
      </c>
      <c r="C7299" s="411" t="s">
        <v>436</v>
      </c>
      <c r="D7299" s="412"/>
      <c r="E7299" s="412">
        <v>84</v>
      </c>
      <c r="F7299" s="412">
        <v>0</v>
      </c>
      <c r="G7299" s="412"/>
      <c r="H7299" s="413"/>
    </row>
    <row r="7300" spans="2:8" ht="53.25" x14ac:dyDescent="0.35">
      <c r="B7300" s="410" t="s">
        <v>8108</v>
      </c>
      <c r="C7300" s="411" t="s">
        <v>436</v>
      </c>
      <c r="D7300" s="412"/>
      <c r="E7300" s="412">
        <v>0</v>
      </c>
      <c r="F7300" s="412">
        <v>70</v>
      </c>
      <c r="G7300" s="412"/>
      <c r="H7300" s="413"/>
    </row>
    <row r="7301" spans="2:8" ht="53.25" x14ac:dyDescent="0.35">
      <c r="B7301" s="410" t="s">
        <v>8109</v>
      </c>
      <c r="C7301" s="411" t="s">
        <v>436</v>
      </c>
      <c r="D7301" s="412"/>
      <c r="E7301" s="412">
        <v>70</v>
      </c>
      <c r="F7301" s="412">
        <v>0</v>
      </c>
      <c r="G7301" s="412"/>
      <c r="H7301" s="413"/>
    </row>
    <row r="7302" spans="2:8" ht="53.25" x14ac:dyDescent="0.35">
      <c r="B7302" s="410" t="s">
        <v>8110</v>
      </c>
      <c r="C7302" s="411" t="s">
        <v>436</v>
      </c>
      <c r="D7302" s="412"/>
      <c r="E7302" s="412">
        <v>0</v>
      </c>
      <c r="F7302" s="412">
        <v>196</v>
      </c>
      <c r="G7302" s="412"/>
      <c r="H7302" s="413"/>
    </row>
    <row r="7303" spans="2:8" ht="53.25" x14ac:dyDescent="0.35">
      <c r="B7303" s="410" t="s">
        <v>8111</v>
      </c>
      <c r="C7303" s="411" t="s">
        <v>436</v>
      </c>
      <c r="D7303" s="412"/>
      <c r="E7303" s="412">
        <v>196</v>
      </c>
      <c r="F7303" s="412">
        <v>0</v>
      </c>
      <c r="G7303" s="412"/>
      <c r="H7303" s="413"/>
    </row>
    <row r="7304" spans="2:8" ht="53.25" x14ac:dyDescent="0.35">
      <c r="B7304" s="410" t="s">
        <v>8112</v>
      </c>
      <c r="C7304" s="411" t="s">
        <v>436</v>
      </c>
      <c r="D7304" s="412"/>
      <c r="E7304" s="412">
        <v>0</v>
      </c>
      <c r="F7304" s="412">
        <v>61.6</v>
      </c>
      <c r="G7304" s="412"/>
      <c r="H7304" s="413"/>
    </row>
    <row r="7305" spans="2:8" ht="53.25" x14ac:dyDescent="0.35">
      <c r="B7305" s="410" t="s">
        <v>8113</v>
      </c>
      <c r="C7305" s="411" t="s">
        <v>436</v>
      </c>
      <c r="D7305" s="412"/>
      <c r="E7305" s="412">
        <v>61.6</v>
      </c>
      <c r="F7305" s="412">
        <v>0</v>
      </c>
      <c r="G7305" s="412"/>
      <c r="H7305" s="413"/>
    </row>
    <row r="7306" spans="2:8" ht="53.25" x14ac:dyDescent="0.35">
      <c r="B7306" s="410" t="s">
        <v>8114</v>
      </c>
      <c r="C7306" s="411" t="s">
        <v>436</v>
      </c>
      <c r="D7306" s="412"/>
      <c r="E7306" s="412">
        <v>0</v>
      </c>
      <c r="F7306" s="412">
        <v>61.6</v>
      </c>
      <c r="G7306" s="412"/>
      <c r="H7306" s="413"/>
    </row>
    <row r="7307" spans="2:8" ht="53.25" x14ac:dyDescent="0.35">
      <c r="B7307" s="410" t="s">
        <v>8115</v>
      </c>
      <c r="C7307" s="411" t="s">
        <v>436</v>
      </c>
      <c r="D7307" s="412"/>
      <c r="E7307" s="412">
        <v>61.6</v>
      </c>
      <c r="F7307" s="412">
        <v>0</v>
      </c>
      <c r="G7307" s="412"/>
      <c r="H7307" s="413"/>
    </row>
    <row r="7308" spans="2:8" ht="53.25" x14ac:dyDescent="0.35">
      <c r="B7308" s="410" t="s">
        <v>8116</v>
      </c>
      <c r="C7308" s="411" t="s">
        <v>436</v>
      </c>
      <c r="D7308" s="412"/>
      <c r="E7308" s="412">
        <v>0</v>
      </c>
      <c r="F7308" s="412">
        <v>67.2</v>
      </c>
      <c r="G7308" s="412"/>
      <c r="H7308" s="413"/>
    </row>
    <row r="7309" spans="2:8" ht="53.25" x14ac:dyDescent="0.35">
      <c r="B7309" s="410" t="s">
        <v>8117</v>
      </c>
      <c r="C7309" s="411" t="s">
        <v>436</v>
      </c>
      <c r="D7309" s="412"/>
      <c r="E7309" s="412">
        <v>67.2</v>
      </c>
      <c r="F7309" s="412">
        <v>0</v>
      </c>
      <c r="G7309" s="412"/>
      <c r="H7309" s="413"/>
    </row>
    <row r="7310" spans="2:8" ht="53.25" x14ac:dyDescent="0.35">
      <c r="B7310" s="410" t="s">
        <v>8118</v>
      </c>
      <c r="C7310" s="411" t="s">
        <v>436</v>
      </c>
      <c r="D7310" s="412"/>
      <c r="E7310" s="412">
        <v>0</v>
      </c>
      <c r="F7310" s="412">
        <v>61.6</v>
      </c>
      <c r="G7310" s="412"/>
      <c r="H7310" s="413"/>
    </row>
    <row r="7311" spans="2:8" ht="53.25" x14ac:dyDescent="0.35">
      <c r="B7311" s="410" t="s">
        <v>8119</v>
      </c>
      <c r="C7311" s="411" t="s">
        <v>436</v>
      </c>
      <c r="D7311" s="412"/>
      <c r="E7311" s="412">
        <v>61.6</v>
      </c>
      <c r="F7311" s="412">
        <v>0</v>
      </c>
      <c r="G7311" s="412"/>
      <c r="H7311" s="413"/>
    </row>
    <row r="7312" spans="2:8" ht="40.5" x14ac:dyDescent="0.35">
      <c r="B7312" s="410" t="s">
        <v>8120</v>
      </c>
      <c r="C7312" s="411" t="s">
        <v>559</v>
      </c>
      <c r="D7312" s="412"/>
      <c r="E7312" s="412">
        <v>0</v>
      </c>
      <c r="F7312" s="412">
        <v>112.5</v>
      </c>
      <c r="G7312" s="412"/>
      <c r="H7312" s="413"/>
    </row>
    <row r="7313" spans="2:8" ht="40.5" x14ac:dyDescent="0.35">
      <c r="B7313" s="410" t="s">
        <v>8121</v>
      </c>
      <c r="C7313" s="411" t="s">
        <v>559</v>
      </c>
      <c r="D7313" s="412"/>
      <c r="E7313" s="412">
        <v>112.5</v>
      </c>
      <c r="F7313" s="412">
        <v>0</v>
      </c>
      <c r="G7313" s="412"/>
      <c r="H7313" s="413"/>
    </row>
    <row r="7314" spans="2:8" ht="40.5" x14ac:dyDescent="0.35">
      <c r="B7314" s="410" t="s">
        <v>8122</v>
      </c>
      <c r="C7314" s="411" t="s">
        <v>559</v>
      </c>
      <c r="D7314" s="412"/>
      <c r="E7314" s="412">
        <v>0</v>
      </c>
      <c r="F7314" s="412">
        <v>108.3</v>
      </c>
      <c r="G7314" s="412"/>
      <c r="H7314" s="413"/>
    </row>
    <row r="7315" spans="2:8" ht="40.5" x14ac:dyDescent="0.35">
      <c r="B7315" s="410" t="s">
        <v>8123</v>
      </c>
      <c r="C7315" s="411" t="s">
        <v>559</v>
      </c>
      <c r="D7315" s="412"/>
      <c r="E7315" s="412">
        <v>108.3</v>
      </c>
      <c r="F7315" s="412">
        <v>0</v>
      </c>
      <c r="G7315" s="412"/>
      <c r="H7315" s="413"/>
    </row>
    <row r="7316" spans="2:8" ht="40.5" x14ac:dyDescent="0.35">
      <c r="B7316" s="410" t="s">
        <v>8124</v>
      </c>
      <c r="C7316" s="411" t="s">
        <v>559</v>
      </c>
      <c r="D7316" s="412"/>
      <c r="E7316" s="412">
        <v>0</v>
      </c>
      <c r="F7316" s="412">
        <v>42</v>
      </c>
      <c r="G7316" s="412"/>
      <c r="H7316" s="413"/>
    </row>
    <row r="7317" spans="2:8" ht="40.5" x14ac:dyDescent="0.35">
      <c r="B7317" s="410" t="s">
        <v>8125</v>
      </c>
      <c r="C7317" s="411" t="s">
        <v>559</v>
      </c>
      <c r="D7317" s="412"/>
      <c r="E7317" s="412">
        <v>42</v>
      </c>
      <c r="F7317" s="412">
        <v>0</v>
      </c>
      <c r="G7317" s="412"/>
      <c r="H7317" s="413"/>
    </row>
    <row r="7318" spans="2:8" ht="40.5" x14ac:dyDescent="0.35">
      <c r="B7318" s="410" t="s">
        <v>8126</v>
      </c>
      <c r="C7318" s="411" t="s">
        <v>559</v>
      </c>
      <c r="D7318" s="412"/>
      <c r="E7318" s="412">
        <v>0</v>
      </c>
      <c r="F7318" s="412">
        <v>42</v>
      </c>
      <c r="G7318" s="412"/>
      <c r="H7318" s="413"/>
    </row>
    <row r="7319" spans="2:8" ht="40.5" x14ac:dyDescent="0.35">
      <c r="B7319" s="410" t="s">
        <v>8127</v>
      </c>
      <c r="C7319" s="411" t="s">
        <v>559</v>
      </c>
      <c r="D7319" s="412"/>
      <c r="E7319" s="412">
        <v>42</v>
      </c>
      <c r="F7319" s="412">
        <v>0</v>
      </c>
      <c r="G7319" s="412"/>
      <c r="H7319" s="413"/>
    </row>
    <row r="7320" spans="2:8" ht="40.5" x14ac:dyDescent="0.35">
      <c r="B7320" s="410" t="s">
        <v>8128</v>
      </c>
      <c r="C7320" s="411" t="s">
        <v>559</v>
      </c>
      <c r="D7320" s="412"/>
      <c r="E7320" s="412">
        <v>0</v>
      </c>
      <c r="F7320" s="412">
        <v>30.8</v>
      </c>
      <c r="G7320" s="412"/>
      <c r="H7320" s="413"/>
    </row>
    <row r="7321" spans="2:8" ht="40.5" x14ac:dyDescent="0.35">
      <c r="B7321" s="410" t="s">
        <v>8129</v>
      </c>
      <c r="C7321" s="411" t="s">
        <v>559</v>
      </c>
      <c r="D7321" s="412"/>
      <c r="E7321" s="412">
        <v>30.8</v>
      </c>
      <c r="F7321" s="412">
        <v>0</v>
      </c>
      <c r="G7321" s="412"/>
      <c r="H7321" s="413"/>
    </row>
    <row r="7322" spans="2:8" ht="40.5" x14ac:dyDescent="0.35">
      <c r="B7322" s="410" t="s">
        <v>8130</v>
      </c>
      <c r="C7322" s="411" t="s">
        <v>559</v>
      </c>
      <c r="D7322" s="412"/>
      <c r="E7322" s="412">
        <v>0</v>
      </c>
      <c r="F7322" s="412">
        <v>98</v>
      </c>
      <c r="G7322" s="412"/>
      <c r="H7322" s="413"/>
    </row>
    <row r="7323" spans="2:8" ht="40.5" x14ac:dyDescent="0.35">
      <c r="B7323" s="410" t="s">
        <v>8131</v>
      </c>
      <c r="C7323" s="411" t="s">
        <v>559</v>
      </c>
      <c r="D7323" s="412"/>
      <c r="E7323" s="412">
        <v>98</v>
      </c>
      <c r="F7323" s="412">
        <v>0</v>
      </c>
      <c r="G7323" s="412"/>
      <c r="H7323" s="413"/>
    </row>
    <row r="7324" spans="2:8" ht="40.5" x14ac:dyDescent="0.35">
      <c r="B7324" s="410" t="s">
        <v>8132</v>
      </c>
      <c r="C7324" s="411" t="s">
        <v>559</v>
      </c>
      <c r="D7324" s="412"/>
      <c r="E7324" s="412">
        <v>0</v>
      </c>
      <c r="F7324" s="412">
        <v>30.8</v>
      </c>
      <c r="G7324" s="412"/>
      <c r="H7324" s="413"/>
    </row>
    <row r="7325" spans="2:8" ht="40.5" x14ac:dyDescent="0.35">
      <c r="B7325" s="410" t="s">
        <v>8133</v>
      </c>
      <c r="C7325" s="411" t="s">
        <v>559</v>
      </c>
      <c r="D7325" s="412"/>
      <c r="E7325" s="412">
        <v>30.8</v>
      </c>
      <c r="F7325" s="412">
        <v>0</v>
      </c>
      <c r="G7325" s="412"/>
      <c r="H7325" s="413"/>
    </row>
    <row r="7326" spans="2:8" ht="40.5" x14ac:dyDescent="0.35">
      <c r="B7326" s="410" t="s">
        <v>8134</v>
      </c>
      <c r="C7326" s="411" t="s">
        <v>559</v>
      </c>
      <c r="D7326" s="412"/>
      <c r="E7326" s="412">
        <v>0</v>
      </c>
      <c r="F7326" s="412">
        <v>613.66999999999996</v>
      </c>
      <c r="G7326" s="412"/>
      <c r="H7326" s="413"/>
    </row>
    <row r="7327" spans="2:8" ht="40.5" x14ac:dyDescent="0.35">
      <c r="B7327" s="410" t="s">
        <v>8135</v>
      </c>
      <c r="C7327" s="411" t="s">
        <v>559</v>
      </c>
      <c r="D7327" s="412"/>
      <c r="E7327" s="412">
        <v>613.66999999999996</v>
      </c>
      <c r="F7327" s="412">
        <v>0</v>
      </c>
      <c r="G7327" s="412"/>
      <c r="H7327" s="413"/>
    </row>
    <row r="7328" spans="2:8" ht="40.5" x14ac:dyDescent="0.35">
      <c r="B7328" s="410" t="s">
        <v>8136</v>
      </c>
      <c r="C7328" s="411" t="s">
        <v>573</v>
      </c>
      <c r="D7328" s="412"/>
      <c r="E7328" s="412">
        <v>0</v>
      </c>
      <c r="F7328" s="412">
        <v>24.64</v>
      </c>
      <c r="G7328" s="412"/>
      <c r="H7328" s="413"/>
    </row>
    <row r="7329" spans="2:8" ht="40.5" x14ac:dyDescent="0.35">
      <c r="B7329" s="410" t="s">
        <v>8137</v>
      </c>
      <c r="C7329" s="411" t="s">
        <v>573</v>
      </c>
      <c r="D7329" s="412"/>
      <c r="E7329" s="412">
        <v>24.64</v>
      </c>
      <c r="F7329" s="412">
        <v>0</v>
      </c>
      <c r="G7329" s="412"/>
      <c r="H7329" s="413"/>
    </row>
    <row r="7330" spans="2:8" ht="40.5" x14ac:dyDescent="0.35">
      <c r="B7330" s="410" t="s">
        <v>8138</v>
      </c>
      <c r="C7330" s="411" t="s">
        <v>577</v>
      </c>
      <c r="D7330" s="412"/>
      <c r="E7330" s="412">
        <v>0</v>
      </c>
      <c r="F7330" s="412">
        <v>84</v>
      </c>
      <c r="G7330" s="412"/>
      <c r="H7330" s="413"/>
    </row>
    <row r="7331" spans="2:8" ht="40.5" x14ac:dyDescent="0.35">
      <c r="B7331" s="410" t="s">
        <v>8139</v>
      </c>
      <c r="C7331" s="411" t="s">
        <v>577</v>
      </c>
      <c r="D7331" s="412"/>
      <c r="E7331" s="412">
        <v>84</v>
      </c>
      <c r="F7331" s="412">
        <v>0</v>
      </c>
      <c r="G7331" s="412"/>
      <c r="H7331" s="413"/>
    </row>
    <row r="7332" spans="2:8" ht="40.5" x14ac:dyDescent="0.35">
      <c r="B7332" s="410" t="s">
        <v>8140</v>
      </c>
      <c r="C7332" s="411" t="s">
        <v>577</v>
      </c>
      <c r="D7332" s="412"/>
      <c r="E7332" s="412">
        <v>0</v>
      </c>
      <c r="F7332" s="412">
        <v>72.17</v>
      </c>
      <c r="G7332" s="412"/>
      <c r="H7332" s="413"/>
    </row>
    <row r="7333" spans="2:8" ht="40.5" x14ac:dyDescent="0.35">
      <c r="B7333" s="410" t="s">
        <v>8141</v>
      </c>
      <c r="C7333" s="411" t="s">
        <v>577</v>
      </c>
      <c r="D7333" s="412"/>
      <c r="E7333" s="412">
        <v>72.17</v>
      </c>
      <c r="F7333" s="412">
        <v>0</v>
      </c>
      <c r="G7333" s="412"/>
      <c r="H7333" s="413"/>
    </row>
    <row r="7334" spans="2:8" ht="40.5" x14ac:dyDescent="0.35">
      <c r="B7334" s="410" t="s">
        <v>8142</v>
      </c>
      <c r="C7334" s="411" t="s">
        <v>577</v>
      </c>
      <c r="D7334" s="412"/>
      <c r="E7334" s="412">
        <v>0</v>
      </c>
      <c r="F7334" s="412">
        <v>65.17</v>
      </c>
      <c r="G7334" s="412"/>
      <c r="H7334" s="413"/>
    </row>
    <row r="7335" spans="2:8" ht="40.5" x14ac:dyDescent="0.35">
      <c r="B7335" s="410" t="s">
        <v>8143</v>
      </c>
      <c r="C7335" s="411" t="s">
        <v>577</v>
      </c>
      <c r="D7335" s="412"/>
      <c r="E7335" s="412">
        <v>65.17</v>
      </c>
      <c r="F7335" s="412">
        <v>0</v>
      </c>
      <c r="G7335" s="412"/>
      <c r="H7335" s="413"/>
    </row>
    <row r="7336" spans="2:8" ht="40.5" x14ac:dyDescent="0.35">
      <c r="B7336" s="410" t="s">
        <v>8144</v>
      </c>
      <c r="C7336" s="411" t="s">
        <v>577</v>
      </c>
      <c r="D7336" s="412"/>
      <c r="E7336" s="412">
        <v>0</v>
      </c>
      <c r="F7336" s="412">
        <v>182</v>
      </c>
      <c r="G7336" s="412"/>
      <c r="H7336" s="413"/>
    </row>
    <row r="7337" spans="2:8" ht="40.5" x14ac:dyDescent="0.35">
      <c r="B7337" s="410" t="s">
        <v>8145</v>
      </c>
      <c r="C7337" s="411" t="s">
        <v>577</v>
      </c>
      <c r="D7337" s="412"/>
      <c r="E7337" s="412">
        <v>182</v>
      </c>
      <c r="F7337" s="412">
        <v>0</v>
      </c>
      <c r="G7337" s="412"/>
      <c r="H7337" s="413"/>
    </row>
    <row r="7338" spans="2:8" ht="40.5" x14ac:dyDescent="0.35">
      <c r="B7338" s="410" t="s">
        <v>8146</v>
      </c>
      <c r="C7338" s="411" t="s">
        <v>577</v>
      </c>
      <c r="D7338" s="412"/>
      <c r="E7338" s="412">
        <v>0</v>
      </c>
      <c r="F7338" s="412">
        <v>60.97</v>
      </c>
      <c r="G7338" s="412"/>
      <c r="H7338" s="413"/>
    </row>
    <row r="7339" spans="2:8" ht="40.5" x14ac:dyDescent="0.35">
      <c r="B7339" s="410" t="s">
        <v>8147</v>
      </c>
      <c r="C7339" s="411" t="s">
        <v>577</v>
      </c>
      <c r="D7339" s="412"/>
      <c r="E7339" s="412">
        <v>60.97</v>
      </c>
      <c r="F7339" s="412">
        <v>0</v>
      </c>
      <c r="G7339" s="412"/>
      <c r="H7339" s="413"/>
    </row>
    <row r="7340" spans="2:8" ht="27.75" x14ac:dyDescent="0.35">
      <c r="B7340" s="410" t="s">
        <v>8148</v>
      </c>
      <c r="C7340" s="411" t="s">
        <v>589</v>
      </c>
      <c r="D7340" s="412"/>
      <c r="E7340" s="412">
        <v>0</v>
      </c>
      <c r="F7340" s="412">
        <v>84</v>
      </c>
      <c r="G7340" s="412"/>
      <c r="H7340" s="413"/>
    </row>
    <row r="7341" spans="2:8" ht="27.75" x14ac:dyDescent="0.35">
      <c r="B7341" s="410" t="s">
        <v>8149</v>
      </c>
      <c r="C7341" s="411" t="s">
        <v>589</v>
      </c>
      <c r="D7341" s="412"/>
      <c r="E7341" s="412">
        <v>84</v>
      </c>
      <c r="F7341" s="412">
        <v>0</v>
      </c>
      <c r="G7341" s="412"/>
      <c r="H7341" s="413"/>
    </row>
    <row r="7342" spans="2:8" ht="27.75" x14ac:dyDescent="0.35">
      <c r="B7342" s="410" t="s">
        <v>8150</v>
      </c>
      <c r="C7342" s="411" t="s">
        <v>589</v>
      </c>
      <c r="D7342" s="412"/>
      <c r="E7342" s="412">
        <v>0</v>
      </c>
      <c r="F7342" s="412">
        <v>84</v>
      </c>
      <c r="G7342" s="412"/>
      <c r="H7342" s="413"/>
    </row>
    <row r="7343" spans="2:8" ht="27.75" x14ac:dyDescent="0.35">
      <c r="B7343" s="410" t="s">
        <v>8151</v>
      </c>
      <c r="C7343" s="411" t="s">
        <v>589</v>
      </c>
      <c r="D7343" s="412"/>
      <c r="E7343" s="412">
        <v>84</v>
      </c>
      <c r="F7343" s="412">
        <v>0</v>
      </c>
      <c r="G7343" s="412"/>
      <c r="H7343" s="413"/>
    </row>
    <row r="7344" spans="2:8" ht="27.75" x14ac:dyDescent="0.35">
      <c r="B7344" s="410" t="s">
        <v>8152</v>
      </c>
      <c r="C7344" s="411" t="s">
        <v>589</v>
      </c>
      <c r="D7344" s="412"/>
      <c r="E7344" s="412">
        <v>0</v>
      </c>
      <c r="F7344" s="412">
        <v>70</v>
      </c>
      <c r="G7344" s="412"/>
      <c r="H7344" s="413"/>
    </row>
    <row r="7345" spans="2:8" ht="27.75" x14ac:dyDescent="0.35">
      <c r="B7345" s="410" t="s">
        <v>8153</v>
      </c>
      <c r="C7345" s="411" t="s">
        <v>589</v>
      </c>
      <c r="D7345" s="412"/>
      <c r="E7345" s="412">
        <v>70</v>
      </c>
      <c r="F7345" s="412">
        <v>0</v>
      </c>
      <c r="G7345" s="412"/>
      <c r="H7345" s="413"/>
    </row>
    <row r="7346" spans="2:8" ht="27.75" x14ac:dyDescent="0.35">
      <c r="B7346" s="410" t="s">
        <v>8154</v>
      </c>
      <c r="C7346" s="411" t="s">
        <v>589</v>
      </c>
      <c r="D7346" s="412"/>
      <c r="E7346" s="412">
        <v>0</v>
      </c>
      <c r="F7346" s="412">
        <v>196</v>
      </c>
      <c r="G7346" s="412"/>
      <c r="H7346" s="413"/>
    </row>
    <row r="7347" spans="2:8" ht="27.75" x14ac:dyDescent="0.35">
      <c r="B7347" s="410" t="s">
        <v>8155</v>
      </c>
      <c r="C7347" s="411" t="s">
        <v>589</v>
      </c>
      <c r="D7347" s="412"/>
      <c r="E7347" s="412">
        <v>196</v>
      </c>
      <c r="F7347" s="412">
        <v>0</v>
      </c>
      <c r="G7347" s="412"/>
      <c r="H7347" s="413"/>
    </row>
    <row r="7348" spans="2:8" ht="27.75" x14ac:dyDescent="0.35">
      <c r="B7348" s="410" t="s">
        <v>8156</v>
      </c>
      <c r="C7348" s="411" t="s">
        <v>589</v>
      </c>
      <c r="D7348" s="412"/>
      <c r="E7348" s="412">
        <v>0</v>
      </c>
      <c r="F7348" s="412">
        <v>61.6</v>
      </c>
      <c r="G7348" s="412"/>
      <c r="H7348" s="413"/>
    </row>
    <row r="7349" spans="2:8" ht="27.75" x14ac:dyDescent="0.35">
      <c r="B7349" s="410" t="s">
        <v>8157</v>
      </c>
      <c r="C7349" s="411" t="s">
        <v>589</v>
      </c>
      <c r="D7349" s="412"/>
      <c r="E7349" s="412">
        <v>61.6</v>
      </c>
      <c r="F7349" s="412">
        <v>0</v>
      </c>
      <c r="G7349" s="412"/>
      <c r="H7349" s="413"/>
    </row>
    <row r="7350" spans="2:8" ht="27.75" x14ac:dyDescent="0.35">
      <c r="B7350" s="410" t="s">
        <v>8158</v>
      </c>
      <c r="C7350" s="411" t="s">
        <v>288</v>
      </c>
      <c r="D7350" s="412"/>
      <c r="E7350" s="412">
        <v>0</v>
      </c>
      <c r="F7350" s="412">
        <v>84</v>
      </c>
      <c r="G7350" s="412"/>
      <c r="H7350" s="413"/>
    </row>
    <row r="7351" spans="2:8" ht="27.75" x14ac:dyDescent="0.35">
      <c r="B7351" s="410" t="s">
        <v>8159</v>
      </c>
      <c r="C7351" s="411" t="s">
        <v>288</v>
      </c>
      <c r="D7351" s="412"/>
      <c r="E7351" s="412">
        <v>84</v>
      </c>
      <c r="F7351" s="412">
        <v>0</v>
      </c>
      <c r="G7351" s="412"/>
      <c r="H7351" s="413"/>
    </row>
    <row r="7352" spans="2:8" ht="27.75" x14ac:dyDescent="0.35">
      <c r="B7352" s="410" t="s">
        <v>8160</v>
      </c>
      <c r="C7352" s="411" t="s">
        <v>288</v>
      </c>
      <c r="D7352" s="412"/>
      <c r="E7352" s="412">
        <v>0</v>
      </c>
      <c r="F7352" s="412">
        <v>84</v>
      </c>
      <c r="G7352" s="412"/>
      <c r="H7352" s="413"/>
    </row>
    <row r="7353" spans="2:8" ht="27.75" x14ac:dyDescent="0.35">
      <c r="B7353" s="410" t="s">
        <v>8161</v>
      </c>
      <c r="C7353" s="411" t="s">
        <v>288</v>
      </c>
      <c r="D7353" s="412"/>
      <c r="E7353" s="412">
        <v>84</v>
      </c>
      <c r="F7353" s="412">
        <v>0</v>
      </c>
      <c r="G7353" s="412"/>
      <c r="H7353" s="413"/>
    </row>
    <row r="7354" spans="2:8" ht="27.75" x14ac:dyDescent="0.35">
      <c r="B7354" s="410" t="s">
        <v>8162</v>
      </c>
      <c r="C7354" s="411" t="s">
        <v>288</v>
      </c>
      <c r="D7354" s="412"/>
      <c r="E7354" s="412">
        <v>0</v>
      </c>
      <c r="F7354" s="412">
        <v>70</v>
      </c>
      <c r="G7354" s="412"/>
      <c r="H7354" s="413"/>
    </row>
    <row r="7355" spans="2:8" ht="27.75" x14ac:dyDescent="0.35">
      <c r="B7355" s="410" t="s">
        <v>8163</v>
      </c>
      <c r="C7355" s="411" t="s">
        <v>288</v>
      </c>
      <c r="D7355" s="412"/>
      <c r="E7355" s="412">
        <v>70</v>
      </c>
      <c r="F7355" s="412">
        <v>0</v>
      </c>
      <c r="G7355" s="412"/>
      <c r="H7355" s="413"/>
    </row>
    <row r="7356" spans="2:8" ht="27.75" x14ac:dyDescent="0.35">
      <c r="B7356" s="410" t="s">
        <v>8164</v>
      </c>
      <c r="C7356" s="411" t="s">
        <v>288</v>
      </c>
      <c r="D7356" s="412"/>
      <c r="E7356" s="412">
        <v>0</v>
      </c>
      <c r="F7356" s="412">
        <v>196</v>
      </c>
      <c r="G7356" s="412"/>
      <c r="H7356" s="413"/>
    </row>
    <row r="7357" spans="2:8" ht="27.75" x14ac:dyDescent="0.35">
      <c r="B7357" s="410" t="s">
        <v>8165</v>
      </c>
      <c r="C7357" s="411" t="s">
        <v>288</v>
      </c>
      <c r="D7357" s="412"/>
      <c r="E7357" s="412">
        <v>196</v>
      </c>
      <c r="F7357" s="412">
        <v>0</v>
      </c>
      <c r="G7357" s="412"/>
      <c r="H7357" s="413"/>
    </row>
    <row r="7358" spans="2:8" ht="27.75" x14ac:dyDescent="0.35">
      <c r="B7358" s="410" t="s">
        <v>8166</v>
      </c>
      <c r="C7358" s="411" t="s">
        <v>288</v>
      </c>
      <c r="D7358" s="412"/>
      <c r="E7358" s="412">
        <v>0</v>
      </c>
      <c r="F7358" s="412">
        <v>61.6</v>
      </c>
      <c r="G7358" s="412"/>
      <c r="H7358" s="413"/>
    </row>
    <row r="7359" spans="2:8" ht="27.75" x14ac:dyDescent="0.35">
      <c r="B7359" s="410" t="s">
        <v>8167</v>
      </c>
      <c r="C7359" s="411" t="s">
        <v>288</v>
      </c>
      <c r="D7359" s="412"/>
      <c r="E7359" s="412">
        <v>61.6</v>
      </c>
      <c r="F7359" s="412">
        <v>0</v>
      </c>
      <c r="G7359" s="412"/>
      <c r="H7359" s="413"/>
    </row>
    <row r="7360" spans="2:8" ht="27.75" x14ac:dyDescent="0.35">
      <c r="B7360" s="410" t="s">
        <v>8168</v>
      </c>
      <c r="C7360" s="411" t="s">
        <v>292</v>
      </c>
      <c r="D7360" s="412"/>
      <c r="E7360" s="412">
        <v>0</v>
      </c>
      <c r="F7360" s="412">
        <v>84</v>
      </c>
      <c r="G7360" s="412"/>
      <c r="H7360" s="413"/>
    </row>
    <row r="7361" spans="2:8" ht="27.75" x14ac:dyDescent="0.35">
      <c r="B7361" s="410" t="s">
        <v>8169</v>
      </c>
      <c r="C7361" s="411" t="s">
        <v>292</v>
      </c>
      <c r="D7361" s="412"/>
      <c r="E7361" s="412">
        <v>84</v>
      </c>
      <c r="F7361" s="412">
        <v>0</v>
      </c>
      <c r="G7361" s="412"/>
      <c r="H7361" s="413"/>
    </row>
    <row r="7362" spans="2:8" ht="27.75" x14ac:dyDescent="0.35">
      <c r="B7362" s="410" t="s">
        <v>8170</v>
      </c>
      <c r="C7362" s="411" t="s">
        <v>292</v>
      </c>
      <c r="D7362" s="412"/>
      <c r="E7362" s="412">
        <v>0</v>
      </c>
      <c r="F7362" s="412">
        <v>84</v>
      </c>
      <c r="G7362" s="412"/>
      <c r="H7362" s="413"/>
    </row>
    <row r="7363" spans="2:8" ht="27.75" x14ac:dyDescent="0.35">
      <c r="B7363" s="410" t="s">
        <v>8171</v>
      </c>
      <c r="C7363" s="411" t="s">
        <v>292</v>
      </c>
      <c r="D7363" s="412"/>
      <c r="E7363" s="412">
        <v>84</v>
      </c>
      <c r="F7363" s="412">
        <v>0</v>
      </c>
      <c r="G7363" s="412"/>
      <c r="H7363" s="413"/>
    </row>
    <row r="7364" spans="2:8" ht="27.75" x14ac:dyDescent="0.35">
      <c r="B7364" s="410" t="s">
        <v>8172</v>
      </c>
      <c r="C7364" s="411" t="s">
        <v>292</v>
      </c>
      <c r="D7364" s="412"/>
      <c r="E7364" s="412">
        <v>0</v>
      </c>
      <c r="F7364" s="412">
        <v>70</v>
      </c>
      <c r="G7364" s="412"/>
      <c r="H7364" s="413"/>
    </row>
    <row r="7365" spans="2:8" ht="27.75" x14ac:dyDescent="0.35">
      <c r="B7365" s="410" t="s">
        <v>8173</v>
      </c>
      <c r="C7365" s="411" t="s">
        <v>292</v>
      </c>
      <c r="D7365" s="412"/>
      <c r="E7365" s="412">
        <v>70</v>
      </c>
      <c r="F7365" s="412">
        <v>0</v>
      </c>
      <c r="G7365" s="412"/>
      <c r="H7365" s="413"/>
    </row>
    <row r="7366" spans="2:8" ht="27.75" x14ac:dyDescent="0.35">
      <c r="B7366" s="410" t="s">
        <v>8174</v>
      </c>
      <c r="C7366" s="411" t="s">
        <v>292</v>
      </c>
      <c r="D7366" s="412"/>
      <c r="E7366" s="412">
        <v>0</v>
      </c>
      <c r="F7366" s="412">
        <v>196</v>
      </c>
      <c r="G7366" s="412"/>
      <c r="H7366" s="413"/>
    </row>
    <row r="7367" spans="2:8" ht="27.75" x14ac:dyDescent="0.35">
      <c r="B7367" s="410" t="s">
        <v>8175</v>
      </c>
      <c r="C7367" s="411" t="s">
        <v>292</v>
      </c>
      <c r="D7367" s="412"/>
      <c r="E7367" s="412">
        <v>196</v>
      </c>
      <c r="F7367" s="412">
        <v>0</v>
      </c>
      <c r="G7367" s="412"/>
      <c r="H7367" s="413"/>
    </row>
    <row r="7368" spans="2:8" ht="27.75" x14ac:dyDescent="0.35">
      <c r="B7368" s="410" t="s">
        <v>8176</v>
      </c>
      <c r="C7368" s="411" t="s">
        <v>292</v>
      </c>
      <c r="D7368" s="412"/>
      <c r="E7368" s="412">
        <v>0</v>
      </c>
      <c r="F7368" s="412">
        <v>61.6</v>
      </c>
      <c r="G7368" s="412"/>
      <c r="H7368" s="413"/>
    </row>
    <row r="7369" spans="2:8" ht="27.75" x14ac:dyDescent="0.35">
      <c r="B7369" s="410" t="s">
        <v>8177</v>
      </c>
      <c r="C7369" s="411" t="s">
        <v>292</v>
      </c>
      <c r="D7369" s="412"/>
      <c r="E7369" s="412">
        <v>61.6</v>
      </c>
      <c r="F7369" s="412">
        <v>0</v>
      </c>
      <c r="G7369" s="412"/>
      <c r="H7369" s="413"/>
    </row>
    <row r="7370" spans="2:8" ht="27.75" x14ac:dyDescent="0.35">
      <c r="B7370" s="410" t="s">
        <v>8178</v>
      </c>
      <c r="C7370" s="411" t="s">
        <v>292</v>
      </c>
      <c r="D7370" s="412"/>
      <c r="E7370" s="412">
        <v>0</v>
      </c>
      <c r="F7370" s="412">
        <v>70</v>
      </c>
      <c r="G7370" s="412"/>
      <c r="H7370" s="413"/>
    </row>
    <row r="7371" spans="2:8" ht="27.75" x14ac:dyDescent="0.35">
      <c r="B7371" s="410" t="s">
        <v>8179</v>
      </c>
      <c r="C7371" s="411" t="s">
        <v>292</v>
      </c>
      <c r="D7371" s="412"/>
      <c r="E7371" s="412">
        <v>70</v>
      </c>
      <c r="F7371" s="412">
        <v>0</v>
      </c>
      <c r="G7371" s="412"/>
      <c r="H7371" s="413"/>
    </row>
    <row r="7372" spans="2:8" ht="27.75" x14ac:dyDescent="0.35">
      <c r="B7372" s="410" t="s">
        <v>8180</v>
      </c>
      <c r="C7372" s="411" t="s">
        <v>292</v>
      </c>
      <c r="D7372" s="412"/>
      <c r="E7372" s="412">
        <v>0</v>
      </c>
      <c r="F7372" s="412">
        <v>61.6</v>
      </c>
      <c r="G7372" s="412"/>
      <c r="H7372" s="413"/>
    </row>
    <row r="7373" spans="2:8" ht="27.75" x14ac:dyDescent="0.35">
      <c r="B7373" s="410" t="s">
        <v>8181</v>
      </c>
      <c r="C7373" s="411" t="s">
        <v>292</v>
      </c>
      <c r="D7373" s="412"/>
      <c r="E7373" s="412">
        <v>61.6</v>
      </c>
      <c r="F7373" s="412">
        <v>0</v>
      </c>
      <c r="G7373" s="412"/>
      <c r="H7373" s="413"/>
    </row>
    <row r="7374" spans="2:8" ht="27.75" x14ac:dyDescent="0.35">
      <c r="B7374" s="410" t="s">
        <v>8182</v>
      </c>
      <c r="C7374" s="411" t="s">
        <v>292</v>
      </c>
      <c r="D7374" s="412"/>
      <c r="E7374" s="412">
        <v>0</v>
      </c>
      <c r="F7374" s="412">
        <v>828.8</v>
      </c>
      <c r="G7374" s="412"/>
      <c r="H7374" s="413"/>
    </row>
    <row r="7375" spans="2:8" ht="27.75" x14ac:dyDescent="0.35">
      <c r="B7375" s="410" t="s">
        <v>8183</v>
      </c>
      <c r="C7375" s="411" t="s">
        <v>292</v>
      </c>
      <c r="D7375" s="412"/>
      <c r="E7375" s="412">
        <v>828.8</v>
      </c>
      <c r="F7375" s="412">
        <v>0</v>
      </c>
      <c r="G7375" s="412"/>
      <c r="H7375" s="413"/>
    </row>
    <row r="7376" spans="2:8" ht="27.75" x14ac:dyDescent="0.35">
      <c r="B7376" s="410" t="s">
        <v>8184</v>
      </c>
      <c r="C7376" s="411" t="s">
        <v>296</v>
      </c>
      <c r="D7376" s="412"/>
      <c r="E7376" s="412">
        <v>0</v>
      </c>
      <c r="F7376" s="412">
        <v>84</v>
      </c>
      <c r="G7376" s="412"/>
      <c r="H7376" s="413"/>
    </row>
    <row r="7377" spans="2:8" ht="27.75" x14ac:dyDescent="0.35">
      <c r="B7377" s="410" t="s">
        <v>8185</v>
      </c>
      <c r="C7377" s="411" t="s">
        <v>296</v>
      </c>
      <c r="D7377" s="412"/>
      <c r="E7377" s="412">
        <v>84</v>
      </c>
      <c r="F7377" s="412">
        <v>0</v>
      </c>
      <c r="G7377" s="412"/>
      <c r="H7377" s="413"/>
    </row>
    <row r="7378" spans="2:8" ht="27.75" x14ac:dyDescent="0.35">
      <c r="B7378" s="410" t="s">
        <v>8186</v>
      </c>
      <c r="C7378" s="411" t="s">
        <v>296</v>
      </c>
      <c r="D7378" s="412"/>
      <c r="E7378" s="412">
        <v>0</v>
      </c>
      <c r="F7378" s="412">
        <v>84</v>
      </c>
      <c r="G7378" s="412"/>
      <c r="H7378" s="413"/>
    </row>
    <row r="7379" spans="2:8" ht="27.75" x14ac:dyDescent="0.35">
      <c r="B7379" s="410" t="s">
        <v>8187</v>
      </c>
      <c r="C7379" s="411" t="s">
        <v>296</v>
      </c>
      <c r="D7379" s="412"/>
      <c r="E7379" s="412">
        <v>84</v>
      </c>
      <c r="F7379" s="412">
        <v>0</v>
      </c>
      <c r="G7379" s="412"/>
      <c r="H7379" s="413"/>
    </row>
    <row r="7380" spans="2:8" ht="27.75" x14ac:dyDescent="0.35">
      <c r="B7380" s="410" t="s">
        <v>8188</v>
      </c>
      <c r="C7380" s="411" t="s">
        <v>296</v>
      </c>
      <c r="D7380" s="412"/>
      <c r="E7380" s="412">
        <v>0</v>
      </c>
      <c r="F7380" s="412">
        <v>65.8</v>
      </c>
      <c r="G7380" s="412"/>
      <c r="H7380" s="413"/>
    </row>
    <row r="7381" spans="2:8" ht="27.75" x14ac:dyDescent="0.35">
      <c r="B7381" s="410" t="s">
        <v>8189</v>
      </c>
      <c r="C7381" s="411" t="s">
        <v>296</v>
      </c>
      <c r="D7381" s="412"/>
      <c r="E7381" s="412">
        <v>65.8</v>
      </c>
      <c r="F7381" s="412">
        <v>0</v>
      </c>
      <c r="G7381" s="412"/>
      <c r="H7381" s="413"/>
    </row>
    <row r="7382" spans="2:8" ht="27.75" x14ac:dyDescent="0.35">
      <c r="B7382" s="410" t="s">
        <v>8190</v>
      </c>
      <c r="C7382" s="411" t="s">
        <v>296</v>
      </c>
      <c r="D7382" s="412"/>
      <c r="E7382" s="412">
        <v>0</v>
      </c>
      <c r="F7382" s="412">
        <v>196</v>
      </c>
      <c r="G7382" s="412"/>
      <c r="H7382" s="413"/>
    </row>
    <row r="7383" spans="2:8" ht="27.75" x14ac:dyDescent="0.35">
      <c r="B7383" s="410" t="s">
        <v>8191</v>
      </c>
      <c r="C7383" s="411" t="s">
        <v>296</v>
      </c>
      <c r="D7383" s="412"/>
      <c r="E7383" s="412">
        <v>196</v>
      </c>
      <c r="F7383" s="412">
        <v>0</v>
      </c>
      <c r="G7383" s="412"/>
      <c r="H7383" s="413"/>
    </row>
    <row r="7384" spans="2:8" ht="27.75" x14ac:dyDescent="0.35">
      <c r="B7384" s="410" t="s">
        <v>8192</v>
      </c>
      <c r="C7384" s="411" t="s">
        <v>296</v>
      </c>
      <c r="D7384" s="412"/>
      <c r="E7384" s="412">
        <v>0</v>
      </c>
      <c r="F7384" s="412">
        <v>61.6</v>
      </c>
      <c r="G7384" s="412"/>
      <c r="H7384" s="413"/>
    </row>
    <row r="7385" spans="2:8" ht="27.75" x14ac:dyDescent="0.35">
      <c r="B7385" s="410" t="s">
        <v>8193</v>
      </c>
      <c r="C7385" s="411" t="s">
        <v>296</v>
      </c>
      <c r="D7385" s="412"/>
      <c r="E7385" s="412">
        <v>61.6</v>
      </c>
      <c r="F7385" s="412">
        <v>0</v>
      </c>
      <c r="G7385" s="412"/>
      <c r="H7385" s="413"/>
    </row>
    <row r="7386" spans="2:8" ht="27.75" x14ac:dyDescent="0.35">
      <c r="B7386" s="410" t="s">
        <v>8194</v>
      </c>
      <c r="C7386" s="411" t="s">
        <v>296</v>
      </c>
      <c r="D7386" s="412"/>
      <c r="E7386" s="412">
        <v>0</v>
      </c>
      <c r="F7386" s="412">
        <v>70</v>
      </c>
      <c r="G7386" s="412"/>
      <c r="H7386" s="413"/>
    </row>
    <row r="7387" spans="2:8" ht="27.75" x14ac:dyDescent="0.35">
      <c r="B7387" s="410" t="s">
        <v>8195</v>
      </c>
      <c r="C7387" s="411" t="s">
        <v>296</v>
      </c>
      <c r="D7387" s="412"/>
      <c r="E7387" s="412">
        <v>70</v>
      </c>
      <c r="F7387" s="412">
        <v>0</v>
      </c>
      <c r="G7387" s="412"/>
      <c r="H7387" s="413"/>
    </row>
    <row r="7388" spans="2:8" ht="27.75" x14ac:dyDescent="0.35">
      <c r="B7388" s="410" t="s">
        <v>8196</v>
      </c>
      <c r="C7388" s="411" t="s">
        <v>296</v>
      </c>
      <c r="D7388" s="412"/>
      <c r="E7388" s="412">
        <v>0</v>
      </c>
      <c r="F7388" s="412">
        <v>61.6</v>
      </c>
      <c r="G7388" s="412"/>
      <c r="H7388" s="413"/>
    </row>
    <row r="7389" spans="2:8" ht="27.75" x14ac:dyDescent="0.35">
      <c r="B7389" s="410" t="s">
        <v>8197</v>
      </c>
      <c r="C7389" s="411" t="s">
        <v>296</v>
      </c>
      <c r="D7389" s="412"/>
      <c r="E7389" s="412">
        <v>61.6</v>
      </c>
      <c r="F7389" s="412">
        <v>0</v>
      </c>
      <c r="G7389" s="412"/>
      <c r="H7389" s="413"/>
    </row>
    <row r="7390" spans="2:8" ht="27.75" x14ac:dyDescent="0.35">
      <c r="B7390" s="410" t="s">
        <v>8198</v>
      </c>
      <c r="C7390" s="411" t="s">
        <v>296</v>
      </c>
      <c r="D7390" s="412"/>
      <c r="E7390" s="412">
        <v>0</v>
      </c>
      <c r="F7390" s="412">
        <v>823.25</v>
      </c>
      <c r="G7390" s="412"/>
      <c r="H7390" s="413"/>
    </row>
    <row r="7391" spans="2:8" ht="27.75" x14ac:dyDescent="0.35">
      <c r="B7391" s="410" t="s">
        <v>8199</v>
      </c>
      <c r="C7391" s="411" t="s">
        <v>296</v>
      </c>
      <c r="D7391" s="412"/>
      <c r="E7391" s="412">
        <v>823.25</v>
      </c>
      <c r="F7391" s="412">
        <v>0</v>
      </c>
      <c r="G7391" s="412"/>
      <c r="H7391" s="413"/>
    </row>
    <row r="7392" spans="2:8" ht="27.75" x14ac:dyDescent="0.35">
      <c r="B7392" s="410" t="s">
        <v>8200</v>
      </c>
      <c r="C7392" s="411" t="s">
        <v>300</v>
      </c>
      <c r="D7392" s="412"/>
      <c r="E7392" s="412">
        <v>0</v>
      </c>
      <c r="F7392" s="412">
        <v>70</v>
      </c>
      <c r="G7392" s="412"/>
      <c r="H7392" s="413"/>
    </row>
    <row r="7393" spans="2:8" ht="27.75" x14ac:dyDescent="0.35">
      <c r="B7393" s="410" t="s">
        <v>8201</v>
      </c>
      <c r="C7393" s="411" t="s">
        <v>300</v>
      </c>
      <c r="D7393" s="412"/>
      <c r="E7393" s="412">
        <v>70</v>
      </c>
      <c r="F7393" s="412">
        <v>0</v>
      </c>
      <c r="G7393" s="412"/>
      <c r="H7393" s="413"/>
    </row>
    <row r="7394" spans="2:8" ht="27.75" x14ac:dyDescent="0.35">
      <c r="B7394" s="410" t="s">
        <v>8202</v>
      </c>
      <c r="C7394" s="411" t="s">
        <v>300</v>
      </c>
      <c r="D7394" s="412"/>
      <c r="E7394" s="412">
        <v>0</v>
      </c>
      <c r="F7394" s="412">
        <v>61.6</v>
      </c>
      <c r="G7394" s="412"/>
      <c r="H7394" s="413"/>
    </row>
    <row r="7395" spans="2:8" ht="27.75" x14ac:dyDescent="0.35">
      <c r="B7395" s="410" t="s">
        <v>8203</v>
      </c>
      <c r="C7395" s="411" t="s">
        <v>300</v>
      </c>
      <c r="D7395" s="412"/>
      <c r="E7395" s="412">
        <v>61.6</v>
      </c>
      <c r="F7395" s="412">
        <v>0</v>
      </c>
      <c r="G7395" s="412"/>
      <c r="H7395" s="413"/>
    </row>
    <row r="7396" spans="2:8" ht="27.75" x14ac:dyDescent="0.35">
      <c r="B7396" s="410" t="s">
        <v>8204</v>
      </c>
      <c r="C7396" s="411" t="s">
        <v>300</v>
      </c>
      <c r="D7396" s="412"/>
      <c r="E7396" s="412">
        <v>0</v>
      </c>
      <c r="F7396" s="412">
        <v>84</v>
      </c>
      <c r="G7396" s="412"/>
      <c r="H7396" s="413"/>
    </row>
    <row r="7397" spans="2:8" ht="27.75" x14ac:dyDescent="0.35">
      <c r="B7397" s="410" t="s">
        <v>8205</v>
      </c>
      <c r="C7397" s="411" t="s">
        <v>300</v>
      </c>
      <c r="D7397" s="412"/>
      <c r="E7397" s="412">
        <v>84</v>
      </c>
      <c r="F7397" s="412">
        <v>0</v>
      </c>
      <c r="G7397" s="412"/>
      <c r="H7397" s="413"/>
    </row>
    <row r="7398" spans="2:8" ht="27.75" x14ac:dyDescent="0.35">
      <c r="B7398" s="410" t="s">
        <v>8206</v>
      </c>
      <c r="C7398" s="411" t="s">
        <v>300</v>
      </c>
      <c r="D7398" s="412"/>
      <c r="E7398" s="412">
        <v>0</v>
      </c>
      <c r="F7398" s="412">
        <v>84</v>
      </c>
      <c r="G7398" s="412"/>
      <c r="H7398" s="413"/>
    </row>
    <row r="7399" spans="2:8" ht="27.75" x14ac:dyDescent="0.35">
      <c r="B7399" s="410" t="s">
        <v>8207</v>
      </c>
      <c r="C7399" s="411" t="s">
        <v>300</v>
      </c>
      <c r="D7399" s="412"/>
      <c r="E7399" s="412">
        <v>84</v>
      </c>
      <c r="F7399" s="412">
        <v>0</v>
      </c>
      <c r="G7399" s="412"/>
      <c r="H7399" s="413"/>
    </row>
    <row r="7400" spans="2:8" ht="27.75" x14ac:dyDescent="0.35">
      <c r="B7400" s="410" t="s">
        <v>8208</v>
      </c>
      <c r="C7400" s="411" t="s">
        <v>300</v>
      </c>
      <c r="D7400" s="412"/>
      <c r="E7400" s="412">
        <v>0</v>
      </c>
      <c r="F7400" s="412">
        <v>61.6</v>
      </c>
      <c r="G7400" s="412"/>
      <c r="H7400" s="413"/>
    </row>
    <row r="7401" spans="2:8" ht="27.75" x14ac:dyDescent="0.35">
      <c r="B7401" s="410" t="s">
        <v>8209</v>
      </c>
      <c r="C7401" s="411" t="s">
        <v>300</v>
      </c>
      <c r="D7401" s="412"/>
      <c r="E7401" s="412">
        <v>61.6</v>
      </c>
      <c r="F7401" s="412">
        <v>0</v>
      </c>
      <c r="G7401" s="412"/>
      <c r="H7401" s="413"/>
    </row>
    <row r="7402" spans="2:8" ht="27.75" x14ac:dyDescent="0.35">
      <c r="B7402" s="410" t="s">
        <v>8210</v>
      </c>
      <c r="C7402" s="411" t="s">
        <v>300</v>
      </c>
      <c r="D7402" s="412"/>
      <c r="E7402" s="412">
        <v>0</v>
      </c>
      <c r="F7402" s="412">
        <v>196</v>
      </c>
      <c r="G7402" s="412"/>
      <c r="H7402" s="413"/>
    </row>
    <row r="7403" spans="2:8" ht="27.75" x14ac:dyDescent="0.35">
      <c r="B7403" s="410" t="s">
        <v>8211</v>
      </c>
      <c r="C7403" s="411" t="s">
        <v>300</v>
      </c>
      <c r="D7403" s="412"/>
      <c r="E7403" s="412">
        <v>196</v>
      </c>
      <c r="F7403" s="412">
        <v>0</v>
      </c>
      <c r="G7403" s="412"/>
      <c r="H7403" s="413"/>
    </row>
    <row r="7404" spans="2:8" ht="27.75" x14ac:dyDescent="0.35">
      <c r="B7404" s="410" t="s">
        <v>8212</v>
      </c>
      <c r="C7404" s="411" t="s">
        <v>300</v>
      </c>
      <c r="D7404" s="412"/>
      <c r="E7404" s="412">
        <v>0</v>
      </c>
      <c r="F7404" s="412">
        <v>310</v>
      </c>
      <c r="G7404" s="412"/>
      <c r="H7404" s="413"/>
    </row>
    <row r="7405" spans="2:8" ht="27.75" x14ac:dyDescent="0.35">
      <c r="B7405" s="410" t="s">
        <v>8213</v>
      </c>
      <c r="C7405" s="411" t="s">
        <v>300</v>
      </c>
      <c r="D7405" s="412"/>
      <c r="E7405" s="412">
        <v>310</v>
      </c>
      <c r="F7405" s="412">
        <v>0</v>
      </c>
      <c r="G7405" s="412"/>
      <c r="H7405" s="413"/>
    </row>
    <row r="7406" spans="2:8" ht="27.75" x14ac:dyDescent="0.35">
      <c r="B7406" s="410" t="s">
        <v>8214</v>
      </c>
      <c r="C7406" s="411" t="s">
        <v>300</v>
      </c>
      <c r="D7406" s="412"/>
      <c r="E7406" s="412">
        <v>0</v>
      </c>
      <c r="F7406" s="412">
        <v>61.6</v>
      </c>
      <c r="G7406" s="412"/>
      <c r="H7406" s="413"/>
    </row>
    <row r="7407" spans="2:8" ht="27.75" x14ac:dyDescent="0.35">
      <c r="B7407" s="410" t="s">
        <v>8215</v>
      </c>
      <c r="C7407" s="411" t="s">
        <v>300</v>
      </c>
      <c r="D7407" s="412"/>
      <c r="E7407" s="412">
        <v>61.6</v>
      </c>
      <c r="F7407" s="412">
        <v>0</v>
      </c>
      <c r="G7407" s="412"/>
      <c r="H7407" s="413"/>
    </row>
    <row r="7408" spans="2:8" ht="27.75" x14ac:dyDescent="0.35">
      <c r="B7408" s="410" t="s">
        <v>8216</v>
      </c>
      <c r="C7408" s="411" t="s">
        <v>304</v>
      </c>
      <c r="D7408" s="412"/>
      <c r="E7408" s="412">
        <v>0</v>
      </c>
      <c r="F7408" s="412">
        <v>84</v>
      </c>
      <c r="G7408" s="412"/>
      <c r="H7408" s="413"/>
    </row>
    <row r="7409" spans="2:8" ht="27.75" x14ac:dyDescent="0.35">
      <c r="B7409" s="410" t="s">
        <v>8217</v>
      </c>
      <c r="C7409" s="411" t="s">
        <v>304</v>
      </c>
      <c r="D7409" s="412"/>
      <c r="E7409" s="412">
        <v>84</v>
      </c>
      <c r="F7409" s="412">
        <v>0</v>
      </c>
      <c r="G7409" s="412"/>
      <c r="H7409" s="413"/>
    </row>
    <row r="7410" spans="2:8" ht="27.75" x14ac:dyDescent="0.35">
      <c r="B7410" s="410" t="s">
        <v>8218</v>
      </c>
      <c r="C7410" s="411" t="s">
        <v>304</v>
      </c>
      <c r="D7410" s="412"/>
      <c r="E7410" s="412">
        <v>0</v>
      </c>
      <c r="F7410" s="412">
        <v>84</v>
      </c>
      <c r="G7410" s="412"/>
      <c r="H7410" s="413"/>
    </row>
    <row r="7411" spans="2:8" ht="27.75" x14ac:dyDescent="0.35">
      <c r="B7411" s="410" t="s">
        <v>8219</v>
      </c>
      <c r="C7411" s="411" t="s">
        <v>304</v>
      </c>
      <c r="D7411" s="412"/>
      <c r="E7411" s="412">
        <v>84</v>
      </c>
      <c r="F7411" s="412">
        <v>0</v>
      </c>
      <c r="G7411" s="412"/>
      <c r="H7411" s="413"/>
    </row>
    <row r="7412" spans="2:8" ht="27.75" x14ac:dyDescent="0.35">
      <c r="B7412" s="410" t="s">
        <v>8220</v>
      </c>
      <c r="C7412" s="411" t="s">
        <v>304</v>
      </c>
      <c r="D7412" s="412"/>
      <c r="E7412" s="412">
        <v>0</v>
      </c>
      <c r="F7412" s="412">
        <v>70</v>
      </c>
      <c r="G7412" s="412"/>
      <c r="H7412" s="413"/>
    </row>
    <row r="7413" spans="2:8" ht="27.75" x14ac:dyDescent="0.35">
      <c r="B7413" s="410" t="s">
        <v>8221</v>
      </c>
      <c r="C7413" s="411" t="s">
        <v>304</v>
      </c>
      <c r="D7413" s="412"/>
      <c r="E7413" s="412">
        <v>70</v>
      </c>
      <c r="F7413" s="412">
        <v>0</v>
      </c>
      <c r="G7413" s="412"/>
      <c r="H7413" s="413"/>
    </row>
    <row r="7414" spans="2:8" ht="27.75" x14ac:dyDescent="0.35">
      <c r="B7414" s="410" t="s">
        <v>8222</v>
      </c>
      <c r="C7414" s="411" t="s">
        <v>304</v>
      </c>
      <c r="D7414" s="412"/>
      <c r="E7414" s="412">
        <v>0</v>
      </c>
      <c r="F7414" s="412">
        <v>196</v>
      </c>
      <c r="G7414" s="412"/>
      <c r="H7414" s="413"/>
    </row>
    <row r="7415" spans="2:8" ht="27.75" x14ac:dyDescent="0.35">
      <c r="B7415" s="410" t="s">
        <v>8223</v>
      </c>
      <c r="C7415" s="411" t="s">
        <v>304</v>
      </c>
      <c r="D7415" s="412"/>
      <c r="E7415" s="412">
        <v>196</v>
      </c>
      <c r="F7415" s="412">
        <v>0</v>
      </c>
      <c r="G7415" s="412"/>
      <c r="H7415" s="413"/>
    </row>
    <row r="7416" spans="2:8" ht="27.75" x14ac:dyDescent="0.35">
      <c r="B7416" s="410" t="s">
        <v>8224</v>
      </c>
      <c r="C7416" s="411" t="s">
        <v>304</v>
      </c>
      <c r="D7416" s="412"/>
      <c r="E7416" s="412">
        <v>0</v>
      </c>
      <c r="F7416" s="412">
        <v>61.6</v>
      </c>
      <c r="G7416" s="412"/>
      <c r="H7416" s="413"/>
    </row>
    <row r="7417" spans="2:8" ht="27.75" x14ac:dyDescent="0.35">
      <c r="B7417" s="410" t="s">
        <v>8225</v>
      </c>
      <c r="C7417" s="411" t="s">
        <v>304</v>
      </c>
      <c r="D7417" s="412"/>
      <c r="E7417" s="412">
        <v>61.6</v>
      </c>
      <c r="F7417" s="412">
        <v>0</v>
      </c>
      <c r="G7417" s="412"/>
      <c r="H7417" s="413"/>
    </row>
    <row r="7418" spans="2:8" ht="27.75" x14ac:dyDescent="0.35">
      <c r="B7418" s="410" t="s">
        <v>8226</v>
      </c>
      <c r="C7418" s="411" t="s">
        <v>304</v>
      </c>
      <c r="D7418" s="412"/>
      <c r="E7418" s="412">
        <v>0</v>
      </c>
      <c r="F7418" s="412">
        <v>70</v>
      </c>
      <c r="G7418" s="412"/>
      <c r="H7418" s="413"/>
    </row>
    <row r="7419" spans="2:8" ht="27.75" x14ac:dyDescent="0.35">
      <c r="B7419" s="410" t="s">
        <v>8227</v>
      </c>
      <c r="C7419" s="411" t="s">
        <v>304</v>
      </c>
      <c r="D7419" s="412"/>
      <c r="E7419" s="412">
        <v>70</v>
      </c>
      <c r="F7419" s="412">
        <v>0</v>
      </c>
      <c r="G7419" s="412"/>
      <c r="H7419" s="413"/>
    </row>
    <row r="7420" spans="2:8" ht="27.75" x14ac:dyDescent="0.35">
      <c r="B7420" s="410" t="s">
        <v>8228</v>
      </c>
      <c r="C7420" s="411" t="s">
        <v>304</v>
      </c>
      <c r="D7420" s="412"/>
      <c r="E7420" s="412">
        <v>0</v>
      </c>
      <c r="F7420" s="412">
        <v>61.6</v>
      </c>
      <c r="G7420" s="412"/>
      <c r="H7420" s="413"/>
    </row>
    <row r="7421" spans="2:8" ht="27.75" x14ac:dyDescent="0.35">
      <c r="B7421" s="410" t="s">
        <v>8229</v>
      </c>
      <c r="C7421" s="411" t="s">
        <v>304</v>
      </c>
      <c r="D7421" s="412"/>
      <c r="E7421" s="412">
        <v>61.6</v>
      </c>
      <c r="F7421" s="412">
        <v>0</v>
      </c>
      <c r="G7421" s="412"/>
      <c r="H7421" s="413"/>
    </row>
    <row r="7422" spans="2:8" ht="27.75" x14ac:dyDescent="0.35">
      <c r="B7422" s="410" t="s">
        <v>8230</v>
      </c>
      <c r="C7422" s="411" t="s">
        <v>304</v>
      </c>
      <c r="D7422" s="412"/>
      <c r="E7422" s="412">
        <v>0</v>
      </c>
      <c r="F7422" s="412">
        <v>584.52</v>
      </c>
      <c r="G7422" s="412"/>
      <c r="H7422" s="413"/>
    </row>
    <row r="7423" spans="2:8" ht="27.75" x14ac:dyDescent="0.35">
      <c r="B7423" s="410" t="s">
        <v>8231</v>
      </c>
      <c r="C7423" s="411" t="s">
        <v>304</v>
      </c>
      <c r="D7423" s="412"/>
      <c r="E7423" s="412">
        <v>584.52</v>
      </c>
      <c r="F7423" s="412">
        <v>0</v>
      </c>
      <c r="G7423" s="412"/>
      <c r="H7423" s="413"/>
    </row>
    <row r="7424" spans="2:8" ht="27.75" x14ac:dyDescent="0.35">
      <c r="B7424" s="410" t="s">
        <v>8232</v>
      </c>
      <c r="C7424" s="411" t="s">
        <v>308</v>
      </c>
      <c r="D7424" s="412"/>
      <c r="E7424" s="412">
        <v>0</v>
      </c>
      <c r="F7424" s="412">
        <v>35</v>
      </c>
      <c r="G7424" s="412"/>
      <c r="H7424" s="413"/>
    </row>
    <row r="7425" spans="2:8" ht="27.75" x14ac:dyDescent="0.35">
      <c r="B7425" s="410" t="s">
        <v>8233</v>
      </c>
      <c r="C7425" s="411" t="s">
        <v>308</v>
      </c>
      <c r="D7425" s="412"/>
      <c r="E7425" s="412">
        <v>35</v>
      </c>
      <c r="F7425" s="412">
        <v>0</v>
      </c>
      <c r="G7425" s="412"/>
      <c r="H7425" s="413"/>
    </row>
    <row r="7426" spans="2:8" ht="27.75" x14ac:dyDescent="0.35">
      <c r="B7426" s="410" t="s">
        <v>8234</v>
      </c>
      <c r="C7426" s="411" t="s">
        <v>308</v>
      </c>
      <c r="D7426" s="412"/>
      <c r="E7426" s="412">
        <v>0</v>
      </c>
      <c r="F7426" s="412">
        <v>30.8</v>
      </c>
      <c r="G7426" s="412"/>
      <c r="H7426" s="413"/>
    </row>
    <row r="7427" spans="2:8" ht="27.75" x14ac:dyDescent="0.35">
      <c r="B7427" s="410" t="s">
        <v>8235</v>
      </c>
      <c r="C7427" s="411" t="s">
        <v>308</v>
      </c>
      <c r="D7427" s="412"/>
      <c r="E7427" s="412">
        <v>30.8</v>
      </c>
      <c r="F7427" s="412">
        <v>0</v>
      </c>
      <c r="G7427" s="412"/>
      <c r="H7427" s="413"/>
    </row>
    <row r="7428" spans="2:8" ht="27.75" x14ac:dyDescent="0.35">
      <c r="B7428" s="410" t="s">
        <v>8236</v>
      </c>
      <c r="C7428" s="411" t="s">
        <v>308</v>
      </c>
      <c r="D7428" s="412"/>
      <c r="E7428" s="412">
        <v>0</v>
      </c>
      <c r="F7428" s="412">
        <v>42</v>
      </c>
      <c r="G7428" s="412"/>
      <c r="H7428" s="413"/>
    </row>
    <row r="7429" spans="2:8" ht="27.75" x14ac:dyDescent="0.35">
      <c r="B7429" s="410" t="s">
        <v>8237</v>
      </c>
      <c r="C7429" s="411" t="s">
        <v>308</v>
      </c>
      <c r="D7429" s="412"/>
      <c r="E7429" s="412">
        <v>42</v>
      </c>
      <c r="F7429" s="412">
        <v>0</v>
      </c>
      <c r="G7429" s="412"/>
      <c r="H7429" s="413"/>
    </row>
    <row r="7430" spans="2:8" ht="27.75" x14ac:dyDescent="0.35">
      <c r="B7430" s="410" t="s">
        <v>8238</v>
      </c>
      <c r="C7430" s="411" t="s">
        <v>308</v>
      </c>
      <c r="D7430" s="412"/>
      <c r="E7430" s="412">
        <v>0</v>
      </c>
      <c r="F7430" s="412">
        <v>42</v>
      </c>
      <c r="G7430" s="412"/>
      <c r="H7430" s="413"/>
    </row>
    <row r="7431" spans="2:8" ht="27.75" x14ac:dyDescent="0.35">
      <c r="B7431" s="410" t="s">
        <v>8239</v>
      </c>
      <c r="C7431" s="411" t="s">
        <v>308</v>
      </c>
      <c r="D7431" s="412"/>
      <c r="E7431" s="412">
        <v>42</v>
      </c>
      <c r="F7431" s="412">
        <v>0</v>
      </c>
      <c r="G7431" s="412"/>
      <c r="H7431" s="413"/>
    </row>
    <row r="7432" spans="2:8" ht="27.75" x14ac:dyDescent="0.35">
      <c r="B7432" s="410" t="s">
        <v>8240</v>
      </c>
      <c r="C7432" s="411" t="s">
        <v>308</v>
      </c>
      <c r="D7432" s="412"/>
      <c r="E7432" s="412">
        <v>0</v>
      </c>
      <c r="F7432" s="412">
        <v>30.8</v>
      </c>
      <c r="G7432" s="412"/>
      <c r="H7432" s="413"/>
    </row>
    <row r="7433" spans="2:8" ht="27.75" x14ac:dyDescent="0.35">
      <c r="B7433" s="410" t="s">
        <v>8241</v>
      </c>
      <c r="C7433" s="411" t="s">
        <v>308</v>
      </c>
      <c r="D7433" s="412"/>
      <c r="E7433" s="412">
        <v>30.8</v>
      </c>
      <c r="F7433" s="412">
        <v>0</v>
      </c>
      <c r="G7433" s="412"/>
      <c r="H7433" s="413"/>
    </row>
    <row r="7434" spans="2:8" ht="27.75" x14ac:dyDescent="0.35">
      <c r="B7434" s="410" t="s">
        <v>8242</v>
      </c>
      <c r="C7434" s="411" t="s">
        <v>308</v>
      </c>
      <c r="D7434" s="412"/>
      <c r="E7434" s="412">
        <v>0</v>
      </c>
      <c r="F7434" s="412">
        <v>98</v>
      </c>
      <c r="G7434" s="412"/>
      <c r="H7434" s="413"/>
    </row>
    <row r="7435" spans="2:8" ht="27.75" x14ac:dyDescent="0.35">
      <c r="B7435" s="410" t="s">
        <v>8243</v>
      </c>
      <c r="C7435" s="411" t="s">
        <v>308</v>
      </c>
      <c r="D7435" s="412"/>
      <c r="E7435" s="412">
        <v>98</v>
      </c>
      <c r="F7435" s="412">
        <v>0</v>
      </c>
      <c r="G7435" s="412"/>
      <c r="H7435" s="413"/>
    </row>
    <row r="7436" spans="2:8" ht="27.75" x14ac:dyDescent="0.35">
      <c r="B7436" s="410" t="s">
        <v>8244</v>
      </c>
      <c r="C7436" s="411" t="s">
        <v>308</v>
      </c>
      <c r="D7436" s="412"/>
      <c r="E7436" s="412">
        <v>0</v>
      </c>
      <c r="F7436" s="412">
        <v>155</v>
      </c>
      <c r="G7436" s="412"/>
      <c r="H7436" s="413"/>
    </row>
    <row r="7437" spans="2:8" ht="27.75" x14ac:dyDescent="0.35">
      <c r="B7437" s="410" t="s">
        <v>8245</v>
      </c>
      <c r="C7437" s="411" t="s">
        <v>308</v>
      </c>
      <c r="D7437" s="412"/>
      <c r="E7437" s="412">
        <v>155</v>
      </c>
      <c r="F7437" s="412">
        <v>0</v>
      </c>
      <c r="G7437" s="412"/>
      <c r="H7437" s="413"/>
    </row>
    <row r="7438" spans="2:8" ht="27.75" x14ac:dyDescent="0.35">
      <c r="B7438" s="410" t="s">
        <v>8246</v>
      </c>
      <c r="C7438" s="411" t="s">
        <v>308</v>
      </c>
      <c r="D7438" s="412"/>
      <c r="E7438" s="412">
        <v>0</v>
      </c>
      <c r="F7438" s="412">
        <v>30.8</v>
      </c>
      <c r="G7438" s="412"/>
      <c r="H7438" s="413"/>
    </row>
    <row r="7439" spans="2:8" ht="27.75" x14ac:dyDescent="0.35">
      <c r="B7439" s="410" t="s">
        <v>8247</v>
      </c>
      <c r="C7439" s="411" t="s">
        <v>308</v>
      </c>
      <c r="D7439" s="412"/>
      <c r="E7439" s="412">
        <v>30.8</v>
      </c>
      <c r="F7439" s="412">
        <v>0</v>
      </c>
      <c r="G7439" s="412"/>
      <c r="H7439" s="413"/>
    </row>
    <row r="7440" spans="2:8" ht="27.75" x14ac:dyDescent="0.35">
      <c r="B7440" s="410" t="s">
        <v>8248</v>
      </c>
      <c r="C7440" s="411" t="s">
        <v>282</v>
      </c>
      <c r="D7440" s="412"/>
      <c r="E7440" s="412">
        <v>0</v>
      </c>
      <c r="F7440" s="412">
        <v>70</v>
      </c>
      <c r="G7440" s="412"/>
      <c r="H7440" s="413"/>
    </row>
    <row r="7441" spans="2:8" ht="27.75" x14ac:dyDescent="0.35">
      <c r="B7441" s="410" t="s">
        <v>8249</v>
      </c>
      <c r="C7441" s="411" t="s">
        <v>282</v>
      </c>
      <c r="D7441" s="412"/>
      <c r="E7441" s="412">
        <v>70</v>
      </c>
      <c r="F7441" s="412">
        <v>0</v>
      </c>
      <c r="G7441" s="412"/>
      <c r="H7441" s="413"/>
    </row>
    <row r="7442" spans="2:8" ht="27.75" x14ac:dyDescent="0.35">
      <c r="B7442" s="410" t="s">
        <v>8250</v>
      </c>
      <c r="C7442" s="411" t="s">
        <v>282</v>
      </c>
      <c r="D7442" s="412"/>
      <c r="E7442" s="412">
        <v>0</v>
      </c>
      <c r="F7442" s="412">
        <v>61.6</v>
      </c>
      <c r="G7442" s="412"/>
      <c r="H7442" s="413"/>
    </row>
    <row r="7443" spans="2:8" ht="27.75" x14ac:dyDescent="0.35">
      <c r="B7443" s="410" t="s">
        <v>8251</v>
      </c>
      <c r="C7443" s="411" t="s">
        <v>282</v>
      </c>
      <c r="D7443" s="412"/>
      <c r="E7443" s="412">
        <v>61.6</v>
      </c>
      <c r="F7443" s="412">
        <v>0</v>
      </c>
      <c r="G7443" s="412"/>
      <c r="H7443" s="413"/>
    </row>
    <row r="7444" spans="2:8" ht="27.75" x14ac:dyDescent="0.35">
      <c r="B7444" s="410" t="s">
        <v>8252</v>
      </c>
      <c r="C7444" s="411" t="s">
        <v>282</v>
      </c>
      <c r="D7444" s="412"/>
      <c r="E7444" s="412">
        <v>0</v>
      </c>
      <c r="F7444" s="412">
        <v>84</v>
      </c>
      <c r="G7444" s="412"/>
      <c r="H7444" s="413"/>
    </row>
    <row r="7445" spans="2:8" ht="27.75" x14ac:dyDescent="0.35">
      <c r="B7445" s="410" t="s">
        <v>8253</v>
      </c>
      <c r="C7445" s="411" t="s">
        <v>282</v>
      </c>
      <c r="D7445" s="412"/>
      <c r="E7445" s="412">
        <v>84</v>
      </c>
      <c r="F7445" s="412">
        <v>0</v>
      </c>
      <c r="G7445" s="412"/>
      <c r="H7445" s="413"/>
    </row>
    <row r="7446" spans="2:8" ht="27.75" x14ac:dyDescent="0.35">
      <c r="B7446" s="410" t="s">
        <v>8254</v>
      </c>
      <c r="C7446" s="411" t="s">
        <v>282</v>
      </c>
      <c r="D7446" s="412"/>
      <c r="E7446" s="412">
        <v>0</v>
      </c>
      <c r="F7446" s="412">
        <v>84</v>
      </c>
      <c r="G7446" s="412"/>
      <c r="H7446" s="413"/>
    </row>
    <row r="7447" spans="2:8" ht="27.75" x14ac:dyDescent="0.35">
      <c r="B7447" s="410" t="s">
        <v>8255</v>
      </c>
      <c r="C7447" s="411" t="s">
        <v>282</v>
      </c>
      <c r="D7447" s="412"/>
      <c r="E7447" s="412">
        <v>84</v>
      </c>
      <c r="F7447" s="412">
        <v>0</v>
      </c>
      <c r="G7447" s="412"/>
      <c r="H7447" s="413"/>
    </row>
    <row r="7448" spans="2:8" ht="27.75" x14ac:dyDescent="0.35">
      <c r="B7448" s="410" t="s">
        <v>8256</v>
      </c>
      <c r="C7448" s="411" t="s">
        <v>282</v>
      </c>
      <c r="D7448" s="412"/>
      <c r="E7448" s="412">
        <v>0</v>
      </c>
      <c r="F7448" s="412">
        <v>61.6</v>
      </c>
      <c r="G7448" s="412"/>
      <c r="H7448" s="413"/>
    </row>
    <row r="7449" spans="2:8" ht="27.75" x14ac:dyDescent="0.35">
      <c r="B7449" s="410" t="s">
        <v>8257</v>
      </c>
      <c r="C7449" s="411" t="s">
        <v>282</v>
      </c>
      <c r="D7449" s="412"/>
      <c r="E7449" s="412">
        <v>61.6</v>
      </c>
      <c r="F7449" s="412">
        <v>0</v>
      </c>
      <c r="G7449" s="412"/>
      <c r="H7449" s="413"/>
    </row>
    <row r="7450" spans="2:8" ht="27.75" x14ac:dyDescent="0.35">
      <c r="B7450" s="410" t="s">
        <v>8258</v>
      </c>
      <c r="C7450" s="411" t="s">
        <v>282</v>
      </c>
      <c r="D7450" s="412"/>
      <c r="E7450" s="412">
        <v>0</v>
      </c>
      <c r="F7450" s="412">
        <v>196</v>
      </c>
      <c r="G7450" s="412"/>
      <c r="H7450" s="413"/>
    </row>
    <row r="7451" spans="2:8" ht="27.75" x14ac:dyDescent="0.35">
      <c r="B7451" s="410" t="s">
        <v>8259</v>
      </c>
      <c r="C7451" s="411" t="s">
        <v>282</v>
      </c>
      <c r="D7451" s="412"/>
      <c r="E7451" s="412">
        <v>196</v>
      </c>
      <c r="F7451" s="412">
        <v>0</v>
      </c>
      <c r="G7451" s="412"/>
      <c r="H7451" s="413"/>
    </row>
    <row r="7452" spans="2:8" ht="27.75" x14ac:dyDescent="0.35">
      <c r="B7452" s="410" t="s">
        <v>8260</v>
      </c>
      <c r="C7452" s="411" t="s">
        <v>282</v>
      </c>
      <c r="D7452" s="412"/>
      <c r="E7452" s="412">
        <v>0</v>
      </c>
      <c r="F7452" s="412">
        <v>310</v>
      </c>
      <c r="G7452" s="412"/>
      <c r="H7452" s="413"/>
    </row>
    <row r="7453" spans="2:8" ht="27.75" x14ac:dyDescent="0.35">
      <c r="B7453" s="410" t="s">
        <v>8261</v>
      </c>
      <c r="C7453" s="411" t="s">
        <v>282</v>
      </c>
      <c r="D7453" s="412"/>
      <c r="E7453" s="412">
        <v>310</v>
      </c>
      <c r="F7453" s="412">
        <v>0</v>
      </c>
      <c r="G7453" s="412"/>
      <c r="H7453" s="413"/>
    </row>
    <row r="7454" spans="2:8" ht="27.75" x14ac:dyDescent="0.35">
      <c r="B7454" s="410" t="s">
        <v>8262</v>
      </c>
      <c r="C7454" s="411" t="s">
        <v>282</v>
      </c>
      <c r="D7454" s="412"/>
      <c r="E7454" s="412">
        <v>0</v>
      </c>
      <c r="F7454" s="412">
        <v>61.6</v>
      </c>
      <c r="G7454" s="412"/>
      <c r="H7454" s="413"/>
    </row>
    <row r="7455" spans="2:8" ht="27.75" x14ac:dyDescent="0.35">
      <c r="B7455" s="410" t="s">
        <v>8263</v>
      </c>
      <c r="C7455" s="411" t="s">
        <v>282</v>
      </c>
      <c r="D7455" s="412"/>
      <c r="E7455" s="412">
        <v>61.6</v>
      </c>
      <c r="F7455" s="412">
        <v>0</v>
      </c>
      <c r="G7455" s="412"/>
      <c r="H7455" s="413"/>
    </row>
    <row r="7456" spans="2:8" ht="27.75" x14ac:dyDescent="0.35">
      <c r="B7456" s="410" t="s">
        <v>8264</v>
      </c>
      <c r="C7456" s="411" t="s">
        <v>2891</v>
      </c>
      <c r="D7456" s="412">
        <v>0</v>
      </c>
      <c r="E7456" s="412">
        <v>2926.35</v>
      </c>
      <c r="F7456" s="412">
        <v>2926.35</v>
      </c>
      <c r="G7456" s="412">
        <v>0</v>
      </c>
      <c r="H7456" s="413"/>
    </row>
    <row r="7457" spans="2:8" ht="40.5" x14ac:dyDescent="0.35">
      <c r="B7457" s="410" t="s">
        <v>8265</v>
      </c>
      <c r="C7457" s="411" t="s">
        <v>559</v>
      </c>
      <c r="D7457" s="412"/>
      <c r="E7457" s="412">
        <v>0</v>
      </c>
      <c r="F7457" s="412">
        <v>773</v>
      </c>
      <c r="G7457" s="412"/>
      <c r="H7457" s="413"/>
    </row>
    <row r="7458" spans="2:8" ht="40.5" x14ac:dyDescent="0.35">
      <c r="B7458" s="410" t="s">
        <v>8266</v>
      </c>
      <c r="C7458" s="411" t="s">
        <v>559</v>
      </c>
      <c r="D7458" s="412"/>
      <c r="E7458" s="412">
        <v>773</v>
      </c>
      <c r="F7458" s="412">
        <v>0</v>
      </c>
      <c r="G7458" s="412"/>
      <c r="H7458" s="413"/>
    </row>
    <row r="7459" spans="2:8" ht="40.5" x14ac:dyDescent="0.35">
      <c r="B7459" s="410" t="s">
        <v>8267</v>
      </c>
      <c r="C7459" s="411" t="s">
        <v>573</v>
      </c>
      <c r="D7459" s="412"/>
      <c r="E7459" s="412">
        <v>0</v>
      </c>
      <c r="F7459" s="412">
        <v>17.66</v>
      </c>
      <c r="G7459" s="412"/>
      <c r="H7459" s="413"/>
    </row>
    <row r="7460" spans="2:8" ht="40.5" x14ac:dyDescent="0.35">
      <c r="B7460" s="410" t="s">
        <v>8268</v>
      </c>
      <c r="C7460" s="411" t="s">
        <v>573</v>
      </c>
      <c r="D7460" s="412"/>
      <c r="E7460" s="412">
        <v>17.66</v>
      </c>
      <c r="F7460" s="412">
        <v>0</v>
      </c>
      <c r="G7460" s="412"/>
      <c r="H7460" s="413"/>
    </row>
    <row r="7461" spans="2:8" ht="27.75" x14ac:dyDescent="0.35">
      <c r="B7461" s="410" t="s">
        <v>8269</v>
      </c>
      <c r="C7461" s="411" t="s">
        <v>292</v>
      </c>
      <c r="D7461" s="412"/>
      <c r="E7461" s="412">
        <v>0</v>
      </c>
      <c r="F7461" s="412">
        <v>584.52</v>
      </c>
      <c r="G7461" s="412"/>
      <c r="H7461" s="413"/>
    </row>
    <row r="7462" spans="2:8" ht="27.75" x14ac:dyDescent="0.35">
      <c r="B7462" s="410" t="s">
        <v>8270</v>
      </c>
      <c r="C7462" s="411" t="s">
        <v>292</v>
      </c>
      <c r="D7462" s="412"/>
      <c r="E7462" s="412">
        <v>584.52</v>
      </c>
      <c r="F7462" s="412">
        <v>0</v>
      </c>
      <c r="G7462" s="412"/>
      <c r="H7462" s="413"/>
    </row>
    <row r="7463" spans="2:8" ht="27.75" x14ac:dyDescent="0.35">
      <c r="B7463" s="410" t="s">
        <v>8271</v>
      </c>
      <c r="C7463" s="411" t="s">
        <v>296</v>
      </c>
      <c r="D7463" s="412"/>
      <c r="E7463" s="412">
        <v>0</v>
      </c>
      <c r="F7463" s="412">
        <v>581.89</v>
      </c>
      <c r="G7463" s="412"/>
      <c r="H7463" s="413"/>
    </row>
    <row r="7464" spans="2:8" ht="27.75" x14ac:dyDescent="0.35">
      <c r="B7464" s="410" t="s">
        <v>8272</v>
      </c>
      <c r="C7464" s="411" t="s">
        <v>296</v>
      </c>
      <c r="D7464" s="412"/>
      <c r="E7464" s="412">
        <v>581.89</v>
      </c>
      <c r="F7464" s="412">
        <v>0</v>
      </c>
      <c r="G7464" s="412"/>
      <c r="H7464" s="413"/>
    </row>
    <row r="7465" spans="2:8" ht="27.75" x14ac:dyDescent="0.35">
      <c r="B7465" s="410" t="s">
        <v>8273</v>
      </c>
      <c r="C7465" s="411" t="s">
        <v>304</v>
      </c>
      <c r="D7465" s="412"/>
      <c r="E7465" s="412">
        <v>0</v>
      </c>
      <c r="F7465" s="412">
        <v>969.28</v>
      </c>
      <c r="G7465" s="412"/>
      <c r="H7465" s="413"/>
    </row>
    <row r="7466" spans="2:8" ht="27.75" x14ac:dyDescent="0.35">
      <c r="B7466" s="410" t="s">
        <v>8274</v>
      </c>
      <c r="C7466" s="411" t="s">
        <v>304</v>
      </c>
      <c r="D7466" s="412"/>
      <c r="E7466" s="412">
        <v>969.28</v>
      </c>
      <c r="F7466" s="412">
        <v>0</v>
      </c>
      <c r="G7466" s="412"/>
      <c r="H7466" s="413"/>
    </row>
    <row r="7467" spans="2:8" x14ac:dyDescent="0.35">
      <c r="B7467" s="410" t="s">
        <v>8275</v>
      </c>
      <c r="C7467" s="411" t="s">
        <v>2898</v>
      </c>
      <c r="D7467" s="412">
        <v>0</v>
      </c>
      <c r="E7467" s="412">
        <v>3245.34</v>
      </c>
      <c r="F7467" s="412">
        <v>3245.34</v>
      </c>
      <c r="G7467" s="412">
        <v>0</v>
      </c>
      <c r="H7467" s="413"/>
    </row>
    <row r="7468" spans="2:8" ht="40.5" x14ac:dyDescent="0.35">
      <c r="B7468" s="410" t="s">
        <v>8276</v>
      </c>
      <c r="C7468" s="411" t="s">
        <v>559</v>
      </c>
      <c r="D7468" s="412"/>
      <c r="E7468" s="412">
        <v>0</v>
      </c>
      <c r="F7468" s="412">
        <v>1281.8399999999999</v>
      </c>
      <c r="G7468" s="412"/>
      <c r="H7468" s="413"/>
    </row>
    <row r="7469" spans="2:8" ht="40.5" x14ac:dyDescent="0.35">
      <c r="B7469" s="410" t="s">
        <v>8277</v>
      </c>
      <c r="C7469" s="411" t="s">
        <v>559</v>
      </c>
      <c r="D7469" s="412"/>
      <c r="E7469" s="412">
        <v>1281.8399999999999</v>
      </c>
      <c r="F7469" s="412">
        <v>0</v>
      </c>
      <c r="G7469" s="412"/>
      <c r="H7469" s="413"/>
    </row>
    <row r="7470" spans="2:8" ht="40.5" x14ac:dyDescent="0.35">
      <c r="B7470" s="410" t="s">
        <v>8278</v>
      </c>
      <c r="C7470" s="411" t="s">
        <v>573</v>
      </c>
      <c r="D7470" s="412"/>
      <c r="E7470" s="412">
        <v>0</v>
      </c>
      <c r="F7470" s="412">
        <v>29.3</v>
      </c>
      <c r="G7470" s="412"/>
      <c r="H7470" s="413"/>
    </row>
    <row r="7471" spans="2:8" ht="40.5" x14ac:dyDescent="0.35">
      <c r="B7471" s="410" t="s">
        <v>8279</v>
      </c>
      <c r="C7471" s="411" t="s">
        <v>573</v>
      </c>
      <c r="D7471" s="412"/>
      <c r="E7471" s="412">
        <v>29.3</v>
      </c>
      <c r="F7471" s="412">
        <v>0</v>
      </c>
      <c r="G7471" s="412"/>
      <c r="H7471" s="413"/>
    </row>
    <row r="7472" spans="2:8" ht="27.75" x14ac:dyDescent="0.35">
      <c r="B7472" s="410" t="s">
        <v>8280</v>
      </c>
      <c r="C7472" s="411" t="s">
        <v>292</v>
      </c>
      <c r="D7472" s="412"/>
      <c r="E7472" s="412">
        <v>0</v>
      </c>
      <c r="F7472" s="412">
        <v>969.28</v>
      </c>
      <c r="G7472" s="412"/>
      <c r="H7472" s="413"/>
    </row>
    <row r="7473" spans="2:8" ht="27.75" x14ac:dyDescent="0.35">
      <c r="B7473" s="410" t="s">
        <v>8281</v>
      </c>
      <c r="C7473" s="411" t="s">
        <v>292</v>
      </c>
      <c r="D7473" s="412"/>
      <c r="E7473" s="412">
        <v>969.28</v>
      </c>
      <c r="F7473" s="412">
        <v>0</v>
      </c>
      <c r="G7473" s="412"/>
      <c r="H7473" s="413"/>
    </row>
    <row r="7474" spans="2:8" ht="27.75" x14ac:dyDescent="0.35">
      <c r="B7474" s="410" t="s">
        <v>8282</v>
      </c>
      <c r="C7474" s="411" t="s">
        <v>296</v>
      </c>
      <c r="D7474" s="412"/>
      <c r="E7474" s="412">
        <v>0</v>
      </c>
      <c r="F7474" s="412">
        <v>964.92</v>
      </c>
      <c r="G7474" s="412"/>
      <c r="H7474" s="413"/>
    </row>
    <row r="7475" spans="2:8" ht="27.75" x14ac:dyDescent="0.35">
      <c r="B7475" s="410" t="s">
        <v>8283</v>
      </c>
      <c r="C7475" s="411" t="s">
        <v>296</v>
      </c>
      <c r="D7475" s="412"/>
      <c r="E7475" s="412">
        <v>964.92</v>
      </c>
      <c r="F7475" s="412">
        <v>0</v>
      </c>
      <c r="G7475" s="412"/>
      <c r="H7475" s="413"/>
    </row>
    <row r="7476" spans="2:8" ht="27.75" x14ac:dyDescent="0.35">
      <c r="B7476" s="410" t="s">
        <v>8284</v>
      </c>
      <c r="C7476" s="411" t="s">
        <v>2904</v>
      </c>
      <c r="D7476" s="412">
        <v>0</v>
      </c>
      <c r="E7476" s="412">
        <v>21240</v>
      </c>
      <c r="F7476" s="412">
        <v>21240</v>
      </c>
      <c r="G7476" s="412">
        <v>0</v>
      </c>
      <c r="H7476" s="413"/>
    </row>
    <row r="7477" spans="2:8" x14ac:dyDescent="0.35">
      <c r="B7477" s="410" t="s">
        <v>8285</v>
      </c>
      <c r="C7477" s="411" t="s">
        <v>120</v>
      </c>
      <c r="D7477" s="412">
        <v>0</v>
      </c>
      <c r="E7477" s="412">
        <v>21240</v>
      </c>
      <c r="F7477" s="412">
        <v>21240</v>
      </c>
      <c r="G7477" s="412">
        <v>0</v>
      </c>
      <c r="H7477" s="413"/>
    </row>
    <row r="7478" spans="2:8" ht="27.75" x14ac:dyDescent="0.35">
      <c r="B7478" s="410" t="s">
        <v>8286</v>
      </c>
      <c r="C7478" s="411" t="s">
        <v>2907</v>
      </c>
      <c r="D7478" s="412">
        <v>0</v>
      </c>
      <c r="E7478" s="412">
        <v>21240</v>
      </c>
      <c r="F7478" s="412">
        <v>21240</v>
      </c>
      <c r="G7478" s="412">
        <v>0</v>
      </c>
      <c r="H7478" s="413"/>
    </row>
    <row r="7479" spans="2:8" ht="27.75" x14ac:dyDescent="0.35">
      <c r="B7479" s="410" t="s">
        <v>8287</v>
      </c>
      <c r="C7479" s="411" t="s">
        <v>380</v>
      </c>
      <c r="D7479" s="412"/>
      <c r="E7479" s="412">
        <v>0</v>
      </c>
      <c r="F7479" s="412">
        <v>10000</v>
      </c>
      <c r="G7479" s="412"/>
      <c r="H7479" s="413"/>
    </row>
    <row r="7480" spans="2:8" ht="27.75" x14ac:dyDescent="0.35">
      <c r="B7480" s="410" t="s">
        <v>8288</v>
      </c>
      <c r="C7480" s="411" t="s">
        <v>380</v>
      </c>
      <c r="D7480" s="412"/>
      <c r="E7480" s="412">
        <v>10000</v>
      </c>
      <c r="F7480" s="412">
        <v>0</v>
      </c>
      <c r="G7480" s="412"/>
      <c r="H7480" s="413"/>
    </row>
    <row r="7481" spans="2:8" x14ac:dyDescent="0.35">
      <c r="B7481" s="410" t="s">
        <v>8289</v>
      </c>
      <c r="C7481" s="411" t="s">
        <v>696</v>
      </c>
      <c r="D7481" s="412"/>
      <c r="E7481" s="412">
        <v>0</v>
      </c>
      <c r="F7481" s="412">
        <v>11240</v>
      </c>
      <c r="G7481" s="412"/>
      <c r="H7481" s="413"/>
    </row>
    <row r="7482" spans="2:8" x14ac:dyDescent="0.35">
      <c r="B7482" s="410" t="s">
        <v>8290</v>
      </c>
      <c r="C7482" s="411" t="s">
        <v>696</v>
      </c>
      <c r="D7482" s="412"/>
      <c r="E7482" s="412">
        <v>11240</v>
      </c>
      <c r="F7482" s="412">
        <v>0</v>
      </c>
      <c r="G7482" s="412"/>
      <c r="H7482" s="413"/>
    </row>
    <row r="7483" spans="2:8" x14ac:dyDescent="0.35">
      <c r="B7483" s="410" t="s">
        <v>8291</v>
      </c>
      <c r="C7483" s="411" t="s">
        <v>2911</v>
      </c>
      <c r="D7483" s="412">
        <v>0</v>
      </c>
      <c r="E7483" s="412">
        <v>1209042.44</v>
      </c>
      <c r="F7483" s="412">
        <v>1209042.44</v>
      </c>
      <c r="G7483" s="412">
        <v>0</v>
      </c>
      <c r="H7483" s="413"/>
    </row>
    <row r="7484" spans="2:8" ht="40.5" x14ac:dyDescent="0.35">
      <c r="B7484" s="410" t="s">
        <v>8292</v>
      </c>
      <c r="C7484" s="411" t="s">
        <v>2913</v>
      </c>
      <c r="D7484" s="412">
        <v>0</v>
      </c>
      <c r="E7484" s="412">
        <v>264874.15999999997</v>
      </c>
      <c r="F7484" s="412">
        <v>264874.15999999997</v>
      </c>
      <c r="G7484" s="412">
        <v>0</v>
      </c>
      <c r="H7484" s="413"/>
    </row>
    <row r="7485" spans="2:8" ht="27.75" x14ac:dyDescent="0.35">
      <c r="B7485" s="410" t="s">
        <v>8293</v>
      </c>
      <c r="C7485" s="411" t="s">
        <v>2915</v>
      </c>
      <c r="D7485" s="412">
        <v>0</v>
      </c>
      <c r="E7485" s="412">
        <v>152369.54999999999</v>
      </c>
      <c r="F7485" s="412">
        <v>152369.54999999999</v>
      </c>
      <c r="G7485" s="412">
        <v>0</v>
      </c>
      <c r="H7485" s="413"/>
    </row>
    <row r="7486" spans="2:8" x14ac:dyDescent="0.35">
      <c r="B7486" s="410" t="s">
        <v>8294</v>
      </c>
      <c r="C7486" s="411" t="s">
        <v>2917</v>
      </c>
      <c r="D7486" s="412">
        <v>0</v>
      </c>
      <c r="E7486" s="412">
        <v>152369.54999999999</v>
      </c>
      <c r="F7486" s="412">
        <v>152369.54999999999</v>
      </c>
      <c r="G7486" s="412">
        <v>0</v>
      </c>
      <c r="H7486" s="413"/>
    </row>
    <row r="7487" spans="2:8" x14ac:dyDescent="0.35">
      <c r="B7487" s="410" t="s">
        <v>8295</v>
      </c>
      <c r="C7487" s="411" t="s">
        <v>521</v>
      </c>
      <c r="D7487" s="412"/>
      <c r="E7487" s="412">
        <v>0</v>
      </c>
      <c r="F7487" s="412">
        <v>3200</v>
      </c>
      <c r="G7487" s="412"/>
      <c r="H7487" s="413"/>
    </row>
    <row r="7488" spans="2:8" x14ac:dyDescent="0.35">
      <c r="B7488" s="410" t="s">
        <v>8296</v>
      </c>
      <c r="C7488" s="411" t="s">
        <v>521</v>
      </c>
      <c r="D7488" s="412"/>
      <c r="E7488" s="412">
        <v>3200</v>
      </c>
      <c r="F7488" s="412">
        <v>0</v>
      </c>
      <c r="G7488" s="412"/>
      <c r="H7488" s="413"/>
    </row>
    <row r="7489" spans="2:8" x14ac:dyDescent="0.35">
      <c r="B7489" s="410" t="s">
        <v>8297</v>
      </c>
      <c r="C7489" s="411" t="s">
        <v>521</v>
      </c>
      <c r="D7489" s="412"/>
      <c r="E7489" s="412">
        <v>0</v>
      </c>
      <c r="F7489" s="412">
        <v>3200</v>
      </c>
      <c r="G7489" s="412"/>
      <c r="H7489" s="413"/>
    </row>
    <row r="7490" spans="2:8" x14ac:dyDescent="0.35">
      <c r="B7490" s="410" t="s">
        <v>8298</v>
      </c>
      <c r="C7490" s="411" t="s">
        <v>521</v>
      </c>
      <c r="D7490" s="412"/>
      <c r="E7490" s="412">
        <v>3200</v>
      </c>
      <c r="F7490" s="412">
        <v>0</v>
      </c>
      <c r="G7490" s="412"/>
      <c r="H7490" s="413"/>
    </row>
    <row r="7491" spans="2:8" x14ac:dyDescent="0.35">
      <c r="B7491" s="410" t="s">
        <v>8299</v>
      </c>
      <c r="C7491" s="411" t="s">
        <v>521</v>
      </c>
      <c r="D7491" s="412"/>
      <c r="E7491" s="412">
        <v>0</v>
      </c>
      <c r="F7491" s="412">
        <v>3200</v>
      </c>
      <c r="G7491" s="412"/>
      <c r="H7491" s="413"/>
    </row>
    <row r="7492" spans="2:8" x14ac:dyDescent="0.35">
      <c r="B7492" s="410" t="s">
        <v>8300</v>
      </c>
      <c r="C7492" s="411" t="s">
        <v>521</v>
      </c>
      <c r="D7492" s="412"/>
      <c r="E7492" s="412">
        <v>3200</v>
      </c>
      <c r="F7492" s="412">
        <v>0</v>
      </c>
      <c r="G7492" s="412"/>
      <c r="H7492" s="413"/>
    </row>
    <row r="7493" spans="2:8" ht="27.75" x14ac:dyDescent="0.35">
      <c r="B7493" s="410" t="s">
        <v>8301</v>
      </c>
      <c r="C7493" s="411" t="s">
        <v>541</v>
      </c>
      <c r="D7493" s="412"/>
      <c r="E7493" s="412">
        <v>0</v>
      </c>
      <c r="F7493" s="412">
        <v>2111.1999999999998</v>
      </c>
      <c r="G7493" s="412"/>
      <c r="H7493" s="413"/>
    </row>
    <row r="7494" spans="2:8" ht="27.75" x14ac:dyDescent="0.35">
      <c r="B7494" s="410" t="s">
        <v>8302</v>
      </c>
      <c r="C7494" s="411" t="s">
        <v>541</v>
      </c>
      <c r="D7494" s="412"/>
      <c r="E7494" s="412">
        <v>2111.1999999999998</v>
      </c>
      <c r="F7494" s="412">
        <v>0</v>
      </c>
      <c r="G7494" s="412"/>
      <c r="H7494" s="413"/>
    </row>
    <row r="7495" spans="2:8" ht="27.75" x14ac:dyDescent="0.35">
      <c r="B7495" s="410" t="s">
        <v>8303</v>
      </c>
      <c r="C7495" s="411" t="s">
        <v>541</v>
      </c>
      <c r="D7495" s="412"/>
      <c r="E7495" s="412">
        <v>0</v>
      </c>
      <c r="F7495" s="412">
        <v>1242.3599999999999</v>
      </c>
      <c r="G7495" s="412"/>
      <c r="H7495" s="413"/>
    </row>
    <row r="7496" spans="2:8" ht="27.75" x14ac:dyDescent="0.35">
      <c r="B7496" s="410" t="s">
        <v>8304</v>
      </c>
      <c r="C7496" s="411" t="s">
        <v>541</v>
      </c>
      <c r="D7496" s="412"/>
      <c r="E7496" s="412">
        <v>1242.3599999999999</v>
      </c>
      <c r="F7496" s="412">
        <v>0</v>
      </c>
      <c r="G7496" s="412"/>
      <c r="H7496" s="413"/>
    </row>
    <row r="7497" spans="2:8" ht="27.75" x14ac:dyDescent="0.35">
      <c r="B7497" s="410" t="s">
        <v>8305</v>
      </c>
      <c r="C7497" s="411" t="s">
        <v>541</v>
      </c>
      <c r="D7497" s="412"/>
      <c r="E7497" s="412">
        <v>0</v>
      </c>
      <c r="F7497" s="412">
        <v>778.36</v>
      </c>
      <c r="G7497" s="412"/>
      <c r="H7497" s="413"/>
    </row>
    <row r="7498" spans="2:8" ht="27.75" x14ac:dyDescent="0.35">
      <c r="B7498" s="410" t="s">
        <v>8306</v>
      </c>
      <c r="C7498" s="411" t="s">
        <v>541</v>
      </c>
      <c r="D7498" s="412"/>
      <c r="E7498" s="412">
        <v>778.36</v>
      </c>
      <c r="F7498" s="412">
        <v>0</v>
      </c>
      <c r="G7498" s="412"/>
      <c r="H7498" s="413"/>
    </row>
    <row r="7499" spans="2:8" ht="27.75" x14ac:dyDescent="0.35">
      <c r="B7499" s="410" t="s">
        <v>8307</v>
      </c>
      <c r="C7499" s="411" t="s">
        <v>541</v>
      </c>
      <c r="D7499" s="412"/>
      <c r="E7499" s="412">
        <v>0</v>
      </c>
      <c r="F7499" s="412">
        <v>1298.04</v>
      </c>
      <c r="G7499" s="412"/>
      <c r="H7499" s="413"/>
    </row>
    <row r="7500" spans="2:8" ht="27.75" x14ac:dyDescent="0.35">
      <c r="B7500" s="410" t="s">
        <v>8308</v>
      </c>
      <c r="C7500" s="411" t="s">
        <v>541</v>
      </c>
      <c r="D7500" s="412"/>
      <c r="E7500" s="412">
        <v>1298.04</v>
      </c>
      <c r="F7500" s="412">
        <v>0</v>
      </c>
      <c r="G7500" s="412"/>
      <c r="H7500" s="413"/>
    </row>
    <row r="7501" spans="2:8" ht="27.75" x14ac:dyDescent="0.35">
      <c r="B7501" s="410" t="s">
        <v>8309</v>
      </c>
      <c r="C7501" s="411" t="s">
        <v>541</v>
      </c>
      <c r="D7501" s="412"/>
      <c r="E7501" s="412">
        <v>0</v>
      </c>
      <c r="F7501" s="412">
        <v>2151.8000000000002</v>
      </c>
      <c r="G7501" s="412"/>
      <c r="H7501" s="413"/>
    </row>
    <row r="7502" spans="2:8" ht="27.75" x14ac:dyDescent="0.35">
      <c r="B7502" s="410" t="s">
        <v>8310</v>
      </c>
      <c r="C7502" s="411" t="s">
        <v>541</v>
      </c>
      <c r="D7502" s="412"/>
      <c r="E7502" s="412">
        <v>2151.8000000000002</v>
      </c>
      <c r="F7502" s="412">
        <v>0</v>
      </c>
      <c r="G7502" s="412"/>
      <c r="H7502" s="413"/>
    </row>
    <row r="7503" spans="2:8" ht="27.75" x14ac:dyDescent="0.35">
      <c r="B7503" s="410" t="s">
        <v>8311</v>
      </c>
      <c r="C7503" s="411" t="s">
        <v>541</v>
      </c>
      <c r="D7503" s="412"/>
      <c r="E7503" s="412">
        <v>0</v>
      </c>
      <c r="F7503" s="412">
        <v>1972</v>
      </c>
      <c r="G7503" s="412"/>
      <c r="H7503" s="413"/>
    </row>
    <row r="7504" spans="2:8" ht="27.75" x14ac:dyDescent="0.35">
      <c r="B7504" s="410" t="s">
        <v>8312</v>
      </c>
      <c r="C7504" s="411" t="s">
        <v>541</v>
      </c>
      <c r="D7504" s="412"/>
      <c r="E7504" s="412">
        <v>1972</v>
      </c>
      <c r="F7504" s="412">
        <v>0</v>
      </c>
      <c r="G7504" s="412"/>
      <c r="H7504" s="413"/>
    </row>
    <row r="7505" spans="2:8" ht="27.75" x14ac:dyDescent="0.35">
      <c r="B7505" s="410" t="s">
        <v>8313</v>
      </c>
      <c r="C7505" s="411" t="s">
        <v>541</v>
      </c>
      <c r="D7505" s="412"/>
      <c r="E7505" s="412">
        <v>0</v>
      </c>
      <c r="F7505" s="412">
        <v>2434.84</v>
      </c>
      <c r="G7505" s="412"/>
      <c r="H7505" s="413"/>
    </row>
    <row r="7506" spans="2:8" ht="27.75" x14ac:dyDescent="0.35">
      <c r="B7506" s="410" t="s">
        <v>8314</v>
      </c>
      <c r="C7506" s="411" t="s">
        <v>541</v>
      </c>
      <c r="D7506" s="412"/>
      <c r="E7506" s="412">
        <v>2434.84</v>
      </c>
      <c r="F7506" s="412">
        <v>0</v>
      </c>
      <c r="G7506" s="412"/>
      <c r="H7506" s="413"/>
    </row>
    <row r="7507" spans="2:8" ht="27.75" x14ac:dyDescent="0.35">
      <c r="B7507" s="410" t="s">
        <v>8315</v>
      </c>
      <c r="C7507" s="411" t="s">
        <v>541</v>
      </c>
      <c r="D7507" s="412"/>
      <c r="E7507" s="412">
        <v>0</v>
      </c>
      <c r="F7507" s="412">
        <v>1961.56</v>
      </c>
      <c r="G7507" s="412"/>
      <c r="H7507" s="413"/>
    </row>
    <row r="7508" spans="2:8" ht="27.75" x14ac:dyDescent="0.35">
      <c r="B7508" s="410" t="s">
        <v>8316</v>
      </c>
      <c r="C7508" s="411" t="s">
        <v>541</v>
      </c>
      <c r="D7508" s="412"/>
      <c r="E7508" s="412">
        <v>1961.56</v>
      </c>
      <c r="F7508" s="412">
        <v>0</v>
      </c>
      <c r="G7508" s="412"/>
      <c r="H7508" s="413"/>
    </row>
    <row r="7509" spans="2:8" ht="27.75" x14ac:dyDescent="0.35">
      <c r="B7509" s="410" t="s">
        <v>8317</v>
      </c>
      <c r="C7509" s="411" t="s">
        <v>541</v>
      </c>
      <c r="D7509" s="412"/>
      <c r="E7509" s="412">
        <v>0</v>
      </c>
      <c r="F7509" s="412">
        <v>5013.5200000000004</v>
      </c>
      <c r="G7509" s="412"/>
      <c r="H7509" s="413"/>
    </row>
    <row r="7510" spans="2:8" ht="27.75" x14ac:dyDescent="0.35">
      <c r="B7510" s="410" t="s">
        <v>8318</v>
      </c>
      <c r="C7510" s="411" t="s">
        <v>541</v>
      </c>
      <c r="D7510" s="412"/>
      <c r="E7510" s="412">
        <v>5013.5200000000004</v>
      </c>
      <c r="F7510" s="412">
        <v>0</v>
      </c>
      <c r="G7510" s="412"/>
      <c r="H7510" s="413"/>
    </row>
    <row r="7511" spans="2:8" ht="27.75" x14ac:dyDescent="0.35">
      <c r="B7511" s="410" t="s">
        <v>8319</v>
      </c>
      <c r="C7511" s="411" t="s">
        <v>541</v>
      </c>
      <c r="D7511" s="412"/>
      <c r="E7511" s="412">
        <v>0</v>
      </c>
      <c r="F7511" s="412">
        <v>1484.8</v>
      </c>
      <c r="G7511" s="412"/>
      <c r="H7511" s="413"/>
    </row>
    <row r="7512" spans="2:8" ht="27.75" x14ac:dyDescent="0.35">
      <c r="B7512" s="410" t="s">
        <v>8320</v>
      </c>
      <c r="C7512" s="411" t="s">
        <v>541</v>
      </c>
      <c r="D7512" s="412"/>
      <c r="E7512" s="412">
        <v>1484.8</v>
      </c>
      <c r="F7512" s="412">
        <v>0</v>
      </c>
      <c r="G7512" s="412"/>
      <c r="H7512" s="413"/>
    </row>
    <row r="7513" spans="2:8" ht="27.75" x14ac:dyDescent="0.35">
      <c r="B7513" s="410" t="s">
        <v>8321</v>
      </c>
      <c r="C7513" s="411" t="s">
        <v>541</v>
      </c>
      <c r="D7513" s="412"/>
      <c r="E7513" s="412">
        <v>0</v>
      </c>
      <c r="F7513" s="412">
        <v>2795.6</v>
      </c>
      <c r="G7513" s="412"/>
      <c r="H7513" s="413"/>
    </row>
    <row r="7514" spans="2:8" ht="27.75" x14ac:dyDescent="0.35">
      <c r="B7514" s="410" t="s">
        <v>8322</v>
      </c>
      <c r="C7514" s="411" t="s">
        <v>541</v>
      </c>
      <c r="D7514" s="412"/>
      <c r="E7514" s="412">
        <v>2795.6</v>
      </c>
      <c r="F7514" s="412">
        <v>0</v>
      </c>
      <c r="G7514" s="412"/>
      <c r="H7514" s="413"/>
    </row>
    <row r="7515" spans="2:8" ht="27.75" x14ac:dyDescent="0.35">
      <c r="B7515" s="410" t="s">
        <v>8323</v>
      </c>
      <c r="C7515" s="411" t="s">
        <v>541</v>
      </c>
      <c r="D7515" s="412"/>
      <c r="E7515" s="412">
        <v>0</v>
      </c>
      <c r="F7515" s="412">
        <v>2955.68</v>
      </c>
      <c r="G7515" s="412"/>
      <c r="H7515" s="413"/>
    </row>
    <row r="7516" spans="2:8" ht="27.75" x14ac:dyDescent="0.35">
      <c r="B7516" s="410" t="s">
        <v>8324</v>
      </c>
      <c r="C7516" s="411" t="s">
        <v>541</v>
      </c>
      <c r="D7516" s="412"/>
      <c r="E7516" s="412">
        <v>2955.68</v>
      </c>
      <c r="F7516" s="412">
        <v>0</v>
      </c>
      <c r="G7516" s="412"/>
      <c r="H7516" s="413"/>
    </row>
    <row r="7517" spans="2:8" ht="27.75" x14ac:dyDescent="0.35">
      <c r="B7517" s="410" t="s">
        <v>8325</v>
      </c>
      <c r="C7517" s="411" t="s">
        <v>541</v>
      </c>
      <c r="D7517" s="412"/>
      <c r="E7517" s="412">
        <v>0</v>
      </c>
      <c r="F7517" s="412">
        <v>3833.8</v>
      </c>
      <c r="G7517" s="412"/>
      <c r="H7517" s="413"/>
    </row>
    <row r="7518" spans="2:8" ht="27.75" x14ac:dyDescent="0.35">
      <c r="B7518" s="410" t="s">
        <v>8326</v>
      </c>
      <c r="C7518" s="411" t="s">
        <v>541</v>
      </c>
      <c r="D7518" s="412"/>
      <c r="E7518" s="412">
        <v>3833.8</v>
      </c>
      <c r="F7518" s="412">
        <v>0</v>
      </c>
      <c r="G7518" s="412"/>
      <c r="H7518" s="413"/>
    </row>
    <row r="7519" spans="2:8" ht="27.75" x14ac:dyDescent="0.35">
      <c r="B7519" s="410" t="s">
        <v>8327</v>
      </c>
      <c r="C7519" s="411" t="s">
        <v>541</v>
      </c>
      <c r="D7519" s="412"/>
      <c r="E7519" s="412">
        <v>0</v>
      </c>
      <c r="F7519" s="412">
        <v>5079.6400000000003</v>
      </c>
      <c r="G7519" s="412"/>
      <c r="H7519" s="413"/>
    </row>
    <row r="7520" spans="2:8" ht="27.75" x14ac:dyDescent="0.35">
      <c r="B7520" s="410" t="s">
        <v>8328</v>
      </c>
      <c r="C7520" s="411" t="s">
        <v>541</v>
      </c>
      <c r="D7520" s="412"/>
      <c r="E7520" s="412">
        <v>5079.6400000000003</v>
      </c>
      <c r="F7520" s="412">
        <v>0</v>
      </c>
      <c r="G7520" s="412"/>
      <c r="H7520" s="413"/>
    </row>
    <row r="7521" spans="2:8" ht="27.75" x14ac:dyDescent="0.35">
      <c r="B7521" s="410" t="s">
        <v>8329</v>
      </c>
      <c r="C7521" s="411" t="s">
        <v>541</v>
      </c>
      <c r="D7521" s="412"/>
      <c r="E7521" s="412">
        <v>0</v>
      </c>
      <c r="F7521" s="412">
        <v>4743.24</v>
      </c>
      <c r="G7521" s="412"/>
      <c r="H7521" s="413"/>
    </row>
    <row r="7522" spans="2:8" ht="27.75" x14ac:dyDescent="0.35">
      <c r="B7522" s="410" t="s">
        <v>8330</v>
      </c>
      <c r="C7522" s="411" t="s">
        <v>541</v>
      </c>
      <c r="D7522" s="412"/>
      <c r="E7522" s="412">
        <v>4743.24</v>
      </c>
      <c r="F7522" s="412">
        <v>0</v>
      </c>
      <c r="G7522" s="412"/>
      <c r="H7522" s="413"/>
    </row>
    <row r="7523" spans="2:8" ht="27.75" x14ac:dyDescent="0.35">
      <c r="B7523" s="410" t="s">
        <v>8331</v>
      </c>
      <c r="C7523" s="411" t="s">
        <v>541</v>
      </c>
      <c r="D7523" s="412"/>
      <c r="E7523" s="412">
        <v>0</v>
      </c>
      <c r="F7523" s="412">
        <v>3491.6</v>
      </c>
      <c r="G7523" s="412"/>
      <c r="H7523" s="413"/>
    </row>
    <row r="7524" spans="2:8" ht="27.75" x14ac:dyDescent="0.35">
      <c r="B7524" s="410" t="s">
        <v>8332</v>
      </c>
      <c r="C7524" s="411" t="s">
        <v>541</v>
      </c>
      <c r="D7524" s="412"/>
      <c r="E7524" s="412">
        <v>3491.6</v>
      </c>
      <c r="F7524" s="412">
        <v>0</v>
      </c>
      <c r="G7524" s="412"/>
      <c r="H7524" s="413"/>
    </row>
    <row r="7525" spans="2:8" ht="27.75" x14ac:dyDescent="0.35">
      <c r="B7525" s="410" t="s">
        <v>8333</v>
      </c>
      <c r="C7525" s="411" t="s">
        <v>541</v>
      </c>
      <c r="D7525" s="412"/>
      <c r="E7525" s="412">
        <v>0</v>
      </c>
      <c r="F7525" s="412">
        <v>4352.32</v>
      </c>
      <c r="G7525" s="412"/>
      <c r="H7525" s="413"/>
    </row>
    <row r="7526" spans="2:8" ht="27.75" x14ac:dyDescent="0.35">
      <c r="B7526" s="410" t="s">
        <v>8334</v>
      </c>
      <c r="C7526" s="411" t="s">
        <v>541</v>
      </c>
      <c r="D7526" s="412"/>
      <c r="E7526" s="412">
        <v>4352.32</v>
      </c>
      <c r="F7526" s="412">
        <v>0</v>
      </c>
      <c r="G7526" s="412"/>
      <c r="H7526" s="413"/>
    </row>
    <row r="7527" spans="2:8" ht="27.75" x14ac:dyDescent="0.35">
      <c r="B7527" s="410" t="s">
        <v>8335</v>
      </c>
      <c r="C7527" s="411" t="s">
        <v>541</v>
      </c>
      <c r="D7527" s="412"/>
      <c r="E7527" s="412">
        <v>0</v>
      </c>
      <c r="F7527" s="412">
        <v>417.6</v>
      </c>
      <c r="G7527" s="412"/>
      <c r="H7527" s="413"/>
    </row>
    <row r="7528" spans="2:8" ht="27.75" x14ac:dyDescent="0.35">
      <c r="B7528" s="410" t="s">
        <v>8336</v>
      </c>
      <c r="C7528" s="411" t="s">
        <v>541</v>
      </c>
      <c r="D7528" s="412"/>
      <c r="E7528" s="412">
        <v>417.6</v>
      </c>
      <c r="F7528" s="412">
        <v>0</v>
      </c>
      <c r="G7528" s="412"/>
      <c r="H7528" s="413"/>
    </row>
    <row r="7529" spans="2:8" ht="27.75" x14ac:dyDescent="0.35">
      <c r="B7529" s="410" t="s">
        <v>8337</v>
      </c>
      <c r="C7529" s="411" t="s">
        <v>541</v>
      </c>
      <c r="D7529" s="412"/>
      <c r="E7529" s="412">
        <v>0</v>
      </c>
      <c r="F7529" s="412">
        <v>602.04</v>
      </c>
      <c r="G7529" s="412"/>
      <c r="H7529" s="413"/>
    </row>
    <row r="7530" spans="2:8" ht="27.75" x14ac:dyDescent="0.35">
      <c r="B7530" s="410" t="s">
        <v>8338</v>
      </c>
      <c r="C7530" s="411" t="s">
        <v>541</v>
      </c>
      <c r="D7530" s="412"/>
      <c r="E7530" s="412">
        <v>602.04</v>
      </c>
      <c r="F7530" s="412">
        <v>0</v>
      </c>
      <c r="G7530" s="412"/>
      <c r="H7530" s="413"/>
    </row>
    <row r="7531" spans="2:8" ht="27.75" x14ac:dyDescent="0.35">
      <c r="B7531" s="410" t="s">
        <v>8339</v>
      </c>
      <c r="C7531" s="411" t="s">
        <v>583</v>
      </c>
      <c r="D7531" s="412"/>
      <c r="E7531" s="412">
        <v>0</v>
      </c>
      <c r="F7531" s="412">
        <v>8102.6</v>
      </c>
      <c r="G7531" s="412"/>
      <c r="H7531" s="413"/>
    </row>
    <row r="7532" spans="2:8" ht="27.75" x14ac:dyDescent="0.35">
      <c r="B7532" s="410" t="s">
        <v>8340</v>
      </c>
      <c r="C7532" s="411" t="s">
        <v>583</v>
      </c>
      <c r="D7532" s="412"/>
      <c r="E7532" s="412">
        <v>8102.6</v>
      </c>
      <c r="F7532" s="412">
        <v>0</v>
      </c>
      <c r="G7532" s="412"/>
      <c r="H7532" s="413"/>
    </row>
    <row r="7533" spans="2:8" ht="27.75" x14ac:dyDescent="0.35">
      <c r="B7533" s="410" t="s">
        <v>8341</v>
      </c>
      <c r="C7533" s="411" t="s">
        <v>583</v>
      </c>
      <c r="D7533" s="412"/>
      <c r="E7533" s="412">
        <v>0</v>
      </c>
      <c r="F7533" s="412">
        <v>5185.2</v>
      </c>
      <c r="G7533" s="412"/>
      <c r="H7533" s="413"/>
    </row>
    <row r="7534" spans="2:8" ht="27.75" x14ac:dyDescent="0.35">
      <c r="B7534" s="410" t="s">
        <v>8342</v>
      </c>
      <c r="C7534" s="411" t="s">
        <v>583</v>
      </c>
      <c r="D7534" s="412"/>
      <c r="E7534" s="412">
        <v>5185.2</v>
      </c>
      <c r="F7534" s="412">
        <v>0</v>
      </c>
      <c r="G7534" s="412"/>
      <c r="H7534" s="413"/>
    </row>
    <row r="7535" spans="2:8" ht="27.75" x14ac:dyDescent="0.35">
      <c r="B7535" s="410" t="s">
        <v>8343</v>
      </c>
      <c r="C7535" s="411" t="s">
        <v>583</v>
      </c>
      <c r="D7535" s="412"/>
      <c r="E7535" s="412">
        <v>0</v>
      </c>
      <c r="F7535" s="412">
        <v>3781.6</v>
      </c>
      <c r="G7535" s="412"/>
      <c r="H7535" s="413"/>
    </row>
    <row r="7536" spans="2:8" ht="27.75" x14ac:dyDescent="0.35">
      <c r="B7536" s="410" t="s">
        <v>8344</v>
      </c>
      <c r="C7536" s="411" t="s">
        <v>583</v>
      </c>
      <c r="D7536" s="412"/>
      <c r="E7536" s="412">
        <v>3781.6</v>
      </c>
      <c r="F7536" s="412">
        <v>0</v>
      </c>
      <c r="G7536" s="412"/>
      <c r="H7536" s="413"/>
    </row>
    <row r="7537" spans="2:8" ht="27.75" x14ac:dyDescent="0.35">
      <c r="B7537" s="410" t="s">
        <v>8345</v>
      </c>
      <c r="C7537" s="411" t="s">
        <v>583</v>
      </c>
      <c r="D7537" s="412"/>
      <c r="E7537" s="412">
        <v>0</v>
      </c>
      <c r="F7537" s="412">
        <v>8253.4</v>
      </c>
      <c r="G7537" s="412"/>
      <c r="H7537" s="413"/>
    </row>
    <row r="7538" spans="2:8" ht="27.75" x14ac:dyDescent="0.35">
      <c r="B7538" s="410" t="s">
        <v>8346</v>
      </c>
      <c r="C7538" s="411" t="s">
        <v>583</v>
      </c>
      <c r="D7538" s="412"/>
      <c r="E7538" s="412">
        <v>8253.4</v>
      </c>
      <c r="F7538" s="412">
        <v>0</v>
      </c>
      <c r="G7538" s="412"/>
      <c r="H7538" s="413"/>
    </row>
    <row r="7539" spans="2:8" ht="27.75" x14ac:dyDescent="0.35">
      <c r="B7539" s="410" t="s">
        <v>8347</v>
      </c>
      <c r="C7539" s="411" t="s">
        <v>583</v>
      </c>
      <c r="D7539" s="412"/>
      <c r="E7539" s="412">
        <v>0</v>
      </c>
      <c r="F7539" s="412">
        <v>3833.8</v>
      </c>
      <c r="G7539" s="412"/>
      <c r="H7539" s="413"/>
    </row>
    <row r="7540" spans="2:8" ht="27.75" x14ac:dyDescent="0.35">
      <c r="B7540" s="410" t="s">
        <v>8348</v>
      </c>
      <c r="C7540" s="411" t="s">
        <v>583</v>
      </c>
      <c r="D7540" s="412"/>
      <c r="E7540" s="412">
        <v>3833.8</v>
      </c>
      <c r="F7540" s="412">
        <v>0</v>
      </c>
      <c r="G7540" s="412"/>
      <c r="H7540" s="413"/>
    </row>
    <row r="7541" spans="2:8" ht="27.75" x14ac:dyDescent="0.35">
      <c r="B7541" s="410" t="s">
        <v>8349</v>
      </c>
      <c r="C7541" s="411" t="s">
        <v>583</v>
      </c>
      <c r="D7541" s="412"/>
      <c r="E7541" s="412">
        <v>0</v>
      </c>
      <c r="F7541" s="412">
        <v>9071.2000000000007</v>
      </c>
      <c r="G7541" s="412"/>
      <c r="H7541" s="413"/>
    </row>
    <row r="7542" spans="2:8" ht="27.75" x14ac:dyDescent="0.35">
      <c r="B7542" s="410" t="s">
        <v>8350</v>
      </c>
      <c r="C7542" s="411" t="s">
        <v>583</v>
      </c>
      <c r="D7542" s="412"/>
      <c r="E7542" s="412">
        <v>9071.2000000000007</v>
      </c>
      <c r="F7542" s="412">
        <v>0</v>
      </c>
      <c r="G7542" s="412"/>
      <c r="H7542" s="413"/>
    </row>
    <row r="7543" spans="2:8" ht="27.75" x14ac:dyDescent="0.35">
      <c r="B7543" s="410" t="s">
        <v>8351</v>
      </c>
      <c r="C7543" s="411" t="s">
        <v>583</v>
      </c>
      <c r="D7543" s="412"/>
      <c r="E7543" s="412">
        <v>0</v>
      </c>
      <c r="F7543" s="412">
        <v>6362.6</v>
      </c>
      <c r="G7543" s="412"/>
      <c r="H7543" s="413"/>
    </row>
    <row r="7544" spans="2:8" ht="27.75" x14ac:dyDescent="0.35">
      <c r="B7544" s="410" t="s">
        <v>8352</v>
      </c>
      <c r="C7544" s="411" t="s">
        <v>583</v>
      </c>
      <c r="D7544" s="412"/>
      <c r="E7544" s="412">
        <v>6362.6</v>
      </c>
      <c r="F7544" s="412">
        <v>0</v>
      </c>
      <c r="G7544" s="412"/>
      <c r="H7544" s="413"/>
    </row>
    <row r="7545" spans="2:8" ht="27.75" x14ac:dyDescent="0.35">
      <c r="B7545" s="410" t="s">
        <v>8353</v>
      </c>
      <c r="C7545" s="411" t="s">
        <v>583</v>
      </c>
      <c r="D7545" s="412"/>
      <c r="E7545" s="412">
        <v>0</v>
      </c>
      <c r="F7545" s="412">
        <v>3462.6</v>
      </c>
      <c r="G7545" s="412"/>
      <c r="H7545" s="413"/>
    </row>
    <row r="7546" spans="2:8" ht="27.75" x14ac:dyDescent="0.35">
      <c r="B7546" s="410" t="s">
        <v>8354</v>
      </c>
      <c r="C7546" s="411" t="s">
        <v>583</v>
      </c>
      <c r="D7546" s="412"/>
      <c r="E7546" s="412">
        <v>3462.6</v>
      </c>
      <c r="F7546" s="412">
        <v>0</v>
      </c>
      <c r="G7546" s="412"/>
      <c r="H7546" s="413"/>
    </row>
    <row r="7547" spans="2:8" x14ac:dyDescent="0.35">
      <c r="B7547" s="410" t="s">
        <v>8355</v>
      </c>
      <c r="C7547" s="411" t="s">
        <v>706</v>
      </c>
      <c r="D7547" s="412"/>
      <c r="E7547" s="412">
        <v>0</v>
      </c>
      <c r="F7547" s="412">
        <v>2244.6</v>
      </c>
      <c r="G7547" s="412"/>
      <c r="H7547" s="413"/>
    </row>
    <row r="7548" spans="2:8" x14ac:dyDescent="0.35">
      <c r="B7548" s="410" t="s">
        <v>8356</v>
      </c>
      <c r="C7548" s="411" t="s">
        <v>706</v>
      </c>
      <c r="D7548" s="412"/>
      <c r="E7548" s="412">
        <v>2244.6</v>
      </c>
      <c r="F7548" s="412">
        <v>0</v>
      </c>
      <c r="G7548" s="412"/>
      <c r="H7548" s="413"/>
    </row>
    <row r="7549" spans="2:8" x14ac:dyDescent="0.35">
      <c r="B7549" s="410" t="s">
        <v>8357</v>
      </c>
      <c r="C7549" s="411" t="s">
        <v>706</v>
      </c>
      <c r="D7549" s="412"/>
      <c r="E7549" s="412">
        <v>0</v>
      </c>
      <c r="F7549" s="412">
        <v>1755.08</v>
      </c>
      <c r="G7549" s="412"/>
      <c r="H7549" s="413"/>
    </row>
    <row r="7550" spans="2:8" x14ac:dyDescent="0.35">
      <c r="B7550" s="410" t="s">
        <v>8358</v>
      </c>
      <c r="C7550" s="411" t="s">
        <v>706</v>
      </c>
      <c r="D7550" s="412"/>
      <c r="E7550" s="412">
        <v>1755.08</v>
      </c>
      <c r="F7550" s="412">
        <v>0</v>
      </c>
      <c r="G7550" s="412"/>
      <c r="H7550" s="413"/>
    </row>
    <row r="7551" spans="2:8" x14ac:dyDescent="0.35">
      <c r="B7551" s="410" t="s">
        <v>8359</v>
      </c>
      <c r="C7551" s="411" t="s">
        <v>706</v>
      </c>
      <c r="D7551" s="412"/>
      <c r="E7551" s="412">
        <v>0</v>
      </c>
      <c r="F7551" s="412">
        <v>1595</v>
      </c>
      <c r="G7551" s="412"/>
      <c r="H7551" s="413"/>
    </row>
    <row r="7552" spans="2:8" x14ac:dyDescent="0.35">
      <c r="B7552" s="410" t="s">
        <v>8360</v>
      </c>
      <c r="C7552" s="411" t="s">
        <v>706</v>
      </c>
      <c r="D7552" s="412"/>
      <c r="E7552" s="412">
        <v>1595</v>
      </c>
      <c r="F7552" s="412">
        <v>0</v>
      </c>
      <c r="G7552" s="412"/>
      <c r="H7552" s="413"/>
    </row>
    <row r="7553" spans="2:8" x14ac:dyDescent="0.35">
      <c r="B7553" s="410" t="s">
        <v>8361</v>
      </c>
      <c r="C7553" s="411" t="s">
        <v>706</v>
      </c>
      <c r="D7553" s="412"/>
      <c r="E7553" s="412">
        <v>0</v>
      </c>
      <c r="F7553" s="412">
        <v>585.79999999999995</v>
      </c>
      <c r="G7553" s="412"/>
      <c r="H7553" s="413"/>
    </row>
    <row r="7554" spans="2:8" x14ac:dyDescent="0.35">
      <c r="B7554" s="410" t="s">
        <v>8362</v>
      </c>
      <c r="C7554" s="411" t="s">
        <v>706</v>
      </c>
      <c r="D7554" s="412"/>
      <c r="E7554" s="412">
        <v>585.79999999999995</v>
      </c>
      <c r="F7554" s="412">
        <v>0</v>
      </c>
      <c r="G7554" s="412"/>
      <c r="H7554" s="413"/>
    </row>
    <row r="7555" spans="2:8" x14ac:dyDescent="0.35">
      <c r="B7555" s="410" t="s">
        <v>8363</v>
      </c>
      <c r="C7555" s="411" t="s">
        <v>706</v>
      </c>
      <c r="D7555" s="412"/>
      <c r="E7555" s="412">
        <v>0</v>
      </c>
      <c r="F7555" s="412">
        <v>3491.6</v>
      </c>
      <c r="G7555" s="412"/>
      <c r="H7555" s="413"/>
    </row>
    <row r="7556" spans="2:8" x14ac:dyDescent="0.35">
      <c r="B7556" s="410" t="s">
        <v>8364</v>
      </c>
      <c r="C7556" s="411" t="s">
        <v>706</v>
      </c>
      <c r="D7556" s="412"/>
      <c r="E7556" s="412">
        <v>3491.6</v>
      </c>
      <c r="F7556" s="412">
        <v>0</v>
      </c>
      <c r="G7556" s="412"/>
      <c r="H7556" s="413"/>
    </row>
    <row r="7557" spans="2:8" x14ac:dyDescent="0.35">
      <c r="B7557" s="410" t="s">
        <v>8365</v>
      </c>
      <c r="C7557" s="411" t="s">
        <v>706</v>
      </c>
      <c r="D7557" s="412"/>
      <c r="E7557" s="412">
        <v>0</v>
      </c>
      <c r="F7557" s="412">
        <v>3133.16</v>
      </c>
      <c r="G7557" s="412"/>
      <c r="H7557" s="413"/>
    </row>
    <row r="7558" spans="2:8" x14ac:dyDescent="0.35">
      <c r="B7558" s="410" t="s">
        <v>8366</v>
      </c>
      <c r="C7558" s="411" t="s">
        <v>706</v>
      </c>
      <c r="D7558" s="412"/>
      <c r="E7558" s="412">
        <v>3133.16</v>
      </c>
      <c r="F7558" s="412">
        <v>0</v>
      </c>
      <c r="G7558" s="412"/>
      <c r="H7558" s="413"/>
    </row>
    <row r="7559" spans="2:8" x14ac:dyDescent="0.35">
      <c r="B7559" s="410" t="s">
        <v>8367</v>
      </c>
      <c r="C7559" s="411" t="s">
        <v>706</v>
      </c>
      <c r="D7559" s="412"/>
      <c r="E7559" s="412">
        <v>0</v>
      </c>
      <c r="F7559" s="412">
        <v>2794.44</v>
      </c>
      <c r="G7559" s="412"/>
      <c r="H7559" s="413"/>
    </row>
    <row r="7560" spans="2:8" x14ac:dyDescent="0.35">
      <c r="B7560" s="410" t="s">
        <v>8368</v>
      </c>
      <c r="C7560" s="411" t="s">
        <v>706</v>
      </c>
      <c r="D7560" s="412"/>
      <c r="E7560" s="412">
        <v>2794.44</v>
      </c>
      <c r="F7560" s="412">
        <v>0</v>
      </c>
      <c r="G7560" s="412"/>
      <c r="H7560" s="413"/>
    </row>
    <row r="7561" spans="2:8" x14ac:dyDescent="0.35">
      <c r="B7561" s="410" t="s">
        <v>8369</v>
      </c>
      <c r="C7561" s="411" t="s">
        <v>706</v>
      </c>
      <c r="D7561" s="412"/>
      <c r="E7561" s="412">
        <v>0</v>
      </c>
      <c r="F7561" s="412">
        <v>2476.6</v>
      </c>
      <c r="G7561" s="412"/>
      <c r="H7561" s="413"/>
    </row>
    <row r="7562" spans="2:8" x14ac:dyDescent="0.35">
      <c r="B7562" s="410" t="s">
        <v>8370</v>
      </c>
      <c r="C7562" s="411" t="s">
        <v>706</v>
      </c>
      <c r="D7562" s="412"/>
      <c r="E7562" s="412">
        <v>2476.6</v>
      </c>
      <c r="F7562" s="412">
        <v>0</v>
      </c>
      <c r="G7562" s="412"/>
      <c r="H7562" s="413"/>
    </row>
    <row r="7563" spans="2:8" x14ac:dyDescent="0.35">
      <c r="B7563" s="410" t="s">
        <v>8371</v>
      </c>
      <c r="C7563" s="411" t="s">
        <v>706</v>
      </c>
      <c r="D7563" s="412"/>
      <c r="E7563" s="412">
        <v>0</v>
      </c>
      <c r="F7563" s="412">
        <v>3722.44</v>
      </c>
      <c r="G7563" s="412"/>
      <c r="H7563" s="413"/>
    </row>
    <row r="7564" spans="2:8" x14ac:dyDescent="0.35">
      <c r="B7564" s="410" t="s">
        <v>8372</v>
      </c>
      <c r="C7564" s="411" t="s">
        <v>706</v>
      </c>
      <c r="D7564" s="412"/>
      <c r="E7564" s="412">
        <v>3722.44</v>
      </c>
      <c r="F7564" s="412">
        <v>0</v>
      </c>
      <c r="G7564" s="412"/>
      <c r="H7564" s="413"/>
    </row>
    <row r="7565" spans="2:8" x14ac:dyDescent="0.35">
      <c r="B7565" s="410" t="s">
        <v>8373</v>
      </c>
      <c r="C7565" s="411" t="s">
        <v>706</v>
      </c>
      <c r="D7565" s="412"/>
      <c r="E7565" s="412">
        <v>0</v>
      </c>
      <c r="F7565" s="412">
        <v>1589.2</v>
      </c>
      <c r="G7565" s="412"/>
      <c r="H7565" s="413"/>
    </row>
    <row r="7566" spans="2:8" x14ac:dyDescent="0.35">
      <c r="B7566" s="410" t="s">
        <v>8374</v>
      </c>
      <c r="C7566" s="411" t="s">
        <v>706</v>
      </c>
      <c r="D7566" s="412"/>
      <c r="E7566" s="412">
        <v>1589.2</v>
      </c>
      <c r="F7566" s="412">
        <v>0</v>
      </c>
      <c r="G7566" s="412"/>
      <c r="H7566" s="413"/>
    </row>
    <row r="7567" spans="2:8" x14ac:dyDescent="0.35">
      <c r="B7567" s="410" t="s">
        <v>8375</v>
      </c>
      <c r="C7567" s="411" t="s">
        <v>706</v>
      </c>
      <c r="D7567" s="412"/>
      <c r="E7567" s="412">
        <v>0</v>
      </c>
      <c r="F7567" s="412">
        <v>1954.6</v>
      </c>
      <c r="G7567" s="412"/>
      <c r="H7567" s="413"/>
    </row>
    <row r="7568" spans="2:8" x14ac:dyDescent="0.35">
      <c r="B7568" s="410" t="s">
        <v>8376</v>
      </c>
      <c r="C7568" s="411" t="s">
        <v>706</v>
      </c>
      <c r="D7568" s="412"/>
      <c r="E7568" s="412">
        <v>1954.6</v>
      </c>
      <c r="F7568" s="412">
        <v>0</v>
      </c>
      <c r="G7568" s="412"/>
      <c r="H7568" s="413"/>
    </row>
    <row r="7569" spans="2:8" x14ac:dyDescent="0.35">
      <c r="B7569" s="410" t="s">
        <v>8377</v>
      </c>
      <c r="C7569" s="411" t="s">
        <v>706</v>
      </c>
      <c r="D7569" s="412"/>
      <c r="E7569" s="412">
        <v>0</v>
      </c>
      <c r="F7569" s="412">
        <v>745.88</v>
      </c>
      <c r="G7569" s="412"/>
      <c r="H7569" s="413"/>
    </row>
    <row r="7570" spans="2:8" x14ac:dyDescent="0.35">
      <c r="B7570" s="410" t="s">
        <v>8378</v>
      </c>
      <c r="C7570" s="411" t="s">
        <v>706</v>
      </c>
      <c r="D7570" s="412"/>
      <c r="E7570" s="412">
        <v>745.88</v>
      </c>
      <c r="F7570" s="412">
        <v>0</v>
      </c>
      <c r="G7570" s="412"/>
      <c r="H7570" s="413"/>
    </row>
    <row r="7571" spans="2:8" x14ac:dyDescent="0.35">
      <c r="B7571" s="410" t="s">
        <v>8379</v>
      </c>
      <c r="C7571" s="411" t="s">
        <v>706</v>
      </c>
      <c r="D7571" s="412"/>
      <c r="E7571" s="412">
        <v>0</v>
      </c>
      <c r="F7571" s="412">
        <v>1952.28</v>
      </c>
      <c r="G7571" s="412"/>
      <c r="H7571" s="413"/>
    </row>
    <row r="7572" spans="2:8" x14ac:dyDescent="0.35">
      <c r="B7572" s="410" t="s">
        <v>8380</v>
      </c>
      <c r="C7572" s="411" t="s">
        <v>706</v>
      </c>
      <c r="D7572" s="412"/>
      <c r="E7572" s="412">
        <v>1952.28</v>
      </c>
      <c r="F7572" s="412">
        <v>0</v>
      </c>
      <c r="G7572" s="412"/>
      <c r="H7572" s="413"/>
    </row>
    <row r="7573" spans="2:8" x14ac:dyDescent="0.35">
      <c r="B7573" s="410" t="s">
        <v>8381</v>
      </c>
      <c r="C7573" s="411" t="s">
        <v>706</v>
      </c>
      <c r="D7573" s="412"/>
      <c r="E7573" s="412">
        <v>0</v>
      </c>
      <c r="F7573" s="412">
        <v>1780.6</v>
      </c>
      <c r="G7573" s="412"/>
      <c r="H7573" s="413"/>
    </row>
    <row r="7574" spans="2:8" x14ac:dyDescent="0.35">
      <c r="B7574" s="410" t="s">
        <v>8382</v>
      </c>
      <c r="C7574" s="411" t="s">
        <v>706</v>
      </c>
      <c r="D7574" s="412"/>
      <c r="E7574" s="412">
        <v>1780.6</v>
      </c>
      <c r="F7574" s="412">
        <v>0</v>
      </c>
      <c r="G7574" s="412"/>
      <c r="H7574" s="413"/>
    </row>
    <row r="7575" spans="2:8" x14ac:dyDescent="0.35">
      <c r="B7575" s="410" t="s">
        <v>8383</v>
      </c>
      <c r="C7575" s="411" t="s">
        <v>706</v>
      </c>
      <c r="D7575" s="412"/>
      <c r="E7575" s="412">
        <v>0</v>
      </c>
      <c r="F7575" s="412">
        <v>4761.8</v>
      </c>
      <c r="G7575" s="412"/>
      <c r="H7575" s="413"/>
    </row>
    <row r="7576" spans="2:8" x14ac:dyDescent="0.35">
      <c r="B7576" s="410" t="s">
        <v>8384</v>
      </c>
      <c r="C7576" s="411" t="s">
        <v>706</v>
      </c>
      <c r="D7576" s="412"/>
      <c r="E7576" s="412">
        <v>4761.8</v>
      </c>
      <c r="F7576" s="412">
        <v>0</v>
      </c>
      <c r="G7576" s="412"/>
      <c r="H7576" s="413"/>
    </row>
    <row r="7577" spans="2:8" x14ac:dyDescent="0.35">
      <c r="B7577" s="410" t="s">
        <v>8385</v>
      </c>
      <c r="C7577" s="411" t="s">
        <v>706</v>
      </c>
      <c r="D7577" s="412"/>
      <c r="E7577" s="412">
        <v>0</v>
      </c>
      <c r="F7577" s="412">
        <v>1356.04</v>
      </c>
      <c r="G7577" s="412"/>
      <c r="H7577" s="413"/>
    </row>
    <row r="7578" spans="2:8" x14ac:dyDescent="0.35">
      <c r="B7578" s="410" t="s">
        <v>8386</v>
      </c>
      <c r="C7578" s="411" t="s">
        <v>706</v>
      </c>
      <c r="D7578" s="412"/>
      <c r="E7578" s="412">
        <v>1356.04</v>
      </c>
      <c r="F7578" s="412">
        <v>0</v>
      </c>
      <c r="G7578" s="412"/>
      <c r="H7578" s="413"/>
    </row>
    <row r="7579" spans="2:8" x14ac:dyDescent="0.35">
      <c r="B7579" s="410" t="s">
        <v>8387</v>
      </c>
      <c r="C7579" s="411" t="s">
        <v>706</v>
      </c>
      <c r="D7579" s="412"/>
      <c r="E7579" s="412">
        <v>0</v>
      </c>
      <c r="F7579" s="412">
        <v>1439.56</v>
      </c>
      <c r="G7579" s="412"/>
      <c r="H7579" s="413"/>
    </row>
    <row r="7580" spans="2:8" x14ac:dyDescent="0.35">
      <c r="B7580" s="410" t="s">
        <v>8388</v>
      </c>
      <c r="C7580" s="411" t="s">
        <v>706</v>
      </c>
      <c r="D7580" s="412"/>
      <c r="E7580" s="412">
        <v>1439.56</v>
      </c>
      <c r="F7580" s="412">
        <v>0</v>
      </c>
      <c r="G7580" s="412"/>
      <c r="H7580" s="413"/>
    </row>
    <row r="7581" spans="2:8" x14ac:dyDescent="0.35">
      <c r="B7581" s="410" t="s">
        <v>8389</v>
      </c>
      <c r="C7581" s="411" t="s">
        <v>706</v>
      </c>
      <c r="D7581" s="412"/>
      <c r="E7581" s="412">
        <v>0</v>
      </c>
      <c r="F7581" s="412">
        <v>2075.2399999999998</v>
      </c>
      <c r="G7581" s="412"/>
      <c r="H7581" s="413"/>
    </row>
    <row r="7582" spans="2:8" x14ac:dyDescent="0.35">
      <c r="B7582" s="410" t="s">
        <v>8390</v>
      </c>
      <c r="C7582" s="411" t="s">
        <v>706</v>
      </c>
      <c r="D7582" s="412"/>
      <c r="E7582" s="412">
        <v>2075.2399999999998</v>
      </c>
      <c r="F7582" s="412">
        <v>0</v>
      </c>
      <c r="G7582" s="412"/>
      <c r="H7582" s="413"/>
    </row>
    <row r="7583" spans="2:8" x14ac:dyDescent="0.35">
      <c r="B7583" s="410" t="s">
        <v>8391</v>
      </c>
      <c r="C7583" s="411" t="s">
        <v>706</v>
      </c>
      <c r="D7583" s="412"/>
      <c r="E7583" s="412">
        <v>0</v>
      </c>
      <c r="F7583" s="412">
        <v>1470.88</v>
      </c>
      <c r="G7583" s="412"/>
      <c r="H7583" s="413"/>
    </row>
    <row r="7584" spans="2:8" x14ac:dyDescent="0.35">
      <c r="B7584" s="410" t="s">
        <v>8392</v>
      </c>
      <c r="C7584" s="411" t="s">
        <v>706</v>
      </c>
      <c r="D7584" s="412"/>
      <c r="E7584" s="412">
        <v>1470.88</v>
      </c>
      <c r="F7584" s="412">
        <v>0</v>
      </c>
      <c r="G7584" s="412"/>
      <c r="H7584" s="413"/>
    </row>
    <row r="7585" spans="2:8" x14ac:dyDescent="0.35">
      <c r="B7585" s="410" t="s">
        <v>8393</v>
      </c>
      <c r="C7585" s="411" t="s">
        <v>706</v>
      </c>
      <c r="D7585" s="412"/>
      <c r="E7585" s="412">
        <v>0</v>
      </c>
      <c r="F7585" s="412">
        <v>643.79999999999995</v>
      </c>
      <c r="G7585" s="412"/>
      <c r="H7585" s="413"/>
    </row>
    <row r="7586" spans="2:8" x14ac:dyDescent="0.35">
      <c r="B7586" s="410" t="s">
        <v>8394</v>
      </c>
      <c r="C7586" s="411" t="s">
        <v>706</v>
      </c>
      <c r="D7586" s="412"/>
      <c r="E7586" s="412">
        <v>643.79999999999995</v>
      </c>
      <c r="F7586" s="412">
        <v>0</v>
      </c>
      <c r="G7586" s="412"/>
      <c r="H7586" s="413"/>
    </row>
    <row r="7587" spans="2:8" x14ac:dyDescent="0.35">
      <c r="B7587" s="410" t="s">
        <v>8395</v>
      </c>
      <c r="C7587" s="411" t="s">
        <v>706</v>
      </c>
      <c r="D7587" s="412"/>
      <c r="E7587" s="412">
        <v>0</v>
      </c>
      <c r="F7587" s="412">
        <v>928</v>
      </c>
      <c r="G7587" s="412"/>
      <c r="H7587" s="413"/>
    </row>
    <row r="7588" spans="2:8" x14ac:dyDescent="0.35">
      <c r="B7588" s="410" t="s">
        <v>8396</v>
      </c>
      <c r="C7588" s="411" t="s">
        <v>706</v>
      </c>
      <c r="D7588" s="412"/>
      <c r="E7588" s="412">
        <v>928</v>
      </c>
      <c r="F7588" s="412">
        <v>0</v>
      </c>
      <c r="G7588" s="412"/>
      <c r="H7588" s="413"/>
    </row>
    <row r="7589" spans="2:8" ht="40.5" x14ac:dyDescent="0.35">
      <c r="B7589" s="410" t="s">
        <v>8397</v>
      </c>
      <c r="C7589" s="411" t="s">
        <v>744</v>
      </c>
      <c r="D7589" s="412"/>
      <c r="E7589" s="412">
        <v>0</v>
      </c>
      <c r="F7589" s="412">
        <v>1999.97</v>
      </c>
      <c r="G7589" s="412"/>
      <c r="H7589" s="413"/>
    </row>
    <row r="7590" spans="2:8" ht="40.5" x14ac:dyDescent="0.35">
      <c r="B7590" s="410" t="s">
        <v>8398</v>
      </c>
      <c r="C7590" s="411" t="s">
        <v>744</v>
      </c>
      <c r="D7590" s="412"/>
      <c r="E7590" s="412">
        <v>1999.97</v>
      </c>
      <c r="F7590" s="412">
        <v>0</v>
      </c>
      <c r="G7590" s="412"/>
      <c r="H7590" s="413"/>
    </row>
    <row r="7591" spans="2:8" ht="40.5" x14ac:dyDescent="0.35">
      <c r="B7591" s="410" t="s">
        <v>8399</v>
      </c>
      <c r="C7591" s="411" t="s">
        <v>744</v>
      </c>
      <c r="D7591" s="412"/>
      <c r="E7591" s="412">
        <v>0</v>
      </c>
      <c r="F7591" s="412">
        <v>1499.98</v>
      </c>
      <c r="G7591" s="412"/>
      <c r="H7591" s="413"/>
    </row>
    <row r="7592" spans="2:8" ht="40.5" x14ac:dyDescent="0.35">
      <c r="B7592" s="410" t="s">
        <v>8400</v>
      </c>
      <c r="C7592" s="411" t="s">
        <v>744</v>
      </c>
      <c r="D7592" s="412"/>
      <c r="E7592" s="412">
        <v>1499.98</v>
      </c>
      <c r="F7592" s="412">
        <v>0</v>
      </c>
      <c r="G7592" s="412"/>
      <c r="H7592" s="413"/>
    </row>
    <row r="7593" spans="2:8" ht="40.5" x14ac:dyDescent="0.35">
      <c r="B7593" s="410" t="s">
        <v>8401</v>
      </c>
      <c r="C7593" s="411" t="s">
        <v>2972</v>
      </c>
      <c r="D7593" s="412">
        <v>0</v>
      </c>
      <c r="E7593" s="412">
        <v>3199.95</v>
      </c>
      <c r="F7593" s="412">
        <v>3199.95</v>
      </c>
      <c r="G7593" s="412">
        <v>0</v>
      </c>
      <c r="H7593" s="413"/>
    </row>
    <row r="7594" spans="2:8" ht="27.75" x14ac:dyDescent="0.35">
      <c r="B7594" s="410" t="s">
        <v>8402</v>
      </c>
      <c r="C7594" s="411" t="s">
        <v>2974</v>
      </c>
      <c r="D7594" s="412">
        <v>0</v>
      </c>
      <c r="E7594" s="412">
        <v>3199.95</v>
      </c>
      <c r="F7594" s="412">
        <v>3199.95</v>
      </c>
      <c r="G7594" s="412">
        <v>0</v>
      </c>
      <c r="H7594" s="413"/>
    </row>
    <row r="7595" spans="2:8" x14ac:dyDescent="0.35">
      <c r="B7595" s="410" t="s">
        <v>8403</v>
      </c>
      <c r="C7595" s="411" t="s">
        <v>432</v>
      </c>
      <c r="D7595" s="412"/>
      <c r="E7595" s="412">
        <v>0</v>
      </c>
      <c r="F7595" s="412">
        <v>2499.9899999999998</v>
      </c>
      <c r="G7595" s="412"/>
      <c r="H7595" s="413"/>
    </row>
    <row r="7596" spans="2:8" x14ac:dyDescent="0.35">
      <c r="B7596" s="410" t="s">
        <v>8404</v>
      </c>
      <c r="C7596" s="411" t="s">
        <v>432</v>
      </c>
      <c r="D7596" s="412"/>
      <c r="E7596" s="412">
        <v>2499.9899999999998</v>
      </c>
      <c r="F7596" s="412">
        <v>0</v>
      </c>
      <c r="G7596" s="412"/>
      <c r="H7596" s="413"/>
    </row>
    <row r="7597" spans="2:8" x14ac:dyDescent="0.35">
      <c r="B7597" s="410" t="s">
        <v>8405</v>
      </c>
      <c r="C7597" s="411" t="s">
        <v>521</v>
      </c>
      <c r="D7597" s="412"/>
      <c r="E7597" s="412">
        <v>0</v>
      </c>
      <c r="F7597" s="412">
        <v>399.98</v>
      </c>
      <c r="G7597" s="412"/>
      <c r="H7597" s="413"/>
    </row>
    <row r="7598" spans="2:8" x14ac:dyDescent="0.35">
      <c r="B7598" s="410" t="s">
        <v>8406</v>
      </c>
      <c r="C7598" s="411" t="s">
        <v>521</v>
      </c>
      <c r="D7598" s="412"/>
      <c r="E7598" s="412">
        <v>399.98</v>
      </c>
      <c r="F7598" s="412">
        <v>0</v>
      </c>
      <c r="G7598" s="412"/>
      <c r="H7598" s="413"/>
    </row>
    <row r="7599" spans="2:8" x14ac:dyDescent="0.35">
      <c r="B7599" s="410" t="s">
        <v>8407</v>
      </c>
      <c r="C7599" s="411" t="s">
        <v>521</v>
      </c>
      <c r="D7599" s="412"/>
      <c r="E7599" s="412">
        <v>0</v>
      </c>
      <c r="F7599" s="412">
        <v>299.98</v>
      </c>
      <c r="G7599" s="412"/>
      <c r="H7599" s="413"/>
    </row>
    <row r="7600" spans="2:8" x14ac:dyDescent="0.35">
      <c r="B7600" s="410" t="s">
        <v>8408</v>
      </c>
      <c r="C7600" s="411" t="s">
        <v>521</v>
      </c>
      <c r="D7600" s="412"/>
      <c r="E7600" s="412">
        <v>299.98</v>
      </c>
      <c r="F7600" s="412">
        <v>0</v>
      </c>
      <c r="G7600" s="412"/>
      <c r="H7600" s="413"/>
    </row>
    <row r="7601" spans="2:8" x14ac:dyDescent="0.35">
      <c r="B7601" s="410" t="s">
        <v>8409</v>
      </c>
      <c r="C7601" s="411" t="s">
        <v>2979</v>
      </c>
      <c r="D7601" s="412">
        <v>0</v>
      </c>
      <c r="E7601" s="412">
        <v>109304.66</v>
      </c>
      <c r="F7601" s="412">
        <v>109304.66</v>
      </c>
      <c r="G7601" s="412">
        <v>0</v>
      </c>
      <c r="H7601" s="413"/>
    </row>
    <row r="7602" spans="2:8" x14ac:dyDescent="0.35">
      <c r="B7602" s="410" t="s">
        <v>8410</v>
      </c>
      <c r="C7602" s="411" t="s">
        <v>2981</v>
      </c>
      <c r="D7602" s="412">
        <v>0</v>
      </c>
      <c r="E7602" s="412">
        <v>109304.66</v>
      </c>
      <c r="F7602" s="412">
        <v>109304.66</v>
      </c>
      <c r="G7602" s="412">
        <v>0</v>
      </c>
      <c r="H7602" s="413"/>
    </row>
    <row r="7603" spans="2:8" ht="27.75" x14ac:dyDescent="0.35">
      <c r="B7603" s="410" t="s">
        <v>8411</v>
      </c>
      <c r="C7603" s="411" t="s">
        <v>372</v>
      </c>
      <c r="D7603" s="412"/>
      <c r="E7603" s="412">
        <v>0</v>
      </c>
      <c r="F7603" s="412">
        <v>1796.68</v>
      </c>
      <c r="G7603" s="412"/>
      <c r="H7603" s="413"/>
    </row>
    <row r="7604" spans="2:8" ht="27.75" x14ac:dyDescent="0.35">
      <c r="B7604" s="410" t="s">
        <v>8412</v>
      </c>
      <c r="C7604" s="411" t="s">
        <v>372</v>
      </c>
      <c r="D7604" s="412"/>
      <c r="E7604" s="412">
        <v>1796.68</v>
      </c>
      <c r="F7604" s="412">
        <v>0</v>
      </c>
      <c r="G7604" s="412"/>
      <c r="H7604" s="413"/>
    </row>
    <row r="7605" spans="2:8" x14ac:dyDescent="0.35">
      <c r="B7605" s="410" t="s">
        <v>8413</v>
      </c>
      <c r="C7605" s="411" t="s">
        <v>473</v>
      </c>
      <c r="D7605" s="412"/>
      <c r="E7605" s="412">
        <v>0</v>
      </c>
      <c r="F7605" s="412">
        <v>6264</v>
      </c>
      <c r="G7605" s="412"/>
      <c r="H7605" s="413"/>
    </row>
    <row r="7606" spans="2:8" x14ac:dyDescent="0.35">
      <c r="B7606" s="410" t="s">
        <v>8414</v>
      </c>
      <c r="C7606" s="411" t="s">
        <v>473</v>
      </c>
      <c r="D7606" s="412"/>
      <c r="E7606" s="412">
        <v>6264</v>
      </c>
      <c r="F7606" s="412">
        <v>0</v>
      </c>
      <c r="G7606" s="412"/>
      <c r="H7606" s="413"/>
    </row>
    <row r="7607" spans="2:8" x14ac:dyDescent="0.35">
      <c r="B7607" s="410" t="s">
        <v>8415</v>
      </c>
      <c r="C7607" s="411" t="s">
        <v>473</v>
      </c>
      <c r="D7607" s="412"/>
      <c r="E7607" s="412">
        <v>0</v>
      </c>
      <c r="F7607" s="412">
        <v>3132</v>
      </c>
      <c r="G7607" s="412"/>
      <c r="H7607" s="413"/>
    </row>
    <row r="7608" spans="2:8" x14ac:dyDescent="0.35">
      <c r="B7608" s="410" t="s">
        <v>8416</v>
      </c>
      <c r="C7608" s="411" t="s">
        <v>473</v>
      </c>
      <c r="D7608" s="412"/>
      <c r="E7608" s="412">
        <v>3132</v>
      </c>
      <c r="F7608" s="412">
        <v>0</v>
      </c>
      <c r="G7608" s="412"/>
      <c r="H7608" s="413"/>
    </row>
    <row r="7609" spans="2:8" x14ac:dyDescent="0.35">
      <c r="B7609" s="410" t="s">
        <v>8417</v>
      </c>
      <c r="C7609" s="411" t="s">
        <v>473</v>
      </c>
      <c r="D7609" s="412"/>
      <c r="E7609" s="412">
        <v>0</v>
      </c>
      <c r="F7609" s="412">
        <v>6264</v>
      </c>
      <c r="G7609" s="412"/>
      <c r="H7609" s="413"/>
    </row>
    <row r="7610" spans="2:8" x14ac:dyDescent="0.35">
      <c r="B7610" s="410" t="s">
        <v>8418</v>
      </c>
      <c r="C7610" s="411" t="s">
        <v>473</v>
      </c>
      <c r="D7610" s="412"/>
      <c r="E7610" s="412">
        <v>6264</v>
      </c>
      <c r="F7610" s="412">
        <v>0</v>
      </c>
      <c r="G7610" s="412"/>
      <c r="H7610" s="413"/>
    </row>
    <row r="7611" spans="2:8" ht="40.5" x14ac:dyDescent="0.35">
      <c r="B7611" s="410" t="s">
        <v>8419</v>
      </c>
      <c r="C7611" s="411" t="s">
        <v>613</v>
      </c>
      <c r="D7611" s="412"/>
      <c r="E7611" s="412">
        <v>0</v>
      </c>
      <c r="F7611" s="412">
        <v>1699</v>
      </c>
      <c r="G7611" s="412"/>
      <c r="H7611" s="413"/>
    </row>
    <row r="7612" spans="2:8" ht="40.5" x14ac:dyDescent="0.35">
      <c r="B7612" s="410" t="s">
        <v>8420</v>
      </c>
      <c r="C7612" s="411" t="s">
        <v>613</v>
      </c>
      <c r="D7612" s="412"/>
      <c r="E7612" s="412">
        <v>1699</v>
      </c>
      <c r="F7612" s="412">
        <v>0</v>
      </c>
      <c r="G7612" s="412"/>
      <c r="H7612" s="413"/>
    </row>
    <row r="7613" spans="2:8" x14ac:dyDescent="0.35">
      <c r="B7613" s="410" t="s">
        <v>8421</v>
      </c>
      <c r="C7613" s="411" t="s">
        <v>623</v>
      </c>
      <c r="D7613" s="412"/>
      <c r="E7613" s="412">
        <v>0</v>
      </c>
      <c r="F7613" s="412">
        <v>825.5</v>
      </c>
      <c r="G7613" s="412"/>
      <c r="H7613" s="413"/>
    </row>
    <row r="7614" spans="2:8" x14ac:dyDescent="0.35">
      <c r="B7614" s="410" t="s">
        <v>8422</v>
      </c>
      <c r="C7614" s="411" t="s">
        <v>623</v>
      </c>
      <c r="D7614" s="412"/>
      <c r="E7614" s="412">
        <v>825.5</v>
      </c>
      <c r="F7614" s="412">
        <v>0</v>
      </c>
      <c r="G7614" s="412"/>
      <c r="H7614" s="413"/>
    </row>
    <row r="7615" spans="2:8" x14ac:dyDescent="0.35">
      <c r="B7615" s="410" t="s">
        <v>8423</v>
      </c>
      <c r="C7615" s="411" t="s">
        <v>692</v>
      </c>
      <c r="D7615" s="412"/>
      <c r="E7615" s="412">
        <v>0</v>
      </c>
      <c r="F7615" s="412">
        <v>31858.240000000002</v>
      </c>
      <c r="G7615" s="412"/>
      <c r="H7615" s="413"/>
    </row>
    <row r="7616" spans="2:8" x14ac:dyDescent="0.35">
      <c r="B7616" s="410" t="s">
        <v>8424</v>
      </c>
      <c r="C7616" s="411" t="s">
        <v>692</v>
      </c>
      <c r="D7616" s="412"/>
      <c r="E7616" s="412">
        <v>31858.240000000002</v>
      </c>
      <c r="F7616" s="412">
        <v>0</v>
      </c>
      <c r="G7616" s="412"/>
      <c r="H7616" s="413"/>
    </row>
    <row r="7617" spans="2:8" x14ac:dyDescent="0.35">
      <c r="B7617" s="410" t="s">
        <v>8425</v>
      </c>
      <c r="C7617" s="411" t="s">
        <v>692</v>
      </c>
      <c r="D7617" s="412"/>
      <c r="E7617" s="412">
        <v>0</v>
      </c>
      <c r="F7617" s="412">
        <v>36995.879999999997</v>
      </c>
      <c r="G7617" s="412"/>
      <c r="H7617" s="413"/>
    </row>
    <row r="7618" spans="2:8" x14ac:dyDescent="0.35">
      <c r="B7618" s="410" t="s">
        <v>8426</v>
      </c>
      <c r="C7618" s="411" t="s">
        <v>692</v>
      </c>
      <c r="D7618" s="412"/>
      <c r="E7618" s="412">
        <v>36995.879999999997</v>
      </c>
      <c r="F7618" s="412">
        <v>0</v>
      </c>
      <c r="G7618" s="412"/>
      <c r="H7618" s="413"/>
    </row>
    <row r="7619" spans="2:8" x14ac:dyDescent="0.35">
      <c r="B7619" s="410" t="s">
        <v>8427</v>
      </c>
      <c r="C7619" s="411" t="s">
        <v>692</v>
      </c>
      <c r="D7619" s="412"/>
      <c r="E7619" s="412">
        <v>0</v>
      </c>
      <c r="F7619" s="412">
        <v>6221.08</v>
      </c>
      <c r="G7619" s="412"/>
      <c r="H7619" s="413"/>
    </row>
    <row r="7620" spans="2:8" x14ac:dyDescent="0.35">
      <c r="B7620" s="410" t="s">
        <v>8428</v>
      </c>
      <c r="C7620" s="411" t="s">
        <v>692</v>
      </c>
      <c r="D7620" s="412"/>
      <c r="E7620" s="412">
        <v>6221.08</v>
      </c>
      <c r="F7620" s="412">
        <v>0</v>
      </c>
      <c r="G7620" s="412"/>
      <c r="H7620" s="413"/>
    </row>
    <row r="7621" spans="2:8" x14ac:dyDescent="0.35">
      <c r="B7621" s="410" t="s">
        <v>8429</v>
      </c>
      <c r="C7621" s="411" t="s">
        <v>692</v>
      </c>
      <c r="D7621" s="412"/>
      <c r="E7621" s="412">
        <v>0</v>
      </c>
      <c r="F7621" s="412">
        <v>7288.28</v>
      </c>
      <c r="G7621" s="412"/>
      <c r="H7621" s="413"/>
    </row>
    <row r="7622" spans="2:8" x14ac:dyDescent="0.35">
      <c r="B7622" s="410" t="s">
        <v>8430</v>
      </c>
      <c r="C7622" s="411" t="s">
        <v>692</v>
      </c>
      <c r="D7622" s="412"/>
      <c r="E7622" s="412">
        <v>7288.28</v>
      </c>
      <c r="F7622" s="412">
        <v>0</v>
      </c>
      <c r="G7622" s="412"/>
      <c r="H7622" s="413"/>
    </row>
    <row r="7623" spans="2:8" ht="27.75" x14ac:dyDescent="0.35">
      <c r="B7623" s="410" t="s">
        <v>8431</v>
      </c>
      <c r="C7623" s="411" t="s">
        <v>752</v>
      </c>
      <c r="D7623" s="412"/>
      <c r="E7623" s="412">
        <v>0</v>
      </c>
      <c r="F7623" s="412">
        <v>6960</v>
      </c>
      <c r="G7623" s="412"/>
      <c r="H7623" s="413"/>
    </row>
    <row r="7624" spans="2:8" ht="27.75" x14ac:dyDescent="0.35">
      <c r="B7624" s="410" t="s">
        <v>8432</v>
      </c>
      <c r="C7624" s="411" t="s">
        <v>752</v>
      </c>
      <c r="D7624" s="412"/>
      <c r="E7624" s="412">
        <v>6960</v>
      </c>
      <c r="F7624" s="412">
        <v>0</v>
      </c>
      <c r="G7624" s="412"/>
      <c r="H7624" s="413"/>
    </row>
    <row r="7625" spans="2:8" x14ac:dyDescent="0.35">
      <c r="B7625" s="410" t="s">
        <v>8433</v>
      </c>
      <c r="C7625" s="411" t="s">
        <v>2994</v>
      </c>
      <c r="D7625" s="412">
        <v>0</v>
      </c>
      <c r="E7625" s="412">
        <v>216533.39</v>
      </c>
      <c r="F7625" s="412">
        <v>216533.39</v>
      </c>
      <c r="G7625" s="412">
        <v>0</v>
      </c>
      <c r="H7625" s="413"/>
    </row>
    <row r="7626" spans="2:8" x14ac:dyDescent="0.35">
      <c r="B7626" s="410" t="s">
        <v>8434</v>
      </c>
      <c r="C7626" s="411" t="s">
        <v>2996</v>
      </c>
      <c r="D7626" s="412">
        <v>0</v>
      </c>
      <c r="E7626" s="412">
        <v>216533.39</v>
      </c>
      <c r="F7626" s="412">
        <v>216533.39</v>
      </c>
      <c r="G7626" s="412">
        <v>0</v>
      </c>
      <c r="H7626" s="413"/>
    </row>
    <row r="7627" spans="2:8" x14ac:dyDescent="0.35">
      <c r="B7627" s="410" t="s">
        <v>8435</v>
      </c>
      <c r="C7627" s="411" t="s">
        <v>2996</v>
      </c>
      <c r="D7627" s="412">
        <v>0</v>
      </c>
      <c r="E7627" s="412">
        <v>216533.39</v>
      </c>
      <c r="F7627" s="412">
        <v>216533.39</v>
      </c>
      <c r="G7627" s="412">
        <v>0</v>
      </c>
      <c r="H7627" s="413"/>
    </row>
    <row r="7628" spans="2:8" ht="27.75" x14ac:dyDescent="0.35">
      <c r="B7628" s="410" t="s">
        <v>8436</v>
      </c>
      <c r="C7628" s="411" t="s">
        <v>388</v>
      </c>
      <c r="D7628" s="412"/>
      <c r="E7628" s="412">
        <v>0</v>
      </c>
      <c r="F7628" s="412">
        <v>550</v>
      </c>
      <c r="G7628" s="412"/>
      <c r="H7628" s="413"/>
    </row>
    <row r="7629" spans="2:8" ht="27.75" x14ac:dyDescent="0.35">
      <c r="B7629" s="410" t="s">
        <v>8437</v>
      </c>
      <c r="C7629" s="411" t="s">
        <v>388</v>
      </c>
      <c r="D7629" s="412"/>
      <c r="E7629" s="412">
        <v>550</v>
      </c>
      <c r="F7629" s="412">
        <v>0</v>
      </c>
      <c r="G7629" s="412"/>
      <c r="H7629" s="413"/>
    </row>
    <row r="7630" spans="2:8" ht="40.5" x14ac:dyDescent="0.35">
      <c r="B7630" s="410" t="s">
        <v>8438</v>
      </c>
      <c r="C7630" s="411" t="s">
        <v>419</v>
      </c>
      <c r="D7630" s="412"/>
      <c r="E7630" s="412">
        <v>0</v>
      </c>
      <c r="F7630" s="412">
        <v>12180</v>
      </c>
      <c r="G7630" s="412"/>
      <c r="H7630" s="413"/>
    </row>
    <row r="7631" spans="2:8" ht="40.5" x14ac:dyDescent="0.35">
      <c r="B7631" s="410" t="s">
        <v>8439</v>
      </c>
      <c r="C7631" s="411" t="s">
        <v>419</v>
      </c>
      <c r="D7631" s="412"/>
      <c r="E7631" s="412">
        <v>12180</v>
      </c>
      <c r="F7631" s="412">
        <v>0</v>
      </c>
      <c r="G7631" s="412"/>
      <c r="H7631" s="413"/>
    </row>
    <row r="7632" spans="2:8" ht="40.5" x14ac:dyDescent="0.35">
      <c r="B7632" s="410" t="s">
        <v>8440</v>
      </c>
      <c r="C7632" s="411" t="s">
        <v>421</v>
      </c>
      <c r="D7632" s="412"/>
      <c r="E7632" s="412">
        <v>0</v>
      </c>
      <c r="F7632" s="412">
        <v>16864</v>
      </c>
      <c r="G7632" s="412"/>
      <c r="H7632" s="413"/>
    </row>
    <row r="7633" spans="2:8" ht="40.5" x14ac:dyDescent="0.35">
      <c r="B7633" s="410" t="s">
        <v>8441</v>
      </c>
      <c r="C7633" s="411" t="s">
        <v>421</v>
      </c>
      <c r="D7633" s="412"/>
      <c r="E7633" s="412">
        <v>16864</v>
      </c>
      <c r="F7633" s="412">
        <v>0</v>
      </c>
      <c r="G7633" s="412"/>
      <c r="H7633" s="413"/>
    </row>
    <row r="7634" spans="2:8" ht="53.25" x14ac:dyDescent="0.35">
      <c r="B7634" s="410" t="s">
        <v>8442</v>
      </c>
      <c r="C7634" s="411" t="s">
        <v>501</v>
      </c>
      <c r="D7634" s="412"/>
      <c r="E7634" s="412">
        <v>0</v>
      </c>
      <c r="F7634" s="412">
        <v>12382</v>
      </c>
      <c r="G7634" s="412"/>
      <c r="H7634" s="413"/>
    </row>
    <row r="7635" spans="2:8" ht="53.25" x14ac:dyDescent="0.35">
      <c r="B7635" s="410" t="s">
        <v>8443</v>
      </c>
      <c r="C7635" s="411" t="s">
        <v>501</v>
      </c>
      <c r="D7635" s="412"/>
      <c r="E7635" s="412">
        <v>12382</v>
      </c>
      <c r="F7635" s="412">
        <v>0</v>
      </c>
      <c r="G7635" s="412"/>
      <c r="H7635" s="413"/>
    </row>
    <row r="7636" spans="2:8" ht="53.25" x14ac:dyDescent="0.35">
      <c r="B7636" s="410" t="s">
        <v>8444</v>
      </c>
      <c r="C7636" s="411" t="s">
        <v>505</v>
      </c>
      <c r="D7636" s="412"/>
      <c r="E7636" s="412">
        <v>0</v>
      </c>
      <c r="F7636" s="412">
        <v>16804</v>
      </c>
      <c r="G7636" s="412"/>
      <c r="H7636" s="413"/>
    </row>
    <row r="7637" spans="2:8" ht="53.25" x14ac:dyDescent="0.35">
      <c r="B7637" s="410" t="s">
        <v>8445</v>
      </c>
      <c r="C7637" s="411" t="s">
        <v>505</v>
      </c>
      <c r="D7637" s="412"/>
      <c r="E7637" s="412">
        <v>16804</v>
      </c>
      <c r="F7637" s="412">
        <v>0</v>
      </c>
      <c r="G7637" s="412"/>
      <c r="H7637" s="413"/>
    </row>
    <row r="7638" spans="2:8" ht="53.25" x14ac:dyDescent="0.35">
      <c r="B7638" s="410" t="s">
        <v>8446</v>
      </c>
      <c r="C7638" s="411" t="s">
        <v>507</v>
      </c>
      <c r="D7638" s="412"/>
      <c r="E7638" s="412">
        <v>0</v>
      </c>
      <c r="F7638" s="412">
        <v>17688</v>
      </c>
      <c r="G7638" s="412"/>
      <c r="H7638" s="413"/>
    </row>
    <row r="7639" spans="2:8" ht="53.25" x14ac:dyDescent="0.35">
      <c r="B7639" s="410" t="s">
        <v>8447</v>
      </c>
      <c r="C7639" s="411" t="s">
        <v>507</v>
      </c>
      <c r="D7639" s="412"/>
      <c r="E7639" s="412">
        <v>17688</v>
      </c>
      <c r="F7639" s="412">
        <v>0</v>
      </c>
      <c r="G7639" s="412"/>
      <c r="H7639" s="413"/>
    </row>
    <row r="7640" spans="2:8" ht="40.5" x14ac:dyDescent="0.35">
      <c r="B7640" s="410" t="s">
        <v>8448</v>
      </c>
      <c r="C7640" s="411" t="s">
        <v>523</v>
      </c>
      <c r="D7640" s="412"/>
      <c r="E7640" s="412">
        <v>0</v>
      </c>
      <c r="F7640" s="412">
        <v>6191</v>
      </c>
      <c r="G7640" s="412"/>
      <c r="H7640" s="413"/>
    </row>
    <row r="7641" spans="2:8" ht="40.5" x14ac:dyDescent="0.35">
      <c r="B7641" s="410" t="s">
        <v>8449</v>
      </c>
      <c r="C7641" s="411" t="s">
        <v>523</v>
      </c>
      <c r="D7641" s="412"/>
      <c r="E7641" s="412">
        <v>6191</v>
      </c>
      <c r="F7641" s="412">
        <v>0</v>
      </c>
      <c r="G7641" s="412"/>
      <c r="H7641" s="413"/>
    </row>
    <row r="7642" spans="2:8" ht="53.25" x14ac:dyDescent="0.35">
      <c r="B7642" s="410" t="s">
        <v>8450</v>
      </c>
      <c r="C7642" s="411" t="s">
        <v>525</v>
      </c>
      <c r="D7642" s="412"/>
      <c r="E7642" s="412">
        <v>0</v>
      </c>
      <c r="F7642" s="412">
        <v>1769</v>
      </c>
      <c r="G7642" s="412"/>
      <c r="H7642" s="413"/>
    </row>
    <row r="7643" spans="2:8" ht="53.25" x14ac:dyDescent="0.35">
      <c r="B7643" s="410" t="s">
        <v>8451</v>
      </c>
      <c r="C7643" s="411" t="s">
        <v>525</v>
      </c>
      <c r="D7643" s="412"/>
      <c r="E7643" s="412">
        <v>1769</v>
      </c>
      <c r="F7643" s="412">
        <v>0</v>
      </c>
      <c r="G7643" s="412"/>
      <c r="H7643" s="413"/>
    </row>
    <row r="7644" spans="2:8" ht="53.25" x14ac:dyDescent="0.35">
      <c r="B7644" s="410" t="s">
        <v>8452</v>
      </c>
      <c r="C7644" s="411" t="s">
        <v>579</v>
      </c>
      <c r="D7644" s="412"/>
      <c r="E7644" s="412">
        <v>0</v>
      </c>
      <c r="F7644" s="412">
        <v>16864</v>
      </c>
      <c r="G7644" s="412"/>
      <c r="H7644" s="413"/>
    </row>
    <row r="7645" spans="2:8" ht="53.25" x14ac:dyDescent="0.35">
      <c r="B7645" s="410" t="s">
        <v>8453</v>
      </c>
      <c r="C7645" s="411" t="s">
        <v>579</v>
      </c>
      <c r="D7645" s="412"/>
      <c r="E7645" s="412">
        <v>16864</v>
      </c>
      <c r="F7645" s="412">
        <v>0</v>
      </c>
      <c r="G7645" s="412"/>
      <c r="H7645" s="413"/>
    </row>
    <row r="7646" spans="2:8" ht="40.5" x14ac:dyDescent="0.35">
      <c r="B7646" s="410" t="s">
        <v>8454</v>
      </c>
      <c r="C7646" s="411" t="s">
        <v>613</v>
      </c>
      <c r="D7646" s="412"/>
      <c r="E7646" s="412">
        <v>0</v>
      </c>
      <c r="F7646" s="412">
        <v>980.9</v>
      </c>
      <c r="G7646" s="412"/>
      <c r="H7646" s="413"/>
    </row>
    <row r="7647" spans="2:8" ht="40.5" x14ac:dyDescent="0.35">
      <c r="B7647" s="410" t="s">
        <v>8455</v>
      </c>
      <c r="C7647" s="411" t="s">
        <v>613</v>
      </c>
      <c r="D7647" s="412"/>
      <c r="E7647" s="412">
        <v>980.9</v>
      </c>
      <c r="F7647" s="412">
        <v>0</v>
      </c>
      <c r="G7647" s="412"/>
      <c r="H7647" s="413"/>
    </row>
    <row r="7648" spans="2:8" x14ac:dyDescent="0.35">
      <c r="B7648" s="410" t="s">
        <v>8456</v>
      </c>
      <c r="C7648" s="411" t="s">
        <v>623</v>
      </c>
      <c r="D7648" s="412"/>
      <c r="E7648" s="412">
        <v>0</v>
      </c>
      <c r="F7648" s="412">
        <v>876.49</v>
      </c>
      <c r="G7648" s="412"/>
      <c r="H7648" s="413"/>
    </row>
    <row r="7649" spans="2:8" x14ac:dyDescent="0.35">
      <c r="B7649" s="410" t="s">
        <v>8457</v>
      </c>
      <c r="C7649" s="411" t="s">
        <v>623</v>
      </c>
      <c r="D7649" s="412"/>
      <c r="E7649" s="412">
        <v>876.49</v>
      </c>
      <c r="F7649" s="412">
        <v>0</v>
      </c>
      <c r="G7649" s="412"/>
      <c r="H7649" s="413"/>
    </row>
    <row r="7650" spans="2:8" ht="53.25" x14ac:dyDescent="0.35">
      <c r="B7650" s="410" t="s">
        <v>8458</v>
      </c>
      <c r="C7650" s="411" t="s">
        <v>629</v>
      </c>
      <c r="D7650" s="412"/>
      <c r="E7650" s="412">
        <v>0</v>
      </c>
      <c r="F7650" s="412">
        <v>11497</v>
      </c>
      <c r="G7650" s="412"/>
      <c r="H7650" s="413"/>
    </row>
    <row r="7651" spans="2:8" ht="53.25" x14ac:dyDescent="0.35">
      <c r="B7651" s="410" t="s">
        <v>8459</v>
      </c>
      <c r="C7651" s="411" t="s">
        <v>629</v>
      </c>
      <c r="D7651" s="412"/>
      <c r="E7651" s="412">
        <v>11497</v>
      </c>
      <c r="F7651" s="412">
        <v>0</v>
      </c>
      <c r="G7651" s="412"/>
      <c r="H7651" s="413"/>
    </row>
    <row r="7652" spans="2:8" ht="53.25" x14ac:dyDescent="0.35">
      <c r="B7652" s="410" t="s">
        <v>8460</v>
      </c>
      <c r="C7652" s="411" t="s">
        <v>631</v>
      </c>
      <c r="D7652" s="412"/>
      <c r="E7652" s="412">
        <v>0</v>
      </c>
      <c r="F7652" s="412">
        <v>17688</v>
      </c>
      <c r="G7652" s="412"/>
      <c r="H7652" s="413"/>
    </row>
    <row r="7653" spans="2:8" ht="53.25" x14ac:dyDescent="0.35">
      <c r="B7653" s="410" t="s">
        <v>8461</v>
      </c>
      <c r="C7653" s="411" t="s">
        <v>631</v>
      </c>
      <c r="D7653" s="412"/>
      <c r="E7653" s="412">
        <v>17688</v>
      </c>
      <c r="F7653" s="412">
        <v>0</v>
      </c>
      <c r="G7653" s="412"/>
      <c r="H7653" s="413"/>
    </row>
    <row r="7654" spans="2:8" ht="53.25" x14ac:dyDescent="0.35">
      <c r="B7654" s="410" t="s">
        <v>8462</v>
      </c>
      <c r="C7654" s="411" t="s">
        <v>633</v>
      </c>
      <c r="D7654" s="412"/>
      <c r="E7654" s="412">
        <v>0</v>
      </c>
      <c r="F7654" s="412">
        <v>18572</v>
      </c>
      <c r="G7654" s="412"/>
      <c r="H7654" s="413"/>
    </row>
    <row r="7655" spans="2:8" ht="53.25" x14ac:dyDescent="0.35">
      <c r="B7655" s="410" t="s">
        <v>8463</v>
      </c>
      <c r="C7655" s="411" t="s">
        <v>633</v>
      </c>
      <c r="D7655" s="412"/>
      <c r="E7655" s="412">
        <v>18572</v>
      </c>
      <c r="F7655" s="412">
        <v>0</v>
      </c>
      <c r="G7655" s="412"/>
      <c r="H7655" s="413"/>
    </row>
    <row r="7656" spans="2:8" ht="53.25" x14ac:dyDescent="0.35">
      <c r="B7656" s="410" t="s">
        <v>8464</v>
      </c>
      <c r="C7656" s="411" t="s">
        <v>635</v>
      </c>
      <c r="D7656" s="412"/>
      <c r="E7656" s="412">
        <v>0</v>
      </c>
      <c r="F7656" s="412">
        <v>15035</v>
      </c>
      <c r="G7656" s="412"/>
      <c r="H7656" s="413"/>
    </row>
    <row r="7657" spans="2:8" ht="53.25" x14ac:dyDescent="0.35">
      <c r="B7657" s="410" t="s">
        <v>8465</v>
      </c>
      <c r="C7657" s="411" t="s">
        <v>635</v>
      </c>
      <c r="D7657" s="412"/>
      <c r="E7657" s="412">
        <v>15035</v>
      </c>
      <c r="F7657" s="412">
        <v>0</v>
      </c>
      <c r="G7657" s="412"/>
      <c r="H7657" s="413"/>
    </row>
    <row r="7658" spans="2:8" ht="40.5" x14ac:dyDescent="0.35">
      <c r="B7658" s="410" t="s">
        <v>8466</v>
      </c>
      <c r="C7658" s="411" t="s">
        <v>681</v>
      </c>
      <c r="D7658" s="412"/>
      <c r="E7658" s="412">
        <v>0</v>
      </c>
      <c r="F7658" s="412">
        <v>16864</v>
      </c>
      <c r="G7658" s="412"/>
      <c r="H7658" s="413"/>
    </row>
    <row r="7659" spans="2:8" ht="40.5" x14ac:dyDescent="0.35">
      <c r="B7659" s="410" t="s">
        <v>8467</v>
      </c>
      <c r="C7659" s="411" t="s">
        <v>681</v>
      </c>
      <c r="D7659" s="412"/>
      <c r="E7659" s="412">
        <v>16864</v>
      </c>
      <c r="F7659" s="412">
        <v>0</v>
      </c>
      <c r="G7659" s="412"/>
      <c r="H7659" s="413"/>
    </row>
    <row r="7660" spans="2:8" ht="53.25" x14ac:dyDescent="0.35">
      <c r="B7660" s="410" t="s">
        <v>8468</v>
      </c>
      <c r="C7660" s="411" t="s">
        <v>740</v>
      </c>
      <c r="D7660" s="412"/>
      <c r="E7660" s="412">
        <v>0</v>
      </c>
      <c r="F7660" s="412">
        <v>19675</v>
      </c>
      <c r="G7660" s="412"/>
      <c r="H7660" s="413"/>
    </row>
    <row r="7661" spans="2:8" ht="53.25" x14ac:dyDescent="0.35">
      <c r="B7661" s="410" t="s">
        <v>8469</v>
      </c>
      <c r="C7661" s="411" t="s">
        <v>740</v>
      </c>
      <c r="D7661" s="412"/>
      <c r="E7661" s="412">
        <v>19675</v>
      </c>
      <c r="F7661" s="412">
        <v>0</v>
      </c>
      <c r="G7661" s="412"/>
      <c r="H7661" s="413"/>
    </row>
    <row r="7662" spans="2:8" ht="40.5" x14ac:dyDescent="0.35">
      <c r="B7662" s="410" t="s">
        <v>8470</v>
      </c>
      <c r="C7662" s="411" t="s">
        <v>780</v>
      </c>
      <c r="D7662" s="412"/>
      <c r="E7662" s="412">
        <v>0</v>
      </c>
      <c r="F7662" s="412">
        <v>14053</v>
      </c>
      <c r="G7662" s="412"/>
      <c r="H7662" s="413"/>
    </row>
    <row r="7663" spans="2:8" ht="40.5" x14ac:dyDescent="0.35">
      <c r="B7663" s="410" t="s">
        <v>8471</v>
      </c>
      <c r="C7663" s="411" t="s">
        <v>780</v>
      </c>
      <c r="D7663" s="412"/>
      <c r="E7663" s="412">
        <v>14053</v>
      </c>
      <c r="F7663" s="412">
        <v>0</v>
      </c>
      <c r="G7663" s="412"/>
      <c r="H7663" s="413"/>
    </row>
    <row r="7664" spans="2:8" ht="27.75" x14ac:dyDescent="0.35">
      <c r="B7664" s="410" t="s">
        <v>8472</v>
      </c>
      <c r="C7664" s="411" t="s">
        <v>3017</v>
      </c>
      <c r="D7664" s="412">
        <v>0</v>
      </c>
      <c r="E7664" s="412">
        <v>51423.99</v>
      </c>
      <c r="F7664" s="412">
        <v>51423.99</v>
      </c>
      <c r="G7664" s="412">
        <v>0</v>
      </c>
      <c r="H7664" s="413"/>
    </row>
    <row r="7665" spans="2:8" x14ac:dyDescent="0.35">
      <c r="B7665" s="410" t="s">
        <v>8473</v>
      </c>
      <c r="C7665" s="411" t="s">
        <v>3019</v>
      </c>
      <c r="D7665" s="412">
        <v>0</v>
      </c>
      <c r="E7665" s="412">
        <v>1082.31</v>
      </c>
      <c r="F7665" s="412">
        <v>1082.31</v>
      </c>
      <c r="G7665" s="412">
        <v>0</v>
      </c>
      <c r="H7665" s="413"/>
    </row>
    <row r="7666" spans="2:8" x14ac:dyDescent="0.35">
      <c r="B7666" s="410" t="s">
        <v>8474</v>
      </c>
      <c r="C7666" s="411" t="s">
        <v>3019</v>
      </c>
      <c r="D7666" s="412">
        <v>0</v>
      </c>
      <c r="E7666" s="412">
        <v>1082.31</v>
      </c>
      <c r="F7666" s="412">
        <v>1082.31</v>
      </c>
      <c r="G7666" s="412">
        <v>0</v>
      </c>
      <c r="H7666" s="413"/>
    </row>
    <row r="7667" spans="2:8" x14ac:dyDescent="0.35">
      <c r="B7667" s="410" t="s">
        <v>8475</v>
      </c>
      <c r="C7667" s="411" t="s">
        <v>623</v>
      </c>
      <c r="D7667" s="412"/>
      <c r="E7667" s="412">
        <v>0</v>
      </c>
      <c r="F7667" s="412">
        <v>1082.31</v>
      </c>
      <c r="G7667" s="412"/>
      <c r="H7667" s="413"/>
    </row>
    <row r="7668" spans="2:8" x14ac:dyDescent="0.35">
      <c r="B7668" s="410" t="s">
        <v>8476</v>
      </c>
      <c r="C7668" s="411" t="s">
        <v>623</v>
      </c>
      <c r="D7668" s="412"/>
      <c r="E7668" s="412">
        <v>1082.31</v>
      </c>
      <c r="F7668" s="412">
        <v>0</v>
      </c>
      <c r="G7668" s="412"/>
      <c r="H7668" s="413"/>
    </row>
    <row r="7669" spans="2:8" ht="27.75" x14ac:dyDescent="0.35">
      <c r="B7669" s="410" t="s">
        <v>8477</v>
      </c>
      <c r="C7669" s="411" t="s">
        <v>3023</v>
      </c>
      <c r="D7669" s="412">
        <v>0</v>
      </c>
      <c r="E7669" s="412">
        <v>50341.68</v>
      </c>
      <c r="F7669" s="412">
        <v>50341.68</v>
      </c>
      <c r="G7669" s="412">
        <v>0</v>
      </c>
      <c r="H7669" s="413"/>
    </row>
    <row r="7670" spans="2:8" x14ac:dyDescent="0.35">
      <c r="B7670" s="410" t="s">
        <v>8478</v>
      </c>
      <c r="C7670" s="411" t="s">
        <v>3025</v>
      </c>
      <c r="D7670" s="412">
        <v>0</v>
      </c>
      <c r="E7670" s="412">
        <v>50341.68</v>
      </c>
      <c r="F7670" s="412">
        <v>50341.68</v>
      </c>
      <c r="G7670" s="412">
        <v>0</v>
      </c>
      <c r="H7670" s="413"/>
    </row>
    <row r="7671" spans="2:8" x14ac:dyDescent="0.35">
      <c r="B7671" s="410" t="s">
        <v>8479</v>
      </c>
      <c r="C7671" s="411" t="s">
        <v>758</v>
      </c>
      <c r="D7671" s="412"/>
      <c r="E7671" s="412">
        <v>0</v>
      </c>
      <c r="F7671" s="412">
        <v>50341.68</v>
      </c>
      <c r="G7671" s="412"/>
      <c r="H7671" s="413"/>
    </row>
    <row r="7672" spans="2:8" x14ac:dyDescent="0.35">
      <c r="B7672" s="410" t="s">
        <v>8480</v>
      </c>
      <c r="C7672" s="411" t="s">
        <v>758</v>
      </c>
      <c r="D7672" s="412"/>
      <c r="E7672" s="412">
        <v>50341.68</v>
      </c>
      <c r="F7672" s="412">
        <v>0</v>
      </c>
      <c r="G7672" s="412"/>
      <c r="H7672" s="413"/>
    </row>
    <row r="7673" spans="2:8" ht="27.75" x14ac:dyDescent="0.35">
      <c r="B7673" s="410" t="s">
        <v>8481</v>
      </c>
      <c r="C7673" s="411" t="s">
        <v>3028</v>
      </c>
      <c r="D7673" s="412">
        <v>0</v>
      </c>
      <c r="E7673" s="412">
        <v>57890.8</v>
      </c>
      <c r="F7673" s="412">
        <v>57890.8</v>
      </c>
      <c r="G7673" s="412">
        <v>0</v>
      </c>
      <c r="H7673" s="413"/>
    </row>
    <row r="7674" spans="2:8" x14ac:dyDescent="0.35">
      <c r="B7674" s="410" t="s">
        <v>8482</v>
      </c>
      <c r="C7674" s="411" t="s">
        <v>3030</v>
      </c>
      <c r="D7674" s="412">
        <v>0</v>
      </c>
      <c r="E7674" s="412">
        <v>314</v>
      </c>
      <c r="F7674" s="412">
        <v>314</v>
      </c>
      <c r="G7674" s="412">
        <v>0</v>
      </c>
      <c r="H7674" s="413"/>
    </row>
    <row r="7675" spans="2:8" x14ac:dyDescent="0.35">
      <c r="B7675" s="410" t="s">
        <v>8483</v>
      </c>
      <c r="C7675" s="411" t="s">
        <v>3030</v>
      </c>
      <c r="D7675" s="412">
        <v>0</v>
      </c>
      <c r="E7675" s="412">
        <v>314</v>
      </c>
      <c r="F7675" s="412">
        <v>314</v>
      </c>
      <c r="G7675" s="412">
        <v>0</v>
      </c>
      <c r="H7675" s="413"/>
    </row>
    <row r="7676" spans="2:8" ht="27.75" x14ac:dyDescent="0.35">
      <c r="B7676" s="410" t="s">
        <v>8484</v>
      </c>
      <c r="C7676" s="411" t="s">
        <v>388</v>
      </c>
      <c r="D7676" s="412"/>
      <c r="E7676" s="412">
        <v>0</v>
      </c>
      <c r="F7676" s="412">
        <v>314</v>
      </c>
      <c r="G7676" s="412"/>
      <c r="H7676" s="413"/>
    </row>
    <row r="7677" spans="2:8" ht="27.75" x14ac:dyDescent="0.35">
      <c r="B7677" s="410" t="s">
        <v>8485</v>
      </c>
      <c r="C7677" s="411" t="s">
        <v>388</v>
      </c>
      <c r="D7677" s="412"/>
      <c r="E7677" s="412">
        <v>314</v>
      </c>
      <c r="F7677" s="412">
        <v>0</v>
      </c>
      <c r="G7677" s="412"/>
      <c r="H7677" s="413"/>
    </row>
    <row r="7678" spans="2:8" ht="27.75" x14ac:dyDescent="0.35">
      <c r="B7678" s="410" t="s">
        <v>8486</v>
      </c>
      <c r="C7678" s="411" t="s">
        <v>3034</v>
      </c>
      <c r="D7678" s="412">
        <v>0</v>
      </c>
      <c r="E7678" s="412">
        <v>57576.800000000003</v>
      </c>
      <c r="F7678" s="412">
        <v>57576.800000000003</v>
      </c>
      <c r="G7678" s="412">
        <v>0</v>
      </c>
      <c r="H7678" s="413"/>
    </row>
    <row r="7679" spans="2:8" ht="27.75" x14ac:dyDescent="0.35">
      <c r="B7679" s="410" t="s">
        <v>8487</v>
      </c>
      <c r="C7679" s="411" t="s">
        <v>3034</v>
      </c>
      <c r="D7679" s="412">
        <v>0</v>
      </c>
      <c r="E7679" s="412">
        <v>57576.800000000003</v>
      </c>
      <c r="F7679" s="412">
        <v>57576.800000000003</v>
      </c>
      <c r="G7679" s="412">
        <v>0</v>
      </c>
      <c r="H7679" s="413"/>
    </row>
    <row r="7680" spans="2:8" ht="27.75" x14ac:dyDescent="0.35">
      <c r="B7680" s="410" t="s">
        <v>8488</v>
      </c>
      <c r="C7680" s="411" t="s">
        <v>372</v>
      </c>
      <c r="D7680" s="412"/>
      <c r="E7680" s="412">
        <v>0</v>
      </c>
      <c r="F7680" s="412">
        <v>799</v>
      </c>
      <c r="G7680" s="412"/>
      <c r="H7680" s="413"/>
    </row>
    <row r="7681" spans="2:8" ht="27.75" x14ac:dyDescent="0.35">
      <c r="B7681" s="410" t="s">
        <v>8489</v>
      </c>
      <c r="C7681" s="411" t="s">
        <v>372</v>
      </c>
      <c r="D7681" s="412"/>
      <c r="E7681" s="412">
        <v>799</v>
      </c>
      <c r="F7681" s="412">
        <v>0</v>
      </c>
      <c r="G7681" s="412"/>
      <c r="H7681" s="413"/>
    </row>
    <row r="7682" spans="2:8" ht="27.75" x14ac:dyDescent="0.35">
      <c r="B7682" s="410" t="s">
        <v>8490</v>
      </c>
      <c r="C7682" s="411" t="s">
        <v>388</v>
      </c>
      <c r="D7682" s="412"/>
      <c r="E7682" s="412">
        <v>0</v>
      </c>
      <c r="F7682" s="412">
        <v>297</v>
      </c>
      <c r="G7682" s="412"/>
      <c r="H7682" s="413"/>
    </row>
    <row r="7683" spans="2:8" ht="27.75" x14ac:dyDescent="0.35">
      <c r="B7683" s="410" t="s">
        <v>8491</v>
      </c>
      <c r="C7683" s="411" t="s">
        <v>388</v>
      </c>
      <c r="D7683" s="412"/>
      <c r="E7683" s="412">
        <v>297</v>
      </c>
      <c r="F7683" s="412">
        <v>0</v>
      </c>
      <c r="G7683" s="412"/>
      <c r="H7683" s="413"/>
    </row>
    <row r="7684" spans="2:8" ht="27.75" x14ac:dyDescent="0.35">
      <c r="B7684" s="410" t="s">
        <v>8492</v>
      </c>
      <c r="C7684" s="411" t="s">
        <v>388</v>
      </c>
      <c r="D7684" s="412"/>
      <c r="E7684" s="412">
        <v>0</v>
      </c>
      <c r="F7684" s="412">
        <v>519</v>
      </c>
      <c r="G7684" s="412"/>
      <c r="H7684" s="413"/>
    </row>
    <row r="7685" spans="2:8" ht="27.75" x14ac:dyDescent="0.35">
      <c r="B7685" s="410" t="s">
        <v>8493</v>
      </c>
      <c r="C7685" s="411" t="s">
        <v>388</v>
      </c>
      <c r="D7685" s="412"/>
      <c r="E7685" s="412">
        <v>519</v>
      </c>
      <c r="F7685" s="412">
        <v>0</v>
      </c>
      <c r="G7685" s="412"/>
      <c r="H7685" s="413"/>
    </row>
    <row r="7686" spans="2:8" x14ac:dyDescent="0.35">
      <c r="B7686" s="410" t="s">
        <v>8494</v>
      </c>
      <c r="C7686" s="411" t="s">
        <v>473</v>
      </c>
      <c r="D7686" s="412"/>
      <c r="E7686" s="412">
        <v>0</v>
      </c>
      <c r="F7686" s="412">
        <v>10996.8</v>
      </c>
      <c r="G7686" s="412"/>
      <c r="H7686" s="413"/>
    </row>
    <row r="7687" spans="2:8" x14ac:dyDescent="0.35">
      <c r="B7687" s="410" t="s">
        <v>8495</v>
      </c>
      <c r="C7687" s="411" t="s">
        <v>473</v>
      </c>
      <c r="D7687" s="412"/>
      <c r="E7687" s="412">
        <v>10996.8</v>
      </c>
      <c r="F7687" s="412">
        <v>0</v>
      </c>
      <c r="G7687" s="412"/>
      <c r="H7687" s="413"/>
    </row>
    <row r="7688" spans="2:8" x14ac:dyDescent="0.35">
      <c r="B7688" s="410" t="s">
        <v>8496</v>
      </c>
      <c r="C7688" s="411" t="s">
        <v>473</v>
      </c>
      <c r="D7688" s="412"/>
      <c r="E7688" s="412">
        <v>0</v>
      </c>
      <c r="F7688" s="412">
        <v>2749.2</v>
      </c>
      <c r="G7688" s="412"/>
      <c r="H7688" s="413"/>
    </row>
    <row r="7689" spans="2:8" x14ac:dyDescent="0.35">
      <c r="B7689" s="410" t="s">
        <v>8497</v>
      </c>
      <c r="C7689" s="411" t="s">
        <v>473</v>
      </c>
      <c r="D7689" s="412"/>
      <c r="E7689" s="412">
        <v>2749.2</v>
      </c>
      <c r="F7689" s="412">
        <v>0</v>
      </c>
      <c r="G7689" s="412"/>
      <c r="H7689" s="413"/>
    </row>
    <row r="7690" spans="2:8" x14ac:dyDescent="0.35">
      <c r="B7690" s="410" t="s">
        <v>8498</v>
      </c>
      <c r="C7690" s="411" t="s">
        <v>473</v>
      </c>
      <c r="D7690" s="412"/>
      <c r="E7690" s="412">
        <v>0</v>
      </c>
      <c r="F7690" s="412">
        <v>36400.800000000003</v>
      </c>
      <c r="G7690" s="412"/>
      <c r="H7690" s="413"/>
    </row>
    <row r="7691" spans="2:8" x14ac:dyDescent="0.35">
      <c r="B7691" s="410" t="s">
        <v>8499</v>
      </c>
      <c r="C7691" s="411" t="s">
        <v>473</v>
      </c>
      <c r="D7691" s="412"/>
      <c r="E7691" s="412">
        <v>36400.800000000003</v>
      </c>
      <c r="F7691" s="412">
        <v>0</v>
      </c>
      <c r="G7691" s="412"/>
      <c r="H7691" s="413"/>
    </row>
    <row r="7692" spans="2:8" ht="27.75" x14ac:dyDescent="0.35">
      <c r="B7692" s="410" t="s">
        <v>8500</v>
      </c>
      <c r="C7692" s="411" t="s">
        <v>569</v>
      </c>
      <c r="D7692" s="412"/>
      <c r="E7692" s="412">
        <v>0</v>
      </c>
      <c r="F7692" s="412">
        <v>2547</v>
      </c>
      <c r="G7692" s="412"/>
      <c r="H7692" s="413"/>
    </row>
    <row r="7693" spans="2:8" ht="27.75" x14ac:dyDescent="0.35">
      <c r="B7693" s="410" t="s">
        <v>8501</v>
      </c>
      <c r="C7693" s="411" t="s">
        <v>569</v>
      </c>
      <c r="D7693" s="412"/>
      <c r="E7693" s="412">
        <v>2547</v>
      </c>
      <c r="F7693" s="412">
        <v>0</v>
      </c>
      <c r="G7693" s="412"/>
      <c r="H7693" s="413"/>
    </row>
    <row r="7694" spans="2:8" ht="40.5" x14ac:dyDescent="0.35">
      <c r="B7694" s="410" t="s">
        <v>8502</v>
      </c>
      <c r="C7694" s="411" t="s">
        <v>597</v>
      </c>
      <c r="D7694" s="412"/>
      <c r="E7694" s="412">
        <v>0</v>
      </c>
      <c r="F7694" s="412">
        <v>2907</v>
      </c>
      <c r="G7694" s="412"/>
      <c r="H7694" s="413"/>
    </row>
    <row r="7695" spans="2:8" ht="40.5" x14ac:dyDescent="0.35">
      <c r="B7695" s="410" t="s">
        <v>8503</v>
      </c>
      <c r="C7695" s="411" t="s">
        <v>597</v>
      </c>
      <c r="D7695" s="412"/>
      <c r="E7695" s="412">
        <v>2907</v>
      </c>
      <c r="F7695" s="412">
        <v>0</v>
      </c>
      <c r="G7695" s="412"/>
      <c r="H7695" s="413"/>
    </row>
    <row r="7696" spans="2:8" ht="40.5" x14ac:dyDescent="0.35">
      <c r="B7696" s="410" t="s">
        <v>8504</v>
      </c>
      <c r="C7696" s="411" t="s">
        <v>613</v>
      </c>
      <c r="D7696" s="412"/>
      <c r="E7696" s="412">
        <v>0</v>
      </c>
      <c r="F7696" s="412">
        <v>361</v>
      </c>
      <c r="G7696" s="412"/>
      <c r="H7696" s="413"/>
    </row>
    <row r="7697" spans="2:8" ht="40.5" x14ac:dyDescent="0.35">
      <c r="B7697" s="410" t="s">
        <v>8505</v>
      </c>
      <c r="C7697" s="411" t="s">
        <v>613</v>
      </c>
      <c r="D7697" s="412"/>
      <c r="E7697" s="412">
        <v>361</v>
      </c>
      <c r="F7697" s="412">
        <v>0</v>
      </c>
      <c r="G7697" s="412"/>
      <c r="H7697" s="413"/>
    </row>
    <row r="7698" spans="2:8" ht="27.75" x14ac:dyDescent="0.35">
      <c r="B7698" s="410" t="s">
        <v>8506</v>
      </c>
      <c r="C7698" s="411" t="s">
        <v>3046</v>
      </c>
      <c r="D7698" s="412">
        <v>0</v>
      </c>
      <c r="E7698" s="412">
        <v>392734.96</v>
      </c>
      <c r="F7698" s="412">
        <v>392734.96</v>
      </c>
      <c r="G7698" s="412">
        <v>0</v>
      </c>
      <c r="H7698" s="413"/>
    </row>
    <row r="7699" spans="2:8" x14ac:dyDescent="0.35">
      <c r="B7699" s="410" t="s">
        <v>8507</v>
      </c>
      <c r="C7699" s="411" t="s">
        <v>3048</v>
      </c>
      <c r="D7699" s="412">
        <v>0</v>
      </c>
      <c r="E7699" s="412">
        <v>392734.96</v>
      </c>
      <c r="F7699" s="412">
        <v>392734.96</v>
      </c>
      <c r="G7699" s="412">
        <v>0</v>
      </c>
      <c r="H7699" s="413"/>
    </row>
    <row r="7700" spans="2:8" x14ac:dyDescent="0.35">
      <c r="B7700" s="410" t="s">
        <v>8508</v>
      </c>
      <c r="C7700" s="411" t="s">
        <v>3048</v>
      </c>
      <c r="D7700" s="412">
        <v>0</v>
      </c>
      <c r="E7700" s="412">
        <v>392734.96</v>
      </c>
      <c r="F7700" s="412">
        <v>392734.96</v>
      </c>
      <c r="G7700" s="412">
        <v>0</v>
      </c>
      <c r="H7700" s="413"/>
    </row>
    <row r="7701" spans="2:8" ht="27.75" x14ac:dyDescent="0.35">
      <c r="B7701" s="410" t="s">
        <v>8509</v>
      </c>
      <c r="C7701" s="411" t="s">
        <v>318</v>
      </c>
      <c r="D7701" s="412"/>
      <c r="E7701" s="412">
        <v>0</v>
      </c>
      <c r="F7701" s="412">
        <v>498.66</v>
      </c>
      <c r="G7701" s="412"/>
      <c r="H7701" s="413"/>
    </row>
    <row r="7702" spans="2:8" ht="27.75" x14ac:dyDescent="0.35">
      <c r="B7702" s="410" t="s">
        <v>8510</v>
      </c>
      <c r="C7702" s="411" t="s">
        <v>318</v>
      </c>
      <c r="D7702" s="412"/>
      <c r="E7702" s="412">
        <v>498.66</v>
      </c>
      <c r="F7702" s="412">
        <v>0</v>
      </c>
      <c r="G7702" s="412"/>
      <c r="H7702" s="413"/>
    </row>
    <row r="7703" spans="2:8" ht="27.75" x14ac:dyDescent="0.35">
      <c r="B7703" s="410" t="s">
        <v>8511</v>
      </c>
      <c r="C7703" s="411" t="s">
        <v>318</v>
      </c>
      <c r="D7703" s="412"/>
      <c r="E7703" s="412">
        <v>0</v>
      </c>
      <c r="F7703" s="412">
        <v>750</v>
      </c>
      <c r="G7703" s="412"/>
      <c r="H7703" s="413"/>
    </row>
    <row r="7704" spans="2:8" ht="27.75" x14ac:dyDescent="0.35">
      <c r="B7704" s="410" t="s">
        <v>8512</v>
      </c>
      <c r="C7704" s="411" t="s">
        <v>318</v>
      </c>
      <c r="D7704" s="412"/>
      <c r="E7704" s="412">
        <v>750</v>
      </c>
      <c r="F7704" s="412">
        <v>0</v>
      </c>
      <c r="G7704" s="412"/>
      <c r="H7704" s="413"/>
    </row>
    <row r="7705" spans="2:8" ht="27.75" x14ac:dyDescent="0.35">
      <c r="B7705" s="410" t="s">
        <v>8513</v>
      </c>
      <c r="C7705" s="411" t="s">
        <v>318</v>
      </c>
      <c r="D7705" s="412"/>
      <c r="E7705" s="412">
        <v>0</v>
      </c>
      <c r="F7705" s="412">
        <v>1300</v>
      </c>
      <c r="G7705" s="412"/>
      <c r="H7705" s="413"/>
    </row>
    <row r="7706" spans="2:8" ht="27.75" x14ac:dyDescent="0.35">
      <c r="B7706" s="410" t="s">
        <v>8514</v>
      </c>
      <c r="C7706" s="411" t="s">
        <v>318</v>
      </c>
      <c r="D7706" s="412"/>
      <c r="E7706" s="412">
        <v>1300</v>
      </c>
      <c r="F7706" s="412">
        <v>0</v>
      </c>
      <c r="G7706" s="412"/>
      <c r="H7706" s="413"/>
    </row>
    <row r="7707" spans="2:8" ht="27.75" x14ac:dyDescent="0.35">
      <c r="B7707" s="410" t="s">
        <v>8515</v>
      </c>
      <c r="C7707" s="411" t="s">
        <v>318</v>
      </c>
      <c r="D7707" s="412"/>
      <c r="E7707" s="412">
        <v>0</v>
      </c>
      <c r="F7707" s="412">
        <v>800</v>
      </c>
      <c r="G7707" s="412"/>
      <c r="H7707" s="413"/>
    </row>
    <row r="7708" spans="2:8" ht="27.75" x14ac:dyDescent="0.35">
      <c r="B7708" s="410" t="s">
        <v>8516</v>
      </c>
      <c r="C7708" s="411" t="s">
        <v>318</v>
      </c>
      <c r="D7708" s="412"/>
      <c r="E7708" s="412">
        <v>800</v>
      </c>
      <c r="F7708" s="412">
        <v>0</v>
      </c>
      <c r="G7708" s="412"/>
      <c r="H7708" s="413"/>
    </row>
    <row r="7709" spans="2:8" ht="27.75" x14ac:dyDescent="0.35">
      <c r="B7709" s="410" t="s">
        <v>8517</v>
      </c>
      <c r="C7709" s="411" t="s">
        <v>318</v>
      </c>
      <c r="D7709" s="412"/>
      <c r="E7709" s="412">
        <v>0</v>
      </c>
      <c r="F7709" s="412">
        <v>750</v>
      </c>
      <c r="G7709" s="412"/>
      <c r="H7709" s="413"/>
    </row>
    <row r="7710" spans="2:8" ht="27.75" x14ac:dyDescent="0.35">
      <c r="B7710" s="410" t="s">
        <v>8518</v>
      </c>
      <c r="C7710" s="411" t="s">
        <v>318</v>
      </c>
      <c r="D7710" s="412"/>
      <c r="E7710" s="412">
        <v>750</v>
      </c>
      <c r="F7710" s="412">
        <v>0</v>
      </c>
      <c r="G7710" s="412"/>
      <c r="H7710" s="413"/>
    </row>
    <row r="7711" spans="2:8" ht="27.75" x14ac:dyDescent="0.35">
      <c r="B7711" s="410" t="s">
        <v>8519</v>
      </c>
      <c r="C7711" s="411" t="s">
        <v>318</v>
      </c>
      <c r="D7711" s="412"/>
      <c r="E7711" s="412">
        <v>0</v>
      </c>
      <c r="F7711" s="412">
        <v>3200</v>
      </c>
      <c r="G7711" s="412"/>
      <c r="H7711" s="413"/>
    </row>
    <row r="7712" spans="2:8" ht="27.75" x14ac:dyDescent="0.35">
      <c r="B7712" s="410" t="s">
        <v>8520</v>
      </c>
      <c r="C7712" s="411" t="s">
        <v>318</v>
      </c>
      <c r="D7712" s="412"/>
      <c r="E7712" s="412">
        <v>3200</v>
      </c>
      <c r="F7712" s="412">
        <v>0</v>
      </c>
      <c r="G7712" s="412"/>
      <c r="H7712" s="413"/>
    </row>
    <row r="7713" spans="2:8" ht="27.75" x14ac:dyDescent="0.35">
      <c r="B7713" s="410" t="s">
        <v>8521</v>
      </c>
      <c r="C7713" s="411" t="s">
        <v>318</v>
      </c>
      <c r="D7713" s="412"/>
      <c r="E7713" s="412">
        <v>0</v>
      </c>
      <c r="F7713" s="412">
        <v>4300</v>
      </c>
      <c r="G7713" s="412"/>
      <c r="H7713" s="413"/>
    </row>
    <row r="7714" spans="2:8" ht="27.75" x14ac:dyDescent="0.35">
      <c r="B7714" s="410" t="s">
        <v>8522</v>
      </c>
      <c r="C7714" s="411" t="s">
        <v>318</v>
      </c>
      <c r="D7714" s="412"/>
      <c r="E7714" s="412">
        <v>4300</v>
      </c>
      <c r="F7714" s="412">
        <v>0</v>
      </c>
      <c r="G7714" s="412"/>
      <c r="H7714" s="413"/>
    </row>
    <row r="7715" spans="2:8" ht="40.5" x14ac:dyDescent="0.35">
      <c r="B7715" s="410" t="s">
        <v>8523</v>
      </c>
      <c r="C7715" s="411" t="s">
        <v>322</v>
      </c>
      <c r="D7715" s="412"/>
      <c r="E7715" s="412">
        <v>0</v>
      </c>
      <c r="F7715" s="412">
        <v>500</v>
      </c>
      <c r="G7715" s="412"/>
      <c r="H7715" s="413"/>
    </row>
    <row r="7716" spans="2:8" ht="40.5" x14ac:dyDescent="0.35">
      <c r="B7716" s="410" t="s">
        <v>8524</v>
      </c>
      <c r="C7716" s="411" t="s">
        <v>322</v>
      </c>
      <c r="D7716" s="412"/>
      <c r="E7716" s="412">
        <v>500</v>
      </c>
      <c r="F7716" s="412">
        <v>0</v>
      </c>
      <c r="G7716" s="412"/>
      <c r="H7716" s="413"/>
    </row>
    <row r="7717" spans="2:8" ht="40.5" x14ac:dyDescent="0.35">
      <c r="B7717" s="410" t="s">
        <v>8525</v>
      </c>
      <c r="C7717" s="411" t="s">
        <v>322</v>
      </c>
      <c r="D7717" s="412"/>
      <c r="E7717" s="412">
        <v>0</v>
      </c>
      <c r="F7717" s="412">
        <v>600</v>
      </c>
      <c r="G7717" s="412"/>
      <c r="H7717" s="413"/>
    </row>
    <row r="7718" spans="2:8" ht="40.5" x14ac:dyDescent="0.35">
      <c r="B7718" s="410" t="s">
        <v>8526</v>
      </c>
      <c r="C7718" s="411" t="s">
        <v>322</v>
      </c>
      <c r="D7718" s="412"/>
      <c r="E7718" s="412">
        <v>600</v>
      </c>
      <c r="F7718" s="412">
        <v>0</v>
      </c>
      <c r="G7718" s="412"/>
      <c r="H7718" s="413"/>
    </row>
    <row r="7719" spans="2:8" ht="40.5" x14ac:dyDescent="0.35">
      <c r="B7719" s="410" t="s">
        <v>8527</v>
      </c>
      <c r="C7719" s="411" t="s">
        <v>322</v>
      </c>
      <c r="D7719" s="412"/>
      <c r="E7719" s="412">
        <v>0</v>
      </c>
      <c r="F7719" s="412">
        <v>600</v>
      </c>
      <c r="G7719" s="412"/>
      <c r="H7719" s="413"/>
    </row>
    <row r="7720" spans="2:8" ht="40.5" x14ac:dyDescent="0.35">
      <c r="B7720" s="410" t="s">
        <v>8528</v>
      </c>
      <c r="C7720" s="411" t="s">
        <v>322</v>
      </c>
      <c r="D7720" s="412"/>
      <c r="E7720" s="412">
        <v>600</v>
      </c>
      <c r="F7720" s="412">
        <v>0</v>
      </c>
      <c r="G7720" s="412"/>
      <c r="H7720" s="413"/>
    </row>
    <row r="7721" spans="2:8" ht="40.5" x14ac:dyDescent="0.35">
      <c r="B7721" s="410" t="s">
        <v>8529</v>
      </c>
      <c r="C7721" s="411" t="s">
        <v>322</v>
      </c>
      <c r="D7721" s="412"/>
      <c r="E7721" s="412">
        <v>0</v>
      </c>
      <c r="F7721" s="412">
        <v>700</v>
      </c>
      <c r="G7721" s="412"/>
      <c r="H7721" s="413"/>
    </row>
    <row r="7722" spans="2:8" ht="40.5" x14ac:dyDescent="0.35">
      <c r="B7722" s="410" t="s">
        <v>8530</v>
      </c>
      <c r="C7722" s="411" t="s">
        <v>322</v>
      </c>
      <c r="D7722" s="412"/>
      <c r="E7722" s="412">
        <v>700</v>
      </c>
      <c r="F7722" s="412">
        <v>0</v>
      </c>
      <c r="G7722" s="412"/>
      <c r="H7722" s="413"/>
    </row>
    <row r="7723" spans="2:8" ht="40.5" x14ac:dyDescent="0.35">
      <c r="B7723" s="410" t="s">
        <v>8531</v>
      </c>
      <c r="C7723" s="411" t="s">
        <v>322</v>
      </c>
      <c r="D7723" s="412"/>
      <c r="E7723" s="412">
        <v>0</v>
      </c>
      <c r="F7723" s="412">
        <v>1100</v>
      </c>
      <c r="G7723" s="412"/>
      <c r="H7723" s="413"/>
    </row>
    <row r="7724" spans="2:8" ht="40.5" x14ac:dyDescent="0.35">
      <c r="B7724" s="410" t="s">
        <v>8532</v>
      </c>
      <c r="C7724" s="411" t="s">
        <v>322</v>
      </c>
      <c r="D7724" s="412"/>
      <c r="E7724" s="412">
        <v>1100</v>
      </c>
      <c r="F7724" s="412">
        <v>0</v>
      </c>
      <c r="G7724" s="412"/>
      <c r="H7724" s="413"/>
    </row>
    <row r="7725" spans="2:8" ht="40.5" x14ac:dyDescent="0.35">
      <c r="B7725" s="410" t="s">
        <v>8533</v>
      </c>
      <c r="C7725" s="411" t="s">
        <v>322</v>
      </c>
      <c r="D7725" s="412"/>
      <c r="E7725" s="412">
        <v>0</v>
      </c>
      <c r="F7725" s="412">
        <v>1100</v>
      </c>
      <c r="G7725" s="412"/>
      <c r="H7725" s="413"/>
    </row>
    <row r="7726" spans="2:8" ht="40.5" x14ac:dyDescent="0.35">
      <c r="B7726" s="410" t="s">
        <v>8534</v>
      </c>
      <c r="C7726" s="411" t="s">
        <v>322</v>
      </c>
      <c r="D7726" s="412"/>
      <c r="E7726" s="412">
        <v>1100</v>
      </c>
      <c r="F7726" s="412">
        <v>0</v>
      </c>
      <c r="G7726" s="412"/>
      <c r="H7726" s="413"/>
    </row>
    <row r="7727" spans="2:8" ht="40.5" x14ac:dyDescent="0.35">
      <c r="B7727" s="410" t="s">
        <v>8535</v>
      </c>
      <c r="C7727" s="411" t="s">
        <v>322</v>
      </c>
      <c r="D7727" s="412"/>
      <c r="E7727" s="412">
        <v>0</v>
      </c>
      <c r="F7727" s="412">
        <v>2100</v>
      </c>
      <c r="G7727" s="412"/>
      <c r="H7727" s="413"/>
    </row>
    <row r="7728" spans="2:8" ht="40.5" x14ac:dyDescent="0.35">
      <c r="B7728" s="410" t="s">
        <v>8536</v>
      </c>
      <c r="C7728" s="411" t="s">
        <v>322</v>
      </c>
      <c r="D7728" s="412"/>
      <c r="E7728" s="412">
        <v>2100</v>
      </c>
      <c r="F7728" s="412">
        <v>0</v>
      </c>
      <c r="G7728" s="412"/>
      <c r="H7728" s="413"/>
    </row>
    <row r="7729" spans="2:8" ht="40.5" x14ac:dyDescent="0.35">
      <c r="B7729" s="410" t="s">
        <v>8537</v>
      </c>
      <c r="C7729" s="411" t="s">
        <v>322</v>
      </c>
      <c r="D7729" s="412"/>
      <c r="E7729" s="412">
        <v>0</v>
      </c>
      <c r="F7729" s="412">
        <v>1600</v>
      </c>
      <c r="G7729" s="412"/>
      <c r="H7729" s="413"/>
    </row>
    <row r="7730" spans="2:8" ht="40.5" x14ac:dyDescent="0.35">
      <c r="B7730" s="410" t="s">
        <v>8538</v>
      </c>
      <c r="C7730" s="411" t="s">
        <v>322</v>
      </c>
      <c r="D7730" s="412"/>
      <c r="E7730" s="412">
        <v>1600</v>
      </c>
      <c r="F7730" s="412">
        <v>0</v>
      </c>
      <c r="G7730" s="412"/>
      <c r="H7730" s="413"/>
    </row>
    <row r="7731" spans="2:8" ht="40.5" x14ac:dyDescent="0.35">
      <c r="B7731" s="410" t="s">
        <v>8539</v>
      </c>
      <c r="C7731" s="411" t="s">
        <v>344</v>
      </c>
      <c r="D7731" s="412"/>
      <c r="E7731" s="412">
        <v>0</v>
      </c>
      <c r="F7731" s="412">
        <v>650</v>
      </c>
      <c r="G7731" s="412"/>
      <c r="H7731" s="413"/>
    </row>
    <row r="7732" spans="2:8" ht="40.5" x14ac:dyDescent="0.35">
      <c r="B7732" s="410" t="s">
        <v>8540</v>
      </c>
      <c r="C7732" s="411" t="s">
        <v>344</v>
      </c>
      <c r="D7732" s="412"/>
      <c r="E7732" s="412">
        <v>650</v>
      </c>
      <c r="F7732" s="412">
        <v>0</v>
      </c>
      <c r="G7732" s="412"/>
      <c r="H7732" s="413"/>
    </row>
    <row r="7733" spans="2:8" ht="40.5" x14ac:dyDescent="0.35">
      <c r="B7733" s="410" t="s">
        <v>8541</v>
      </c>
      <c r="C7733" s="411" t="s">
        <v>344</v>
      </c>
      <c r="D7733" s="412"/>
      <c r="E7733" s="412">
        <v>0</v>
      </c>
      <c r="F7733" s="412">
        <v>2050</v>
      </c>
      <c r="G7733" s="412"/>
      <c r="H7733" s="413"/>
    </row>
    <row r="7734" spans="2:8" ht="40.5" x14ac:dyDescent="0.35">
      <c r="B7734" s="410" t="s">
        <v>8542</v>
      </c>
      <c r="C7734" s="411" t="s">
        <v>344</v>
      </c>
      <c r="D7734" s="412"/>
      <c r="E7734" s="412">
        <v>2050</v>
      </c>
      <c r="F7734" s="412">
        <v>0</v>
      </c>
      <c r="G7734" s="412"/>
      <c r="H7734" s="413"/>
    </row>
    <row r="7735" spans="2:8" ht="40.5" x14ac:dyDescent="0.35">
      <c r="B7735" s="410" t="s">
        <v>8543</v>
      </c>
      <c r="C7735" s="411" t="s">
        <v>344</v>
      </c>
      <c r="D7735" s="412"/>
      <c r="E7735" s="412">
        <v>0</v>
      </c>
      <c r="F7735" s="412">
        <v>2050</v>
      </c>
      <c r="G7735" s="412"/>
      <c r="H7735" s="413"/>
    </row>
    <row r="7736" spans="2:8" ht="40.5" x14ac:dyDescent="0.35">
      <c r="B7736" s="410" t="s">
        <v>8544</v>
      </c>
      <c r="C7736" s="411" t="s">
        <v>344</v>
      </c>
      <c r="D7736" s="412"/>
      <c r="E7736" s="412">
        <v>2050</v>
      </c>
      <c r="F7736" s="412">
        <v>0</v>
      </c>
      <c r="G7736" s="412"/>
      <c r="H7736" s="413"/>
    </row>
    <row r="7737" spans="2:8" ht="40.5" x14ac:dyDescent="0.35">
      <c r="B7737" s="410" t="s">
        <v>8545</v>
      </c>
      <c r="C7737" s="411" t="s">
        <v>344</v>
      </c>
      <c r="D7737" s="412"/>
      <c r="E7737" s="412">
        <v>0</v>
      </c>
      <c r="F7737" s="412">
        <v>700</v>
      </c>
      <c r="G7737" s="412"/>
      <c r="H7737" s="413"/>
    </row>
    <row r="7738" spans="2:8" ht="40.5" x14ac:dyDescent="0.35">
      <c r="B7738" s="410" t="s">
        <v>8546</v>
      </c>
      <c r="C7738" s="411" t="s">
        <v>344</v>
      </c>
      <c r="D7738" s="412"/>
      <c r="E7738" s="412">
        <v>700</v>
      </c>
      <c r="F7738" s="412">
        <v>0</v>
      </c>
      <c r="G7738" s="412"/>
      <c r="H7738" s="413"/>
    </row>
    <row r="7739" spans="2:8" ht="40.5" x14ac:dyDescent="0.35">
      <c r="B7739" s="410" t="s">
        <v>8547</v>
      </c>
      <c r="C7739" s="411" t="s">
        <v>344</v>
      </c>
      <c r="D7739" s="412"/>
      <c r="E7739" s="412">
        <v>0</v>
      </c>
      <c r="F7739" s="412">
        <v>1250</v>
      </c>
      <c r="G7739" s="412"/>
      <c r="H7739" s="413"/>
    </row>
    <row r="7740" spans="2:8" ht="40.5" x14ac:dyDescent="0.35">
      <c r="B7740" s="410" t="s">
        <v>8548</v>
      </c>
      <c r="C7740" s="411" t="s">
        <v>344</v>
      </c>
      <c r="D7740" s="412"/>
      <c r="E7740" s="412">
        <v>1250</v>
      </c>
      <c r="F7740" s="412">
        <v>0</v>
      </c>
      <c r="G7740" s="412"/>
      <c r="H7740" s="413"/>
    </row>
    <row r="7741" spans="2:8" ht="40.5" x14ac:dyDescent="0.35">
      <c r="B7741" s="410" t="s">
        <v>8549</v>
      </c>
      <c r="C7741" s="411" t="s">
        <v>344</v>
      </c>
      <c r="D7741" s="412"/>
      <c r="E7741" s="412">
        <v>0</v>
      </c>
      <c r="F7741" s="412">
        <v>700</v>
      </c>
      <c r="G7741" s="412"/>
      <c r="H7741" s="413"/>
    </row>
    <row r="7742" spans="2:8" ht="40.5" x14ac:dyDescent="0.35">
      <c r="B7742" s="410" t="s">
        <v>8550</v>
      </c>
      <c r="C7742" s="411" t="s">
        <v>344</v>
      </c>
      <c r="D7742" s="412"/>
      <c r="E7742" s="412">
        <v>700</v>
      </c>
      <c r="F7742" s="412">
        <v>0</v>
      </c>
      <c r="G7742" s="412"/>
      <c r="H7742" s="413"/>
    </row>
    <row r="7743" spans="2:8" ht="40.5" x14ac:dyDescent="0.35">
      <c r="B7743" s="410" t="s">
        <v>8551</v>
      </c>
      <c r="C7743" s="411" t="s">
        <v>344</v>
      </c>
      <c r="D7743" s="412"/>
      <c r="E7743" s="412">
        <v>0</v>
      </c>
      <c r="F7743" s="412">
        <v>2681.04</v>
      </c>
      <c r="G7743" s="412"/>
      <c r="H7743" s="413"/>
    </row>
    <row r="7744" spans="2:8" ht="40.5" x14ac:dyDescent="0.35">
      <c r="B7744" s="410" t="s">
        <v>8552</v>
      </c>
      <c r="C7744" s="411" t="s">
        <v>344</v>
      </c>
      <c r="D7744" s="412"/>
      <c r="E7744" s="412">
        <v>2681.04</v>
      </c>
      <c r="F7744" s="412">
        <v>0</v>
      </c>
      <c r="G7744" s="412"/>
      <c r="H7744" s="413"/>
    </row>
    <row r="7745" spans="2:8" ht="40.5" x14ac:dyDescent="0.35">
      <c r="B7745" s="410" t="s">
        <v>8553</v>
      </c>
      <c r="C7745" s="411" t="s">
        <v>344</v>
      </c>
      <c r="D7745" s="412"/>
      <c r="E7745" s="412">
        <v>0</v>
      </c>
      <c r="F7745" s="412">
        <v>1450</v>
      </c>
      <c r="G7745" s="412"/>
      <c r="H7745" s="413"/>
    </row>
    <row r="7746" spans="2:8" ht="40.5" x14ac:dyDescent="0.35">
      <c r="B7746" s="410" t="s">
        <v>8554</v>
      </c>
      <c r="C7746" s="411" t="s">
        <v>344</v>
      </c>
      <c r="D7746" s="412"/>
      <c r="E7746" s="412">
        <v>1450</v>
      </c>
      <c r="F7746" s="412">
        <v>0</v>
      </c>
      <c r="G7746" s="412"/>
      <c r="H7746" s="413"/>
    </row>
    <row r="7747" spans="2:8" ht="40.5" x14ac:dyDescent="0.35">
      <c r="B7747" s="410" t="s">
        <v>8555</v>
      </c>
      <c r="C7747" s="411" t="s">
        <v>344</v>
      </c>
      <c r="D7747" s="412"/>
      <c r="E7747" s="412">
        <v>0</v>
      </c>
      <c r="F7747" s="412">
        <v>650</v>
      </c>
      <c r="G7747" s="412"/>
      <c r="H7747" s="413"/>
    </row>
    <row r="7748" spans="2:8" ht="40.5" x14ac:dyDescent="0.35">
      <c r="B7748" s="410" t="s">
        <v>8556</v>
      </c>
      <c r="C7748" s="411" t="s">
        <v>344</v>
      </c>
      <c r="D7748" s="412"/>
      <c r="E7748" s="412">
        <v>650</v>
      </c>
      <c r="F7748" s="412">
        <v>0</v>
      </c>
      <c r="G7748" s="412"/>
      <c r="H7748" s="413"/>
    </row>
    <row r="7749" spans="2:8" ht="40.5" x14ac:dyDescent="0.35">
      <c r="B7749" s="410" t="s">
        <v>8557</v>
      </c>
      <c r="C7749" s="411" t="s">
        <v>352</v>
      </c>
      <c r="D7749" s="412"/>
      <c r="E7749" s="412">
        <v>0</v>
      </c>
      <c r="F7749" s="412">
        <v>2300</v>
      </c>
      <c r="G7749" s="412"/>
      <c r="H7749" s="413"/>
    </row>
    <row r="7750" spans="2:8" ht="40.5" x14ac:dyDescent="0.35">
      <c r="B7750" s="410" t="s">
        <v>8558</v>
      </c>
      <c r="C7750" s="411" t="s">
        <v>352</v>
      </c>
      <c r="D7750" s="412"/>
      <c r="E7750" s="412">
        <v>2300</v>
      </c>
      <c r="F7750" s="412">
        <v>0</v>
      </c>
      <c r="G7750" s="412"/>
      <c r="H7750" s="413"/>
    </row>
    <row r="7751" spans="2:8" ht="40.5" x14ac:dyDescent="0.35">
      <c r="B7751" s="410" t="s">
        <v>8559</v>
      </c>
      <c r="C7751" s="411" t="s">
        <v>352</v>
      </c>
      <c r="D7751" s="412"/>
      <c r="E7751" s="412">
        <v>0</v>
      </c>
      <c r="F7751" s="412">
        <v>3320</v>
      </c>
      <c r="G7751" s="412"/>
      <c r="H7751" s="413"/>
    </row>
    <row r="7752" spans="2:8" ht="40.5" x14ac:dyDescent="0.35">
      <c r="B7752" s="410" t="s">
        <v>8560</v>
      </c>
      <c r="C7752" s="411" t="s">
        <v>352</v>
      </c>
      <c r="D7752" s="412"/>
      <c r="E7752" s="412">
        <v>3320</v>
      </c>
      <c r="F7752" s="412">
        <v>0</v>
      </c>
      <c r="G7752" s="412"/>
      <c r="H7752" s="413"/>
    </row>
    <row r="7753" spans="2:8" ht="40.5" x14ac:dyDescent="0.35">
      <c r="B7753" s="410" t="s">
        <v>8561</v>
      </c>
      <c r="C7753" s="411" t="s">
        <v>352</v>
      </c>
      <c r="D7753" s="412"/>
      <c r="E7753" s="412">
        <v>0</v>
      </c>
      <c r="F7753" s="412">
        <v>5000</v>
      </c>
      <c r="G7753" s="412"/>
      <c r="H7753" s="413"/>
    </row>
    <row r="7754" spans="2:8" ht="40.5" x14ac:dyDescent="0.35">
      <c r="B7754" s="410" t="s">
        <v>8562</v>
      </c>
      <c r="C7754" s="411" t="s">
        <v>352</v>
      </c>
      <c r="D7754" s="412"/>
      <c r="E7754" s="412">
        <v>5000</v>
      </c>
      <c r="F7754" s="412">
        <v>0</v>
      </c>
      <c r="G7754" s="412"/>
      <c r="H7754" s="413"/>
    </row>
    <row r="7755" spans="2:8" ht="40.5" x14ac:dyDescent="0.35">
      <c r="B7755" s="410" t="s">
        <v>8563</v>
      </c>
      <c r="C7755" s="411" t="s">
        <v>352</v>
      </c>
      <c r="D7755" s="412"/>
      <c r="E7755" s="412">
        <v>0</v>
      </c>
      <c r="F7755" s="412">
        <v>2900</v>
      </c>
      <c r="G7755" s="412"/>
      <c r="H7755" s="413"/>
    </row>
    <row r="7756" spans="2:8" ht="40.5" x14ac:dyDescent="0.35">
      <c r="B7756" s="410" t="s">
        <v>8564</v>
      </c>
      <c r="C7756" s="411" t="s">
        <v>352</v>
      </c>
      <c r="D7756" s="412"/>
      <c r="E7756" s="412">
        <v>2900</v>
      </c>
      <c r="F7756" s="412">
        <v>0</v>
      </c>
      <c r="G7756" s="412"/>
      <c r="H7756" s="413"/>
    </row>
    <row r="7757" spans="2:8" ht="40.5" x14ac:dyDescent="0.35">
      <c r="B7757" s="410" t="s">
        <v>8565</v>
      </c>
      <c r="C7757" s="411" t="s">
        <v>352</v>
      </c>
      <c r="D7757" s="412"/>
      <c r="E7757" s="412">
        <v>0</v>
      </c>
      <c r="F7757" s="412">
        <v>1100</v>
      </c>
      <c r="G7757" s="412"/>
      <c r="H7757" s="413"/>
    </row>
    <row r="7758" spans="2:8" ht="40.5" x14ac:dyDescent="0.35">
      <c r="B7758" s="410" t="s">
        <v>8566</v>
      </c>
      <c r="C7758" s="411" t="s">
        <v>352</v>
      </c>
      <c r="D7758" s="412"/>
      <c r="E7758" s="412">
        <v>1100</v>
      </c>
      <c r="F7758" s="412">
        <v>0</v>
      </c>
      <c r="G7758" s="412"/>
      <c r="H7758" s="413"/>
    </row>
    <row r="7759" spans="2:8" ht="40.5" x14ac:dyDescent="0.35">
      <c r="B7759" s="410" t="s">
        <v>8567</v>
      </c>
      <c r="C7759" s="411" t="s">
        <v>352</v>
      </c>
      <c r="D7759" s="412"/>
      <c r="E7759" s="412">
        <v>0</v>
      </c>
      <c r="F7759" s="412">
        <v>300</v>
      </c>
      <c r="G7759" s="412"/>
      <c r="H7759" s="413"/>
    </row>
    <row r="7760" spans="2:8" ht="40.5" x14ac:dyDescent="0.35">
      <c r="B7760" s="410" t="s">
        <v>8568</v>
      </c>
      <c r="C7760" s="411" t="s">
        <v>352</v>
      </c>
      <c r="D7760" s="412"/>
      <c r="E7760" s="412">
        <v>300</v>
      </c>
      <c r="F7760" s="412">
        <v>0</v>
      </c>
      <c r="G7760" s="412"/>
      <c r="H7760" s="413"/>
    </row>
    <row r="7761" spans="2:8" ht="40.5" x14ac:dyDescent="0.35">
      <c r="B7761" s="410" t="s">
        <v>8569</v>
      </c>
      <c r="C7761" s="411" t="s">
        <v>352</v>
      </c>
      <c r="D7761" s="412"/>
      <c r="E7761" s="412">
        <v>0</v>
      </c>
      <c r="F7761" s="412">
        <v>1200</v>
      </c>
      <c r="G7761" s="412"/>
      <c r="H7761" s="413"/>
    </row>
    <row r="7762" spans="2:8" ht="40.5" x14ac:dyDescent="0.35">
      <c r="B7762" s="410" t="s">
        <v>8570</v>
      </c>
      <c r="C7762" s="411" t="s">
        <v>352</v>
      </c>
      <c r="D7762" s="412"/>
      <c r="E7762" s="412">
        <v>1200</v>
      </c>
      <c r="F7762" s="412">
        <v>0</v>
      </c>
      <c r="G7762" s="412"/>
      <c r="H7762" s="413"/>
    </row>
    <row r="7763" spans="2:8" ht="40.5" x14ac:dyDescent="0.35">
      <c r="B7763" s="410" t="s">
        <v>8571</v>
      </c>
      <c r="C7763" s="411" t="s">
        <v>352</v>
      </c>
      <c r="D7763" s="412"/>
      <c r="E7763" s="412">
        <v>0</v>
      </c>
      <c r="F7763" s="412">
        <v>1000</v>
      </c>
      <c r="G7763" s="412"/>
      <c r="H7763" s="413"/>
    </row>
    <row r="7764" spans="2:8" ht="40.5" x14ac:dyDescent="0.35">
      <c r="B7764" s="410" t="s">
        <v>8572</v>
      </c>
      <c r="C7764" s="411" t="s">
        <v>352</v>
      </c>
      <c r="D7764" s="412"/>
      <c r="E7764" s="412">
        <v>1000</v>
      </c>
      <c r="F7764" s="412">
        <v>0</v>
      </c>
      <c r="G7764" s="412"/>
      <c r="H7764" s="413"/>
    </row>
    <row r="7765" spans="2:8" ht="40.5" x14ac:dyDescent="0.35">
      <c r="B7765" s="410" t="s">
        <v>8573</v>
      </c>
      <c r="C7765" s="411" t="s">
        <v>354</v>
      </c>
      <c r="D7765" s="412"/>
      <c r="E7765" s="412">
        <v>0</v>
      </c>
      <c r="F7765" s="412">
        <v>600</v>
      </c>
      <c r="G7765" s="412"/>
      <c r="H7765" s="413"/>
    </row>
    <row r="7766" spans="2:8" ht="40.5" x14ac:dyDescent="0.35">
      <c r="B7766" s="410" t="s">
        <v>8574</v>
      </c>
      <c r="C7766" s="411" t="s">
        <v>354</v>
      </c>
      <c r="D7766" s="412"/>
      <c r="E7766" s="412">
        <v>600</v>
      </c>
      <c r="F7766" s="412">
        <v>0</v>
      </c>
      <c r="G7766" s="412"/>
      <c r="H7766" s="413"/>
    </row>
    <row r="7767" spans="2:8" ht="40.5" x14ac:dyDescent="0.35">
      <c r="B7767" s="410" t="s">
        <v>8575</v>
      </c>
      <c r="C7767" s="411" t="s">
        <v>354</v>
      </c>
      <c r="D7767" s="412"/>
      <c r="E7767" s="412">
        <v>0</v>
      </c>
      <c r="F7767" s="412">
        <v>650</v>
      </c>
      <c r="G7767" s="412"/>
      <c r="H7767" s="413"/>
    </row>
    <row r="7768" spans="2:8" ht="40.5" x14ac:dyDescent="0.35">
      <c r="B7768" s="410" t="s">
        <v>8576</v>
      </c>
      <c r="C7768" s="411" t="s">
        <v>354</v>
      </c>
      <c r="D7768" s="412"/>
      <c r="E7768" s="412">
        <v>650</v>
      </c>
      <c r="F7768" s="412">
        <v>0</v>
      </c>
      <c r="G7768" s="412"/>
      <c r="H7768" s="413"/>
    </row>
    <row r="7769" spans="2:8" ht="40.5" x14ac:dyDescent="0.35">
      <c r="B7769" s="410" t="s">
        <v>8577</v>
      </c>
      <c r="C7769" s="411" t="s">
        <v>354</v>
      </c>
      <c r="D7769" s="412"/>
      <c r="E7769" s="412">
        <v>0</v>
      </c>
      <c r="F7769" s="412">
        <v>4603.9399999999996</v>
      </c>
      <c r="G7769" s="412"/>
      <c r="H7769" s="413"/>
    </row>
    <row r="7770" spans="2:8" ht="40.5" x14ac:dyDescent="0.35">
      <c r="B7770" s="410" t="s">
        <v>8578</v>
      </c>
      <c r="C7770" s="411" t="s">
        <v>354</v>
      </c>
      <c r="D7770" s="412"/>
      <c r="E7770" s="412">
        <v>4603.9399999999996</v>
      </c>
      <c r="F7770" s="412">
        <v>0</v>
      </c>
      <c r="G7770" s="412"/>
      <c r="H7770" s="413"/>
    </row>
    <row r="7771" spans="2:8" ht="40.5" x14ac:dyDescent="0.35">
      <c r="B7771" s="410" t="s">
        <v>8579</v>
      </c>
      <c r="C7771" s="411" t="s">
        <v>354</v>
      </c>
      <c r="D7771" s="412"/>
      <c r="E7771" s="412">
        <v>0</v>
      </c>
      <c r="F7771" s="412">
        <v>720</v>
      </c>
      <c r="G7771" s="412"/>
      <c r="H7771" s="413"/>
    </row>
    <row r="7772" spans="2:8" ht="40.5" x14ac:dyDescent="0.35">
      <c r="B7772" s="410" t="s">
        <v>8580</v>
      </c>
      <c r="C7772" s="411" t="s">
        <v>354</v>
      </c>
      <c r="D7772" s="412"/>
      <c r="E7772" s="412">
        <v>720</v>
      </c>
      <c r="F7772" s="412">
        <v>0</v>
      </c>
      <c r="G7772" s="412"/>
      <c r="H7772" s="413"/>
    </row>
    <row r="7773" spans="2:8" ht="40.5" x14ac:dyDescent="0.35">
      <c r="B7773" s="410" t="s">
        <v>8581</v>
      </c>
      <c r="C7773" s="411" t="s">
        <v>354</v>
      </c>
      <c r="D7773" s="412"/>
      <c r="E7773" s="412">
        <v>0</v>
      </c>
      <c r="F7773" s="412">
        <v>1950</v>
      </c>
      <c r="G7773" s="412"/>
      <c r="H7773" s="413"/>
    </row>
    <row r="7774" spans="2:8" ht="40.5" x14ac:dyDescent="0.35">
      <c r="B7774" s="410" t="s">
        <v>8582</v>
      </c>
      <c r="C7774" s="411" t="s">
        <v>354</v>
      </c>
      <c r="D7774" s="412"/>
      <c r="E7774" s="412">
        <v>1950</v>
      </c>
      <c r="F7774" s="412">
        <v>0</v>
      </c>
      <c r="G7774" s="412"/>
      <c r="H7774" s="413"/>
    </row>
    <row r="7775" spans="2:8" ht="40.5" x14ac:dyDescent="0.35">
      <c r="B7775" s="410" t="s">
        <v>8583</v>
      </c>
      <c r="C7775" s="411" t="s">
        <v>354</v>
      </c>
      <c r="D7775" s="412"/>
      <c r="E7775" s="412">
        <v>0</v>
      </c>
      <c r="F7775" s="412">
        <v>2000</v>
      </c>
      <c r="G7775" s="412"/>
      <c r="H7775" s="413"/>
    </row>
    <row r="7776" spans="2:8" ht="40.5" x14ac:dyDescent="0.35">
      <c r="B7776" s="410" t="s">
        <v>8584</v>
      </c>
      <c r="C7776" s="411" t="s">
        <v>354</v>
      </c>
      <c r="D7776" s="412"/>
      <c r="E7776" s="412">
        <v>2000</v>
      </c>
      <c r="F7776" s="412">
        <v>0</v>
      </c>
      <c r="G7776" s="412"/>
      <c r="H7776" s="413"/>
    </row>
    <row r="7777" spans="2:8" ht="40.5" x14ac:dyDescent="0.35">
      <c r="B7777" s="410" t="s">
        <v>8585</v>
      </c>
      <c r="C7777" s="411" t="s">
        <v>354</v>
      </c>
      <c r="D7777" s="412"/>
      <c r="E7777" s="412">
        <v>0</v>
      </c>
      <c r="F7777" s="412">
        <v>1650</v>
      </c>
      <c r="G7777" s="412"/>
      <c r="H7777" s="413"/>
    </row>
    <row r="7778" spans="2:8" ht="40.5" x14ac:dyDescent="0.35">
      <c r="B7778" s="410" t="s">
        <v>8586</v>
      </c>
      <c r="C7778" s="411" t="s">
        <v>354</v>
      </c>
      <c r="D7778" s="412"/>
      <c r="E7778" s="412">
        <v>1650</v>
      </c>
      <c r="F7778" s="412">
        <v>0</v>
      </c>
      <c r="G7778" s="412"/>
      <c r="H7778" s="413"/>
    </row>
    <row r="7779" spans="2:8" ht="40.5" x14ac:dyDescent="0.35">
      <c r="B7779" s="410" t="s">
        <v>8587</v>
      </c>
      <c r="C7779" s="411" t="s">
        <v>374</v>
      </c>
      <c r="D7779" s="412"/>
      <c r="E7779" s="412">
        <v>0</v>
      </c>
      <c r="F7779" s="412">
        <v>9700</v>
      </c>
      <c r="G7779" s="412"/>
      <c r="H7779" s="413"/>
    </row>
    <row r="7780" spans="2:8" ht="40.5" x14ac:dyDescent="0.35">
      <c r="B7780" s="410" t="s">
        <v>8588</v>
      </c>
      <c r="C7780" s="411" t="s">
        <v>374</v>
      </c>
      <c r="D7780" s="412"/>
      <c r="E7780" s="412">
        <v>9700</v>
      </c>
      <c r="F7780" s="412">
        <v>0</v>
      </c>
      <c r="G7780" s="412"/>
      <c r="H7780" s="413"/>
    </row>
    <row r="7781" spans="2:8" ht="40.5" x14ac:dyDescent="0.35">
      <c r="B7781" s="410" t="s">
        <v>8589</v>
      </c>
      <c r="C7781" s="411" t="s">
        <v>374</v>
      </c>
      <c r="D7781" s="412"/>
      <c r="E7781" s="412">
        <v>0</v>
      </c>
      <c r="F7781" s="412">
        <v>500</v>
      </c>
      <c r="G7781" s="412"/>
      <c r="H7781" s="413"/>
    </row>
    <row r="7782" spans="2:8" ht="40.5" x14ac:dyDescent="0.35">
      <c r="B7782" s="410" t="s">
        <v>8590</v>
      </c>
      <c r="C7782" s="411" t="s">
        <v>374</v>
      </c>
      <c r="D7782" s="412"/>
      <c r="E7782" s="412">
        <v>500</v>
      </c>
      <c r="F7782" s="412">
        <v>0</v>
      </c>
      <c r="G7782" s="412"/>
      <c r="H7782" s="413"/>
    </row>
    <row r="7783" spans="2:8" ht="40.5" x14ac:dyDescent="0.35">
      <c r="B7783" s="410" t="s">
        <v>8591</v>
      </c>
      <c r="C7783" s="411" t="s">
        <v>374</v>
      </c>
      <c r="D7783" s="412"/>
      <c r="E7783" s="412">
        <v>0</v>
      </c>
      <c r="F7783" s="412">
        <v>1700</v>
      </c>
      <c r="G7783" s="412"/>
      <c r="H7783" s="413"/>
    </row>
    <row r="7784" spans="2:8" ht="40.5" x14ac:dyDescent="0.35">
      <c r="B7784" s="410" t="s">
        <v>8592</v>
      </c>
      <c r="C7784" s="411" t="s">
        <v>374</v>
      </c>
      <c r="D7784" s="412"/>
      <c r="E7784" s="412">
        <v>1700</v>
      </c>
      <c r="F7784" s="412">
        <v>0</v>
      </c>
      <c r="G7784" s="412"/>
      <c r="H7784" s="413"/>
    </row>
    <row r="7785" spans="2:8" ht="40.5" x14ac:dyDescent="0.35">
      <c r="B7785" s="410" t="s">
        <v>8593</v>
      </c>
      <c r="C7785" s="411" t="s">
        <v>374</v>
      </c>
      <c r="D7785" s="412"/>
      <c r="E7785" s="412">
        <v>0</v>
      </c>
      <c r="F7785" s="412">
        <v>4673</v>
      </c>
      <c r="G7785" s="412"/>
      <c r="H7785" s="413"/>
    </row>
    <row r="7786" spans="2:8" ht="40.5" x14ac:dyDescent="0.35">
      <c r="B7786" s="410" t="s">
        <v>8594</v>
      </c>
      <c r="C7786" s="411" t="s">
        <v>374</v>
      </c>
      <c r="D7786" s="412"/>
      <c r="E7786" s="412">
        <v>4673</v>
      </c>
      <c r="F7786" s="412">
        <v>0</v>
      </c>
      <c r="G7786" s="412"/>
      <c r="H7786" s="413"/>
    </row>
    <row r="7787" spans="2:8" ht="40.5" x14ac:dyDescent="0.35">
      <c r="B7787" s="410" t="s">
        <v>8595</v>
      </c>
      <c r="C7787" s="411" t="s">
        <v>374</v>
      </c>
      <c r="D7787" s="412"/>
      <c r="E7787" s="412">
        <v>0</v>
      </c>
      <c r="F7787" s="412">
        <v>500</v>
      </c>
      <c r="G7787" s="412"/>
      <c r="H7787" s="413"/>
    </row>
    <row r="7788" spans="2:8" ht="40.5" x14ac:dyDescent="0.35">
      <c r="B7788" s="410" t="s">
        <v>8596</v>
      </c>
      <c r="C7788" s="411" t="s">
        <v>374</v>
      </c>
      <c r="D7788" s="412"/>
      <c r="E7788" s="412">
        <v>500</v>
      </c>
      <c r="F7788" s="412">
        <v>0</v>
      </c>
      <c r="G7788" s="412"/>
      <c r="H7788" s="413"/>
    </row>
    <row r="7789" spans="2:8" ht="40.5" x14ac:dyDescent="0.35">
      <c r="B7789" s="410" t="s">
        <v>8597</v>
      </c>
      <c r="C7789" s="411" t="s">
        <v>374</v>
      </c>
      <c r="D7789" s="412"/>
      <c r="E7789" s="412">
        <v>0</v>
      </c>
      <c r="F7789" s="412">
        <v>4820</v>
      </c>
      <c r="G7789" s="412"/>
      <c r="H7789" s="413"/>
    </row>
    <row r="7790" spans="2:8" ht="40.5" x14ac:dyDescent="0.35">
      <c r="B7790" s="410" t="s">
        <v>8598</v>
      </c>
      <c r="C7790" s="411" t="s">
        <v>374</v>
      </c>
      <c r="D7790" s="412"/>
      <c r="E7790" s="412">
        <v>4820</v>
      </c>
      <c r="F7790" s="412">
        <v>0</v>
      </c>
      <c r="G7790" s="412"/>
      <c r="H7790" s="413"/>
    </row>
    <row r="7791" spans="2:8" ht="40.5" x14ac:dyDescent="0.35">
      <c r="B7791" s="410" t="s">
        <v>8599</v>
      </c>
      <c r="C7791" s="411" t="s">
        <v>374</v>
      </c>
      <c r="D7791" s="412"/>
      <c r="E7791" s="412">
        <v>0</v>
      </c>
      <c r="F7791" s="412">
        <v>750</v>
      </c>
      <c r="G7791" s="412"/>
      <c r="H7791" s="413"/>
    </row>
    <row r="7792" spans="2:8" ht="40.5" x14ac:dyDescent="0.35">
      <c r="B7792" s="410" t="s">
        <v>8600</v>
      </c>
      <c r="C7792" s="411" t="s">
        <v>374</v>
      </c>
      <c r="D7792" s="412"/>
      <c r="E7792" s="412">
        <v>750</v>
      </c>
      <c r="F7792" s="412">
        <v>0</v>
      </c>
      <c r="G7792" s="412"/>
      <c r="H7792" s="413"/>
    </row>
    <row r="7793" spans="2:8" ht="40.5" x14ac:dyDescent="0.35">
      <c r="B7793" s="410" t="s">
        <v>8601</v>
      </c>
      <c r="C7793" s="411" t="s">
        <v>374</v>
      </c>
      <c r="D7793" s="412"/>
      <c r="E7793" s="412">
        <v>0</v>
      </c>
      <c r="F7793" s="412">
        <v>1200</v>
      </c>
      <c r="G7793" s="412"/>
      <c r="H7793" s="413"/>
    </row>
    <row r="7794" spans="2:8" ht="40.5" x14ac:dyDescent="0.35">
      <c r="B7794" s="410" t="s">
        <v>8602</v>
      </c>
      <c r="C7794" s="411" t="s">
        <v>374</v>
      </c>
      <c r="D7794" s="412"/>
      <c r="E7794" s="412">
        <v>1200</v>
      </c>
      <c r="F7794" s="412">
        <v>0</v>
      </c>
      <c r="G7794" s="412"/>
      <c r="H7794" s="413"/>
    </row>
    <row r="7795" spans="2:8" ht="40.5" x14ac:dyDescent="0.35">
      <c r="B7795" s="410" t="s">
        <v>8603</v>
      </c>
      <c r="C7795" s="411" t="s">
        <v>374</v>
      </c>
      <c r="D7795" s="412"/>
      <c r="E7795" s="412">
        <v>0</v>
      </c>
      <c r="F7795" s="412">
        <v>3300</v>
      </c>
      <c r="G7795" s="412"/>
      <c r="H7795" s="413"/>
    </row>
    <row r="7796" spans="2:8" ht="40.5" x14ac:dyDescent="0.35">
      <c r="B7796" s="410" t="s">
        <v>8604</v>
      </c>
      <c r="C7796" s="411" t="s">
        <v>374</v>
      </c>
      <c r="D7796" s="412"/>
      <c r="E7796" s="412">
        <v>3300</v>
      </c>
      <c r="F7796" s="412">
        <v>0</v>
      </c>
      <c r="G7796" s="412"/>
      <c r="H7796" s="413"/>
    </row>
    <row r="7797" spans="2:8" ht="40.5" x14ac:dyDescent="0.35">
      <c r="B7797" s="410" t="s">
        <v>8605</v>
      </c>
      <c r="C7797" s="411" t="s">
        <v>374</v>
      </c>
      <c r="D7797" s="412"/>
      <c r="E7797" s="412">
        <v>0</v>
      </c>
      <c r="F7797" s="412">
        <v>5050</v>
      </c>
      <c r="G7797" s="412"/>
      <c r="H7797" s="413"/>
    </row>
    <row r="7798" spans="2:8" ht="40.5" x14ac:dyDescent="0.35">
      <c r="B7798" s="410" t="s">
        <v>8606</v>
      </c>
      <c r="C7798" s="411" t="s">
        <v>374</v>
      </c>
      <c r="D7798" s="412"/>
      <c r="E7798" s="412">
        <v>5050</v>
      </c>
      <c r="F7798" s="412">
        <v>0</v>
      </c>
      <c r="G7798" s="412"/>
      <c r="H7798" s="413"/>
    </row>
    <row r="7799" spans="2:8" ht="40.5" x14ac:dyDescent="0.35">
      <c r="B7799" s="410" t="s">
        <v>8607</v>
      </c>
      <c r="C7799" s="411" t="s">
        <v>384</v>
      </c>
      <c r="D7799" s="412"/>
      <c r="E7799" s="412">
        <v>0</v>
      </c>
      <c r="F7799" s="412">
        <v>3460</v>
      </c>
      <c r="G7799" s="412"/>
      <c r="H7799" s="413"/>
    </row>
    <row r="7800" spans="2:8" ht="40.5" x14ac:dyDescent="0.35">
      <c r="B7800" s="410" t="s">
        <v>8608</v>
      </c>
      <c r="C7800" s="411" t="s">
        <v>384</v>
      </c>
      <c r="D7800" s="412"/>
      <c r="E7800" s="412">
        <v>3460</v>
      </c>
      <c r="F7800" s="412">
        <v>0</v>
      </c>
      <c r="G7800" s="412"/>
      <c r="H7800" s="413"/>
    </row>
    <row r="7801" spans="2:8" ht="40.5" x14ac:dyDescent="0.35">
      <c r="B7801" s="410" t="s">
        <v>8609</v>
      </c>
      <c r="C7801" s="411" t="s">
        <v>384</v>
      </c>
      <c r="D7801" s="412"/>
      <c r="E7801" s="412">
        <v>0</v>
      </c>
      <c r="F7801" s="412">
        <v>4500</v>
      </c>
      <c r="G7801" s="412"/>
      <c r="H7801" s="413"/>
    </row>
    <row r="7802" spans="2:8" ht="40.5" x14ac:dyDescent="0.35">
      <c r="B7802" s="410" t="s">
        <v>8610</v>
      </c>
      <c r="C7802" s="411" t="s">
        <v>384</v>
      </c>
      <c r="D7802" s="412"/>
      <c r="E7802" s="412">
        <v>4500</v>
      </c>
      <c r="F7802" s="412">
        <v>0</v>
      </c>
      <c r="G7802" s="412"/>
      <c r="H7802" s="413"/>
    </row>
    <row r="7803" spans="2:8" ht="40.5" x14ac:dyDescent="0.35">
      <c r="B7803" s="410" t="s">
        <v>8611</v>
      </c>
      <c r="C7803" s="411" t="s">
        <v>384</v>
      </c>
      <c r="D7803" s="412"/>
      <c r="E7803" s="412">
        <v>0</v>
      </c>
      <c r="F7803" s="412">
        <v>8000</v>
      </c>
      <c r="G7803" s="412"/>
      <c r="H7803" s="413"/>
    </row>
    <row r="7804" spans="2:8" ht="40.5" x14ac:dyDescent="0.35">
      <c r="B7804" s="410" t="s">
        <v>8612</v>
      </c>
      <c r="C7804" s="411" t="s">
        <v>384</v>
      </c>
      <c r="D7804" s="412"/>
      <c r="E7804" s="412">
        <v>8000</v>
      </c>
      <c r="F7804" s="412">
        <v>0</v>
      </c>
      <c r="G7804" s="412"/>
      <c r="H7804" s="413"/>
    </row>
    <row r="7805" spans="2:8" ht="40.5" x14ac:dyDescent="0.35">
      <c r="B7805" s="410" t="s">
        <v>8613</v>
      </c>
      <c r="C7805" s="411" t="s">
        <v>384</v>
      </c>
      <c r="D7805" s="412"/>
      <c r="E7805" s="412">
        <v>0</v>
      </c>
      <c r="F7805" s="412">
        <v>600</v>
      </c>
      <c r="G7805" s="412"/>
      <c r="H7805" s="413"/>
    </row>
    <row r="7806" spans="2:8" ht="40.5" x14ac:dyDescent="0.35">
      <c r="B7806" s="410" t="s">
        <v>8614</v>
      </c>
      <c r="C7806" s="411" t="s">
        <v>384</v>
      </c>
      <c r="D7806" s="412"/>
      <c r="E7806" s="412">
        <v>600</v>
      </c>
      <c r="F7806" s="412">
        <v>0</v>
      </c>
      <c r="G7806" s="412"/>
      <c r="H7806" s="413"/>
    </row>
    <row r="7807" spans="2:8" ht="40.5" x14ac:dyDescent="0.35">
      <c r="B7807" s="410" t="s">
        <v>8615</v>
      </c>
      <c r="C7807" s="411" t="s">
        <v>384</v>
      </c>
      <c r="D7807" s="412"/>
      <c r="E7807" s="412">
        <v>0</v>
      </c>
      <c r="F7807" s="412">
        <v>900</v>
      </c>
      <c r="G7807" s="412"/>
      <c r="H7807" s="413"/>
    </row>
    <row r="7808" spans="2:8" ht="40.5" x14ac:dyDescent="0.35">
      <c r="B7808" s="410" t="s">
        <v>8616</v>
      </c>
      <c r="C7808" s="411" t="s">
        <v>384</v>
      </c>
      <c r="D7808" s="412"/>
      <c r="E7808" s="412">
        <v>900</v>
      </c>
      <c r="F7808" s="412">
        <v>0</v>
      </c>
      <c r="G7808" s="412"/>
      <c r="H7808" s="413"/>
    </row>
    <row r="7809" spans="2:8" ht="40.5" x14ac:dyDescent="0.35">
      <c r="B7809" s="410" t="s">
        <v>8617</v>
      </c>
      <c r="C7809" s="411" t="s">
        <v>384</v>
      </c>
      <c r="D7809" s="412"/>
      <c r="E7809" s="412">
        <v>0</v>
      </c>
      <c r="F7809" s="412">
        <v>5000</v>
      </c>
      <c r="G7809" s="412"/>
      <c r="H7809" s="413"/>
    </row>
    <row r="7810" spans="2:8" ht="40.5" x14ac:dyDescent="0.35">
      <c r="B7810" s="410" t="s">
        <v>8618</v>
      </c>
      <c r="C7810" s="411" t="s">
        <v>384</v>
      </c>
      <c r="D7810" s="412"/>
      <c r="E7810" s="412">
        <v>5000</v>
      </c>
      <c r="F7810" s="412">
        <v>0</v>
      </c>
      <c r="G7810" s="412"/>
      <c r="H7810" s="413"/>
    </row>
    <row r="7811" spans="2:8" ht="40.5" x14ac:dyDescent="0.35">
      <c r="B7811" s="410" t="s">
        <v>8619</v>
      </c>
      <c r="C7811" s="411" t="s">
        <v>384</v>
      </c>
      <c r="D7811" s="412"/>
      <c r="E7811" s="412">
        <v>0</v>
      </c>
      <c r="F7811" s="412">
        <v>1000</v>
      </c>
      <c r="G7811" s="412"/>
      <c r="H7811" s="413"/>
    </row>
    <row r="7812" spans="2:8" ht="40.5" x14ac:dyDescent="0.35">
      <c r="B7812" s="410" t="s">
        <v>8620</v>
      </c>
      <c r="C7812" s="411" t="s">
        <v>384</v>
      </c>
      <c r="D7812" s="412"/>
      <c r="E7812" s="412">
        <v>1000</v>
      </c>
      <c r="F7812" s="412">
        <v>0</v>
      </c>
      <c r="G7812" s="412"/>
      <c r="H7812" s="413"/>
    </row>
    <row r="7813" spans="2:8" ht="40.5" x14ac:dyDescent="0.35">
      <c r="B7813" s="410" t="s">
        <v>8621</v>
      </c>
      <c r="C7813" s="411" t="s">
        <v>384</v>
      </c>
      <c r="D7813" s="412"/>
      <c r="E7813" s="412">
        <v>0</v>
      </c>
      <c r="F7813" s="412">
        <v>1400</v>
      </c>
      <c r="G7813" s="412"/>
      <c r="H7813" s="413"/>
    </row>
    <row r="7814" spans="2:8" ht="40.5" x14ac:dyDescent="0.35">
      <c r="B7814" s="410" t="s">
        <v>8622</v>
      </c>
      <c r="C7814" s="411" t="s">
        <v>384</v>
      </c>
      <c r="D7814" s="412"/>
      <c r="E7814" s="412">
        <v>1400</v>
      </c>
      <c r="F7814" s="412">
        <v>0</v>
      </c>
      <c r="G7814" s="412"/>
      <c r="H7814" s="413"/>
    </row>
    <row r="7815" spans="2:8" ht="40.5" x14ac:dyDescent="0.35">
      <c r="B7815" s="410" t="s">
        <v>8623</v>
      </c>
      <c r="C7815" s="411" t="s">
        <v>384</v>
      </c>
      <c r="D7815" s="412"/>
      <c r="E7815" s="412">
        <v>0</v>
      </c>
      <c r="F7815" s="412">
        <v>400</v>
      </c>
      <c r="G7815" s="412"/>
      <c r="H7815" s="413"/>
    </row>
    <row r="7816" spans="2:8" ht="40.5" x14ac:dyDescent="0.35">
      <c r="B7816" s="410" t="s">
        <v>8624</v>
      </c>
      <c r="C7816" s="411" t="s">
        <v>384</v>
      </c>
      <c r="D7816" s="412"/>
      <c r="E7816" s="412">
        <v>400</v>
      </c>
      <c r="F7816" s="412">
        <v>0</v>
      </c>
      <c r="G7816" s="412"/>
      <c r="H7816" s="413"/>
    </row>
    <row r="7817" spans="2:8" ht="40.5" x14ac:dyDescent="0.35">
      <c r="B7817" s="410" t="s">
        <v>8625</v>
      </c>
      <c r="C7817" s="411" t="s">
        <v>384</v>
      </c>
      <c r="D7817" s="412"/>
      <c r="E7817" s="412">
        <v>0</v>
      </c>
      <c r="F7817" s="412">
        <v>4100</v>
      </c>
      <c r="G7817" s="412"/>
      <c r="H7817" s="413"/>
    </row>
    <row r="7818" spans="2:8" ht="40.5" x14ac:dyDescent="0.35">
      <c r="B7818" s="410" t="s">
        <v>8626</v>
      </c>
      <c r="C7818" s="411" t="s">
        <v>384</v>
      </c>
      <c r="D7818" s="412"/>
      <c r="E7818" s="412">
        <v>4100</v>
      </c>
      <c r="F7818" s="412">
        <v>0</v>
      </c>
      <c r="G7818" s="412"/>
      <c r="H7818" s="413"/>
    </row>
    <row r="7819" spans="2:8" ht="27.75" x14ac:dyDescent="0.35">
      <c r="B7819" s="410" t="s">
        <v>8627</v>
      </c>
      <c r="C7819" s="411" t="s">
        <v>428</v>
      </c>
      <c r="D7819" s="412"/>
      <c r="E7819" s="412">
        <v>0</v>
      </c>
      <c r="F7819" s="412">
        <v>4200</v>
      </c>
      <c r="G7819" s="412"/>
      <c r="H7819" s="413"/>
    </row>
    <row r="7820" spans="2:8" ht="27.75" x14ac:dyDescent="0.35">
      <c r="B7820" s="410" t="s">
        <v>8628</v>
      </c>
      <c r="C7820" s="411" t="s">
        <v>428</v>
      </c>
      <c r="D7820" s="412"/>
      <c r="E7820" s="412">
        <v>4200</v>
      </c>
      <c r="F7820" s="412">
        <v>0</v>
      </c>
      <c r="G7820" s="412"/>
      <c r="H7820" s="413"/>
    </row>
    <row r="7821" spans="2:8" ht="27.75" x14ac:dyDescent="0.35">
      <c r="B7821" s="410" t="s">
        <v>8629</v>
      </c>
      <c r="C7821" s="411" t="s">
        <v>428</v>
      </c>
      <c r="D7821" s="412"/>
      <c r="E7821" s="412">
        <v>0</v>
      </c>
      <c r="F7821" s="412">
        <v>1450</v>
      </c>
      <c r="G7821" s="412"/>
      <c r="H7821" s="413"/>
    </row>
    <row r="7822" spans="2:8" ht="27.75" x14ac:dyDescent="0.35">
      <c r="B7822" s="410" t="s">
        <v>8630</v>
      </c>
      <c r="C7822" s="411" t="s">
        <v>428</v>
      </c>
      <c r="D7822" s="412"/>
      <c r="E7822" s="412">
        <v>1450</v>
      </c>
      <c r="F7822" s="412">
        <v>0</v>
      </c>
      <c r="G7822" s="412"/>
      <c r="H7822" s="413"/>
    </row>
    <row r="7823" spans="2:8" ht="27.75" x14ac:dyDescent="0.35">
      <c r="B7823" s="410" t="s">
        <v>8631</v>
      </c>
      <c r="C7823" s="411" t="s">
        <v>428</v>
      </c>
      <c r="D7823" s="412"/>
      <c r="E7823" s="412">
        <v>0</v>
      </c>
      <c r="F7823" s="412">
        <v>1200</v>
      </c>
      <c r="G7823" s="412"/>
      <c r="H7823" s="413"/>
    </row>
    <row r="7824" spans="2:8" ht="27.75" x14ac:dyDescent="0.35">
      <c r="B7824" s="410" t="s">
        <v>8632</v>
      </c>
      <c r="C7824" s="411" t="s">
        <v>428</v>
      </c>
      <c r="D7824" s="412"/>
      <c r="E7824" s="412">
        <v>1200</v>
      </c>
      <c r="F7824" s="412">
        <v>0</v>
      </c>
      <c r="G7824" s="412"/>
      <c r="H7824" s="413"/>
    </row>
    <row r="7825" spans="2:8" ht="27.75" x14ac:dyDescent="0.35">
      <c r="B7825" s="410" t="s">
        <v>8633</v>
      </c>
      <c r="C7825" s="411" t="s">
        <v>428</v>
      </c>
      <c r="D7825" s="412"/>
      <c r="E7825" s="412">
        <v>0</v>
      </c>
      <c r="F7825" s="412">
        <v>1970</v>
      </c>
      <c r="G7825" s="412"/>
      <c r="H7825" s="413"/>
    </row>
    <row r="7826" spans="2:8" ht="27.75" x14ac:dyDescent="0.35">
      <c r="B7826" s="410" t="s">
        <v>8634</v>
      </c>
      <c r="C7826" s="411" t="s">
        <v>428</v>
      </c>
      <c r="D7826" s="412"/>
      <c r="E7826" s="412">
        <v>1970</v>
      </c>
      <c r="F7826" s="412">
        <v>0</v>
      </c>
      <c r="G7826" s="412"/>
      <c r="H7826" s="413"/>
    </row>
    <row r="7827" spans="2:8" ht="27.75" x14ac:dyDescent="0.35">
      <c r="B7827" s="410" t="s">
        <v>8635</v>
      </c>
      <c r="C7827" s="411" t="s">
        <v>428</v>
      </c>
      <c r="D7827" s="412"/>
      <c r="E7827" s="412">
        <v>0</v>
      </c>
      <c r="F7827" s="412">
        <v>4295</v>
      </c>
      <c r="G7827" s="412"/>
      <c r="H7827" s="413"/>
    </row>
    <row r="7828" spans="2:8" ht="27.75" x14ac:dyDescent="0.35">
      <c r="B7828" s="410" t="s">
        <v>8636</v>
      </c>
      <c r="C7828" s="411" t="s">
        <v>428</v>
      </c>
      <c r="D7828" s="412"/>
      <c r="E7828" s="412">
        <v>4295</v>
      </c>
      <c r="F7828" s="412">
        <v>0</v>
      </c>
      <c r="G7828" s="412"/>
      <c r="H7828" s="413"/>
    </row>
    <row r="7829" spans="2:8" ht="27.75" x14ac:dyDescent="0.35">
      <c r="B7829" s="410" t="s">
        <v>8637</v>
      </c>
      <c r="C7829" s="411" t="s">
        <v>428</v>
      </c>
      <c r="D7829" s="412"/>
      <c r="E7829" s="412">
        <v>0</v>
      </c>
      <c r="F7829" s="412">
        <v>1600</v>
      </c>
      <c r="G7829" s="412"/>
      <c r="H7829" s="413"/>
    </row>
    <row r="7830" spans="2:8" ht="27.75" x14ac:dyDescent="0.35">
      <c r="B7830" s="410" t="s">
        <v>8638</v>
      </c>
      <c r="C7830" s="411" t="s">
        <v>428</v>
      </c>
      <c r="D7830" s="412"/>
      <c r="E7830" s="412">
        <v>1600</v>
      </c>
      <c r="F7830" s="412">
        <v>0</v>
      </c>
      <c r="G7830" s="412"/>
      <c r="H7830" s="413"/>
    </row>
    <row r="7831" spans="2:8" ht="27.75" x14ac:dyDescent="0.35">
      <c r="B7831" s="410" t="s">
        <v>8639</v>
      </c>
      <c r="C7831" s="411" t="s">
        <v>428</v>
      </c>
      <c r="D7831" s="412"/>
      <c r="E7831" s="412">
        <v>0</v>
      </c>
      <c r="F7831" s="412">
        <v>4575</v>
      </c>
      <c r="G7831" s="412"/>
      <c r="H7831" s="413"/>
    </row>
    <row r="7832" spans="2:8" ht="27.75" x14ac:dyDescent="0.35">
      <c r="B7832" s="410" t="s">
        <v>8640</v>
      </c>
      <c r="C7832" s="411" t="s">
        <v>428</v>
      </c>
      <c r="D7832" s="412"/>
      <c r="E7832" s="412">
        <v>4575</v>
      </c>
      <c r="F7832" s="412">
        <v>0</v>
      </c>
      <c r="G7832" s="412"/>
      <c r="H7832" s="413"/>
    </row>
    <row r="7833" spans="2:8" ht="27.75" x14ac:dyDescent="0.35">
      <c r="B7833" s="410" t="s">
        <v>8641</v>
      </c>
      <c r="C7833" s="411" t="s">
        <v>428</v>
      </c>
      <c r="D7833" s="412"/>
      <c r="E7833" s="412">
        <v>0</v>
      </c>
      <c r="F7833" s="412">
        <v>700</v>
      </c>
      <c r="G7833" s="412"/>
      <c r="H7833" s="413"/>
    </row>
    <row r="7834" spans="2:8" ht="27.75" x14ac:dyDescent="0.35">
      <c r="B7834" s="410" t="s">
        <v>8642</v>
      </c>
      <c r="C7834" s="411" t="s">
        <v>428</v>
      </c>
      <c r="D7834" s="412"/>
      <c r="E7834" s="412">
        <v>700</v>
      </c>
      <c r="F7834" s="412">
        <v>0</v>
      </c>
      <c r="G7834" s="412"/>
      <c r="H7834" s="413"/>
    </row>
    <row r="7835" spans="2:8" ht="27.75" x14ac:dyDescent="0.35">
      <c r="B7835" s="410" t="s">
        <v>8643</v>
      </c>
      <c r="C7835" s="411" t="s">
        <v>428</v>
      </c>
      <c r="D7835" s="412"/>
      <c r="E7835" s="412">
        <v>0</v>
      </c>
      <c r="F7835" s="412">
        <v>3300</v>
      </c>
      <c r="G7835" s="412"/>
      <c r="H7835" s="413"/>
    </row>
    <row r="7836" spans="2:8" ht="27.75" x14ac:dyDescent="0.35">
      <c r="B7836" s="410" t="s">
        <v>8644</v>
      </c>
      <c r="C7836" s="411" t="s">
        <v>428</v>
      </c>
      <c r="D7836" s="412"/>
      <c r="E7836" s="412">
        <v>3300</v>
      </c>
      <c r="F7836" s="412">
        <v>0</v>
      </c>
      <c r="G7836" s="412"/>
      <c r="H7836" s="413"/>
    </row>
    <row r="7837" spans="2:8" ht="27.75" x14ac:dyDescent="0.35">
      <c r="B7837" s="410" t="s">
        <v>8645</v>
      </c>
      <c r="C7837" s="411" t="s">
        <v>428</v>
      </c>
      <c r="D7837" s="412"/>
      <c r="E7837" s="412">
        <v>0</v>
      </c>
      <c r="F7837" s="412">
        <v>4550</v>
      </c>
      <c r="G7837" s="412"/>
      <c r="H7837" s="413"/>
    </row>
    <row r="7838" spans="2:8" ht="27.75" x14ac:dyDescent="0.35">
      <c r="B7838" s="410" t="s">
        <v>8646</v>
      </c>
      <c r="C7838" s="411" t="s">
        <v>428</v>
      </c>
      <c r="D7838" s="412"/>
      <c r="E7838" s="412">
        <v>4550</v>
      </c>
      <c r="F7838" s="412">
        <v>0</v>
      </c>
      <c r="G7838" s="412"/>
      <c r="H7838" s="413"/>
    </row>
    <row r="7839" spans="2:8" ht="40.5" x14ac:dyDescent="0.35">
      <c r="B7839" s="410" t="s">
        <v>8647</v>
      </c>
      <c r="C7839" s="411" t="s">
        <v>440</v>
      </c>
      <c r="D7839" s="412"/>
      <c r="E7839" s="412">
        <v>0</v>
      </c>
      <c r="F7839" s="412">
        <v>3000</v>
      </c>
      <c r="G7839" s="412"/>
      <c r="H7839" s="413"/>
    </row>
    <row r="7840" spans="2:8" ht="40.5" x14ac:dyDescent="0.35">
      <c r="B7840" s="410" t="s">
        <v>8648</v>
      </c>
      <c r="C7840" s="411" t="s">
        <v>440</v>
      </c>
      <c r="D7840" s="412"/>
      <c r="E7840" s="412">
        <v>3000</v>
      </c>
      <c r="F7840" s="412">
        <v>0</v>
      </c>
      <c r="G7840" s="412"/>
      <c r="H7840" s="413"/>
    </row>
    <row r="7841" spans="2:8" ht="40.5" x14ac:dyDescent="0.35">
      <c r="B7841" s="410" t="s">
        <v>8649</v>
      </c>
      <c r="C7841" s="411" t="s">
        <v>440</v>
      </c>
      <c r="D7841" s="412"/>
      <c r="E7841" s="412">
        <v>0</v>
      </c>
      <c r="F7841" s="412">
        <v>600</v>
      </c>
      <c r="G7841" s="412"/>
      <c r="H7841" s="413"/>
    </row>
    <row r="7842" spans="2:8" ht="40.5" x14ac:dyDescent="0.35">
      <c r="B7842" s="410" t="s">
        <v>8650</v>
      </c>
      <c r="C7842" s="411" t="s">
        <v>440</v>
      </c>
      <c r="D7842" s="412"/>
      <c r="E7842" s="412">
        <v>600</v>
      </c>
      <c r="F7842" s="412">
        <v>0</v>
      </c>
      <c r="G7842" s="412"/>
      <c r="H7842" s="413"/>
    </row>
    <row r="7843" spans="2:8" ht="40.5" x14ac:dyDescent="0.35">
      <c r="B7843" s="410" t="s">
        <v>8651</v>
      </c>
      <c r="C7843" s="411" t="s">
        <v>440</v>
      </c>
      <c r="D7843" s="412"/>
      <c r="E7843" s="412">
        <v>0</v>
      </c>
      <c r="F7843" s="412">
        <v>1100</v>
      </c>
      <c r="G7843" s="412"/>
      <c r="H7843" s="413"/>
    </row>
    <row r="7844" spans="2:8" ht="40.5" x14ac:dyDescent="0.35">
      <c r="B7844" s="410" t="s">
        <v>8652</v>
      </c>
      <c r="C7844" s="411" t="s">
        <v>440</v>
      </c>
      <c r="D7844" s="412"/>
      <c r="E7844" s="412">
        <v>1100</v>
      </c>
      <c r="F7844" s="412">
        <v>0</v>
      </c>
      <c r="G7844" s="412"/>
      <c r="H7844" s="413"/>
    </row>
    <row r="7845" spans="2:8" ht="40.5" x14ac:dyDescent="0.35">
      <c r="B7845" s="410" t="s">
        <v>8653</v>
      </c>
      <c r="C7845" s="411" t="s">
        <v>440</v>
      </c>
      <c r="D7845" s="412"/>
      <c r="E7845" s="412">
        <v>0</v>
      </c>
      <c r="F7845" s="412">
        <v>4900</v>
      </c>
      <c r="G7845" s="412"/>
      <c r="H7845" s="413"/>
    </row>
    <row r="7846" spans="2:8" ht="40.5" x14ac:dyDescent="0.35">
      <c r="B7846" s="410" t="s">
        <v>8654</v>
      </c>
      <c r="C7846" s="411" t="s">
        <v>440</v>
      </c>
      <c r="D7846" s="412"/>
      <c r="E7846" s="412">
        <v>4900</v>
      </c>
      <c r="F7846" s="412">
        <v>0</v>
      </c>
      <c r="G7846" s="412"/>
      <c r="H7846" s="413"/>
    </row>
    <row r="7847" spans="2:8" ht="40.5" x14ac:dyDescent="0.35">
      <c r="B7847" s="410" t="s">
        <v>8655</v>
      </c>
      <c r="C7847" s="411" t="s">
        <v>440</v>
      </c>
      <c r="D7847" s="412"/>
      <c r="E7847" s="412">
        <v>0</v>
      </c>
      <c r="F7847" s="412">
        <v>500</v>
      </c>
      <c r="G7847" s="412"/>
      <c r="H7847" s="413"/>
    </row>
    <row r="7848" spans="2:8" ht="40.5" x14ac:dyDescent="0.35">
      <c r="B7848" s="410" t="s">
        <v>8656</v>
      </c>
      <c r="C7848" s="411" t="s">
        <v>440</v>
      </c>
      <c r="D7848" s="412"/>
      <c r="E7848" s="412">
        <v>500</v>
      </c>
      <c r="F7848" s="412">
        <v>0</v>
      </c>
      <c r="G7848" s="412"/>
      <c r="H7848" s="413"/>
    </row>
    <row r="7849" spans="2:8" ht="40.5" x14ac:dyDescent="0.35">
      <c r="B7849" s="410" t="s">
        <v>8657</v>
      </c>
      <c r="C7849" s="411" t="s">
        <v>440</v>
      </c>
      <c r="D7849" s="412"/>
      <c r="E7849" s="412">
        <v>0</v>
      </c>
      <c r="F7849" s="412">
        <v>4100</v>
      </c>
      <c r="G7849" s="412"/>
      <c r="H7849" s="413"/>
    </row>
    <row r="7850" spans="2:8" ht="40.5" x14ac:dyDescent="0.35">
      <c r="B7850" s="410" t="s">
        <v>8658</v>
      </c>
      <c r="C7850" s="411" t="s">
        <v>440</v>
      </c>
      <c r="D7850" s="412"/>
      <c r="E7850" s="412">
        <v>4100</v>
      </c>
      <c r="F7850" s="412">
        <v>0</v>
      </c>
      <c r="G7850" s="412"/>
      <c r="H7850" s="413"/>
    </row>
    <row r="7851" spans="2:8" ht="40.5" x14ac:dyDescent="0.35">
      <c r="B7851" s="410" t="s">
        <v>8659</v>
      </c>
      <c r="C7851" s="411" t="s">
        <v>440</v>
      </c>
      <c r="D7851" s="412"/>
      <c r="E7851" s="412">
        <v>0</v>
      </c>
      <c r="F7851" s="412">
        <v>600</v>
      </c>
      <c r="G7851" s="412"/>
      <c r="H7851" s="413"/>
    </row>
    <row r="7852" spans="2:8" ht="40.5" x14ac:dyDescent="0.35">
      <c r="B7852" s="410" t="s">
        <v>8660</v>
      </c>
      <c r="C7852" s="411" t="s">
        <v>440</v>
      </c>
      <c r="D7852" s="412"/>
      <c r="E7852" s="412">
        <v>600</v>
      </c>
      <c r="F7852" s="412">
        <v>0</v>
      </c>
      <c r="G7852" s="412"/>
      <c r="H7852" s="413"/>
    </row>
    <row r="7853" spans="2:8" ht="40.5" x14ac:dyDescent="0.35">
      <c r="B7853" s="410" t="s">
        <v>8661</v>
      </c>
      <c r="C7853" s="411" t="s">
        <v>440</v>
      </c>
      <c r="D7853" s="412"/>
      <c r="E7853" s="412">
        <v>0</v>
      </c>
      <c r="F7853" s="412">
        <v>4500</v>
      </c>
      <c r="G7853" s="412"/>
      <c r="H7853" s="413"/>
    </row>
    <row r="7854" spans="2:8" ht="40.5" x14ac:dyDescent="0.35">
      <c r="B7854" s="410" t="s">
        <v>8662</v>
      </c>
      <c r="C7854" s="411" t="s">
        <v>440</v>
      </c>
      <c r="D7854" s="412"/>
      <c r="E7854" s="412">
        <v>4500</v>
      </c>
      <c r="F7854" s="412">
        <v>0</v>
      </c>
      <c r="G7854" s="412"/>
      <c r="H7854" s="413"/>
    </row>
    <row r="7855" spans="2:8" ht="40.5" x14ac:dyDescent="0.35">
      <c r="B7855" s="410" t="s">
        <v>8663</v>
      </c>
      <c r="C7855" s="411" t="s">
        <v>440</v>
      </c>
      <c r="D7855" s="412"/>
      <c r="E7855" s="412">
        <v>0</v>
      </c>
      <c r="F7855" s="412">
        <v>2800</v>
      </c>
      <c r="G7855" s="412"/>
      <c r="H7855" s="413"/>
    </row>
    <row r="7856" spans="2:8" ht="40.5" x14ac:dyDescent="0.35">
      <c r="B7856" s="410" t="s">
        <v>8664</v>
      </c>
      <c r="C7856" s="411" t="s">
        <v>440</v>
      </c>
      <c r="D7856" s="412"/>
      <c r="E7856" s="412">
        <v>2800</v>
      </c>
      <c r="F7856" s="412">
        <v>0</v>
      </c>
      <c r="G7856" s="412"/>
      <c r="H7856" s="413"/>
    </row>
    <row r="7857" spans="2:8" ht="40.5" x14ac:dyDescent="0.35">
      <c r="B7857" s="410" t="s">
        <v>8665</v>
      </c>
      <c r="C7857" s="411" t="s">
        <v>440</v>
      </c>
      <c r="D7857" s="412"/>
      <c r="E7857" s="412">
        <v>0</v>
      </c>
      <c r="F7857" s="412">
        <v>500</v>
      </c>
      <c r="G7857" s="412"/>
      <c r="H7857" s="413"/>
    </row>
    <row r="7858" spans="2:8" ht="40.5" x14ac:dyDescent="0.35">
      <c r="B7858" s="410" t="s">
        <v>8666</v>
      </c>
      <c r="C7858" s="411" t="s">
        <v>440</v>
      </c>
      <c r="D7858" s="412"/>
      <c r="E7858" s="412">
        <v>500</v>
      </c>
      <c r="F7858" s="412">
        <v>0</v>
      </c>
      <c r="G7858" s="412"/>
      <c r="H7858" s="413"/>
    </row>
    <row r="7859" spans="2:8" ht="53.25" x14ac:dyDescent="0.35">
      <c r="B7859" s="410" t="s">
        <v>8667</v>
      </c>
      <c r="C7859" s="411" t="s">
        <v>442</v>
      </c>
      <c r="D7859" s="412"/>
      <c r="E7859" s="412">
        <v>0</v>
      </c>
      <c r="F7859" s="412">
        <v>2673</v>
      </c>
      <c r="G7859" s="412"/>
      <c r="H7859" s="413"/>
    </row>
    <row r="7860" spans="2:8" ht="53.25" x14ac:dyDescent="0.35">
      <c r="B7860" s="410" t="s">
        <v>8668</v>
      </c>
      <c r="C7860" s="411" t="s">
        <v>442</v>
      </c>
      <c r="D7860" s="412"/>
      <c r="E7860" s="412">
        <v>2673</v>
      </c>
      <c r="F7860" s="412">
        <v>0</v>
      </c>
      <c r="G7860" s="412"/>
      <c r="H7860" s="413"/>
    </row>
    <row r="7861" spans="2:8" ht="53.25" x14ac:dyDescent="0.35">
      <c r="B7861" s="410" t="s">
        <v>8669</v>
      </c>
      <c r="C7861" s="411" t="s">
        <v>442</v>
      </c>
      <c r="D7861" s="412"/>
      <c r="E7861" s="412">
        <v>0</v>
      </c>
      <c r="F7861" s="412">
        <v>2000</v>
      </c>
      <c r="G7861" s="412"/>
      <c r="H7861" s="413"/>
    </row>
    <row r="7862" spans="2:8" ht="53.25" x14ac:dyDescent="0.35">
      <c r="B7862" s="410" t="s">
        <v>8670</v>
      </c>
      <c r="C7862" s="411" t="s">
        <v>442</v>
      </c>
      <c r="D7862" s="412"/>
      <c r="E7862" s="412">
        <v>2000</v>
      </c>
      <c r="F7862" s="412">
        <v>0</v>
      </c>
      <c r="G7862" s="412"/>
      <c r="H7862" s="413"/>
    </row>
    <row r="7863" spans="2:8" ht="53.25" x14ac:dyDescent="0.35">
      <c r="B7863" s="410" t="s">
        <v>8671</v>
      </c>
      <c r="C7863" s="411" t="s">
        <v>442</v>
      </c>
      <c r="D7863" s="412"/>
      <c r="E7863" s="412">
        <v>0</v>
      </c>
      <c r="F7863" s="412">
        <v>1800</v>
      </c>
      <c r="G7863" s="412"/>
      <c r="H7863" s="413"/>
    </row>
    <row r="7864" spans="2:8" ht="53.25" x14ac:dyDescent="0.35">
      <c r="B7864" s="410" t="s">
        <v>8672</v>
      </c>
      <c r="C7864" s="411" t="s">
        <v>442</v>
      </c>
      <c r="D7864" s="412"/>
      <c r="E7864" s="412">
        <v>1800</v>
      </c>
      <c r="F7864" s="412">
        <v>0</v>
      </c>
      <c r="G7864" s="412"/>
      <c r="H7864" s="413"/>
    </row>
    <row r="7865" spans="2:8" ht="53.25" x14ac:dyDescent="0.35">
      <c r="B7865" s="410" t="s">
        <v>8673</v>
      </c>
      <c r="C7865" s="411" t="s">
        <v>442</v>
      </c>
      <c r="D7865" s="412"/>
      <c r="E7865" s="412">
        <v>0</v>
      </c>
      <c r="F7865" s="412">
        <v>1400</v>
      </c>
      <c r="G7865" s="412"/>
      <c r="H7865" s="413"/>
    </row>
    <row r="7866" spans="2:8" ht="53.25" x14ac:dyDescent="0.35">
      <c r="B7866" s="410" t="s">
        <v>8674</v>
      </c>
      <c r="C7866" s="411" t="s">
        <v>442</v>
      </c>
      <c r="D7866" s="412"/>
      <c r="E7866" s="412">
        <v>1400</v>
      </c>
      <c r="F7866" s="412">
        <v>0</v>
      </c>
      <c r="G7866" s="412"/>
      <c r="H7866" s="413"/>
    </row>
    <row r="7867" spans="2:8" ht="53.25" x14ac:dyDescent="0.35">
      <c r="B7867" s="410" t="s">
        <v>8675</v>
      </c>
      <c r="C7867" s="411" t="s">
        <v>442</v>
      </c>
      <c r="D7867" s="412"/>
      <c r="E7867" s="412">
        <v>0</v>
      </c>
      <c r="F7867" s="412">
        <v>1000.94</v>
      </c>
      <c r="G7867" s="412"/>
      <c r="H7867" s="413"/>
    </row>
    <row r="7868" spans="2:8" ht="53.25" x14ac:dyDescent="0.35">
      <c r="B7868" s="410" t="s">
        <v>8676</v>
      </c>
      <c r="C7868" s="411" t="s">
        <v>442</v>
      </c>
      <c r="D7868" s="412"/>
      <c r="E7868" s="412">
        <v>1000.94</v>
      </c>
      <c r="F7868" s="412">
        <v>0</v>
      </c>
      <c r="G7868" s="412"/>
      <c r="H7868" s="413"/>
    </row>
    <row r="7869" spans="2:8" ht="53.25" x14ac:dyDescent="0.35">
      <c r="B7869" s="410" t="s">
        <v>8677</v>
      </c>
      <c r="C7869" s="411" t="s">
        <v>442</v>
      </c>
      <c r="D7869" s="412"/>
      <c r="E7869" s="412">
        <v>0</v>
      </c>
      <c r="F7869" s="412">
        <v>1000</v>
      </c>
      <c r="G7869" s="412"/>
      <c r="H7869" s="413"/>
    </row>
    <row r="7870" spans="2:8" ht="53.25" x14ac:dyDescent="0.35">
      <c r="B7870" s="410" t="s">
        <v>8678</v>
      </c>
      <c r="C7870" s="411" t="s">
        <v>442</v>
      </c>
      <c r="D7870" s="412"/>
      <c r="E7870" s="412">
        <v>1000</v>
      </c>
      <c r="F7870" s="412">
        <v>0</v>
      </c>
      <c r="G7870" s="412"/>
      <c r="H7870" s="413"/>
    </row>
    <row r="7871" spans="2:8" ht="53.25" x14ac:dyDescent="0.35">
      <c r="B7871" s="410" t="s">
        <v>8679</v>
      </c>
      <c r="C7871" s="411" t="s">
        <v>442</v>
      </c>
      <c r="D7871" s="412"/>
      <c r="E7871" s="412">
        <v>0</v>
      </c>
      <c r="F7871" s="412">
        <v>1200</v>
      </c>
      <c r="G7871" s="412"/>
      <c r="H7871" s="413"/>
    </row>
    <row r="7872" spans="2:8" ht="53.25" x14ac:dyDescent="0.35">
      <c r="B7872" s="410" t="s">
        <v>8680</v>
      </c>
      <c r="C7872" s="411" t="s">
        <v>442</v>
      </c>
      <c r="D7872" s="412"/>
      <c r="E7872" s="412">
        <v>1200</v>
      </c>
      <c r="F7872" s="412">
        <v>0</v>
      </c>
      <c r="G7872" s="412"/>
      <c r="H7872" s="413"/>
    </row>
    <row r="7873" spans="2:8" ht="53.25" x14ac:dyDescent="0.35">
      <c r="B7873" s="410" t="s">
        <v>8681</v>
      </c>
      <c r="C7873" s="411" t="s">
        <v>442</v>
      </c>
      <c r="D7873" s="412"/>
      <c r="E7873" s="412">
        <v>0</v>
      </c>
      <c r="F7873" s="412">
        <v>600</v>
      </c>
      <c r="G7873" s="412"/>
      <c r="H7873" s="413"/>
    </row>
    <row r="7874" spans="2:8" ht="53.25" x14ac:dyDescent="0.35">
      <c r="B7874" s="410" t="s">
        <v>8682</v>
      </c>
      <c r="C7874" s="411" t="s">
        <v>442</v>
      </c>
      <c r="D7874" s="412"/>
      <c r="E7874" s="412">
        <v>600</v>
      </c>
      <c r="F7874" s="412">
        <v>0</v>
      </c>
      <c r="G7874" s="412"/>
      <c r="H7874" s="413"/>
    </row>
    <row r="7875" spans="2:8" ht="53.25" x14ac:dyDescent="0.35">
      <c r="B7875" s="410" t="s">
        <v>8683</v>
      </c>
      <c r="C7875" s="411" t="s">
        <v>442</v>
      </c>
      <c r="D7875" s="412"/>
      <c r="E7875" s="412">
        <v>0</v>
      </c>
      <c r="F7875" s="412">
        <v>500</v>
      </c>
      <c r="G7875" s="412"/>
      <c r="H7875" s="413"/>
    </row>
    <row r="7876" spans="2:8" ht="53.25" x14ac:dyDescent="0.35">
      <c r="B7876" s="410" t="s">
        <v>8684</v>
      </c>
      <c r="C7876" s="411" t="s">
        <v>442</v>
      </c>
      <c r="D7876" s="412"/>
      <c r="E7876" s="412">
        <v>500</v>
      </c>
      <c r="F7876" s="412">
        <v>0</v>
      </c>
      <c r="G7876" s="412"/>
      <c r="H7876" s="413"/>
    </row>
    <row r="7877" spans="2:8" ht="40.5" x14ac:dyDescent="0.35">
      <c r="B7877" s="410" t="s">
        <v>8685</v>
      </c>
      <c r="C7877" s="411" t="s">
        <v>454</v>
      </c>
      <c r="D7877" s="412"/>
      <c r="E7877" s="412">
        <v>0</v>
      </c>
      <c r="F7877" s="412">
        <v>500</v>
      </c>
      <c r="G7877" s="412"/>
      <c r="H7877" s="413"/>
    </row>
    <row r="7878" spans="2:8" ht="40.5" x14ac:dyDescent="0.35">
      <c r="B7878" s="410" t="s">
        <v>8686</v>
      </c>
      <c r="C7878" s="411" t="s">
        <v>454</v>
      </c>
      <c r="D7878" s="412"/>
      <c r="E7878" s="412">
        <v>500</v>
      </c>
      <c r="F7878" s="412">
        <v>0</v>
      </c>
      <c r="G7878" s="412"/>
      <c r="H7878" s="413"/>
    </row>
    <row r="7879" spans="2:8" ht="40.5" x14ac:dyDescent="0.35">
      <c r="B7879" s="410" t="s">
        <v>8687</v>
      </c>
      <c r="C7879" s="411" t="s">
        <v>454</v>
      </c>
      <c r="D7879" s="412"/>
      <c r="E7879" s="412">
        <v>0</v>
      </c>
      <c r="F7879" s="412">
        <v>300</v>
      </c>
      <c r="G7879" s="412"/>
      <c r="H7879" s="413"/>
    </row>
    <row r="7880" spans="2:8" ht="40.5" x14ac:dyDescent="0.35">
      <c r="B7880" s="410" t="s">
        <v>8688</v>
      </c>
      <c r="C7880" s="411" t="s">
        <v>454</v>
      </c>
      <c r="D7880" s="412"/>
      <c r="E7880" s="412">
        <v>300</v>
      </c>
      <c r="F7880" s="412">
        <v>0</v>
      </c>
      <c r="G7880" s="412"/>
      <c r="H7880" s="413"/>
    </row>
    <row r="7881" spans="2:8" ht="40.5" x14ac:dyDescent="0.35">
      <c r="B7881" s="410" t="s">
        <v>8689</v>
      </c>
      <c r="C7881" s="411" t="s">
        <v>454</v>
      </c>
      <c r="D7881" s="412"/>
      <c r="E7881" s="412">
        <v>0</v>
      </c>
      <c r="F7881" s="412">
        <v>4400</v>
      </c>
      <c r="G7881" s="412"/>
      <c r="H7881" s="413"/>
    </row>
    <row r="7882" spans="2:8" ht="40.5" x14ac:dyDescent="0.35">
      <c r="B7882" s="410" t="s">
        <v>8690</v>
      </c>
      <c r="C7882" s="411" t="s">
        <v>454</v>
      </c>
      <c r="D7882" s="412"/>
      <c r="E7882" s="412">
        <v>4400</v>
      </c>
      <c r="F7882" s="412">
        <v>0</v>
      </c>
      <c r="G7882" s="412"/>
      <c r="H7882" s="413"/>
    </row>
    <row r="7883" spans="2:8" ht="40.5" x14ac:dyDescent="0.35">
      <c r="B7883" s="410" t="s">
        <v>8691</v>
      </c>
      <c r="C7883" s="411" t="s">
        <v>454</v>
      </c>
      <c r="D7883" s="412"/>
      <c r="E7883" s="412">
        <v>0</v>
      </c>
      <c r="F7883" s="412">
        <v>3000</v>
      </c>
      <c r="G7883" s="412"/>
      <c r="H7883" s="413"/>
    </row>
    <row r="7884" spans="2:8" ht="40.5" x14ac:dyDescent="0.35">
      <c r="B7884" s="410" t="s">
        <v>8692</v>
      </c>
      <c r="C7884" s="411" t="s">
        <v>454</v>
      </c>
      <c r="D7884" s="412"/>
      <c r="E7884" s="412">
        <v>3000</v>
      </c>
      <c r="F7884" s="412">
        <v>0</v>
      </c>
      <c r="G7884" s="412"/>
      <c r="H7884" s="413"/>
    </row>
    <row r="7885" spans="2:8" ht="40.5" x14ac:dyDescent="0.35">
      <c r="B7885" s="410" t="s">
        <v>8693</v>
      </c>
      <c r="C7885" s="411" t="s">
        <v>454</v>
      </c>
      <c r="D7885" s="412"/>
      <c r="E7885" s="412">
        <v>0</v>
      </c>
      <c r="F7885" s="412">
        <v>8300</v>
      </c>
      <c r="G7885" s="412"/>
      <c r="H7885" s="413"/>
    </row>
    <row r="7886" spans="2:8" ht="40.5" x14ac:dyDescent="0.35">
      <c r="B7886" s="410" t="s">
        <v>8694</v>
      </c>
      <c r="C7886" s="411" t="s">
        <v>454</v>
      </c>
      <c r="D7886" s="412"/>
      <c r="E7886" s="412">
        <v>8300</v>
      </c>
      <c r="F7886" s="412">
        <v>0</v>
      </c>
      <c r="G7886" s="412"/>
      <c r="H7886" s="413"/>
    </row>
    <row r="7887" spans="2:8" ht="40.5" x14ac:dyDescent="0.35">
      <c r="B7887" s="410" t="s">
        <v>8695</v>
      </c>
      <c r="C7887" s="411" t="s">
        <v>454</v>
      </c>
      <c r="D7887" s="412"/>
      <c r="E7887" s="412">
        <v>0</v>
      </c>
      <c r="F7887" s="412">
        <v>2800</v>
      </c>
      <c r="G7887" s="412"/>
      <c r="H7887" s="413"/>
    </row>
    <row r="7888" spans="2:8" ht="40.5" x14ac:dyDescent="0.35">
      <c r="B7888" s="410" t="s">
        <v>8696</v>
      </c>
      <c r="C7888" s="411" t="s">
        <v>454</v>
      </c>
      <c r="D7888" s="412"/>
      <c r="E7888" s="412">
        <v>2800</v>
      </c>
      <c r="F7888" s="412">
        <v>0</v>
      </c>
      <c r="G7888" s="412"/>
      <c r="H7888" s="413"/>
    </row>
    <row r="7889" spans="2:8" ht="40.5" x14ac:dyDescent="0.35">
      <c r="B7889" s="410" t="s">
        <v>8697</v>
      </c>
      <c r="C7889" s="411" t="s">
        <v>454</v>
      </c>
      <c r="D7889" s="412"/>
      <c r="E7889" s="412">
        <v>0</v>
      </c>
      <c r="F7889" s="412">
        <v>2150</v>
      </c>
      <c r="G7889" s="412"/>
      <c r="H7889" s="413"/>
    </row>
    <row r="7890" spans="2:8" ht="40.5" x14ac:dyDescent="0.35">
      <c r="B7890" s="410" t="s">
        <v>8698</v>
      </c>
      <c r="C7890" s="411" t="s">
        <v>454</v>
      </c>
      <c r="D7890" s="412"/>
      <c r="E7890" s="412">
        <v>2150</v>
      </c>
      <c r="F7890" s="412">
        <v>0</v>
      </c>
      <c r="G7890" s="412"/>
      <c r="H7890" s="413"/>
    </row>
    <row r="7891" spans="2:8" ht="40.5" x14ac:dyDescent="0.35">
      <c r="B7891" s="410" t="s">
        <v>8699</v>
      </c>
      <c r="C7891" s="411" t="s">
        <v>454</v>
      </c>
      <c r="D7891" s="412"/>
      <c r="E7891" s="412">
        <v>0</v>
      </c>
      <c r="F7891" s="412">
        <v>1600</v>
      </c>
      <c r="G7891" s="412"/>
      <c r="H7891" s="413"/>
    </row>
    <row r="7892" spans="2:8" ht="40.5" x14ac:dyDescent="0.35">
      <c r="B7892" s="410" t="s">
        <v>8700</v>
      </c>
      <c r="C7892" s="411" t="s">
        <v>454</v>
      </c>
      <c r="D7892" s="412"/>
      <c r="E7892" s="412">
        <v>1600</v>
      </c>
      <c r="F7892" s="412">
        <v>0</v>
      </c>
      <c r="G7892" s="412"/>
      <c r="H7892" s="413"/>
    </row>
    <row r="7893" spans="2:8" ht="40.5" x14ac:dyDescent="0.35">
      <c r="B7893" s="410" t="s">
        <v>8701</v>
      </c>
      <c r="C7893" s="411" t="s">
        <v>454</v>
      </c>
      <c r="D7893" s="412"/>
      <c r="E7893" s="412">
        <v>0</v>
      </c>
      <c r="F7893" s="412">
        <v>2300</v>
      </c>
      <c r="G7893" s="412"/>
      <c r="H7893" s="413"/>
    </row>
    <row r="7894" spans="2:8" ht="40.5" x14ac:dyDescent="0.35">
      <c r="B7894" s="410" t="s">
        <v>8702</v>
      </c>
      <c r="C7894" s="411" t="s">
        <v>454</v>
      </c>
      <c r="D7894" s="412"/>
      <c r="E7894" s="412">
        <v>2300</v>
      </c>
      <c r="F7894" s="412">
        <v>0</v>
      </c>
      <c r="G7894" s="412"/>
      <c r="H7894" s="413"/>
    </row>
    <row r="7895" spans="2:8" ht="40.5" x14ac:dyDescent="0.35">
      <c r="B7895" s="410" t="s">
        <v>8703</v>
      </c>
      <c r="C7895" s="411" t="s">
        <v>456</v>
      </c>
      <c r="D7895" s="412"/>
      <c r="E7895" s="412">
        <v>0</v>
      </c>
      <c r="F7895" s="412">
        <v>1700</v>
      </c>
      <c r="G7895" s="412"/>
      <c r="H7895" s="413"/>
    </row>
    <row r="7896" spans="2:8" ht="40.5" x14ac:dyDescent="0.35">
      <c r="B7896" s="410" t="s">
        <v>8704</v>
      </c>
      <c r="C7896" s="411" t="s">
        <v>456</v>
      </c>
      <c r="D7896" s="412"/>
      <c r="E7896" s="412">
        <v>1700</v>
      </c>
      <c r="F7896" s="412">
        <v>0</v>
      </c>
      <c r="G7896" s="412"/>
      <c r="H7896" s="413"/>
    </row>
    <row r="7897" spans="2:8" ht="40.5" x14ac:dyDescent="0.35">
      <c r="B7897" s="410" t="s">
        <v>8705</v>
      </c>
      <c r="C7897" s="411" t="s">
        <v>456</v>
      </c>
      <c r="D7897" s="412"/>
      <c r="E7897" s="412">
        <v>0</v>
      </c>
      <c r="F7897" s="412">
        <v>1850</v>
      </c>
      <c r="G7897" s="412"/>
      <c r="H7897" s="413"/>
    </row>
    <row r="7898" spans="2:8" ht="40.5" x14ac:dyDescent="0.35">
      <c r="B7898" s="410" t="s">
        <v>8706</v>
      </c>
      <c r="C7898" s="411" t="s">
        <v>456</v>
      </c>
      <c r="D7898" s="412"/>
      <c r="E7898" s="412">
        <v>1850</v>
      </c>
      <c r="F7898" s="412">
        <v>0</v>
      </c>
      <c r="G7898" s="412"/>
      <c r="H7898" s="413"/>
    </row>
    <row r="7899" spans="2:8" ht="40.5" x14ac:dyDescent="0.35">
      <c r="B7899" s="410" t="s">
        <v>8707</v>
      </c>
      <c r="C7899" s="411" t="s">
        <v>456</v>
      </c>
      <c r="D7899" s="412"/>
      <c r="E7899" s="412">
        <v>0</v>
      </c>
      <c r="F7899" s="412">
        <v>3400</v>
      </c>
      <c r="G7899" s="412"/>
      <c r="H7899" s="413"/>
    </row>
    <row r="7900" spans="2:8" ht="40.5" x14ac:dyDescent="0.35">
      <c r="B7900" s="410" t="s">
        <v>8708</v>
      </c>
      <c r="C7900" s="411" t="s">
        <v>456</v>
      </c>
      <c r="D7900" s="412"/>
      <c r="E7900" s="412">
        <v>3400</v>
      </c>
      <c r="F7900" s="412">
        <v>0</v>
      </c>
      <c r="G7900" s="412"/>
      <c r="H7900" s="413"/>
    </row>
    <row r="7901" spans="2:8" ht="40.5" x14ac:dyDescent="0.35">
      <c r="B7901" s="410" t="s">
        <v>8709</v>
      </c>
      <c r="C7901" s="411" t="s">
        <v>456</v>
      </c>
      <c r="D7901" s="412"/>
      <c r="E7901" s="412">
        <v>0</v>
      </c>
      <c r="F7901" s="412">
        <v>1023.94</v>
      </c>
      <c r="G7901" s="412"/>
      <c r="H7901" s="413"/>
    </row>
    <row r="7902" spans="2:8" ht="40.5" x14ac:dyDescent="0.35">
      <c r="B7902" s="410" t="s">
        <v>8710</v>
      </c>
      <c r="C7902" s="411" t="s">
        <v>456</v>
      </c>
      <c r="D7902" s="412"/>
      <c r="E7902" s="412">
        <v>1023.94</v>
      </c>
      <c r="F7902" s="412">
        <v>0</v>
      </c>
      <c r="G7902" s="412"/>
      <c r="H7902" s="413"/>
    </row>
    <row r="7903" spans="2:8" ht="40.5" x14ac:dyDescent="0.35">
      <c r="B7903" s="410" t="s">
        <v>8711</v>
      </c>
      <c r="C7903" s="411" t="s">
        <v>456</v>
      </c>
      <c r="D7903" s="412"/>
      <c r="E7903" s="412">
        <v>0</v>
      </c>
      <c r="F7903" s="412">
        <v>2050</v>
      </c>
      <c r="G7903" s="412"/>
      <c r="H7903" s="413"/>
    </row>
    <row r="7904" spans="2:8" ht="40.5" x14ac:dyDescent="0.35">
      <c r="B7904" s="410" t="s">
        <v>8712</v>
      </c>
      <c r="C7904" s="411" t="s">
        <v>456</v>
      </c>
      <c r="D7904" s="412"/>
      <c r="E7904" s="412">
        <v>2050</v>
      </c>
      <c r="F7904" s="412">
        <v>0</v>
      </c>
      <c r="G7904" s="412"/>
      <c r="H7904" s="413"/>
    </row>
    <row r="7905" spans="2:8" ht="40.5" x14ac:dyDescent="0.35">
      <c r="B7905" s="410" t="s">
        <v>8713</v>
      </c>
      <c r="C7905" s="411" t="s">
        <v>456</v>
      </c>
      <c r="D7905" s="412"/>
      <c r="E7905" s="412">
        <v>0</v>
      </c>
      <c r="F7905" s="412">
        <v>650</v>
      </c>
      <c r="G7905" s="412"/>
      <c r="H7905" s="413"/>
    </row>
    <row r="7906" spans="2:8" ht="40.5" x14ac:dyDescent="0.35">
      <c r="B7906" s="410" t="s">
        <v>8714</v>
      </c>
      <c r="C7906" s="411" t="s">
        <v>456</v>
      </c>
      <c r="D7906" s="412"/>
      <c r="E7906" s="412">
        <v>650</v>
      </c>
      <c r="F7906" s="412">
        <v>0</v>
      </c>
      <c r="G7906" s="412"/>
      <c r="H7906" s="413"/>
    </row>
    <row r="7907" spans="2:8" ht="40.5" x14ac:dyDescent="0.35">
      <c r="B7907" s="410" t="s">
        <v>8715</v>
      </c>
      <c r="C7907" s="411" t="s">
        <v>456</v>
      </c>
      <c r="D7907" s="412"/>
      <c r="E7907" s="412">
        <v>0</v>
      </c>
      <c r="F7907" s="412">
        <v>800</v>
      </c>
      <c r="G7907" s="412"/>
      <c r="H7907" s="413"/>
    </row>
    <row r="7908" spans="2:8" ht="40.5" x14ac:dyDescent="0.35">
      <c r="B7908" s="410" t="s">
        <v>8716</v>
      </c>
      <c r="C7908" s="411" t="s">
        <v>456</v>
      </c>
      <c r="D7908" s="412"/>
      <c r="E7908" s="412">
        <v>800</v>
      </c>
      <c r="F7908" s="412">
        <v>0</v>
      </c>
      <c r="G7908" s="412"/>
      <c r="H7908" s="413"/>
    </row>
    <row r="7909" spans="2:8" ht="40.5" x14ac:dyDescent="0.35">
      <c r="B7909" s="410" t="s">
        <v>8717</v>
      </c>
      <c r="C7909" s="411" t="s">
        <v>456</v>
      </c>
      <c r="D7909" s="412"/>
      <c r="E7909" s="412">
        <v>0</v>
      </c>
      <c r="F7909" s="412">
        <v>700</v>
      </c>
      <c r="G7909" s="412"/>
      <c r="H7909" s="413"/>
    </row>
    <row r="7910" spans="2:8" ht="40.5" x14ac:dyDescent="0.35">
      <c r="B7910" s="410" t="s">
        <v>8718</v>
      </c>
      <c r="C7910" s="411" t="s">
        <v>456</v>
      </c>
      <c r="D7910" s="412"/>
      <c r="E7910" s="412">
        <v>700</v>
      </c>
      <c r="F7910" s="412">
        <v>0</v>
      </c>
      <c r="G7910" s="412"/>
      <c r="H7910" s="413"/>
    </row>
    <row r="7911" spans="2:8" ht="53.25" x14ac:dyDescent="0.35">
      <c r="B7911" s="410" t="s">
        <v>8719</v>
      </c>
      <c r="C7911" s="411" t="s">
        <v>533</v>
      </c>
      <c r="D7911" s="412"/>
      <c r="E7911" s="412">
        <v>0</v>
      </c>
      <c r="F7911" s="412">
        <v>600</v>
      </c>
      <c r="G7911" s="412"/>
      <c r="H7911" s="413"/>
    </row>
    <row r="7912" spans="2:8" ht="53.25" x14ac:dyDescent="0.35">
      <c r="B7912" s="410" t="s">
        <v>8720</v>
      </c>
      <c r="C7912" s="411" t="s">
        <v>533</v>
      </c>
      <c r="D7912" s="412"/>
      <c r="E7912" s="412">
        <v>600</v>
      </c>
      <c r="F7912" s="412">
        <v>0</v>
      </c>
      <c r="G7912" s="412"/>
      <c r="H7912" s="413"/>
    </row>
    <row r="7913" spans="2:8" ht="53.25" x14ac:dyDescent="0.35">
      <c r="B7913" s="410" t="s">
        <v>8721</v>
      </c>
      <c r="C7913" s="411" t="s">
        <v>533</v>
      </c>
      <c r="D7913" s="412"/>
      <c r="E7913" s="412">
        <v>0</v>
      </c>
      <c r="F7913" s="412">
        <v>900</v>
      </c>
      <c r="G7913" s="412"/>
      <c r="H7913" s="413"/>
    </row>
    <row r="7914" spans="2:8" ht="53.25" x14ac:dyDescent="0.35">
      <c r="B7914" s="410" t="s">
        <v>8722</v>
      </c>
      <c r="C7914" s="411" t="s">
        <v>533</v>
      </c>
      <c r="D7914" s="412"/>
      <c r="E7914" s="412">
        <v>900</v>
      </c>
      <c r="F7914" s="412">
        <v>0</v>
      </c>
      <c r="G7914" s="412"/>
      <c r="H7914" s="413"/>
    </row>
    <row r="7915" spans="2:8" ht="53.25" x14ac:dyDescent="0.35">
      <c r="B7915" s="410" t="s">
        <v>8723</v>
      </c>
      <c r="C7915" s="411" t="s">
        <v>533</v>
      </c>
      <c r="D7915" s="412"/>
      <c r="E7915" s="412">
        <v>0</v>
      </c>
      <c r="F7915" s="412">
        <v>8000</v>
      </c>
      <c r="G7915" s="412"/>
      <c r="H7915" s="413"/>
    </row>
    <row r="7916" spans="2:8" ht="53.25" x14ac:dyDescent="0.35">
      <c r="B7916" s="410" t="s">
        <v>8724</v>
      </c>
      <c r="C7916" s="411" t="s">
        <v>533</v>
      </c>
      <c r="D7916" s="412"/>
      <c r="E7916" s="412">
        <v>8000</v>
      </c>
      <c r="F7916" s="412">
        <v>0</v>
      </c>
      <c r="G7916" s="412"/>
      <c r="H7916" s="413"/>
    </row>
    <row r="7917" spans="2:8" ht="53.25" x14ac:dyDescent="0.35">
      <c r="B7917" s="410" t="s">
        <v>8725</v>
      </c>
      <c r="C7917" s="411" t="s">
        <v>533</v>
      </c>
      <c r="D7917" s="412"/>
      <c r="E7917" s="412">
        <v>0</v>
      </c>
      <c r="F7917" s="412">
        <v>1725</v>
      </c>
      <c r="G7917" s="412"/>
      <c r="H7917" s="413"/>
    </row>
    <row r="7918" spans="2:8" ht="53.25" x14ac:dyDescent="0.35">
      <c r="B7918" s="410" t="s">
        <v>8726</v>
      </c>
      <c r="C7918" s="411" t="s">
        <v>533</v>
      </c>
      <c r="D7918" s="412"/>
      <c r="E7918" s="412">
        <v>1725</v>
      </c>
      <c r="F7918" s="412">
        <v>0</v>
      </c>
      <c r="G7918" s="412"/>
      <c r="H7918" s="413"/>
    </row>
    <row r="7919" spans="2:8" ht="53.25" x14ac:dyDescent="0.35">
      <c r="B7919" s="410" t="s">
        <v>8727</v>
      </c>
      <c r="C7919" s="411" t="s">
        <v>533</v>
      </c>
      <c r="D7919" s="412"/>
      <c r="E7919" s="412">
        <v>0</v>
      </c>
      <c r="F7919" s="412">
        <v>5200</v>
      </c>
      <c r="G7919" s="412"/>
      <c r="H7919" s="413"/>
    </row>
    <row r="7920" spans="2:8" ht="53.25" x14ac:dyDescent="0.35">
      <c r="B7920" s="410" t="s">
        <v>8728</v>
      </c>
      <c r="C7920" s="411" t="s">
        <v>533</v>
      </c>
      <c r="D7920" s="412"/>
      <c r="E7920" s="412">
        <v>5200</v>
      </c>
      <c r="F7920" s="412">
        <v>0</v>
      </c>
      <c r="G7920" s="412"/>
      <c r="H7920" s="413"/>
    </row>
    <row r="7921" spans="2:8" ht="53.25" x14ac:dyDescent="0.35">
      <c r="B7921" s="410" t="s">
        <v>8729</v>
      </c>
      <c r="C7921" s="411" t="s">
        <v>533</v>
      </c>
      <c r="D7921" s="412"/>
      <c r="E7921" s="412">
        <v>0</v>
      </c>
      <c r="F7921" s="412">
        <v>2600</v>
      </c>
      <c r="G7921" s="412"/>
      <c r="H7921" s="413"/>
    </row>
    <row r="7922" spans="2:8" ht="53.25" x14ac:dyDescent="0.35">
      <c r="B7922" s="410" t="s">
        <v>8730</v>
      </c>
      <c r="C7922" s="411" t="s">
        <v>533</v>
      </c>
      <c r="D7922" s="412"/>
      <c r="E7922" s="412">
        <v>2600</v>
      </c>
      <c r="F7922" s="412">
        <v>0</v>
      </c>
      <c r="G7922" s="412"/>
      <c r="H7922" s="413"/>
    </row>
    <row r="7923" spans="2:8" ht="53.25" x14ac:dyDescent="0.35">
      <c r="B7923" s="410" t="s">
        <v>8731</v>
      </c>
      <c r="C7923" s="411" t="s">
        <v>533</v>
      </c>
      <c r="D7923" s="412"/>
      <c r="E7923" s="412">
        <v>0</v>
      </c>
      <c r="F7923" s="412">
        <v>1100</v>
      </c>
      <c r="G7923" s="412"/>
      <c r="H7923" s="413"/>
    </row>
    <row r="7924" spans="2:8" ht="53.25" x14ac:dyDescent="0.35">
      <c r="B7924" s="410" t="s">
        <v>8732</v>
      </c>
      <c r="C7924" s="411" t="s">
        <v>533</v>
      </c>
      <c r="D7924" s="412"/>
      <c r="E7924" s="412">
        <v>1100</v>
      </c>
      <c r="F7924" s="412">
        <v>0</v>
      </c>
      <c r="G7924" s="412"/>
      <c r="H7924" s="413"/>
    </row>
    <row r="7925" spans="2:8" ht="53.25" x14ac:dyDescent="0.35">
      <c r="B7925" s="410" t="s">
        <v>8733</v>
      </c>
      <c r="C7925" s="411" t="s">
        <v>533</v>
      </c>
      <c r="D7925" s="412"/>
      <c r="E7925" s="412">
        <v>0</v>
      </c>
      <c r="F7925" s="412">
        <v>5100</v>
      </c>
      <c r="G7925" s="412"/>
      <c r="H7925" s="413"/>
    </row>
    <row r="7926" spans="2:8" ht="53.25" x14ac:dyDescent="0.35">
      <c r="B7926" s="410" t="s">
        <v>8734</v>
      </c>
      <c r="C7926" s="411" t="s">
        <v>533</v>
      </c>
      <c r="D7926" s="412"/>
      <c r="E7926" s="412">
        <v>5100</v>
      </c>
      <c r="F7926" s="412">
        <v>0</v>
      </c>
      <c r="G7926" s="412"/>
      <c r="H7926" s="413"/>
    </row>
    <row r="7927" spans="2:8" ht="53.25" x14ac:dyDescent="0.35">
      <c r="B7927" s="410" t="s">
        <v>8735</v>
      </c>
      <c r="C7927" s="411" t="s">
        <v>533</v>
      </c>
      <c r="D7927" s="412"/>
      <c r="E7927" s="412">
        <v>0</v>
      </c>
      <c r="F7927" s="412">
        <v>1000</v>
      </c>
      <c r="G7927" s="412"/>
      <c r="H7927" s="413"/>
    </row>
    <row r="7928" spans="2:8" ht="53.25" x14ac:dyDescent="0.35">
      <c r="B7928" s="410" t="s">
        <v>8736</v>
      </c>
      <c r="C7928" s="411" t="s">
        <v>533</v>
      </c>
      <c r="D7928" s="412"/>
      <c r="E7928" s="412">
        <v>1000</v>
      </c>
      <c r="F7928" s="412">
        <v>0</v>
      </c>
      <c r="G7928" s="412"/>
      <c r="H7928" s="413"/>
    </row>
    <row r="7929" spans="2:8" ht="53.25" x14ac:dyDescent="0.35">
      <c r="B7929" s="410" t="s">
        <v>8737</v>
      </c>
      <c r="C7929" s="411" t="s">
        <v>533</v>
      </c>
      <c r="D7929" s="412"/>
      <c r="E7929" s="412">
        <v>0</v>
      </c>
      <c r="F7929" s="412">
        <v>700</v>
      </c>
      <c r="G7929" s="412"/>
      <c r="H7929" s="413"/>
    </row>
    <row r="7930" spans="2:8" ht="53.25" x14ac:dyDescent="0.35">
      <c r="B7930" s="410" t="s">
        <v>8738</v>
      </c>
      <c r="C7930" s="411" t="s">
        <v>533</v>
      </c>
      <c r="D7930" s="412"/>
      <c r="E7930" s="412">
        <v>700</v>
      </c>
      <c r="F7930" s="412">
        <v>0</v>
      </c>
      <c r="G7930" s="412"/>
      <c r="H7930" s="413"/>
    </row>
    <row r="7931" spans="2:8" ht="27.75" x14ac:dyDescent="0.35">
      <c r="B7931" s="410" t="s">
        <v>8739</v>
      </c>
      <c r="C7931" s="411" t="s">
        <v>567</v>
      </c>
      <c r="D7931" s="412"/>
      <c r="E7931" s="412">
        <v>0</v>
      </c>
      <c r="F7931" s="412">
        <v>4400</v>
      </c>
      <c r="G7931" s="412"/>
      <c r="H7931" s="413"/>
    </row>
    <row r="7932" spans="2:8" ht="27.75" x14ac:dyDescent="0.35">
      <c r="B7932" s="410" t="s">
        <v>8740</v>
      </c>
      <c r="C7932" s="411" t="s">
        <v>567</v>
      </c>
      <c r="D7932" s="412"/>
      <c r="E7932" s="412">
        <v>4400</v>
      </c>
      <c r="F7932" s="412">
        <v>0</v>
      </c>
      <c r="G7932" s="412"/>
      <c r="H7932" s="413"/>
    </row>
    <row r="7933" spans="2:8" ht="27.75" x14ac:dyDescent="0.35">
      <c r="B7933" s="410" t="s">
        <v>8741</v>
      </c>
      <c r="C7933" s="411" t="s">
        <v>567</v>
      </c>
      <c r="D7933" s="412"/>
      <c r="E7933" s="412">
        <v>0</v>
      </c>
      <c r="F7933" s="412">
        <v>800</v>
      </c>
      <c r="G7933" s="412"/>
      <c r="H7933" s="413"/>
    </row>
    <row r="7934" spans="2:8" ht="27.75" x14ac:dyDescent="0.35">
      <c r="B7934" s="410" t="s">
        <v>8742</v>
      </c>
      <c r="C7934" s="411" t="s">
        <v>567</v>
      </c>
      <c r="D7934" s="412"/>
      <c r="E7934" s="412">
        <v>800</v>
      </c>
      <c r="F7934" s="412">
        <v>0</v>
      </c>
      <c r="G7934" s="412"/>
      <c r="H7934" s="413"/>
    </row>
    <row r="7935" spans="2:8" ht="27.75" x14ac:dyDescent="0.35">
      <c r="B7935" s="410" t="s">
        <v>8743</v>
      </c>
      <c r="C7935" s="411" t="s">
        <v>567</v>
      </c>
      <c r="D7935" s="412"/>
      <c r="E7935" s="412">
        <v>0</v>
      </c>
      <c r="F7935" s="412">
        <v>400</v>
      </c>
      <c r="G7935" s="412"/>
      <c r="H7935" s="413"/>
    </row>
    <row r="7936" spans="2:8" ht="27.75" x14ac:dyDescent="0.35">
      <c r="B7936" s="410" t="s">
        <v>8744</v>
      </c>
      <c r="C7936" s="411" t="s">
        <v>567</v>
      </c>
      <c r="D7936" s="412"/>
      <c r="E7936" s="412">
        <v>400</v>
      </c>
      <c r="F7936" s="412">
        <v>0</v>
      </c>
      <c r="G7936" s="412"/>
      <c r="H7936" s="413"/>
    </row>
    <row r="7937" spans="2:8" ht="27.75" x14ac:dyDescent="0.35">
      <c r="B7937" s="410" t="s">
        <v>8745</v>
      </c>
      <c r="C7937" s="411" t="s">
        <v>567</v>
      </c>
      <c r="D7937" s="412"/>
      <c r="E7937" s="412">
        <v>0</v>
      </c>
      <c r="F7937" s="412">
        <v>3450</v>
      </c>
      <c r="G7937" s="412"/>
      <c r="H7937" s="413"/>
    </row>
    <row r="7938" spans="2:8" ht="27.75" x14ac:dyDescent="0.35">
      <c r="B7938" s="410" t="s">
        <v>8746</v>
      </c>
      <c r="C7938" s="411" t="s">
        <v>567</v>
      </c>
      <c r="D7938" s="412"/>
      <c r="E7938" s="412">
        <v>3450</v>
      </c>
      <c r="F7938" s="412">
        <v>0</v>
      </c>
      <c r="G7938" s="412"/>
      <c r="H7938" s="413"/>
    </row>
    <row r="7939" spans="2:8" ht="27.75" x14ac:dyDescent="0.35">
      <c r="B7939" s="410" t="s">
        <v>8747</v>
      </c>
      <c r="C7939" s="411" t="s">
        <v>567</v>
      </c>
      <c r="D7939" s="412"/>
      <c r="E7939" s="412">
        <v>0</v>
      </c>
      <c r="F7939" s="412">
        <v>600</v>
      </c>
      <c r="G7939" s="412"/>
      <c r="H7939" s="413"/>
    </row>
    <row r="7940" spans="2:8" ht="27.75" x14ac:dyDescent="0.35">
      <c r="B7940" s="410" t="s">
        <v>8748</v>
      </c>
      <c r="C7940" s="411" t="s">
        <v>567</v>
      </c>
      <c r="D7940" s="412"/>
      <c r="E7940" s="412">
        <v>600</v>
      </c>
      <c r="F7940" s="412">
        <v>0</v>
      </c>
      <c r="G7940" s="412"/>
      <c r="H7940" s="413"/>
    </row>
    <row r="7941" spans="2:8" ht="27.75" x14ac:dyDescent="0.35">
      <c r="B7941" s="410" t="s">
        <v>8749</v>
      </c>
      <c r="C7941" s="411" t="s">
        <v>567</v>
      </c>
      <c r="D7941" s="412"/>
      <c r="E7941" s="412">
        <v>0</v>
      </c>
      <c r="F7941" s="412">
        <v>2200</v>
      </c>
      <c r="G7941" s="412"/>
      <c r="H7941" s="413"/>
    </row>
    <row r="7942" spans="2:8" ht="27.75" x14ac:dyDescent="0.35">
      <c r="B7942" s="410" t="s">
        <v>8750</v>
      </c>
      <c r="C7942" s="411" t="s">
        <v>567</v>
      </c>
      <c r="D7942" s="412"/>
      <c r="E7942" s="412">
        <v>2200</v>
      </c>
      <c r="F7942" s="412">
        <v>0</v>
      </c>
      <c r="G7942" s="412"/>
      <c r="H7942" s="413"/>
    </row>
    <row r="7943" spans="2:8" ht="27.75" x14ac:dyDescent="0.35">
      <c r="B7943" s="410" t="s">
        <v>8751</v>
      </c>
      <c r="C7943" s="411" t="s">
        <v>567</v>
      </c>
      <c r="D7943" s="412"/>
      <c r="E7943" s="412">
        <v>0</v>
      </c>
      <c r="F7943" s="412">
        <v>1100</v>
      </c>
      <c r="G7943" s="412"/>
      <c r="H7943" s="413"/>
    </row>
    <row r="7944" spans="2:8" ht="27.75" x14ac:dyDescent="0.35">
      <c r="B7944" s="410" t="s">
        <v>8752</v>
      </c>
      <c r="C7944" s="411" t="s">
        <v>567</v>
      </c>
      <c r="D7944" s="412"/>
      <c r="E7944" s="412">
        <v>1100</v>
      </c>
      <c r="F7944" s="412">
        <v>0</v>
      </c>
      <c r="G7944" s="412"/>
      <c r="H7944" s="413"/>
    </row>
    <row r="7945" spans="2:8" ht="27.75" x14ac:dyDescent="0.35">
      <c r="B7945" s="410" t="s">
        <v>8753</v>
      </c>
      <c r="C7945" s="411" t="s">
        <v>567</v>
      </c>
      <c r="D7945" s="412"/>
      <c r="E7945" s="412">
        <v>0</v>
      </c>
      <c r="F7945" s="412">
        <v>1800</v>
      </c>
      <c r="G7945" s="412"/>
      <c r="H7945" s="413"/>
    </row>
    <row r="7946" spans="2:8" ht="27.75" x14ac:dyDescent="0.35">
      <c r="B7946" s="410" t="s">
        <v>8754</v>
      </c>
      <c r="C7946" s="411" t="s">
        <v>567</v>
      </c>
      <c r="D7946" s="412"/>
      <c r="E7946" s="412">
        <v>1800</v>
      </c>
      <c r="F7946" s="412">
        <v>0</v>
      </c>
      <c r="G7946" s="412"/>
      <c r="H7946" s="413"/>
    </row>
    <row r="7947" spans="2:8" ht="40.5" x14ac:dyDescent="0.35">
      <c r="B7947" s="410" t="s">
        <v>8755</v>
      </c>
      <c r="C7947" s="411" t="s">
        <v>585</v>
      </c>
      <c r="D7947" s="412"/>
      <c r="E7947" s="412">
        <v>0</v>
      </c>
      <c r="F7947" s="412">
        <v>1681.04</v>
      </c>
      <c r="G7947" s="412"/>
      <c r="H7947" s="413"/>
    </row>
    <row r="7948" spans="2:8" ht="40.5" x14ac:dyDescent="0.35">
      <c r="B7948" s="410" t="s">
        <v>8756</v>
      </c>
      <c r="C7948" s="411" t="s">
        <v>585</v>
      </c>
      <c r="D7948" s="412"/>
      <c r="E7948" s="412">
        <v>1681.04</v>
      </c>
      <c r="F7948" s="412">
        <v>0</v>
      </c>
      <c r="G7948" s="412"/>
      <c r="H7948" s="413"/>
    </row>
    <row r="7949" spans="2:8" ht="40.5" x14ac:dyDescent="0.35">
      <c r="B7949" s="410" t="s">
        <v>8757</v>
      </c>
      <c r="C7949" s="411" t="s">
        <v>585</v>
      </c>
      <c r="D7949" s="412"/>
      <c r="E7949" s="412">
        <v>0</v>
      </c>
      <c r="F7949" s="412">
        <v>2700</v>
      </c>
      <c r="G7949" s="412"/>
      <c r="H7949" s="413"/>
    </row>
    <row r="7950" spans="2:8" ht="40.5" x14ac:dyDescent="0.35">
      <c r="B7950" s="410" t="s">
        <v>8758</v>
      </c>
      <c r="C7950" s="411" t="s">
        <v>585</v>
      </c>
      <c r="D7950" s="412"/>
      <c r="E7950" s="412">
        <v>2700</v>
      </c>
      <c r="F7950" s="412">
        <v>0</v>
      </c>
      <c r="G7950" s="412"/>
      <c r="H7950" s="413"/>
    </row>
    <row r="7951" spans="2:8" ht="40.5" x14ac:dyDescent="0.35">
      <c r="B7951" s="410" t="s">
        <v>8759</v>
      </c>
      <c r="C7951" s="411" t="s">
        <v>585</v>
      </c>
      <c r="D7951" s="412"/>
      <c r="E7951" s="412">
        <v>0</v>
      </c>
      <c r="F7951" s="412">
        <v>2000</v>
      </c>
      <c r="G7951" s="412"/>
      <c r="H7951" s="413"/>
    </row>
    <row r="7952" spans="2:8" ht="40.5" x14ac:dyDescent="0.35">
      <c r="B7952" s="410" t="s">
        <v>8760</v>
      </c>
      <c r="C7952" s="411" t="s">
        <v>585</v>
      </c>
      <c r="D7952" s="412"/>
      <c r="E7952" s="412">
        <v>2000</v>
      </c>
      <c r="F7952" s="412">
        <v>0</v>
      </c>
      <c r="G7952" s="412"/>
      <c r="H7952" s="413"/>
    </row>
    <row r="7953" spans="2:8" ht="40.5" x14ac:dyDescent="0.35">
      <c r="B7953" s="410" t="s">
        <v>8761</v>
      </c>
      <c r="C7953" s="411" t="s">
        <v>585</v>
      </c>
      <c r="D7953" s="412"/>
      <c r="E7953" s="412">
        <v>0</v>
      </c>
      <c r="F7953" s="412">
        <v>700</v>
      </c>
      <c r="G7953" s="412"/>
      <c r="H7953" s="413"/>
    </row>
    <row r="7954" spans="2:8" ht="40.5" x14ac:dyDescent="0.35">
      <c r="B7954" s="410" t="s">
        <v>8762</v>
      </c>
      <c r="C7954" s="411" t="s">
        <v>585</v>
      </c>
      <c r="D7954" s="412"/>
      <c r="E7954" s="412">
        <v>700</v>
      </c>
      <c r="F7954" s="412">
        <v>0</v>
      </c>
      <c r="G7954" s="412"/>
      <c r="H7954" s="413"/>
    </row>
    <row r="7955" spans="2:8" ht="40.5" x14ac:dyDescent="0.35">
      <c r="B7955" s="410" t="s">
        <v>8763</v>
      </c>
      <c r="C7955" s="411" t="s">
        <v>585</v>
      </c>
      <c r="D7955" s="412"/>
      <c r="E7955" s="412">
        <v>0</v>
      </c>
      <c r="F7955" s="412">
        <v>500</v>
      </c>
      <c r="G7955" s="412"/>
      <c r="H7955" s="413"/>
    </row>
    <row r="7956" spans="2:8" ht="40.5" x14ac:dyDescent="0.35">
      <c r="B7956" s="410" t="s">
        <v>8764</v>
      </c>
      <c r="C7956" s="411" t="s">
        <v>585</v>
      </c>
      <c r="D7956" s="412"/>
      <c r="E7956" s="412">
        <v>500</v>
      </c>
      <c r="F7956" s="412">
        <v>0</v>
      </c>
      <c r="G7956" s="412"/>
      <c r="H7956" s="413"/>
    </row>
    <row r="7957" spans="2:8" ht="40.5" x14ac:dyDescent="0.35">
      <c r="B7957" s="410" t="s">
        <v>8765</v>
      </c>
      <c r="C7957" s="411" t="s">
        <v>585</v>
      </c>
      <c r="D7957" s="412"/>
      <c r="E7957" s="412">
        <v>0</v>
      </c>
      <c r="F7957" s="412">
        <v>1250</v>
      </c>
      <c r="G7957" s="412"/>
      <c r="H7957" s="413"/>
    </row>
    <row r="7958" spans="2:8" ht="40.5" x14ac:dyDescent="0.35">
      <c r="B7958" s="410" t="s">
        <v>8766</v>
      </c>
      <c r="C7958" s="411" t="s">
        <v>585</v>
      </c>
      <c r="D7958" s="412"/>
      <c r="E7958" s="412">
        <v>1250</v>
      </c>
      <c r="F7958" s="412">
        <v>0</v>
      </c>
      <c r="G7958" s="412"/>
      <c r="H7958" s="413"/>
    </row>
    <row r="7959" spans="2:8" ht="40.5" x14ac:dyDescent="0.35">
      <c r="B7959" s="410" t="s">
        <v>8767</v>
      </c>
      <c r="C7959" s="411" t="s">
        <v>585</v>
      </c>
      <c r="D7959" s="412"/>
      <c r="E7959" s="412">
        <v>0</v>
      </c>
      <c r="F7959" s="412">
        <v>1250</v>
      </c>
      <c r="G7959" s="412"/>
      <c r="H7959" s="413"/>
    </row>
    <row r="7960" spans="2:8" ht="40.5" x14ac:dyDescent="0.35">
      <c r="B7960" s="410" t="s">
        <v>8768</v>
      </c>
      <c r="C7960" s="411" t="s">
        <v>585</v>
      </c>
      <c r="D7960" s="412"/>
      <c r="E7960" s="412">
        <v>1250</v>
      </c>
      <c r="F7960" s="412">
        <v>0</v>
      </c>
      <c r="G7960" s="412"/>
      <c r="H7960" s="413"/>
    </row>
    <row r="7961" spans="2:8" ht="40.5" x14ac:dyDescent="0.35">
      <c r="B7961" s="410" t="s">
        <v>8769</v>
      </c>
      <c r="C7961" s="411" t="s">
        <v>585</v>
      </c>
      <c r="D7961" s="412"/>
      <c r="E7961" s="412">
        <v>0</v>
      </c>
      <c r="F7961" s="412">
        <v>1400</v>
      </c>
      <c r="G7961" s="412"/>
      <c r="H7961" s="413"/>
    </row>
    <row r="7962" spans="2:8" ht="40.5" x14ac:dyDescent="0.35">
      <c r="B7962" s="410" t="s">
        <v>8770</v>
      </c>
      <c r="C7962" s="411" t="s">
        <v>585</v>
      </c>
      <c r="D7962" s="412"/>
      <c r="E7962" s="412">
        <v>1400</v>
      </c>
      <c r="F7962" s="412">
        <v>0</v>
      </c>
      <c r="G7962" s="412"/>
      <c r="H7962" s="413"/>
    </row>
    <row r="7963" spans="2:8" ht="40.5" x14ac:dyDescent="0.35">
      <c r="B7963" s="410" t="s">
        <v>8771</v>
      </c>
      <c r="C7963" s="411" t="s">
        <v>585</v>
      </c>
      <c r="D7963" s="412"/>
      <c r="E7963" s="412">
        <v>0</v>
      </c>
      <c r="F7963" s="412">
        <v>700</v>
      </c>
      <c r="G7963" s="412"/>
      <c r="H7963" s="413"/>
    </row>
    <row r="7964" spans="2:8" ht="40.5" x14ac:dyDescent="0.35">
      <c r="B7964" s="410" t="s">
        <v>8772</v>
      </c>
      <c r="C7964" s="411" t="s">
        <v>585</v>
      </c>
      <c r="D7964" s="412"/>
      <c r="E7964" s="412">
        <v>700</v>
      </c>
      <c r="F7964" s="412">
        <v>0</v>
      </c>
      <c r="G7964" s="412"/>
      <c r="H7964" s="413"/>
    </row>
    <row r="7965" spans="2:8" ht="40.5" x14ac:dyDescent="0.35">
      <c r="B7965" s="410" t="s">
        <v>8773</v>
      </c>
      <c r="C7965" s="411" t="s">
        <v>762</v>
      </c>
      <c r="D7965" s="412"/>
      <c r="E7965" s="412">
        <v>0</v>
      </c>
      <c r="F7965" s="412">
        <v>1250</v>
      </c>
      <c r="G7965" s="412"/>
      <c r="H7965" s="413"/>
    </row>
    <row r="7966" spans="2:8" ht="40.5" x14ac:dyDescent="0.35">
      <c r="B7966" s="410" t="s">
        <v>8774</v>
      </c>
      <c r="C7966" s="411" t="s">
        <v>762</v>
      </c>
      <c r="D7966" s="412"/>
      <c r="E7966" s="412">
        <v>1250</v>
      </c>
      <c r="F7966" s="412">
        <v>0</v>
      </c>
      <c r="G7966" s="412"/>
      <c r="H7966" s="413"/>
    </row>
    <row r="7967" spans="2:8" ht="40.5" x14ac:dyDescent="0.35">
      <c r="B7967" s="410" t="s">
        <v>8775</v>
      </c>
      <c r="C7967" s="411" t="s">
        <v>762</v>
      </c>
      <c r="D7967" s="412"/>
      <c r="E7967" s="412">
        <v>0</v>
      </c>
      <c r="F7967" s="412">
        <v>3830.73</v>
      </c>
      <c r="G7967" s="412"/>
      <c r="H7967" s="413"/>
    </row>
    <row r="7968" spans="2:8" ht="40.5" x14ac:dyDescent="0.35">
      <c r="B7968" s="410" t="s">
        <v>8776</v>
      </c>
      <c r="C7968" s="411" t="s">
        <v>762</v>
      </c>
      <c r="D7968" s="412"/>
      <c r="E7968" s="412">
        <v>3830.73</v>
      </c>
      <c r="F7968" s="412">
        <v>0</v>
      </c>
      <c r="G7968" s="412"/>
      <c r="H7968" s="413"/>
    </row>
    <row r="7969" spans="2:8" ht="40.5" x14ac:dyDescent="0.35">
      <c r="B7969" s="410" t="s">
        <v>8777</v>
      </c>
      <c r="C7969" s="411" t="s">
        <v>762</v>
      </c>
      <c r="D7969" s="412"/>
      <c r="E7969" s="412">
        <v>0</v>
      </c>
      <c r="F7969" s="412">
        <v>1700</v>
      </c>
      <c r="G7969" s="412"/>
      <c r="H7969" s="413"/>
    </row>
    <row r="7970" spans="2:8" ht="40.5" x14ac:dyDescent="0.35">
      <c r="B7970" s="410" t="s">
        <v>8778</v>
      </c>
      <c r="C7970" s="411" t="s">
        <v>762</v>
      </c>
      <c r="D7970" s="412"/>
      <c r="E7970" s="412">
        <v>1700</v>
      </c>
      <c r="F7970" s="412">
        <v>0</v>
      </c>
      <c r="G7970" s="412"/>
      <c r="H7970" s="413"/>
    </row>
    <row r="7971" spans="2:8" ht="40.5" x14ac:dyDescent="0.35">
      <c r="B7971" s="410" t="s">
        <v>8779</v>
      </c>
      <c r="C7971" s="411" t="s">
        <v>762</v>
      </c>
      <c r="D7971" s="412"/>
      <c r="E7971" s="412">
        <v>0</v>
      </c>
      <c r="F7971" s="412">
        <v>1400</v>
      </c>
      <c r="G7971" s="412"/>
      <c r="H7971" s="413"/>
    </row>
    <row r="7972" spans="2:8" ht="40.5" x14ac:dyDescent="0.35">
      <c r="B7972" s="410" t="s">
        <v>8780</v>
      </c>
      <c r="C7972" s="411" t="s">
        <v>762</v>
      </c>
      <c r="D7972" s="412"/>
      <c r="E7972" s="412">
        <v>1400</v>
      </c>
      <c r="F7972" s="412">
        <v>0</v>
      </c>
      <c r="G7972" s="412"/>
      <c r="H7972" s="413"/>
    </row>
    <row r="7973" spans="2:8" ht="40.5" x14ac:dyDescent="0.35">
      <c r="B7973" s="410" t="s">
        <v>8781</v>
      </c>
      <c r="C7973" s="411" t="s">
        <v>762</v>
      </c>
      <c r="D7973" s="412"/>
      <c r="E7973" s="412">
        <v>0</v>
      </c>
      <c r="F7973" s="412">
        <v>1300</v>
      </c>
      <c r="G7973" s="412"/>
      <c r="H7973" s="413"/>
    </row>
    <row r="7974" spans="2:8" ht="40.5" x14ac:dyDescent="0.35">
      <c r="B7974" s="410" t="s">
        <v>8782</v>
      </c>
      <c r="C7974" s="411" t="s">
        <v>762</v>
      </c>
      <c r="D7974" s="412"/>
      <c r="E7974" s="412">
        <v>1300</v>
      </c>
      <c r="F7974" s="412">
        <v>0</v>
      </c>
      <c r="G7974" s="412"/>
      <c r="H7974" s="413"/>
    </row>
    <row r="7975" spans="2:8" ht="40.5" x14ac:dyDescent="0.35">
      <c r="B7975" s="410" t="s">
        <v>8783</v>
      </c>
      <c r="C7975" s="411" t="s">
        <v>762</v>
      </c>
      <c r="D7975" s="412"/>
      <c r="E7975" s="412">
        <v>0</v>
      </c>
      <c r="F7975" s="412">
        <v>1100</v>
      </c>
      <c r="G7975" s="412"/>
      <c r="H7975" s="413"/>
    </row>
    <row r="7976" spans="2:8" ht="40.5" x14ac:dyDescent="0.35">
      <c r="B7976" s="410" t="s">
        <v>8784</v>
      </c>
      <c r="C7976" s="411" t="s">
        <v>762</v>
      </c>
      <c r="D7976" s="412"/>
      <c r="E7976" s="412">
        <v>1100</v>
      </c>
      <c r="F7976" s="412">
        <v>0</v>
      </c>
      <c r="G7976" s="412"/>
      <c r="H7976" s="413"/>
    </row>
    <row r="7977" spans="2:8" ht="40.5" x14ac:dyDescent="0.35">
      <c r="B7977" s="410" t="s">
        <v>8785</v>
      </c>
      <c r="C7977" s="411" t="s">
        <v>762</v>
      </c>
      <c r="D7977" s="412"/>
      <c r="E7977" s="412">
        <v>0</v>
      </c>
      <c r="F7977" s="412">
        <v>700</v>
      </c>
      <c r="G7977" s="412"/>
      <c r="H7977" s="413"/>
    </row>
    <row r="7978" spans="2:8" ht="40.5" x14ac:dyDescent="0.35">
      <c r="B7978" s="410" t="s">
        <v>8786</v>
      </c>
      <c r="C7978" s="411" t="s">
        <v>762</v>
      </c>
      <c r="D7978" s="412"/>
      <c r="E7978" s="412">
        <v>700</v>
      </c>
      <c r="F7978" s="412">
        <v>0</v>
      </c>
      <c r="G7978" s="412"/>
      <c r="H7978" s="413"/>
    </row>
    <row r="7979" spans="2:8" ht="40.5" x14ac:dyDescent="0.35">
      <c r="B7979" s="410" t="s">
        <v>8787</v>
      </c>
      <c r="C7979" s="411" t="s">
        <v>762</v>
      </c>
      <c r="D7979" s="412"/>
      <c r="E7979" s="412">
        <v>0</v>
      </c>
      <c r="F7979" s="412">
        <v>750</v>
      </c>
      <c r="G7979" s="412"/>
      <c r="H7979" s="413"/>
    </row>
    <row r="7980" spans="2:8" ht="40.5" x14ac:dyDescent="0.35">
      <c r="B7980" s="410" t="s">
        <v>8788</v>
      </c>
      <c r="C7980" s="411" t="s">
        <v>762</v>
      </c>
      <c r="D7980" s="412"/>
      <c r="E7980" s="412">
        <v>750</v>
      </c>
      <c r="F7980" s="412">
        <v>0</v>
      </c>
      <c r="G7980" s="412"/>
      <c r="H7980" s="413"/>
    </row>
    <row r="7981" spans="2:8" ht="40.5" x14ac:dyDescent="0.35">
      <c r="B7981" s="410" t="s">
        <v>8789</v>
      </c>
      <c r="C7981" s="411" t="s">
        <v>762</v>
      </c>
      <c r="D7981" s="412"/>
      <c r="E7981" s="412">
        <v>0</v>
      </c>
      <c r="F7981" s="412">
        <v>1100</v>
      </c>
      <c r="G7981" s="412"/>
      <c r="H7981" s="413"/>
    </row>
    <row r="7982" spans="2:8" ht="40.5" x14ac:dyDescent="0.35">
      <c r="B7982" s="410" t="s">
        <v>8790</v>
      </c>
      <c r="C7982" s="411" t="s">
        <v>762</v>
      </c>
      <c r="D7982" s="412"/>
      <c r="E7982" s="412">
        <v>1100</v>
      </c>
      <c r="F7982" s="412">
        <v>0</v>
      </c>
      <c r="G7982" s="412"/>
      <c r="H7982" s="413"/>
    </row>
    <row r="7983" spans="2:8" ht="40.5" x14ac:dyDescent="0.35">
      <c r="B7983" s="410" t="s">
        <v>8791</v>
      </c>
      <c r="C7983" s="411" t="s">
        <v>762</v>
      </c>
      <c r="D7983" s="412"/>
      <c r="E7983" s="412">
        <v>0</v>
      </c>
      <c r="F7983" s="412">
        <v>650</v>
      </c>
      <c r="G7983" s="412"/>
      <c r="H7983" s="413"/>
    </row>
    <row r="7984" spans="2:8" ht="40.5" x14ac:dyDescent="0.35">
      <c r="B7984" s="410" t="s">
        <v>8792</v>
      </c>
      <c r="C7984" s="411" t="s">
        <v>762</v>
      </c>
      <c r="D7984" s="412"/>
      <c r="E7984" s="412">
        <v>650</v>
      </c>
      <c r="F7984" s="412">
        <v>0</v>
      </c>
      <c r="G7984" s="412"/>
      <c r="H7984" s="413"/>
    </row>
    <row r="7985" spans="2:8" ht="40.5" x14ac:dyDescent="0.35">
      <c r="B7985" s="410" t="s">
        <v>8793</v>
      </c>
      <c r="C7985" s="411" t="s">
        <v>820</v>
      </c>
      <c r="D7985" s="412"/>
      <c r="E7985" s="412">
        <v>0</v>
      </c>
      <c r="F7985" s="412">
        <v>500</v>
      </c>
      <c r="G7985" s="412"/>
      <c r="H7985" s="413"/>
    </row>
    <row r="7986" spans="2:8" ht="40.5" x14ac:dyDescent="0.35">
      <c r="B7986" s="410" t="s">
        <v>8794</v>
      </c>
      <c r="C7986" s="411" t="s">
        <v>820</v>
      </c>
      <c r="D7986" s="412"/>
      <c r="E7986" s="412">
        <v>500</v>
      </c>
      <c r="F7986" s="412">
        <v>0</v>
      </c>
      <c r="G7986" s="412"/>
      <c r="H7986" s="413"/>
    </row>
    <row r="7987" spans="2:8" ht="40.5" x14ac:dyDescent="0.35">
      <c r="B7987" s="410" t="s">
        <v>8795</v>
      </c>
      <c r="C7987" s="411" t="s">
        <v>820</v>
      </c>
      <c r="D7987" s="412"/>
      <c r="E7987" s="412">
        <v>0</v>
      </c>
      <c r="F7987" s="412">
        <v>1100</v>
      </c>
      <c r="G7987" s="412"/>
      <c r="H7987" s="413"/>
    </row>
    <row r="7988" spans="2:8" ht="40.5" x14ac:dyDescent="0.35">
      <c r="B7988" s="410" t="s">
        <v>8796</v>
      </c>
      <c r="C7988" s="411" t="s">
        <v>820</v>
      </c>
      <c r="D7988" s="412"/>
      <c r="E7988" s="412">
        <v>1100</v>
      </c>
      <c r="F7988" s="412">
        <v>0</v>
      </c>
      <c r="G7988" s="412"/>
      <c r="H7988" s="413"/>
    </row>
    <row r="7989" spans="2:8" ht="40.5" x14ac:dyDescent="0.35">
      <c r="B7989" s="410" t="s">
        <v>8797</v>
      </c>
      <c r="C7989" s="411" t="s">
        <v>820</v>
      </c>
      <c r="D7989" s="412"/>
      <c r="E7989" s="412">
        <v>0</v>
      </c>
      <c r="F7989" s="412">
        <v>2750</v>
      </c>
      <c r="G7989" s="412"/>
      <c r="H7989" s="413"/>
    </row>
    <row r="7990" spans="2:8" ht="40.5" x14ac:dyDescent="0.35">
      <c r="B7990" s="410" t="s">
        <v>8798</v>
      </c>
      <c r="C7990" s="411" t="s">
        <v>820</v>
      </c>
      <c r="D7990" s="412"/>
      <c r="E7990" s="412">
        <v>2750</v>
      </c>
      <c r="F7990" s="412">
        <v>0</v>
      </c>
      <c r="G7990" s="412"/>
      <c r="H7990" s="413"/>
    </row>
    <row r="7991" spans="2:8" ht="40.5" x14ac:dyDescent="0.35">
      <c r="B7991" s="410" t="s">
        <v>8799</v>
      </c>
      <c r="C7991" s="411" t="s">
        <v>820</v>
      </c>
      <c r="D7991" s="412"/>
      <c r="E7991" s="412">
        <v>0</v>
      </c>
      <c r="F7991" s="412">
        <v>800</v>
      </c>
      <c r="G7991" s="412"/>
      <c r="H7991" s="413"/>
    </row>
    <row r="7992" spans="2:8" ht="40.5" x14ac:dyDescent="0.35">
      <c r="B7992" s="410" t="s">
        <v>8800</v>
      </c>
      <c r="C7992" s="411" t="s">
        <v>820</v>
      </c>
      <c r="D7992" s="412"/>
      <c r="E7992" s="412">
        <v>800</v>
      </c>
      <c r="F7992" s="412">
        <v>0</v>
      </c>
      <c r="G7992" s="412"/>
      <c r="H7992" s="413"/>
    </row>
    <row r="7993" spans="2:8" ht="40.5" x14ac:dyDescent="0.35">
      <c r="B7993" s="410" t="s">
        <v>8801</v>
      </c>
      <c r="C7993" s="411" t="s">
        <v>820</v>
      </c>
      <c r="D7993" s="412"/>
      <c r="E7993" s="412">
        <v>0</v>
      </c>
      <c r="F7993" s="412">
        <v>850</v>
      </c>
      <c r="G7993" s="412"/>
      <c r="H7993" s="413"/>
    </row>
    <row r="7994" spans="2:8" ht="40.5" x14ac:dyDescent="0.35">
      <c r="B7994" s="410" t="s">
        <v>8802</v>
      </c>
      <c r="C7994" s="411" t="s">
        <v>820</v>
      </c>
      <c r="D7994" s="412"/>
      <c r="E7994" s="412">
        <v>850</v>
      </c>
      <c r="F7994" s="412">
        <v>0</v>
      </c>
      <c r="G7994" s="412"/>
      <c r="H7994" s="413"/>
    </row>
    <row r="7995" spans="2:8" ht="40.5" x14ac:dyDescent="0.35">
      <c r="B7995" s="410" t="s">
        <v>8803</v>
      </c>
      <c r="C7995" s="411" t="s">
        <v>820</v>
      </c>
      <c r="D7995" s="412"/>
      <c r="E7995" s="412">
        <v>0</v>
      </c>
      <c r="F7995" s="412">
        <v>1100</v>
      </c>
      <c r="G7995" s="412"/>
      <c r="H7995" s="413"/>
    </row>
    <row r="7996" spans="2:8" ht="40.5" x14ac:dyDescent="0.35">
      <c r="B7996" s="410" t="s">
        <v>8804</v>
      </c>
      <c r="C7996" s="411" t="s">
        <v>820</v>
      </c>
      <c r="D7996" s="412"/>
      <c r="E7996" s="412">
        <v>1100</v>
      </c>
      <c r="F7996" s="412">
        <v>0</v>
      </c>
      <c r="G7996" s="412"/>
      <c r="H7996" s="413"/>
    </row>
    <row r="7997" spans="2:8" ht="40.5" x14ac:dyDescent="0.35">
      <c r="B7997" s="410" t="s">
        <v>8805</v>
      </c>
      <c r="C7997" s="411" t="s">
        <v>820</v>
      </c>
      <c r="D7997" s="412"/>
      <c r="E7997" s="412">
        <v>0</v>
      </c>
      <c r="F7997" s="412">
        <v>1950</v>
      </c>
      <c r="G7997" s="412"/>
      <c r="H7997" s="413"/>
    </row>
    <row r="7998" spans="2:8" ht="40.5" x14ac:dyDescent="0.35">
      <c r="B7998" s="410" t="s">
        <v>8806</v>
      </c>
      <c r="C7998" s="411" t="s">
        <v>820</v>
      </c>
      <c r="D7998" s="412"/>
      <c r="E7998" s="412">
        <v>1950</v>
      </c>
      <c r="F7998" s="412">
        <v>0</v>
      </c>
      <c r="G7998" s="412"/>
      <c r="H7998" s="413"/>
    </row>
    <row r="7999" spans="2:8" ht="40.5" x14ac:dyDescent="0.35">
      <c r="B7999" s="410" t="s">
        <v>8807</v>
      </c>
      <c r="C7999" s="411" t="s">
        <v>820</v>
      </c>
      <c r="D7999" s="412"/>
      <c r="E7999" s="412">
        <v>0</v>
      </c>
      <c r="F7999" s="412">
        <v>1000</v>
      </c>
      <c r="G7999" s="412"/>
      <c r="H7999" s="413"/>
    </row>
    <row r="8000" spans="2:8" ht="40.5" x14ac:dyDescent="0.35">
      <c r="B8000" s="410" t="s">
        <v>8808</v>
      </c>
      <c r="C8000" s="411" t="s">
        <v>820</v>
      </c>
      <c r="D8000" s="412"/>
      <c r="E8000" s="412">
        <v>1000</v>
      </c>
      <c r="F8000" s="412">
        <v>0</v>
      </c>
      <c r="G8000" s="412"/>
      <c r="H8000" s="413"/>
    </row>
    <row r="8001" spans="2:8" ht="40.5" x14ac:dyDescent="0.35">
      <c r="B8001" s="410" t="s">
        <v>8809</v>
      </c>
      <c r="C8001" s="411" t="s">
        <v>820</v>
      </c>
      <c r="D8001" s="412"/>
      <c r="E8001" s="412">
        <v>0</v>
      </c>
      <c r="F8001" s="412">
        <v>2123.94</v>
      </c>
      <c r="G8001" s="412"/>
      <c r="H8001" s="413"/>
    </row>
    <row r="8002" spans="2:8" ht="40.5" x14ac:dyDescent="0.35">
      <c r="B8002" s="410" t="s">
        <v>8810</v>
      </c>
      <c r="C8002" s="411" t="s">
        <v>820</v>
      </c>
      <c r="D8002" s="412"/>
      <c r="E8002" s="412">
        <v>2123.94</v>
      </c>
      <c r="F8002" s="412">
        <v>0</v>
      </c>
      <c r="G8002" s="412"/>
      <c r="H8002" s="413"/>
    </row>
    <row r="8003" spans="2:8" ht="53.25" x14ac:dyDescent="0.35">
      <c r="B8003" s="410" t="s">
        <v>8811</v>
      </c>
      <c r="C8003" s="411" t="s">
        <v>822</v>
      </c>
      <c r="D8003" s="412"/>
      <c r="E8003" s="412">
        <v>0</v>
      </c>
      <c r="F8003" s="412">
        <v>4400</v>
      </c>
      <c r="G8003" s="412"/>
      <c r="H8003" s="413"/>
    </row>
    <row r="8004" spans="2:8" ht="53.25" x14ac:dyDescent="0.35">
      <c r="B8004" s="410" t="s">
        <v>8812</v>
      </c>
      <c r="C8004" s="411" t="s">
        <v>822</v>
      </c>
      <c r="D8004" s="412"/>
      <c r="E8004" s="412">
        <v>4400</v>
      </c>
      <c r="F8004" s="412">
        <v>0</v>
      </c>
      <c r="G8004" s="412"/>
      <c r="H8004" s="413"/>
    </row>
    <row r="8005" spans="2:8" ht="53.25" x14ac:dyDescent="0.35">
      <c r="B8005" s="410" t="s">
        <v>8813</v>
      </c>
      <c r="C8005" s="411" t="s">
        <v>822</v>
      </c>
      <c r="D8005" s="412"/>
      <c r="E8005" s="412">
        <v>0</v>
      </c>
      <c r="F8005" s="412">
        <v>1100</v>
      </c>
      <c r="G8005" s="412"/>
      <c r="H8005" s="413"/>
    </row>
    <row r="8006" spans="2:8" ht="53.25" x14ac:dyDescent="0.35">
      <c r="B8006" s="410" t="s">
        <v>8814</v>
      </c>
      <c r="C8006" s="411" t="s">
        <v>822</v>
      </c>
      <c r="D8006" s="412"/>
      <c r="E8006" s="412">
        <v>1100</v>
      </c>
      <c r="F8006" s="412">
        <v>0</v>
      </c>
      <c r="G8006" s="412"/>
      <c r="H8006" s="413"/>
    </row>
    <row r="8007" spans="2:8" ht="53.25" x14ac:dyDescent="0.35">
      <c r="B8007" s="410" t="s">
        <v>8815</v>
      </c>
      <c r="C8007" s="411" t="s">
        <v>822</v>
      </c>
      <c r="D8007" s="412"/>
      <c r="E8007" s="412">
        <v>0</v>
      </c>
      <c r="F8007" s="412">
        <v>4920</v>
      </c>
      <c r="G8007" s="412"/>
      <c r="H8007" s="413"/>
    </row>
    <row r="8008" spans="2:8" ht="53.25" x14ac:dyDescent="0.35">
      <c r="B8008" s="410" t="s">
        <v>8816</v>
      </c>
      <c r="C8008" s="411" t="s">
        <v>822</v>
      </c>
      <c r="D8008" s="412"/>
      <c r="E8008" s="412">
        <v>4920</v>
      </c>
      <c r="F8008" s="412">
        <v>0</v>
      </c>
      <c r="G8008" s="412"/>
      <c r="H8008" s="413"/>
    </row>
    <row r="8009" spans="2:8" ht="53.25" x14ac:dyDescent="0.35">
      <c r="B8009" s="410" t="s">
        <v>8817</v>
      </c>
      <c r="C8009" s="411" t="s">
        <v>822</v>
      </c>
      <c r="D8009" s="412"/>
      <c r="E8009" s="412">
        <v>0</v>
      </c>
      <c r="F8009" s="412">
        <v>1300</v>
      </c>
      <c r="G8009" s="412"/>
      <c r="H8009" s="413"/>
    </row>
    <row r="8010" spans="2:8" ht="53.25" x14ac:dyDescent="0.35">
      <c r="B8010" s="410" t="s">
        <v>8818</v>
      </c>
      <c r="C8010" s="411" t="s">
        <v>822</v>
      </c>
      <c r="D8010" s="412"/>
      <c r="E8010" s="412">
        <v>1300</v>
      </c>
      <c r="F8010" s="412">
        <v>0</v>
      </c>
      <c r="G8010" s="412"/>
      <c r="H8010" s="413"/>
    </row>
    <row r="8011" spans="2:8" ht="53.25" x14ac:dyDescent="0.35">
      <c r="B8011" s="410" t="s">
        <v>8819</v>
      </c>
      <c r="C8011" s="411" t="s">
        <v>822</v>
      </c>
      <c r="D8011" s="412"/>
      <c r="E8011" s="412">
        <v>0</v>
      </c>
      <c r="F8011" s="412">
        <v>1500</v>
      </c>
      <c r="G8011" s="412"/>
      <c r="H8011" s="413"/>
    </row>
    <row r="8012" spans="2:8" ht="53.25" x14ac:dyDescent="0.35">
      <c r="B8012" s="410" t="s">
        <v>8820</v>
      </c>
      <c r="C8012" s="411" t="s">
        <v>822</v>
      </c>
      <c r="D8012" s="412"/>
      <c r="E8012" s="412">
        <v>1500</v>
      </c>
      <c r="F8012" s="412">
        <v>0</v>
      </c>
      <c r="G8012" s="412"/>
      <c r="H8012" s="413"/>
    </row>
    <row r="8013" spans="2:8" ht="53.25" x14ac:dyDescent="0.35">
      <c r="B8013" s="410" t="s">
        <v>8821</v>
      </c>
      <c r="C8013" s="411" t="s">
        <v>822</v>
      </c>
      <c r="D8013" s="412"/>
      <c r="E8013" s="412">
        <v>0</v>
      </c>
      <c r="F8013" s="412">
        <v>400</v>
      </c>
      <c r="G8013" s="412"/>
      <c r="H8013" s="413"/>
    </row>
    <row r="8014" spans="2:8" ht="53.25" x14ac:dyDescent="0.35">
      <c r="B8014" s="410" t="s">
        <v>8822</v>
      </c>
      <c r="C8014" s="411" t="s">
        <v>822</v>
      </c>
      <c r="D8014" s="412"/>
      <c r="E8014" s="412">
        <v>400</v>
      </c>
      <c r="F8014" s="412">
        <v>0</v>
      </c>
      <c r="G8014" s="412"/>
      <c r="H8014" s="413"/>
    </row>
    <row r="8015" spans="2:8" ht="53.25" x14ac:dyDescent="0.35">
      <c r="B8015" s="410" t="s">
        <v>8823</v>
      </c>
      <c r="C8015" s="411" t="s">
        <v>822</v>
      </c>
      <c r="D8015" s="412"/>
      <c r="E8015" s="412">
        <v>0</v>
      </c>
      <c r="F8015" s="412">
        <v>450</v>
      </c>
      <c r="G8015" s="412"/>
      <c r="H8015" s="413"/>
    </row>
    <row r="8016" spans="2:8" ht="53.25" x14ac:dyDescent="0.35">
      <c r="B8016" s="410" t="s">
        <v>8824</v>
      </c>
      <c r="C8016" s="411" t="s">
        <v>822</v>
      </c>
      <c r="D8016" s="412"/>
      <c r="E8016" s="412">
        <v>450</v>
      </c>
      <c r="F8016" s="412">
        <v>0</v>
      </c>
      <c r="G8016" s="412"/>
      <c r="H8016" s="413"/>
    </row>
    <row r="8017" spans="2:8" ht="53.25" x14ac:dyDescent="0.35">
      <c r="B8017" s="410" t="s">
        <v>8825</v>
      </c>
      <c r="C8017" s="411" t="s">
        <v>822</v>
      </c>
      <c r="D8017" s="412"/>
      <c r="E8017" s="412">
        <v>0</v>
      </c>
      <c r="F8017" s="412">
        <v>1950</v>
      </c>
      <c r="G8017" s="412"/>
      <c r="H8017" s="413"/>
    </row>
    <row r="8018" spans="2:8" ht="53.25" x14ac:dyDescent="0.35">
      <c r="B8018" s="410" t="s">
        <v>8826</v>
      </c>
      <c r="C8018" s="411" t="s">
        <v>822</v>
      </c>
      <c r="D8018" s="412"/>
      <c r="E8018" s="412">
        <v>1950</v>
      </c>
      <c r="F8018" s="412">
        <v>0</v>
      </c>
      <c r="G8018" s="412"/>
      <c r="H8018" s="413"/>
    </row>
    <row r="8019" spans="2:8" ht="53.25" x14ac:dyDescent="0.35">
      <c r="B8019" s="410" t="s">
        <v>8827</v>
      </c>
      <c r="C8019" s="411" t="s">
        <v>822</v>
      </c>
      <c r="D8019" s="412"/>
      <c r="E8019" s="412">
        <v>0</v>
      </c>
      <c r="F8019" s="412">
        <v>7050</v>
      </c>
      <c r="G8019" s="412"/>
      <c r="H8019" s="413"/>
    </row>
    <row r="8020" spans="2:8" ht="53.25" x14ac:dyDescent="0.35">
      <c r="B8020" s="410" t="s">
        <v>8828</v>
      </c>
      <c r="C8020" s="411" t="s">
        <v>822</v>
      </c>
      <c r="D8020" s="412"/>
      <c r="E8020" s="412">
        <v>7050</v>
      </c>
      <c r="F8020" s="412">
        <v>0</v>
      </c>
      <c r="G8020" s="412"/>
      <c r="H8020" s="413"/>
    </row>
    <row r="8021" spans="2:8" ht="53.25" x14ac:dyDescent="0.35">
      <c r="B8021" s="410" t="s">
        <v>8829</v>
      </c>
      <c r="C8021" s="411" t="s">
        <v>822</v>
      </c>
      <c r="D8021" s="412"/>
      <c r="E8021" s="412">
        <v>0</v>
      </c>
      <c r="F8021" s="412">
        <v>3800</v>
      </c>
      <c r="G8021" s="412"/>
      <c r="H8021" s="413"/>
    </row>
    <row r="8022" spans="2:8" ht="53.25" x14ac:dyDescent="0.35">
      <c r="B8022" s="410" t="s">
        <v>8830</v>
      </c>
      <c r="C8022" s="411" t="s">
        <v>822</v>
      </c>
      <c r="D8022" s="412"/>
      <c r="E8022" s="412">
        <v>3800</v>
      </c>
      <c r="F8022" s="412">
        <v>0</v>
      </c>
      <c r="G8022" s="412"/>
      <c r="H8022" s="413"/>
    </row>
    <row r="8023" spans="2:8" ht="27.75" x14ac:dyDescent="0.35">
      <c r="B8023" s="410" t="s">
        <v>8831</v>
      </c>
      <c r="C8023" s="411" t="s">
        <v>889</v>
      </c>
      <c r="D8023" s="412"/>
      <c r="E8023" s="412">
        <v>0</v>
      </c>
      <c r="F8023" s="412">
        <v>2780.73</v>
      </c>
      <c r="G8023" s="412"/>
      <c r="H8023" s="413"/>
    </row>
    <row r="8024" spans="2:8" ht="27.75" x14ac:dyDescent="0.35">
      <c r="B8024" s="410" t="s">
        <v>8832</v>
      </c>
      <c r="C8024" s="411" t="s">
        <v>889</v>
      </c>
      <c r="D8024" s="412"/>
      <c r="E8024" s="412">
        <v>2780.73</v>
      </c>
      <c r="F8024" s="412">
        <v>0</v>
      </c>
      <c r="G8024" s="412"/>
      <c r="H8024" s="413"/>
    </row>
    <row r="8025" spans="2:8" ht="27.75" x14ac:dyDescent="0.35">
      <c r="B8025" s="410" t="s">
        <v>8833</v>
      </c>
      <c r="C8025" s="411" t="s">
        <v>889</v>
      </c>
      <c r="D8025" s="412"/>
      <c r="E8025" s="412">
        <v>0</v>
      </c>
      <c r="F8025" s="412">
        <v>2500</v>
      </c>
      <c r="G8025" s="412"/>
      <c r="H8025" s="413"/>
    </row>
    <row r="8026" spans="2:8" ht="27.75" x14ac:dyDescent="0.35">
      <c r="B8026" s="410" t="s">
        <v>8834</v>
      </c>
      <c r="C8026" s="411" t="s">
        <v>889</v>
      </c>
      <c r="D8026" s="412"/>
      <c r="E8026" s="412">
        <v>2500</v>
      </c>
      <c r="F8026" s="412">
        <v>0</v>
      </c>
      <c r="G8026" s="412"/>
      <c r="H8026" s="413"/>
    </row>
    <row r="8027" spans="2:8" ht="27.75" x14ac:dyDescent="0.35">
      <c r="B8027" s="410" t="s">
        <v>8835</v>
      </c>
      <c r="C8027" s="411" t="s">
        <v>889</v>
      </c>
      <c r="D8027" s="412"/>
      <c r="E8027" s="412">
        <v>0</v>
      </c>
      <c r="F8027" s="412">
        <v>3600</v>
      </c>
      <c r="G8027" s="412"/>
      <c r="H8027" s="413"/>
    </row>
    <row r="8028" spans="2:8" ht="27.75" x14ac:dyDescent="0.35">
      <c r="B8028" s="410" t="s">
        <v>8836</v>
      </c>
      <c r="C8028" s="411" t="s">
        <v>889</v>
      </c>
      <c r="D8028" s="412"/>
      <c r="E8028" s="412">
        <v>3600</v>
      </c>
      <c r="F8028" s="412">
        <v>0</v>
      </c>
      <c r="G8028" s="412"/>
      <c r="H8028" s="413"/>
    </row>
    <row r="8029" spans="2:8" ht="27.75" x14ac:dyDescent="0.35">
      <c r="B8029" s="410" t="s">
        <v>8837</v>
      </c>
      <c r="C8029" s="411" t="s">
        <v>889</v>
      </c>
      <c r="D8029" s="412"/>
      <c r="E8029" s="412">
        <v>0</v>
      </c>
      <c r="F8029" s="412">
        <v>1500</v>
      </c>
      <c r="G8029" s="412"/>
      <c r="H8029" s="413"/>
    </row>
    <row r="8030" spans="2:8" ht="27.75" x14ac:dyDescent="0.35">
      <c r="B8030" s="410" t="s">
        <v>8838</v>
      </c>
      <c r="C8030" s="411" t="s">
        <v>889</v>
      </c>
      <c r="D8030" s="412"/>
      <c r="E8030" s="412">
        <v>1500</v>
      </c>
      <c r="F8030" s="412">
        <v>0</v>
      </c>
      <c r="G8030" s="412"/>
      <c r="H8030" s="413"/>
    </row>
    <row r="8031" spans="2:8" ht="27.75" x14ac:dyDescent="0.35">
      <c r="B8031" s="410" t="s">
        <v>8839</v>
      </c>
      <c r="C8031" s="411" t="s">
        <v>889</v>
      </c>
      <c r="D8031" s="412"/>
      <c r="E8031" s="412">
        <v>0</v>
      </c>
      <c r="F8031" s="412">
        <v>3400</v>
      </c>
      <c r="G8031" s="412"/>
      <c r="H8031" s="413"/>
    </row>
    <row r="8032" spans="2:8" ht="27.75" x14ac:dyDescent="0.35">
      <c r="B8032" s="410" t="s">
        <v>8840</v>
      </c>
      <c r="C8032" s="411" t="s">
        <v>889</v>
      </c>
      <c r="D8032" s="412"/>
      <c r="E8032" s="412">
        <v>3400</v>
      </c>
      <c r="F8032" s="412">
        <v>0</v>
      </c>
      <c r="G8032" s="412"/>
      <c r="H8032" s="413"/>
    </row>
    <row r="8033" spans="2:8" ht="40.5" x14ac:dyDescent="0.35">
      <c r="B8033" s="410" t="s">
        <v>8841</v>
      </c>
      <c r="C8033" s="411" t="s">
        <v>905</v>
      </c>
      <c r="D8033" s="412"/>
      <c r="E8033" s="412">
        <v>0</v>
      </c>
      <c r="F8033" s="412">
        <v>4200</v>
      </c>
      <c r="G8033" s="412"/>
      <c r="H8033" s="413"/>
    </row>
    <row r="8034" spans="2:8" ht="40.5" x14ac:dyDescent="0.35">
      <c r="B8034" s="410" t="s">
        <v>8842</v>
      </c>
      <c r="C8034" s="411" t="s">
        <v>905</v>
      </c>
      <c r="D8034" s="412"/>
      <c r="E8034" s="412">
        <v>4200</v>
      </c>
      <c r="F8034" s="412">
        <v>0</v>
      </c>
      <c r="G8034" s="412"/>
      <c r="H8034" s="413"/>
    </row>
    <row r="8035" spans="2:8" ht="40.5" x14ac:dyDescent="0.35">
      <c r="B8035" s="410" t="s">
        <v>8843</v>
      </c>
      <c r="C8035" s="411" t="s">
        <v>905</v>
      </c>
      <c r="D8035" s="412"/>
      <c r="E8035" s="412">
        <v>0</v>
      </c>
      <c r="F8035" s="412">
        <v>1100</v>
      </c>
      <c r="G8035" s="412"/>
      <c r="H8035" s="413"/>
    </row>
    <row r="8036" spans="2:8" ht="40.5" x14ac:dyDescent="0.35">
      <c r="B8036" s="410" t="s">
        <v>8844</v>
      </c>
      <c r="C8036" s="411" t="s">
        <v>905</v>
      </c>
      <c r="D8036" s="412"/>
      <c r="E8036" s="412">
        <v>1100</v>
      </c>
      <c r="F8036" s="412">
        <v>0</v>
      </c>
      <c r="G8036" s="412"/>
      <c r="H8036" s="413"/>
    </row>
    <row r="8037" spans="2:8" ht="40.5" x14ac:dyDescent="0.35">
      <c r="B8037" s="410" t="s">
        <v>8845</v>
      </c>
      <c r="C8037" s="411" t="s">
        <v>905</v>
      </c>
      <c r="D8037" s="412"/>
      <c r="E8037" s="412">
        <v>0</v>
      </c>
      <c r="F8037" s="412">
        <v>2800</v>
      </c>
      <c r="G8037" s="412"/>
      <c r="H8037" s="413"/>
    </row>
    <row r="8038" spans="2:8" ht="40.5" x14ac:dyDescent="0.35">
      <c r="B8038" s="410" t="s">
        <v>8846</v>
      </c>
      <c r="C8038" s="411" t="s">
        <v>905</v>
      </c>
      <c r="D8038" s="412"/>
      <c r="E8038" s="412">
        <v>2800</v>
      </c>
      <c r="F8038" s="412">
        <v>0</v>
      </c>
      <c r="G8038" s="412"/>
      <c r="H8038" s="413"/>
    </row>
    <row r="8039" spans="2:8" ht="40.5" x14ac:dyDescent="0.35">
      <c r="B8039" s="410" t="s">
        <v>8847</v>
      </c>
      <c r="C8039" s="411" t="s">
        <v>905</v>
      </c>
      <c r="D8039" s="412"/>
      <c r="E8039" s="412">
        <v>0</v>
      </c>
      <c r="F8039" s="412">
        <v>2191</v>
      </c>
      <c r="G8039" s="412"/>
      <c r="H8039" s="413"/>
    </row>
    <row r="8040" spans="2:8" ht="40.5" x14ac:dyDescent="0.35">
      <c r="B8040" s="410" t="s">
        <v>8848</v>
      </c>
      <c r="C8040" s="411" t="s">
        <v>905</v>
      </c>
      <c r="D8040" s="412"/>
      <c r="E8040" s="412">
        <v>2191</v>
      </c>
      <c r="F8040" s="412">
        <v>0</v>
      </c>
      <c r="G8040" s="412"/>
      <c r="H8040" s="413"/>
    </row>
    <row r="8041" spans="2:8" ht="40.5" x14ac:dyDescent="0.35">
      <c r="B8041" s="410" t="s">
        <v>8849</v>
      </c>
      <c r="C8041" s="411" t="s">
        <v>905</v>
      </c>
      <c r="D8041" s="412"/>
      <c r="E8041" s="412">
        <v>0</v>
      </c>
      <c r="F8041" s="412">
        <v>2500</v>
      </c>
      <c r="G8041" s="412"/>
      <c r="H8041" s="413"/>
    </row>
    <row r="8042" spans="2:8" ht="40.5" x14ac:dyDescent="0.35">
      <c r="B8042" s="410" t="s">
        <v>8850</v>
      </c>
      <c r="C8042" s="411" t="s">
        <v>905</v>
      </c>
      <c r="D8042" s="412"/>
      <c r="E8042" s="412">
        <v>2500</v>
      </c>
      <c r="F8042" s="412">
        <v>0</v>
      </c>
      <c r="G8042" s="412"/>
      <c r="H8042" s="413"/>
    </row>
    <row r="8043" spans="2:8" ht="40.5" x14ac:dyDescent="0.35">
      <c r="B8043" s="410" t="s">
        <v>8851</v>
      </c>
      <c r="C8043" s="411" t="s">
        <v>905</v>
      </c>
      <c r="D8043" s="412"/>
      <c r="E8043" s="412">
        <v>0</v>
      </c>
      <c r="F8043" s="412">
        <v>500</v>
      </c>
      <c r="G8043" s="412"/>
      <c r="H8043" s="413"/>
    </row>
    <row r="8044" spans="2:8" ht="40.5" x14ac:dyDescent="0.35">
      <c r="B8044" s="410" t="s">
        <v>8852</v>
      </c>
      <c r="C8044" s="411" t="s">
        <v>905</v>
      </c>
      <c r="D8044" s="412"/>
      <c r="E8044" s="412">
        <v>500</v>
      </c>
      <c r="F8044" s="412">
        <v>0</v>
      </c>
      <c r="G8044" s="412"/>
      <c r="H8044" s="413"/>
    </row>
    <row r="8045" spans="2:8" ht="40.5" x14ac:dyDescent="0.35">
      <c r="B8045" s="410" t="s">
        <v>8853</v>
      </c>
      <c r="C8045" s="411" t="s">
        <v>905</v>
      </c>
      <c r="D8045" s="412"/>
      <c r="E8045" s="412">
        <v>0</v>
      </c>
      <c r="F8045" s="412">
        <v>900</v>
      </c>
      <c r="G8045" s="412"/>
      <c r="H8045" s="413"/>
    </row>
    <row r="8046" spans="2:8" ht="40.5" x14ac:dyDescent="0.35">
      <c r="B8046" s="410" t="s">
        <v>8854</v>
      </c>
      <c r="C8046" s="411" t="s">
        <v>905</v>
      </c>
      <c r="D8046" s="412"/>
      <c r="E8046" s="412">
        <v>900</v>
      </c>
      <c r="F8046" s="412">
        <v>0</v>
      </c>
      <c r="G8046" s="412"/>
      <c r="H8046" s="413"/>
    </row>
    <row r="8047" spans="2:8" ht="40.5" x14ac:dyDescent="0.35">
      <c r="B8047" s="410" t="s">
        <v>8855</v>
      </c>
      <c r="C8047" s="411" t="s">
        <v>905</v>
      </c>
      <c r="D8047" s="412"/>
      <c r="E8047" s="412">
        <v>0</v>
      </c>
      <c r="F8047" s="412">
        <v>500</v>
      </c>
      <c r="G8047" s="412"/>
      <c r="H8047" s="413"/>
    </row>
    <row r="8048" spans="2:8" ht="40.5" x14ac:dyDescent="0.35">
      <c r="B8048" s="410" t="s">
        <v>8856</v>
      </c>
      <c r="C8048" s="411" t="s">
        <v>905</v>
      </c>
      <c r="D8048" s="412"/>
      <c r="E8048" s="412">
        <v>500</v>
      </c>
      <c r="F8048" s="412">
        <v>0</v>
      </c>
      <c r="G8048" s="412"/>
      <c r="H8048" s="413"/>
    </row>
    <row r="8049" spans="2:8" ht="40.5" x14ac:dyDescent="0.35">
      <c r="B8049" s="410" t="s">
        <v>8857</v>
      </c>
      <c r="C8049" s="411" t="s">
        <v>905</v>
      </c>
      <c r="D8049" s="412"/>
      <c r="E8049" s="412">
        <v>0</v>
      </c>
      <c r="F8049" s="412">
        <v>2100</v>
      </c>
      <c r="G8049" s="412"/>
      <c r="H8049" s="413"/>
    </row>
    <row r="8050" spans="2:8" ht="40.5" x14ac:dyDescent="0.35">
      <c r="B8050" s="410" t="s">
        <v>8858</v>
      </c>
      <c r="C8050" s="411" t="s">
        <v>905</v>
      </c>
      <c r="D8050" s="412"/>
      <c r="E8050" s="412">
        <v>2100</v>
      </c>
      <c r="F8050" s="412">
        <v>0</v>
      </c>
      <c r="G8050" s="412"/>
      <c r="H8050" s="413"/>
    </row>
    <row r="8051" spans="2:8" ht="40.5" x14ac:dyDescent="0.35">
      <c r="B8051" s="410" t="s">
        <v>8859</v>
      </c>
      <c r="C8051" s="411" t="s">
        <v>905</v>
      </c>
      <c r="D8051" s="412"/>
      <c r="E8051" s="412">
        <v>0</v>
      </c>
      <c r="F8051" s="412">
        <v>4800</v>
      </c>
      <c r="G8051" s="412"/>
      <c r="H8051" s="413"/>
    </row>
    <row r="8052" spans="2:8" ht="40.5" x14ac:dyDescent="0.35">
      <c r="B8052" s="410" t="s">
        <v>8860</v>
      </c>
      <c r="C8052" s="411" t="s">
        <v>905</v>
      </c>
      <c r="D8052" s="412"/>
      <c r="E8052" s="412">
        <v>4800</v>
      </c>
      <c r="F8052" s="412">
        <v>0</v>
      </c>
      <c r="G8052" s="412"/>
      <c r="H8052" s="413"/>
    </row>
    <row r="8053" spans="2:8" ht="40.5" x14ac:dyDescent="0.35">
      <c r="B8053" s="410" t="s">
        <v>8861</v>
      </c>
      <c r="C8053" s="411" t="s">
        <v>923</v>
      </c>
      <c r="D8053" s="412"/>
      <c r="E8053" s="412">
        <v>0</v>
      </c>
      <c r="F8053" s="412">
        <v>3100</v>
      </c>
      <c r="G8053" s="412"/>
      <c r="H8053" s="413"/>
    </row>
    <row r="8054" spans="2:8" ht="40.5" x14ac:dyDescent="0.35">
      <c r="B8054" s="410" t="s">
        <v>8862</v>
      </c>
      <c r="C8054" s="411" t="s">
        <v>923</v>
      </c>
      <c r="D8054" s="412"/>
      <c r="E8054" s="412">
        <v>3100</v>
      </c>
      <c r="F8054" s="412">
        <v>0</v>
      </c>
      <c r="G8054" s="412"/>
      <c r="H8054" s="413"/>
    </row>
    <row r="8055" spans="2:8" ht="40.5" x14ac:dyDescent="0.35">
      <c r="B8055" s="410" t="s">
        <v>8863</v>
      </c>
      <c r="C8055" s="411" t="s">
        <v>923</v>
      </c>
      <c r="D8055" s="412"/>
      <c r="E8055" s="412">
        <v>0</v>
      </c>
      <c r="F8055" s="412">
        <v>7058</v>
      </c>
      <c r="G8055" s="412"/>
      <c r="H8055" s="413"/>
    </row>
    <row r="8056" spans="2:8" ht="40.5" x14ac:dyDescent="0.35">
      <c r="B8056" s="410" t="s">
        <v>8864</v>
      </c>
      <c r="C8056" s="411" t="s">
        <v>923</v>
      </c>
      <c r="D8056" s="412"/>
      <c r="E8056" s="412">
        <v>7058</v>
      </c>
      <c r="F8056" s="412">
        <v>0</v>
      </c>
      <c r="G8056" s="412"/>
      <c r="H8056" s="413"/>
    </row>
    <row r="8057" spans="2:8" ht="40.5" x14ac:dyDescent="0.35">
      <c r="B8057" s="410" t="s">
        <v>8865</v>
      </c>
      <c r="C8057" s="411" t="s">
        <v>923</v>
      </c>
      <c r="D8057" s="412"/>
      <c r="E8057" s="412">
        <v>0</v>
      </c>
      <c r="F8057" s="412">
        <v>900</v>
      </c>
      <c r="G8057" s="412"/>
      <c r="H8057" s="413"/>
    </row>
    <row r="8058" spans="2:8" ht="40.5" x14ac:dyDescent="0.35">
      <c r="B8058" s="410" t="s">
        <v>8866</v>
      </c>
      <c r="C8058" s="411" t="s">
        <v>923</v>
      </c>
      <c r="D8058" s="412"/>
      <c r="E8058" s="412">
        <v>900</v>
      </c>
      <c r="F8058" s="412">
        <v>0</v>
      </c>
      <c r="G8058" s="412"/>
      <c r="H8058" s="413"/>
    </row>
    <row r="8059" spans="2:8" ht="40.5" x14ac:dyDescent="0.35">
      <c r="B8059" s="410" t="s">
        <v>8867</v>
      </c>
      <c r="C8059" s="411" t="s">
        <v>923</v>
      </c>
      <c r="D8059" s="412"/>
      <c r="E8059" s="412">
        <v>0</v>
      </c>
      <c r="F8059" s="412">
        <v>2580</v>
      </c>
      <c r="G8059" s="412"/>
      <c r="H8059" s="413"/>
    </row>
    <row r="8060" spans="2:8" ht="40.5" x14ac:dyDescent="0.35">
      <c r="B8060" s="410" t="s">
        <v>8868</v>
      </c>
      <c r="C8060" s="411" t="s">
        <v>923</v>
      </c>
      <c r="D8060" s="412"/>
      <c r="E8060" s="412">
        <v>2580</v>
      </c>
      <c r="F8060" s="412">
        <v>0</v>
      </c>
      <c r="G8060" s="412"/>
      <c r="H8060" s="413"/>
    </row>
    <row r="8061" spans="2:8" ht="40.5" x14ac:dyDescent="0.35">
      <c r="B8061" s="410" t="s">
        <v>8869</v>
      </c>
      <c r="C8061" s="411" t="s">
        <v>923</v>
      </c>
      <c r="D8061" s="412"/>
      <c r="E8061" s="412">
        <v>0</v>
      </c>
      <c r="F8061" s="412">
        <v>8360</v>
      </c>
      <c r="G8061" s="412"/>
      <c r="H8061" s="413"/>
    </row>
    <row r="8062" spans="2:8" ht="40.5" x14ac:dyDescent="0.35">
      <c r="B8062" s="410" t="s">
        <v>8870</v>
      </c>
      <c r="C8062" s="411" t="s">
        <v>923</v>
      </c>
      <c r="D8062" s="412"/>
      <c r="E8062" s="412">
        <v>8360</v>
      </c>
      <c r="F8062" s="412">
        <v>0</v>
      </c>
      <c r="G8062" s="412"/>
      <c r="H8062" s="413"/>
    </row>
    <row r="8063" spans="2:8" ht="40.5" x14ac:dyDescent="0.35">
      <c r="B8063" s="410" t="s">
        <v>8871</v>
      </c>
      <c r="C8063" s="411" t="s">
        <v>923</v>
      </c>
      <c r="D8063" s="412"/>
      <c r="E8063" s="412">
        <v>0</v>
      </c>
      <c r="F8063" s="412">
        <v>500</v>
      </c>
      <c r="G8063" s="412"/>
      <c r="H8063" s="413"/>
    </row>
    <row r="8064" spans="2:8" ht="40.5" x14ac:dyDescent="0.35">
      <c r="B8064" s="410" t="s">
        <v>8872</v>
      </c>
      <c r="C8064" s="411" t="s">
        <v>923</v>
      </c>
      <c r="D8064" s="412"/>
      <c r="E8064" s="412">
        <v>500</v>
      </c>
      <c r="F8064" s="412">
        <v>0</v>
      </c>
      <c r="G8064" s="412"/>
      <c r="H8064" s="413"/>
    </row>
    <row r="8065" spans="2:8" ht="40.5" x14ac:dyDescent="0.35">
      <c r="B8065" s="410" t="s">
        <v>8873</v>
      </c>
      <c r="C8065" s="411" t="s">
        <v>923</v>
      </c>
      <c r="D8065" s="412"/>
      <c r="E8065" s="412">
        <v>0</v>
      </c>
      <c r="F8065" s="412">
        <v>4120</v>
      </c>
      <c r="G8065" s="412"/>
      <c r="H8065" s="413"/>
    </row>
    <row r="8066" spans="2:8" ht="40.5" x14ac:dyDescent="0.35">
      <c r="B8066" s="410" t="s">
        <v>8874</v>
      </c>
      <c r="C8066" s="411" t="s">
        <v>923</v>
      </c>
      <c r="D8066" s="412"/>
      <c r="E8066" s="412">
        <v>4120</v>
      </c>
      <c r="F8066" s="412">
        <v>0</v>
      </c>
      <c r="G8066" s="412"/>
      <c r="H8066" s="413"/>
    </row>
    <row r="8067" spans="2:8" ht="40.5" x14ac:dyDescent="0.35">
      <c r="B8067" s="410" t="s">
        <v>8875</v>
      </c>
      <c r="C8067" s="411" t="s">
        <v>923</v>
      </c>
      <c r="D8067" s="412"/>
      <c r="E8067" s="412">
        <v>0</v>
      </c>
      <c r="F8067" s="412">
        <v>1000</v>
      </c>
      <c r="G8067" s="412"/>
      <c r="H8067" s="413"/>
    </row>
    <row r="8068" spans="2:8" ht="40.5" x14ac:dyDescent="0.35">
      <c r="B8068" s="410" t="s">
        <v>8876</v>
      </c>
      <c r="C8068" s="411" t="s">
        <v>923</v>
      </c>
      <c r="D8068" s="412"/>
      <c r="E8068" s="412">
        <v>1000</v>
      </c>
      <c r="F8068" s="412">
        <v>0</v>
      </c>
      <c r="G8068" s="412"/>
      <c r="H8068" s="413"/>
    </row>
    <row r="8069" spans="2:8" ht="40.5" x14ac:dyDescent="0.35">
      <c r="B8069" s="410" t="s">
        <v>8877</v>
      </c>
      <c r="C8069" s="411" t="s">
        <v>3235</v>
      </c>
      <c r="D8069" s="412">
        <v>0</v>
      </c>
      <c r="E8069" s="412">
        <v>58000</v>
      </c>
      <c r="F8069" s="412">
        <v>58000</v>
      </c>
      <c r="G8069" s="412">
        <v>0</v>
      </c>
      <c r="H8069" s="413"/>
    </row>
    <row r="8070" spans="2:8" x14ac:dyDescent="0.35">
      <c r="B8070" s="410" t="s">
        <v>8878</v>
      </c>
      <c r="C8070" s="411" t="s">
        <v>3237</v>
      </c>
      <c r="D8070" s="412">
        <v>0</v>
      </c>
      <c r="E8070" s="412">
        <v>58000</v>
      </c>
      <c r="F8070" s="412">
        <v>58000</v>
      </c>
      <c r="G8070" s="412">
        <v>0</v>
      </c>
      <c r="H8070" s="413"/>
    </row>
    <row r="8071" spans="2:8" x14ac:dyDescent="0.35">
      <c r="B8071" s="410" t="s">
        <v>8879</v>
      </c>
      <c r="C8071" s="411" t="s">
        <v>3237</v>
      </c>
      <c r="D8071" s="412">
        <v>0</v>
      </c>
      <c r="E8071" s="412">
        <v>58000</v>
      </c>
      <c r="F8071" s="412">
        <v>58000</v>
      </c>
      <c r="G8071" s="412">
        <v>0</v>
      </c>
      <c r="H8071" s="413"/>
    </row>
    <row r="8072" spans="2:8" ht="27.75" x14ac:dyDescent="0.35">
      <c r="B8072" s="410" t="s">
        <v>8880</v>
      </c>
      <c r="C8072" s="411" t="s">
        <v>752</v>
      </c>
      <c r="D8072" s="412"/>
      <c r="E8072" s="412">
        <v>0</v>
      </c>
      <c r="F8072" s="412">
        <v>58000</v>
      </c>
      <c r="G8072" s="412"/>
      <c r="H8072" s="413"/>
    </row>
    <row r="8073" spans="2:8" ht="27.75" x14ac:dyDescent="0.35">
      <c r="B8073" s="410" t="s">
        <v>8881</v>
      </c>
      <c r="C8073" s="411" t="s">
        <v>752</v>
      </c>
      <c r="D8073" s="412"/>
      <c r="E8073" s="412">
        <v>58000</v>
      </c>
      <c r="F8073" s="412">
        <v>0</v>
      </c>
      <c r="G8073" s="412"/>
      <c r="H8073" s="413"/>
    </row>
    <row r="8074" spans="2:8" ht="27.75" x14ac:dyDescent="0.35">
      <c r="B8074" s="410" t="s">
        <v>8882</v>
      </c>
      <c r="C8074" s="411" t="s">
        <v>3241</v>
      </c>
      <c r="D8074" s="412">
        <v>0</v>
      </c>
      <c r="E8074" s="412">
        <v>167585.14000000001</v>
      </c>
      <c r="F8074" s="412">
        <v>167585.14000000001</v>
      </c>
      <c r="G8074" s="412">
        <v>0</v>
      </c>
      <c r="H8074" s="413"/>
    </row>
    <row r="8075" spans="2:8" ht="27.75" x14ac:dyDescent="0.35">
      <c r="B8075" s="410" t="s">
        <v>8883</v>
      </c>
      <c r="C8075" s="411" t="s">
        <v>3243</v>
      </c>
      <c r="D8075" s="412">
        <v>0</v>
      </c>
      <c r="E8075" s="412">
        <v>6960</v>
      </c>
      <c r="F8075" s="412">
        <v>6960</v>
      </c>
      <c r="G8075" s="412">
        <v>0</v>
      </c>
      <c r="H8075" s="413"/>
    </row>
    <row r="8076" spans="2:8" ht="27.75" x14ac:dyDescent="0.35">
      <c r="B8076" s="410" t="s">
        <v>8884</v>
      </c>
      <c r="C8076" s="411" t="s">
        <v>3243</v>
      </c>
      <c r="D8076" s="412">
        <v>0</v>
      </c>
      <c r="E8076" s="412">
        <v>6960</v>
      </c>
      <c r="F8076" s="412">
        <v>6960</v>
      </c>
      <c r="G8076" s="412">
        <v>0</v>
      </c>
      <c r="H8076" s="413"/>
    </row>
    <row r="8077" spans="2:8" ht="40.5" x14ac:dyDescent="0.35">
      <c r="B8077" s="410" t="s">
        <v>8885</v>
      </c>
      <c r="C8077" s="411" t="s">
        <v>492</v>
      </c>
      <c r="D8077" s="412"/>
      <c r="E8077" s="412">
        <v>0</v>
      </c>
      <c r="F8077" s="412">
        <v>6960</v>
      </c>
      <c r="G8077" s="412"/>
      <c r="H8077" s="413"/>
    </row>
    <row r="8078" spans="2:8" ht="40.5" x14ac:dyDescent="0.35">
      <c r="B8078" s="410" t="s">
        <v>8886</v>
      </c>
      <c r="C8078" s="411" t="s">
        <v>492</v>
      </c>
      <c r="D8078" s="412"/>
      <c r="E8078" s="412">
        <v>6960</v>
      </c>
      <c r="F8078" s="412">
        <v>0</v>
      </c>
      <c r="G8078" s="412"/>
      <c r="H8078" s="413"/>
    </row>
    <row r="8079" spans="2:8" ht="40.5" x14ac:dyDescent="0.35">
      <c r="B8079" s="410" t="s">
        <v>8887</v>
      </c>
      <c r="C8079" s="411" t="s">
        <v>3247</v>
      </c>
      <c r="D8079" s="412">
        <v>0</v>
      </c>
      <c r="E8079" s="412">
        <v>152054.14000000001</v>
      </c>
      <c r="F8079" s="412">
        <v>152054.14000000001</v>
      </c>
      <c r="G8079" s="412">
        <v>0</v>
      </c>
      <c r="H8079" s="413"/>
    </row>
    <row r="8080" spans="2:8" ht="27.75" x14ac:dyDescent="0.35">
      <c r="B8080" s="410" t="s">
        <v>8888</v>
      </c>
      <c r="C8080" s="411" t="s">
        <v>3249</v>
      </c>
      <c r="D8080" s="412">
        <v>0</v>
      </c>
      <c r="E8080" s="412">
        <v>152054.14000000001</v>
      </c>
      <c r="F8080" s="412">
        <v>152054.14000000001</v>
      </c>
      <c r="G8080" s="412">
        <v>0</v>
      </c>
      <c r="H8080" s="413"/>
    </row>
    <row r="8081" spans="2:8" ht="27.75" x14ac:dyDescent="0.35">
      <c r="B8081" s="410" t="s">
        <v>8889</v>
      </c>
      <c r="C8081" s="411" t="s">
        <v>489</v>
      </c>
      <c r="D8081" s="412"/>
      <c r="E8081" s="412">
        <v>0</v>
      </c>
      <c r="F8081" s="412">
        <v>1986.19</v>
      </c>
      <c r="G8081" s="412"/>
      <c r="H8081" s="413"/>
    </row>
    <row r="8082" spans="2:8" ht="27.75" x14ac:dyDescent="0.35">
      <c r="B8082" s="410" t="s">
        <v>8890</v>
      </c>
      <c r="C8082" s="411" t="s">
        <v>489</v>
      </c>
      <c r="D8082" s="412"/>
      <c r="E8082" s="412">
        <v>1986.19</v>
      </c>
      <c r="F8082" s="412">
        <v>0</v>
      </c>
      <c r="G8082" s="412"/>
      <c r="H8082" s="413"/>
    </row>
    <row r="8083" spans="2:8" ht="27.75" x14ac:dyDescent="0.35">
      <c r="B8083" s="410" t="s">
        <v>8891</v>
      </c>
      <c r="C8083" s="411" t="s">
        <v>489</v>
      </c>
      <c r="D8083" s="412"/>
      <c r="E8083" s="412">
        <v>0</v>
      </c>
      <c r="F8083" s="412">
        <v>1986.19</v>
      </c>
      <c r="G8083" s="412"/>
      <c r="H8083" s="413"/>
    </row>
    <row r="8084" spans="2:8" ht="27.75" x14ac:dyDescent="0.35">
      <c r="B8084" s="410" t="s">
        <v>8892</v>
      </c>
      <c r="C8084" s="411" t="s">
        <v>489</v>
      </c>
      <c r="D8084" s="412"/>
      <c r="E8084" s="412">
        <v>1986.19</v>
      </c>
      <c r="F8084" s="412">
        <v>0</v>
      </c>
      <c r="G8084" s="412"/>
      <c r="H8084" s="413"/>
    </row>
    <row r="8085" spans="2:8" ht="27.75" x14ac:dyDescent="0.35">
      <c r="B8085" s="410" t="s">
        <v>8893</v>
      </c>
      <c r="C8085" s="411" t="s">
        <v>489</v>
      </c>
      <c r="D8085" s="412"/>
      <c r="E8085" s="412">
        <v>0</v>
      </c>
      <c r="F8085" s="412">
        <v>3970.81</v>
      </c>
      <c r="G8085" s="412"/>
      <c r="H8085" s="413"/>
    </row>
    <row r="8086" spans="2:8" ht="27.75" x14ac:dyDescent="0.35">
      <c r="B8086" s="410" t="s">
        <v>8894</v>
      </c>
      <c r="C8086" s="411" t="s">
        <v>489</v>
      </c>
      <c r="D8086" s="412"/>
      <c r="E8086" s="412">
        <v>3970.81</v>
      </c>
      <c r="F8086" s="412">
        <v>0</v>
      </c>
      <c r="G8086" s="412"/>
      <c r="H8086" s="413"/>
    </row>
    <row r="8087" spans="2:8" ht="27.75" x14ac:dyDescent="0.35">
      <c r="B8087" s="410" t="s">
        <v>8895</v>
      </c>
      <c r="C8087" s="411" t="s">
        <v>489</v>
      </c>
      <c r="D8087" s="412"/>
      <c r="E8087" s="412">
        <v>0</v>
      </c>
      <c r="F8087" s="412">
        <v>1986.19</v>
      </c>
      <c r="G8087" s="412"/>
      <c r="H8087" s="413"/>
    </row>
    <row r="8088" spans="2:8" ht="27.75" x14ac:dyDescent="0.35">
      <c r="B8088" s="410" t="s">
        <v>8896</v>
      </c>
      <c r="C8088" s="411" t="s">
        <v>489</v>
      </c>
      <c r="D8088" s="412"/>
      <c r="E8088" s="412">
        <v>1986.19</v>
      </c>
      <c r="F8088" s="412">
        <v>0</v>
      </c>
      <c r="G8088" s="412"/>
      <c r="H8088" s="413"/>
    </row>
    <row r="8089" spans="2:8" ht="27.75" x14ac:dyDescent="0.35">
      <c r="B8089" s="410" t="s">
        <v>8897</v>
      </c>
      <c r="C8089" s="411" t="s">
        <v>489</v>
      </c>
      <c r="D8089" s="412"/>
      <c r="E8089" s="412">
        <v>0</v>
      </c>
      <c r="F8089" s="412">
        <v>1986.19</v>
      </c>
      <c r="G8089" s="412"/>
      <c r="H8089" s="413"/>
    </row>
    <row r="8090" spans="2:8" ht="27.75" x14ac:dyDescent="0.35">
      <c r="B8090" s="410" t="s">
        <v>8898</v>
      </c>
      <c r="C8090" s="411" t="s">
        <v>489</v>
      </c>
      <c r="D8090" s="412"/>
      <c r="E8090" s="412">
        <v>1986.19</v>
      </c>
      <c r="F8090" s="412">
        <v>0</v>
      </c>
      <c r="G8090" s="412"/>
      <c r="H8090" s="413"/>
    </row>
    <row r="8091" spans="2:8" ht="27.75" x14ac:dyDescent="0.35">
      <c r="B8091" s="410" t="s">
        <v>8899</v>
      </c>
      <c r="C8091" s="411" t="s">
        <v>489</v>
      </c>
      <c r="D8091" s="412"/>
      <c r="E8091" s="412">
        <v>0</v>
      </c>
      <c r="F8091" s="412">
        <v>1986.19</v>
      </c>
      <c r="G8091" s="412"/>
      <c r="H8091" s="413"/>
    </row>
    <row r="8092" spans="2:8" ht="27.75" x14ac:dyDescent="0.35">
      <c r="B8092" s="410" t="s">
        <v>8900</v>
      </c>
      <c r="C8092" s="411" t="s">
        <v>489</v>
      </c>
      <c r="D8092" s="412"/>
      <c r="E8092" s="412">
        <v>1986.19</v>
      </c>
      <c r="F8092" s="412">
        <v>0</v>
      </c>
      <c r="G8092" s="412"/>
      <c r="H8092" s="413"/>
    </row>
    <row r="8093" spans="2:8" x14ac:dyDescent="0.35">
      <c r="B8093" s="410" t="s">
        <v>8901</v>
      </c>
      <c r="C8093" s="411" t="s">
        <v>521</v>
      </c>
      <c r="D8093" s="412"/>
      <c r="E8093" s="412">
        <v>0</v>
      </c>
      <c r="F8093" s="412">
        <v>109.99</v>
      </c>
      <c r="G8093" s="412"/>
      <c r="H8093" s="413"/>
    </row>
    <row r="8094" spans="2:8" x14ac:dyDescent="0.35">
      <c r="B8094" s="410" t="s">
        <v>8902</v>
      </c>
      <c r="C8094" s="411" t="s">
        <v>521</v>
      </c>
      <c r="D8094" s="412"/>
      <c r="E8094" s="412">
        <v>109.99</v>
      </c>
      <c r="F8094" s="412">
        <v>0</v>
      </c>
      <c r="G8094" s="412"/>
      <c r="H8094" s="413"/>
    </row>
    <row r="8095" spans="2:8" x14ac:dyDescent="0.35">
      <c r="B8095" s="410" t="s">
        <v>8903</v>
      </c>
      <c r="C8095" s="411" t="s">
        <v>521</v>
      </c>
      <c r="D8095" s="412"/>
      <c r="E8095" s="412">
        <v>0</v>
      </c>
      <c r="F8095" s="412">
        <v>109.99</v>
      </c>
      <c r="G8095" s="412"/>
      <c r="H8095" s="413"/>
    </row>
    <row r="8096" spans="2:8" x14ac:dyDescent="0.35">
      <c r="B8096" s="410" t="s">
        <v>8904</v>
      </c>
      <c r="C8096" s="411" t="s">
        <v>521</v>
      </c>
      <c r="D8096" s="412"/>
      <c r="E8096" s="412">
        <v>109.99</v>
      </c>
      <c r="F8096" s="412">
        <v>0</v>
      </c>
      <c r="G8096" s="412"/>
      <c r="H8096" s="413"/>
    </row>
    <row r="8097" spans="2:8" x14ac:dyDescent="0.35">
      <c r="B8097" s="410" t="s">
        <v>8905</v>
      </c>
      <c r="C8097" s="411" t="s">
        <v>521</v>
      </c>
      <c r="D8097" s="412"/>
      <c r="E8097" s="412">
        <v>0</v>
      </c>
      <c r="F8097" s="412">
        <v>98.99</v>
      </c>
      <c r="G8097" s="412"/>
      <c r="H8097" s="413"/>
    </row>
    <row r="8098" spans="2:8" x14ac:dyDescent="0.35">
      <c r="B8098" s="410" t="s">
        <v>8906</v>
      </c>
      <c r="C8098" s="411" t="s">
        <v>521</v>
      </c>
      <c r="D8098" s="412"/>
      <c r="E8098" s="412">
        <v>98.99</v>
      </c>
      <c r="F8098" s="412">
        <v>0</v>
      </c>
      <c r="G8098" s="412"/>
      <c r="H8098" s="413"/>
    </row>
    <row r="8099" spans="2:8" x14ac:dyDescent="0.35">
      <c r="B8099" s="410" t="s">
        <v>8907</v>
      </c>
      <c r="C8099" s="411" t="s">
        <v>521</v>
      </c>
      <c r="D8099" s="412"/>
      <c r="E8099" s="412">
        <v>0</v>
      </c>
      <c r="F8099" s="412">
        <v>98.99</v>
      </c>
      <c r="G8099" s="412"/>
      <c r="H8099" s="413"/>
    </row>
    <row r="8100" spans="2:8" x14ac:dyDescent="0.35">
      <c r="B8100" s="410" t="s">
        <v>8908</v>
      </c>
      <c r="C8100" s="411" t="s">
        <v>521</v>
      </c>
      <c r="D8100" s="412"/>
      <c r="E8100" s="412">
        <v>98.99</v>
      </c>
      <c r="F8100" s="412">
        <v>0</v>
      </c>
      <c r="G8100" s="412"/>
      <c r="H8100" s="413"/>
    </row>
    <row r="8101" spans="2:8" x14ac:dyDescent="0.35">
      <c r="B8101" s="410" t="s">
        <v>8909</v>
      </c>
      <c r="C8101" s="411" t="s">
        <v>521</v>
      </c>
      <c r="D8101" s="412"/>
      <c r="E8101" s="412">
        <v>0</v>
      </c>
      <c r="F8101" s="412">
        <v>197.99</v>
      </c>
      <c r="G8101" s="412"/>
      <c r="H8101" s="413"/>
    </row>
    <row r="8102" spans="2:8" x14ac:dyDescent="0.35">
      <c r="B8102" s="410" t="s">
        <v>8910</v>
      </c>
      <c r="C8102" s="411" t="s">
        <v>521</v>
      </c>
      <c r="D8102" s="412"/>
      <c r="E8102" s="412">
        <v>197.99</v>
      </c>
      <c r="F8102" s="412">
        <v>0</v>
      </c>
      <c r="G8102" s="412"/>
      <c r="H8102" s="413"/>
    </row>
    <row r="8103" spans="2:8" x14ac:dyDescent="0.35">
      <c r="B8103" s="410" t="s">
        <v>8911</v>
      </c>
      <c r="C8103" s="411" t="s">
        <v>521</v>
      </c>
      <c r="D8103" s="412"/>
      <c r="E8103" s="412">
        <v>0</v>
      </c>
      <c r="F8103" s="412">
        <v>197.99</v>
      </c>
      <c r="G8103" s="412"/>
      <c r="H8103" s="413"/>
    </row>
    <row r="8104" spans="2:8" x14ac:dyDescent="0.35">
      <c r="B8104" s="410" t="s">
        <v>8912</v>
      </c>
      <c r="C8104" s="411" t="s">
        <v>521</v>
      </c>
      <c r="D8104" s="412"/>
      <c r="E8104" s="412">
        <v>197.99</v>
      </c>
      <c r="F8104" s="412">
        <v>0</v>
      </c>
      <c r="G8104" s="412"/>
      <c r="H8104" s="413"/>
    </row>
    <row r="8105" spans="2:8" ht="40.5" x14ac:dyDescent="0.35">
      <c r="B8105" s="410" t="s">
        <v>8913</v>
      </c>
      <c r="C8105" s="411" t="s">
        <v>744</v>
      </c>
      <c r="D8105" s="412"/>
      <c r="E8105" s="412">
        <v>0</v>
      </c>
      <c r="F8105" s="412">
        <v>981.05</v>
      </c>
      <c r="G8105" s="412"/>
      <c r="H8105" s="413"/>
    </row>
    <row r="8106" spans="2:8" ht="40.5" x14ac:dyDescent="0.35">
      <c r="B8106" s="410" t="s">
        <v>8914</v>
      </c>
      <c r="C8106" s="411" t="s">
        <v>744</v>
      </c>
      <c r="D8106" s="412"/>
      <c r="E8106" s="412">
        <v>981.05</v>
      </c>
      <c r="F8106" s="412">
        <v>0</v>
      </c>
      <c r="G8106" s="412"/>
      <c r="H8106" s="413"/>
    </row>
    <row r="8107" spans="2:8" ht="40.5" x14ac:dyDescent="0.35">
      <c r="B8107" s="410" t="s">
        <v>8915</v>
      </c>
      <c r="C8107" s="411" t="s">
        <v>744</v>
      </c>
      <c r="D8107" s="412"/>
      <c r="E8107" s="412">
        <v>0</v>
      </c>
      <c r="F8107" s="412">
        <v>400.01</v>
      </c>
      <c r="G8107" s="412"/>
      <c r="H8107" s="413"/>
    </row>
    <row r="8108" spans="2:8" ht="40.5" x14ac:dyDescent="0.35">
      <c r="B8108" s="410" t="s">
        <v>8916</v>
      </c>
      <c r="C8108" s="411" t="s">
        <v>744</v>
      </c>
      <c r="D8108" s="412"/>
      <c r="E8108" s="412">
        <v>400.01</v>
      </c>
      <c r="F8108" s="412">
        <v>0</v>
      </c>
      <c r="G8108" s="412"/>
      <c r="H8108" s="413"/>
    </row>
    <row r="8109" spans="2:8" ht="40.5" x14ac:dyDescent="0.35">
      <c r="B8109" s="410" t="s">
        <v>8917</v>
      </c>
      <c r="C8109" s="411" t="s">
        <v>744</v>
      </c>
      <c r="D8109" s="412"/>
      <c r="E8109" s="412">
        <v>0</v>
      </c>
      <c r="F8109" s="412">
        <v>799.42</v>
      </c>
      <c r="G8109" s="412"/>
      <c r="H8109" s="413"/>
    </row>
    <row r="8110" spans="2:8" ht="40.5" x14ac:dyDescent="0.35">
      <c r="B8110" s="410" t="s">
        <v>8918</v>
      </c>
      <c r="C8110" s="411" t="s">
        <v>744</v>
      </c>
      <c r="D8110" s="412"/>
      <c r="E8110" s="412">
        <v>799.42</v>
      </c>
      <c r="F8110" s="412">
        <v>0</v>
      </c>
      <c r="G8110" s="412"/>
      <c r="H8110" s="413"/>
    </row>
    <row r="8111" spans="2:8" ht="40.5" x14ac:dyDescent="0.35">
      <c r="B8111" s="410" t="s">
        <v>8919</v>
      </c>
      <c r="C8111" s="411" t="s">
        <v>744</v>
      </c>
      <c r="D8111" s="412"/>
      <c r="E8111" s="412">
        <v>0</v>
      </c>
      <c r="F8111" s="412">
        <v>1200.03</v>
      </c>
      <c r="G8111" s="412"/>
      <c r="H8111" s="413"/>
    </row>
    <row r="8112" spans="2:8" ht="40.5" x14ac:dyDescent="0.35">
      <c r="B8112" s="410" t="s">
        <v>8920</v>
      </c>
      <c r="C8112" s="411" t="s">
        <v>744</v>
      </c>
      <c r="D8112" s="412"/>
      <c r="E8112" s="412">
        <v>1200.03</v>
      </c>
      <c r="F8112" s="412">
        <v>0</v>
      </c>
      <c r="G8112" s="412"/>
      <c r="H8112" s="413"/>
    </row>
    <row r="8113" spans="2:8" ht="40.5" x14ac:dyDescent="0.35">
      <c r="B8113" s="410" t="s">
        <v>8921</v>
      </c>
      <c r="C8113" s="411" t="s">
        <v>744</v>
      </c>
      <c r="D8113" s="412"/>
      <c r="E8113" s="412">
        <v>0</v>
      </c>
      <c r="F8113" s="412">
        <v>1200.03</v>
      </c>
      <c r="G8113" s="412"/>
      <c r="H8113" s="413"/>
    </row>
    <row r="8114" spans="2:8" ht="40.5" x14ac:dyDescent="0.35">
      <c r="B8114" s="410" t="s">
        <v>8922</v>
      </c>
      <c r="C8114" s="411" t="s">
        <v>744</v>
      </c>
      <c r="D8114" s="412"/>
      <c r="E8114" s="412">
        <v>1200.03</v>
      </c>
      <c r="F8114" s="412">
        <v>0</v>
      </c>
      <c r="G8114" s="412"/>
      <c r="H8114" s="413"/>
    </row>
    <row r="8115" spans="2:8" ht="40.5" x14ac:dyDescent="0.35">
      <c r="B8115" s="410" t="s">
        <v>8923</v>
      </c>
      <c r="C8115" s="411" t="s">
        <v>744</v>
      </c>
      <c r="D8115" s="412"/>
      <c r="E8115" s="412">
        <v>0</v>
      </c>
      <c r="F8115" s="412">
        <v>1199.98</v>
      </c>
      <c r="G8115" s="412"/>
      <c r="H8115" s="413"/>
    </row>
    <row r="8116" spans="2:8" ht="40.5" x14ac:dyDescent="0.35">
      <c r="B8116" s="410" t="s">
        <v>8924</v>
      </c>
      <c r="C8116" s="411" t="s">
        <v>744</v>
      </c>
      <c r="D8116" s="412"/>
      <c r="E8116" s="412">
        <v>1199.98</v>
      </c>
      <c r="F8116" s="412">
        <v>0</v>
      </c>
      <c r="G8116" s="412"/>
      <c r="H8116" s="413"/>
    </row>
    <row r="8117" spans="2:8" x14ac:dyDescent="0.35">
      <c r="B8117" s="410" t="s">
        <v>8925</v>
      </c>
      <c r="C8117" s="411" t="s">
        <v>758</v>
      </c>
      <c r="D8117" s="412"/>
      <c r="E8117" s="412">
        <v>0</v>
      </c>
      <c r="F8117" s="412">
        <v>131557.92000000001</v>
      </c>
      <c r="G8117" s="412"/>
      <c r="H8117" s="413"/>
    </row>
    <row r="8118" spans="2:8" x14ac:dyDescent="0.35">
      <c r="B8118" s="410" t="s">
        <v>8926</v>
      </c>
      <c r="C8118" s="411" t="s">
        <v>758</v>
      </c>
      <c r="D8118" s="412"/>
      <c r="E8118" s="412">
        <v>131557.92000000001</v>
      </c>
      <c r="F8118" s="412">
        <v>0</v>
      </c>
      <c r="G8118" s="412"/>
      <c r="H8118" s="413"/>
    </row>
    <row r="8119" spans="2:8" ht="27.75" x14ac:dyDescent="0.35">
      <c r="B8119" s="410" t="s">
        <v>8927</v>
      </c>
      <c r="C8119" s="411" t="s">
        <v>3270</v>
      </c>
      <c r="D8119" s="412">
        <v>0</v>
      </c>
      <c r="E8119" s="412">
        <v>8571</v>
      </c>
      <c r="F8119" s="412">
        <v>8571</v>
      </c>
      <c r="G8119" s="412">
        <v>0</v>
      </c>
      <c r="H8119" s="413"/>
    </row>
    <row r="8120" spans="2:8" ht="27.75" x14ac:dyDescent="0.35">
      <c r="B8120" s="410" t="s">
        <v>8928</v>
      </c>
      <c r="C8120" s="411" t="s">
        <v>3270</v>
      </c>
      <c r="D8120" s="412">
        <v>0</v>
      </c>
      <c r="E8120" s="412">
        <v>8571</v>
      </c>
      <c r="F8120" s="412">
        <v>8571</v>
      </c>
      <c r="G8120" s="412">
        <v>0</v>
      </c>
      <c r="H8120" s="413"/>
    </row>
    <row r="8121" spans="2:8" ht="27.75" x14ac:dyDescent="0.35">
      <c r="B8121" s="410" t="s">
        <v>8929</v>
      </c>
      <c r="C8121" s="411" t="s">
        <v>340</v>
      </c>
      <c r="D8121" s="412"/>
      <c r="E8121" s="412">
        <v>0</v>
      </c>
      <c r="F8121" s="412">
        <v>7656</v>
      </c>
      <c r="G8121" s="412"/>
      <c r="H8121" s="413"/>
    </row>
    <row r="8122" spans="2:8" ht="27.75" x14ac:dyDescent="0.35">
      <c r="B8122" s="410" t="s">
        <v>8930</v>
      </c>
      <c r="C8122" s="411" t="s">
        <v>340</v>
      </c>
      <c r="D8122" s="412"/>
      <c r="E8122" s="412">
        <v>7656</v>
      </c>
      <c r="F8122" s="412">
        <v>0</v>
      </c>
      <c r="G8122" s="412"/>
      <c r="H8122" s="413"/>
    </row>
    <row r="8123" spans="2:8" x14ac:dyDescent="0.35">
      <c r="B8123" s="410" t="s">
        <v>8931</v>
      </c>
      <c r="C8123" s="411" t="s">
        <v>623</v>
      </c>
      <c r="D8123" s="412"/>
      <c r="E8123" s="412">
        <v>0</v>
      </c>
      <c r="F8123" s="412">
        <v>915</v>
      </c>
      <c r="G8123" s="412"/>
      <c r="H8123" s="413"/>
    </row>
    <row r="8124" spans="2:8" x14ac:dyDescent="0.35">
      <c r="B8124" s="410" t="s">
        <v>8932</v>
      </c>
      <c r="C8124" s="411" t="s">
        <v>623</v>
      </c>
      <c r="D8124" s="412"/>
      <c r="E8124" s="412">
        <v>915</v>
      </c>
      <c r="F8124" s="412">
        <v>0</v>
      </c>
      <c r="G8124" s="412"/>
      <c r="H8124" s="413"/>
    </row>
    <row r="8125" spans="2:8" x14ac:dyDescent="0.35">
      <c r="B8125" s="410" t="s">
        <v>8933</v>
      </c>
      <c r="C8125" s="411" t="s">
        <v>3275</v>
      </c>
      <c r="D8125" s="412">
        <v>0</v>
      </c>
      <c r="E8125" s="412">
        <v>367857.78</v>
      </c>
      <c r="F8125" s="412">
        <v>367857.78</v>
      </c>
      <c r="G8125" s="412">
        <v>0</v>
      </c>
      <c r="H8125" s="413"/>
    </row>
    <row r="8126" spans="2:8" x14ac:dyDescent="0.35">
      <c r="B8126" s="410" t="s">
        <v>8934</v>
      </c>
      <c r="C8126" s="411" t="s">
        <v>3277</v>
      </c>
      <c r="D8126" s="412">
        <v>0</v>
      </c>
      <c r="E8126" s="412">
        <v>35569.01</v>
      </c>
      <c r="F8126" s="412">
        <v>35569.01</v>
      </c>
      <c r="G8126" s="412">
        <v>0</v>
      </c>
      <c r="H8126" s="413"/>
    </row>
    <row r="8127" spans="2:8" x14ac:dyDescent="0.35">
      <c r="B8127" s="410" t="s">
        <v>8935</v>
      </c>
      <c r="C8127" s="411" t="s">
        <v>3279</v>
      </c>
      <c r="D8127" s="412">
        <v>0</v>
      </c>
      <c r="E8127" s="412">
        <v>7088</v>
      </c>
      <c r="F8127" s="412">
        <v>7088</v>
      </c>
      <c r="G8127" s="412">
        <v>0</v>
      </c>
      <c r="H8127" s="413"/>
    </row>
    <row r="8128" spans="2:8" x14ac:dyDescent="0.35">
      <c r="B8128" s="410" t="s">
        <v>8936</v>
      </c>
      <c r="C8128" s="411" t="s">
        <v>3281</v>
      </c>
      <c r="D8128" s="412">
        <v>0</v>
      </c>
      <c r="E8128" s="412">
        <v>7088</v>
      </c>
      <c r="F8128" s="412">
        <v>7088</v>
      </c>
      <c r="G8128" s="412">
        <v>0</v>
      </c>
      <c r="H8128" s="413"/>
    </row>
    <row r="8129" spans="2:8" ht="40.5" x14ac:dyDescent="0.35">
      <c r="B8129" s="410" t="s">
        <v>8937</v>
      </c>
      <c r="C8129" s="411" t="s">
        <v>363</v>
      </c>
      <c r="D8129" s="412"/>
      <c r="E8129" s="412">
        <v>0</v>
      </c>
      <c r="F8129" s="412">
        <v>874</v>
      </c>
      <c r="G8129" s="412"/>
      <c r="H8129" s="413"/>
    </row>
    <row r="8130" spans="2:8" ht="40.5" x14ac:dyDescent="0.35">
      <c r="B8130" s="410" t="s">
        <v>8938</v>
      </c>
      <c r="C8130" s="411" t="s">
        <v>363</v>
      </c>
      <c r="D8130" s="412"/>
      <c r="E8130" s="412">
        <v>874</v>
      </c>
      <c r="F8130" s="412">
        <v>0</v>
      </c>
      <c r="G8130" s="412"/>
      <c r="H8130" s="413"/>
    </row>
    <row r="8131" spans="2:8" ht="40.5" x14ac:dyDescent="0.35">
      <c r="B8131" s="410" t="s">
        <v>8939</v>
      </c>
      <c r="C8131" s="411" t="s">
        <v>363</v>
      </c>
      <c r="D8131" s="412"/>
      <c r="E8131" s="412">
        <v>0</v>
      </c>
      <c r="F8131" s="412">
        <v>213</v>
      </c>
      <c r="G8131" s="412"/>
      <c r="H8131" s="413"/>
    </row>
    <row r="8132" spans="2:8" ht="40.5" x14ac:dyDescent="0.35">
      <c r="B8132" s="410" t="s">
        <v>8940</v>
      </c>
      <c r="C8132" s="411" t="s">
        <v>363</v>
      </c>
      <c r="D8132" s="412"/>
      <c r="E8132" s="412">
        <v>213</v>
      </c>
      <c r="F8132" s="412">
        <v>0</v>
      </c>
      <c r="G8132" s="412"/>
      <c r="H8132" s="413"/>
    </row>
    <row r="8133" spans="2:8" ht="27.75" x14ac:dyDescent="0.35">
      <c r="B8133" s="410" t="s">
        <v>8941</v>
      </c>
      <c r="C8133" s="411" t="s">
        <v>413</v>
      </c>
      <c r="D8133" s="412"/>
      <c r="E8133" s="412">
        <v>0</v>
      </c>
      <c r="F8133" s="412">
        <v>673</v>
      </c>
      <c r="G8133" s="412"/>
      <c r="H8133" s="413"/>
    </row>
    <row r="8134" spans="2:8" ht="27.75" x14ac:dyDescent="0.35">
      <c r="B8134" s="410" t="s">
        <v>8942</v>
      </c>
      <c r="C8134" s="411" t="s">
        <v>413</v>
      </c>
      <c r="D8134" s="412"/>
      <c r="E8134" s="412">
        <v>673</v>
      </c>
      <c r="F8134" s="412">
        <v>0</v>
      </c>
      <c r="G8134" s="412"/>
      <c r="H8134" s="413"/>
    </row>
    <row r="8135" spans="2:8" ht="27.75" x14ac:dyDescent="0.35">
      <c r="B8135" s="410" t="s">
        <v>8943</v>
      </c>
      <c r="C8135" s="411" t="s">
        <v>452</v>
      </c>
      <c r="D8135" s="412"/>
      <c r="E8135" s="412">
        <v>0</v>
      </c>
      <c r="F8135" s="412">
        <v>200</v>
      </c>
      <c r="G8135" s="412"/>
      <c r="H8135" s="413"/>
    </row>
    <row r="8136" spans="2:8" ht="27.75" x14ac:dyDescent="0.35">
      <c r="B8136" s="410" t="s">
        <v>8944</v>
      </c>
      <c r="C8136" s="411" t="s">
        <v>452</v>
      </c>
      <c r="D8136" s="412"/>
      <c r="E8136" s="412">
        <v>200</v>
      </c>
      <c r="F8136" s="412">
        <v>0</v>
      </c>
      <c r="G8136" s="412"/>
      <c r="H8136" s="413"/>
    </row>
    <row r="8137" spans="2:8" ht="27.75" x14ac:dyDescent="0.35">
      <c r="B8137" s="410" t="s">
        <v>8945</v>
      </c>
      <c r="C8137" s="411" t="s">
        <v>477</v>
      </c>
      <c r="D8137" s="412"/>
      <c r="E8137" s="412">
        <v>0</v>
      </c>
      <c r="F8137" s="412">
        <v>180</v>
      </c>
      <c r="G8137" s="412"/>
      <c r="H8137" s="413"/>
    </row>
    <row r="8138" spans="2:8" ht="27.75" x14ac:dyDescent="0.35">
      <c r="B8138" s="410" t="s">
        <v>8946</v>
      </c>
      <c r="C8138" s="411" t="s">
        <v>477</v>
      </c>
      <c r="D8138" s="412"/>
      <c r="E8138" s="412">
        <v>180</v>
      </c>
      <c r="F8138" s="412">
        <v>0</v>
      </c>
      <c r="G8138" s="412"/>
      <c r="H8138" s="413"/>
    </row>
    <row r="8139" spans="2:8" ht="40.5" x14ac:dyDescent="0.35">
      <c r="B8139" s="410" t="s">
        <v>8947</v>
      </c>
      <c r="C8139" s="411" t="s">
        <v>479</v>
      </c>
      <c r="D8139" s="412"/>
      <c r="E8139" s="412">
        <v>0</v>
      </c>
      <c r="F8139" s="412">
        <v>852</v>
      </c>
      <c r="G8139" s="412"/>
      <c r="H8139" s="413"/>
    </row>
    <row r="8140" spans="2:8" ht="40.5" x14ac:dyDescent="0.35">
      <c r="B8140" s="410" t="s">
        <v>8948</v>
      </c>
      <c r="C8140" s="411" t="s">
        <v>479</v>
      </c>
      <c r="D8140" s="412"/>
      <c r="E8140" s="412">
        <v>852</v>
      </c>
      <c r="F8140" s="412">
        <v>0</v>
      </c>
      <c r="G8140" s="412"/>
      <c r="H8140" s="413"/>
    </row>
    <row r="8141" spans="2:8" ht="27.75" x14ac:dyDescent="0.35">
      <c r="B8141" s="410" t="s">
        <v>8949</v>
      </c>
      <c r="C8141" s="411" t="s">
        <v>543</v>
      </c>
      <c r="D8141" s="412"/>
      <c r="E8141" s="412">
        <v>0</v>
      </c>
      <c r="F8141" s="412">
        <v>423</v>
      </c>
      <c r="G8141" s="412"/>
      <c r="H8141" s="413"/>
    </row>
    <row r="8142" spans="2:8" ht="27.75" x14ac:dyDescent="0.35">
      <c r="B8142" s="410" t="s">
        <v>8950</v>
      </c>
      <c r="C8142" s="411" t="s">
        <v>543</v>
      </c>
      <c r="D8142" s="412"/>
      <c r="E8142" s="412">
        <v>423</v>
      </c>
      <c r="F8142" s="412">
        <v>0</v>
      </c>
      <c r="G8142" s="412"/>
      <c r="H8142" s="413"/>
    </row>
    <row r="8143" spans="2:8" ht="27.75" x14ac:dyDescent="0.35">
      <c r="B8143" s="410" t="s">
        <v>8951</v>
      </c>
      <c r="C8143" s="411" t="s">
        <v>545</v>
      </c>
      <c r="D8143" s="412"/>
      <c r="E8143" s="412">
        <v>0</v>
      </c>
      <c r="F8143" s="412">
        <v>973</v>
      </c>
      <c r="G8143" s="412"/>
      <c r="H8143" s="413"/>
    </row>
    <row r="8144" spans="2:8" ht="27.75" x14ac:dyDescent="0.35">
      <c r="B8144" s="410" t="s">
        <v>8952</v>
      </c>
      <c r="C8144" s="411" t="s">
        <v>545</v>
      </c>
      <c r="D8144" s="412"/>
      <c r="E8144" s="412">
        <v>973</v>
      </c>
      <c r="F8144" s="412">
        <v>0</v>
      </c>
      <c r="G8144" s="412"/>
      <c r="H8144" s="413"/>
    </row>
    <row r="8145" spans="2:8" ht="27.75" x14ac:dyDescent="0.35">
      <c r="B8145" s="410" t="s">
        <v>8953</v>
      </c>
      <c r="C8145" s="411" t="s">
        <v>708</v>
      </c>
      <c r="D8145" s="412"/>
      <c r="E8145" s="412">
        <v>0</v>
      </c>
      <c r="F8145" s="412">
        <v>1096</v>
      </c>
      <c r="G8145" s="412"/>
      <c r="H8145" s="413"/>
    </row>
    <row r="8146" spans="2:8" ht="27.75" x14ac:dyDescent="0.35">
      <c r="B8146" s="410" t="s">
        <v>8954</v>
      </c>
      <c r="C8146" s="411" t="s">
        <v>708</v>
      </c>
      <c r="D8146" s="412"/>
      <c r="E8146" s="412">
        <v>1096</v>
      </c>
      <c r="F8146" s="412">
        <v>0</v>
      </c>
      <c r="G8146" s="412"/>
      <c r="H8146" s="413"/>
    </row>
    <row r="8147" spans="2:8" ht="27.75" x14ac:dyDescent="0.35">
      <c r="B8147" s="410" t="s">
        <v>8955</v>
      </c>
      <c r="C8147" s="411" t="s">
        <v>710</v>
      </c>
      <c r="D8147" s="412"/>
      <c r="E8147" s="412">
        <v>0</v>
      </c>
      <c r="F8147" s="412">
        <v>332</v>
      </c>
      <c r="G8147" s="412"/>
      <c r="H8147" s="413"/>
    </row>
    <row r="8148" spans="2:8" ht="27.75" x14ac:dyDescent="0.35">
      <c r="B8148" s="410" t="s">
        <v>8956</v>
      </c>
      <c r="C8148" s="411" t="s">
        <v>710</v>
      </c>
      <c r="D8148" s="412"/>
      <c r="E8148" s="412">
        <v>332</v>
      </c>
      <c r="F8148" s="412">
        <v>0</v>
      </c>
      <c r="G8148" s="412"/>
      <c r="H8148" s="413"/>
    </row>
    <row r="8149" spans="2:8" ht="40.5" x14ac:dyDescent="0.35">
      <c r="B8149" s="410" t="s">
        <v>8957</v>
      </c>
      <c r="C8149" s="411" t="s">
        <v>726</v>
      </c>
      <c r="D8149" s="412"/>
      <c r="E8149" s="412">
        <v>0</v>
      </c>
      <c r="F8149" s="412">
        <v>855</v>
      </c>
      <c r="G8149" s="412"/>
      <c r="H8149" s="413"/>
    </row>
    <row r="8150" spans="2:8" ht="40.5" x14ac:dyDescent="0.35">
      <c r="B8150" s="410" t="s">
        <v>8958</v>
      </c>
      <c r="C8150" s="411" t="s">
        <v>726</v>
      </c>
      <c r="D8150" s="412"/>
      <c r="E8150" s="412">
        <v>855</v>
      </c>
      <c r="F8150" s="412">
        <v>0</v>
      </c>
      <c r="G8150" s="412"/>
      <c r="H8150" s="413"/>
    </row>
    <row r="8151" spans="2:8" ht="40.5" x14ac:dyDescent="0.35">
      <c r="B8151" s="410" t="s">
        <v>8959</v>
      </c>
      <c r="C8151" s="411" t="s">
        <v>728</v>
      </c>
      <c r="D8151" s="412"/>
      <c r="E8151" s="412">
        <v>0</v>
      </c>
      <c r="F8151" s="412">
        <v>417</v>
      </c>
      <c r="G8151" s="412"/>
      <c r="H8151" s="413"/>
    </row>
    <row r="8152" spans="2:8" ht="40.5" x14ac:dyDescent="0.35">
      <c r="B8152" s="410" t="s">
        <v>8960</v>
      </c>
      <c r="C8152" s="411" t="s">
        <v>728</v>
      </c>
      <c r="D8152" s="412"/>
      <c r="E8152" s="412">
        <v>417</v>
      </c>
      <c r="F8152" s="412">
        <v>0</v>
      </c>
      <c r="G8152" s="412"/>
      <c r="H8152" s="413"/>
    </row>
    <row r="8153" spans="2:8" x14ac:dyDescent="0.35">
      <c r="B8153" s="410" t="s">
        <v>8961</v>
      </c>
      <c r="C8153" s="411" t="s">
        <v>3295</v>
      </c>
      <c r="D8153" s="412">
        <v>0</v>
      </c>
      <c r="E8153" s="412">
        <v>5081</v>
      </c>
      <c r="F8153" s="412">
        <v>5081</v>
      </c>
      <c r="G8153" s="412">
        <v>0</v>
      </c>
      <c r="H8153" s="413"/>
    </row>
    <row r="8154" spans="2:8" x14ac:dyDescent="0.35">
      <c r="B8154" s="410" t="s">
        <v>8962</v>
      </c>
      <c r="C8154" s="411" t="s">
        <v>3297</v>
      </c>
      <c r="D8154" s="412">
        <v>0</v>
      </c>
      <c r="E8154" s="412">
        <v>5081</v>
      </c>
      <c r="F8154" s="412">
        <v>5081</v>
      </c>
      <c r="G8154" s="412">
        <v>0</v>
      </c>
      <c r="H8154" s="413"/>
    </row>
    <row r="8155" spans="2:8" ht="40.5" x14ac:dyDescent="0.35">
      <c r="B8155" s="410" t="s">
        <v>8963</v>
      </c>
      <c r="C8155" s="411" t="s">
        <v>363</v>
      </c>
      <c r="D8155" s="412"/>
      <c r="E8155" s="412">
        <v>0</v>
      </c>
      <c r="F8155" s="412">
        <v>782</v>
      </c>
      <c r="G8155" s="412"/>
      <c r="H8155" s="413"/>
    </row>
    <row r="8156" spans="2:8" ht="40.5" x14ac:dyDescent="0.35">
      <c r="B8156" s="410" t="s">
        <v>8964</v>
      </c>
      <c r="C8156" s="411" t="s">
        <v>363</v>
      </c>
      <c r="D8156" s="412"/>
      <c r="E8156" s="412">
        <v>782</v>
      </c>
      <c r="F8156" s="412">
        <v>0</v>
      </c>
      <c r="G8156" s="412"/>
      <c r="H8156" s="413"/>
    </row>
    <row r="8157" spans="2:8" ht="27.75" x14ac:dyDescent="0.35">
      <c r="B8157" s="410" t="s">
        <v>8965</v>
      </c>
      <c r="C8157" s="411" t="s">
        <v>411</v>
      </c>
      <c r="D8157" s="412"/>
      <c r="E8157" s="412">
        <v>0</v>
      </c>
      <c r="F8157" s="412">
        <v>782</v>
      </c>
      <c r="G8157" s="412"/>
      <c r="H8157" s="413"/>
    </row>
    <row r="8158" spans="2:8" ht="27.75" x14ac:dyDescent="0.35">
      <c r="B8158" s="410" t="s">
        <v>8966</v>
      </c>
      <c r="C8158" s="411" t="s">
        <v>411</v>
      </c>
      <c r="D8158" s="412"/>
      <c r="E8158" s="412">
        <v>782</v>
      </c>
      <c r="F8158" s="412">
        <v>0</v>
      </c>
      <c r="G8158" s="412"/>
      <c r="H8158" s="413"/>
    </row>
    <row r="8159" spans="2:8" ht="53.25" x14ac:dyDescent="0.35">
      <c r="B8159" s="410" t="s">
        <v>8967</v>
      </c>
      <c r="C8159" s="411" t="s">
        <v>430</v>
      </c>
      <c r="D8159" s="412"/>
      <c r="E8159" s="412">
        <v>0</v>
      </c>
      <c r="F8159" s="412">
        <v>782</v>
      </c>
      <c r="G8159" s="412"/>
      <c r="H8159" s="413"/>
    </row>
    <row r="8160" spans="2:8" ht="53.25" x14ac:dyDescent="0.35">
      <c r="B8160" s="410" t="s">
        <v>8968</v>
      </c>
      <c r="C8160" s="411" t="s">
        <v>430</v>
      </c>
      <c r="D8160" s="412"/>
      <c r="E8160" s="412">
        <v>782</v>
      </c>
      <c r="F8160" s="412">
        <v>0</v>
      </c>
      <c r="G8160" s="412"/>
      <c r="H8160" s="413"/>
    </row>
    <row r="8161" spans="2:8" ht="40.5" x14ac:dyDescent="0.35">
      <c r="B8161" s="410" t="s">
        <v>8969</v>
      </c>
      <c r="C8161" s="411" t="s">
        <v>661</v>
      </c>
      <c r="D8161" s="412"/>
      <c r="E8161" s="412">
        <v>0</v>
      </c>
      <c r="F8161" s="412">
        <v>390</v>
      </c>
      <c r="G8161" s="412"/>
      <c r="H8161" s="413"/>
    </row>
    <row r="8162" spans="2:8" ht="40.5" x14ac:dyDescent="0.35">
      <c r="B8162" s="410" t="s">
        <v>8970</v>
      </c>
      <c r="C8162" s="411" t="s">
        <v>661</v>
      </c>
      <c r="D8162" s="412"/>
      <c r="E8162" s="412">
        <v>390</v>
      </c>
      <c r="F8162" s="412">
        <v>0</v>
      </c>
      <c r="G8162" s="412"/>
      <c r="H8162" s="413"/>
    </row>
    <row r="8163" spans="2:8" ht="27.75" x14ac:dyDescent="0.35">
      <c r="B8163" s="410" t="s">
        <v>8971</v>
      </c>
      <c r="C8163" s="411" t="s">
        <v>704</v>
      </c>
      <c r="D8163" s="412"/>
      <c r="E8163" s="412">
        <v>0</v>
      </c>
      <c r="F8163" s="412">
        <v>391</v>
      </c>
      <c r="G8163" s="412"/>
      <c r="H8163" s="413"/>
    </row>
    <row r="8164" spans="2:8" ht="27.75" x14ac:dyDescent="0.35">
      <c r="B8164" s="410" t="s">
        <v>8972</v>
      </c>
      <c r="C8164" s="411" t="s">
        <v>704</v>
      </c>
      <c r="D8164" s="412"/>
      <c r="E8164" s="412">
        <v>391</v>
      </c>
      <c r="F8164" s="412">
        <v>0</v>
      </c>
      <c r="G8164" s="412"/>
      <c r="H8164" s="413"/>
    </row>
    <row r="8165" spans="2:8" ht="40.5" x14ac:dyDescent="0.35">
      <c r="B8165" s="410" t="s">
        <v>8973</v>
      </c>
      <c r="C8165" s="411" t="s">
        <v>712</v>
      </c>
      <c r="D8165" s="412"/>
      <c r="E8165" s="412">
        <v>0</v>
      </c>
      <c r="F8165" s="412">
        <v>391</v>
      </c>
      <c r="G8165" s="412"/>
      <c r="H8165" s="413"/>
    </row>
    <row r="8166" spans="2:8" ht="40.5" x14ac:dyDescent="0.35">
      <c r="B8166" s="410" t="s">
        <v>8974</v>
      </c>
      <c r="C8166" s="411" t="s">
        <v>712</v>
      </c>
      <c r="D8166" s="412"/>
      <c r="E8166" s="412">
        <v>391</v>
      </c>
      <c r="F8166" s="412">
        <v>0</v>
      </c>
      <c r="G8166" s="412"/>
      <c r="H8166" s="413"/>
    </row>
    <row r="8167" spans="2:8" ht="66" x14ac:dyDescent="0.35">
      <c r="B8167" s="410" t="s">
        <v>8975</v>
      </c>
      <c r="C8167" s="411" t="s">
        <v>724</v>
      </c>
      <c r="D8167" s="412"/>
      <c r="E8167" s="412">
        <v>0</v>
      </c>
      <c r="F8167" s="412">
        <v>391</v>
      </c>
      <c r="G8167" s="412"/>
      <c r="H8167" s="413"/>
    </row>
    <row r="8168" spans="2:8" ht="66" x14ac:dyDescent="0.35">
      <c r="B8168" s="410" t="s">
        <v>8976</v>
      </c>
      <c r="C8168" s="411" t="s">
        <v>724</v>
      </c>
      <c r="D8168" s="412"/>
      <c r="E8168" s="412">
        <v>391</v>
      </c>
      <c r="F8168" s="412">
        <v>0</v>
      </c>
      <c r="G8168" s="412"/>
      <c r="H8168" s="413"/>
    </row>
    <row r="8169" spans="2:8" ht="53.25" x14ac:dyDescent="0.35">
      <c r="B8169" s="410" t="s">
        <v>8977</v>
      </c>
      <c r="C8169" s="411" t="s">
        <v>730</v>
      </c>
      <c r="D8169" s="412"/>
      <c r="E8169" s="412">
        <v>0</v>
      </c>
      <c r="F8169" s="412">
        <v>391</v>
      </c>
      <c r="G8169" s="412"/>
      <c r="H8169" s="413"/>
    </row>
    <row r="8170" spans="2:8" ht="53.25" x14ac:dyDescent="0.35">
      <c r="B8170" s="410" t="s">
        <v>8978</v>
      </c>
      <c r="C8170" s="411" t="s">
        <v>730</v>
      </c>
      <c r="D8170" s="412"/>
      <c r="E8170" s="412">
        <v>391</v>
      </c>
      <c r="F8170" s="412">
        <v>0</v>
      </c>
      <c r="G8170" s="412"/>
      <c r="H8170" s="413"/>
    </row>
    <row r="8171" spans="2:8" ht="40.5" x14ac:dyDescent="0.35">
      <c r="B8171" s="410" t="s">
        <v>8979</v>
      </c>
      <c r="C8171" s="411" t="s">
        <v>734</v>
      </c>
      <c r="D8171" s="412"/>
      <c r="E8171" s="412">
        <v>0</v>
      </c>
      <c r="F8171" s="412">
        <v>390</v>
      </c>
      <c r="G8171" s="412"/>
      <c r="H8171" s="413"/>
    </row>
    <row r="8172" spans="2:8" ht="40.5" x14ac:dyDescent="0.35">
      <c r="B8172" s="410" t="s">
        <v>8980</v>
      </c>
      <c r="C8172" s="411" t="s">
        <v>734</v>
      </c>
      <c r="D8172" s="412"/>
      <c r="E8172" s="412">
        <v>390</v>
      </c>
      <c r="F8172" s="412">
        <v>0</v>
      </c>
      <c r="G8172" s="412"/>
      <c r="H8172" s="413"/>
    </row>
    <row r="8173" spans="2:8" ht="53.25" x14ac:dyDescent="0.35">
      <c r="B8173" s="410" t="s">
        <v>8981</v>
      </c>
      <c r="C8173" s="411" t="s">
        <v>738</v>
      </c>
      <c r="D8173" s="412"/>
      <c r="E8173" s="412">
        <v>0</v>
      </c>
      <c r="F8173" s="412">
        <v>391</v>
      </c>
      <c r="G8173" s="412"/>
      <c r="H8173" s="413"/>
    </row>
    <row r="8174" spans="2:8" ht="53.25" x14ac:dyDescent="0.35">
      <c r="B8174" s="410" t="s">
        <v>8982</v>
      </c>
      <c r="C8174" s="411" t="s">
        <v>738</v>
      </c>
      <c r="D8174" s="412"/>
      <c r="E8174" s="412">
        <v>391</v>
      </c>
      <c r="F8174" s="412">
        <v>0</v>
      </c>
      <c r="G8174" s="412"/>
      <c r="H8174" s="413"/>
    </row>
    <row r="8175" spans="2:8" ht="27.75" x14ac:dyDescent="0.35">
      <c r="B8175" s="410" t="s">
        <v>8983</v>
      </c>
      <c r="C8175" s="411" t="s">
        <v>3309</v>
      </c>
      <c r="D8175" s="412">
        <v>0</v>
      </c>
      <c r="E8175" s="412">
        <v>23400.01</v>
      </c>
      <c r="F8175" s="412">
        <v>23400.01</v>
      </c>
      <c r="G8175" s="412">
        <v>0</v>
      </c>
      <c r="H8175" s="413"/>
    </row>
    <row r="8176" spans="2:8" x14ac:dyDescent="0.35">
      <c r="B8176" s="410" t="s">
        <v>8984</v>
      </c>
      <c r="C8176" s="411" t="s">
        <v>3311</v>
      </c>
      <c r="D8176" s="412">
        <v>0</v>
      </c>
      <c r="E8176" s="412">
        <v>23400.01</v>
      </c>
      <c r="F8176" s="412">
        <v>23400.01</v>
      </c>
      <c r="G8176" s="412">
        <v>0</v>
      </c>
      <c r="H8176" s="413"/>
    </row>
    <row r="8177" spans="2:8" ht="40.5" x14ac:dyDescent="0.35">
      <c r="B8177" s="410" t="s">
        <v>8985</v>
      </c>
      <c r="C8177" s="411" t="s">
        <v>334</v>
      </c>
      <c r="D8177" s="412"/>
      <c r="E8177" s="412">
        <v>0</v>
      </c>
      <c r="F8177" s="412">
        <v>6000</v>
      </c>
      <c r="G8177" s="412"/>
      <c r="H8177" s="413"/>
    </row>
    <row r="8178" spans="2:8" ht="40.5" x14ac:dyDescent="0.35">
      <c r="B8178" s="410" t="s">
        <v>8986</v>
      </c>
      <c r="C8178" s="411" t="s">
        <v>334</v>
      </c>
      <c r="D8178" s="412"/>
      <c r="E8178" s="412">
        <v>6000</v>
      </c>
      <c r="F8178" s="412">
        <v>0</v>
      </c>
      <c r="G8178" s="412"/>
      <c r="H8178" s="413"/>
    </row>
    <row r="8179" spans="2:8" x14ac:dyDescent="0.35">
      <c r="B8179" s="410" t="s">
        <v>8987</v>
      </c>
      <c r="C8179" s="411" t="s">
        <v>361</v>
      </c>
      <c r="D8179" s="412"/>
      <c r="E8179" s="412">
        <v>0</v>
      </c>
      <c r="F8179" s="412">
        <v>3000</v>
      </c>
      <c r="G8179" s="412"/>
      <c r="H8179" s="413"/>
    </row>
    <row r="8180" spans="2:8" x14ac:dyDescent="0.35">
      <c r="B8180" s="410" t="s">
        <v>8988</v>
      </c>
      <c r="C8180" s="411" t="s">
        <v>361</v>
      </c>
      <c r="D8180" s="412"/>
      <c r="E8180" s="412">
        <v>3000</v>
      </c>
      <c r="F8180" s="412">
        <v>0</v>
      </c>
      <c r="G8180" s="412"/>
      <c r="H8180" s="413"/>
    </row>
    <row r="8181" spans="2:8" ht="53.25" x14ac:dyDescent="0.35">
      <c r="B8181" s="410" t="s">
        <v>8989</v>
      </c>
      <c r="C8181" s="411" t="s">
        <v>438</v>
      </c>
      <c r="D8181" s="412"/>
      <c r="E8181" s="412">
        <v>0</v>
      </c>
      <c r="F8181" s="412">
        <v>2400.0100000000002</v>
      </c>
      <c r="G8181" s="412"/>
      <c r="H8181" s="413"/>
    </row>
    <row r="8182" spans="2:8" ht="53.25" x14ac:dyDescent="0.35">
      <c r="B8182" s="410" t="s">
        <v>8990</v>
      </c>
      <c r="C8182" s="411" t="s">
        <v>438</v>
      </c>
      <c r="D8182" s="412"/>
      <c r="E8182" s="412">
        <v>2400.0100000000002</v>
      </c>
      <c r="F8182" s="412">
        <v>0</v>
      </c>
      <c r="G8182" s="412"/>
      <c r="H8182" s="413"/>
    </row>
    <row r="8183" spans="2:8" x14ac:dyDescent="0.35">
      <c r="B8183" s="410" t="s">
        <v>8991</v>
      </c>
      <c r="C8183" s="411" t="s">
        <v>521</v>
      </c>
      <c r="D8183" s="412"/>
      <c r="E8183" s="412">
        <v>0</v>
      </c>
      <c r="F8183" s="412">
        <v>6000</v>
      </c>
      <c r="G8183" s="412"/>
      <c r="H8183" s="413"/>
    </row>
    <row r="8184" spans="2:8" x14ac:dyDescent="0.35">
      <c r="B8184" s="410" t="s">
        <v>8992</v>
      </c>
      <c r="C8184" s="411" t="s">
        <v>521</v>
      </c>
      <c r="D8184" s="412"/>
      <c r="E8184" s="412">
        <v>6000</v>
      </c>
      <c r="F8184" s="412">
        <v>0</v>
      </c>
      <c r="G8184" s="412"/>
      <c r="H8184" s="413"/>
    </row>
    <row r="8185" spans="2:8" ht="53.25" x14ac:dyDescent="0.35">
      <c r="B8185" s="410" t="s">
        <v>8993</v>
      </c>
      <c r="C8185" s="411" t="s">
        <v>903</v>
      </c>
      <c r="D8185" s="412"/>
      <c r="E8185" s="412">
        <v>0</v>
      </c>
      <c r="F8185" s="412">
        <v>6000</v>
      </c>
      <c r="G8185" s="412"/>
      <c r="H8185" s="413"/>
    </row>
    <row r="8186" spans="2:8" ht="53.25" x14ac:dyDescent="0.35">
      <c r="B8186" s="410" t="s">
        <v>8994</v>
      </c>
      <c r="C8186" s="411" t="s">
        <v>903</v>
      </c>
      <c r="D8186" s="412"/>
      <c r="E8186" s="412">
        <v>6000</v>
      </c>
      <c r="F8186" s="412">
        <v>0</v>
      </c>
      <c r="G8186" s="412"/>
      <c r="H8186" s="413"/>
    </row>
    <row r="8187" spans="2:8" ht="40.5" x14ac:dyDescent="0.35">
      <c r="B8187" s="410" t="s">
        <v>8995</v>
      </c>
      <c r="C8187" s="411" t="s">
        <v>3318</v>
      </c>
      <c r="D8187" s="412">
        <v>0</v>
      </c>
      <c r="E8187" s="412">
        <v>129626.52</v>
      </c>
      <c r="F8187" s="412">
        <v>129626.52</v>
      </c>
      <c r="G8187" s="412">
        <v>0</v>
      </c>
      <c r="H8187" s="413"/>
    </row>
    <row r="8188" spans="2:8" ht="40.5" x14ac:dyDescent="0.35">
      <c r="B8188" s="410" t="s">
        <v>8996</v>
      </c>
      <c r="C8188" s="411" t="s">
        <v>3320</v>
      </c>
      <c r="D8188" s="412">
        <v>0</v>
      </c>
      <c r="E8188" s="412">
        <v>33060</v>
      </c>
      <c r="F8188" s="412">
        <v>33060</v>
      </c>
      <c r="G8188" s="412">
        <v>0</v>
      </c>
      <c r="H8188" s="413"/>
    </row>
    <row r="8189" spans="2:8" x14ac:dyDescent="0.35">
      <c r="B8189" s="410" t="s">
        <v>8997</v>
      </c>
      <c r="C8189" s="411" t="s">
        <v>3322</v>
      </c>
      <c r="D8189" s="412">
        <v>0</v>
      </c>
      <c r="E8189" s="412">
        <v>33060</v>
      </c>
      <c r="F8189" s="412">
        <v>33060</v>
      </c>
      <c r="G8189" s="412">
        <v>0</v>
      </c>
      <c r="H8189" s="413"/>
    </row>
    <row r="8190" spans="2:8" ht="40.5" x14ac:dyDescent="0.35">
      <c r="B8190" s="410" t="s">
        <v>8998</v>
      </c>
      <c r="C8190" s="411" t="s">
        <v>446</v>
      </c>
      <c r="D8190" s="412"/>
      <c r="E8190" s="412">
        <v>0</v>
      </c>
      <c r="F8190" s="412">
        <v>29000</v>
      </c>
      <c r="G8190" s="412"/>
      <c r="H8190" s="413"/>
    </row>
    <row r="8191" spans="2:8" ht="40.5" x14ac:dyDescent="0.35">
      <c r="B8191" s="410" t="s">
        <v>8999</v>
      </c>
      <c r="C8191" s="411" t="s">
        <v>446</v>
      </c>
      <c r="D8191" s="412"/>
      <c r="E8191" s="412">
        <v>29000</v>
      </c>
      <c r="F8191" s="412">
        <v>0</v>
      </c>
      <c r="G8191" s="412"/>
      <c r="H8191" s="413"/>
    </row>
    <row r="8192" spans="2:8" ht="27.75" x14ac:dyDescent="0.35">
      <c r="B8192" s="410" t="s">
        <v>9000</v>
      </c>
      <c r="C8192" s="411" t="s">
        <v>670</v>
      </c>
      <c r="D8192" s="412"/>
      <c r="E8192" s="412">
        <v>0</v>
      </c>
      <c r="F8192" s="412">
        <v>4060</v>
      </c>
      <c r="G8192" s="412"/>
      <c r="H8192" s="413"/>
    </row>
    <row r="8193" spans="2:8" ht="27.75" x14ac:dyDescent="0.35">
      <c r="B8193" s="410" t="s">
        <v>9001</v>
      </c>
      <c r="C8193" s="411" t="s">
        <v>670</v>
      </c>
      <c r="D8193" s="412"/>
      <c r="E8193" s="412">
        <v>4060</v>
      </c>
      <c r="F8193" s="412">
        <v>0</v>
      </c>
      <c r="G8193" s="412"/>
      <c r="H8193" s="413"/>
    </row>
    <row r="8194" spans="2:8" ht="27.75" x14ac:dyDescent="0.35">
      <c r="B8194" s="410" t="s">
        <v>9002</v>
      </c>
      <c r="C8194" s="411" t="s">
        <v>3326</v>
      </c>
      <c r="D8194" s="412">
        <v>0</v>
      </c>
      <c r="E8194" s="412">
        <v>96566.52</v>
      </c>
      <c r="F8194" s="412">
        <v>96566.52</v>
      </c>
      <c r="G8194" s="412">
        <v>0</v>
      </c>
      <c r="H8194" s="413"/>
    </row>
    <row r="8195" spans="2:8" ht="66" x14ac:dyDescent="0.35">
      <c r="B8195" s="410" t="s">
        <v>9003</v>
      </c>
      <c r="C8195" s="411" t="s">
        <v>3328</v>
      </c>
      <c r="D8195" s="412">
        <v>0</v>
      </c>
      <c r="E8195" s="412">
        <v>11530.4</v>
      </c>
      <c r="F8195" s="412">
        <v>11530.4</v>
      </c>
      <c r="G8195" s="412">
        <v>0</v>
      </c>
      <c r="H8195" s="413"/>
    </row>
    <row r="8196" spans="2:8" ht="27.75" x14ac:dyDescent="0.35">
      <c r="B8196" s="410" t="s">
        <v>9004</v>
      </c>
      <c r="C8196" s="411" t="s">
        <v>575</v>
      </c>
      <c r="D8196" s="412"/>
      <c r="E8196" s="412">
        <v>0</v>
      </c>
      <c r="F8196" s="412">
        <v>11530.4</v>
      </c>
      <c r="G8196" s="412"/>
      <c r="H8196" s="413"/>
    </row>
    <row r="8197" spans="2:8" ht="27.75" x14ac:dyDescent="0.35">
      <c r="B8197" s="410" t="s">
        <v>9005</v>
      </c>
      <c r="C8197" s="411" t="s">
        <v>575</v>
      </c>
      <c r="D8197" s="412"/>
      <c r="E8197" s="412">
        <v>11530.4</v>
      </c>
      <c r="F8197" s="412">
        <v>0</v>
      </c>
      <c r="G8197" s="412"/>
      <c r="H8197" s="413"/>
    </row>
    <row r="8198" spans="2:8" ht="27.75" x14ac:dyDescent="0.35">
      <c r="B8198" s="410" t="s">
        <v>9006</v>
      </c>
      <c r="C8198" s="411" t="s">
        <v>3331</v>
      </c>
      <c r="D8198" s="412">
        <v>0</v>
      </c>
      <c r="E8198" s="412">
        <v>85036.12</v>
      </c>
      <c r="F8198" s="412">
        <v>85036.12</v>
      </c>
      <c r="G8198" s="412">
        <v>0</v>
      </c>
      <c r="H8198" s="413"/>
    </row>
    <row r="8199" spans="2:8" ht="40.5" x14ac:dyDescent="0.35">
      <c r="B8199" s="410" t="s">
        <v>9007</v>
      </c>
      <c r="C8199" s="411" t="s">
        <v>475</v>
      </c>
      <c r="D8199" s="412"/>
      <c r="E8199" s="412">
        <v>0</v>
      </c>
      <c r="F8199" s="412">
        <v>10440</v>
      </c>
      <c r="G8199" s="412"/>
      <c r="H8199" s="413"/>
    </row>
    <row r="8200" spans="2:8" ht="40.5" x14ac:dyDescent="0.35">
      <c r="B8200" s="410" t="s">
        <v>9008</v>
      </c>
      <c r="C8200" s="411" t="s">
        <v>475</v>
      </c>
      <c r="D8200" s="412"/>
      <c r="E8200" s="412">
        <v>10440</v>
      </c>
      <c r="F8200" s="412">
        <v>0</v>
      </c>
      <c r="G8200" s="412"/>
      <c r="H8200" s="413"/>
    </row>
    <row r="8201" spans="2:8" ht="40.5" x14ac:dyDescent="0.35">
      <c r="B8201" s="410" t="s">
        <v>9009</v>
      </c>
      <c r="C8201" s="411" t="s">
        <v>475</v>
      </c>
      <c r="D8201" s="412"/>
      <c r="E8201" s="412">
        <v>0</v>
      </c>
      <c r="F8201" s="412">
        <v>10440</v>
      </c>
      <c r="G8201" s="412"/>
      <c r="H8201" s="413"/>
    </row>
    <row r="8202" spans="2:8" ht="40.5" x14ac:dyDescent="0.35">
      <c r="B8202" s="410" t="s">
        <v>9010</v>
      </c>
      <c r="C8202" s="411" t="s">
        <v>475</v>
      </c>
      <c r="D8202" s="412"/>
      <c r="E8202" s="412">
        <v>10440</v>
      </c>
      <c r="F8202" s="412">
        <v>0</v>
      </c>
      <c r="G8202" s="412"/>
      <c r="H8202" s="413"/>
    </row>
    <row r="8203" spans="2:8" ht="40.5" x14ac:dyDescent="0.35">
      <c r="B8203" s="410" t="s">
        <v>9011</v>
      </c>
      <c r="C8203" s="411" t="s">
        <v>481</v>
      </c>
      <c r="D8203" s="412"/>
      <c r="E8203" s="412">
        <v>0</v>
      </c>
      <c r="F8203" s="412">
        <v>51312.6</v>
      </c>
      <c r="G8203" s="412"/>
      <c r="H8203" s="413"/>
    </row>
    <row r="8204" spans="2:8" ht="40.5" x14ac:dyDescent="0.35">
      <c r="B8204" s="410" t="s">
        <v>9012</v>
      </c>
      <c r="C8204" s="411" t="s">
        <v>481</v>
      </c>
      <c r="D8204" s="412"/>
      <c r="E8204" s="412">
        <v>51312.6</v>
      </c>
      <c r="F8204" s="412">
        <v>0</v>
      </c>
      <c r="G8204" s="412"/>
      <c r="H8204" s="413"/>
    </row>
    <row r="8205" spans="2:8" ht="40.5" x14ac:dyDescent="0.35">
      <c r="B8205" s="410" t="s">
        <v>9013</v>
      </c>
      <c r="C8205" s="411" t="s">
        <v>714</v>
      </c>
      <c r="D8205" s="412"/>
      <c r="E8205" s="412">
        <v>0</v>
      </c>
      <c r="F8205" s="412">
        <v>12843.52</v>
      </c>
      <c r="G8205" s="412"/>
      <c r="H8205" s="413"/>
    </row>
    <row r="8206" spans="2:8" ht="40.5" x14ac:dyDescent="0.35">
      <c r="B8206" s="410" t="s">
        <v>9014</v>
      </c>
      <c r="C8206" s="411" t="s">
        <v>714</v>
      </c>
      <c r="D8206" s="412"/>
      <c r="E8206" s="412">
        <v>12843.52</v>
      </c>
      <c r="F8206" s="412">
        <v>0</v>
      </c>
      <c r="G8206" s="412"/>
      <c r="H8206" s="413"/>
    </row>
    <row r="8207" spans="2:8" ht="27.75" x14ac:dyDescent="0.35">
      <c r="B8207" s="410" t="s">
        <v>9015</v>
      </c>
      <c r="C8207" s="411" t="s">
        <v>3337</v>
      </c>
      <c r="D8207" s="412">
        <v>0</v>
      </c>
      <c r="E8207" s="412">
        <v>12972.55</v>
      </c>
      <c r="F8207" s="412">
        <v>12972.55</v>
      </c>
      <c r="G8207" s="412">
        <v>0</v>
      </c>
      <c r="H8207" s="413"/>
    </row>
    <row r="8208" spans="2:8" x14ac:dyDescent="0.35">
      <c r="B8208" s="410" t="s">
        <v>9016</v>
      </c>
      <c r="C8208" s="411" t="s">
        <v>3339</v>
      </c>
      <c r="D8208" s="412">
        <v>0</v>
      </c>
      <c r="E8208" s="412">
        <v>4142.5200000000004</v>
      </c>
      <c r="F8208" s="412">
        <v>4142.5200000000004</v>
      </c>
      <c r="G8208" s="412">
        <v>0</v>
      </c>
      <c r="H8208" s="413"/>
    </row>
    <row r="8209" spans="2:8" x14ac:dyDescent="0.35">
      <c r="B8209" s="410" t="s">
        <v>9017</v>
      </c>
      <c r="C8209" s="411" t="s">
        <v>3341</v>
      </c>
      <c r="D8209" s="412">
        <v>0</v>
      </c>
      <c r="E8209" s="412">
        <v>4142.5200000000004</v>
      </c>
      <c r="F8209" s="412">
        <v>4142.5200000000004</v>
      </c>
      <c r="G8209" s="412">
        <v>0</v>
      </c>
      <c r="H8209" s="413"/>
    </row>
    <row r="8210" spans="2:8" ht="27.75" x14ac:dyDescent="0.35">
      <c r="B8210" s="410" t="s">
        <v>9018</v>
      </c>
      <c r="C8210" s="411" t="s">
        <v>316</v>
      </c>
      <c r="D8210" s="412"/>
      <c r="E8210" s="412">
        <v>0</v>
      </c>
      <c r="F8210" s="412">
        <v>51</v>
      </c>
      <c r="G8210" s="412"/>
      <c r="H8210" s="413"/>
    </row>
    <row r="8211" spans="2:8" ht="27.75" x14ac:dyDescent="0.35">
      <c r="B8211" s="410" t="s">
        <v>9019</v>
      </c>
      <c r="C8211" s="411" t="s">
        <v>316</v>
      </c>
      <c r="D8211" s="412"/>
      <c r="E8211" s="412">
        <v>51</v>
      </c>
      <c r="F8211" s="412">
        <v>0</v>
      </c>
      <c r="G8211" s="412"/>
      <c r="H8211" s="413"/>
    </row>
    <row r="8212" spans="2:8" ht="27.75" x14ac:dyDescent="0.35">
      <c r="B8212" s="410" t="s">
        <v>9020</v>
      </c>
      <c r="C8212" s="411" t="s">
        <v>316</v>
      </c>
      <c r="D8212" s="412"/>
      <c r="E8212" s="412">
        <v>0</v>
      </c>
      <c r="F8212" s="412">
        <v>8.16</v>
      </c>
      <c r="G8212" s="412"/>
      <c r="H8212" s="413"/>
    </row>
    <row r="8213" spans="2:8" ht="27.75" x14ac:dyDescent="0.35">
      <c r="B8213" s="410" t="s">
        <v>9021</v>
      </c>
      <c r="C8213" s="411" t="s">
        <v>316</v>
      </c>
      <c r="D8213" s="412"/>
      <c r="E8213" s="412">
        <v>8.16</v>
      </c>
      <c r="F8213" s="412">
        <v>0</v>
      </c>
      <c r="G8213" s="412"/>
      <c r="H8213" s="413"/>
    </row>
    <row r="8214" spans="2:8" ht="27.75" x14ac:dyDescent="0.35">
      <c r="B8214" s="410" t="s">
        <v>9022</v>
      </c>
      <c r="C8214" s="411" t="s">
        <v>316</v>
      </c>
      <c r="D8214" s="412"/>
      <c r="E8214" s="412">
        <v>0</v>
      </c>
      <c r="F8214" s="412">
        <v>34</v>
      </c>
      <c r="G8214" s="412"/>
      <c r="H8214" s="413"/>
    </row>
    <row r="8215" spans="2:8" ht="27.75" x14ac:dyDescent="0.35">
      <c r="B8215" s="410" t="s">
        <v>9023</v>
      </c>
      <c r="C8215" s="411" t="s">
        <v>316</v>
      </c>
      <c r="D8215" s="412"/>
      <c r="E8215" s="412">
        <v>34</v>
      </c>
      <c r="F8215" s="412">
        <v>0</v>
      </c>
      <c r="G8215" s="412"/>
      <c r="H8215" s="413"/>
    </row>
    <row r="8216" spans="2:8" ht="27.75" x14ac:dyDescent="0.35">
      <c r="B8216" s="410" t="s">
        <v>9024</v>
      </c>
      <c r="C8216" s="411" t="s">
        <v>316</v>
      </c>
      <c r="D8216" s="412"/>
      <c r="E8216" s="412">
        <v>0</v>
      </c>
      <c r="F8216" s="412">
        <v>5.44</v>
      </c>
      <c r="G8216" s="412"/>
      <c r="H8216" s="413"/>
    </row>
    <row r="8217" spans="2:8" ht="27.75" x14ac:dyDescent="0.35">
      <c r="B8217" s="410" t="s">
        <v>9025</v>
      </c>
      <c r="C8217" s="411" t="s">
        <v>316</v>
      </c>
      <c r="D8217" s="412"/>
      <c r="E8217" s="412">
        <v>5.44</v>
      </c>
      <c r="F8217" s="412">
        <v>0</v>
      </c>
      <c r="G8217" s="412"/>
      <c r="H8217" s="413"/>
    </row>
    <row r="8218" spans="2:8" ht="27.75" x14ac:dyDescent="0.35">
      <c r="B8218" s="410" t="s">
        <v>9026</v>
      </c>
      <c r="C8218" s="411" t="s">
        <v>330</v>
      </c>
      <c r="D8218" s="412"/>
      <c r="E8218" s="412">
        <v>0</v>
      </c>
      <c r="F8218" s="412">
        <v>17</v>
      </c>
      <c r="G8218" s="412"/>
      <c r="H8218" s="413"/>
    </row>
    <row r="8219" spans="2:8" ht="27.75" x14ac:dyDescent="0.35">
      <c r="B8219" s="410" t="s">
        <v>9027</v>
      </c>
      <c r="C8219" s="411" t="s">
        <v>330</v>
      </c>
      <c r="D8219" s="412"/>
      <c r="E8219" s="412">
        <v>17</v>
      </c>
      <c r="F8219" s="412">
        <v>0</v>
      </c>
      <c r="G8219" s="412"/>
      <c r="H8219" s="413"/>
    </row>
    <row r="8220" spans="2:8" ht="27.75" x14ac:dyDescent="0.35">
      <c r="B8220" s="410" t="s">
        <v>9028</v>
      </c>
      <c r="C8220" s="411" t="s">
        <v>330</v>
      </c>
      <c r="D8220" s="412"/>
      <c r="E8220" s="412">
        <v>0</v>
      </c>
      <c r="F8220" s="412">
        <v>2.72</v>
      </c>
      <c r="G8220" s="412"/>
      <c r="H8220" s="413"/>
    </row>
    <row r="8221" spans="2:8" ht="27.75" x14ac:dyDescent="0.35">
      <c r="B8221" s="410" t="s">
        <v>9029</v>
      </c>
      <c r="C8221" s="411" t="s">
        <v>330</v>
      </c>
      <c r="D8221" s="412"/>
      <c r="E8221" s="412">
        <v>2.72</v>
      </c>
      <c r="F8221" s="412">
        <v>0</v>
      </c>
      <c r="G8221" s="412"/>
      <c r="H8221" s="413"/>
    </row>
    <row r="8222" spans="2:8" ht="27.75" x14ac:dyDescent="0.35">
      <c r="B8222" s="410" t="s">
        <v>9030</v>
      </c>
      <c r="C8222" s="411" t="s">
        <v>330</v>
      </c>
      <c r="D8222" s="412"/>
      <c r="E8222" s="412">
        <v>0</v>
      </c>
      <c r="F8222" s="412">
        <v>17</v>
      </c>
      <c r="G8222" s="412"/>
      <c r="H8222" s="413"/>
    </row>
    <row r="8223" spans="2:8" ht="27.75" x14ac:dyDescent="0.35">
      <c r="B8223" s="410" t="s">
        <v>9031</v>
      </c>
      <c r="C8223" s="411" t="s">
        <v>330</v>
      </c>
      <c r="D8223" s="412"/>
      <c r="E8223" s="412">
        <v>17</v>
      </c>
      <c r="F8223" s="412">
        <v>0</v>
      </c>
      <c r="G8223" s="412"/>
      <c r="H8223" s="413"/>
    </row>
    <row r="8224" spans="2:8" ht="27.75" x14ac:dyDescent="0.35">
      <c r="B8224" s="410" t="s">
        <v>9032</v>
      </c>
      <c r="C8224" s="411" t="s">
        <v>330</v>
      </c>
      <c r="D8224" s="412"/>
      <c r="E8224" s="412">
        <v>0</v>
      </c>
      <c r="F8224" s="412">
        <v>2.72</v>
      </c>
      <c r="G8224" s="412"/>
      <c r="H8224" s="413"/>
    </row>
    <row r="8225" spans="2:8" ht="27.75" x14ac:dyDescent="0.35">
      <c r="B8225" s="410" t="s">
        <v>9033</v>
      </c>
      <c r="C8225" s="411" t="s">
        <v>330</v>
      </c>
      <c r="D8225" s="412"/>
      <c r="E8225" s="412">
        <v>2.72</v>
      </c>
      <c r="F8225" s="412">
        <v>0</v>
      </c>
      <c r="G8225" s="412"/>
      <c r="H8225" s="413"/>
    </row>
    <row r="8226" spans="2:8" ht="27.75" x14ac:dyDescent="0.35">
      <c r="B8226" s="410" t="s">
        <v>9034</v>
      </c>
      <c r="C8226" s="411" t="s">
        <v>338</v>
      </c>
      <c r="D8226" s="412"/>
      <c r="E8226" s="412">
        <v>0</v>
      </c>
      <c r="F8226" s="412">
        <v>102</v>
      </c>
      <c r="G8226" s="412"/>
      <c r="H8226" s="413"/>
    </row>
    <row r="8227" spans="2:8" ht="27.75" x14ac:dyDescent="0.35">
      <c r="B8227" s="410" t="s">
        <v>9035</v>
      </c>
      <c r="C8227" s="411" t="s">
        <v>338</v>
      </c>
      <c r="D8227" s="412"/>
      <c r="E8227" s="412">
        <v>102</v>
      </c>
      <c r="F8227" s="412">
        <v>0</v>
      </c>
      <c r="G8227" s="412"/>
      <c r="H8227" s="413"/>
    </row>
    <row r="8228" spans="2:8" ht="27.75" x14ac:dyDescent="0.35">
      <c r="B8228" s="410" t="s">
        <v>9036</v>
      </c>
      <c r="C8228" s="411" t="s">
        <v>338</v>
      </c>
      <c r="D8228" s="412"/>
      <c r="E8228" s="412">
        <v>0</v>
      </c>
      <c r="F8228" s="412">
        <v>16.32</v>
      </c>
      <c r="G8228" s="412"/>
      <c r="H8228" s="413"/>
    </row>
    <row r="8229" spans="2:8" ht="27.75" x14ac:dyDescent="0.35">
      <c r="B8229" s="410" t="s">
        <v>9037</v>
      </c>
      <c r="C8229" s="411" t="s">
        <v>338</v>
      </c>
      <c r="D8229" s="412"/>
      <c r="E8229" s="412">
        <v>16.32</v>
      </c>
      <c r="F8229" s="412">
        <v>0</v>
      </c>
      <c r="G8229" s="412"/>
      <c r="H8229" s="413"/>
    </row>
    <row r="8230" spans="2:8" ht="27.75" x14ac:dyDescent="0.35">
      <c r="B8230" s="410" t="s">
        <v>9038</v>
      </c>
      <c r="C8230" s="411" t="s">
        <v>346</v>
      </c>
      <c r="D8230" s="412"/>
      <c r="E8230" s="412">
        <v>0</v>
      </c>
      <c r="F8230" s="412">
        <v>17</v>
      </c>
      <c r="G8230" s="412"/>
      <c r="H8230" s="413"/>
    </row>
    <row r="8231" spans="2:8" ht="27.75" x14ac:dyDescent="0.35">
      <c r="B8231" s="410" t="s">
        <v>9039</v>
      </c>
      <c r="C8231" s="411" t="s">
        <v>346</v>
      </c>
      <c r="D8231" s="412"/>
      <c r="E8231" s="412">
        <v>17</v>
      </c>
      <c r="F8231" s="412">
        <v>0</v>
      </c>
      <c r="G8231" s="412"/>
      <c r="H8231" s="413"/>
    </row>
    <row r="8232" spans="2:8" ht="27.75" x14ac:dyDescent="0.35">
      <c r="B8232" s="410" t="s">
        <v>9040</v>
      </c>
      <c r="C8232" s="411" t="s">
        <v>346</v>
      </c>
      <c r="D8232" s="412"/>
      <c r="E8232" s="412">
        <v>0</v>
      </c>
      <c r="F8232" s="412">
        <v>2.72</v>
      </c>
      <c r="G8232" s="412"/>
      <c r="H8232" s="413"/>
    </row>
    <row r="8233" spans="2:8" ht="27.75" x14ac:dyDescent="0.35">
      <c r="B8233" s="410" t="s">
        <v>9041</v>
      </c>
      <c r="C8233" s="411" t="s">
        <v>346</v>
      </c>
      <c r="D8233" s="412"/>
      <c r="E8233" s="412">
        <v>2.72</v>
      </c>
      <c r="F8233" s="412">
        <v>0</v>
      </c>
      <c r="G8233" s="412"/>
      <c r="H8233" s="413"/>
    </row>
    <row r="8234" spans="2:8" ht="27.75" x14ac:dyDescent="0.35">
      <c r="B8234" s="410" t="s">
        <v>9042</v>
      </c>
      <c r="C8234" s="411" t="s">
        <v>346</v>
      </c>
      <c r="D8234" s="412"/>
      <c r="E8234" s="412">
        <v>0</v>
      </c>
      <c r="F8234" s="412">
        <v>34</v>
      </c>
      <c r="G8234" s="412"/>
      <c r="H8234" s="413"/>
    </row>
    <row r="8235" spans="2:8" ht="27.75" x14ac:dyDescent="0.35">
      <c r="B8235" s="410" t="s">
        <v>9043</v>
      </c>
      <c r="C8235" s="411" t="s">
        <v>346</v>
      </c>
      <c r="D8235" s="412"/>
      <c r="E8235" s="412">
        <v>34</v>
      </c>
      <c r="F8235" s="412">
        <v>0</v>
      </c>
      <c r="G8235" s="412"/>
      <c r="H8235" s="413"/>
    </row>
    <row r="8236" spans="2:8" ht="27.75" x14ac:dyDescent="0.35">
      <c r="B8236" s="410" t="s">
        <v>9044</v>
      </c>
      <c r="C8236" s="411" t="s">
        <v>346</v>
      </c>
      <c r="D8236" s="412"/>
      <c r="E8236" s="412">
        <v>0</v>
      </c>
      <c r="F8236" s="412">
        <v>5.44</v>
      </c>
      <c r="G8236" s="412"/>
      <c r="H8236" s="413"/>
    </row>
    <row r="8237" spans="2:8" ht="27.75" x14ac:dyDescent="0.35">
      <c r="B8237" s="410" t="s">
        <v>9045</v>
      </c>
      <c r="C8237" s="411" t="s">
        <v>346</v>
      </c>
      <c r="D8237" s="412"/>
      <c r="E8237" s="412">
        <v>5.44</v>
      </c>
      <c r="F8237" s="412">
        <v>0</v>
      </c>
      <c r="G8237" s="412"/>
      <c r="H8237" s="413"/>
    </row>
    <row r="8238" spans="2:8" ht="27.75" x14ac:dyDescent="0.35">
      <c r="B8238" s="410" t="s">
        <v>9046</v>
      </c>
      <c r="C8238" s="411" t="s">
        <v>356</v>
      </c>
      <c r="D8238" s="412"/>
      <c r="E8238" s="412">
        <v>0</v>
      </c>
      <c r="F8238" s="412">
        <v>119</v>
      </c>
      <c r="G8238" s="412"/>
      <c r="H8238" s="413"/>
    </row>
    <row r="8239" spans="2:8" ht="27.75" x14ac:dyDescent="0.35">
      <c r="B8239" s="410" t="s">
        <v>9047</v>
      </c>
      <c r="C8239" s="411" t="s">
        <v>356</v>
      </c>
      <c r="D8239" s="412"/>
      <c r="E8239" s="412">
        <v>119</v>
      </c>
      <c r="F8239" s="412">
        <v>0</v>
      </c>
      <c r="G8239" s="412"/>
      <c r="H8239" s="413"/>
    </row>
    <row r="8240" spans="2:8" ht="27.75" x14ac:dyDescent="0.35">
      <c r="B8240" s="410" t="s">
        <v>9048</v>
      </c>
      <c r="C8240" s="411" t="s">
        <v>356</v>
      </c>
      <c r="D8240" s="412"/>
      <c r="E8240" s="412">
        <v>0</v>
      </c>
      <c r="F8240" s="412">
        <v>19.04</v>
      </c>
      <c r="G8240" s="412"/>
      <c r="H8240" s="413"/>
    </row>
    <row r="8241" spans="2:8" ht="27.75" x14ac:dyDescent="0.35">
      <c r="B8241" s="410" t="s">
        <v>9049</v>
      </c>
      <c r="C8241" s="411" t="s">
        <v>356</v>
      </c>
      <c r="D8241" s="412"/>
      <c r="E8241" s="412">
        <v>19.04</v>
      </c>
      <c r="F8241" s="412">
        <v>0</v>
      </c>
      <c r="G8241" s="412"/>
      <c r="H8241" s="413"/>
    </row>
    <row r="8242" spans="2:8" ht="27.75" x14ac:dyDescent="0.35">
      <c r="B8242" s="410" t="s">
        <v>9050</v>
      </c>
      <c r="C8242" s="411" t="s">
        <v>356</v>
      </c>
      <c r="D8242" s="412"/>
      <c r="E8242" s="412">
        <v>0</v>
      </c>
      <c r="F8242" s="412">
        <v>119</v>
      </c>
      <c r="G8242" s="412"/>
      <c r="H8242" s="413"/>
    </row>
    <row r="8243" spans="2:8" ht="27.75" x14ac:dyDescent="0.35">
      <c r="B8243" s="410" t="s">
        <v>9051</v>
      </c>
      <c r="C8243" s="411" t="s">
        <v>356</v>
      </c>
      <c r="D8243" s="412"/>
      <c r="E8243" s="412">
        <v>119</v>
      </c>
      <c r="F8243" s="412">
        <v>0</v>
      </c>
      <c r="G8243" s="412"/>
      <c r="H8243" s="413"/>
    </row>
    <row r="8244" spans="2:8" ht="27.75" x14ac:dyDescent="0.35">
      <c r="B8244" s="410" t="s">
        <v>9052</v>
      </c>
      <c r="C8244" s="411" t="s">
        <v>356</v>
      </c>
      <c r="D8244" s="412"/>
      <c r="E8244" s="412">
        <v>0</v>
      </c>
      <c r="F8244" s="412">
        <v>19.04</v>
      </c>
      <c r="G8244" s="412"/>
      <c r="H8244" s="413"/>
    </row>
    <row r="8245" spans="2:8" ht="27.75" x14ac:dyDescent="0.35">
      <c r="B8245" s="410" t="s">
        <v>9053</v>
      </c>
      <c r="C8245" s="411" t="s">
        <v>356</v>
      </c>
      <c r="D8245" s="412"/>
      <c r="E8245" s="412">
        <v>19.04</v>
      </c>
      <c r="F8245" s="412">
        <v>0</v>
      </c>
      <c r="G8245" s="412"/>
      <c r="H8245" s="413"/>
    </row>
    <row r="8246" spans="2:8" ht="27.75" x14ac:dyDescent="0.35">
      <c r="B8246" s="410" t="s">
        <v>9054</v>
      </c>
      <c r="C8246" s="411" t="s">
        <v>356</v>
      </c>
      <c r="D8246" s="412"/>
      <c r="E8246" s="412">
        <v>0</v>
      </c>
      <c r="F8246" s="412">
        <v>136</v>
      </c>
      <c r="G8246" s="412"/>
      <c r="H8246" s="413"/>
    </row>
    <row r="8247" spans="2:8" ht="27.75" x14ac:dyDescent="0.35">
      <c r="B8247" s="410" t="s">
        <v>9055</v>
      </c>
      <c r="C8247" s="411" t="s">
        <v>356</v>
      </c>
      <c r="D8247" s="412"/>
      <c r="E8247" s="412">
        <v>136</v>
      </c>
      <c r="F8247" s="412">
        <v>0</v>
      </c>
      <c r="G8247" s="412"/>
      <c r="H8247" s="413"/>
    </row>
    <row r="8248" spans="2:8" ht="27.75" x14ac:dyDescent="0.35">
      <c r="B8248" s="410" t="s">
        <v>9056</v>
      </c>
      <c r="C8248" s="411" t="s">
        <v>356</v>
      </c>
      <c r="D8248" s="412"/>
      <c r="E8248" s="412">
        <v>0</v>
      </c>
      <c r="F8248" s="412">
        <v>21.76</v>
      </c>
      <c r="G8248" s="412"/>
      <c r="H8248" s="413"/>
    </row>
    <row r="8249" spans="2:8" ht="27.75" x14ac:dyDescent="0.35">
      <c r="B8249" s="410" t="s">
        <v>9057</v>
      </c>
      <c r="C8249" s="411" t="s">
        <v>356</v>
      </c>
      <c r="D8249" s="412"/>
      <c r="E8249" s="412">
        <v>21.76</v>
      </c>
      <c r="F8249" s="412">
        <v>0</v>
      </c>
      <c r="G8249" s="412"/>
      <c r="H8249" s="413"/>
    </row>
    <row r="8250" spans="2:8" ht="27.75" x14ac:dyDescent="0.35">
      <c r="B8250" s="410" t="s">
        <v>9058</v>
      </c>
      <c r="C8250" s="411" t="s">
        <v>356</v>
      </c>
      <c r="D8250" s="412"/>
      <c r="E8250" s="412">
        <v>0</v>
      </c>
      <c r="F8250" s="412">
        <v>17</v>
      </c>
      <c r="G8250" s="412"/>
      <c r="H8250" s="413"/>
    </row>
    <row r="8251" spans="2:8" ht="27.75" x14ac:dyDescent="0.35">
      <c r="B8251" s="410" t="s">
        <v>9059</v>
      </c>
      <c r="C8251" s="411" t="s">
        <v>356</v>
      </c>
      <c r="D8251" s="412"/>
      <c r="E8251" s="412">
        <v>17</v>
      </c>
      <c r="F8251" s="412">
        <v>0</v>
      </c>
      <c r="G8251" s="412"/>
      <c r="H8251" s="413"/>
    </row>
    <row r="8252" spans="2:8" ht="27.75" x14ac:dyDescent="0.35">
      <c r="B8252" s="410" t="s">
        <v>9060</v>
      </c>
      <c r="C8252" s="411" t="s">
        <v>356</v>
      </c>
      <c r="D8252" s="412"/>
      <c r="E8252" s="412">
        <v>0</v>
      </c>
      <c r="F8252" s="412">
        <v>2.72</v>
      </c>
      <c r="G8252" s="412"/>
      <c r="H8252" s="413"/>
    </row>
    <row r="8253" spans="2:8" ht="27.75" x14ac:dyDescent="0.35">
      <c r="B8253" s="410" t="s">
        <v>9061</v>
      </c>
      <c r="C8253" s="411" t="s">
        <v>356</v>
      </c>
      <c r="D8253" s="412"/>
      <c r="E8253" s="412">
        <v>2.72</v>
      </c>
      <c r="F8253" s="412">
        <v>0</v>
      </c>
      <c r="G8253" s="412"/>
      <c r="H8253" s="413"/>
    </row>
    <row r="8254" spans="2:8" ht="27.75" x14ac:dyDescent="0.35">
      <c r="B8254" s="410" t="s">
        <v>9062</v>
      </c>
      <c r="C8254" s="411" t="s">
        <v>330</v>
      </c>
      <c r="D8254" s="412"/>
      <c r="E8254" s="412">
        <v>0</v>
      </c>
      <c r="F8254" s="412">
        <v>17</v>
      </c>
      <c r="G8254" s="412"/>
      <c r="H8254" s="413"/>
    </row>
    <row r="8255" spans="2:8" ht="27.75" x14ac:dyDescent="0.35">
      <c r="B8255" s="410" t="s">
        <v>9063</v>
      </c>
      <c r="C8255" s="411" t="s">
        <v>330</v>
      </c>
      <c r="D8255" s="412"/>
      <c r="E8255" s="412">
        <v>17</v>
      </c>
      <c r="F8255" s="412">
        <v>0</v>
      </c>
      <c r="G8255" s="412"/>
      <c r="H8255" s="413"/>
    </row>
    <row r="8256" spans="2:8" ht="27.75" x14ac:dyDescent="0.35">
      <c r="B8256" s="410" t="s">
        <v>9064</v>
      </c>
      <c r="C8256" s="411" t="s">
        <v>330</v>
      </c>
      <c r="D8256" s="412"/>
      <c r="E8256" s="412">
        <v>0</v>
      </c>
      <c r="F8256" s="412">
        <v>2.72</v>
      </c>
      <c r="G8256" s="412"/>
      <c r="H8256" s="413"/>
    </row>
    <row r="8257" spans="2:8" ht="27.75" x14ac:dyDescent="0.35">
      <c r="B8257" s="410" t="s">
        <v>9065</v>
      </c>
      <c r="C8257" s="411" t="s">
        <v>330</v>
      </c>
      <c r="D8257" s="412"/>
      <c r="E8257" s="412">
        <v>2.72</v>
      </c>
      <c r="F8257" s="412">
        <v>0</v>
      </c>
      <c r="G8257" s="412"/>
      <c r="H8257" s="413"/>
    </row>
    <row r="8258" spans="2:8" ht="27.75" x14ac:dyDescent="0.35">
      <c r="B8258" s="410" t="s">
        <v>9066</v>
      </c>
      <c r="C8258" s="411" t="s">
        <v>376</v>
      </c>
      <c r="D8258" s="412"/>
      <c r="E8258" s="412">
        <v>0</v>
      </c>
      <c r="F8258" s="412">
        <v>543</v>
      </c>
      <c r="G8258" s="412"/>
      <c r="H8258" s="413"/>
    </row>
    <row r="8259" spans="2:8" ht="27.75" x14ac:dyDescent="0.35">
      <c r="B8259" s="410" t="s">
        <v>9067</v>
      </c>
      <c r="C8259" s="411" t="s">
        <v>376</v>
      </c>
      <c r="D8259" s="412"/>
      <c r="E8259" s="412">
        <v>543</v>
      </c>
      <c r="F8259" s="412">
        <v>0</v>
      </c>
      <c r="G8259" s="412"/>
      <c r="H8259" s="413"/>
    </row>
    <row r="8260" spans="2:8" ht="40.5" x14ac:dyDescent="0.35">
      <c r="B8260" s="410" t="s">
        <v>9068</v>
      </c>
      <c r="C8260" s="411" t="s">
        <v>378</v>
      </c>
      <c r="D8260" s="412"/>
      <c r="E8260" s="412">
        <v>0</v>
      </c>
      <c r="F8260" s="412">
        <v>326</v>
      </c>
      <c r="G8260" s="412"/>
      <c r="H8260" s="413"/>
    </row>
    <row r="8261" spans="2:8" ht="40.5" x14ac:dyDescent="0.35">
      <c r="B8261" s="410" t="s">
        <v>9069</v>
      </c>
      <c r="C8261" s="411" t="s">
        <v>378</v>
      </c>
      <c r="D8261" s="412"/>
      <c r="E8261" s="412">
        <v>326</v>
      </c>
      <c r="F8261" s="412">
        <v>0</v>
      </c>
      <c r="G8261" s="412"/>
      <c r="H8261" s="413"/>
    </row>
    <row r="8262" spans="2:8" ht="40.5" x14ac:dyDescent="0.35">
      <c r="B8262" s="410" t="s">
        <v>9070</v>
      </c>
      <c r="C8262" s="411" t="s">
        <v>382</v>
      </c>
      <c r="D8262" s="412"/>
      <c r="E8262" s="412">
        <v>0</v>
      </c>
      <c r="F8262" s="412">
        <v>34</v>
      </c>
      <c r="G8262" s="412"/>
      <c r="H8262" s="413"/>
    </row>
    <row r="8263" spans="2:8" ht="40.5" x14ac:dyDescent="0.35">
      <c r="B8263" s="410" t="s">
        <v>9071</v>
      </c>
      <c r="C8263" s="411" t="s">
        <v>382</v>
      </c>
      <c r="D8263" s="412"/>
      <c r="E8263" s="412">
        <v>34</v>
      </c>
      <c r="F8263" s="412">
        <v>0</v>
      </c>
      <c r="G8263" s="412"/>
      <c r="H8263" s="413"/>
    </row>
    <row r="8264" spans="2:8" ht="40.5" x14ac:dyDescent="0.35">
      <c r="B8264" s="410" t="s">
        <v>9072</v>
      </c>
      <c r="C8264" s="411" t="s">
        <v>382</v>
      </c>
      <c r="D8264" s="412"/>
      <c r="E8264" s="412">
        <v>0</v>
      </c>
      <c r="F8264" s="412">
        <v>5.44</v>
      </c>
      <c r="G8264" s="412"/>
      <c r="H8264" s="413"/>
    </row>
    <row r="8265" spans="2:8" ht="40.5" x14ac:dyDescent="0.35">
      <c r="B8265" s="410" t="s">
        <v>9073</v>
      </c>
      <c r="C8265" s="411" t="s">
        <v>382</v>
      </c>
      <c r="D8265" s="412"/>
      <c r="E8265" s="412">
        <v>5.44</v>
      </c>
      <c r="F8265" s="412">
        <v>0</v>
      </c>
      <c r="G8265" s="412"/>
      <c r="H8265" s="413"/>
    </row>
    <row r="8266" spans="2:8" ht="40.5" x14ac:dyDescent="0.35">
      <c r="B8266" s="410" t="s">
        <v>9074</v>
      </c>
      <c r="C8266" s="411" t="s">
        <v>382</v>
      </c>
      <c r="D8266" s="412"/>
      <c r="E8266" s="412">
        <v>0</v>
      </c>
      <c r="F8266" s="412">
        <v>51</v>
      </c>
      <c r="G8266" s="412"/>
      <c r="H8266" s="413"/>
    </row>
    <row r="8267" spans="2:8" ht="40.5" x14ac:dyDescent="0.35">
      <c r="B8267" s="410" t="s">
        <v>9075</v>
      </c>
      <c r="C8267" s="411" t="s">
        <v>382</v>
      </c>
      <c r="D8267" s="412"/>
      <c r="E8267" s="412">
        <v>51</v>
      </c>
      <c r="F8267" s="412">
        <v>0</v>
      </c>
      <c r="G8267" s="412"/>
      <c r="H8267" s="413"/>
    </row>
    <row r="8268" spans="2:8" ht="40.5" x14ac:dyDescent="0.35">
      <c r="B8268" s="410" t="s">
        <v>9076</v>
      </c>
      <c r="C8268" s="411" t="s">
        <v>382</v>
      </c>
      <c r="D8268" s="412"/>
      <c r="E8268" s="412">
        <v>0</v>
      </c>
      <c r="F8268" s="412">
        <v>8.16</v>
      </c>
      <c r="G8268" s="412"/>
      <c r="H8268" s="413"/>
    </row>
    <row r="8269" spans="2:8" ht="40.5" x14ac:dyDescent="0.35">
      <c r="B8269" s="410" t="s">
        <v>9077</v>
      </c>
      <c r="C8269" s="411" t="s">
        <v>382</v>
      </c>
      <c r="D8269" s="412"/>
      <c r="E8269" s="412">
        <v>8.16</v>
      </c>
      <c r="F8269" s="412">
        <v>0</v>
      </c>
      <c r="G8269" s="412"/>
      <c r="H8269" s="413"/>
    </row>
    <row r="8270" spans="2:8" ht="27.75" x14ac:dyDescent="0.35">
      <c r="B8270" s="410" t="s">
        <v>9078</v>
      </c>
      <c r="C8270" s="411" t="s">
        <v>356</v>
      </c>
      <c r="D8270" s="412"/>
      <c r="E8270" s="412">
        <v>0</v>
      </c>
      <c r="F8270" s="412">
        <v>51</v>
      </c>
      <c r="G8270" s="412"/>
      <c r="H8270" s="413"/>
    </row>
    <row r="8271" spans="2:8" ht="27.75" x14ac:dyDescent="0.35">
      <c r="B8271" s="410" t="s">
        <v>9079</v>
      </c>
      <c r="C8271" s="411" t="s">
        <v>356</v>
      </c>
      <c r="D8271" s="412"/>
      <c r="E8271" s="412">
        <v>51</v>
      </c>
      <c r="F8271" s="412">
        <v>0</v>
      </c>
      <c r="G8271" s="412"/>
      <c r="H8271" s="413"/>
    </row>
    <row r="8272" spans="2:8" ht="27.75" x14ac:dyDescent="0.35">
      <c r="B8272" s="410" t="s">
        <v>9080</v>
      </c>
      <c r="C8272" s="411" t="s">
        <v>356</v>
      </c>
      <c r="D8272" s="412"/>
      <c r="E8272" s="412">
        <v>0</v>
      </c>
      <c r="F8272" s="412">
        <v>8.16</v>
      </c>
      <c r="G8272" s="412"/>
      <c r="H8272" s="413"/>
    </row>
    <row r="8273" spans="2:8" ht="27.75" x14ac:dyDescent="0.35">
      <c r="B8273" s="410" t="s">
        <v>9081</v>
      </c>
      <c r="C8273" s="411" t="s">
        <v>356</v>
      </c>
      <c r="D8273" s="412"/>
      <c r="E8273" s="412">
        <v>8.16</v>
      </c>
      <c r="F8273" s="412">
        <v>0</v>
      </c>
      <c r="G8273" s="412"/>
      <c r="H8273" s="413"/>
    </row>
    <row r="8274" spans="2:8" ht="27.75" x14ac:dyDescent="0.35">
      <c r="B8274" s="410" t="s">
        <v>9082</v>
      </c>
      <c r="C8274" s="411" t="s">
        <v>356</v>
      </c>
      <c r="D8274" s="412"/>
      <c r="E8274" s="412">
        <v>0</v>
      </c>
      <c r="F8274" s="412">
        <v>34</v>
      </c>
      <c r="G8274" s="412"/>
      <c r="H8274" s="413"/>
    </row>
    <row r="8275" spans="2:8" ht="27.75" x14ac:dyDescent="0.35">
      <c r="B8275" s="410" t="s">
        <v>9083</v>
      </c>
      <c r="C8275" s="411" t="s">
        <v>356</v>
      </c>
      <c r="D8275" s="412"/>
      <c r="E8275" s="412">
        <v>34</v>
      </c>
      <c r="F8275" s="412">
        <v>0</v>
      </c>
      <c r="G8275" s="412"/>
      <c r="H8275" s="413"/>
    </row>
    <row r="8276" spans="2:8" ht="27.75" x14ac:dyDescent="0.35">
      <c r="B8276" s="410" t="s">
        <v>9084</v>
      </c>
      <c r="C8276" s="411" t="s">
        <v>356</v>
      </c>
      <c r="D8276" s="412"/>
      <c r="E8276" s="412">
        <v>0</v>
      </c>
      <c r="F8276" s="412">
        <v>5.44</v>
      </c>
      <c r="G8276" s="412"/>
      <c r="H8276" s="413"/>
    </row>
    <row r="8277" spans="2:8" ht="27.75" x14ac:dyDescent="0.35">
      <c r="B8277" s="410" t="s">
        <v>9085</v>
      </c>
      <c r="C8277" s="411" t="s">
        <v>356</v>
      </c>
      <c r="D8277" s="412"/>
      <c r="E8277" s="412">
        <v>5.44</v>
      </c>
      <c r="F8277" s="412">
        <v>0</v>
      </c>
      <c r="G8277" s="412"/>
      <c r="H8277" s="413"/>
    </row>
    <row r="8278" spans="2:8" ht="27.75" x14ac:dyDescent="0.35">
      <c r="B8278" s="410" t="s">
        <v>9086</v>
      </c>
      <c r="C8278" s="411" t="s">
        <v>356</v>
      </c>
      <c r="D8278" s="412"/>
      <c r="E8278" s="412">
        <v>0</v>
      </c>
      <c r="F8278" s="412">
        <v>119</v>
      </c>
      <c r="G8278" s="412"/>
      <c r="H8278" s="413"/>
    </row>
    <row r="8279" spans="2:8" ht="27.75" x14ac:dyDescent="0.35">
      <c r="B8279" s="410" t="s">
        <v>9087</v>
      </c>
      <c r="C8279" s="411" t="s">
        <v>356</v>
      </c>
      <c r="D8279" s="412"/>
      <c r="E8279" s="412">
        <v>119</v>
      </c>
      <c r="F8279" s="412">
        <v>0</v>
      </c>
      <c r="G8279" s="412"/>
      <c r="H8279" s="413"/>
    </row>
    <row r="8280" spans="2:8" ht="27.75" x14ac:dyDescent="0.35">
      <c r="B8280" s="410" t="s">
        <v>9088</v>
      </c>
      <c r="C8280" s="411" t="s">
        <v>356</v>
      </c>
      <c r="D8280" s="412"/>
      <c r="E8280" s="412">
        <v>0</v>
      </c>
      <c r="F8280" s="412">
        <v>19.04</v>
      </c>
      <c r="G8280" s="412"/>
      <c r="H8280" s="413"/>
    </row>
    <row r="8281" spans="2:8" ht="27.75" x14ac:dyDescent="0.35">
      <c r="B8281" s="410" t="s">
        <v>9089</v>
      </c>
      <c r="C8281" s="411" t="s">
        <v>356</v>
      </c>
      <c r="D8281" s="412"/>
      <c r="E8281" s="412">
        <v>19.04</v>
      </c>
      <c r="F8281" s="412">
        <v>0</v>
      </c>
      <c r="G8281" s="412"/>
      <c r="H8281" s="413"/>
    </row>
    <row r="8282" spans="2:8" ht="27.75" x14ac:dyDescent="0.35">
      <c r="B8282" s="410" t="s">
        <v>9090</v>
      </c>
      <c r="C8282" s="411" t="s">
        <v>356</v>
      </c>
      <c r="D8282" s="412"/>
      <c r="E8282" s="412">
        <v>0</v>
      </c>
      <c r="F8282" s="412">
        <v>68</v>
      </c>
      <c r="G8282" s="412"/>
      <c r="H8282" s="413"/>
    </row>
    <row r="8283" spans="2:8" ht="27.75" x14ac:dyDescent="0.35">
      <c r="B8283" s="410" t="s">
        <v>9091</v>
      </c>
      <c r="C8283" s="411" t="s">
        <v>356</v>
      </c>
      <c r="D8283" s="412"/>
      <c r="E8283" s="412">
        <v>68</v>
      </c>
      <c r="F8283" s="412">
        <v>0</v>
      </c>
      <c r="G8283" s="412"/>
      <c r="H8283" s="413"/>
    </row>
    <row r="8284" spans="2:8" ht="27.75" x14ac:dyDescent="0.35">
      <c r="B8284" s="410" t="s">
        <v>9092</v>
      </c>
      <c r="C8284" s="411" t="s">
        <v>356</v>
      </c>
      <c r="D8284" s="412"/>
      <c r="E8284" s="412">
        <v>0</v>
      </c>
      <c r="F8284" s="412">
        <v>10.88</v>
      </c>
      <c r="G8284" s="412"/>
      <c r="H8284" s="413"/>
    </row>
    <row r="8285" spans="2:8" ht="27.75" x14ac:dyDescent="0.35">
      <c r="B8285" s="410" t="s">
        <v>9093</v>
      </c>
      <c r="C8285" s="411" t="s">
        <v>356</v>
      </c>
      <c r="D8285" s="412"/>
      <c r="E8285" s="412">
        <v>10.88</v>
      </c>
      <c r="F8285" s="412">
        <v>0</v>
      </c>
      <c r="G8285" s="412"/>
      <c r="H8285" s="413"/>
    </row>
    <row r="8286" spans="2:8" ht="27.75" x14ac:dyDescent="0.35">
      <c r="B8286" s="410" t="s">
        <v>9094</v>
      </c>
      <c r="C8286" s="411" t="s">
        <v>402</v>
      </c>
      <c r="D8286" s="412"/>
      <c r="E8286" s="412">
        <v>0</v>
      </c>
      <c r="F8286" s="412">
        <v>15</v>
      </c>
      <c r="G8286" s="412"/>
      <c r="H8286" s="413"/>
    </row>
    <row r="8287" spans="2:8" ht="27.75" x14ac:dyDescent="0.35">
      <c r="B8287" s="410" t="s">
        <v>9095</v>
      </c>
      <c r="C8287" s="411" t="s">
        <v>402</v>
      </c>
      <c r="D8287" s="412"/>
      <c r="E8287" s="412">
        <v>15</v>
      </c>
      <c r="F8287" s="412">
        <v>0</v>
      </c>
      <c r="G8287" s="412"/>
      <c r="H8287" s="413"/>
    </row>
    <row r="8288" spans="2:8" ht="27.75" x14ac:dyDescent="0.35">
      <c r="B8288" s="410" t="s">
        <v>9096</v>
      </c>
      <c r="C8288" s="411" t="s">
        <v>402</v>
      </c>
      <c r="D8288" s="412"/>
      <c r="E8288" s="412">
        <v>0</v>
      </c>
      <c r="F8288" s="412">
        <v>2.4</v>
      </c>
      <c r="G8288" s="412"/>
      <c r="H8288" s="413"/>
    </row>
    <row r="8289" spans="2:8" ht="27.75" x14ac:dyDescent="0.35">
      <c r="B8289" s="410" t="s">
        <v>9097</v>
      </c>
      <c r="C8289" s="411" t="s">
        <v>402</v>
      </c>
      <c r="D8289" s="412"/>
      <c r="E8289" s="412">
        <v>2.4</v>
      </c>
      <c r="F8289" s="412">
        <v>0</v>
      </c>
      <c r="G8289" s="412"/>
      <c r="H8289" s="413"/>
    </row>
    <row r="8290" spans="2:8" ht="27.75" x14ac:dyDescent="0.35">
      <c r="B8290" s="410" t="s">
        <v>9098</v>
      </c>
      <c r="C8290" s="411" t="s">
        <v>406</v>
      </c>
      <c r="D8290" s="412"/>
      <c r="E8290" s="412">
        <v>0</v>
      </c>
      <c r="F8290" s="412">
        <v>40</v>
      </c>
      <c r="G8290" s="412"/>
      <c r="H8290" s="413"/>
    </row>
    <row r="8291" spans="2:8" ht="27.75" x14ac:dyDescent="0.35">
      <c r="B8291" s="410" t="s">
        <v>9099</v>
      </c>
      <c r="C8291" s="411" t="s">
        <v>406</v>
      </c>
      <c r="D8291" s="412"/>
      <c r="E8291" s="412">
        <v>40</v>
      </c>
      <c r="F8291" s="412">
        <v>0</v>
      </c>
      <c r="G8291" s="412"/>
      <c r="H8291" s="413"/>
    </row>
    <row r="8292" spans="2:8" ht="27.75" x14ac:dyDescent="0.35">
      <c r="B8292" s="410" t="s">
        <v>9100</v>
      </c>
      <c r="C8292" s="411" t="s">
        <v>406</v>
      </c>
      <c r="D8292" s="412"/>
      <c r="E8292" s="412">
        <v>0</v>
      </c>
      <c r="F8292" s="412">
        <v>6.4</v>
      </c>
      <c r="G8292" s="412"/>
      <c r="H8292" s="413"/>
    </row>
    <row r="8293" spans="2:8" ht="27.75" x14ac:dyDescent="0.35">
      <c r="B8293" s="410" t="s">
        <v>9101</v>
      </c>
      <c r="C8293" s="411" t="s">
        <v>406</v>
      </c>
      <c r="D8293" s="412"/>
      <c r="E8293" s="412">
        <v>6.4</v>
      </c>
      <c r="F8293" s="412">
        <v>0</v>
      </c>
      <c r="G8293" s="412"/>
      <c r="H8293" s="413"/>
    </row>
    <row r="8294" spans="2:8" ht="27.75" x14ac:dyDescent="0.35">
      <c r="B8294" s="410" t="s">
        <v>9102</v>
      </c>
      <c r="C8294" s="411" t="s">
        <v>415</v>
      </c>
      <c r="D8294" s="412"/>
      <c r="E8294" s="412">
        <v>0</v>
      </c>
      <c r="F8294" s="412">
        <v>660</v>
      </c>
      <c r="G8294" s="412"/>
      <c r="H8294" s="413"/>
    </row>
    <row r="8295" spans="2:8" ht="27.75" x14ac:dyDescent="0.35">
      <c r="B8295" s="410" t="s">
        <v>9103</v>
      </c>
      <c r="C8295" s="411" t="s">
        <v>415</v>
      </c>
      <c r="D8295" s="412"/>
      <c r="E8295" s="412">
        <v>660</v>
      </c>
      <c r="F8295" s="412">
        <v>0</v>
      </c>
      <c r="G8295" s="412"/>
      <c r="H8295" s="413"/>
    </row>
    <row r="8296" spans="2:8" ht="27.75" x14ac:dyDescent="0.35">
      <c r="B8296" s="410" t="s">
        <v>9104</v>
      </c>
      <c r="C8296" s="411" t="s">
        <v>415</v>
      </c>
      <c r="D8296" s="412"/>
      <c r="E8296" s="412">
        <v>0</v>
      </c>
      <c r="F8296" s="412">
        <v>105.6</v>
      </c>
      <c r="G8296" s="412"/>
      <c r="H8296" s="413"/>
    </row>
    <row r="8297" spans="2:8" ht="27.75" x14ac:dyDescent="0.35">
      <c r="B8297" s="410" t="s">
        <v>9105</v>
      </c>
      <c r="C8297" s="411" t="s">
        <v>415</v>
      </c>
      <c r="D8297" s="412"/>
      <c r="E8297" s="412">
        <v>105.6</v>
      </c>
      <c r="F8297" s="412">
        <v>0</v>
      </c>
      <c r="G8297" s="412"/>
      <c r="H8297" s="413"/>
    </row>
    <row r="8298" spans="2:8" ht="27.75" x14ac:dyDescent="0.35">
      <c r="B8298" s="410" t="s">
        <v>9106</v>
      </c>
      <c r="C8298" s="411" t="s">
        <v>356</v>
      </c>
      <c r="D8298" s="412"/>
      <c r="E8298" s="412">
        <v>0</v>
      </c>
      <c r="F8298" s="412">
        <v>119</v>
      </c>
      <c r="G8298" s="412"/>
      <c r="H8298" s="413"/>
    </row>
    <row r="8299" spans="2:8" ht="27.75" x14ac:dyDescent="0.35">
      <c r="B8299" s="410" t="s">
        <v>9107</v>
      </c>
      <c r="C8299" s="411" t="s">
        <v>356</v>
      </c>
      <c r="D8299" s="412"/>
      <c r="E8299" s="412">
        <v>119</v>
      </c>
      <c r="F8299" s="412">
        <v>0</v>
      </c>
      <c r="G8299" s="412"/>
      <c r="H8299" s="413"/>
    </row>
    <row r="8300" spans="2:8" ht="27.75" x14ac:dyDescent="0.35">
      <c r="B8300" s="410" t="s">
        <v>9108</v>
      </c>
      <c r="C8300" s="411" t="s">
        <v>356</v>
      </c>
      <c r="D8300" s="412"/>
      <c r="E8300" s="412">
        <v>0</v>
      </c>
      <c r="F8300" s="412">
        <v>19.04</v>
      </c>
      <c r="G8300" s="412"/>
      <c r="H8300" s="413"/>
    </row>
    <row r="8301" spans="2:8" ht="27.75" x14ac:dyDescent="0.35">
      <c r="B8301" s="410" t="s">
        <v>9109</v>
      </c>
      <c r="C8301" s="411" t="s">
        <v>356</v>
      </c>
      <c r="D8301" s="412"/>
      <c r="E8301" s="412">
        <v>19.04</v>
      </c>
      <c r="F8301" s="412">
        <v>0</v>
      </c>
      <c r="G8301" s="412"/>
      <c r="H8301" s="413"/>
    </row>
    <row r="8302" spans="2:8" ht="27.75" x14ac:dyDescent="0.35">
      <c r="B8302" s="410" t="s">
        <v>9110</v>
      </c>
      <c r="C8302" s="411" t="s">
        <v>356</v>
      </c>
      <c r="D8302" s="412"/>
      <c r="E8302" s="412">
        <v>0</v>
      </c>
      <c r="F8302" s="412">
        <v>68</v>
      </c>
      <c r="G8302" s="412"/>
      <c r="H8302" s="413"/>
    </row>
    <row r="8303" spans="2:8" ht="27.75" x14ac:dyDescent="0.35">
      <c r="B8303" s="410" t="s">
        <v>9111</v>
      </c>
      <c r="C8303" s="411" t="s">
        <v>356</v>
      </c>
      <c r="D8303" s="412"/>
      <c r="E8303" s="412">
        <v>68</v>
      </c>
      <c r="F8303" s="412">
        <v>0</v>
      </c>
      <c r="G8303" s="412"/>
      <c r="H8303" s="413"/>
    </row>
    <row r="8304" spans="2:8" ht="27.75" x14ac:dyDescent="0.35">
      <c r="B8304" s="410" t="s">
        <v>9112</v>
      </c>
      <c r="C8304" s="411" t="s">
        <v>356</v>
      </c>
      <c r="D8304" s="412"/>
      <c r="E8304" s="412">
        <v>0</v>
      </c>
      <c r="F8304" s="412">
        <v>10.88</v>
      </c>
      <c r="G8304" s="412"/>
      <c r="H8304" s="413"/>
    </row>
    <row r="8305" spans="2:8" ht="27.75" x14ac:dyDescent="0.35">
      <c r="B8305" s="410" t="s">
        <v>9113</v>
      </c>
      <c r="C8305" s="411" t="s">
        <v>356</v>
      </c>
      <c r="D8305" s="412"/>
      <c r="E8305" s="412">
        <v>10.88</v>
      </c>
      <c r="F8305" s="412">
        <v>0</v>
      </c>
      <c r="G8305" s="412"/>
      <c r="H8305" s="413"/>
    </row>
    <row r="8306" spans="2:8" ht="27.75" x14ac:dyDescent="0.35">
      <c r="B8306" s="410" t="s">
        <v>9114</v>
      </c>
      <c r="C8306" s="411" t="s">
        <v>444</v>
      </c>
      <c r="D8306" s="412"/>
      <c r="E8306" s="412">
        <v>0</v>
      </c>
      <c r="F8306" s="412">
        <v>10</v>
      </c>
      <c r="G8306" s="412"/>
      <c r="H8306" s="413"/>
    </row>
    <row r="8307" spans="2:8" ht="27.75" x14ac:dyDescent="0.35">
      <c r="B8307" s="410" t="s">
        <v>9115</v>
      </c>
      <c r="C8307" s="411" t="s">
        <v>444</v>
      </c>
      <c r="D8307" s="412"/>
      <c r="E8307" s="412">
        <v>10</v>
      </c>
      <c r="F8307" s="412">
        <v>0</v>
      </c>
      <c r="G8307" s="412"/>
      <c r="H8307" s="413"/>
    </row>
    <row r="8308" spans="2:8" ht="27.75" x14ac:dyDescent="0.35">
      <c r="B8308" s="410" t="s">
        <v>9116</v>
      </c>
      <c r="C8308" s="411" t="s">
        <v>444</v>
      </c>
      <c r="D8308" s="412"/>
      <c r="E8308" s="412">
        <v>0</v>
      </c>
      <c r="F8308" s="412">
        <v>1.6</v>
      </c>
      <c r="G8308" s="412"/>
      <c r="H8308" s="413"/>
    </row>
    <row r="8309" spans="2:8" ht="27.75" x14ac:dyDescent="0.35">
      <c r="B8309" s="410" t="s">
        <v>9117</v>
      </c>
      <c r="C8309" s="411" t="s">
        <v>444</v>
      </c>
      <c r="D8309" s="412"/>
      <c r="E8309" s="412">
        <v>1.6</v>
      </c>
      <c r="F8309" s="412">
        <v>0</v>
      </c>
      <c r="G8309" s="412"/>
      <c r="H8309" s="413"/>
    </row>
    <row r="8310" spans="2:8" x14ac:dyDescent="0.35">
      <c r="B8310" s="410" t="s">
        <v>9118</v>
      </c>
      <c r="C8310" s="411" t="s">
        <v>448</v>
      </c>
      <c r="D8310" s="412"/>
      <c r="E8310" s="412">
        <v>0</v>
      </c>
      <c r="F8310" s="412">
        <v>10</v>
      </c>
      <c r="G8310" s="412"/>
      <c r="H8310" s="413"/>
    </row>
    <row r="8311" spans="2:8" x14ac:dyDescent="0.35">
      <c r="B8311" s="410" t="s">
        <v>9119</v>
      </c>
      <c r="C8311" s="411" t="s">
        <v>448</v>
      </c>
      <c r="D8311" s="412"/>
      <c r="E8311" s="412">
        <v>10</v>
      </c>
      <c r="F8311" s="412">
        <v>0</v>
      </c>
      <c r="G8311" s="412"/>
      <c r="H8311" s="413"/>
    </row>
    <row r="8312" spans="2:8" x14ac:dyDescent="0.35">
      <c r="B8312" s="410" t="s">
        <v>9120</v>
      </c>
      <c r="C8312" s="411" t="s">
        <v>448</v>
      </c>
      <c r="D8312" s="412"/>
      <c r="E8312" s="412">
        <v>0</v>
      </c>
      <c r="F8312" s="412">
        <v>1.6</v>
      </c>
      <c r="G8312" s="412"/>
      <c r="H8312" s="413"/>
    </row>
    <row r="8313" spans="2:8" x14ac:dyDescent="0.35">
      <c r="B8313" s="410" t="s">
        <v>9121</v>
      </c>
      <c r="C8313" s="411" t="s">
        <v>448</v>
      </c>
      <c r="D8313" s="412"/>
      <c r="E8313" s="412">
        <v>1.6</v>
      </c>
      <c r="F8313" s="412">
        <v>0</v>
      </c>
      <c r="G8313" s="412"/>
      <c r="H8313" s="413"/>
    </row>
    <row r="8314" spans="2:8" ht="27.75" x14ac:dyDescent="0.35">
      <c r="B8314" s="410" t="s">
        <v>9122</v>
      </c>
      <c r="C8314" s="411" t="s">
        <v>460</v>
      </c>
      <c r="D8314" s="412"/>
      <c r="E8314" s="412">
        <v>0</v>
      </c>
      <c r="F8314" s="412">
        <v>15</v>
      </c>
      <c r="G8314" s="412"/>
      <c r="H8314" s="413"/>
    </row>
    <row r="8315" spans="2:8" ht="27.75" x14ac:dyDescent="0.35">
      <c r="B8315" s="410" t="s">
        <v>9123</v>
      </c>
      <c r="C8315" s="411" t="s">
        <v>460</v>
      </c>
      <c r="D8315" s="412"/>
      <c r="E8315" s="412">
        <v>15</v>
      </c>
      <c r="F8315" s="412">
        <v>0</v>
      </c>
      <c r="G8315" s="412"/>
      <c r="H8315" s="413"/>
    </row>
    <row r="8316" spans="2:8" ht="27.75" x14ac:dyDescent="0.35">
      <c r="B8316" s="410" t="s">
        <v>9124</v>
      </c>
      <c r="C8316" s="411" t="s">
        <v>460</v>
      </c>
      <c r="D8316" s="412"/>
      <c r="E8316" s="412">
        <v>0</v>
      </c>
      <c r="F8316" s="412">
        <v>2.4</v>
      </c>
      <c r="G8316" s="412"/>
      <c r="H8316" s="413"/>
    </row>
    <row r="8317" spans="2:8" ht="27.75" x14ac:dyDescent="0.35">
      <c r="B8317" s="410" t="s">
        <v>9125</v>
      </c>
      <c r="C8317" s="411" t="s">
        <v>460</v>
      </c>
      <c r="D8317" s="412"/>
      <c r="E8317" s="412">
        <v>2.4</v>
      </c>
      <c r="F8317" s="412">
        <v>0</v>
      </c>
      <c r="G8317" s="412"/>
      <c r="H8317" s="413"/>
    </row>
    <row r="8318" spans="2:8" ht="27.75" x14ac:dyDescent="0.35">
      <c r="B8318" s="410" t="s">
        <v>9126</v>
      </c>
      <c r="C8318" s="411" t="s">
        <v>406</v>
      </c>
      <c r="D8318" s="412"/>
      <c r="E8318" s="412">
        <v>0</v>
      </c>
      <c r="F8318" s="412">
        <v>30</v>
      </c>
      <c r="G8318" s="412"/>
      <c r="H8318" s="413"/>
    </row>
    <row r="8319" spans="2:8" ht="27.75" x14ac:dyDescent="0.35">
      <c r="B8319" s="410" t="s">
        <v>9127</v>
      </c>
      <c r="C8319" s="411" t="s">
        <v>406</v>
      </c>
      <c r="D8319" s="412"/>
      <c r="E8319" s="412">
        <v>30</v>
      </c>
      <c r="F8319" s="412">
        <v>0</v>
      </c>
      <c r="G8319" s="412"/>
      <c r="H8319" s="413"/>
    </row>
    <row r="8320" spans="2:8" ht="27.75" x14ac:dyDescent="0.35">
      <c r="B8320" s="410" t="s">
        <v>9128</v>
      </c>
      <c r="C8320" s="411" t="s">
        <v>406</v>
      </c>
      <c r="D8320" s="412"/>
      <c r="E8320" s="412">
        <v>0</v>
      </c>
      <c r="F8320" s="412">
        <v>4.8</v>
      </c>
      <c r="G8320" s="412"/>
      <c r="H8320" s="413"/>
    </row>
    <row r="8321" spans="2:8" ht="27.75" x14ac:dyDescent="0.35">
      <c r="B8321" s="410" t="s">
        <v>9129</v>
      </c>
      <c r="C8321" s="411" t="s">
        <v>406</v>
      </c>
      <c r="D8321" s="412"/>
      <c r="E8321" s="412">
        <v>4.8</v>
      </c>
      <c r="F8321" s="412">
        <v>0</v>
      </c>
      <c r="G8321" s="412"/>
      <c r="H8321" s="413"/>
    </row>
    <row r="8322" spans="2:8" ht="27.75" x14ac:dyDescent="0.35">
      <c r="B8322" s="410" t="s">
        <v>9130</v>
      </c>
      <c r="C8322" s="411" t="s">
        <v>402</v>
      </c>
      <c r="D8322" s="412"/>
      <c r="E8322" s="412">
        <v>0</v>
      </c>
      <c r="F8322" s="412">
        <v>5</v>
      </c>
      <c r="G8322" s="412"/>
      <c r="H8322" s="413"/>
    </row>
    <row r="8323" spans="2:8" ht="27.75" x14ac:dyDescent="0.35">
      <c r="B8323" s="410" t="s">
        <v>9131</v>
      </c>
      <c r="C8323" s="411" t="s">
        <v>402</v>
      </c>
      <c r="D8323" s="412"/>
      <c r="E8323" s="412">
        <v>5</v>
      </c>
      <c r="F8323" s="412">
        <v>0</v>
      </c>
      <c r="G8323" s="412"/>
      <c r="H8323" s="413"/>
    </row>
    <row r="8324" spans="2:8" ht="27.75" x14ac:dyDescent="0.35">
      <c r="B8324" s="410" t="s">
        <v>9132</v>
      </c>
      <c r="C8324" s="411" t="s">
        <v>402</v>
      </c>
      <c r="D8324" s="412"/>
      <c r="E8324" s="412">
        <v>0</v>
      </c>
      <c r="F8324" s="412">
        <v>0.8</v>
      </c>
      <c r="G8324" s="412"/>
      <c r="H8324" s="413"/>
    </row>
    <row r="8325" spans="2:8" ht="27.75" x14ac:dyDescent="0.35">
      <c r="B8325" s="410" t="s">
        <v>9133</v>
      </c>
      <c r="C8325" s="411" t="s">
        <v>402</v>
      </c>
      <c r="D8325" s="412"/>
      <c r="E8325" s="412">
        <v>0.8</v>
      </c>
      <c r="F8325" s="412">
        <v>0</v>
      </c>
      <c r="G8325" s="412"/>
      <c r="H8325" s="413"/>
    </row>
    <row r="8326" spans="2:8" ht="27.75" x14ac:dyDescent="0.35">
      <c r="B8326" s="410" t="s">
        <v>9134</v>
      </c>
      <c r="C8326" s="411" t="s">
        <v>483</v>
      </c>
      <c r="D8326" s="412"/>
      <c r="E8326" s="412">
        <v>0</v>
      </c>
      <c r="F8326" s="412">
        <v>30</v>
      </c>
      <c r="G8326" s="412"/>
      <c r="H8326" s="413"/>
    </row>
    <row r="8327" spans="2:8" ht="27.75" x14ac:dyDescent="0.35">
      <c r="B8327" s="410" t="s">
        <v>9135</v>
      </c>
      <c r="C8327" s="411" t="s">
        <v>483</v>
      </c>
      <c r="D8327" s="412"/>
      <c r="E8327" s="412">
        <v>30</v>
      </c>
      <c r="F8327" s="412">
        <v>0</v>
      </c>
      <c r="G8327" s="412"/>
      <c r="H8327" s="413"/>
    </row>
    <row r="8328" spans="2:8" ht="27.75" x14ac:dyDescent="0.35">
      <c r="B8328" s="410" t="s">
        <v>9136</v>
      </c>
      <c r="C8328" s="411" t="s">
        <v>483</v>
      </c>
      <c r="D8328" s="412"/>
      <c r="E8328" s="412">
        <v>0</v>
      </c>
      <c r="F8328" s="412">
        <v>4.8</v>
      </c>
      <c r="G8328" s="412"/>
      <c r="H8328" s="413"/>
    </row>
    <row r="8329" spans="2:8" ht="27.75" x14ac:dyDescent="0.35">
      <c r="B8329" s="410" t="s">
        <v>9137</v>
      </c>
      <c r="C8329" s="411" t="s">
        <v>483</v>
      </c>
      <c r="D8329" s="412"/>
      <c r="E8329" s="412">
        <v>4.8</v>
      </c>
      <c r="F8329" s="412">
        <v>0</v>
      </c>
      <c r="G8329" s="412"/>
      <c r="H8329" s="413"/>
    </row>
    <row r="8330" spans="2:8" ht="27.75" x14ac:dyDescent="0.35">
      <c r="B8330" s="410" t="s">
        <v>9138</v>
      </c>
      <c r="C8330" s="411" t="s">
        <v>444</v>
      </c>
      <c r="D8330" s="412"/>
      <c r="E8330" s="412">
        <v>0</v>
      </c>
      <c r="F8330" s="412">
        <v>660</v>
      </c>
      <c r="G8330" s="412"/>
      <c r="H8330" s="413"/>
    </row>
    <row r="8331" spans="2:8" ht="27.75" x14ac:dyDescent="0.35">
      <c r="B8331" s="410" t="s">
        <v>9139</v>
      </c>
      <c r="C8331" s="411" t="s">
        <v>444</v>
      </c>
      <c r="D8331" s="412"/>
      <c r="E8331" s="412">
        <v>660</v>
      </c>
      <c r="F8331" s="412">
        <v>0</v>
      </c>
      <c r="G8331" s="412"/>
      <c r="H8331" s="413"/>
    </row>
    <row r="8332" spans="2:8" ht="27.75" x14ac:dyDescent="0.35">
      <c r="B8332" s="410" t="s">
        <v>9140</v>
      </c>
      <c r="C8332" s="411" t="s">
        <v>444</v>
      </c>
      <c r="D8332" s="412"/>
      <c r="E8332" s="412">
        <v>0</v>
      </c>
      <c r="F8332" s="412">
        <v>20</v>
      </c>
      <c r="G8332" s="412"/>
      <c r="H8332" s="413"/>
    </row>
    <row r="8333" spans="2:8" ht="27.75" x14ac:dyDescent="0.35">
      <c r="B8333" s="410" t="s">
        <v>9141</v>
      </c>
      <c r="C8333" s="411" t="s">
        <v>444</v>
      </c>
      <c r="D8333" s="412"/>
      <c r="E8333" s="412">
        <v>20</v>
      </c>
      <c r="F8333" s="412">
        <v>0</v>
      </c>
      <c r="G8333" s="412"/>
      <c r="H8333" s="413"/>
    </row>
    <row r="8334" spans="2:8" ht="27.75" x14ac:dyDescent="0.35">
      <c r="B8334" s="410" t="s">
        <v>9142</v>
      </c>
      <c r="C8334" s="411" t="s">
        <v>444</v>
      </c>
      <c r="D8334" s="412"/>
      <c r="E8334" s="412">
        <v>0</v>
      </c>
      <c r="F8334" s="412">
        <v>108.8</v>
      </c>
      <c r="G8334" s="412"/>
      <c r="H8334" s="413"/>
    </row>
    <row r="8335" spans="2:8" ht="27.75" x14ac:dyDescent="0.35">
      <c r="B8335" s="410" t="s">
        <v>9143</v>
      </c>
      <c r="C8335" s="411" t="s">
        <v>444</v>
      </c>
      <c r="D8335" s="412"/>
      <c r="E8335" s="412">
        <v>108.8</v>
      </c>
      <c r="F8335" s="412">
        <v>0</v>
      </c>
      <c r="G8335" s="412"/>
      <c r="H8335" s="413"/>
    </row>
    <row r="8336" spans="2:8" ht="27.75" x14ac:dyDescent="0.35">
      <c r="B8336" s="410" t="s">
        <v>9144</v>
      </c>
      <c r="C8336" s="411" t="s">
        <v>402</v>
      </c>
      <c r="D8336" s="412"/>
      <c r="E8336" s="412">
        <v>0</v>
      </c>
      <c r="F8336" s="412">
        <v>5</v>
      </c>
      <c r="G8336" s="412"/>
      <c r="H8336" s="413"/>
    </row>
    <row r="8337" spans="2:8" ht="27.75" x14ac:dyDescent="0.35">
      <c r="B8337" s="410" t="s">
        <v>9145</v>
      </c>
      <c r="C8337" s="411" t="s">
        <v>402</v>
      </c>
      <c r="D8337" s="412"/>
      <c r="E8337" s="412">
        <v>5</v>
      </c>
      <c r="F8337" s="412">
        <v>0</v>
      </c>
      <c r="G8337" s="412"/>
      <c r="H8337" s="413"/>
    </row>
    <row r="8338" spans="2:8" ht="27.75" x14ac:dyDescent="0.35">
      <c r="B8338" s="410" t="s">
        <v>9146</v>
      </c>
      <c r="C8338" s="411" t="s">
        <v>402</v>
      </c>
      <c r="D8338" s="412"/>
      <c r="E8338" s="412">
        <v>0</v>
      </c>
      <c r="F8338" s="412">
        <v>0.8</v>
      </c>
      <c r="G8338" s="412"/>
      <c r="H8338" s="413"/>
    </row>
    <row r="8339" spans="2:8" ht="27.75" x14ac:dyDescent="0.35">
      <c r="B8339" s="410" t="s">
        <v>9147</v>
      </c>
      <c r="C8339" s="411" t="s">
        <v>402</v>
      </c>
      <c r="D8339" s="412"/>
      <c r="E8339" s="412">
        <v>0.8</v>
      </c>
      <c r="F8339" s="412">
        <v>0</v>
      </c>
      <c r="G8339" s="412"/>
      <c r="H8339" s="413"/>
    </row>
    <row r="8340" spans="2:8" ht="27.75" x14ac:dyDescent="0.35">
      <c r="B8340" s="410" t="s">
        <v>9148</v>
      </c>
      <c r="C8340" s="411" t="s">
        <v>557</v>
      </c>
      <c r="D8340" s="412"/>
      <c r="E8340" s="412">
        <v>0</v>
      </c>
      <c r="F8340" s="412">
        <v>20</v>
      </c>
      <c r="G8340" s="412"/>
      <c r="H8340" s="413"/>
    </row>
    <row r="8341" spans="2:8" ht="27.75" x14ac:dyDescent="0.35">
      <c r="B8341" s="410" t="s">
        <v>9149</v>
      </c>
      <c r="C8341" s="411" t="s">
        <v>557</v>
      </c>
      <c r="D8341" s="412"/>
      <c r="E8341" s="412">
        <v>20</v>
      </c>
      <c r="F8341" s="412">
        <v>0</v>
      </c>
      <c r="G8341" s="412"/>
      <c r="H8341" s="413"/>
    </row>
    <row r="8342" spans="2:8" ht="27.75" x14ac:dyDescent="0.35">
      <c r="B8342" s="410" t="s">
        <v>9150</v>
      </c>
      <c r="C8342" s="411" t="s">
        <v>557</v>
      </c>
      <c r="D8342" s="412"/>
      <c r="E8342" s="412">
        <v>0</v>
      </c>
      <c r="F8342" s="412">
        <v>3.2</v>
      </c>
      <c r="G8342" s="412"/>
      <c r="H8342" s="413"/>
    </row>
    <row r="8343" spans="2:8" ht="27.75" x14ac:dyDescent="0.35">
      <c r="B8343" s="410" t="s">
        <v>9151</v>
      </c>
      <c r="C8343" s="411" t="s">
        <v>557</v>
      </c>
      <c r="D8343" s="412"/>
      <c r="E8343" s="412">
        <v>3.2</v>
      </c>
      <c r="F8343" s="412">
        <v>0</v>
      </c>
      <c r="G8343" s="412"/>
      <c r="H8343" s="413"/>
    </row>
    <row r="8344" spans="2:8" ht="40.5" x14ac:dyDescent="0.35">
      <c r="B8344" s="410" t="s">
        <v>9152</v>
      </c>
      <c r="C8344" s="411" t="s">
        <v>561</v>
      </c>
      <c r="D8344" s="412"/>
      <c r="E8344" s="412">
        <v>0</v>
      </c>
      <c r="F8344" s="412">
        <v>39</v>
      </c>
      <c r="G8344" s="412"/>
      <c r="H8344" s="413"/>
    </row>
    <row r="8345" spans="2:8" ht="40.5" x14ac:dyDescent="0.35">
      <c r="B8345" s="410" t="s">
        <v>9153</v>
      </c>
      <c r="C8345" s="411" t="s">
        <v>561</v>
      </c>
      <c r="D8345" s="412"/>
      <c r="E8345" s="412">
        <v>39</v>
      </c>
      <c r="F8345" s="412">
        <v>0</v>
      </c>
      <c r="G8345" s="412"/>
      <c r="H8345" s="413"/>
    </row>
    <row r="8346" spans="2:8" ht="40.5" x14ac:dyDescent="0.35">
      <c r="B8346" s="410" t="s">
        <v>9154</v>
      </c>
      <c r="C8346" s="411" t="s">
        <v>561</v>
      </c>
      <c r="D8346" s="412"/>
      <c r="E8346" s="412">
        <v>0</v>
      </c>
      <c r="F8346" s="412">
        <v>6.24</v>
      </c>
      <c r="G8346" s="412"/>
      <c r="H8346" s="413"/>
    </row>
    <row r="8347" spans="2:8" ht="40.5" x14ac:dyDescent="0.35">
      <c r="B8347" s="410" t="s">
        <v>9155</v>
      </c>
      <c r="C8347" s="411" t="s">
        <v>561</v>
      </c>
      <c r="D8347" s="412"/>
      <c r="E8347" s="412">
        <v>6.24</v>
      </c>
      <c r="F8347" s="412">
        <v>0</v>
      </c>
      <c r="G8347" s="412"/>
      <c r="H8347" s="413"/>
    </row>
    <row r="8348" spans="2:8" ht="40.5" x14ac:dyDescent="0.35">
      <c r="B8348" s="410" t="s">
        <v>9156</v>
      </c>
      <c r="C8348" s="411" t="s">
        <v>561</v>
      </c>
      <c r="D8348" s="412"/>
      <c r="E8348" s="412">
        <v>0</v>
      </c>
      <c r="F8348" s="412">
        <v>39</v>
      </c>
      <c r="G8348" s="412"/>
      <c r="H8348" s="413"/>
    </row>
    <row r="8349" spans="2:8" ht="40.5" x14ac:dyDescent="0.35">
      <c r="B8349" s="410" t="s">
        <v>9157</v>
      </c>
      <c r="C8349" s="411" t="s">
        <v>561</v>
      </c>
      <c r="D8349" s="412"/>
      <c r="E8349" s="412">
        <v>39</v>
      </c>
      <c r="F8349" s="412">
        <v>0</v>
      </c>
      <c r="G8349" s="412"/>
      <c r="H8349" s="413"/>
    </row>
    <row r="8350" spans="2:8" ht="40.5" x14ac:dyDescent="0.35">
      <c r="B8350" s="410" t="s">
        <v>9158</v>
      </c>
      <c r="C8350" s="411" t="s">
        <v>561</v>
      </c>
      <c r="D8350" s="412"/>
      <c r="E8350" s="412">
        <v>0</v>
      </c>
      <c r="F8350" s="412">
        <v>6.24</v>
      </c>
      <c r="G8350" s="412"/>
      <c r="H8350" s="413"/>
    </row>
    <row r="8351" spans="2:8" ht="40.5" x14ac:dyDescent="0.35">
      <c r="B8351" s="410" t="s">
        <v>9159</v>
      </c>
      <c r="C8351" s="411" t="s">
        <v>561</v>
      </c>
      <c r="D8351" s="412"/>
      <c r="E8351" s="412">
        <v>6.24</v>
      </c>
      <c r="F8351" s="412">
        <v>0</v>
      </c>
      <c r="G8351" s="412"/>
      <c r="H8351" s="413"/>
    </row>
    <row r="8352" spans="2:8" x14ac:dyDescent="0.35">
      <c r="B8352" s="410" t="s">
        <v>9160</v>
      </c>
      <c r="C8352" s="411" t="s">
        <v>3414</v>
      </c>
      <c r="D8352" s="412">
        <v>0</v>
      </c>
      <c r="E8352" s="412">
        <v>8830.0300000000007</v>
      </c>
      <c r="F8352" s="412">
        <v>8830.0300000000007</v>
      </c>
      <c r="G8352" s="412">
        <v>0</v>
      </c>
      <c r="H8352" s="413"/>
    </row>
    <row r="8353" spans="2:8" x14ac:dyDescent="0.35">
      <c r="B8353" s="410" t="s">
        <v>9161</v>
      </c>
      <c r="C8353" s="411" t="s">
        <v>3416</v>
      </c>
      <c r="D8353" s="412">
        <v>0</v>
      </c>
      <c r="E8353" s="412">
        <v>8830.0300000000007</v>
      </c>
      <c r="F8353" s="412">
        <v>8830.0300000000007</v>
      </c>
      <c r="G8353" s="412">
        <v>0</v>
      </c>
      <c r="H8353" s="413"/>
    </row>
    <row r="8354" spans="2:8" x14ac:dyDescent="0.35">
      <c r="B8354" s="410" t="s">
        <v>9162</v>
      </c>
      <c r="C8354" s="411" t="s">
        <v>563</v>
      </c>
      <c r="D8354" s="412"/>
      <c r="E8354" s="412">
        <v>0</v>
      </c>
      <c r="F8354" s="412">
        <v>4103.34</v>
      </c>
      <c r="G8354" s="412"/>
      <c r="H8354" s="413"/>
    </row>
    <row r="8355" spans="2:8" x14ac:dyDescent="0.35">
      <c r="B8355" s="410" t="s">
        <v>9163</v>
      </c>
      <c r="C8355" s="411" t="s">
        <v>563</v>
      </c>
      <c r="D8355" s="412"/>
      <c r="E8355" s="412">
        <v>4103.34</v>
      </c>
      <c r="F8355" s="412">
        <v>0</v>
      </c>
      <c r="G8355" s="412"/>
      <c r="H8355" s="413"/>
    </row>
    <row r="8356" spans="2:8" ht="53.25" x14ac:dyDescent="0.35">
      <c r="B8356" s="410" t="s">
        <v>9164</v>
      </c>
      <c r="C8356" s="411" t="s">
        <v>565</v>
      </c>
      <c r="D8356" s="412"/>
      <c r="E8356" s="412">
        <v>0</v>
      </c>
      <c r="F8356" s="412">
        <v>4726.6899999999996</v>
      </c>
      <c r="G8356" s="412"/>
      <c r="H8356" s="413"/>
    </row>
    <row r="8357" spans="2:8" ht="53.25" x14ac:dyDescent="0.35">
      <c r="B8357" s="410" t="s">
        <v>9165</v>
      </c>
      <c r="C8357" s="411" t="s">
        <v>565</v>
      </c>
      <c r="D8357" s="412"/>
      <c r="E8357" s="412">
        <v>4726.6899999999996</v>
      </c>
      <c r="F8357" s="412">
        <v>0</v>
      </c>
      <c r="G8357" s="412"/>
      <c r="H8357" s="413"/>
    </row>
    <row r="8358" spans="2:8" ht="40.5" x14ac:dyDescent="0.35">
      <c r="B8358" s="410" t="s">
        <v>9166</v>
      </c>
      <c r="C8358" s="411" t="s">
        <v>3420</v>
      </c>
      <c r="D8358" s="412">
        <v>0</v>
      </c>
      <c r="E8358" s="412">
        <v>90605.83</v>
      </c>
      <c r="F8358" s="412">
        <v>90605.83</v>
      </c>
      <c r="G8358" s="412">
        <v>0</v>
      </c>
      <c r="H8358" s="413"/>
    </row>
    <row r="8359" spans="2:8" ht="40.5" x14ac:dyDescent="0.35">
      <c r="B8359" s="410" t="s">
        <v>9167</v>
      </c>
      <c r="C8359" s="411" t="s">
        <v>3422</v>
      </c>
      <c r="D8359" s="412">
        <v>0</v>
      </c>
      <c r="E8359" s="412">
        <v>4891.7</v>
      </c>
      <c r="F8359" s="412">
        <v>4891.7</v>
      </c>
      <c r="G8359" s="412">
        <v>0</v>
      </c>
      <c r="H8359" s="413"/>
    </row>
    <row r="8360" spans="2:8" ht="27.75" x14ac:dyDescent="0.35">
      <c r="B8360" s="410" t="s">
        <v>9168</v>
      </c>
      <c r="C8360" s="411" t="s">
        <v>3424</v>
      </c>
      <c r="D8360" s="412">
        <v>0</v>
      </c>
      <c r="E8360" s="412">
        <v>4891.7</v>
      </c>
      <c r="F8360" s="412">
        <v>4891.7</v>
      </c>
      <c r="G8360" s="412">
        <v>0</v>
      </c>
      <c r="H8360" s="413"/>
    </row>
    <row r="8361" spans="2:8" x14ac:dyDescent="0.35">
      <c r="B8361" s="410" t="s">
        <v>9169</v>
      </c>
      <c r="C8361" s="411" t="s">
        <v>623</v>
      </c>
      <c r="D8361" s="412"/>
      <c r="E8361" s="412">
        <v>0</v>
      </c>
      <c r="F8361" s="412">
        <v>4891.7</v>
      </c>
      <c r="G8361" s="412"/>
      <c r="H8361" s="413"/>
    </row>
    <row r="8362" spans="2:8" x14ac:dyDescent="0.35">
      <c r="B8362" s="410" t="s">
        <v>9170</v>
      </c>
      <c r="C8362" s="411" t="s">
        <v>623</v>
      </c>
      <c r="D8362" s="412"/>
      <c r="E8362" s="412">
        <v>4891.7</v>
      </c>
      <c r="F8362" s="412">
        <v>0</v>
      </c>
      <c r="G8362" s="412"/>
      <c r="H8362" s="413"/>
    </row>
    <row r="8363" spans="2:8" ht="27.75" x14ac:dyDescent="0.35">
      <c r="B8363" s="410" t="s">
        <v>9171</v>
      </c>
      <c r="C8363" s="411" t="s">
        <v>3427</v>
      </c>
      <c r="D8363" s="412">
        <v>0</v>
      </c>
      <c r="E8363" s="412">
        <v>85714.13</v>
      </c>
      <c r="F8363" s="412">
        <v>85714.13</v>
      </c>
      <c r="G8363" s="412">
        <v>0</v>
      </c>
      <c r="H8363" s="413"/>
    </row>
    <row r="8364" spans="2:8" ht="27.75" x14ac:dyDescent="0.35">
      <c r="B8364" s="410" t="s">
        <v>9172</v>
      </c>
      <c r="C8364" s="411" t="s">
        <v>3429</v>
      </c>
      <c r="D8364" s="412">
        <v>0</v>
      </c>
      <c r="E8364" s="412">
        <v>85714.13</v>
      </c>
      <c r="F8364" s="412">
        <v>85714.13</v>
      </c>
      <c r="G8364" s="412">
        <v>0</v>
      </c>
      <c r="H8364" s="413"/>
    </row>
    <row r="8365" spans="2:8" ht="40.5" x14ac:dyDescent="0.35">
      <c r="B8365" s="410" t="s">
        <v>9173</v>
      </c>
      <c r="C8365" s="411" t="s">
        <v>613</v>
      </c>
      <c r="D8365" s="412"/>
      <c r="E8365" s="412">
        <v>0</v>
      </c>
      <c r="F8365" s="412">
        <v>1550</v>
      </c>
      <c r="G8365" s="412"/>
      <c r="H8365" s="413"/>
    </row>
    <row r="8366" spans="2:8" ht="40.5" x14ac:dyDescent="0.35">
      <c r="B8366" s="410" t="s">
        <v>9174</v>
      </c>
      <c r="C8366" s="411" t="s">
        <v>613</v>
      </c>
      <c r="D8366" s="412"/>
      <c r="E8366" s="412">
        <v>1550</v>
      </c>
      <c r="F8366" s="412">
        <v>0</v>
      </c>
      <c r="G8366" s="412"/>
      <c r="H8366" s="413"/>
    </row>
    <row r="8367" spans="2:8" ht="40.5" x14ac:dyDescent="0.35">
      <c r="B8367" s="410" t="s">
        <v>9175</v>
      </c>
      <c r="C8367" s="411" t="s">
        <v>613</v>
      </c>
      <c r="D8367" s="412"/>
      <c r="E8367" s="412">
        <v>0</v>
      </c>
      <c r="F8367" s="412">
        <v>1090</v>
      </c>
      <c r="G8367" s="412"/>
      <c r="H8367" s="413"/>
    </row>
    <row r="8368" spans="2:8" ht="40.5" x14ac:dyDescent="0.35">
      <c r="B8368" s="410" t="s">
        <v>9176</v>
      </c>
      <c r="C8368" s="411" t="s">
        <v>613</v>
      </c>
      <c r="D8368" s="412"/>
      <c r="E8368" s="412">
        <v>1090</v>
      </c>
      <c r="F8368" s="412">
        <v>0</v>
      </c>
      <c r="G8368" s="412"/>
      <c r="H8368" s="413"/>
    </row>
    <row r="8369" spans="2:8" ht="40.5" x14ac:dyDescent="0.35">
      <c r="B8369" s="410" t="s">
        <v>9177</v>
      </c>
      <c r="C8369" s="411" t="s">
        <v>613</v>
      </c>
      <c r="D8369" s="412"/>
      <c r="E8369" s="412">
        <v>0</v>
      </c>
      <c r="F8369" s="412">
        <v>483.41</v>
      </c>
      <c r="G8369" s="412"/>
      <c r="H8369" s="413"/>
    </row>
    <row r="8370" spans="2:8" ht="40.5" x14ac:dyDescent="0.35">
      <c r="B8370" s="410" t="s">
        <v>9178</v>
      </c>
      <c r="C8370" s="411" t="s">
        <v>613</v>
      </c>
      <c r="D8370" s="412"/>
      <c r="E8370" s="412">
        <v>483.41</v>
      </c>
      <c r="F8370" s="412">
        <v>0</v>
      </c>
      <c r="G8370" s="412"/>
      <c r="H8370" s="413"/>
    </row>
    <row r="8371" spans="2:8" ht="27.75" x14ac:dyDescent="0.35">
      <c r="B8371" s="410" t="s">
        <v>9179</v>
      </c>
      <c r="C8371" s="411" t="s">
        <v>615</v>
      </c>
      <c r="D8371" s="412"/>
      <c r="E8371" s="412">
        <v>0</v>
      </c>
      <c r="F8371" s="412">
        <v>10844</v>
      </c>
      <c r="G8371" s="412"/>
      <c r="H8371" s="413"/>
    </row>
    <row r="8372" spans="2:8" ht="27.75" x14ac:dyDescent="0.35">
      <c r="B8372" s="410" t="s">
        <v>9180</v>
      </c>
      <c r="C8372" s="411" t="s">
        <v>615</v>
      </c>
      <c r="D8372" s="412"/>
      <c r="E8372" s="412">
        <v>10844</v>
      </c>
      <c r="F8372" s="412">
        <v>0</v>
      </c>
      <c r="G8372" s="412"/>
      <c r="H8372" s="413"/>
    </row>
    <row r="8373" spans="2:8" ht="27.75" x14ac:dyDescent="0.35">
      <c r="B8373" s="410" t="s">
        <v>9181</v>
      </c>
      <c r="C8373" s="411" t="s">
        <v>716</v>
      </c>
      <c r="D8373" s="412"/>
      <c r="E8373" s="412">
        <v>0</v>
      </c>
      <c r="F8373" s="412">
        <v>22508.639999999999</v>
      </c>
      <c r="G8373" s="412"/>
      <c r="H8373" s="413"/>
    </row>
    <row r="8374" spans="2:8" ht="27.75" x14ac:dyDescent="0.35">
      <c r="B8374" s="410" t="s">
        <v>9182</v>
      </c>
      <c r="C8374" s="411" t="s">
        <v>716</v>
      </c>
      <c r="D8374" s="412"/>
      <c r="E8374" s="412">
        <v>22508.639999999999</v>
      </c>
      <c r="F8374" s="412">
        <v>0</v>
      </c>
      <c r="G8374" s="412"/>
      <c r="H8374" s="413"/>
    </row>
    <row r="8375" spans="2:8" ht="40.5" x14ac:dyDescent="0.35">
      <c r="B8375" s="410" t="s">
        <v>9183</v>
      </c>
      <c r="C8375" s="411" t="s">
        <v>718</v>
      </c>
      <c r="D8375" s="412"/>
      <c r="E8375" s="412">
        <v>0</v>
      </c>
      <c r="F8375" s="412">
        <v>13357.99</v>
      </c>
      <c r="G8375" s="412"/>
      <c r="H8375" s="413"/>
    </row>
    <row r="8376" spans="2:8" ht="40.5" x14ac:dyDescent="0.35">
      <c r="B8376" s="410" t="s">
        <v>9184</v>
      </c>
      <c r="C8376" s="411" t="s">
        <v>718</v>
      </c>
      <c r="D8376" s="412"/>
      <c r="E8376" s="412">
        <v>13357.99</v>
      </c>
      <c r="F8376" s="412">
        <v>0</v>
      </c>
      <c r="G8376" s="412"/>
      <c r="H8376" s="413"/>
    </row>
    <row r="8377" spans="2:8" ht="40.5" x14ac:dyDescent="0.35">
      <c r="B8377" s="410" t="s">
        <v>9185</v>
      </c>
      <c r="C8377" s="411" t="s">
        <v>720</v>
      </c>
      <c r="D8377" s="412"/>
      <c r="E8377" s="412">
        <v>0</v>
      </c>
      <c r="F8377" s="412">
        <v>11102.29</v>
      </c>
      <c r="G8377" s="412"/>
      <c r="H8377" s="413"/>
    </row>
    <row r="8378" spans="2:8" ht="40.5" x14ac:dyDescent="0.35">
      <c r="B8378" s="410" t="s">
        <v>9186</v>
      </c>
      <c r="C8378" s="411" t="s">
        <v>720</v>
      </c>
      <c r="D8378" s="412"/>
      <c r="E8378" s="412">
        <v>11102.29</v>
      </c>
      <c r="F8378" s="412">
        <v>0</v>
      </c>
      <c r="G8378" s="412"/>
      <c r="H8378" s="413"/>
    </row>
    <row r="8379" spans="2:8" ht="27.75" x14ac:dyDescent="0.35">
      <c r="B8379" s="410" t="s">
        <v>9187</v>
      </c>
      <c r="C8379" s="411" t="s">
        <v>722</v>
      </c>
      <c r="D8379" s="412"/>
      <c r="E8379" s="412">
        <v>0</v>
      </c>
      <c r="F8379" s="412">
        <v>13171.8</v>
      </c>
      <c r="G8379" s="412"/>
      <c r="H8379" s="413"/>
    </row>
    <row r="8380" spans="2:8" ht="27.75" x14ac:dyDescent="0.35">
      <c r="B8380" s="410" t="s">
        <v>9188</v>
      </c>
      <c r="C8380" s="411" t="s">
        <v>722</v>
      </c>
      <c r="D8380" s="412"/>
      <c r="E8380" s="412">
        <v>13171.8</v>
      </c>
      <c r="F8380" s="412">
        <v>0</v>
      </c>
      <c r="G8380" s="412"/>
      <c r="H8380" s="413"/>
    </row>
    <row r="8381" spans="2:8" x14ac:dyDescent="0.35">
      <c r="B8381" s="410" t="s">
        <v>9189</v>
      </c>
      <c r="C8381" s="411" t="s">
        <v>742</v>
      </c>
      <c r="D8381" s="412"/>
      <c r="E8381" s="412">
        <v>0</v>
      </c>
      <c r="F8381" s="412">
        <v>11606</v>
      </c>
      <c r="G8381" s="412"/>
      <c r="H8381" s="413"/>
    </row>
    <row r="8382" spans="2:8" x14ac:dyDescent="0.35">
      <c r="B8382" s="410" t="s">
        <v>9190</v>
      </c>
      <c r="C8382" s="411" t="s">
        <v>742</v>
      </c>
      <c r="D8382" s="412"/>
      <c r="E8382" s="412">
        <v>11606</v>
      </c>
      <c r="F8382" s="412">
        <v>0</v>
      </c>
      <c r="G8382" s="412"/>
      <c r="H8382" s="413"/>
    </row>
    <row r="8383" spans="2:8" x14ac:dyDescent="0.35">
      <c r="B8383" s="410" t="s">
        <v>9191</v>
      </c>
      <c r="C8383" s="411" t="s">
        <v>3440</v>
      </c>
      <c r="D8383" s="412">
        <v>0</v>
      </c>
      <c r="E8383" s="412">
        <v>40619.870000000003</v>
      </c>
      <c r="F8383" s="412">
        <v>40619.870000000003</v>
      </c>
      <c r="G8383" s="412">
        <v>0</v>
      </c>
      <c r="H8383" s="413"/>
    </row>
    <row r="8384" spans="2:8" x14ac:dyDescent="0.35">
      <c r="B8384" s="410" t="s">
        <v>9192</v>
      </c>
      <c r="C8384" s="411" t="s">
        <v>3442</v>
      </c>
      <c r="D8384" s="412">
        <v>0</v>
      </c>
      <c r="E8384" s="412">
        <v>345</v>
      </c>
      <c r="F8384" s="412">
        <v>345</v>
      </c>
      <c r="G8384" s="412">
        <v>0</v>
      </c>
      <c r="H8384" s="413"/>
    </row>
    <row r="8385" spans="2:8" x14ac:dyDescent="0.35">
      <c r="B8385" s="410" t="s">
        <v>9193</v>
      </c>
      <c r="C8385" s="411" t="s">
        <v>3444</v>
      </c>
      <c r="D8385" s="412">
        <v>0</v>
      </c>
      <c r="E8385" s="412">
        <v>345</v>
      </c>
      <c r="F8385" s="412">
        <v>345</v>
      </c>
      <c r="G8385" s="412">
        <v>0</v>
      </c>
      <c r="H8385" s="413"/>
    </row>
    <row r="8386" spans="2:8" ht="40.5" x14ac:dyDescent="0.35">
      <c r="B8386" s="410" t="s">
        <v>9194</v>
      </c>
      <c r="C8386" s="411" t="s">
        <v>744</v>
      </c>
      <c r="D8386" s="412"/>
      <c r="E8386" s="412">
        <v>0</v>
      </c>
      <c r="F8386" s="412">
        <v>345</v>
      </c>
      <c r="G8386" s="412"/>
      <c r="H8386" s="413"/>
    </row>
    <row r="8387" spans="2:8" ht="40.5" x14ac:dyDescent="0.35">
      <c r="B8387" s="410" t="s">
        <v>9195</v>
      </c>
      <c r="C8387" s="411" t="s">
        <v>744</v>
      </c>
      <c r="D8387" s="412"/>
      <c r="E8387" s="412">
        <v>345</v>
      </c>
      <c r="F8387" s="412">
        <v>0</v>
      </c>
      <c r="G8387" s="412"/>
      <c r="H8387" s="413"/>
    </row>
    <row r="8388" spans="2:8" x14ac:dyDescent="0.35">
      <c r="B8388" s="410" t="s">
        <v>9196</v>
      </c>
      <c r="C8388" s="411" t="s">
        <v>3447</v>
      </c>
      <c r="D8388" s="412">
        <v>0</v>
      </c>
      <c r="E8388" s="412">
        <v>40274.870000000003</v>
      </c>
      <c r="F8388" s="412">
        <v>40274.870000000003</v>
      </c>
      <c r="G8388" s="412">
        <v>0</v>
      </c>
      <c r="H8388" s="413"/>
    </row>
    <row r="8389" spans="2:8" ht="27.75" x14ac:dyDescent="0.35">
      <c r="B8389" s="410" t="s">
        <v>9197</v>
      </c>
      <c r="C8389" s="411" t="s">
        <v>3449</v>
      </c>
      <c r="D8389" s="412">
        <v>0</v>
      </c>
      <c r="E8389" s="412">
        <v>40274.870000000003</v>
      </c>
      <c r="F8389" s="412">
        <v>40274.870000000003</v>
      </c>
      <c r="G8389" s="412">
        <v>0</v>
      </c>
      <c r="H8389" s="413"/>
    </row>
    <row r="8390" spans="2:8" ht="40.5" x14ac:dyDescent="0.35">
      <c r="B8390" s="410" t="s">
        <v>9198</v>
      </c>
      <c r="C8390" s="411" t="s">
        <v>363</v>
      </c>
      <c r="D8390" s="412"/>
      <c r="E8390" s="412">
        <v>0</v>
      </c>
      <c r="F8390" s="412">
        <v>1332</v>
      </c>
      <c r="G8390" s="412"/>
      <c r="H8390" s="413"/>
    </row>
    <row r="8391" spans="2:8" ht="40.5" x14ac:dyDescent="0.35">
      <c r="B8391" s="410" t="s">
        <v>9199</v>
      </c>
      <c r="C8391" s="411" t="s">
        <v>363</v>
      </c>
      <c r="D8391" s="412"/>
      <c r="E8391" s="412">
        <v>1332</v>
      </c>
      <c r="F8391" s="412">
        <v>0</v>
      </c>
      <c r="G8391" s="412"/>
      <c r="H8391" s="413"/>
    </row>
    <row r="8392" spans="2:8" ht="40.5" x14ac:dyDescent="0.35">
      <c r="B8392" s="410" t="s">
        <v>9200</v>
      </c>
      <c r="C8392" s="411" t="s">
        <v>363</v>
      </c>
      <c r="D8392" s="412"/>
      <c r="E8392" s="412">
        <v>0</v>
      </c>
      <c r="F8392" s="412">
        <v>743</v>
      </c>
      <c r="G8392" s="412"/>
      <c r="H8392" s="413"/>
    </row>
    <row r="8393" spans="2:8" ht="40.5" x14ac:dyDescent="0.35">
      <c r="B8393" s="410" t="s">
        <v>9201</v>
      </c>
      <c r="C8393" s="411" t="s">
        <v>363</v>
      </c>
      <c r="D8393" s="412"/>
      <c r="E8393" s="412">
        <v>743</v>
      </c>
      <c r="F8393" s="412">
        <v>0</v>
      </c>
      <c r="G8393" s="412"/>
      <c r="H8393" s="413"/>
    </row>
    <row r="8394" spans="2:8" ht="27.75" x14ac:dyDescent="0.35">
      <c r="B8394" s="410" t="s">
        <v>9202</v>
      </c>
      <c r="C8394" s="411" t="s">
        <v>372</v>
      </c>
      <c r="D8394" s="412"/>
      <c r="E8394" s="412">
        <v>0</v>
      </c>
      <c r="F8394" s="412">
        <v>465</v>
      </c>
      <c r="G8394" s="412"/>
      <c r="H8394" s="413"/>
    </row>
    <row r="8395" spans="2:8" ht="27.75" x14ac:dyDescent="0.35">
      <c r="B8395" s="410" t="s">
        <v>9203</v>
      </c>
      <c r="C8395" s="411" t="s">
        <v>372</v>
      </c>
      <c r="D8395" s="412"/>
      <c r="E8395" s="412">
        <v>465</v>
      </c>
      <c r="F8395" s="412">
        <v>0</v>
      </c>
      <c r="G8395" s="412"/>
      <c r="H8395" s="413"/>
    </row>
    <row r="8396" spans="2:8" ht="27.75" x14ac:dyDescent="0.35">
      <c r="B8396" s="410" t="s">
        <v>9204</v>
      </c>
      <c r="C8396" s="411" t="s">
        <v>388</v>
      </c>
      <c r="D8396" s="412"/>
      <c r="E8396" s="412">
        <v>0</v>
      </c>
      <c r="F8396" s="412">
        <v>1513</v>
      </c>
      <c r="G8396" s="412"/>
      <c r="H8396" s="413"/>
    </row>
    <row r="8397" spans="2:8" ht="27.75" x14ac:dyDescent="0.35">
      <c r="B8397" s="410" t="s">
        <v>9205</v>
      </c>
      <c r="C8397" s="411" t="s">
        <v>388</v>
      </c>
      <c r="D8397" s="412"/>
      <c r="E8397" s="412">
        <v>1513</v>
      </c>
      <c r="F8397" s="412">
        <v>0</v>
      </c>
      <c r="G8397" s="412"/>
      <c r="H8397" s="413"/>
    </row>
    <row r="8398" spans="2:8" ht="27.75" x14ac:dyDescent="0.35">
      <c r="B8398" s="410" t="s">
        <v>9206</v>
      </c>
      <c r="C8398" s="411" t="s">
        <v>388</v>
      </c>
      <c r="D8398" s="412"/>
      <c r="E8398" s="412">
        <v>0</v>
      </c>
      <c r="F8398" s="412">
        <v>1487</v>
      </c>
      <c r="G8398" s="412"/>
      <c r="H8398" s="413"/>
    </row>
    <row r="8399" spans="2:8" ht="27.75" x14ac:dyDescent="0.35">
      <c r="B8399" s="410" t="s">
        <v>9207</v>
      </c>
      <c r="C8399" s="411" t="s">
        <v>388</v>
      </c>
      <c r="D8399" s="412"/>
      <c r="E8399" s="412">
        <v>1487</v>
      </c>
      <c r="F8399" s="412">
        <v>0</v>
      </c>
      <c r="G8399" s="412"/>
      <c r="H8399" s="413"/>
    </row>
    <row r="8400" spans="2:8" ht="27.75" x14ac:dyDescent="0.35">
      <c r="B8400" s="410" t="s">
        <v>9208</v>
      </c>
      <c r="C8400" s="411" t="s">
        <v>388</v>
      </c>
      <c r="D8400" s="412"/>
      <c r="E8400" s="412">
        <v>0</v>
      </c>
      <c r="F8400" s="412">
        <v>2787.2</v>
      </c>
      <c r="G8400" s="412"/>
      <c r="H8400" s="413"/>
    </row>
    <row r="8401" spans="2:8" ht="27.75" x14ac:dyDescent="0.35">
      <c r="B8401" s="410" t="s">
        <v>9209</v>
      </c>
      <c r="C8401" s="411" t="s">
        <v>388</v>
      </c>
      <c r="D8401" s="412"/>
      <c r="E8401" s="412">
        <v>2787.2</v>
      </c>
      <c r="F8401" s="412">
        <v>0</v>
      </c>
      <c r="G8401" s="412"/>
      <c r="H8401" s="413"/>
    </row>
    <row r="8402" spans="2:8" ht="27.75" x14ac:dyDescent="0.35">
      <c r="B8402" s="410" t="s">
        <v>9210</v>
      </c>
      <c r="C8402" s="411" t="s">
        <v>388</v>
      </c>
      <c r="D8402" s="412"/>
      <c r="E8402" s="412">
        <v>0</v>
      </c>
      <c r="F8402" s="412">
        <v>438</v>
      </c>
      <c r="G8402" s="412"/>
      <c r="H8402" s="413"/>
    </row>
    <row r="8403" spans="2:8" ht="27.75" x14ac:dyDescent="0.35">
      <c r="B8403" s="410" t="s">
        <v>9211</v>
      </c>
      <c r="C8403" s="411" t="s">
        <v>388</v>
      </c>
      <c r="D8403" s="412"/>
      <c r="E8403" s="412">
        <v>438</v>
      </c>
      <c r="F8403" s="412">
        <v>0</v>
      </c>
      <c r="G8403" s="412"/>
      <c r="H8403" s="413"/>
    </row>
    <row r="8404" spans="2:8" ht="27.75" x14ac:dyDescent="0.35">
      <c r="B8404" s="410" t="s">
        <v>9212</v>
      </c>
      <c r="C8404" s="411" t="s">
        <v>388</v>
      </c>
      <c r="D8404" s="412"/>
      <c r="E8404" s="412">
        <v>0</v>
      </c>
      <c r="F8404" s="412">
        <v>750</v>
      </c>
      <c r="G8404" s="412"/>
      <c r="H8404" s="413"/>
    </row>
    <row r="8405" spans="2:8" ht="27.75" x14ac:dyDescent="0.35">
      <c r="B8405" s="410" t="s">
        <v>9213</v>
      </c>
      <c r="C8405" s="411" t="s">
        <v>388</v>
      </c>
      <c r="D8405" s="412"/>
      <c r="E8405" s="412">
        <v>750</v>
      </c>
      <c r="F8405" s="412">
        <v>0</v>
      </c>
      <c r="G8405" s="412"/>
      <c r="H8405" s="413"/>
    </row>
    <row r="8406" spans="2:8" ht="27.75" x14ac:dyDescent="0.35">
      <c r="B8406" s="410" t="s">
        <v>9214</v>
      </c>
      <c r="C8406" s="411" t="s">
        <v>388</v>
      </c>
      <c r="D8406" s="412"/>
      <c r="E8406" s="412">
        <v>0</v>
      </c>
      <c r="F8406" s="412">
        <v>696</v>
      </c>
      <c r="G8406" s="412"/>
      <c r="H8406" s="413"/>
    </row>
    <row r="8407" spans="2:8" ht="27.75" x14ac:dyDescent="0.35">
      <c r="B8407" s="410" t="s">
        <v>9215</v>
      </c>
      <c r="C8407" s="411" t="s">
        <v>388</v>
      </c>
      <c r="D8407" s="412"/>
      <c r="E8407" s="412">
        <v>696</v>
      </c>
      <c r="F8407" s="412">
        <v>0</v>
      </c>
      <c r="G8407" s="412"/>
      <c r="H8407" s="413"/>
    </row>
    <row r="8408" spans="2:8" ht="27.75" x14ac:dyDescent="0.35">
      <c r="B8408" s="410" t="s">
        <v>9216</v>
      </c>
      <c r="C8408" s="411" t="s">
        <v>388</v>
      </c>
      <c r="D8408" s="412"/>
      <c r="E8408" s="412">
        <v>0</v>
      </c>
      <c r="F8408" s="412">
        <v>682</v>
      </c>
      <c r="G8408" s="412"/>
      <c r="H8408" s="413"/>
    </row>
    <row r="8409" spans="2:8" ht="27.75" x14ac:dyDescent="0.35">
      <c r="B8409" s="410" t="s">
        <v>9217</v>
      </c>
      <c r="C8409" s="411" t="s">
        <v>388</v>
      </c>
      <c r="D8409" s="412"/>
      <c r="E8409" s="412">
        <v>682</v>
      </c>
      <c r="F8409" s="412">
        <v>0</v>
      </c>
      <c r="G8409" s="412"/>
      <c r="H8409" s="413"/>
    </row>
    <row r="8410" spans="2:8" ht="27.75" x14ac:dyDescent="0.35">
      <c r="B8410" s="410" t="s">
        <v>9218</v>
      </c>
      <c r="C8410" s="411" t="s">
        <v>395</v>
      </c>
      <c r="D8410" s="412"/>
      <c r="E8410" s="412">
        <v>0</v>
      </c>
      <c r="F8410" s="412">
        <v>3549.6</v>
      </c>
      <c r="G8410" s="412"/>
      <c r="H8410" s="413"/>
    </row>
    <row r="8411" spans="2:8" ht="27.75" x14ac:dyDescent="0.35">
      <c r="B8411" s="410" t="s">
        <v>9219</v>
      </c>
      <c r="C8411" s="411" t="s">
        <v>395</v>
      </c>
      <c r="D8411" s="412"/>
      <c r="E8411" s="412">
        <v>3549.6</v>
      </c>
      <c r="F8411" s="412">
        <v>0</v>
      </c>
      <c r="G8411" s="412"/>
      <c r="H8411" s="413"/>
    </row>
    <row r="8412" spans="2:8" ht="27.75" x14ac:dyDescent="0.35">
      <c r="B8412" s="410" t="s">
        <v>9220</v>
      </c>
      <c r="C8412" s="411" t="s">
        <v>395</v>
      </c>
      <c r="D8412" s="412"/>
      <c r="E8412" s="412">
        <v>0</v>
      </c>
      <c r="F8412" s="412">
        <v>2929</v>
      </c>
      <c r="G8412" s="412"/>
      <c r="H8412" s="413"/>
    </row>
    <row r="8413" spans="2:8" ht="27.75" x14ac:dyDescent="0.35">
      <c r="B8413" s="410" t="s">
        <v>9221</v>
      </c>
      <c r="C8413" s="411" t="s">
        <v>395</v>
      </c>
      <c r="D8413" s="412"/>
      <c r="E8413" s="412">
        <v>2929</v>
      </c>
      <c r="F8413" s="412">
        <v>0</v>
      </c>
      <c r="G8413" s="412"/>
      <c r="H8413" s="413"/>
    </row>
    <row r="8414" spans="2:8" ht="27.75" x14ac:dyDescent="0.35">
      <c r="B8414" s="410" t="s">
        <v>9222</v>
      </c>
      <c r="C8414" s="411" t="s">
        <v>395</v>
      </c>
      <c r="D8414" s="412"/>
      <c r="E8414" s="412">
        <v>0</v>
      </c>
      <c r="F8414" s="412">
        <v>679.76</v>
      </c>
      <c r="G8414" s="412"/>
      <c r="H8414" s="413"/>
    </row>
    <row r="8415" spans="2:8" ht="27.75" x14ac:dyDescent="0.35">
      <c r="B8415" s="410" t="s">
        <v>9223</v>
      </c>
      <c r="C8415" s="411" t="s">
        <v>395</v>
      </c>
      <c r="D8415" s="412"/>
      <c r="E8415" s="412">
        <v>679.76</v>
      </c>
      <c r="F8415" s="412">
        <v>0</v>
      </c>
      <c r="G8415" s="412"/>
      <c r="H8415" s="413"/>
    </row>
    <row r="8416" spans="2:8" ht="27.75" x14ac:dyDescent="0.35">
      <c r="B8416" s="410" t="s">
        <v>9224</v>
      </c>
      <c r="C8416" s="411" t="s">
        <v>503</v>
      </c>
      <c r="D8416" s="412"/>
      <c r="E8416" s="412">
        <v>0</v>
      </c>
      <c r="F8416" s="412">
        <v>1604.28</v>
      </c>
      <c r="G8416" s="412"/>
      <c r="H8416" s="413"/>
    </row>
    <row r="8417" spans="2:8" ht="27.75" x14ac:dyDescent="0.35">
      <c r="B8417" s="410" t="s">
        <v>9225</v>
      </c>
      <c r="C8417" s="411" t="s">
        <v>503</v>
      </c>
      <c r="D8417" s="412"/>
      <c r="E8417" s="412">
        <v>1604.28</v>
      </c>
      <c r="F8417" s="412">
        <v>0</v>
      </c>
      <c r="G8417" s="412"/>
      <c r="H8417" s="413"/>
    </row>
    <row r="8418" spans="2:8" ht="27.75" x14ac:dyDescent="0.35">
      <c r="B8418" s="410" t="s">
        <v>9226</v>
      </c>
      <c r="C8418" s="411" t="s">
        <v>503</v>
      </c>
      <c r="D8418" s="412"/>
      <c r="E8418" s="412">
        <v>0</v>
      </c>
      <c r="F8418" s="412">
        <v>653.08000000000004</v>
      </c>
      <c r="G8418" s="412"/>
      <c r="H8418" s="413"/>
    </row>
    <row r="8419" spans="2:8" ht="27.75" x14ac:dyDescent="0.35">
      <c r="B8419" s="410" t="s">
        <v>9227</v>
      </c>
      <c r="C8419" s="411" t="s">
        <v>503</v>
      </c>
      <c r="D8419" s="412"/>
      <c r="E8419" s="412">
        <v>653.08000000000004</v>
      </c>
      <c r="F8419" s="412">
        <v>0</v>
      </c>
      <c r="G8419" s="412"/>
      <c r="H8419" s="413"/>
    </row>
    <row r="8420" spans="2:8" ht="27.75" x14ac:dyDescent="0.35">
      <c r="B8420" s="410" t="s">
        <v>9228</v>
      </c>
      <c r="C8420" s="411" t="s">
        <v>503</v>
      </c>
      <c r="D8420" s="412"/>
      <c r="E8420" s="412">
        <v>0</v>
      </c>
      <c r="F8420" s="412">
        <v>2419.7600000000002</v>
      </c>
      <c r="G8420" s="412"/>
      <c r="H8420" s="413"/>
    </row>
    <row r="8421" spans="2:8" ht="27.75" x14ac:dyDescent="0.35">
      <c r="B8421" s="410" t="s">
        <v>9229</v>
      </c>
      <c r="C8421" s="411" t="s">
        <v>503</v>
      </c>
      <c r="D8421" s="412"/>
      <c r="E8421" s="412">
        <v>2419.7600000000002</v>
      </c>
      <c r="F8421" s="412">
        <v>0</v>
      </c>
      <c r="G8421" s="412"/>
      <c r="H8421" s="413"/>
    </row>
    <row r="8422" spans="2:8" ht="27.75" x14ac:dyDescent="0.35">
      <c r="B8422" s="410" t="s">
        <v>9230</v>
      </c>
      <c r="C8422" s="411" t="s">
        <v>503</v>
      </c>
      <c r="D8422" s="412"/>
      <c r="E8422" s="412">
        <v>0</v>
      </c>
      <c r="F8422" s="412">
        <v>5376.6</v>
      </c>
      <c r="G8422" s="412"/>
      <c r="H8422" s="413"/>
    </row>
    <row r="8423" spans="2:8" ht="27.75" x14ac:dyDescent="0.35">
      <c r="B8423" s="410" t="s">
        <v>9231</v>
      </c>
      <c r="C8423" s="411" t="s">
        <v>503</v>
      </c>
      <c r="D8423" s="412"/>
      <c r="E8423" s="412">
        <v>5376.6</v>
      </c>
      <c r="F8423" s="412">
        <v>0</v>
      </c>
      <c r="G8423" s="412"/>
      <c r="H8423" s="413"/>
    </row>
    <row r="8424" spans="2:8" ht="40.5" x14ac:dyDescent="0.35">
      <c r="B8424" s="410" t="s">
        <v>9232</v>
      </c>
      <c r="C8424" s="411" t="s">
        <v>613</v>
      </c>
      <c r="D8424" s="412"/>
      <c r="E8424" s="412">
        <v>0</v>
      </c>
      <c r="F8424" s="412">
        <v>893.99</v>
      </c>
      <c r="G8424" s="412"/>
      <c r="H8424" s="413"/>
    </row>
    <row r="8425" spans="2:8" ht="40.5" x14ac:dyDescent="0.35">
      <c r="B8425" s="410" t="s">
        <v>9233</v>
      </c>
      <c r="C8425" s="411" t="s">
        <v>613</v>
      </c>
      <c r="D8425" s="412"/>
      <c r="E8425" s="412">
        <v>893.99</v>
      </c>
      <c r="F8425" s="412">
        <v>0</v>
      </c>
      <c r="G8425" s="412"/>
      <c r="H8425" s="413"/>
    </row>
    <row r="8426" spans="2:8" ht="40.5" x14ac:dyDescent="0.35">
      <c r="B8426" s="410" t="s">
        <v>9234</v>
      </c>
      <c r="C8426" s="411" t="s">
        <v>613</v>
      </c>
      <c r="D8426" s="412"/>
      <c r="E8426" s="412">
        <v>0</v>
      </c>
      <c r="F8426" s="412">
        <v>730</v>
      </c>
      <c r="G8426" s="412"/>
      <c r="H8426" s="413"/>
    </row>
    <row r="8427" spans="2:8" ht="40.5" x14ac:dyDescent="0.35">
      <c r="B8427" s="410" t="s">
        <v>9235</v>
      </c>
      <c r="C8427" s="411" t="s">
        <v>613</v>
      </c>
      <c r="D8427" s="412"/>
      <c r="E8427" s="412">
        <v>730</v>
      </c>
      <c r="F8427" s="412">
        <v>0</v>
      </c>
      <c r="G8427" s="412"/>
      <c r="H8427" s="413"/>
    </row>
    <row r="8428" spans="2:8" ht="40.5" x14ac:dyDescent="0.35">
      <c r="B8428" s="410" t="s">
        <v>9236</v>
      </c>
      <c r="C8428" s="411" t="s">
        <v>613</v>
      </c>
      <c r="D8428" s="412"/>
      <c r="E8428" s="412">
        <v>0</v>
      </c>
      <c r="F8428" s="412">
        <v>1164.7</v>
      </c>
      <c r="G8428" s="412"/>
      <c r="H8428" s="413"/>
    </row>
    <row r="8429" spans="2:8" ht="40.5" x14ac:dyDescent="0.35">
      <c r="B8429" s="410" t="s">
        <v>9237</v>
      </c>
      <c r="C8429" s="411" t="s">
        <v>613</v>
      </c>
      <c r="D8429" s="412"/>
      <c r="E8429" s="412">
        <v>1164.7</v>
      </c>
      <c r="F8429" s="412">
        <v>0</v>
      </c>
      <c r="G8429" s="412"/>
      <c r="H8429" s="413"/>
    </row>
    <row r="8430" spans="2:8" ht="40.5" x14ac:dyDescent="0.35">
      <c r="B8430" s="410" t="s">
        <v>9238</v>
      </c>
      <c r="C8430" s="411" t="s">
        <v>613</v>
      </c>
      <c r="D8430" s="412"/>
      <c r="E8430" s="412">
        <v>0</v>
      </c>
      <c r="F8430" s="412">
        <v>788</v>
      </c>
      <c r="G8430" s="412"/>
      <c r="H8430" s="413"/>
    </row>
    <row r="8431" spans="2:8" ht="40.5" x14ac:dyDescent="0.35">
      <c r="B8431" s="410" t="s">
        <v>9239</v>
      </c>
      <c r="C8431" s="411" t="s">
        <v>613</v>
      </c>
      <c r="D8431" s="412"/>
      <c r="E8431" s="412">
        <v>788</v>
      </c>
      <c r="F8431" s="412">
        <v>0</v>
      </c>
      <c r="G8431" s="412"/>
      <c r="H8431" s="413"/>
    </row>
    <row r="8432" spans="2:8" ht="66" x14ac:dyDescent="0.35">
      <c r="B8432" s="410" t="s">
        <v>9240</v>
      </c>
      <c r="C8432" s="411" t="s">
        <v>690</v>
      </c>
      <c r="D8432" s="412"/>
      <c r="E8432" s="412">
        <v>0</v>
      </c>
      <c r="F8432" s="412">
        <v>1083.44</v>
      </c>
      <c r="G8432" s="412"/>
      <c r="H8432" s="413"/>
    </row>
    <row r="8433" spans="2:8" ht="66" x14ac:dyDescent="0.35">
      <c r="B8433" s="410" t="s">
        <v>9241</v>
      </c>
      <c r="C8433" s="411" t="s">
        <v>690</v>
      </c>
      <c r="D8433" s="412"/>
      <c r="E8433" s="412">
        <v>1083.44</v>
      </c>
      <c r="F8433" s="412">
        <v>0</v>
      </c>
      <c r="G8433" s="412"/>
      <c r="H8433" s="413"/>
    </row>
    <row r="8434" spans="2:8" ht="66" x14ac:dyDescent="0.35">
      <c r="B8434" s="410" t="s">
        <v>9242</v>
      </c>
      <c r="C8434" s="411" t="s">
        <v>690</v>
      </c>
      <c r="D8434" s="412"/>
      <c r="E8434" s="412">
        <v>0</v>
      </c>
      <c r="F8434" s="412">
        <v>1575.28</v>
      </c>
      <c r="G8434" s="412"/>
      <c r="H8434" s="413"/>
    </row>
    <row r="8435" spans="2:8" ht="66" x14ac:dyDescent="0.35">
      <c r="B8435" s="410" t="s">
        <v>9243</v>
      </c>
      <c r="C8435" s="411" t="s">
        <v>690</v>
      </c>
      <c r="D8435" s="412"/>
      <c r="E8435" s="412">
        <v>1575.28</v>
      </c>
      <c r="F8435" s="412">
        <v>0</v>
      </c>
      <c r="G8435" s="412"/>
      <c r="H8435" s="413"/>
    </row>
    <row r="8436" spans="2:8" ht="66" x14ac:dyDescent="0.35">
      <c r="B8436" s="410" t="s">
        <v>9244</v>
      </c>
      <c r="C8436" s="411" t="s">
        <v>690</v>
      </c>
      <c r="D8436" s="412"/>
      <c r="E8436" s="412">
        <v>0</v>
      </c>
      <c r="F8436" s="412">
        <v>686.72</v>
      </c>
      <c r="G8436" s="412"/>
      <c r="H8436" s="413"/>
    </row>
    <row r="8437" spans="2:8" ht="66" x14ac:dyDescent="0.35">
      <c r="B8437" s="410" t="s">
        <v>9245</v>
      </c>
      <c r="C8437" s="411" t="s">
        <v>690</v>
      </c>
      <c r="D8437" s="412"/>
      <c r="E8437" s="412">
        <v>686.72</v>
      </c>
      <c r="F8437" s="412">
        <v>0</v>
      </c>
      <c r="G8437" s="412"/>
      <c r="H8437" s="413"/>
    </row>
    <row r="8438" spans="2:8" ht="66" x14ac:dyDescent="0.35">
      <c r="B8438" s="410" t="s">
        <v>9246</v>
      </c>
      <c r="C8438" s="411" t="s">
        <v>690</v>
      </c>
      <c r="D8438" s="412"/>
      <c r="E8438" s="412">
        <v>0</v>
      </c>
      <c r="F8438" s="412">
        <v>4617.96</v>
      </c>
      <c r="G8438" s="412"/>
      <c r="H8438" s="413"/>
    </row>
    <row r="8439" spans="2:8" ht="66" x14ac:dyDescent="0.35">
      <c r="B8439" s="410" t="s">
        <v>9247</v>
      </c>
      <c r="C8439" s="411" t="s">
        <v>690</v>
      </c>
      <c r="D8439" s="412"/>
      <c r="E8439" s="412">
        <v>4617.96</v>
      </c>
      <c r="F8439" s="412">
        <v>0</v>
      </c>
      <c r="G8439" s="412"/>
      <c r="H8439" s="413"/>
    </row>
    <row r="8440" spans="2:8" ht="40.5" x14ac:dyDescent="0.35">
      <c r="B8440" s="410" t="s">
        <v>9248</v>
      </c>
      <c r="C8440" s="411" t="s">
        <v>744</v>
      </c>
      <c r="D8440" s="412"/>
      <c r="E8440" s="412">
        <v>0</v>
      </c>
      <c r="F8440" s="412">
        <v>629.5</v>
      </c>
      <c r="G8440" s="412"/>
      <c r="H8440" s="413"/>
    </row>
    <row r="8441" spans="2:8" ht="40.5" x14ac:dyDescent="0.35">
      <c r="B8441" s="410" t="s">
        <v>9249</v>
      </c>
      <c r="C8441" s="411" t="s">
        <v>744</v>
      </c>
      <c r="D8441" s="412"/>
      <c r="E8441" s="412">
        <v>629.5</v>
      </c>
      <c r="F8441" s="412">
        <v>0</v>
      </c>
      <c r="G8441" s="412"/>
      <c r="H8441" s="413"/>
    </row>
    <row r="8442" spans="2:8" x14ac:dyDescent="0.35">
      <c r="B8442" s="410" t="s">
        <v>9250</v>
      </c>
      <c r="C8442" s="411" t="s">
        <v>3477</v>
      </c>
      <c r="D8442" s="412">
        <v>0</v>
      </c>
      <c r="E8442" s="412">
        <v>58464</v>
      </c>
      <c r="F8442" s="412">
        <v>58464</v>
      </c>
      <c r="G8442" s="412">
        <v>0</v>
      </c>
      <c r="H8442" s="413"/>
    </row>
    <row r="8443" spans="2:8" x14ac:dyDescent="0.35">
      <c r="B8443" s="410" t="s">
        <v>9251</v>
      </c>
      <c r="C8443" s="411" t="s">
        <v>3479</v>
      </c>
      <c r="D8443" s="412">
        <v>0</v>
      </c>
      <c r="E8443" s="412">
        <v>58464</v>
      </c>
      <c r="F8443" s="412">
        <v>58464</v>
      </c>
      <c r="G8443" s="412">
        <v>0</v>
      </c>
      <c r="H8443" s="413"/>
    </row>
    <row r="8444" spans="2:8" ht="27.75" x14ac:dyDescent="0.35">
      <c r="B8444" s="410" t="s">
        <v>9252</v>
      </c>
      <c r="C8444" s="411" t="s">
        <v>3481</v>
      </c>
      <c r="D8444" s="412">
        <v>0</v>
      </c>
      <c r="E8444" s="412">
        <v>58464</v>
      </c>
      <c r="F8444" s="412">
        <v>58464</v>
      </c>
      <c r="G8444" s="412">
        <v>0</v>
      </c>
      <c r="H8444" s="413"/>
    </row>
    <row r="8445" spans="2:8" ht="27.75" x14ac:dyDescent="0.35">
      <c r="B8445" s="410" t="s">
        <v>9253</v>
      </c>
      <c r="C8445" s="411" t="s">
        <v>469</v>
      </c>
      <c r="D8445" s="412"/>
      <c r="E8445" s="412">
        <v>0</v>
      </c>
      <c r="F8445" s="412">
        <v>17632</v>
      </c>
      <c r="G8445" s="412"/>
      <c r="H8445" s="413"/>
    </row>
    <row r="8446" spans="2:8" ht="27.75" x14ac:dyDescent="0.35">
      <c r="B8446" s="410" t="s">
        <v>9254</v>
      </c>
      <c r="C8446" s="411" t="s">
        <v>469</v>
      </c>
      <c r="D8446" s="412"/>
      <c r="E8446" s="412">
        <v>17632</v>
      </c>
      <c r="F8446" s="412">
        <v>0</v>
      </c>
      <c r="G8446" s="412"/>
      <c r="H8446" s="413"/>
    </row>
    <row r="8447" spans="2:8" x14ac:dyDescent="0.35">
      <c r="B8447" s="410" t="s">
        <v>9255</v>
      </c>
      <c r="C8447" s="411" t="s">
        <v>760</v>
      </c>
      <c r="D8447" s="412"/>
      <c r="E8447" s="412">
        <v>0</v>
      </c>
      <c r="F8447" s="412">
        <v>40832</v>
      </c>
      <c r="G8447" s="412"/>
      <c r="H8447" s="413"/>
    </row>
    <row r="8448" spans="2:8" x14ac:dyDescent="0.35">
      <c r="B8448" s="410" t="s">
        <v>9256</v>
      </c>
      <c r="C8448" s="411" t="s">
        <v>760</v>
      </c>
      <c r="D8448" s="412"/>
      <c r="E8448" s="412">
        <v>40832</v>
      </c>
      <c r="F8448" s="412">
        <v>0</v>
      </c>
      <c r="G8448" s="412"/>
      <c r="H8448" s="413"/>
    </row>
    <row r="8449" spans="2:8" ht="40.5" x14ac:dyDescent="0.35">
      <c r="B8449" s="410">
        <v>8242</v>
      </c>
      <c r="C8449" s="411" t="s">
        <v>9257</v>
      </c>
      <c r="D8449" s="412">
        <v>0</v>
      </c>
      <c r="E8449" s="412">
        <v>204320.78</v>
      </c>
      <c r="F8449" s="412">
        <v>204320.78</v>
      </c>
      <c r="G8449" s="412">
        <v>0</v>
      </c>
      <c r="H8449" s="413"/>
    </row>
    <row r="8450" spans="2:8" ht="27.75" x14ac:dyDescent="0.35">
      <c r="B8450" s="410" t="s">
        <v>9258</v>
      </c>
      <c r="C8450" s="411" t="s">
        <v>3485</v>
      </c>
      <c r="D8450" s="412">
        <v>0</v>
      </c>
      <c r="E8450" s="412">
        <v>204320.78</v>
      </c>
      <c r="F8450" s="412">
        <v>204320.78</v>
      </c>
      <c r="G8450" s="412">
        <v>0</v>
      </c>
      <c r="H8450" s="413"/>
    </row>
    <row r="8451" spans="2:8" x14ac:dyDescent="0.35">
      <c r="B8451" s="410" t="s">
        <v>9259</v>
      </c>
      <c r="C8451" s="411" t="s">
        <v>3487</v>
      </c>
      <c r="D8451" s="412">
        <v>0</v>
      </c>
      <c r="E8451" s="412">
        <v>204320.78</v>
      </c>
      <c r="F8451" s="412">
        <v>204320.78</v>
      </c>
      <c r="G8451" s="412">
        <v>0</v>
      </c>
      <c r="H8451" s="413"/>
    </row>
    <row r="8452" spans="2:8" x14ac:dyDescent="0.35">
      <c r="B8452" s="410" t="s">
        <v>9260</v>
      </c>
      <c r="C8452" s="411" t="s">
        <v>3489</v>
      </c>
      <c r="D8452" s="412">
        <v>0</v>
      </c>
      <c r="E8452" s="412">
        <v>198401.31</v>
      </c>
      <c r="F8452" s="412">
        <v>198401.31</v>
      </c>
      <c r="G8452" s="412">
        <v>0</v>
      </c>
      <c r="H8452" s="413"/>
    </row>
    <row r="8453" spans="2:8" x14ac:dyDescent="0.35">
      <c r="B8453" s="410" t="s">
        <v>9261</v>
      </c>
      <c r="C8453" s="411" t="s">
        <v>3491</v>
      </c>
      <c r="D8453" s="412">
        <v>0</v>
      </c>
      <c r="E8453" s="412">
        <v>198401.31</v>
      </c>
      <c r="F8453" s="412">
        <v>198401.31</v>
      </c>
      <c r="G8453" s="412">
        <v>0</v>
      </c>
      <c r="H8453" s="413"/>
    </row>
    <row r="8454" spans="2:8" ht="27.75" x14ac:dyDescent="0.35">
      <c r="B8454" s="410" t="s">
        <v>9262</v>
      </c>
      <c r="C8454" s="411" t="s">
        <v>350</v>
      </c>
      <c r="D8454" s="412"/>
      <c r="E8454" s="412">
        <v>0</v>
      </c>
      <c r="F8454" s="412">
        <v>609</v>
      </c>
      <c r="G8454" s="412"/>
      <c r="H8454" s="413"/>
    </row>
    <row r="8455" spans="2:8" ht="27.75" x14ac:dyDescent="0.35">
      <c r="B8455" s="410" t="s">
        <v>9263</v>
      </c>
      <c r="C8455" s="411" t="s">
        <v>350</v>
      </c>
      <c r="D8455" s="412"/>
      <c r="E8455" s="412">
        <v>609</v>
      </c>
      <c r="F8455" s="412">
        <v>0</v>
      </c>
      <c r="G8455" s="412"/>
      <c r="H8455" s="413"/>
    </row>
    <row r="8456" spans="2:8" ht="27.75" x14ac:dyDescent="0.35">
      <c r="B8456" s="410" t="s">
        <v>9264</v>
      </c>
      <c r="C8456" s="411" t="s">
        <v>350</v>
      </c>
      <c r="D8456" s="412"/>
      <c r="E8456" s="412">
        <v>0</v>
      </c>
      <c r="F8456" s="412">
        <v>1500</v>
      </c>
      <c r="G8456" s="412"/>
      <c r="H8456" s="413"/>
    </row>
    <row r="8457" spans="2:8" ht="27.75" x14ac:dyDescent="0.35">
      <c r="B8457" s="410" t="s">
        <v>9265</v>
      </c>
      <c r="C8457" s="411" t="s">
        <v>350</v>
      </c>
      <c r="D8457" s="412"/>
      <c r="E8457" s="412">
        <v>1500</v>
      </c>
      <c r="F8457" s="412">
        <v>0</v>
      </c>
      <c r="G8457" s="412"/>
      <c r="H8457" s="413"/>
    </row>
    <row r="8458" spans="2:8" ht="27.75" x14ac:dyDescent="0.35">
      <c r="B8458" s="410" t="s">
        <v>9266</v>
      </c>
      <c r="C8458" s="411" t="s">
        <v>350</v>
      </c>
      <c r="D8458" s="412"/>
      <c r="E8458" s="412">
        <v>0</v>
      </c>
      <c r="F8458" s="412">
        <v>1800</v>
      </c>
      <c r="G8458" s="412"/>
      <c r="H8458" s="413"/>
    </row>
    <row r="8459" spans="2:8" ht="27.75" x14ac:dyDescent="0.35">
      <c r="B8459" s="410" t="s">
        <v>9267</v>
      </c>
      <c r="C8459" s="411" t="s">
        <v>350</v>
      </c>
      <c r="D8459" s="412"/>
      <c r="E8459" s="412">
        <v>1800</v>
      </c>
      <c r="F8459" s="412">
        <v>0</v>
      </c>
      <c r="G8459" s="412"/>
      <c r="H8459" s="413"/>
    </row>
    <row r="8460" spans="2:8" ht="27.75" x14ac:dyDescent="0.35">
      <c r="B8460" s="410" t="s">
        <v>9268</v>
      </c>
      <c r="C8460" s="411" t="s">
        <v>350</v>
      </c>
      <c r="D8460" s="412"/>
      <c r="E8460" s="412">
        <v>0</v>
      </c>
      <c r="F8460" s="412">
        <v>2065</v>
      </c>
      <c r="G8460" s="412"/>
      <c r="H8460" s="413"/>
    </row>
    <row r="8461" spans="2:8" ht="27.75" x14ac:dyDescent="0.35">
      <c r="B8461" s="410" t="s">
        <v>9269</v>
      </c>
      <c r="C8461" s="411" t="s">
        <v>350</v>
      </c>
      <c r="D8461" s="412"/>
      <c r="E8461" s="412">
        <v>2065</v>
      </c>
      <c r="F8461" s="412">
        <v>0</v>
      </c>
      <c r="G8461" s="412"/>
      <c r="H8461" s="413"/>
    </row>
    <row r="8462" spans="2:8" ht="27.75" x14ac:dyDescent="0.35">
      <c r="B8462" s="410" t="s">
        <v>9270</v>
      </c>
      <c r="C8462" s="411" t="s">
        <v>350</v>
      </c>
      <c r="D8462" s="412"/>
      <c r="E8462" s="412">
        <v>0</v>
      </c>
      <c r="F8462" s="412">
        <v>9026</v>
      </c>
      <c r="G8462" s="412"/>
      <c r="H8462" s="413"/>
    </row>
    <row r="8463" spans="2:8" ht="27.75" x14ac:dyDescent="0.35">
      <c r="B8463" s="410" t="s">
        <v>9271</v>
      </c>
      <c r="C8463" s="411" t="s">
        <v>350</v>
      </c>
      <c r="D8463" s="412"/>
      <c r="E8463" s="412">
        <v>9026</v>
      </c>
      <c r="F8463" s="412">
        <v>0</v>
      </c>
      <c r="G8463" s="412"/>
      <c r="H8463" s="413"/>
    </row>
    <row r="8464" spans="2:8" ht="40.5" x14ac:dyDescent="0.35">
      <c r="B8464" s="410" t="s">
        <v>9272</v>
      </c>
      <c r="C8464" s="411" t="s">
        <v>363</v>
      </c>
      <c r="D8464" s="412"/>
      <c r="E8464" s="412">
        <v>0</v>
      </c>
      <c r="F8464" s="412">
        <v>1800</v>
      </c>
      <c r="G8464" s="412"/>
      <c r="H8464" s="413"/>
    </row>
    <row r="8465" spans="2:8" ht="40.5" x14ac:dyDescent="0.35">
      <c r="B8465" s="410" t="s">
        <v>9273</v>
      </c>
      <c r="C8465" s="411" t="s">
        <v>363</v>
      </c>
      <c r="D8465" s="412"/>
      <c r="E8465" s="412">
        <v>1800</v>
      </c>
      <c r="F8465" s="412">
        <v>0</v>
      </c>
      <c r="G8465" s="412"/>
      <c r="H8465" s="413"/>
    </row>
    <row r="8466" spans="2:8" ht="40.5" x14ac:dyDescent="0.35">
      <c r="B8466" s="410" t="s">
        <v>9274</v>
      </c>
      <c r="C8466" s="411" t="s">
        <v>363</v>
      </c>
      <c r="D8466" s="412"/>
      <c r="E8466" s="412">
        <v>0</v>
      </c>
      <c r="F8466" s="412">
        <v>2000</v>
      </c>
      <c r="G8466" s="412"/>
      <c r="H8466" s="413"/>
    </row>
    <row r="8467" spans="2:8" ht="40.5" x14ac:dyDescent="0.35">
      <c r="B8467" s="410" t="s">
        <v>9275</v>
      </c>
      <c r="C8467" s="411" t="s">
        <v>363</v>
      </c>
      <c r="D8467" s="412"/>
      <c r="E8467" s="412">
        <v>2000</v>
      </c>
      <c r="F8467" s="412">
        <v>0</v>
      </c>
      <c r="G8467" s="412"/>
      <c r="H8467" s="413"/>
    </row>
    <row r="8468" spans="2:8" ht="40.5" x14ac:dyDescent="0.35">
      <c r="B8468" s="410" t="s">
        <v>9276</v>
      </c>
      <c r="C8468" s="411" t="s">
        <v>363</v>
      </c>
      <c r="D8468" s="412"/>
      <c r="E8468" s="412">
        <v>0</v>
      </c>
      <c r="F8468" s="412">
        <v>2000</v>
      </c>
      <c r="G8468" s="412"/>
      <c r="H8468" s="413"/>
    </row>
    <row r="8469" spans="2:8" ht="40.5" x14ac:dyDescent="0.35">
      <c r="B8469" s="410" t="s">
        <v>9277</v>
      </c>
      <c r="C8469" s="411" t="s">
        <v>363</v>
      </c>
      <c r="D8469" s="412"/>
      <c r="E8469" s="412">
        <v>2000</v>
      </c>
      <c r="F8469" s="412">
        <v>0</v>
      </c>
      <c r="G8469" s="412"/>
      <c r="H8469" s="413"/>
    </row>
    <row r="8470" spans="2:8" ht="40.5" x14ac:dyDescent="0.35">
      <c r="B8470" s="410" t="s">
        <v>9278</v>
      </c>
      <c r="C8470" s="411" t="s">
        <v>363</v>
      </c>
      <c r="D8470" s="412"/>
      <c r="E8470" s="412">
        <v>0</v>
      </c>
      <c r="F8470" s="412">
        <v>1700</v>
      </c>
      <c r="G8470" s="412"/>
      <c r="H8470" s="413"/>
    </row>
    <row r="8471" spans="2:8" ht="40.5" x14ac:dyDescent="0.35">
      <c r="B8471" s="410" t="s">
        <v>9279</v>
      </c>
      <c r="C8471" s="411" t="s">
        <v>363</v>
      </c>
      <c r="D8471" s="412"/>
      <c r="E8471" s="412">
        <v>1700</v>
      </c>
      <c r="F8471" s="412">
        <v>0</v>
      </c>
      <c r="G8471" s="412"/>
      <c r="H8471" s="413"/>
    </row>
    <row r="8472" spans="2:8" ht="40.5" x14ac:dyDescent="0.35">
      <c r="B8472" s="410" t="s">
        <v>9280</v>
      </c>
      <c r="C8472" s="411" t="s">
        <v>363</v>
      </c>
      <c r="D8472" s="412"/>
      <c r="E8472" s="412">
        <v>0</v>
      </c>
      <c r="F8472" s="412">
        <v>2000</v>
      </c>
      <c r="G8472" s="412"/>
      <c r="H8472" s="413"/>
    </row>
    <row r="8473" spans="2:8" ht="40.5" x14ac:dyDescent="0.35">
      <c r="B8473" s="410" t="s">
        <v>9281</v>
      </c>
      <c r="C8473" s="411" t="s">
        <v>363</v>
      </c>
      <c r="D8473" s="412"/>
      <c r="E8473" s="412">
        <v>2000</v>
      </c>
      <c r="F8473" s="412">
        <v>0</v>
      </c>
      <c r="G8473" s="412"/>
      <c r="H8473" s="413"/>
    </row>
    <row r="8474" spans="2:8" ht="40.5" x14ac:dyDescent="0.35">
      <c r="B8474" s="410" t="s">
        <v>9282</v>
      </c>
      <c r="C8474" s="411" t="s">
        <v>363</v>
      </c>
      <c r="D8474" s="412"/>
      <c r="E8474" s="412">
        <v>0</v>
      </c>
      <c r="F8474" s="412">
        <v>778</v>
      </c>
      <c r="G8474" s="412"/>
      <c r="H8474" s="413"/>
    </row>
    <row r="8475" spans="2:8" ht="40.5" x14ac:dyDescent="0.35">
      <c r="B8475" s="410" t="s">
        <v>9283</v>
      </c>
      <c r="C8475" s="411" t="s">
        <v>363</v>
      </c>
      <c r="D8475" s="412"/>
      <c r="E8475" s="412">
        <v>778</v>
      </c>
      <c r="F8475" s="412">
        <v>0</v>
      </c>
      <c r="G8475" s="412"/>
      <c r="H8475" s="413"/>
    </row>
    <row r="8476" spans="2:8" ht="40.5" x14ac:dyDescent="0.35">
      <c r="B8476" s="410" t="s">
        <v>9284</v>
      </c>
      <c r="C8476" s="411" t="s">
        <v>363</v>
      </c>
      <c r="D8476" s="412"/>
      <c r="E8476" s="412">
        <v>0</v>
      </c>
      <c r="F8476" s="412">
        <v>778</v>
      </c>
      <c r="G8476" s="412"/>
      <c r="H8476" s="413"/>
    </row>
    <row r="8477" spans="2:8" ht="40.5" x14ac:dyDescent="0.35">
      <c r="B8477" s="410" t="s">
        <v>9285</v>
      </c>
      <c r="C8477" s="411" t="s">
        <v>363</v>
      </c>
      <c r="D8477" s="412"/>
      <c r="E8477" s="412">
        <v>778</v>
      </c>
      <c r="F8477" s="412">
        <v>0</v>
      </c>
      <c r="G8477" s="412"/>
      <c r="H8477" s="413"/>
    </row>
    <row r="8478" spans="2:8" ht="53.25" x14ac:dyDescent="0.35">
      <c r="B8478" s="410" t="s">
        <v>9286</v>
      </c>
      <c r="C8478" s="411" t="s">
        <v>368</v>
      </c>
      <c r="D8478" s="412"/>
      <c r="E8478" s="412">
        <v>0</v>
      </c>
      <c r="F8478" s="412">
        <v>10000</v>
      </c>
      <c r="G8478" s="412"/>
      <c r="H8478" s="413"/>
    </row>
    <row r="8479" spans="2:8" ht="53.25" x14ac:dyDescent="0.35">
      <c r="B8479" s="410" t="s">
        <v>9287</v>
      </c>
      <c r="C8479" s="411" t="s">
        <v>368</v>
      </c>
      <c r="D8479" s="412"/>
      <c r="E8479" s="412">
        <v>10000</v>
      </c>
      <c r="F8479" s="412">
        <v>0</v>
      </c>
      <c r="G8479" s="412"/>
      <c r="H8479" s="413"/>
    </row>
    <row r="8480" spans="2:8" ht="27.75" x14ac:dyDescent="0.35">
      <c r="B8480" s="410" t="s">
        <v>9288</v>
      </c>
      <c r="C8480" s="411" t="s">
        <v>372</v>
      </c>
      <c r="D8480" s="412"/>
      <c r="E8480" s="412">
        <v>0</v>
      </c>
      <c r="F8480" s="412">
        <v>3550.02</v>
      </c>
      <c r="G8480" s="412"/>
      <c r="H8480" s="413"/>
    </row>
    <row r="8481" spans="2:8" ht="27.75" x14ac:dyDescent="0.35">
      <c r="B8481" s="410" t="s">
        <v>9289</v>
      </c>
      <c r="C8481" s="411" t="s">
        <v>372</v>
      </c>
      <c r="D8481" s="412"/>
      <c r="E8481" s="412">
        <v>3550.02</v>
      </c>
      <c r="F8481" s="412">
        <v>0</v>
      </c>
      <c r="G8481" s="412"/>
      <c r="H8481" s="413"/>
    </row>
    <row r="8482" spans="2:8" ht="27.75" x14ac:dyDescent="0.35">
      <c r="B8482" s="410" t="s">
        <v>9290</v>
      </c>
      <c r="C8482" s="411" t="s">
        <v>372</v>
      </c>
      <c r="D8482" s="412"/>
      <c r="E8482" s="412">
        <v>0</v>
      </c>
      <c r="F8482" s="412">
        <v>4962.5</v>
      </c>
      <c r="G8482" s="412"/>
      <c r="H8482" s="413"/>
    </row>
    <row r="8483" spans="2:8" ht="27.75" x14ac:dyDescent="0.35">
      <c r="B8483" s="410" t="s">
        <v>9291</v>
      </c>
      <c r="C8483" s="411" t="s">
        <v>372</v>
      </c>
      <c r="D8483" s="412"/>
      <c r="E8483" s="412">
        <v>4962.5</v>
      </c>
      <c r="F8483" s="412">
        <v>0</v>
      </c>
      <c r="G8483" s="412"/>
      <c r="H8483" s="413"/>
    </row>
    <row r="8484" spans="2:8" ht="27.75" x14ac:dyDescent="0.35">
      <c r="B8484" s="410" t="s">
        <v>9292</v>
      </c>
      <c r="C8484" s="411" t="s">
        <v>372</v>
      </c>
      <c r="D8484" s="412"/>
      <c r="E8484" s="412">
        <v>0</v>
      </c>
      <c r="F8484" s="412">
        <v>200</v>
      </c>
      <c r="G8484" s="412"/>
      <c r="H8484" s="413"/>
    </row>
    <row r="8485" spans="2:8" ht="27.75" x14ac:dyDescent="0.35">
      <c r="B8485" s="410" t="s">
        <v>9293</v>
      </c>
      <c r="C8485" s="411" t="s">
        <v>372</v>
      </c>
      <c r="D8485" s="412"/>
      <c r="E8485" s="412">
        <v>200</v>
      </c>
      <c r="F8485" s="412">
        <v>0</v>
      </c>
      <c r="G8485" s="412"/>
      <c r="H8485" s="413"/>
    </row>
    <row r="8486" spans="2:8" ht="27.75" x14ac:dyDescent="0.35">
      <c r="B8486" s="410" t="s">
        <v>9294</v>
      </c>
      <c r="C8486" s="411" t="s">
        <v>372</v>
      </c>
      <c r="D8486" s="412"/>
      <c r="E8486" s="412">
        <v>0</v>
      </c>
      <c r="F8486" s="412">
        <v>1214.33</v>
      </c>
      <c r="G8486" s="412"/>
      <c r="H8486" s="413"/>
    </row>
    <row r="8487" spans="2:8" ht="27.75" x14ac:dyDescent="0.35">
      <c r="B8487" s="410" t="s">
        <v>9295</v>
      </c>
      <c r="C8487" s="411" t="s">
        <v>372</v>
      </c>
      <c r="D8487" s="412"/>
      <c r="E8487" s="412">
        <v>1214.33</v>
      </c>
      <c r="F8487" s="412">
        <v>0</v>
      </c>
      <c r="G8487" s="412"/>
      <c r="H8487" s="413"/>
    </row>
    <row r="8488" spans="2:8" ht="27.75" x14ac:dyDescent="0.35">
      <c r="B8488" s="410" t="s">
        <v>9296</v>
      </c>
      <c r="C8488" s="411" t="s">
        <v>372</v>
      </c>
      <c r="D8488" s="412"/>
      <c r="E8488" s="412">
        <v>0</v>
      </c>
      <c r="F8488" s="412">
        <v>1093</v>
      </c>
      <c r="G8488" s="412"/>
      <c r="H8488" s="413"/>
    </row>
    <row r="8489" spans="2:8" ht="27.75" x14ac:dyDescent="0.35">
      <c r="B8489" s="410" t="s">
        <v>9297</v>
      </c>
      <c r="C8489" s="411" t="s">
        <v>372</v>
      </c>
      <c r="D8489" s="412"/>
      <c r="E8489" s="412">
        <v>1093</v>
      </c>
      <c r="F8489" s="412">
        <v>0</v>
      </c>
      <c r="G8489" s="412"/>
      <c r="H8489" s="413"/>
    </row>
    <row r="8490" spans="2:8" ht="27.75" x14ac:dyDescent="0.35">
      <c r="B8490" s="410" t="s">
        <v>9298</v>
      </c>
      <c r="C8490" s="411" t="s">
        <v>386</v>
      </c>
      <c r="D8490" s="412"/>
      <c r="E8490" s="412">
        <v>0</v>
      </c>
      <c r="F8490" s="412">
        <v>8000</v>
      </c>
      <c r="G8490" s="412"/>
      <c r="H8490" s="413"/>
    </row>
    <row r="8491" spans="2:8" ht="27.75" x14ac:dyDescent="0.35">
      <c r="B8491" s="410" t="s">
        <v>9299</v>
      </c>
      <c r="C8491" s="411" t="s">
        <v>386</v>
      </c>
      <c r="D8491" s="412"/>
      <c r="E8491" s="412">
        <v>8000</v>
      </c>
      <c r="F8491" s="412">
        <v>0</v>
      </c>
      <c r="G8491" s="412"/>
      <c r="H8491" s="413"/>
    </row>
    <row r="8492" spans="2:8" ht="27.75" x14ac:dyDescent="0.35">
      <c r="B8492" s="410" t="s">
        <v>9300</v>
      </c>
      <c r="C8492" s="411" t="s">
        <v>388</v>
      </c>
      <c r="D8492" s="412"/>
      <c r="E8492" s="412">
        <v>0</v>
      </c>
      <c r="F8492" s="412">
        <v>2966.8</v>
      </c>
      <c r="G8492" s="412"/>
      <c r="H8492" s="413"/>
    </row>
    <row r="8493" spans="2:8" ht="27.75" x14ac:dyDescent="0.35">
      <c r="B8493" s="410" t="s">
        <v>9301</v>
      </c>
      <c r="C8493" s="411" t="s">
        <v>388</v>
      </c>
      <c r="D8493" s="412"/>
      <c r="E8493" s="412">
        <v>2966.8</v>
      </c>
      <c r="F8493" s="412">
        <v>0</v>
      </c>
      <c r="G8493" s="412"/>
      <c r="H8493" s="413"/>
    </row>
    <row r="8494" spans="2:8" ht="27.75" x14ac:dyDescent="0.35">
      <c r="B8494" s="410" t="s">
        <v>9302</v>
      </c>
      <c r="C8494" s="411" t="s">
        <v>388</v>
      </c>
      <c r="D8494" s="412"/>
      <c r="E8494" s="412">
        <v>0</v>
      </c>
      <c r="F8494" s="412">
        <v>1000</v>
      </c>
      <c r="G8494" s="412"/>
      <c r="H8494" s="413"/>
    </row>
    <row r="8495" spans="2:8" ht="27.75" x14ac:dyDescent="0.35">
      <c r="B8495" s="410" t="s">
        <v>9303</v>
      </c>
      <c r="C8495" s="411" t="s">
        <v>388</v>
      </c>
      <c r="D8495" s="412"/>
      <c r="E8495" s="412">
        <v>1000</v>
      </c>
      <c r="F8495" s="412">
        <v>0</v>
      </c>
      <c r="G8495" s="412"/>
      <c r="H8495" s="413"/>
    </row>
    <row r="8496" spans="2:8" ht="27.75" x14ac:dyDescent="0.35">
      <c r="B8496" s="410" t="s">
        <v>9304</v>
      </c>
      <c r="C8496" s="411" t="s">
        <v>388</v>
      </c>
      <c r="D8496" s="412"/>
      <c r="E8496" s="412">
        <v>0</v>
      </c>
      <c r="F8496" s="412">
        <v>1000</v>
      </c>
      <c r="G8496" s="412"/>
      <c r="H8496" s="413"/>
    </row>
    <row r="8497" spans="2:8" ht="27.75" x14ac:dyDescent="0.35">
      <c r="B8497" s="410" t="s">
        <v>9305</v>
      </c>
      <c r="C8497" s="411" t="s">
        <v>388</v>
      </c>
      <c r="D8497" s="412"/>
      <c r="E8497" s="412">
        <v>1000</v>
      </c>
      <c r="F8497" s="412">
        <v>0</v>
      </c>
      <c r="G8497" s="412"/>
      <c r="H8497" s="413"/>
    </row>
    <row r="8498" spans="2:8" ht="27.75" x14ac:dyDescent="0.35">
      <c r="B8498" s="410" t="s">
        <v>9306</v>
      </c>
      <c r="C8498" s="411" t="s">
        <v>395</v>
      </c>
      <c r="D8498" s="412"/>
      <c r="E8498" s="412">
        <v>0</v>
      </c>
      <c r="F8498" s="412">
        <v>395.65</v>
      </c>
      <c r="G8498" s="412"/>
      <c r="H8498" s="413"/>
    </row>
    <row r="8499" spans="2:8" ht="27.75" x14ac:dyDescent="0.35">
      <c r="B8499" s="410" t="s">
        <v>9307</v>
      </c>
      <c r="C8499" s="411" t="s">
        <v>395</v>
      </c>
      <c r="D8499" s="412"/>
      <c r="E8499" s="412">
        <v>395.65</v>
      </c>
      <c r="F8499" s="412">
        <v>0</v>
      </c>
      <c r="G8499" s="412"/>
      <c r="H8499" s="413"/>
    </row>
    <row r="8500" spans="2:8" ht="27.75" x14ac:dyDescent="0.35">
      <c r="B8500" s="410" t="s">
        <v>9308</v>
      </c>
      <c r="C8500" s="411" t="s">
        <v>395</v>
      </c>
      <c r="D8500" s="412"/>
      <c r="E8500" s="412">
        <v>0</v>
      </c>
      <c r="F8500" s="412">
        <v>1500</v>
      </c>
      <c r="G8500" s="412"/>
      <c r="H8500" s="413"/>
    </row>
    <row r="8501" spans="2:8" ht="27.75" x14ac:dyDescent="0.35">
      <c r="B8501" s="410" t="s">
        <v>9309</v>
      </c>
      <c r="C8501" s="411" t="s">
        <v>395</v>
      </c>
      <c r="D8501" s="412"/>
      <c r="E8501" s="412">
        <v>1500</v>
      </c>
      <c r="F8501" s="412">
        <v>0</v>
      </c>
      <c r="G8501" s="412"/>
      <c r="H8501" s="413"/>
    </row>
    <row r="8502" spans="2:8" ht="27.75" x14ac:dyDescent="0.35">
      <c r="B8502" s="410" t="s">
        <v>9310</v>
      </c>
      <c r="C8502" s="411" t="s">
        <v>395</v>
      </c>
      <c r="D8502" s="412"/>
      <c r="E8502" s="412">
        <v>0</v>
      </c>
      <c r="F8502" s="412">
        <v>1850</v>
      </c>
      <c r="G8502" s="412"/>
      <c r="H8502" s="413"/>
    </row>
    <row r="8503" spans="2:8" ht="27.75" x14ac:dyDescent="0.35">
      <c r="B8503" s="410" t="s">
        <v>9311</v>
      </c>
      <c r="C8503" s="411" t="s">
        <v>395</v>
      </c>
      <c r="D8503" s="412"/>
      <c r="E8503" s="412">
        <v>1850</v>
      </c>
      <c r="F8503" s="412">
        <v>0</v>
      </c>
      <c r="G8503" s="412"/>
      <c r="H8503" s="413"/>
    </row>
    <row r="8504" spans="2:8" ht="27.75" x14ac:dyDescent="0.35">
      <c r="B8504" s="410" t="s">
        <v>9312</v>
      </c>
      <c r="C8504" s="411" t="s">
        <v>399</v>
      </c>
      <c r="D8504" s="412"/>
      <c r="E8504" s="412">
        <v>0</v>
      </c>
      <c r="F8504" s="412">
        <v>10000</v>
      </c>
      <c r="G8504" s="412"/>
      <c r="H8504" s="413"/>
    </row>
    <row r="8505" spans="2:8" ht="27.75" x14ac:dyDescent="0.35">
      <c r="B8505" s="410" t="s">
        <v>9313</v>
      </c>
      <c r="C8505" s="411" t="s">
        <v>399</v>
      </c>
      <c r="D8505" s="412"/>
      <c r="E8505" s="412">
        <v>10000</v>
      </c>
      <c r="F8505" s="412">
        <v>0</v>
      </c>
      <c r="G8505" s="412"/>
      <c r="H8505" s="413"/>
    </row>
    <row r="8506" spans="2:8" ht="40.5" x14ac:dyDescent="0.35">
      <c r="B8506" s="410" t="s">
        <v>9314</v>
      </c>
      <c r="C8506" s="411" t="s">
        <v>409</v>
      </c>
      <c r="D8506" s="412"/>
      <c r="E8506" s="412">
        <v>0</v>
      </c>
      <c r="F8506" s="412">
        <v>15000</v>
      </c>
      <c r="G8506" s="412"/>
      <c r="H8506" s="413"/>
    </row>
    <row r="8507" spans="2:8" ht="40.5" x14ac:dyDescent="0.35">
      <c r="B8507" s="410" t="s">
        <v>9315</v>
      </c>
      <c r="C8507" s="411" t="s">
        <v>409</v>
      </c>
      <c r="D8507" s="412"/>
      <c r="E8507" s="412">
        <v>15000</v>
      </c>
      <c r="F8507" s="412">
        <v>0</v>
      </c>
      <c r="G8507" s="412"/>
      <c r="H8507" s="413"/>
    </row>
    <row r="8508" spans="2:8" ht="27.75" x14ac:dyDescent="0.35">
      <c r="B8508" s="410" t="s">
        <v>9316</v>
      </c>
      <c r="C8508" s="411" t="s">
        <v>486</v>
      </c>
      <c r="D8508" s="412"/>
      <c r="E8508" s="412">
        <v>0</v>
      </c>
      <c r="F8508" s="412">
        <v>5000</v>
      </c>
      <c r="G8508" s="412"/>
      <c r="H8508" s="413"/>
    </row>
    <row r="8509" spans="2:8" ht="27.75" x14ac:dyDescent="0.35">
      <c r="B8509" s="410" t="s">
        <v>9317</v>
      </c>
      <c r="C8509" s="411" t="s">
        <v>486</v>
      </c>
      <c r="D8509" s="412"/>
      <c r="E8509" s="412">
        <v>5000</v>
      </c>
      <c r="F8509" s="412">
        <v>0</v>
      </c>
      <c r="G8509" s="412"/>
      <c r="H8509" s="413"/>
    </row>
    <row r="8510" spans="2:8" ht="27.75" x14ac:dyDescent="0.35">
      <c r="B8510" s="410" t="s">
        <v>9318</v>
      </c>
      <c r="C8510" s="411" t="s">
        <v>486</v>
      </c>
      <c r="D8510" s="412"/>
      <c r="E8510" s="412">
        <v>0</v>
      </c>
      <c r="F8510" s="412">
        <v>5000</v>
      </c>
      <c r="G8510" s="412"/>
      <c r="H8510" s="413"/>
    </row>
    <row r="8511" spans="2:8" ht="27.75" x14ac:dyDescent="0.35">
      <c r="B8511" s="410" t="s">
        <v>9319</v>
      </c>
      <c r="C8511" s="411" t="s">
        <v>486</v>
      </c>
      <c r="D8511" s="412"/>
      <c r="E8511" s="412">
        <v>5000</v>
      </c>
      <c r="F8511" s="412">
        <v>0</v>
      </c>
      <c r="G8511" s="412"/>
      <c r="H8511" s="413"/>
    </row>
    <row r="8512" spans="2:8" ht="40.5" x14ac:dyDescent="0.35">
      <c r="B8512" s="410" t="s">
        <v>9320</v>
      </c>
      <c r="C8512" s="411" t="s">
        <v>519</v>
      </c>
      <c r="D8512" s="412"/>
      <c r="E8512" s="412">
        <v>0</v>
      </c>
      <c r="F8512" s="412">
        <v>7000</v>
      </c>
      <c r="G8512" s="412"/>
      <c r="H8512" s="413"/>
    </row>
    <row r="8513" spans="2:8" ht="40.5" x14ac:dyDescent="0.35">
      <c r="B8513" s="410" t="s">
        <v>9321</v>
      </c>
      <c r="C8513" s="411" t="s">
        <v>519</v>
      </c>
      <c r="D8513" s="412"/>
      <c r="E8513" s="412">
        <v>7000</v>
      </c>
      <c r="F8513" s="412">
        <v>0</v>
      </c>
      <c r="G8513" s="412"/>
      <c r="H8513" s="413"/>
    </row>
    <row r="8514" spans="2:8" ht="40.5" x14ac:dyDescent="0.35">
      <c r="B8514" s="410" t="s">
        <v>9322</v>
      </c>
      <c r="C8514" s="411" t="s">
        <v>519</v>
      </c>
      <c r="D8514" s="412"/>
      <c r="E8514" s="412">
        <v>0</v>
      </c>
      <c r="F8514" s="412">
        <v>9499.99</v>
      </c>
      <c r="G8514" s="412"/>
      <c r="H8514" s="413"/>
    </row>
    <row r="8515" spans="2:8" ht="40.5" x14ac:dyDescent="0.35">
      <c r="B8515" s="410" t="s">
        <v>9323</v>
      </c>
      <c r="C8515" s="411" t="s">
        <v>519</v>
      </c>
      <c r="D8515" s="412"/>
      <c r="E8515" s="412">
        <v>9499.99</v>
      </c>
      <c r="F8515" s="412">
        <v>0</v>
      </c>
      <c r="G8515" s="412"/>
      <c r="H8515" s="413"/>
    </row>
    <row r="8516" spans="2:8" x14ac:dyDescent="0.35">
      <c r="B8516" s="410" t="s">
        <v>9324</v>
      </c>
      <c r="C8516" s="411" t="s">
        <v>529</v>
      </c>
      <c r="D8516" s="412"/>
      <c r="E8516" s="412">
        <v>0</v>
      </c>
      <c r="F8516" s="412">
        <v>3000</v>
      </c>
      <c r="G8516" s="412"/>
      <c r="H8516" s="413"/>
    </row>
    <row r="8517" spans="2:8" x14ac:dyDescent="0.35">
      <c r="B8517" s="410" t="s">
        <v>9325</v>
      </c>
      <c r="C8517" s="411" t="s">
        <v>529</v>
      </c>
      <c r="D8517" s="412"/>
      <c r="E8517" s="412">
        <v>3000</v>
      </c>
      <c r="F8517" s="412">
        <v>0</v>
      </c>
      <c r="G8517" s="412"/>
      <c r="H8517" s="413"/>
    </row>
    <row r="8518" spans="2:8" ht="27.75" x14ac:dyDescent="0.35">
      <c r="B8518" s="410" t="s">
        <v>9326</v>
      </c>
      <c r="C8518" s="411" t="s">
        <v>571</v>
      </c>
      <c r="D8518" s="412"/>
      <c r="E8518" s="412">
        <v>0</v>
      </c>
      <c r="F8518" s="412">
        <v>18560</v>
      </c>
      <c r="G8518" s="412"/>
      <c r="H8518" s="413"/>
    </row>
    <row r="8519" spans="2:8" ht="27.75" x14ac:dyDescent="0.35">
      <c r="B8519" s="410" t="s">
        <v>9327</v>
      </c>
      <c r="C8519" s="411" t="s">
        <v>571</v>
      </c>
      <c r="D8519" s="412"/>
      <c r="E8519" s="412">
        <v>18560</v>
      </c>
      <c r="F8519" s="412">
        <v>0</v>
      </c>
      <c r="G8519" s="412"/>
      <c r="H8519" s="413"/>
    </row>
    <row r="8520" spans="2:8" ht="40.5" x14ac:dyDescent="0.35">
      <c r="B8520" s="410" t="s">
        <v>9328</v>
      </c>
      <c r="C8520" s="411" t="s">
        <v>613</v>
      </c>
      <c r="D8520" s="412"/>
      <c r="E8520" s="412">
        <v>0</v>
      </c>
      <c r="F8520" s="412">
        <v>1200</v>
      </c>
      <c r="G8520" s="412"/>
      <c r="H8520" s="413"/>
    </row>
    <row r="8521" spans="2:8" ht="40.5" x14ac:dyDescent="0.35">
      <c r="B8521" s="410" t="s">
        <v>9329</v>
      </c>
      <c r="C8521" s="411" t="s">
        <v>613</v>
      </c>
      <c r="D8521" s="412"/>
      <c r="E8521" s="412">
        <v>1200</v>
      </c>
      <c r="F8521" s="412">
        <v>0</v>
      </c>
      <c r="G8521" s="412"/>
      <c r="H8521" s="413"/>
    </row>
    <row r="8522" spans="2:8" ht="40.5" x14ac:dyDescent="0.35">
      <c r="B8522" s="410" t="s">
        <v>9330</v>
      </c>
      <c r="C8522" s="411" t="s">
        <v>613</v>
      </c>
      <c r="D8522" s="412"/>
      <c r="E8522" s="412">
        <v>0</v>
      </c>
      <c r="F8522" s="412">
        <v>2300</v>
      </c>
      <c r="G8522" s="412"/>
      <c r="H8522" s="413"/>
    </row>
    <row r="8523" spans="2:8" ht="40.5" x14ac:dyDescent="0.35">
      <c r="B8523" s="410" t="s">
        <v>9331</v>
      </c>
      <c r="C8523" s="411" t="s">
        <v>613</v>
      </c>
      <c r="D8523" s="412"/>
      <c r="E8523" s="412">
        <v>2300</v>
      </c>
      <c r="F8523" s="412">
        <v>0</v>
      </c>
      <c r="G8523" s="412"/>
      <c r="H8523" s="413"/>
    </row>
    <row r="8524" spans="2:8" ht="40.5" x14ac:dyDescent="0.35">
      <c r="B8524" s="410" t="s">
        <v>9332</v>
      </c>
      <c r="C8524" s="411" t="s">
        <v>613</v>
      </c>
      <c r="D8524" s="412"/>
      <c r="E8524" s="412">
        <v>0</v>
      </c>
      <c r="F8524" s="412">
        <v>759</v>
      </c>
      <c r="G8524" s="412"/>
      <c r="H8524" s="413"/>
    </row>
    <row r="8525" spans="2:8" ht="40.5" x14ac:dyDescent="0.35">
      <c r="B8525" s="410" t="s">
        <v>9333</v>
      </c>
      <c r="C8525" s="411" t="s">
        <v>613</v>
      </c>
      <c r="D8525" s="412"/>
      <c r="E8525" s="412">
        <v>759</v>
      </c>
      <c r="F8525" s="412">
        <v>0</v>
      </c>
      <c r="G8525" s="412"/>
      <c r="H8525" s="413"/>
    </row>
    <row r="8526" spans="2:8" ht="27.75" x14ac:dyDescent="0.35">
      <c r="B8526" s="410" t="s">
        <v>9334</v>
      </c>
      <c r="C8526" s="411" t="s">
        <v>619</v>
      </c>
      <c r="D8526" s="412"/>
      <c r="E8526" s="412">
        <v>0</v>
      </c>
      <c r="F8526" s="412">
        <v>10800</v>
      </c>
      <c r="G8526" s="412"/>
      <c r="H8526" s="413"/>
    </row>
    <row r="8527" spans="2:8" ht="27.75" x14ac:dyDescent="0.35">
      <c r="B8527" s="410" t="s">
        <v>9335</v>
      </c>
      <c r="C8527" s="411" t="s">
        <v>619</v>
      </c>
      <c r="D8527" s="412"/>
      <c r="E8527" s="412">
        <v>10800</v>
      </c>
      <c r="F8527" s="412">
        <v>0</v>
      </c>
      <c r="G8527" s="412"/>
      <c r="H8527" s="413"/>
    </row>
    <row r="8528" spans="2:8" ht="27.75" x14ac:dyDescent="0.35">
      <c r="B8528" s="410" t="s">
        <v>9336</v>
      </c>
      <c r="C8528" s="411" t="s">
        <v>619</v>
      </c>
      <c r="D8528" s="412"/>
      <c r="E8528" s="412">
        <v>0</v>
      </c>
      <c r="F8528" s="412">
        <v>10799.99</v>
      </c>
      <c r="G8528" s="412"/>
      <c r="H8528" s="413"/>
    </row>
    <row r="8529" spans="2:8" ht="27.75" x14ac:dyDescent="0.35">
      <c r="B8529" s="410" t="s">
        <v>9337</v>
      </c>
      <c r="C8529" s="411" t="s">
        <v>619</v>
      </c>
      <c r="D8529" s="412"/>
      <c r="E8529" s="412">
        <v>10799.99</v>
      </c>
      <c r="F8529" s="412">
        <v>0</v>
      </c>
      <c r="G8529" s="412"/>
      <c r="H8529" s="413"/>
    </row>
    <row r="8530" spans="2:8" ht="27.75" x14ac:dyDescent="0.35">
      <c r="B8530" s="410" t="s">
        <v>9338</v>
      </c>
      <c r="C8530" s="411" t="s">
        <v>619</v>
      </c>
      <c r="D8530" s="412"/>
      <c r="E8530" s="412">
        <v>0</v>
      </c>
      <c r="F8530" s="412">
        <v>10800</v>
      </c>
      <c r="G8530" s="412"/>
      <c r="H8530" s="413"/>
    </row>
    <row r="8531" spans="2:8" ht="27.75" x14ac:dyDescent="0.35">
      <c r="B8531" s="410" t="s">
        <v>9339</v>
      </c>
      <c r="C8531" s="411" t="s">
        <v>619</v>
      </c>
      <c r="D8531" s="412"/>
      <c r="E8531" s="412">
        <v>10800</v>
      </c>
      <c r="F8531" s="412">
        <v>0</v>
      </c>
      <c r="G8531" s="412"/>
      <c r="H8531" s="413"/>
    </row>
    <row r="8532" spans="2:8" x14ac:dyDescent="0.35">
      <c r="B8532" s="410" t="s">
        <v>9340</v>
      </c>
      <c r="C8532" s="411" t="s">
        <v>623</v>
      </c>
      <c r="D8532" s="412"/>
      <c r="E8532" s="412">
        <v>0</v>
      </c>
      <c r="F8532" s="412">
        <v>200</v>
      </c>
      <c r="G8532" s="412"/>
      <c r="H8532" s="413"/>
    </row>
    <row r="8533" spans="2:8" x14ac:dyDescent="0.35">
      <c r="B8533" s="410" t="s">
        <v>9341</v>
      </c>
      <c r="C8533" s="411" t="s">
        <v>623</v>
      </c>
      <c r="D8533" s="412"/>
      <c r="E8533" s="412">
        <v>200</v>
      </c>
      <c r="F8533" s="412">
        <v>0</v>
      </c>
      <c r="G8533" s="412"/>
      <c r="H8533" s="413"/>
    </row>
    <row r="8534" spans="2:8" x14ac:dyDescent="0.35">
      <c r="B8534" s="410" t="s">
        <v>9342</v>
      </c>
      <c r="C8534" s="411" t="s">
        <v>623</v>
      </c>
      <c r="D8534" s="412"/>
      <c r="E8534" s="412">
        <v>0</v>
      </c>
      <c r="F8534" s="412">
        <v>2276</v>
      </c>
      <c r="G8534" s="412"/>
      <c r="H8534" s="413"/>
    </row>
    <row r="8535" spans="2:8" x14ac:dyDescent="0.35">
      <c r="B8535" s="410" t="s">
        <v>9343</v>
      </c>
      <c r="C8535" s="411" t="s">
        <v>623</v>
      </c>
      <c r="D8535" s="412"/>
      <c r="E8535" s="412">
        <v>2276</v>
      </c>
      <c r="F8535" s="412">
        <v>0</v>
      </c>
      <c r="G8535" s="412"/>
      <c r="H8535" s="413"/>
    </row>
    <row r="8536" spans="2:8" x14ac:dyDescent="0.35">
      <c r="B8536" s="410" t="s">
        <v>9344</v>
      </c>
      <c r="C8536" s="411" t="s">
        <v>623</v>
      </c>
      <c r="D8536" s="412"/>
      <c r="E8536" s="412">
        <v>0</v>
      </c>
      <c r="F8536" s="412">
        <v>1320</v>
      </c>
      <c r="G8536" s="412"/>
      <c r="H8536" s="413"/>
    </row>
    <row r="8537" spans="2:8" x14ac:dyDescent="0.35">
      <c r="B8537" s="410" t="s">
        <v>9345</v>
      </c>
      <c r="C8537" s="411" t="s">
        <v>623</v>
      </c>
      <c r="D8537" s="412"/>
      <c r="E8537" s="412">
        <v>1320</v>
      </c>
      <c r="F8537" s="412">
        <v>0</v>
      </c>
      <c r="G8537" s="412"/>
      <c r="H8537" s="413"/>
    </row>
    <row r="8538" spans="2:8" x14ac:dyDescent="0.35">
      <c r="B8538" s="410" t="s">
        <v>9346</v>
      </c>
      <c r="C8538" s="411" t="s">
        <v>623</v>
      </c>
      <c r="D8538" s="412"/>
      <c r="E8538" s="412">
        <v>0</v>
      </c>
      <c r="F8538" s="412">
        <v>2613</v>
      </c>
      <c r="G8538" s="412"/>
      <c r="H8538" s="413"/>
    </row>
    <row r="8539" spans="2:8" x14ac:dyDescent="0.35">
      <c r="B8539" s="410" t="s">
        <v>9347</v>
      </c>
      <c r="C8539" s="411" t="s">
        <v>623</v>
      </c>
      <c r="D8539" s="412"/>
      <c r="E8539" s="412">
        <v>2613</v>
      </c>
      <c r="F8539" s="412">
        <v>0</v>
      </c>
      <c r="G8539" s="412"/>
      <c r="H8539" s="413"/>
    </row>
    <row r="8540" spans="2:8" ht="40.5" x14ac:dyDescent="0.35">
      <c r="B8540" s="410" t="s">
        <v>9348</v>
      </c>
      <c r="C8540" s="411" t="s">
        <v>744</v>
      </c>
      <c r="D8540" s="412"/>
      <c r="E8540" s="412">
        <v>0</v>
      </c>
      <c r="F8540" s="412">
        <v>1685.03</v>
      </c>
      <c r="G8540" s="412"/>
      <c r="H8540" s="413"/>
    </row>
    <row r="8541" spans="2:8" ht="40.5" x14ac:dyDescent="0.35">
      <c r="B8541" s="410" t="s">
        <v>9349</v>
      </c>
      <c r="C8541" s="411" t="s">
        <v>744</v>
      </c>
      <c r="D8541" s="412"/>
      <c r="E8541" s="412">
        <v>1685.03</v>
      </c>
      <c r="F8541" s="412">
        <v>0</v>
      </c>
      <c r="G8541" s="412"/>
      <c r="H8541" s="413"/>
    </row>
    <row r="8542" spans="2:8" ht="40.5" x14ac:dyDescent="0.35">
      <c r="B8542" s="410" t="s">
        <v>9350</v>
      </c>
      <c r="C8542" s="411" t="s">
        <v>744</v>
      </c>
      <c r="D8542" s="412"/>
      <c r="E8542" s="412">
        <v>0</v>
      </c>
      <c r="F8542" s="412">
        <v>1060</v>
      </c>
      <c r="G8542" s="412"/>
      <c r="H8542" s="413"/>
    </row>
    <row r="8543" spans="2:8" ht="40.5" x14ac:dyDescent="0.35">
      <c r="B8543" s="410" t="s">
        <v>9351</v>
      </c>
      <c r="C8543" s="411" t="s">
        <v>744</v>
      </c>
      <c r="D8543" s="412"/>
      <c r="E8543" s="412">
        <v>1060</v>
      </c>
      <c r="F8543" s="412">
        <v>0</v>
      </c>
      <c r="G8543" s="412"/>
      <c r="H8543" s="413"/>
    </row>
    <row r="8544" spans="2:8" ht="27.75" x14ac:dyDescent="0.35">
      <c r="B8544" s="410" t="s">
        <v>9352</v>
      </c>
      <c r="C8544" s="411" t="s">
        <v>818</v>
      </c>
      <c r="D8544" s="412"/>
      <c r="E8544" s="412">
        <v>0</v>
      </c>
      <c r="F8544" s="412">
        <v>3500</v>
      </c>
      <c r="G8544" s="412"/>
      <c r="H8544" s="413"/>
    </row>
    <row r="8545" spans="2:8" ht="27.75" x14ac:dyDescent="0.35">
      <c r="B8545" s="410" t="s">
        <v>9353</v>
      </c>
      <c r="C8545" s="411" t="s">
        <v>818</v>
      </c>
      <c r="D8545" s="412"/>
      <c r="E8545" s="412">
        <v>3500</v>
      </c>
      <c r="F8545" s="412">
        <v>0</v>
      </c>
      <c r="G8545" s="412"/>
      <c r="H8545" s="413"/>
    </row>
    <row r="8546" spans="2:8" ht="27.75" x14ac:dyDescent="0.35">
      <c r="B8546" s="410" t="s">
        <v>9354</v>
      </c>
      <c r="C8546" s="411" t="s">
        <v>885</v>
      </c>
      <c r="D8546" s="412"/>
      <c r="E8546" s="412">
        <v>0</v>
      </c>
      <c r="F8546" s="412">
        <v>12240</v>
      </c>
      <c r="G8546" s="412"/>
      <c r="H8546" s="413"/>
    </row>
    <row r="8547" spans="2:8" ht="27.75" x14ac:dyDescent="0.35">
      <c r="B8547" s="410" t="s">
        <v>9355</v>
      </c>
      <c r="C8547" s="411" t="s">
        <v>885</v>
      </c>
      <c r="D8547" s="412"/>
      <c r="E8547" s="412">
        <v>12240</v>
      </c>
      <c r="F8547" s="412">
        <v>0</v>
      </c>
      <c r="G8547" s="412"/>
      <c r="H8547" s="413"/>
    </row>
    <row r="8548" spans="2:8" ht="27.75" x14ac:dyDescent="0.35">
      <c r="B8548" s="410" t="s">
        <v>9356</v>
      </c>
      <c r="C8548" s="411" t="s">
        <v>3540</v>
      </c>
      <c r="D8548" s="412">
        <v>0</v>
      </c>
      <c r="E8548" s="412">
        <v>5919.47</v>
      </c>
      <c r="F8548" s="412">
        <v>5919.47</v>
      </c>
      <c r="G8548" s="412">
        <v>0</v>
      </c>
      <c r="H8548" s="413"/>
    </row>
    <row r="8549" spans="2:8" x14ac:dyDescent="0.35">
      <c r="B8549" s="410" t="s">
        <v>9357</v>
      </c>
      <c r="C8549" s="411" t="s">
        <v>127</v>
      </c>
      <c r="D8549" s="412">
        <v>0</v>
      </c>
      <c r="E8549" s="412">
        <v>5919.47</v>
      </c>
      <c r="F8549" s="412">
        <v>5919.47</v>
      </c>
      <c r="G8549" s="412">
        <v>0</v>
      </c>
      <c r="H8549" s="413"/>
    </row>
    <row r="8550" spans="2:8" ht="27.75" x14ac:dyDescent="0.35">
      <c r="B8550" s="410" t="s">
        <v>9358</v>
      </c>
      <c r="C8550" s="411" t="s">
        <v>372</v>
      </c>
      <c r="D8550" s="412"/>
      <c r="E8550" s="412">
        <v>0</v>
      </c>
      <c r="F8550" s="412">
        <v>919.47</v>
      </c>
      <c r="G8550" s="412"/>
      <c r="H8550" s="413"/>
    </row>
    <row r="8551" spans="2:8" ht="27.75" x14ac:dyDescent="0.35">
      <c r="B8551" s="410" t="s">
        <v>9359</v>
      </c>
      <c r="C8551" s="411" t="s">
        <v>372</v>
      </c>
      <c r="D8551" s="412"/>
      <c r="E8551" s="412">
        <v>919.47</v>
      </c>
      <c r="F8551" s="412">
        <v>0</v>
      </c>
      <c r="G8551" s="412"/>
      <c r="H8551" s="413"/>
    </row>
    <row r="8552" spans="2:8" ht="40.5" x14ac:dyDescent="0.35">
      <c r="B8552" s="410" t="s">
        <v>9360</v>
      </c>
      <c r="C8552" s="411" t="s">
        <v>613</v>
      </c>
      <c r="D8552" s="412"/>
      <c r="E8552" s="412">
        <v>0</v>
      </c>
      <c r="F8552" s="412">
        <v>1000</v>
      </c>
      <c r="G8552" s="412"/>
      <c r="H8552" s="413"/>
    </row>
    <row r="8553" spans="2:8" ht="40.5" x14ac:dyDescent="0.35">
      <c r="B8553" s="410" t="s">
        <v>9361</v>
      </c>
      <c r="C8553" s="411" t="s">
        <v>613</v>
      </c>
      <c r="D8553" s="412"/>
      <c r="E8553" s="412">
        <v>1000</v>
      </c>
      <c r="F8553" s="412">
        <v>0</v>
      </c>
      <c r="G8553" s="412"/>
      <c r="H8553" s="413"/>
    </row>
    <row r="8554" spans="2:8" ht="40.5" x14ac:dyDescent="0.35">
      <c r="B8554" s="410" t="s">
        <v>9362</v>
      </c>
      <c r="C8554" s="411" t="s">
        <v>702</v>
      </c>
      <c r="D8554" s="412"/>
      <c r="E8554" s="412">
        <v>0</v>
      </c>
      <c r="F8554" s="412">
        <v>2000</v>
      </c>
      <c r="G8554" s="412"/>
      <c r="H8554" s="413"/>
    </row>
    <row r="8555" spans="2:8" ht="40.5" x14ac:dyDescent="0.35">
      <c r="B8555" s="410" t="s">
        <v>9363</v>
      </c>
      <c r="C8555" s="411" t="s">
        <v>702</v>
      </c>
      <c r="D8555" s="412"/>
      <c r="E8555" s="412">
        <v>2000</v>
      </c>
      <c r="F8555" s="412">
        <v>0</v>
      </c>
      <c r="G8555" s="412"/>
      <c r="H8555" s="413"/>
    </row>
    <row r="8556" spans="2:8" ht="40.5" x14ac:dyDescent="0.35">
      <c r="B8556" s="410" t="s">
        <v>9364</v>
      </c>
      <c r="C8556" s="411" t="s">
        <v>744</v>
      </c>
      <c r="D8556" s="412"/>
      <c r="E8556" s="412">
        <v>0</v>
      </c>
      <c r="F8556" s="412">
        <v>2000</v>
      </c>
      <c r="G8556" s="412"/>
      <c r="H8556" s="413"/>
    </row>
    <row r="8557" spans="2:8" ht="40.5" x14ac:dyDescent="0.35">
      <c r="B8557" s="410" t="s">
        <v>9365</v>
      </c>
      <c r="C8557" s="411" t="s">
        <v>744</v>
      </c>
      <c r="D8557" s="412"/>
      <c r="E8557" s="412">
        <v>2000</v>
      </c>
      <c r="F8557" s="412">
        <v>0</v>
      </c>
      <c r="G8557" s="412"/>
      <c r="H8557" s="413"/>
    </row>
    <row r="8558" spans="2:8" ht="27.75" x14ac:dyDescent="0.35">
      <c r="B8558" s="410">
        <v>8246</v>
      </c>
      <c r="C8558" s="411" t="s">
        <v>9366</v>
      </c>
      <c r="D8558" s="412">
        <v>0</v>
      </c>
      <c r="E8558" s="412">
        <v>393510</v>
      </c>
      <c r="F8558" s="412">
        <v>393510</v>
      </c>
      <c r="G8558" s="412">
        <v>0</v>
      </c>
      <c r="H8558" s="413"/>
    </row>
    <row r="8559" spans="2:8" ht="27.75" x14ac:dyDescent="0.35">
      <c r="B8559" s="410" t="s">
        <v>9367</v>
      </c>
      <c r="C8559" s="411" t="s">
        <v>3588</v>
      </c>
      <c r="D8559" s="412">
        <v>0</v>
      </c>
      <c r="E8559" s="412">
        <v>393510</v>
      </c>
      <c r="F8559" s="412">
        <v>393510</v>
      </c>
      <c r="G8559" s="412">
        <v>0</v>
      </c>
      <c r="H8559" s="413"/>
    </row>
    <row r="8560" spans="2:8" ht="27.75" x14ac:dyDescent="0.35">
      <c r="B8560" s="410" t="s">
        <v>9368</v>
      </c>
      <c r="C8560" s="411" t="s">
        <v>3590</v>
      </c>
      <c r="D8560" s="412">
        <v>0</v>
      </c>
      <c r="E8560" s="412">
        <v>332636.08</v>
      </c>
      <c r="F8560" s="412">
        <v>332636.08</v>
      </c>
      <c r="G8560" s="412">
        <v>0</v>
      </c>
      <c r="H8560" s="413"/>
    </row>
    <row r="8561" spans="2:8" x14ac:dyDescent="0.35">
      <c r="B8561" s="410" t="s">
        <v>9369</v>
      </c>
      <c r="C8561" s="411" t="s">
        <v>3592</v>
      </c>
      <c r="D8561" s="412">
        <v>0</v>
      </c>
      <c r="E8561" s="412">
        <v>274986.12</v>
      </c>
      <c r="F8561" s="412">
        <v>274986.12</v>
      </c>
      <c r="G8561" s="412">
        <v>0</v>
      </c>
      <c r="H8561" s="413"/>
    </row>
    <row r="8562" spans="2:8" x14ac:dyDescent="0.35">
      <c r="B8562" s="410" t="s">
        <v>9370</v>
      </c>
      <c r="C8562" s="411" t="s">
        <v>3594</v>
      </c>
      <c r="D8562" s="412">
        <v>0</v>
      </c>
      <c r="E8562" s="412">
        <v>274986.12</v>
      </c>
      <c r="F8562" s="412">
        <v>274986.12</v>
      </c>
      <c r="G8562" s="412">
        <v>0</v>
      </c>
      <c r="H8562" s="413"/>
    </row>
    <row r="8563" spans="2:8" ht="27.75" x14ac:dyDescent="0.35">
      <c r="B8563" s="410" t="s">
        <v>9371</v>
      </c>
      <c r="C8563" s="411" t="s">
        <v>471</v>
      </c>
      <c r="D8563" s="412"/>
      <c r="E8563" s="412">
        <v>0</v>
      </c>
      <c r="F8563" s="412">
        <v>3480</v>
      </c>
      <c r="G8563" s="412"/>
      <c r="H8563" s="413"/>
    </row>
    <row r="8564" spans="2:8" ht="27.75" x14ac:dyDescent="0.35">
      <c r="B8564" s="410" t="s">
        <v>9372</v>
      </c>
      <c r="C8564" s="411" t="s">
        <v>471</v>
      </c>
      <c r="D8564" s="412"/>
      <c r="E8564" s="412">
        <v>3480</v>
      </c>
      <c r="F8564" s="412">
        <v>0</v>
      </c>
      <c r="G8564" s="412"/>
      <c r="H8564" s="413"/>
    </row>
    <row r="8565" spans="2:8" ht="27.75" x14ac:dyDescent="0.35">
      <c r="B8565" s="410" t="s">
        <v>9373</v>
      </c>
      <c r="C8565" s="411" t="s">
        <v>471</v>
      </c>
      <c r="D8565" s="412"/>
      <c r="E8565" s="412">
        <v>0</v>
      </c>
      <c r="F8565" s="412">
        <v>29000</v>
      </c>
      <c r="G8565" s="412"/>
      <c r="H8565" s="413"/>
    </row>
    <row r="8566" spans="2:8" ht="27.75" x14ac:dyDescent="0.35">
      <c r="B8566" s="410" t="s">
        <v>9374</v>
      </c>
      <c r="C8566" s="411" t="s">
        <v>471</v>
      </c>
      <c r="D8566" s="412"/>
      <c r="E8566" s="412">
        <v>29000</v>
      </c>
      <c r="F8566" s="412">
        <v>0</v>
      </c>
      <c r="G8566" s="412"/>
      <c r="H8566" s="413"/>
    </row>
    <row r="8567" spans="2:8" ht="27.75" x14ac:dyDescent="0.35">
      <c r="B8567" s="410" t="s">
        <v>9375</v>
      </c>
      <c r="C8567" s="411" t="s">
        <v>471</v>
      </c>
      <c r="D8567" s="412"/>
      <c r="E8567" s="412">
        <v>0</v>
      </c>
      <c r="F8567" s="412">
        <v>8352</v>
      </c>
      <c r="G8567" s="412"/>
      <c r="H8567" s="413"/>
    </row>
    <row r="8568" spans="2:8" ht="27.75" x14ac:dyDescent="0.35">
      <c r="B8568" s="410" t="s">
        <v>9376</v>
      </c>
      <c r="C8568" s="411" t="s">
        <v>471</v>
      </c>
      <c r="D8568" s="412"/>
      <c r="E8568" s="412">
        <v>8352</v>
      </c>
      <c r="F8568" s="412">
        <v>0</v>
      </c>
      <c r="G8568" s="412"/>
      <c r="H8568" s="413"/>
    </row>
    <row r="8569" spans="2:8" ht="27.75" x14ac:dyDescent="0.35">
      <c r="B8569" s="410" t="s">
        <v>9377</v>
      </c>
      <c r="C8569" s="411" t="s">
        <v>471</v>
      </c>
      <c r="D8569" s="412"/>
      <c r="E8569" s="412">
        <v>0</v>
      </c>
      <c r="F8569" s="412">
        <v>19554.12</v>
      </c>
      <c r="G8569" s="412"/>
      <c r="H8569" s="413"/>
    </row>
    <row r="8570" spans="2:8" ht="27.75" x14ac:dyDescent="0.35">
      <c r="B8570" s="410" t="s">
        <v>9378</v>
      </c>
      <c r="C8570" s="411" t="s">
        <v>471</v>
      </c>
      <c r="D8570" s="412"/>
      <c r="E8570" s="412">
        <v>19554.12</v>
      </c>
      <c r="F8570" s="412">
        <v>0</v>
      </c>
      <c r="G8570" s="412"/>
      <c r="H8570" s="413"/>
    </row>
    <row r="8571" spans="2:8" ht="40.5" x14ac:dyDescent="0.35">
      <c r="B8571" s="410" t="s">
        <v>9379</v>
      </c>
      <c r="C8571" s="411" t="s">
        <v>492</v>
      </c>
      <c r="D8571" s="412"/>
      <c r="E8571" s="412">
        <v>0</v>
      </c>
      <c r="F8571" s="412">
        <v>13920</v>
      </c>
      <c r="G8571" s="412"/>
      <c r="H8571" s="413"/>
    </row>
    <row r="8572" spans="2:8" ht="40.5" x14ac:dyDescent="0.35">
      <c r="B8572" s="410" t="s">
        <v>9380</v>
      </c>
      <c r="C8572" s="411" t="s">
        <v>492</v>
      </c>
      <c r="D8572" s="412"/>
      <c r="E8572" s="412">
        <v>13920</v>
      </c>
      <c r="F8572" s="412">
        <v>0</v>
      </c>
      <c r="G8572" s="412"/>
      <c r="H8572" s="413"/>
    </row>
    <row r="8573" spans="2:8" ht="40.5" x14ac:dyDescent="0.35">
      <c r="B8573" s="410" t="s">
        <v>9381</v>
      </c>
      <c r="C8573" s="411" t="s">
        <v>492</v>
      </c>
      <c r="D8573" s="412"/>
      <c r="E8573" s="412">
        <v>0</v>
      </c>
      <c r="F8573" s="412">
        <v>25520</v>
      </c>
      <c r="G8573" s="412"/>
      <c r="H8573" s="413"/>
    </row>
    <row r="8574" spans="2:8" ht="40.5" x14ac:dyDescent="0.35">
      <c r="B8574" s="410" t="s">
        <v>9382</v>
      </c>
      <c r="C8574" s="411" t="s">
        <v>492</v>
      </c>
      <c r="D8574" s="412"/>
      <c r="E8574" s="412">
        <v>25520</v>
      </c>
      <c r="F8574" s="412">
        <v>0</v>
      </c>
      <c r="G8574" s="412"/>
      <c r="H8574" s="413"/>
    </row>
    <row r="8575" spans="2:8" ht="40.5" x14ac:dyDescent="0.35">
      <c r="B8575" s="410" t="s">
        <v>9383</v>
      </c>
      <c r="C8575" s="411" t="s">
        <v>492</v>
      </c>
      <c r="D8575" s="412"/>
      <c r="E8575" s="412">
        <v>0</v>
      </c>
      <c r="F8575" s="412">
        <v>24360</v>
      </c>
      <c r="G8575" s="412"/>
      <c r="H8575" s="413"/>
    </row>
    <row r="8576" spans="2:8" ht="40.5" x14ac:dyDescent="0.35">
      <c r="B8576" s="410" t="s">
        <v>9384</v>
      </c>
      <c r="C8576" s="411" t="s">
        <v>492</v>
      </c>
      <c r="D8576" s="412"/>
      <c r="E8576" s="412">
        <v>24360</v>
      </c>
      <c r="F8576" s="412">
        <v>0</v>
      </c>
      <c r="G8576" s="412"/>
      <c r="H8576" s="413"/>
    </row>
    <row r="8577" spans="2:8" ht="40.5" x14ac:dyDescent="0.35">
      <c r="B8577" s="410" t="s">
        <v>9385</v>
      </c>
      <c r="C8577" s="411" t="s">
        <v>492</v>
      </c>
      <c r="D8577" s="412"/>
      <c r="E8577" s="412">
        <v>0</v>
      </c>
      <c r="F8577" s="412">
        <v>10440</v>
      </c>
      <c r="G8577" s="412"/>
      <c r="H8577" s="413"/>
    </row>
    <row r="8578" spans="2:8" ht="40.5" x14ac:dyDescent="0.35">
      <c r="B8578" s="410" t="s">
        <v>9386</v>
      </c>
      <c r="C8578" s="411" t="s">
        <v>492</v>
      </c>
      <c r="D8578" s="412"/>
      <c r="E8578" s="412">
        <v>10440</v>
      </c>
      <c r="F8578" s="412">
        <v>0</v>
      </c>
      <c r="G8578" s="412"/>
      <c r="H8578" s="413"/>
    </row>
    <row r="8579" spans="2:8" ht="40.5" x14ac:dyDescent="0.35">
      <c r="B8579" s="410" t="s">
        <v>9387</v>
      </c>
      <c r="C8579" s="411" t="s">
        <v>492</v>
      </c>
      <c r="D8579" s="412"/>
      <c r="E8579" s="412">
        <v>0</v>
      </c>
      <c r="F8579" s="412">
        <v>21460</v>
      </c>
      <c r="G8579" s="412"/>
      <c r="H8579" s="413"/>
    </row>
    <row r="8580" spans="2:8" ht="40.5" x14ac:dyDescent="0.35">
      <c r="B8580" s="410" t="s">
        <v>9388</v>
      </c>
      <c r="C8580" s="411" t="s">
        <v>492</v>
      </c>
      <c r="D8580" s="412"/>
      <c r="E8580" s="412">
        <v>21460</v>
      </c>
      <c r="F8580" s="412">
        <v>0</v>
      </c>
      <c r="G8580" s="412"/>
      <c r="H8580" s="413"/>
    </row>
    <row r="8581" spans="2:8" ht="40.5" x14ac:dyDescent="0.35">
      <c r="B8581" s="410" t="s">
        <v>9389</v>
      </c>
      <c r="C8581" s="411" t="s">
        <v>492</v>
      </c>
      <c r="D8581" s="412"/>
      <c r="E8581" s="412">
        <v>0</v>
      </c>
      <c r="F8581" s="412">
        <v>16820</v>
      </c>
      <c r="G8581" s="412"/>
      <c r="H8581" s="413"/>
    </row>
    <row r="8582" spans="2:8" ht="40.5" x14ac:dyDescent="0.35">
      <c r="B8582" s="410" t="s">
        <v>9390</v>
      </c>
      <c r="C8582" s="411" t="s">
        <v>492</v>
      </c>
      <c r="D8582" s="412"/>
      <c r="E8582" s="412">
        <v>16820</v>
      </c>
      <c r="F8582" s="412">
        <v>0</v>
      </c>
      <c r="G8582" s="412"/>
      <c r="H8582" s="413"/>
    </row>
    <row r="8583" spans="2:8" ht="40.5" x14ac:dyDescent="0.35">
      <c r="B8583" s="410" t="s">
        <v>9391</v>
      </c>
      <c r="C8583" s="411" t="s">
        <v>492</v>
      </c>
      <c r="D8583" s="412"/>
      <c r="E8583" s="412">
        <v>0</v>
      </c>
      <c r="F8583" s="412">
        <v>29000</v>
      </c>
      <c r="G8583" s="412"/>
      <c r="H8583" s="413"/>
    </row>
    <row r="8584" spans="2:8" ht="40.5" x14ac:dyDescent="0.35">
      <c r="B8584" s="410" t="s">
        <v>9392</v>
      </c>
      <c r="C8584" s="411" t="s">
        <v>492</v>
      </c>
      <c r="D8584" s="412"/>
      <c r="E8584" s="412">
        <v>29000</v>
      </c>
      <c r="F8584" s="412">
        <v>0</v>
      </c>
      <c r="G8584" s="412"/>
      <c r="H8584" s="413"/>
    </row>
    <row r="8585" spans="2:8" ht="40.5" x14ac:dyDescent="0.35">
      <c r="B8585" s="410" t="s">
        <v>9393</v>
      </c>
      <c r="C8585" s="411" t="s">
        <v>492</v>
      </c>
      <c r="D8585" s="412"/>
      <c r="E8585" s="412">
        <v>0</v>
      </c>
      <c r="F8585" s="412">
        <v>20880</v>
      </c>
      <c r="G8585" s="412"/>
      <c r="H8585" s="413"/>
    </row>
    <row r="8586" spans="2:8" ht="40.5" x14ac:dyDescent="0.35">
      <c r="B8586" s="410" t="s">
        <v>9394</v>
      </c>
      <c r="C8586" s="411" t="s">
        <v>492</v>
      </c>
      <c r="D8586" s="412"/>
      <c r="E8586" s="412">
        <v>20880</v>
      </c>
      <c r="F8586" s="412">
        <v>0</v>
      </c>
      <c r="G8586" s="412"/>
      <c r="H8586" s="413"/>
    </row>
    <row r="8587" spans="2:8" ht="40.5" x14ac:dyDescent="0.35">
      <c r="B8587" s="410" t="s">
        <v>9395</v>
      </c>
      <c r="C8587" s="411" t="s">
        <v>492</v>
      </c>
      <c r="D8587" s="412"/>
      <c r="E8587" s="412">
        <v>0</v>
      </c>
      <c r="F8587" s="412">
        <v>26680</v>
      </c>
      <c r="G8587" s="412"/>
      <c r="H8587" s="413"/>
    </row>
    <row r="8588" spans="2:8" ht="40.5" x14ac:dyDescent="0.35">
      <c r="B8588" s="410" t="s">
        <v>9396</v>
      </c>
      <c r="C8588" s="411" t="s">
        <v>492</v>
      </c>
      <c r="D8588" s="412"/>
      <c r="E8588" s="412">
        <v>26680</v>
      </c>
      <c r="F8588" s="412">
        <v>0</v>
      </c>
      <c r="G8588" s="412"/>
      <c r="H8588" s="413"/>
    </row>
    <row r="8589" spans="2:8" ht="40.5" x14ac:dyDescent="0.35">
      <c r="B8589" s="410" t="s">
        <v>9397</v>
      </c>
      <c r="C8589" s="411" t="s">
        <v>492</v>
      </c>
      <c r="D8589" s="412"/>
      <c r="E8589" s="412">
        <v>0</v>
      </c>
      <c r="F8589" s="412">
        <v>22040</v>
      </c>
      <c r="G8589" s="412"/>
      <c r="H8589" s="413"/>
    </row>
    <row r="8590" spans="2:8" ht="40.5" x14ac:dyDescent="0.35">
      <c r="B8590" s="410" t="s">
        <v>9398</v>
      </c>
      <c r="C8590" s="411" t="s">
        <v>492</v>
      </c>
      <c r="D8590" s="412"/>
      <c r="E8590" s="412">
        <v>22040</v>
      </c>
      <c r="F8590" s="412">
        <v>0</v>
      </c>
      <c r="G8590" s="412"/>
      <c r="H8590" s="413"/>
    </row>
    <row r="8591" spans="2:8" ht="40.5" x14ac:dyDescent="0.35">
      <c r="B8591" s="410" t="s">
        <v>9399</v>
      </c>
      <c r="C8591" s="411" t="s">
        <v>492</v>
      </c>
      <c r="D8591" s="412"/>
      <c r="E8591" s="412">
        <v>0</v>
      </c>
      <c r="F8591" s="412">
        <v>3480</v>
      </c>
      <c r="G8591" s="412"/>
      <c r="H8591" s="413"/>
    </row>
    <row r="8592" spans="2:8" ht="40.5" x14ac:dyDescent="0.35">
      <c r="B8592" s="410" t="s">
        <v>9400</v>
      </c>
      <c r="C8592" s="411" t="s">
        <v>492</v>
      </c>
      <c r="D8592" s="412"/>
      <c r="E8592" s="412">
        <v>3480</v>
      </c>
      <c r="F8592" s="412">
        <v>0</v>
      </c>
      <c r="G8592" s="412"/>
      <c r="H8592" s="413"/>
    </row>
    <row r="8593" spans="2:8" ht="27.75" x14ac:dyDescent="0.35">
      <c r="B8593" s="410" t="s">
        <v>9401</v>
      </c>
      <c r="C8593" s="411" t="s">
        <v>3598</v>
      </c>
      <c r="D8593" s="412">
        <v>0</v>
      </c>
      <c r="E8593" s="412">
        <v>57649.96</v>
      </c>
      <c r="F8593" s="412">
        <v>57649.96</v>
      </c>
      <c r="G8593" s="412">
        <v>0</v>
      </c>
      <c r="H8593" s="413"/>
    </row>
    <row r="8594" spans="2:8" x14ac:dyDescent="0.35">
      <c r="B8594" s="410" t="s">
        <v>9402</v>
      </c>
      <c r="C8594" s="411" t="s">
        <v>3600</v>
      </c>
      <c r="D8594" s="412">
        <v>0</v>
      </c>
      <c r="E8594" s="412">
        <v>57649.96</v>
      </c>
      <c r="F8594" s="412">
        <v>57649.96</v>
      </c>
      <c r="G8594" s="412">
        <v>0</v>
      </c>
      <c r="H8594" s="413"/>
    </row>
    <row r="8595" spans="2:8" x14ac:dyDescent="0.35">
      <c r="B8595" s="410" t="s">
        <v>9403</v>
      </c>
      <c r="C8595" s="411" t="s">
        <v>361</v>
      </c>
      <c r="D8595" s="412"/>
      <c r="E8595" s="412">
        <v>0</v>
      </c>
      <c r="F8595" s="412">
        <v>22499.99</v>
      </c>
      <c r="G8595" s="412"/>
      <c r="H8595" s="413"/>
    </row>
    <row r="8596" spans="2:8" x14ac:dyDescent="0.35">
      <c r="B8596" s="410" t="s">
        <v>9404</v>
      </c>
      <c r="C8596" s="411" t="s">
        <v>361</v>
      </c>
      <c r="D8596" s="412"/>
      <c r="E8596" s="412">
        <v>22499.99</v>
      </c>
      <c r="F8596" s="412">
        <v>0</v>
      </c>
      <c r="G8596" s="412"/>
      <c r="H8596" s="413"/>
    </row>
    <row r="8597" spans="2:8" x14ac:dyDescent="0.35">
      <c r="B8597" s="410" t="s">
        <v>9405</v>
      </c>
      <c r="C8597" s="411" t="s">
        <v>361</v>
      </c>
      <c r="D8597" s="412"/>
      <c r="E8597" s="412">
        <v>0</v>
      </c>
      <c r="F8597" s="412">
        <v>5899.99</v>
      </c>
      <c r="G8597" s="412"/>
      <c r="H8597" s="413"/>
    </row>
    <row r="8598" spans="2:8" x14ac:dyDescent="0.35">
      <c r="B8598" s="410" t="s">
        <v>9406</v>
      </c>
      <c r="C8598" s="411" t="s">
        <v>361</v>
      </c>
      <c r="D8598" s="412"/>
      <c r="E8598" s="412">
        <v>5899.99</v>
      </c>
      <c r="F8598" s="412">
        <v>0</v>
      </c>
      <c r="G8598" s="412"/>
      <c r="H8598" s="413"/>
    </row>
    <row r="8599" spans="2:8" x14ac:dyDescent="0.35">
      <c r="B8599" s="410" t="s">
        <v>9407</v>
      </c>
      <c r="C8599" s="411" t="s">
        <v>521</v>
      </c>
      <c r="D8599" s="412"/>
      <c r="E8599" s="412">
        <v>0</v>
      </c>
      <c r="F8599" s="412">
        <v>1249.99</v>
      </c>
      <c r="G8599" s="412"/>
      <c r="H8599" s="413"/>
    </row>
    <row r="8600" spans="2:8" x14ac:dyDescent="0.35">
      <c r="B8600" s="410" t="s">
        <v>9408</v>
      </c>
      <c r="C8600" s="411" t="s">
        <v>521</v>
      </c>
      <c r="D8600" s="412"/>
      <c r="E8600" s="412">
        <v>1249.99</v>
      </c>
      <c r="F8600" s="412">
        <v>0</v>
      </c>
      <c r="G8600" s="412"/>
      <c r="H8600" s="413"/>
    </row>
    <row r="8601" spans="2:8" x14ac:dyDescent="0.35">
      <c r="B8601" s="410" t="s">
        <v>9409</v>
      </c>
      <c r="C8601" s="411" t="s">
        <v>521</v>
      </c>
      <c r="D8601" s="412"/>
      <c r="E8601" s="412">
        <v>0</v>
      </c>
      <c r="F8601" s="412">
        <v>15999.99</v>
      </c>
      <c r="G8601" s="412"/>
      <c r="H8601" s="413"/>
    </row>
    <row r="8602" spans="2:8" x14ac:dyDescent="0.35">
      <c r="B8602" s="410" t="s">
        <v>9410</v>
      </c>
      <c r="C8602" s="411" t="s">
        <v>521</v>
      </c>
      <c r="D8602" s="412"/>
      <c r="E8602" s="412">
        <v>15999.99</v>
      </c>
      <c r="F8602" s="412">
        <v>0</v>
      </c>
      <c r="G8602" s="412"/>
      <c r="H8602" s="413"/>
    </row>
    <row r="8603" spans="2:8" ht="27.75" x14ac:dyDescent="0.35">
      <c r="B8603" s="410" t="s">
        <v>9411</v>
      </c>
      <c r="C8603" s="411" t="s">
        <v>901</v>
      </c>
      <c r="D8603" s="412"/>
      <c r="E8603" s="412">
        <v>0</v>
      </c>
      <c r="F8603" s="412">
        <v>12000</v>
      </c>
      <c r="G8603" s="412"/>
      <c r="H8603" s="413"/>
    </row>
    <row r="8604" spans="2:8" ht="27.75" x14ac:dyDescent="0.35">
      <c r="B8604" s="410" t="s">
        <v>9412</v>
      </c>
      <c r="C8604" s="411" t="s">
        <v>901</v>
      </c>
      <c r="D8604" s="412"/>
      <c r="E8604" s="412">
        <v>12000</v>
      </c>
      <c r="F8604" s="412">
        <v>0</v>
      </c>
      <c r="G8604" s="412"/>
      <c r="H8604" s="413"/>
    </row>
    <row r="8605" spans="2:8" ht="27.75" x14ac:dyDescent="0.35">
      <c r="B8605" s="410" t="s">
        <v>9413</v>
      </c>
      <c r="C8605" s="411" t="s">
        <v>3604</v>
      </c>
      <c r="D8605" s="412">
        <v>0</v>
      </c>
      <c r="E8605" s="412">
        <v>42474</v>
      </c>
      <c r="F8605" s="412">
        <v>42474</v>
      </c>
      <c r="G8605" s="412">
        <v>0</v>
      </c>
      <c r="H8605" s="413"/>
    </row>
    <row r="8606" spans="2:8" x14ac:dyDescent="0.35">
      <c r="B8606" s="410" t="s">
        <v>9414</v>
      </c>
      <c r="C8606" s="411" t="s">
        <v>3606</v>
      </c>
      <c r="D8606" s="412">
        <v>0</v>
      </c>
      <c r="E8606" s="412">
        <v>34974</v>
      </c>
      <c r="F8606" s="412">
        <v>34974</v>
      </c>
      <c r="G8606" s="412">
        <v>0</v>
      </c>
      <c r="H8606" s="413"/>
    </row>
    <row r="8607" spans="2:8" x14ac:dyDescent="0.35">
      <c r="B8607" s="410" t="s">
        <v>9415</v>
      </c>
      <c r="C8607" s="411" t="s">
        <v>3606</v>
      </c>
      <c r="D8607" s="412">
        <v>0</v>
      </c>
      <c r="E8607" s="412">
        <v>34974</v>
      </c>
      <c r="F8607" s="412">
        <v>34974</v>
      </c>
      <c r="G8607" s="412">
        <v>0</v>
      </c>
      <c r="H8607" s="413"/>
    </row>
    <row r="8608" spans="2:8" ht="40.5" x14ac:dyDescent="0.35">
      <c r="B8608" s="410" t="s">
        <v>9416</v>
      </c>
      <c r="C8608" s="411" t="s">
        <v>1272</v>
      </c>
      <c r="D8608" s="412"/>
      <c r="E8608" s="412">
        <v>0</v>
      </c>
      <c r="F8608" s="412">
        <v>9860</v>
      </c>
      <c r="G8608" s="412"/>
      <c r="H8608" s="413"/>
    </row>
    <row r="8609" spans="2:8" ht="40.5" x14ac:dyDescent="0.35">
      <c r="B8609" s="410" t="s">
        <v>9417</v>
      </c>
      <c r="C8609" s="411" t="s">
        <v>1272</v>
      </c>
      <c r="D8609" s="412"/>
      <c r="E8609" s="412">
        <v>9860</v>
      </c>
      <c r="F8609" s="412">
        <v>0</v>
      </c>
      <c r="G8609" s="412"/>
      <c r="H8609" s="413"/>
    </row>
    <row r="8610" spans="2:8" ht="40.5" x14ac:dyDescent="0.35">
      <c r="B8610" s="410" t="s">
        <v>9418</v>
      </c>
      <c r="C8610" s="411" t="s">
        <v>1272</v>
      </c>
      <c r="D8610" s="412"/>
      <c r="E8610" s="412">
        <v>0</v>
      </c>
      <c r="F8610" s="412">
        <v>21344</v>
      </c>
      <c r="G8610" s="412"/>
      <c r="H8610" s="413"/>
    </row>
    <row r="8611" spans="2:8" ht="40.5" x14ac:dyDescent="0.35">
      <c r="B8611" s="410" t="s">
        <v>9419</v>
      </c>
      <c r="C8611" s="411" t="s">
        <v>1272</v>
      </c>
      <c r="D8611" s="412"/>
      <c r="E8611" s="412">
        <v>21344</v>
      </c>
      <c r="F8611" s="412">
        <v>0</v>
      </c>
      <c r="G8611" s="412"/>
      <c r="H8611" s="413"/>
    </row>
    <row r="8612" spans="2:8" ht="40.5" x14ac:dyDescent="0.35">
      <c r="B8612" s="410" t="s">
        <v>9420</v>
      </c>
      <c r="C8612" s="411" t="s">
        <v>1272</v>
      </c>
      <c r="D8612" s="412"/>
      <c r="E8612" s="412">
        <v>0</v>
      </c>
      <c r="F8612" s="412">
        <v>3770</v>
      </c>
      <c r="G8612" s="412"/>
      <c r="H8612" s="413"/>
    </row>
    <row r="8613" spans="2:8" ht="40.5" x14ac:dyDescent="0.35">
      <c r="B8613" s="410" t="s">
        <v>9421</v>
      </c>
      <c r="C8613" s="411" t="s">
        <v>1272</v>
      </c>
      <c r="D8613" s="412"/>
      <c r="E8613" s="412">
        <v>3770</v>
      </c>
      <c r="F8613" s="412">
        <v>0</v>
      </c>
      <c r="G8613" s="412"/>
      <c r="H8613" s="413"/>
    </row>
    <row r="8614" spans="2:8" x14ac:dyDescent="0.35">
      <c r="B8614" s="410" t="s">
        <v>9422</v>
      </c>
      <c r="C8614" s="411" t="s">
        <v>4158</v>
      </c>
      <c r="D8614" s="412">
        <v>0</v>
      </c>
      <c r="E8614" s="412">
        <v>7500</v>
      </c>
      <c r="F8614" s="412">
        <v>7500</v>
      </c>
      <c r="G8614" s="412">
        <v>0</v>
      </c>
      <c r="H8614" s="413"/>
    </row>
    <row r="8615" spans="2:8" x14ac:dyDescent="0.35">
      <c r="B8615" s="410" t="s">
        <v>9423</v>
      </c>
      <c r="C8615" s="411" t="s">
        <v>4158</v>
      </c>
      <c r="D8615" s="412">
        <v>0</v>
      </c>
      <c r="E8615" s="412">
        <v>7500</v>
      </c>
      <c r="F8615" s="412">
        <v>7500</v>
      </c>
      <c r="G8615" s="412">
        <v>0</v>
      </c>
      <c r="H8615" s="413"/>
    </row>
    <row r="8616" spans="2:8" ht="40.5" x14ac:dyDescent="0.35">
      <c r="B8616" s="410" t="s">
        <v>9424</v>
      </c>
      <c r="C8616" s="411" t="s">
        <v>593</v>
      </c>
      <c r="D8616" s="412"/>
      <c r="E8616" s="412">
        <v>0</v>
      </c>
      <c r="F8616" s="412">
        <v>7500</v>
      </c>
      <c r="G8616" s="412"/>
      <c r="H8616" s="413"/>
    </row>
    <row r="8617" spans="2:8" ht="40.5" x14ac:dyDescent="0.35">
      <c r="B8617" s="410" t="s">
        <v>9425</v>
      </c>
      <c r="C8617" s="411" t="s">
        <v>593</v>
      </c>
      <c r="D8617" s="412"/>
      <c r="E8617" s="412">
        <v>7500</v>
      </c>
      <c r="F8617" s="412">
        <v>0</v>
      </c>
      <c r="G8617" s="412"/>
      <c r="H8617" s="413"/>
    </row>
    <row r="8618" spans="2:8" ht="27.75" x14ac:dyDescent="0.35">
      <c r="B8618" s="410" t="s">
        <v>9426</v>
      </c>
      <c r="C8618" s="411" t="s">
        <v>3612</v>
      </c>
      <c r="D8618" s="412">
        <v>0</v>
      </c>
      <c r="E8618" s="412">
        <v>18399.919999999998</v>
      </c>
      <c r="F8618" s="412">
        <v>18399.919999999998</v>
      </c>
      <c r="G8618" s="412">
        <v>0</v>
      </c>
      <c r="H8618" s="413"/>
    </row>
    <row r="8619" spans="2:8" ht="27.75" x14ac:dyDescent="0.35">
      <c r="B8619" s="410" t="s">
        <v>9427</v>
      </c>
      <c r="C8619" s="411" t="s">
        <v>3614</v>
      </c>
      <c r="D8619" s="412">
        <v>0</v>
      </c>
      <c r="E8619" s="412">
        <v>18399.919999999998</v>
      </c>
      <c r="F8619" s="412">
        <v>18399.919999999998</v>
      </c>
      <c r="G8619" s="412">
        <v>0</v>
      </c>
      <c r="H8619" s="413"/>
    </row>
    <row r="8620" spans="2:8" ht="27.75" x14ac:dyDescent="0.35">
      <c r="B8620" s="410" t="s">
        <v>9428</v>
      </c>
      <c r="C8620" s="411" t="s">
        <v>3614</v>
      </c>
      <c r="D8620" s="412">
        <v>0</v>
      </c>
      <c r="E8620" s="412">
        <v>18399.919999999998</v>
      </c>
      <c r="F8620" s="412">
        <v>18399.919999999998</v>
      </c>
      <c r="G8620" s="412">
        <v>0</v>
      </c>
      <c r="H8620" s="413"/>
    </row>
    <row r="8621" spans="2:8" x14ac:dyDescent="0.35">
      <c r="B8621" s="410" t="s">
        <v>9429</v>
      </c>
      <c r="C8621" s="411" t="s">
        <v>361</v>
      </c>
      <c r="D8621" s="412"/>
      <c r="E8621" s="412">
        <v>0</v>
      </c>
      <c r="F8621" s="412">
        <v>2299.9899999999998</v>
      </c>
      <c r="G8621" s="412"/>
      <c r="H8621" s="413"/>
    </row>
    <row r="8622" spans="2:8" x14ac:dyDescent="0.35">
      <c r="B8622" s="410" t="s">
        <v>9430</v>
      </c>
      <c r="C8622" s="411" t="s">
        <v>361</v>
      </c>
      <c r="D8622" s="412"/>
      <c r="E8622" s="412">
        <v>2299.9899999999998</v>
      </c>
      <c r="F8622" s="412">
        <v>0</v>
      </c>
      <c r="G8622" s="412"/>
      <c r="H8622" s="413"/>
    </row>
    <row r="8623" spans="2:8" x14ac:dyDescent="0.35">
      <c r="B8623" s="410" t="s">
        <v>9431</v>
      </c>
      <c r="C8623" s="411" t="s">
        <v>361</v>
      </c>
      <c r="D8623" s="412"/>
      <c r="E8623" s="412">
        <v>0</v>
      </c>
      <c r="F8623" s="412">
        <v>2299.9899999999998</v>
      </c>
      <c r="G8623" s="412"/>
      <c r="H8623" s="413"/>
    </row>
    <row r="8624" spans="2:8" x14ac:dyDescent="0.35">
      <c r="B8624" s="410" t="s">
        <v>9432</v>
      </c>
      <c r="C8624" s="411" t="s">
        <v>361</v>
      </c>
      <c r="D8624" s="412"/>
      <c r="E8624" s="412">
        <v>2299.9899999999998</v>
      </c>
      <c r="F8624" s="412">
        <v>0</v>
      </c>
      <c r="G8624" s="412"/>
      <c r="H8624" s="413"/>
    </row>
    <row r="8625" spans="2:8" x14ac:dyDescent="0.35">
      <c r="B8625" s="410" t="s">
        <v>9433</v>
      </c>
      <c r="C8625" s="411" t="s">
        <v>361</v>
      </c>
      <c r="D8625" s="412"/>
      <c r="E8625" s="412">
        <v>0</v>
      </c>
      <c r="F8625" s="412">
        <v>2299.9899999999998</v>
      </c>
      <c r="G8625" s="412"/>
      <c r="H8625" s="413"/>
    </row>
    <row r="8626" spans="2:8" x14ac:dyDescent="0.35">
      <c r="B8626" s="410" t="s">
        <v>9434</v>
      </c>
      <c r="C8626" s="411" t="s">
        <v>361</v>
      </c>
      <c r="D8626" s="412"/>
      <c r="E8626" s="412">
        <v>2299.9899999999998</v>
      </c>
      <c r="F8626" s="412">
        <v>0</v>
      </c>
      <c r="G8626" s="412"/>
      <c r="H8626" s="413"/>
    </row>
    <row r="8627" spans="2:8" x14ac:dyDescent="0.35">
      <c r="B8627" s="410" t="s">
        <v>9435</v>
      </c>
      <c r="C8627" s="411" t="s">
        <v>361</v>
      </c>
      <c r="D8627" s="412"/>
      <c r="E8627" s="412">
        <v>0</v>
      </c>
      <c r="F8627" s="412">
        <v>2299.9899999999998</v>
      </c>
      <c r="G8627" s="412"/>
      <c r="H8627" s="413"/>
    </row>
    <row r="8628" spans="2:8" x14ac:dyDescent="0.35">
      <c r="B8628" s="410" t="s">
        <v>9436</v>
      </c>
      <c r="C8628" s="411" t="s">
        <v>361</v>
      </c>
      <c r="D8628" s="412"/>
      <c r="E8628" s="412">
        <v>2299.9899999999998</v>
      </c>
      <c r="F8628" s="412">
        <v>0</v>
      </c>
      <c r="G8628" s="412"/>
      <c r="H8628" s="413"/>
    </row>
    <row r="8629" spans="2:8" x14ac:dyDescent="0.35">
      <c r="B8629" s="410" t="s">
        <v>9437</v>
      </c>
      <c r="C8629" s="411" t="s">
        <v>361</v>
      </c>
      <c r="D8629" s="412"/>
      <c r="E8629" s="412">
        <v>0</v>
      </c>
      <c r="F8629" s="412">
        <v>2299.9899999999998</v>
      </c>
      <c r="G8629" s="412"/>
      <c r="H8629" s="413"/>
    </row>
    <row r="8630" spans="2:8" x14ac:dyDescent="0.35">
      <c r="B8630" s="410" t="s">
        <v>9438</v>
      </c>
      <c r="C8630" s="411" t="s">
        <v>361</v>
      </c>
      <c r="D8630" s="412"/>
      <c r="E8630" s="412">
        <v>2299.9899999999998</v>
      </c>
      <c r="F8630" s="412">
        <v>0</v>
      </c>
      <c r="G8630" s="412"/>
      <c r="H8630" s="413"/>
    </row>
    <row r="8631" spans="2:8" x14ac:dyDescent="0.35">
      <c r="B8631" s="410" t="s">
        <v>9439</v>
      </c>
      <c r="C8631" s="411" t="s">
        <v>361</v>
      </c>
      <c r="D8631" s="412"/>
      <c r="E8631" s="412">
        <v>0</v>
      </c>
      <c r="F8631" s="412">
        <v>2299.9899999999998</v>
      </c>
      <c r="G8631" s="412"/>
      <c r="H8631" s="413"/>
    </row>
    <row r="8632" spans="2:8" x14ac:dyDescent="0.35">
      <c r="B8632" s="410" t="s">
        <v>9440</v>
      </c>
      <c r="C8632" s="411" t="s">
        <v>361</v>
      </c>
      <c r="D8632" s="412"/>
      <c r="E8632" s="412">
        <v>2299.9899999999998</v>
      </c>
      <c r="F8632" s="412">
        <v>0</v>
      </c>
      <c r="G8632" s="412"/>
      <c r="H8632" s="413"/>
    </row>
    <row r="8633" spans="2:8" x14ac:dyDescent="0.35">
      <c r="B8633" s="410" t="s">
        <v>9441</v>
      </c>
      <c r="C8633" s="411" t="s">
        <v>361</v>
      </c>
      <c r="D8633" s="412"/>
      <c r="E8633" s="412">
        <v>0</v>
      </c>
      <c r="F8633" s="412">
        <v>2299.9899999999998</v>
      </c>
      <c r="G8633" s="412"/>
      <c r="H8633" s="413"/>
    </row>
    <row r="8634" spans="2:8" x14ac:dyDescent="0.35">
      <c r="B8634" s="410" t="s">
        <v>9442</v>
      </c>
      <c r="C8634" s="411" t="s">
        <v>361</v>
      </c>
      <c r="D8634" s="412"/>
      <c r="E8634" s="412">
        <v>2299.9899999999998</v>
      </c>
      <c r="F8634" s="412">
        <v>0</v>
      </c>
      <c r="G8634" s="412"/>
      <c r="H8634" s="413"/>
    </row>
    <row r="8635" spans="2:8" x14ac:dyDescent="0.35">
      <c r="B8635" s="410" t="s">
        <v>9443</v>
      </c>
      <c r="C8635" s="411" t="s">
        <v>361</v>
      </c>
      <c r="D8635" s="412"/>
      <c r="E8635" s="412">
        <v>0</v>
      </c>
      <c r="F8635" s="412">
        <v>2299.9899999999998</v>
      </c>
      <c r="G8635" s="412"/>
      <c r="H8635" s="413"/>
    </row>
    <row r="8636" spans="2:8" x14ac:dyDescent="0.35">
      <c r="B8636" s="410" t="s">
        <v>9444</v>
      </c>
      <c r="C8636" s="411" t="s">
        <v>361</v>
      </c>
      <c r="D8636" s="412"/>
      <c r="E8636" s="412">
        <v>2299.9899999999998</v>
      </c>
      <c r="F8636" s="412">
        <v>0</v>
      </c>
      <c r="G8636" s="412"/>
      <c r="H8636" s="413"/>
    </row>
    <row r="8637" spans="2:8" ht="27.75" x14ac:dyDescent="0.35">
      <c r="B8637" s="410">
        <v>8250</v>
      </c>
      <c r="C8637" s="411" t="s">
        <v>9445</v>
      </c>
      <c r="D8637" s="412">
        <v>0</v>
      </c>
      <c r="E8637" s="412">
        <v>4968091.6500000004</v>
      </c>
      <c r="F8637" s="412">
        <v>4968091.6500000004</v>
      </c>
      <c r="G8637" s="412">
        <v>0</v>
      </c>
      <c r="H8637" s="413"/>
    </row>
    <row r="8638" spans="2:8" ht="27.75" x14ac:dyDescent="0.35">
      <c r="B8638" s="410">
        <v>8251</v>
      </c>
      <c r="C8638" s="411" t="s">
        <v>9446</v>
      </c>
      <c r="D8638" s="412">
        <v>0</v>
      </c>
      <c r="E8638" s="412">
        <v>4370260.87</v>
      </c>
      <c r="F8638" s="412">
        <v>4370260.87</v>
      </c>
      <c r="G8638" s="412">
        <v>0</v>
      </c>
      <c r="H8638" s="413"/>
    </row>
    <row r="8639" spans="2:8" x14ac:dyDescent="0.35">
      <c r="B8639" s="410" t="s">
        <v>9447</v>
      </c>
      <c r="C8639" s="411" t="s">
        <v>1719</v>
      </c>
      <c r="D8639" s="412">
        <v>0</v>
      </c>
      <c r="E8639" s="412">
        <v>2793360.65</v>
      </c>
      <c r="F8639" s="412">
        <v>2793360.65</v>
      </c>
      <c r="G8639" s="412">
        <v>0</v>
      </c>
      <c r="H8639" s="413"/>
    </row>
    <row r="8640" spans="2:8" ht="27.75" x14ac:dyDescent="0.35">
      <c r="B8640" s="410" t="s">
        <v>9448</v>
      </c>
      <c r="C8640" s="411" t="s">
        <v>1721</v>
      </c>
      <c r="D8640" s="412">
        <v>0</v>
      </c>
      <c r="E8640" s="412">
        <v>1401155.18</v>
      </c>
      <c r="F8640" s="412">
        <v>1401155.18</v>
      </c>
      <c r="G8640" s="412">
        <v>0</v>
      </c>
      <c r="H8640" s="413"/>
    </row>
    <row r="8641" spans="2:8" x14ac:dyDescent="0.35">
      <c r="B8641" s="410" t="s">
        <v>9449</v>
      </c>
      <c r="C8641" s="411" t="s">
        <v>1723</v>
      </c>
      <c r="D8641" s="412">
        <v>0</v>
      </c>
      <c r="E8641" s="412">
        <v>1401155.18</v>
      </c>
      <c r="F8641" s="412">
        <v>1401155.18</v>
      </c>
      <c r="G8641" s="412">
        <v>0</v>
      </c>
      <c r="H8641" s="413"/>
    </row>
    <row r="8642" spans="2:8" x14ac:dyDescent="0.35">
      <c r="B8642" s="410" t="s">
        <v>9450</v>
      </c>
      <c r="C8642" s="411" t="s">
        <v>1725</v>
      </c>
      <c r="D8642" s="412">
        <v>0</v>
      </c>
      <c r="E8642" s="412">
        <v>1401155.18</v>
      </c>
      <c r="F8642" s="412">
        <v>1401155.18</v>
      </c>
      <c r="G8642" s="412">
        <v>0</v>
      </c>
      <c r="H8642" s="413"/>
    </row>
    <row r="8643" spans="2:8" ht="40.5" x14ac:dyDescent="0.35">
      <c r="B8643" s="410" t="s">
        <v>9451</v>
      </c>
      <c r="C8643" s="411" t="s">
        <v>591</v>
      </c>
      <c r="D8643" s="412"/>
      <c r="E8643" s="412">
        <v>0</v>
      </c>
      <c r="F8643" s="412">
        <v>2200</v>
      </c>
      <c r="G8643" s="412"/>
      <c r="H8643" s="413"/>
    </row>
    <row r="8644" spans="2:8" ht="40.5" x14ac:dyDescent="0.35">
      <c r="B8644" s="410" t="s">
        <v>9452</v>
      </c>
      <c r="C8644" s="411" t="s">
        <v>591</v>
      </c>
      <c r="D8644" s="412"/>
      <c r="E8644" s="412">
        <v>2200</v>
      </c>
      <c r="F8644" s="412">
        <v>0</v>
      </c>
      <c r="G8644" s="412"/>
      <c r="H8644" s="413"/>
    </row>
    <row r="8645" spans="2:8" ht="40.5" x14ac:dyDescent="0.35">
      <c r="B8645" s="410" t="s">
        <v>9453</v>
      </c>
      <c r="C8645" s="411" t="s">
        <v>617</v>
      </c>
      <c r="D8645" s="412"/>
      <c r="E8645" s="412">
        <v>0</v>
      </c>
      <c r="F8645" s="412">
        <v>2200</v>
      </c>
      <c r="G8645" s="412"/>
      <c r="H8645" s="413"/>
    </row>
    <row r="8646" spans="2:8" ht="40.5" x14ac:dyDescent="0.35">
      <c r="B8646" s="410" t="s">
        <v>9454</v>
      </c>
      <c r="C8646" s="411" t="s">
        <v>617</v>
      </c>
      <c r="D8646" s="412"/>
      <c r="E8646" s="412">
        <v>2200</v>
      </c>
      <c r="F8646" s="412">
        <v>0</v>
      </c>
      <c r="G8646" s="412"/>
      <c r="H8646" s="413"/>
    </row>
    <row r="8647" spans="2:8" ht="40.5" x14ac:dyDescent="0.35">
      <c r="B8647" s="410" t="s">
        <v>9455</v>
      </c>
      <c r="C8647" s="411" t="s">
        <v>617</v>
      </c>
      <c r="D8647" s="412"/>
      <c r="E8647" s="412">
        <v>0</v>
      </c>
      <c r="F8647" s="412">
        <v>2500</v>
      </c>
      <c r="G8647" s="412"/>
      <c r="H8647" s="413"/>
    </row>
    <row r="8648" spans="2:8" ht="40.5" x14ac:dyDescent="0.35">
      <c r="B8648" s="410" t="s">
        <v>9456</v>
      </c>
      <c r="C8648" s="411" t="s">
        <v>617</v>
      </c>
      <c r="D8648" s="412"/>
      <c r="E8648" s="412">
        <v>2500</v>
      </c>
      <c r="F8648" s="412">
        <v>0</v>
      </c>
      <c r="G8648" s="412"/>
      <c r="H8648" s="413"/>
    </row>
    <row r="8649" spans="2:8" ht="40.5" x14ac:dyDescent="0.35">
      <c r="B8649" s="410" t="s">
        <v>9457</v>
      </c>
      <c r="C8649" s="411" t="s">
        <v>617</v>
      </c>
      <c r="D8649" s="412"/>
      <c r="E8649" s="412">
        <v>0</v>
      </c>
      <c r="F8649" s="412">
        <v>2200</v>
      </c>
      <c r="G8649" s="412"/>
      <c r="H8649" s="413"/>
    </row>
    <row r="8650" spans="2:8" ht="40.5" x14ac:dyDescent="0.35">
      <c r="B8650" s="410" t="s">
        <v>9458</v>
      </c>
      <c r="C8650" s="411" t="s">
        <v>617</v>
      </c>
      <c r="D8650" s="412"/>
      <c r="E8650" s="412">
        <v>2200</v>
      </c>
      <c r="F8650" s="412">
        <v>0</v>
      </c>
      <c r="G8650" s="412"/>
      <c r="H8650" s="413"/>
    </row>
    <row r="8651" spans="2:8" ht="40.5" x14ac:dyDescent="0.35">
      <c r="B8651" s="410" t="s">
        <v>9459</v>
      </c>
      <c r="C8651" s="411" t="s">
        <v>617</v>
      </c>
      <c r="D8651" s="412"/>
      <c r="E8651" s="412">
        <v>0</v>
      </c>
      <c r="F8651" s="412">
        <v>2200</v>
      </c>
      <c r="G8651" s="412"/>
      <c r="H8651" s="413"/>
    </row>
    <row r="8652" spans="2:8" ht="40.5" x14ac:dyDescent="0.35">
      <c r="B8652" s="410" t="s">
        <v>9460</v>
      </c>
      <c r="C8652" s="411" t="s">
        <v>617</v>
      </c>
      <c r="D8652" s="412"/>
      <c r="E8652" s="412">
        <v>2200</v>
      </c>
      <c r="F8652" s="412">
        <v>0</v>
      </c>
      <c r="G8652" s="412"/>
      <c r="H8652" s="413"/>
    </row>
    <row r="8653" spans="2:8" ht="40.5" x14ac:dyDescent="0.35">
      <c r="B8653" s="410" t="s">
        <v>9461</v>
      </c>
      <c r="C8653" s="411" t="s">
        <v>617</v>
      </c>
      <c r="D8653" s="412"/>
      <c r="E8653" s="412">
        <v>0</v>
      </c>
      <c r="F8653" s="412">
        <v>2200</v>
      </c>
      <c r="G8653" s="412"/>
      <c r="H8653" s="413"/>
    </row>
    <row r="8654" spans="2:8" ht="40.5" x14ac:dyDescent="0.35">
      <c r="B8654" s="410" t="s">
        <v>9462</v>
      </c>
      <c r="C8654" s="411" t="s">
        <v>617</v>
      </c>
      <c r="D8654" s="412"/>
      <c r="E8654" s="412">
        <v>2200</v>
      </c>
      <c r="F8654" s="412">
        <v>0</v>
      </c>
      <c r="G8654" s="412"/>
      <c r="H8654" s="413"/>
    </row>
    <row r="8655" spans="2:8" ht="40.5" x14ac:dyDescent="0.35">
      <c r="B8655" s="410" t="s">
        <v>9463</v>
      </c>
      <c r="C8655" s="411" t="s">
        <v>617</v>
      </c>
      <c r="D8655" s="412"/>
      <c r="E8655" s="412">
        <v>0</v>
      </c>
      <c r="F8655" s="412">
        <v>3000</v>
      </c>
      <c r="G8655" s="412"/>
      <c r="H8655" s="413"/>
    </row>
    <row r="8656" spans="2:8" ht="40.5" x14ac:dyDescent="0.35">
      <c r="B8656" s="410" t="s">
        <v>9464</v>
      </c>
      <c r="C8656" s="411" t="s">
        <v>617</v>
      </c>
      <c r="D8656" s="412"/>
      <c r="E8656" s="412">
        <v>3000</v>
      </c>
      <c r="F8656" s="412">
        <v>0</v>
      </c>
      <c r="G8656" s="412"/>
      <c r="H8656" s="413"/>
    </row>
    <row r="8657" spans="2:8" ht="40.5" x14ac:dyDescent="0.35">
      <c r="B8657" s="410" t="s">
        <v>9465</v>
      </c>
      <c r="C8657" s="411" t="s">
        <v>617</v>
      </c>
      <c r="D8657" s="412"/>
      <c r="E8657" s="412">
        <v>0</v>
      </c>
      <c r="F8657" s="412">
        <v>2200</v>
      </c>
      <c r="G8657" s="412"/>
      <c r="H8657" s="413"/>
    </row>
    <row r="8658" spans="2:8" ht="40.5" x14ac:dyDescent="0.35">
      <c r="B8658" s="410" t="s">
        <v>9466</v>
      </c>
      <c r="C8658" s="411" t="s">
        <v>617</v>
      </c>
      <c r="D8658" s="412"/>
      <c r="E8658" s="412">
        <v>2200</v>
      </c>
      <c r="F8658" s="412">
        <v>0</v>
      </c>
      <c r="G8658" s="412"/>
      <c r="H8658" s="413"/>
    </row>
    <row r="8659" spans="2:8" ht="40.5" x14ac:dyDescent="0.35">
      <c r="B8659" s="410" t="s">
        <v>9467</v>
      </c>
      <c r="C8659" s="411" t="s">
        <v>617</v>
      </c>
      <c r="D8659" s="412"/>
      <c r="E8659" s="412">
        <v>0</v>
      </c>
      <c r="F8659" s="412">
        <v>2500</v>
      </c>
      <c r="G8659" s="412"/>
      <c r="H8659" s="413"/>
    </row>
    <row r="8660" spans="2:8" ht="40.5" x14ac:dyDescent="0.35">
      <c r="B8660" s="410" t="s">
        <v>9468</v>
      </c>
      <c r="C8660" s="411" t="s">
        <v>617</v>
      </c>
      <c r="D8660" s="412"/>
      <c r="E8660" s="412">
        <v>2500</v>
      </c>
      <c r="F8660" s="412">
        <v>0</v>
      </c>
      <c r="G8660" s="412"/>
      <c r="H8660" s="413"/>
    </row>
    <row r="8661" spans="2:8" ht="40.5" x14ac:dyDescent="0.35">
      <c r="B8661" s="410" t="s">
        <v>9469</v>
      </c>
      <c r="C8661" s="411" t="s">
        <v>617</v>
      </c>
      <c r="D8661" s="412"/>
      <c r="E8661" s="412">
        <v>0</v>
      </c>
      <c r="F8661" s="412">
        <v>3000</v>
      </c>
      <c r="G8661" s="412"/>
      <c r="H8661" s="413"/>
    </row>
    <row r="8662" spans="2:8" ht="40.5" x14ac:dyDescent="0.35">
      <c r="B8662" s="410" t="s">
        <v>9470</v>
      </c>
      <c r="C8662" s="411" t="s">
        <v>617</v>
      </c>
      <c r="D8662" s="412"/>
      <c r="E8662" s="412">
        <v>3000</v>
      </c>
      <c r="F8662" s="412">
        <v>0</v>
      </c>
      <c r="G8662" s="412"/>
      <c r="H8662" s="413"/>
    </row>
    <row r="8663" spans="2:8" ht="40.5" x14ac:dyDescent="0.35">
      <c r="B8663" s="410" t="s">
        <v>9471</v>
      </c>
      <c r="C8663" s="411" t="s">
        <v>617</v>
      </c>
      <c r="D8663" s="412"/>
      <c r="E8663" s="412">
        <v>0</v>
      </c>
      <c r="F8663" s="412">
        <v>2200</v>
      </c>
      <c r="G8663" s="412"/>
      <c r="H8663" s="413"/>
    </row>
    <row r="8664" spans="2:8" ht="40.5" x14ac:dyDescent="0.35">
      <c r="B8664" s="410" t="s">
        <v>9472</v>
      </c>
      <c r="C8664" s="411" t="s">
        <v>617</v>
      </c>
      <c r="D8664" s="412"/>
      <c r="E8664" s="412">
        <v>2200</v>
      </c>
      <c r="F8664" s="412">
        <v>0</v>
      </c>
      <c r="G8664" s="412"/>
      <c r="H8664" s="413"/>
    </row>
    <row r="8665" spans="2:8" ht="40.5" x14ac:dyDescent="0.35">
      <c r="B8665" s="410" t="s">
        <v>9473</v>
      </c>
      <c r="C8665" s="411" t="s">
        <v>617</v>
      </c>
      <c r="D8665" s="412"/>
      <c r="E8665" s="412">
        <v>0</v>
      </c>
      <c r="F8665" s="412">
        <v>7000</v>
      </c>
      <c r="G8665" s="412"/>
      <c r="H8665" s="413"/>
    </row>
    <row r="8666" spans="2:8" ht="40.5" x14ac:dyDescent="0.35">
      <c r="B8666" s="410" t="s">
        <v>9474</v>
      </c>
      <c r="C8666" s="411" t="s">
        <v>617</v>
      </c>
      <c r="D8666" s="412"/>
      <c r="E8666" s="412">
        <v>7000</v>
      </c>
      <c r="F8666" s="412">
        <v>0</v>
      </c>
      <c r="G8666" s="412"/>
      <c r="H8666" s="413"/>
    </row>
    <row r="8667" spans="2:8" ht="40.5" x14ac:dyDescent="0.35">
      <c r="B8667" s="410" t="s">
        <v>9475</v>
      </c>
      <c r="C8667" s="411" t="s">
        <v>617</v>
      </c>
      <c r="D8667" s="412"/>
      <c r="E8667" s="412">
        <v>0</v>
      </c>
      <c r="F8667" s="412">
        <v>2200</v>
      </c>
      <c r="G8667" s="412"/>
      <c r="H8667" s="413"/>
    </row>
    <row r="8668" spans="2:8" ht="40.5" x14ac:dyDescent="0.35">
      <c r="B8668" s="410" t="s">
        <v>9476</v>
      </c>
      <c r="C8668" s="411" t="s">
        <v>617</v>
      </c>
      <c r="D8668" s="412"/>
      <c r="E8668" s="412">
        <v>2200</v>
      </c>
      <c r="F8668" s="412">
        <v>0</v>
      </c>
      <c r="G8668" s="412"/>
      <c r="H8668" s="413"/>
    </row>
    <row r="8669" spans="2:8" ht="40.5" x14ac:dyDescent="0.35">
      <c r="B8669" s="410" t="s">
        <v>9477</v>
      </c>
      <c r="C8669" s="411" t="s">
        <v>617</v>
      </c>
      <c r="D8669" s="412"/>
      <c r="E8669" s="412">
        <v>0</v>
      </c>
      <c r="F8669" s="412">
        <v>2500</v>
      </c>
      <c r="G8669" s="412"/>
      <c r="H8669" s="413"/>
    </row>
    <row r="8670" spans="2:8" ht="40.5" x14ac:dyDescent="0.35">
      <c r="B8670" s="410" t="s">
        <v>9478</v>
      </c>
      <c r="C8670" s="411" t="s">
        <v>617</v>
      </c>
      <c r="D8670" s="412"/>
      <c r="E8670" s="412">
        <v>2500</v>
      </c>
      <c r="F8670" s="412">
        <v>0</v>
      </c>
      <c r="G8670" s="412"/>
      <c r="H8670" s="413"/>
    </row>
    <row r="8671" spans="2:8" ht="40.5" x14ac:dyDescent="0.35">
      <c r="B8671" s="410" t="s">
        <v>9479</v>
      </c>
      <c r="C8671" s="411" t="s">
        <v>617</v>
      </c>
      <c r="D8671" s="412"/>
      <c r="E8671" s="412">
        <v>0</v>
      </c>
      <c r="F8671" s="412">
        <v>11000</v>
      </c>
      <c r="G8671" s="412"/>
      <c r="H8671" s="413"/>
    </row>
    <row r="8672" spans="2:8" ht="40.5" x14ac:dyDescent="0.35">
      <c r="B8672" s="410" t="s">
        <v>9480</v>
      </c>
      <c r="C8672" s="411" t="s">
        <v>617</v>
      </c>
      <c r="D8672" s="412"/>
      <c r="E8672" s="412">
        <v>11000</v>
      </c>
      <c r="F8672" s="412">
        <v>0</v>
      </c>
      <c r="G8672" s="412"/>
      <c r="H8672" s="413"/>
    </row>
    <row r="8673" spans="2:8" ht="40.5" x14ac:dyDescent="0.35">
      <c r="B8673" s="410" t="s">
        <v>9481</v>
      </c>
      <c r="C8673" s="411" t="s">
        <v>617</v>
      </c>
      <c r="D8673" s="412"/>
      <c r="E8673" s="412">
        <v>0</v>
      </c>
      <c r="F8673" s="412">
        <v>2200</v>
      </c>
      <c r="G8673" s="412"/>
      <c r="H8673" s="413"/>
    </row>
    <row r="8674" spans="2:8" ht="40.5" x14ac:dyDescent="0.35">
      <c r="B8674" s="410" t="s">
        <v>9482</v>
      </c>
      <c r="C8674" s="411" t="s">
        <v>617</v>
      </c>
      <c r="D8674" s="412"/>
      <c r="E8674" s="412">
        <v>2200</v>
      </c>
      <c r="F8674" s="412">
        <v>0</v>
      </c>
      <c r="G8674" s="412"/>
      <c r="H8674" s="413"/>
    </row>
    <row r="8675" spans="2:8" ht="40.5" x14ac:dyDescent="0.35">
      <c r="B8675" s="410" t="s">
        <v>9483</v>
      </c>
      <c r="C8675" s="411" t="s">
        <v>627</v>
      </c>
      <c r="D8675" s="412"/>
      <c r="E8675" s="412">
        <v>0</v>
      </c>
      <c r="F8675" s="412">
        <v>2500</v>
      </c>
      <c r="G8675" s="412"/>
      <c r="H8675" s="413"/>
    </row>
    <row r="8676" spans="2:8" ht="40.5" x14ac:dyDescent="0.35">
      <c r="B8676" s="410" t="s">
        <v>9484</v>
      </c>
      <c r="C8676" s="411" t="s">
        <v>627</v>
      </c>
      <c r="D8676" s="412"/>
      <c r="E8676" s="412">
        <v>2500</v>
      </c>
      <c r="F8676" s="412">
        <v>0</v>
      </c>
      <c r="G8676" s="412"/>
      <c r="H8676" s="413"/>
    </row>
    <row r="8677" spans="2:8" ht="40.5" x14ac:dyDescent="0.35">
      <c r="B8677" s="410" t="s">
        <v>9485</v>
      </c>
      <c r="C8677" s="411" t="s">
        <v>627</v>
      </c>
      <c r="D8677" s="412"/>
      <c r="E8677" s="412">
        <v>0</v>
      </c>
      <c r="F8677" s="412">
        <v>3000</v>
      </c>
      <c r="G8677" s="412"/>
      <c r="H8677" s="413"/>
    </row>
    <row r="8678" spans="2:8" ht="40.5" x14ac:dyDescent="0.35">
      <c r="B8678" s="410" t="s">
        <v>9486</v>
      </c>
      <c r="C8678" s="411" t="s">
        <v>627</v>
      </c>
      <c r="D8678" s="412"/>
      <c r="E8678" s="412">
        <v>3000</v>
      </c>
      <c r="F8678" s="412">
        <v>0</v>
      </c>
      <c r="G8678" s="412"/>
      <c r="H8678" s="413"/>
    </row>
    <row r="8679" spans="2:8" ht="40.5" x14ac:dyDescent="0.35">
      <c r="B8679" s="410" t="s">
        <v>9487</v>
      </c>
      <c r="C8679" s="411" t="s">
        <v>627</v>
      </c>
      <c r="D8679" s="412"/>
      <c r="E8679" s="412">
        <v>0</v>
      </c>
      <c r="F8679" s="412">
        <v>2200</v>
      </c>
      <c r="G8679" s="412"/>
      <c r="H8679" s="413"/>
    </row>
    <row r="8680" spans="2:8" ht="40.5" x14ac:dyDescent="0.35">
      <c r="B8680" s="410" t="s">
        <v>9488</v>
      </c>
      <c r="C8680" s="411" t="s">
        <v>627</v>
      </c>
      <c r="D8680" s="412"/>
      <c r="E8680" s="412">
        <v>2200</v>
      </c>
      <c r="F8680" s="412">
        <v>0</v>
      </c>
      <c r="G8680" s="412"/>
      <c r="H8680" s="413"/>
    </row>
    <row r="8681" spans="2:8" ht="40.5" x14ac:dyDescent="0.35">
      <c r="B8681" s="410" t="s">
        <v>9489</v>
      </c>
      <c r="C8681" s="411" t="s">
        <v>627</v>
      </c>
      <c r="D8681" s="412"/>
      <c r="E8681" s="412">
        <v>0</v>
      </c>
      <c r="F8681" s="412">
        <v>2200</v>
      </c>
      <c r="G8681" s="412"/>
      <c r="H8681" s="413"/>
    </row>
    <row r="8682" spans="2:8" ht="40.5" x14ac:dyDescent="0.35">
      <c r="B8682" s="410" t="s">
        <v>9490</v>
      </c>
      <c r="C8682" s="411" t="s">
        <v>627</v>
      </c>
      <c r="D8682" s="412"/>
      <c r="E8682" s="412">
        <v>2200</v>
      </c>
      <c r="F8682" s="412">
        <v>0</v>
      </c>
      <c r="G8682" s="412"/>
      <c r="H8682" s="413"/>
    </row>
    <row r="8683" spans="2:8" ht="40.5" x14ac:dyDescent="0.35">
      <c r="B8683" s="410" t="s">
        <v>9491</v>
      </c>
      <c r="C8683" s="411" t="s">
        <v>627</v>
      </c>
      <c r="D8683" s="412"/>
      <c r="E8683" s="412">
        <v>0</v>
      </c>
      <c r="F8683" s="412">
        <v>2200</v>
      </c>
      <c r="G8683" s="412"/>
      <c r="H8683" s="413"/>
    </row>
    <row r="8684" spans="2:8" ht="40.5" x14ac:dyDescent="0.35">
      <c r="B8684" s="410" t="s">
        <v>9492</v>
      </c>
      <c r="C8684" s="411" t="s">
        <v>627</v>
      </c>
      <c r="D8684" s="412"/>
      <c r="E8684" s="412">
        <v>2200</v>
      </c>
      <c r="F8684" s="412">
        <v>0</v>
      </c>
      <c r="G8684" s="412"/>
      <c r="H8684" s="413"/>
    </row>
    <row r="8685" spans="2:8" ht="40.5" x14ac:dyDescent="0.35">
      <c r="B8685" s="410" t="s">
        <v>9493</v>
      </c>
      <c r="C8685" s="411" t="s">
        <v>627</v>
      </c>
      <c r="D8685" s="412"/>
      <c r="E8685" s="412">
        <v>0</v>
      </c>
      <c r="F8685" s="412">
        <v>3000</v>
      </c>
      <c r="G8685" s="412"/>
      <c r="H8685" s="413"/>
    </row>
    <row r="8686" spans="2:8" ht="40.5" x14ac:dyDescent="0.35">
      <c r="B8686" s="410" t="s">
        <v>9494</v>
      </c>
      <c r="C8686" s="411" t="s">
        <v>627</v>
      </c>
      <c r="D8686" s="412"/>
      <c r="E8686" s="412">
        <v>3000</v>
      </c>
      <c r="F8686" s="412">
        <v>0</v>
      </c>
      <c r="G8686" s="412"/>
      <c r="H8686" s="413"/>
    </row>
    <row r="8687" spans="2:8" ht="40.5" x14ac:dyDescent="0.35">
      <c r="B8687" s="410" t="s">
        <v>9495</v>
      </c>
      <c r="C8687" s="411" t="s">
        <v>627</v>
      </c>
      <c r="D8687" s="412"/>
      <c r="E8687" s="412">
        <v>0</v>
      </c>
      <c r="F8687" s="412">
        <v>2200</v>
      </c>
      <c r="G8687" s="412"/>
      <c r="H8687" s="413"/>
    </row>
    <row r="8688" spans="2:8" ht="40.5" x14ac:dyDescent="0.35">
      <c r="B8688" s="410" t="s">
        <v>9496</v>
      </c>
      <c r="C8688" s="411" t="s">
        <v>627</v>
      </c>
      <c r="D8688" s="412"/>
      <c r="E8688" s="412">
        <v>2200</v>
      </c>
      <c r="F8688" s="412">
        <v>0</v>
      </c>
      <c r="G8688" s="412"/>
      <c r="H8688" s="413"/>
    </row>
    <row r="8689" spans="2:8" ht="40.5" x14ac:dyDescent="0.35">
      <c r="B8689" s="410" t="s">
        <v>9497</v>
      </c>
      <c r="C8689" s="411" t="s">
        <v>627</v>
      </c>
      <c r="D8689" s="412"/>
      <c r="E8689" s="412">
        <v>0</v>
      </c>
      <c r="F8689" s="412">
        <v>2200</v>
      </c>
      <c r="G8689" s="412"/>
      <c r="H8689" s="413"/>
    </row>
    <row r="8690" spans="2:8" ht="40.5" x14ac:dyDescent="0.35">
      <c r="B8690" s="410" t="s">
        <v>9498</v>
      </c>
      <c r="C8690" s="411" t="s">
        <v>627</v>
      </c>
      <c r="D8690" s="412"/>
      <c r="E8690" s="412">
        <v>2200</v>
      </c>
      <c r="F8690" s="412">
        <v>0</v>
      </c>
      <c r="G8690" s="412"/>
      <c r="H8690" s="413"/>
    </row>
    <row r="8691" spans="2:8" ht="40.5" x14ac:dyDescent="0.35">
      <c r="B8691" s="410" t="s">
        <v>9499</v>
      </c>
      <c r="C8691" s="411" t="s">
        <v>627</v>
      </c>
      <c r="D8691" s="412"/>
      <c r="E8691" s="412">
        <v>0</v>
      </c>
      <c r="F8691" s="412">
        <v>3000</v>
      </c>
      <c r="G8691" s="412"/>
      <c r="H8691" s="413"/>
    </row>
    <row r="8692" spans="2:8" ht="40.5" x14ac:dyDescent="0.35">
      <c r="B8692" s="410" t="s">
        <v>9500</v>
      </c>
      <c r="C8692" s="411" t="s">
        <v>627</v>
      </c>
      <c r="D8692" s="412"/>
      <c r="E8692" s="412">
        <v>3000</v>
      </c>
      <c r="F8692" s="412">
        <v>0</v>
      </c>
      <c r="G8692" s="412"/>
      <c r="H8692" s="413"/>
    </row>
    <row r="8693" spans="2:8" ht="40.5" x14ac:dyDescent="0.35">
      <c r="B8693" s="410" t="s">
        <v>9501</v>
      </c>
      <c r="C8693" s="411" t="s">
        <v>627</v>
      </c>
      <c r="D8693" s="412"/>
      <c r="E8693" s="412">
        <v>0</v>
      </c>
      <c r="F8693" s="412">
        <v>2200</v>
      </c>
      <c r="G8693" s="412"/>
      <c r="H8693" s="413"/>
    </row>
    <row r="8694" spans="2:8" ht="40.5" x14ac:dyDescent="0.35">
      <c r="B8694" s="410" t="s">
        <v>9502</v>
      </c>
      <c r="C8694" s="411" t="s">
        <v>627</v>
      </c>
      <c r="D8694" s="412"/>
      <c r="E8694" s="412">
        <v>2200</v>
      </c>
      <c r="F8694" s="412">
        <v>0</v>
      </c>
      <c r="G8694" s="412"/>
      <c r="H8694" s="413"/>
    </row>
    <row r="8695" spans="2:8" ht="40.5" x14ac:dyDescent="0.35">
      <c r="B8695" s="410" t="s">
        <v>9503</v>
      </c>
      <c r="C8695" s="411" t="s">
        <v>627</v>
      </c>
      <c r="D8695" s="412"/>
      <c r="E8695" s="412">
        <v>0</v>
      </c>
      <c r="F8695" s="412">
        <v>3000</v>
      </c>
      <c r="G8695" s="412"/>
      <c r="H8695" s="413"/>
    </row>
    <row r="8696" spans="2:8" ht="40.5" x14ac:dyDescent="0.35">
      <c r="B8696" s="410" t="s">
        <v>9504</v>
      </c>
      <c r="C8696" s="411" t="s">
        <v>627</v>
      </c>
      <c r="D8696" s="412"/>
      <c r="E8696" s="412">
        <v>3000</v>
      </c>
      <c r="F8696" s="412">
        <v>0</v>
      </c>
      <c r="G8696" s="412"/>
      <c r="H8696" s="413"/>
    </row>
    <row r="8697" spans="2:8" ht="40.5" x14ac:dyDescent="0.35">
      <c r="B8697" s="410" t="s">
        <v>9505</v>
      </c>
      <c r="C8697" s="411" t="s">
        <v>627</v>
      </c>
      <c r="D8697" s="412"/>
      <c r="E8697" s="412">
        <v>0</v>
      </c>
      <c r="F8697" s="412">
        <v>2500</v>
      </c>
      <c r="G8697" s="412"/>
      <c r="H8697" s="413"/>
    </row>
    <row r="8698" spans="2:8" ht="40.5" x14ac:dyDescent="0.35">
      <c r="B8698" s="410" t="s">
        <v>9506</v>
      </c>
      <c r="C8698" s="411" t="s">
        <v>627</v>
      </c>
      <c r="D8698" s="412"/>
      <c r="E8698" s="412">
        <v>2500</v>
      </c>
      <c r="F8698" s="412">
        <v>0</v>
      </c>
      <c r="G8698" s="412"/>
      <c r="H8698" s="413"/>
    </row>
    <row r="8699" spans="2:8" ht="40.5" x14ac:dyDescent="0.35">
      <c r="B8699" s="410" t="s">
        <v>9507</v>
      </c>
      <c r="C8699" s="411" t="s">
        <v>627</v>
      </c>
      <c r="D8699" s="412"/>
      <c r="E8699" s="412">
        <v>0</v>
      </c>
      <c r="F8699" s="412">
        <v>7000</v>
      </c>
      <c r="G8699" s="412"/>
      <c r="H8699" s="413"/>
    </row>
    <row r="8700" spans="2:8" ht="40.5" x14ac:dyDescent="0.35">
      <c r="B8700" s="410" t="s">
        <v>9508</v>
      </c>
      <c r="C8700" s="411" t="s">
        <v>627</v>
      </c>
      <c r="D8700" s="412"/>
      <c r="E8700" s="412">
        <v>7000</v>
      </c>
      <c r="F8700" s="412">
        <v>0</v>
      </c>
      <c r="G8700" s="412"/>
      <c r="H8700" s="413"/>
    </row>
    <row r="8701" spans="2:8" ht="40.5" x14ac:dyDescent="0.35">
      <c r="B8701" s="410" t="s">
        <v>9509</v>
      </c>
      <c r="C8701" s="411" t="s">
        <v>627</v>
      </c>
      <c r="D8701" s="412"/>
      <c r="E8701" s="412">
        <v>0</v>
      </c>
      <c r="F8701" s="412">
        <v>2500</v>
      </c>
      <c r="G8701" s="412"/>
      <c r="H8701" s="413"/>
    </row>
    <row r="8702" spans="2:8" ht="40.5" x14ac:dyDescent="0.35">
      <c r="B8702" s="410" t="s">
        <v>9510</v>
      </c>
      <c r="C8702" s="411" t="s">
        <v>627</v>
      </c>
      <c r="D8702" s="412"/>
      <c r="E8702" s="412">
        <v>2500</v>
      </c>
      <c r="F8702" s="412">
        <v>0</v>
      </c>
      <c r="G8702" s="412"/>
      <c r="H8702" s="413"/>
    </row>
    <row r="8703" spans="2:8" ht="40.5" x14ac:dyDescent="0.35">
      <c r="B8703" s="410" t="s">
        <v>9511</v>
      </c>
      <c r="C8703" s="411" t="s">
        <v>627</v>
      </c>
      <c r="D8703" s="412"/>
      <c r="E8703" s="412">
        <v>0</v>
      </c>
      <c r="F8703" s="412">
        <v>2500</v>
      </c>
      <c r="G8703" s="412"/>
      <c r="H8703" s="413"/>
    </row>
    <row r="8704" spans="2:8" ht="40.5" x14ac:dyDescent="0.35">
      <c r="B8704" s="410" t="s">
        <v>9512</v>
      </c>
      <c r="C8704" s="411" t="s">
        <v>627</v>
      </c>
      <c r="D8704" s="412"/>
      <c r="E8704" s="412">
        <v>2500</v>
      </c>
      <c r="F8704" s="412">
        <v>0</v>
      </c>
      <c r="G8704" s="412"/>
      <c r="H8704" s="413"/>
    </row>
    <row r="8705" spans="2:8" ht="40.5" x14ac:dyDescent="0.35">
      <c r="B8705" s="410" t="s">
        <v>9513</v>
      </c>
      <c r="C8705" s="411" t="s">
        <v>627</v>
      </c>
      <c r="D8705" s="412"/>
      <c r="E8705" s="412">
        <v>0</v>
      </c>
      <c r="F8705" s="412">
        <v>2200</v>
      </c>
      <c r="G8705" s="412"/>
      <c r="H8705" s="413"/>
    </row>
    <row r="8706" spans="2:8" ht="40.5" x14ac:dyDescent="0.35">
      <c r="B8706" s="410" t="s">
        <v>9514</v>
      </c>
      <c r="C8706" s="411" t="s">
        <v>627</v>
      </c>
      <c r="D8706" s="412"/>
      <c r="E8706" s="412">
        <v>2200</v>
      </c>
      <c r="F8706" s="412">
        <v>0</v>
      </c>
      <c r="G8706" s="412"/>
      <c r="H8706" s="413"/>
    </row>
    <row r="8707" spans="2:8" ht="40.5" x14ac:dyDescent="0.35">
      <c r="B8707" s="410" t="s">
        <v>9515</v>
      </c>
      <c r="C8707" s="411" t="s">
        <v>627</v>
      </c>
      <c r="D8707" s="412"/>
      <c r="E8707" s="412">
        <v>0</v>
      </c>
      <c r="F8707" s="412">
        <v>11000</v>
      </c>
      <c r="G8707" s="412"/>
      <c r="H8707" s="413"/>
    </row>
    <row r="8708" spans="2:8" ht="40.5" x14ac:dyDescent="0.35">
      <c r="B8708" s="410" t="s">
        <v>9516</v>
      </c>
      <c r="C8708" s="411" t="s">
        <v>627</v>
      </c>
      <c r="D8708" s="412"/>
      <c r="E8708" s="412">
        <v>11000</v>
      </c>
      <c r="F8708" s="412">
        <v>0</v>
      </c>
      <c r="G8708" s="412"/>
      <c r="H8708" s="413"/>
    </row>
    <row r="8709" spans="2:8" ht="40.5" x14ac:dyDescent="0.35">
      <c r="B8709" s="410" t="s">
        <v>9517</v>
      </c>
      <c r="C8709" s="411" t="s">
        <v>627</v>
      </c>
      <c r="D8709" s="412"/>
      <c r="E8709" s="412">
        <v>0</v>
      </c>
      <c r="F8709" s="412">
        <v>2200</v>
      </c>
      <c r="G8709" s="412"/>
      <c r="H8709" s="413"/>
    </row>
    <row r="8710" spans="2:8" ht="40.5" x14ac:dyDescent="0.35">
      <c r="B8710" s="410" t="s">
        <v>9518</v>
      </c>
      <c r="C8710" s="411" t="s">
        <v>627</v>
      </c>
      <c r="D8710" s="412"/>
      <c r="E8710" s="412">
        <v>2200</v>
      </c>
      <c r="F8710" s="412">
        <v>0</v>
      </c>
      <c r="G8710" s="412"/>
      <c r="H8710" s="413"/>
    </row>
    <row r="8711" spans="2:8" ht="40.5" x14ac:dyDescent="0.35">
      <c r="B8711" s="410" t="s">
        <v>9519</v>
      </c>
      <c r="C8711" s="411" t="s">
        <v>637</v>
      </c>
      <c r="D8711" s="412"/>
      <c r="E8711" s="412">
        <v>0</v>
      </c>
      <c r="F8711" s="412">
        <v>3787.02</v>
      </c>
      <c r="G8711" s="412"/>
      <c r="H8711" s="413"/>
    </row>
    <row r="8712" spans="2:8" ht="40.5" x14ac:dyDescent="0.35">
      <c r="B8712" s="410" t="s">
        <v>9520</v>
      </c>
      <c r="C8712" s="411" t="s">
        <v>637</v>
      </c>
      <c r="D8712" s="412"/>
      <c r="E8712" s="412">
        <v>3787.02</v>
      </c>
      <c r="F8712" s="412">
        <v>0</v>
      </c>
      <c r="G8712" s="412"/>
      <c r="H8712" s="413"/>
    </row>
    <row r="8713" spans="2:8" ht="40.5" x14ac:dyDescent="0.35">
      <c r="B8713" s="410" t="s">
        <v>9521</v>
      </c>
      <c r="C8713" s="411" t="s">
        <v>639</v>
      </c>
      <c r="D8713" s="412"/>
      <c r="E8713" s="412">
        <v>0</v>
      </c>
      <c r="F8713" s="412">
        <v>2200</v>
      </c>
      <c r="G8713" s="412"/>
      <c r="H8713" s="413"/>
    </row>
    <row r="8714" spans="2:8" ht="40.5" x14ac:dyDescent="0.35">
      <c r="B8714" s="410" t="s">
        <v>9522</v>
      </c>
      <c r="C8714" s="411" t="s">
        <v>639</v>
      </c>
      <c r="D8714" s="412"/>
      <c r="E8714" s="412">
        <v>2200</v>
      </c>
      <c r="F8714" s="412">
        <v>0</v>
      </c>
      <c r="G8714" s="412"/>
      <c r="H8714" s="413"/>
    </row>
    <row r="8715" spans="2:8" ht="40.5" x14ac:dyDescent="0.35">
      <c r="B8715" s="410" t="s">
        <v>9523</v>
      </c>
      <c r="C8715" s="411" t="s">
        <v>641</v>
      </c>
      <c r="D8715" s="412"/>
      <c r="E8715" s="412">
        <v>0</v>
      </c>
      <c r="F8715" s="412">
        <v>2500</v>
      </c>
      <c r="G8715" s="412"/>
      <c r="H8715" s="413"/>
    </row>
    <row r="8716" spans="2:8" ht="40.5" x14ac:dyDescent="0.35">
      <c r="B8716" s="410" t="s">
        <v>9524</v>
      </c>
      <c r="C8716" s="411" t="s">
        <v>641</v>
      </c>
      <c r="D8716" s="412"/>
      <c r="E8716" s="412">
        <v>2500</v>
      </c>
      <c r="F8716" s="412">
        <v>0</v>
      </c>
      <c r="G8716" s="412"/>
      <c r="H8716" s="413"/>
    </row>
    <row r="8717" spans="2:8" ht="40.5" x14ac:dyDescent="0.35">
      <c r="B8717" s="410" t="s">
        <v>9525</v>
      </c>
      <c r="C8717" s="411" t="s">
        <v>641</v>
      </c>
      <c r="D8717" s="412"/>
      <c r="E8717" s="412">
        <v>0</v>
      </c>
      <c r="F8717" s="412">
        <v>3000</v>
      </c>
      <c r="G8717" s="412"/>
      <c r="H8717" s="413"/>
    </row>
    <row r="8718" spans="2:8" ht="40.5" x14ac:dyDescent="0.35">
      <c r="B8718" s="410" t="s">
        <v>9526</v>
      </c>
      <c r="C8718" s="411" t="s">
        <v>641</v>
      </c>
      <c r="D8718" s="412"/>
      <c r="E8718" s="412">
        <v>3000</v>
      </c>
      <c r="F8718" s="412">
        <v>0</v>
      </c>
      <c r="G8718" s="412"/>
      <c r="H8718" s="413"/>
    </row>
    <row r="8719" spans="2:8" ht="40.5" x14ac:dyDescent="0.35">
      <c r="B8719" s="410" t="s">
        <v>9527</v>
      </c>
      <c r="C8719" s="411" t="s">
        <v>641</v>
      </c>
      <c r="D8719" s="412"/>
      <c r="E8719" s="412">
        <v>0</v>
      </c>
      <c r="F8719" s="412">
        <v>2200</v>
      </c>
      <c r="G8719" s="412"/>
      <c r="H8719" s="413"/>
    </row>
    <row r="8720" spans="2:8" ht="40.5" x14ac:dyDescent="0.35">
      <c r="B8720" s="410" t="s">
        <v>9528</v>
      </c>
      <c r="C8720" s="411" t="s">
        <v>641</v>
      </c>
      <c r="D8720" s="412"/>
      <c r="E8720" s="412">
        <v>2200</v>
      </c>
      <c r="F8720" s="412">
        <v>0</v>
      </c>
      <c r="G8720" s="412"/>
      <c r="H8720" s="413"/>
    </row>
    <row r="8721" spans="2:8" ht="40.5" x14ac:dyDescent="0.35">
      <c r="B8721" s="410" t="s">
        <v>9529</v>
      </c>
      <c r="C8721" s="411" t="s">
        <v>641</v>
      </c>
      <c r="D8721" s="412"/>
      <c r="E8721" s="412">
        <v>0</v>
      </c>
      <c r="F8721" s="412">
        <v>2200</v>
      </c>
      <c r="G8721" s="412"/>
      <c r="H8721" s="413"/>
    </row>
    <row r="8722" spans="2:8" ht="40.5" x14ac:dyDescent="0.35">
      <c r="B8722" s="410" t="s">
        <v>9530</v>
      </c>
      <c r="C8722" s="411" t="s">
        <v>641</v>
      </c>
      <c r="D8722" s="412"/>
      <c r="E8722" s="412">
        <v>2200</v>
      </c>
      <c r="F8722" s="412">
        <v>0</v>
      </c>
      <c r="G8722" s="412"/>
      <c r="H8722" s="413"/>
    </row>
    <row r="8723" spans="2:8" ht="40.5" x14ac:dyDescent="0.35">
      <c r="B8723" s="410" t="s">
        <v>9531</v>
      </c>
      <c r="C8723" s="411" t="s">
        <v>641</v>
      </c>
      <c r="D8723" s="412"/>
      <c r="E8723" s="412">
        <v>0</v>
      </c>
      <c r="F8723" s="412">
        <v>2200</v>
      </c>
      <c r="G8723" s="412"/>
      <c r="H8723" s="413"/>
    </row>
    <row r="8724" spans="2:8" ht="40.5" x14ac:dyDescent="0.35">
      <c r="B8724" s="410" t="s">
        <v>9532</v>
      </c>
      <c r="C8724" s="411" t="s">
        <v>641</v>
      </c>
      <c r="D8724" s="412"/>
      <c r="E8724" s="412">
        <v>2200</v>
      </c>
      <c r="F8724" s="412">
        <v>0</v>
      </c>
      <c r="G8724" s="412"/>
      <c r="H8724" s="413"/>
    </row>
    <row r="8725" spans="2:8" ht="40.5" x14ac:dyDescent="0.35">
      <c r="B8725" s="410" t="s">
        <v>9533</v>
      </c>
      <c r="C8725" s="411" t="s">
        <v>641</v>
      </c>
      <c r="D8725" s="412"/>
      <c r="E8725" s="412">
        <v>0</v>
      </c>
      <c r="F8725" s="412">
        <v>3000</v>
      </c>
      <c r="G8725" s="412"/>
      <c r="H8725" s="413"/>
    </row>
    <row r="8726" spans="2:8" ht="40.5" x14ac:dyDescent="0.35">
      <c r="B8726" s="410" t="s">
        <v>9534</v>
      </c>
      <c r="C8726" s="411" t="s">
        <v>641</v>
      </c>
      <c r="D8726" s="412"/>
      <c r="E8726" s="412">
        <v>3000</v>
      </c>
      <c r="F8726" s="412">
        <v>0</v>
      </c>
      <c r="G8726" s="412"/>
      <c r="H8726" s="413"/>
    </row>
    <row r="8727" spans="2:8" ht="40.5" x14ac:dyDescent="0.35">
      <c r="B8727" s="410" t="s">
        <v>9535</v>
      </c>
      <c r="C8727" s="411" t="s">
        <v>641</v>
      </c>
      <c r="D8727" s="412"/>
      <c r="E8727" s="412">
        <v>0</v>
      </c>
      <c r="F8727" s="412">
        <v>2200</v>
      </c>
      <c r="G8727" s="412"/>
      <c r="H8727" s="413"/>
    </row>
    <row r="8728" spans="2:8" ht="40.5" x14ac:dyDescent="0.35">
      <c r="B8728" s="410" t="s">
        <v>9536</v>
      </c>
      <c r="C8728" s="411" t="s">
        <v>641</v>
      </c>
      <c r="D8728" s="412"/>
      <c r="E8728" s="412">
        <v>2200</v>
      </c>
      <c r="F8728" s="412">
        <v>0</v>
      </c>
      <c r="G8728" s="412"/>
      <c r="H8728" s="413"/>
    </row>
    <row r="8729" spans="2:8" ht="40.5" x14ac:dyDescent="0.35">
      <c r="B8729" s="410" t="s">
        <v>9537</v>
      </c>
      <c r="C8729" s="411" t="s">
        <v>641</v>
      </c>
      <c r="D8729" s="412"/>
      <c r="E8729" s="412">
        <v>0</v>
      </c>
      <c r="F8729" s="412">
        <v>2200</v>
      </c>
      <c r="G8729" s="412"/>
      <c r="H8729" s="413"/>
    </row>
    <row r="8730" spans="2:8" ht="40.5" x14ac:dyDescent="0.35">
      <c r="B8730" s="410" t="s">
        <v>9538</v>
      </c>
      <c r="C8730" s="411" t="s">
        <v>641</v>
      </c>
      <c r="D8730" s="412"/>
      <c r="E8730" s="412">
        <v>2200</v>
      </c>
      <c r="F8730" s="412">
        <v>0</v>
      </c>
      <c r="G8730" s="412"/>
      <c r="H8730" s="413"/>
    </row>
    <row r="8731" spans="2:8" ht="40.5" x14ac:dyDescent="0.35">
      <c r="B8731" s="410" t="s">
        <v>9539</v>
      </c>
      <c r="C8731" s="411" t="s">
        <v>641</v>
      </c>
      <c r="D8731" s="412"/>
      <c r="E8731" s="412">
        <v>0</v>
      </c>
      <c r="F8731" s="412">
        <v>3000</v>
      </c>
      <c r="G8731" s="412"/>
      <c r="H8731" s="413"/>
    </row>
    <row r="8732" spans="2:8" ht="40.5" x14ac:dyDescent="0.35">
      <c r="B8732" s="410" t="s">
        <v>9540</v>
      </c>
      <c r="C8732" s="411" t="s">
        <v>641</v>
      </c>
      <c r="D8732" s="412"/>
      <c r="E8732" s="412">
        <v>3000</v>
      </c>
      <c r="F8732" s="412">
        <v>0</v>
      </c>
      <c r="G8732" s="412"/>
      <c r="H8732" s="413"/>
    </row>
    <row r="8733" spans="2:8" ht="40.5" x14ac:dyDescent="0.35">
      <c r="B8733" s="410" t="s">
        <v>9541</v>
      </c>
      <c r="C8733" s="411" t="s">
        <v>641</v>
      </c>
      <c r="D8733" s="412"/>
      <c r="E8733" s="412">
        <v>0</v>
      </c>
      <c r="F8733" s="412">
        <v>2200</v>
      </c>
      <c r="G8733" s="412"/>
      <c r="H8733" s="413"/>
    </row>
    <row r="8734" spans="2:8" ht="40.5" x14ac:dyDescent="0.35">
      <c r="B8734" s="410" t="s">
        <v>9542</v>
      </c>
      <c r="C8734" s="411" t="s">
        <v>641</v>
      </c>
      <c r="D8734" s="412"/>
      <c r="E8734" s="412">
        <v>2200</v>
      </c>
      <c r="F8734" s="412">
        <v>0</v>
      </c>
      <c r="G8734" s="412"/>
      <c r="H8734" s="413"/>
    </row>
    <row r="8735" spans="2:8" ht="40.5" x14ac:dyDescent="0.35">
      <c r="B8735" s="410" t="s">
        <v>9543</v>
      </c>
      <c r="C8735" s="411" t="s">
        <v>641</v>
      </c>
      <c r="D8735" s="412"/>
      <c r="E8735" s="412">
        <v>0</v>
      </c>
      <c r="F8735" s="412">
        <v>3000</v>
      </c>
      <c r="G8735" s="412"/>
      <c r="H8735" s="413"/>
    </row>
    <row r="8736" spans="2:8" ht="40.5" x14ac:dyDescent="0.35">
      <c r="B8736" s="410" t="s">
        <v>9544</v>
      </c>
      <c r="C8736" s="411" t="s">
        <v>641</v>
      </c>
      <c r="D8736" s="412"/>
      <c r="E8736" s="412">
        <v>3000</v>
      </c>
      <c r="F8736" s="412">
        <v>0</v>
      </c>
      <c r="G8736" s="412"/>
      <c r="H8736" s="413"/>
    </row>
    <row r="8737" spans="2:8" ht="40.5" x14ac:dyDescent="0.35">
      <c r="B8737" s="410" t="s">
        <v>9545</v>
      </c>
      <c r="C8737" s="411" t="s">
        <v>641</v>
      </c>
      <c r="D8737" s="412"/>
      <c r="E8737" s="412">
        <v>0</v>
      </c>
      <c r="F8737" s="412">
        <v>2500</v>
      </c>
      <c r="G8737" s="412"/>
      <c r="H8737" s="413"/>
    </row>
    <row r="8738" spans="2:8" ht="40.5" x14ac:dyDescent="0.35">
      <c r="B8738" s="410" t="s">
        <v>9546</v>
      </c>
      <c r="C8738" s="411" t="s">
        <v>641</v>
      </c>
      <c r="D8738" s="412"/>
      <c r="E8738" s="412">
        <v>2500</v>
      </c>
      <c r="F8738" s="412">
        <v>0</v>
      </c>
      <c r="G8738" s="412"/>
      <c r="H8738" s="413"/>
    </row>
    <row r="8739" spans="2:8" ht="40.5" x14ac:dyDescent="0.35">
      <c r="B8739" s="410" t="s">
        <v>9547</v>
      </c>
      <c r="C8739" s="411" t="s">
        <v>641</v>
      </c>
      <c r="D8739" s="412"/>
      <c r="E8739" s="412">
        <v>0</v>
      </c>
      <c r="F8739" s="412">
        <v>7000</v>
      </c>
      <c r="G8739" s="412"/>
      <c r="H8739" s="413"/>
    </row>
    <row r="8740" spans="2:8" ht="40.5" x14ac:dyDescent="0.35">
      <c r="B8740" s="410" t="s">
        <v>9548</v>
      </c>
      <c r="C8740" s="411" t="s">
        <v>641</v>
      </c>
      <c r="D8740" s="412"/>
      <c r="E8740" s="412">
        <v>7000</v>
      </c>
      <c r="F8740" s="412">
        <v>0</v>
      </c>
      <c r="G8740" s="412"/>
      <c r="H8740" s="413"/>
    </row>
    <row r="8741" spans="2:8" ht="40.5" x14ac:dyDescent="0.35">
      <c r="B8741" s="410" t="s">
        <v>9549</v>
      </c>
      <c r="C8741" s="411" t="s">
        <v>641</v>
      </c>
      <c r="D8741" s="412"/>
      <c r="E8741" s="412">
        <v>0</v>
      </c>
      <c r="F8741" s="412">
        <v>2500</v>
      </c>
      <c r="G8741" s="412"/>
      <c r="H8741" s="413"/>
    </row>
    <row r="8742" spans="2:8" ht="40.5" x14ac:dyDescent="0.35">
      <c r="B8742" s="410" t="s">
        <v>9550</v>
      </c>
      <c r="C8742" s="411" t="s">
        <v>641</v>
      </c>
      <c r="D8742" s="412"/>
      <c r="E8742" s="412">
        <v>2500</v>
      </c>
      <c r="F8742" s="412">
        <v>0</v>
      </c>
      <c r="G8742" s="412"/>
      <c r="H8742" s="413"/>
    </row>
    <row r="8743" spans="2:8" ht="40.5" x14ac:dyDescent="0.35">
      <c r="B8743" s="410" t="s">
        <v>9551</v>
      </c>
      <c r="C8743" s="411" t="s">
        <v>641</v>
      </c>
      <c r="D8743" s="412"/>
      <c r="E8743" s="412">
        <v>0</v>
      </c>
      <c r="F8743" s="412">
        <v>2500</v>
      </c>
      <c r="G8743" s="412"/>
      <c r="H8743" s="413"/>
    </row>
    <row r="8744" spans="2:8" ht="40.5" x14ac:dyDescent="0.35">
      <c r="B8744" s="410" t="s">
        <v>9552</v>
      </c>
      <c r="C8744" s="411" t="s">
        <v>641</v>
      </c>
      <c r="D8744" s="412"/>
      <c r="E8744" s="412">
        <v>2500</v>
      </c>
      <c r="F8744" s="412">
        <v>0</v>
      </c>
      <c r="G8744" s="412"/>
      <c r="H8744" s="413"/>
    </row>
    <row r="8745" spans="2:8" ht="40.5" x14ac:dyDescent="0.35">
      <c r="B8745" s="410" t="s">
        <v>9553</v>
      </c>
      <c r="C8745" s="411" t="s">
        <v>641</v>
      </c>
      <c r="D8745" s="412"/>
      <c r="E8745" s="412">
        <v>0</v>
      </c>
      <c r="F8745" s="412">
        <v>2200</v>
      </c>
      <c r="G8745" s="412"/>
      <c r="H8745" s="413"/>
    </row>
    <row r="8746" spans="2:8" ht="40.5" x14ac:dyDescent="0.35">
      <c r="B8746" s="410" t="s">
        <v>9554</v>
      </c>
      <c r="C8746" s="411" t="s">
        <v>641</v>
      </c>
      <c r="D8746" s="412"/>
      <c r="E8746" s="412">
        <v>2200</v>
      </c>
      <c r="F8746" s="412">
        <v>0</v>
      </c>
      <c r="G8746" s="412"/>
      <c r="H8746" s="413"/>
    </row>
    <row r="8747" spans="2:8" ht="40.5" x14ac:dyDescent="0.35">
      <c r="B8747" s="410" t="s">
        <v>9555</v>
      </c>
      <c r="C8747" s="411" t="s">
        <v>641</v>
      </c>
      <c r="D8747" s="412"/>
      <c r="E8747" s="412">
        <v>0</v>
      </c>
      <c r="F8747" s="412">
        <v>11000</v>
      </c>
      <c r="G8747" s="412"/>
      <c r="H8747" s="413"/>
    </row>
    <row r="8748" spans="2:8" ht="40.5" x14ac:dyDescent="0.35">
      <c r="B8748" s="410" t="s">
        <v>9556</v>
      </c>
      <c r="C8748" s="411" t="s">
        <v>641</v>
      </c>
      <c r="D8748" s="412"/>
      <c r="E8748" s="412">
        <v>11000</v>
      </c>
      <c r="F8748" s="412">
        <v>0</v>
      </c>
      <c r="G8748" s="412"/>
      <c r="H8748" s="413"/>
    </row>
    <row r="8749" spans="2:8" ht="40.5" x14ac:dyDescent="0.35">
      <c r="B8749" s="410" t="s">
        <v>9557</v>
      </c>
      <c r="C8749" s="411" t="s">
        <v>641</v>
      </c>
      <c r="D8749" s="412"/>
      <c r="E8749" s="412">
        <v>0</v>
      </c>
      <c r="F8749" s="412">
        <v>2200</v>
      </c>
      <c r="G8749" s="412"/>
      <c r="H8749" s="413"/>
    </row>
    <row r="8750" spans="2:8" ht="40.5" x14ac:dyDescent="0.35">
      <c r="B8750" s="410" t="s">
        <v>9558</v>
      </c>
      <c r="C8750" s="411" t="s">
        <v>641</v>
      </c>
      <c r="D8750" s="412"/>
      <c r="E8750" s="412">
        <v>2200</v>
      </c>
      <c r="F8750" s="412">
        <v>0</v>
      </c>
      <c r="G8750" s="412"/>
      <c r="H8750" s="413"/>
    </row>
    <row r="8751" spans="2:8" ht="27.75" x14ac:dyDescent="0.35">
      <c r="B8751" s="410" t="s">
        <v>9559</v>
      </c>
      <c r="C8751" s="411" t="s">
        <v>663</v>
      </c>
      <c r="D8751" s="412"/>
      <c r="E8751" s="412">
        <v>0</v>
      </c>
      <c r="F8751" s="412">
        <v>2200</v>
      </c>
      <c r="G8751" s="412"/>
      <c r="H8751" s="413"/>
    </row>
    <row r="8752" spans="2:8" ht="27.75" x14ac:dyDescent="0.35">
      <c r="B8752" s="410" t="s">
        <v>9560</v>
      </c>
      <c r="C8752" s="411" t="s">
        <v>663</v>
      </c>
      <c r="D8752" s="412"/>
      <c r="E8752" s="412">
        <v>2200</v>
      </c>
      <c r="F8752" s="412">
        <v>0</v>
      </c>
      <c r="G8752" s="412"/>
      <c r="H8752" s="413"/>
    </row>
    <row r="8753" spans="2:8" ht="27.75" x14ac:dyDescent="0.35">
      <c r="B8753" s="410" t="s">
        <v>9561</v>
      </c>
      <c r="C8753" s="411" t="s">
        <v>663</v>
      </c>
      <c r="D8753" s="412"/>
      <c r="E8753" s="412">
        <v>0</v>
      </c>
      <c r="F8753" s="412">
        <v>2500</v>
      </c>
      <c r="G8753" s="412"/>
      <c r="H8753" s="413"/>
    </row>
    <row r="8754" spans="2:8" ht="27.75" x14ac:dyDescent="0.35">
      <c r="B8754" s="410" t="s">
        <v>9562</v>
      </c>
      <c r="C8754" s="411" t="s">
        <v>663</v>
      </c>
      <c r="D8754" s="412"/>
      <c r="E8754" s="412">
        <v>2500</v>
      </c>
      <c r="F8754" s="412">
        <v>0</v>
      </c>
      <c r="G8754" s="412"/>
      <c r="H8754" s="413"/>
    </row>
    <row r="8755" spans="2:8" ht="27.75" x14ac:dyDescent="0.35">
      <c r="B8755" s="410" t="s">
        <v>9563</v>
      </c>
      <c r="C8755" s="411" t="s">
        <v>663</v>
      </c>
      <c r="D8755" s="412"/>
      <c r="E8755" s="412">
        <v>0</v>
      </c>
      <c r="F8755" s="412">
        <v>3000</v>
      </c>
      <c r="G8755" s="412"/>
      <c r="H8755" s="413"/>
    </row>
    <row r="8756" spans="2:8" ht="27.75" x14ac:dyDescent="0.35">
      <c r="B8756" s="410" t="s">
        <v>9564</v>
      </c>
      <c r="C8756" s="411" t="s">
        <v>663</v>
      </c>
      <c r="D8756" s="412"/>
      <c r="E8756" s="412">
        <v>3000</v>
      </c>
      <c r="F8756" s="412">
        <v>0</v>
      </c>
      <c r="G8756" s="412"/>
      <c r="H8756" s="413"/>
    </row>
    <row r="8757" spans="2:8" ht="27.75" x14ac:dyDescent="0.35">
      <c r="B8757" s="410" t="s">
        <v>9565</v>
      </c>
      <c r="C8757" s="411" t="s">
        <v>663</v>
      </c>
      <c r="D8757" s="412"/>
      <c r="E8757" s="412">
        <v>0</v>
      </c>
      <c r="F8757" s="412">
        <v>2200</v>
      </c>
      <c r="G8757" s="412"/>
      <c r="H8757" s="413"/>
    </row>
    <row r="8758" spans="2:8" ht="27.75" x14ac:dyDescent="0.35">
      <c r="B8758" s="410" t="s">
        <v>9566</v>
      </c>
      <c r="C8758" s="411" t="s">
        <v>663</v>
      </c>
      <c r="D8758" s="412"/>
      <c r="E8758" s="412">
        <v>2200</v>
      </c>
      <c r="F8758" s="412">
        <v>0</v>
      </c>
      <c r="G8758" s="412"/>
      <c r="H8758" s="413"/>
    </row>
    <row r="8759" spans="2:8" ht="27.75" x14ac:dyDescent="0.35">
      <c r="B8759" s="410" t="s">
        <v>9567</v>
      </c>
      <c r="C8759" s="411" t="s">
        <v>663</v>
      </c>
      <c r="D8759" s="412"/>
      <c r="E8759" s="412">
        <v>0</v>
      </c>
      <c r="F8759" s="412">
        <v>2200</v>
      </c>
      <c r="G8759" s="412"/>
      <c r="H8759" s="413"/>
    </row>
    <row r="8760" spans="2:8" ht="27.75" x14ac:dyDescent="0.35">
      <c r="B8760" s="410" t="s">
        <v>9568</v>
      </c>
      <c r="C8760" s="411" t="s">
        <v>663</v>
      </c>
      <c r="D8760" s="412"/>
      <c r="E8760" s="412">
        <v>2200</v>
      </c>
      <c r="F8760" s="412">
        <v>0</v>
      </c>
      <c r="G8760" s="412"/>
      <c r="H8760" s="413"/>
    </row>
    <row r="8761" spans="2:8" ht="27.75" x14ac:dyDescent="0.35">
      <c r="B8761" s="410" t="s">
        <v>9569</v>
      </c>
      <c r="C8761" s="411" t="s">
        <v>663</v>
      </c>
      <c r="D8761" s="412"/>
      <c r="E8761" s="412">
        <v>0</v>
      </c>
      <c r="F8761" s="412">
        <v>3000</v>
      </c>
      <c r="G8761" s="412"/>
      <c r="H8761" s="413"/>
    </row>
    <row r="8762" spans="2:8" ht="27.75" x14ac:dyDescent="0.35">
      <c r="B8762" s="410" t="s">
        <v>9570</v>
      </c>
      <c r="C8762" s="411" t="s">
        <v>663</v>
      </c>
      <c r="D8762" s="412"/>
      <c r="E8762" s="412">
        <v>3000</v>
      </c>
      <c r="F8762" s="412">
        <v>0</v>
      </c>
      <c r="G8762" s="412"/>
      <c r="H8762" s="413"/>
    </row>
    <row r="8763" spans="2:8" ht="27.75" x14ac:dyDescent="0.35">
      <c r="B8763" s="410" t="s">
        <v>9571</v>
      </c>
      <c r="C8763" s="411" t="s">
        <v>663</v>
      </c>
      <c r="D8763" s="412"/>
      <c r="E8763" s="412">
        <v>0</v>
      </c>
      <c r="F8763" s="412">
        <v>2200</v>
      </c>
      <c r="G8763" s="412"/>
      <c r="H8763" s="413"/>
    </row>
    <row r="8764" spans="2:8" ht="27.75" x14ac:dyDescent="0.35">
      <c r="B8764" s="410" t="s">
        <v>9572</v>
      </c>
      <c r="C8764" s="411" t="s">
        <v>663</v>
      </c>
      <c r="D8764" s="412"/>
      <c r="E8764" s="412">
        <v>2200</v>
      </c>
      <c r="F8764" s="412">
        <v>0</v>
      </c>
      <c r="G8764" s="412"/>
      <c r="H8764" s="413"/>
    </row>
    <row r="8765" spans="2:8" ht="27.75" x14ac:dyDescent="0.35">
      <c r="B8765" s="410" t="s">
        <v>9573</v>
      </c>
      <c r="C8765" s="411" t="s">
        <v>663</v>
      </c>
      <c r="D8765" s="412"/>
      <c r="E8765" s="412">
        <v>0</v>
      </c>
      <c r="F8765" s="412">
        <v>3000</v>
      </c>
      <c r="G8765" s="412"/>
      <c r="H8765" s="413"/>
    </row>
    <row r="8766" spans="2:8" ht="27.75" x14ac:dyDescent="0.35">
      <c r="B8766" s="410" t="s">
        <v>9574</v>
      </c>
      <c r="C8766" s="411" t="s">
        <v>663</v>
      </c>
      <c r="D8766" s="412"/>
      <c r="E8766" s="412">
        <v>3000</v>
      </c>
      <c r="F8766" s="412">
        <v>0</v>
      </c>
      <c r="G8766" s="412"/>
      <c r="H8766" s="413"/>
    </row>
    <row r="8767" spans="2:8" ht="27.75" x14ac:dyDescent="0.35">
      <c r="B8767" s="410" t="s">
        <v>9575</v>
      </c>
      <c r="C8767" s="411" t="s">
        <v>663</v>
      </c>
      <c r="D8767" s="412"/>
      <c r="E8767" s="412">
        <v>0</v>
      </c>
      <c r="F8767" s="412">
        <v>2500</v>
      </c>
      <c r="G8767" s="412"/>
      <c r="H8767" s="413"/>
    </row>
    <row r="8768" spans="2:8" ht="27.75" x14ac:dyDescent="0.35">
      <c r="B8768" s="410" t="s">
        <v>9576</v>
      </c>
      <c r="C8768" s="411" t="s">
        <v>663</v>
      </c>
      <c r="D8768" s="412"/>
      <c r="E8768" s="412">
        <v>2500</v>
      </c>
      <c r="F8768" s="412">
        <v>0</v>
      </c>
      <c r="G8768" s="412"/>
      <c r="H8768" s="413"/>
    </row>
    <row r="8769" spans="2:8" ht="27.75" x14ac:dyDescent="0.35">
      <c r="B8769" s="410" t="s">
        <v>9577</v>
      </c>
      <c r="C8769" s="411" t="s">
        <v>663</v>
      </c>
      <c r="D8769" s="412"/>
      <c r="E8769" s="412">
        <v>0</v>
      </c>
      <c r="F8769" s="412">
        <v>3000</v>
      </c>
      <c r="G8769" s="412"/>
      <c r="H8769" s="413"/>
    </row>
    <row r="8770" spans="2:8" ht="27.75" x14ac:dyDescent="0.35">
      <c r="B8770" s="410" t="s">
        <v>9578</v>
      </c>
      <c r="C8770" s="411" t="s">
        <v>663</v>
      </c>
      <c r="D8770" s="412"/>
      <c r="E8770" s="412">
        <v>3000</v>
      </c>
      <c r="F8770" s="412">
        <v>0</v>
      </c>
      <c r="G8770" s="412"/>
      <c r="H8770" s="413"/>
    </row>
    <row r="8771" spans="2:8" ht="27.75" x14ac:dyDescent="0.35">
      <c r="B8771" s="410" t="s">
        <v>9579</v>
      </c>
      <c r="C8771" s="411" t="s">
        <v>663</v>
      </c>
      <c r="D8771" s="412"/>
      <c r="E8771" s="412">
        <v>0</v>
      </c>
      <c r="F8771" s="412">
        <v>2200</v>
      </c>
      <c r="G8771" s="412"/>
      <c r="H8771" s="413"/>
    </row>
    <row r="8772" spans="2:8" ht="27.75" x14ac:dyDescent="0.35">
      <c r="B8772" s="410" t="s">
        <v>9580</v>
      </c>
      <c r="C8772" s="411" t="s">
        <v>663</v>
      </c>
      <c r="D8772" s="412"/>
      <c r="E8772" s="412">
        <v>2200</v>
      </c>
      <c r="F8772" s="412">
        <v>0</v>
      </c>
      <c r="G8772" s="412"/>
      <c r="H8772" s="413"/>
    </row>
    <row r="8773" spans="2:8" ht="27.75" x14ac:dyDescent="0.35">
      <c r="B8773" s="410" t="s">
        <v>9581</v>
      </c>
      <c r="C8773" s="411" t="s">
        <v>663</v>
      </c>
      <c r="D8773" s="412"/>
      <c r="E8773" s="412">
        <v>0</v>
      </c>
      <c r="F8773" s="412">
        <v>7000</v>
      </c>
      <c r="G8773" s="412"/>
      <c r="H8773" s="413"/>
    </row>
    <row r="8774" spans="2:8" ht="27.75" x14ac:dyDescent="0.35">
      <c r="B8774" s="410" t="s">
        <v>9582</v>
      </c>
      <c r="C8774" s="411" t="s">
        <v>663</v>
      </c>
      <c r="D8774" s="412"/>
      <c r="E8774" s="412">
        <v>7000</v>
      </c>
      <c r="F8774" s="412">
        <v>0</v>
      </c>
      <c r="G8774" s="412"/>
      <c r="H8774" s="413"/>
    </row>
    <row r="8775" spans="2:8" ht="27.75" x14ac:dyDescent="0.35">
      <c r="B8775" s="410" t="s">
        <v>9583</v>
      </c>
      <c r="C8775" s="411" t="s">
        <v>663</v>
      </c>
      <c r="D8775" s="412"/>
      <c r="E8775" s="412">
        <v>0</v>
      </c>
      <c r="F8775" s="412">
        <v>2200</v>
      </c>
      <c r="G8775" s="412"/>
      <c r="H8775" s="413"/>
    </row>
    <row r="8776" spans="2:8" ht="27.75" x14ac:dyDescent="0.35">
      <c r="B8776" s="410" t="s">
        <v>9584</v>
      </c>
      <c r="C8776" s="411" t="s">
        <v>663</v>
      </c>
      <c r="D8776" s="412"/>
      <c r="E8776" s="412">
        <v>2200</v>
      </c>
      <c r="F8776" s="412">
        <v>0</v>
      </c>
      <c r="G8776" s="412"/>
      <c r="H8776" s="413"/>
    </row>
    <row r="8777" spans="2:8" ht="27.75" x14ac:dyDescent="0.35">
      <c r="B8777" s="410" t="s">
        <v>9585</v>
      </c>
      <c r="C8777" s="411" t="s">
        <v>663</v>
      </c>
      <c r="D8777" s="412"/>
      <c r="E8777" s="412">
        <v>0</v>
      </c>
      <c r="F8777" s="412">
        <v>2500</v>
      </c>
      <c r="G8777" s="412"/>
      <c r="H8777" s="413"/>
    </row>
    <row r="8778" spans="2:8" ht="27.75" x14ac:dyDescent="0.35">
      <c r="B8778" s="410" t="s">
        <v>9586</v>
      </c>
      <c r="C8778" s="411" t="s">
        <v>663</v>
      </c>
      <c r="D8778" s="412"/>
      <c r="E8778" s="412">
        <v>2500</v>
      </c>
      <c r="F8778" s="412">
        <v>0</v>
      </c>
      <c r="G8778" s="412"/>
      <c r="H8778" s="413"/>
    </row>
    <row r="8779" spans="2:8" ht="27.75" x14ac:dyDescent="0.35">
      <c r="B8779" s="410" t="s">
        <v>9587</v>
      </c>
      <c r="C8779" s="411" t="s">
        <v>663</v>
      </c>
      <c r="D8779" s="412"/>
      <c r="E8779" s="412">
        <v>0</v>
      </c>
      <c r="F8779" s="412">
        <v>2200</v>
      </c>
      <c r="G8779" s="412"/>
      <c r="H8779" s="413"/>
    </row>
    <row r="8780" spans="2:8" ht="27.75" x14ac:dyDescent="0.35">
      <c r="B8780" s="410" t="s">
        <v>9588</v>
      </c>
      <c r="C8780" s="411" t="s">
        <v>663</v>
      </c>
      <c r="D8780" s="412"/>
      <c r="E8780" s="412">
        <v>2200</v>
      </c>
      <c r="F8780" s="412">
        <v>0</v>
      </c>
      <c r="G8780" s="412"/>
      <c r="H8780" s="413"/>
    </row>
    <row r="8781" spans="2:8" ht="27.75" x14ac:dyDescent="0.35">
      <c r="B8781" s="410" t="s">
        <v>9589</v>
      </c>
      <c r="C8781" s="411" t="s">
        <v>663</v>
      </c>
      <c r="D8781" s="412"/>
      <c r="E8781" s="412">
        <v>0</v>
      </c>
      <c r="F8781" s="412">
        <v>11000</v>
      </c>
      <c r="G8781" s="412"/>
      <c r="H8781" s="413"/>
    </row>
    <row r="8782" spans="2:8" ht="27.75" x14ac:dyDescent="0.35">
      <c r="B8782" s="410" t="s">
        <v>9590</v>
      </c>
      <c r="C8782" s="411" t="s">
        <v>663</v>
      </c>
      <c r="D8782" s="412"/>
      <c r="E8782" s="412">
        <v>11000</v>
      </c>
      <c r="F8782" s="412">
        <v>0</v>
      </c>
      <c r="G8782" s="412"/>
      <c r="H8782" s="413"/>
    </row>
    <row r="8783" spans="2:8" ht="27.75" x14ac:dyDescent="0.35">
      <c r="B8783" s="410" t="s">
        <v>9591</v>
      </c>
      <c r="C8783" s="411" t="s">
        <v>666</v>
      </c>
      <c r="D8783" s="412"/>
      <c r="E8783" s="412">
        <v>0</v>
      </c>
      <c r="F8783" s="412">
        <v>2200</v>
      </c>
      <c r="G8783" s="412"/>
      <c r="H8783" s="413"/>
    </row>
    <row r="8784" spans="2:8" ht="27.75" x14ac:dyDescent="0.35">
      <c r="B8784" s="410" t="s">
        <v>9592</v>
      </c>
      <c r="C8784" s="411" t="s">
        <v>666</v>
      </c>
      <c r="D8784" s="412"/>
      <c r="E8784" s="412">
        <v>2200</v>
      </c>
      <c r="F8784" s="412">
        <v>0</v>
      </c>
      <c r="G8784" s="412"/>
      <c r="H8784" s="413"/>
    </row>
    <row r="8785" spans="2:8" ht="27.75" x14ac:dyDescent="0.35">
      <c r="B8785" s="410" t="s">
        <v>9593</v>
      </c>
      <c r="C8785" s="411" t="s">
        <v>666</v>
      </c>
      <c r="D8785" s="412"/>
      <c r="E8785" s="412">
        <v>0</v>
      </c>
      <c r="F8785" s="412">
        <v>2500</v>
      </c>
      <c r="G8785" s="412"/>
      <c r="H8785" s="413"/>
    </row>
    <row r="8786" spans="2:8" ht="27.75" x14ac:dyDescent="0.35">
      <c r="B8786" s="410" t="s">
        <v>9594</v>
      </c>
      <c r="C8786" s="411" t="s">
        <v>666</v>
      </c>
      <c r="D8786" s="412"/>
      <c r="E8786" s="412">
        <v>2500</v>
      </c>
      <c r="F8786" s="412">
        <v>0</v>
      </c>
      <c r="G8786" s="412"/>
      <c r="H8786" s="413"/>
    </row>
    <row r="8787" spans="2:8" ht="27.75" x14ac:dyDescent="0.35">
      <c r="B8787" s="410" t="s">
        <v>9595</v>
      </c>
      <c r="C8787" s="411" t="s">
        <v>666</v>
      </c>
      <c r="D8787" s="412"/>
      <c r="E8787" s="412">
        <v>0</v>
      </c>
      <c r="F8787" s="412">
        <v>3000</v>
      </c>
      <c r="G8787" s="412"/>
      <c r="H8787" s="413"/>
    </row>
    <row r="8788" spans="2:8" ht="27.75" x14ac:dyDescent="0.35">
      <c r="B8788" s="410" t="s">
        <v>9596</v>
      </c>
      <c r="C8788" s="411" t="s">
        <v>666</v>
      </c>
      <c r="D8788" s="412"/>
      <c r="E8788" s="412">
        <v>3000</v>
      </c>
      <c r="F8788" s="412">
        <v>0</v>
      </c>
      <c r="G8788" s="412"/>
      <c r="H8788" s="413"/>
    </row>
    <row r="8789" spans="2:8" ht="27.75" x14ac:dyDescent="0.35">
      <c r="B8789" s="410" t="s">
        <v>9597</v>
      </c>
      <c r="C8789" s="411" t="s">
        <v>666</v>
      </c>
      <c r="D8789" s="412"/>
      <c r="E8789" s="412">
        <v>0</v>
      </c>
      <c r="F8789" s="412">
        <v>2200</v>
      </c>
      <c r="G8789" s="412"/>
      <c r="H8789" s="413"/>
    </row>
    <row r="8790" spans="2:8" ht="27.75" x14ac:dyDescent="0.35">
      <c r="B8790" s="410" t="s">
        <v>9598</v>
      </c>
      <c r="C8790" s="411" t="s">
        <v>666</v>
      </c>
      <c r="D8790" s="412"/>
      <c r="E8790" s="412">
        <v>2200</v>
      </c>
      <c r="F8790" s="412">
        <v>0</v>
      </c>
      <c r="G8790" s="412"/>
      <c r="H8790" s="413"/>
    </row>
    <row r="8791" spans="2:8" ht="27.75" x14ac:dyDescent="0.35">
      <c r="B8791" s="410" t="s">
        <v>9599</v>
      </c>
      <c r="C8791" s="411" t="s">
        <v>666</v>
      </c>
      <c r="D8791" s="412"/>
      <c r="E8791" s="412">
        <v>0</v>
      </c>
      <c r="F8791" s="412">
        <v>2200</v>
      </c>
      <c r="G8791" s="412"/>
      <c r="H8791" s="413"/>
    </row>
    <row r="8792" spans="2:8" ht="27.75" x14ac:dyDescent="0.35">
      <c r="B8792" s="410" t="s">
        <v>9600</v>
      </c>
      <c r="C8792" s="411" t="s">
        <v>666</v>
      </c>
      <c r="D8792" s="412"/>
      <c r="E8792" s="412">
        <v>2200</v>
      </c>
      <c r="F8792" s="412">
        <v>0</v>
      </c>
      <c r="G8792" s="412"/>
      <c r="H8792" s="413"/>
    </row>
    <row r="8793" spans="2:8" ht="27.75" x14ac:dyDescent="0.35">
      <c r="B8793" s="410" t="s">
        <v>9601</v>
      </c>
      <c r="C8793" s="411" t="s">
        <v>666</v>
      </c>
      <c r="D8793" s="412"/>
      <c r="E8793" s="412">
        <v>0</v>
      </c>
      <c r="F8793" s="412">
        <v>3000</v>
      </c>
      <c r="G8793" s="412"/>
      <c r="H8793" s="413"/>
    </row>
    <row r="8794" spans="2:8" ht="27.75" x14ac:dyDescent="0.35">
      <c r="B8794" s="410" t="s">
        <v>9602</v>
      </c>
      <c r="C8794" s="411" t="s">
        <v>666</v>
      </c>
      <c r="D8794" s="412"/>
      <c r="E8794" s="412">
        <v>3000</v>
      </c>
      <c r="F8794" s="412">
        <v>0</v>
      </c>
      <c r="G8794" s="412"/>
      <c r="H8794" s="413"/>
    </row>
    <row r="8795" spans="2:8" ht="27.75" x14ac:dyDescent="0.35">
      <c r="B8795" s="410" t="s">
        <v>9603</v>
      </c>
      <c r="C8795" s="411" t="s">
        <v>666</v>
      </c>
      <c r="D8795" s="412"/>
      <c r="E8795" s="412">
        <v>0</v>
      </c>
      <c r="F8795" s="412">
        <v>2200</v>
      </c>
      <c r="G8795" s="412"/>
      <c r="H8795" s="413"/>
    </row>
    <row r="8796" spans="2:8" ht="27.75" x14ac:dyDescent="0.35">
      <c r="B8796" s="410" t="s">
        <v>9604</v>
      </c>
      <c r="C8796" s="411" t="s">
        <v>666</v>
      </c>
      <c r="D8796" s="412"/>
      <c r="E8796" s="412">
        <v>2200</v>
      </c>
      <c r="F8796" s="412">
        <v>0</v>
      </c>
      <c r="G8796" s="412"/>
      <c r="H8796" s="413"/>
    </row>
    <row r="8797" spans="2:8" ht="27.75" x14ac:dyDescent="0.35">
      <c r="B8797" s="410" t="s">
        <v>9605</v>
      </c>
      <c r="C8797" s="411" t="s">
        <v>666</v>
      </c>
      <c r="D8797" s="412"/>
      <c r="E8797" s="412">
        <v>0</v>
      </c>
      <c r="F8797" s="412">
        <v>3000</v>
      </c>
      <c r="G8797" s="412"/>
      <c r="H8797" s="413"/>
    </row>
    <row r="8798" spans="2:8" ht="27.75" x14ac:dyDescent="0.35">
      <c r="B8798" s="410" t="s">
        <v>9606</v>
      </c>
      <c r="C8798" s="411" t="s">
        <v>666</v>
      </c>
      <c r="D8798" s="412"/>
      <c r="E8798" s="412">
        <v>3000</v>
      </c>
      <c r="F8798" s="412">
        <v>0</v>
      </c>
      <c r="G8798" s="412"/>
      <c r="H8798" s="413"/>
    </row>
    <row r="8799" spans="2:8" ht="27.75" x14ac:dyDescent="0.35">
      <c r="B8799" s="410" t="s">
        <v>9607</v>
      </c>
      <c r="C8799" s="411" t="s">
        <v>666</v>
      </c>
      <c r="D8799" s="412"/>
      <c r="E8799" s="412">
        <v>0</v>
      </c>
      <c r="F8799" s="412">
        <v>2500</v>
      </c>
      <c r="G8799" s="412"/>
      <c r="H8799" s="413"/>
    </row>
    <row r="8800" spans="2:8" ht="27.75" x14ac:dyDescent="0.35">
      <c r="B8800" s="410" t="s">
        <v>9608</v>
      </c>
      <c r="C8800" s="411" t="s">
        <v>666</v>
      </c>
      <c r="D8800" s="412"/>
      <c r="E8800" s="412">
        <v>2500</v>
      </c>
      <c r="F8800" s="412">
        <v>0</v>
      </c>
      <c r="G8800" s="412"/>
      <c r="H8800" s="413"/>
    </row>
    <row r="8801" spans="2:8" ht="27.75" x14ac:dyDescent="0.35">
      <c r="B8801" s="410" t="s">
        <v>9609</v>
      </c>
      <c r="C8801" s="411" t="s">
        <v>666</v>
      </c>
      <c r="D8801" s="412"/>
      <c r="E8801" s="412">
        <v>0</v>
      </c>
      <c r="F8801" s="412">
        <v>3000</v>
      </c>
      <c r="G8801" s="412"/>
      <c r="H8801" s="413"/>
    </row>
    <row r="8802" spans="2:8" ht="27.75" x14ac:dyDescent="0.35">
      <c r="B8802" s="410" t="s">
        <v>9610</v>
      </c>
      <c r="C8802" s="411" t="s">
        <v>666</v>
      </c>
      <c r="D8802" s="412"/>
      <c r="E8802" s="412">
        <v>3000</v>
      </c>
      <c r="F8802" s="412">
        <v>0</v>
      </c>
      <c r="G8802" s="412"/>
      <c r="H8802" s="413"/>
    </row>
    <row r="8803" spans="2:8" ht="27.75" x14ac:dyDescent="0.35">
      <c r="B8803" s="410" t="s">
        <v>9611</v>
      </c>
      <c r="C8803" s="411" t="s">
        <v>666</v>
      </c>
      <c r="D8803" s="412"/>
      <c r="E8803" s="412">
        <v>0</v>
      </c>
      <c r="F8803" s="412">
        <v>2200</v>
      </c>
      <c r="G8803" s="412"/>
      <c r="H8803" s="413"/>
    </row>
    <row r="8804" spans="2:8" ht="27.75" x14ac:dyDescent="0.35">
      <c r="B8804" s="410" t="s">
        <v>9612</v>
      </c>
      <c r="C8804" s="411" t="s">
        <v>666</v>
      </c>
      <c r="D8804" s="412"/>
      <c r="E8804" s="412">
        <v>2200</v>
      </c>
      <c r="F8804" s="412">
        <v>0</v>
      </c>
      <c r="G8804" s="412"/>
      <c r="H8804" s="413"/>
    </row>
    <row r="8805" spans="2:8" ht="27.75" x14ac:dyDescent="0.35">
      <c r="B8805" s="410" t="s">
        <v>9613</v>
      </c>
      <c r="C8805" s="411" t="s">
        <v>666</v>
      </c>
      <c r="D8805" s="412"/>
      <c r="E8805" s="412">
        <v>0</v>
      </c>
      <c r="F8805" s="412">
        <v>7000</v>
      </c>
      <c r="G8805" s="412"/>
      <c r="H8805" s="413"/>
    </row>
    <row r="8806" spans="2:8" ht="27.75" x14ac:dyDescent="0.35">
      <c r="B8806" s="410" t="s">
        <v>9614</v>
      </c>
      <c r="C8806" s="411" t="s">
        <v>666</v>
      </c>
      <c r="D8806" s="412"/>
      <c r="E8806" s="412">
        <v>7000</v>
      </c>
      <c r="F8806" s="412">
        <v>0</v>
      </c>
      <c r="G8806" s="412"/>
      <c r="H8806" s="413"/>
    </row>
    <row r="8807" spans="2:8" ht="27.75" x14ac:dyDescent="0.35">
      <c r="B8807" s="410" t="s">
        <v>9615</v>
      </c>
      <c r="C8807" s="411" t="s">
        <v>666</v>
      </c>
      <c r="D8807" s="412"/>
      <c r="E8807" s="412">
        <v>0</v>
      </c>
      <c r="F8807" s="412">
        <v>2200</v>
      </c>
      <c r="G8807" s="412"/>
      <c r="H8807" s="413"/>
    </row>
    <row r="8808" spans="2:8" ht="27.75" x14ac:dyDescent="0.35">
      <c r="B8808" s="410" t="s">
        <v>9616</v>
      </c>
      <c r="C8808" s="411" t="s">
        <v>666</v>
      </c>
      <c r="D8808" s="412"/>
      <c r="E8808" s="412">
        <v>2200</v>
      </c>
      <c r="F8808" s="412">
        <v>0</v>
      </c>
      <c r="G8808" s="412"/>
      <c r="H8808" s="413"/>
    </row>
    <row r="8809" spans="2:8" ht="27.75" x14ac:dyDescent="0.35">
      <c r="B8809" s="410" t="s">
        <v>9617</v>
      </c>
      <c r="C8809" s="411" t="s">
        <v>666</v>
      </c>
      <c r="D8809" s="412"/>
      <c r="E8809" s="412">
        <v>0</v>
      </c>
      <c r="F8809" s="412">
        <v>2500</v>
      </c>
      <c r="G8809" s="412"/>
      <c r="H8809" s="413"/>
    </row>
    <row r="8810" spans="2:8" ht="27.75" x14ac:dyDescent="0.35">
      <c r="B8810" s="410" t="s">
        <v>9618</v>
      </c>
      <c r="C8810" s="411" t="s">
        <v>666</v>
      </c>
      <c r="D8810" s="412"/>
      <c r="E8810" s="412">
        <v>2500</v>
      </c>
      <c r="F8810" s="412">
        <v>0</v>
      </c>
      <c r="G8810" s="412"/>
      <c r="H8810" s="413"/>
    </row>
    <row r="8811" spans="2:8" ht="27.75" x14ac:dyDescent="0.35">
      <c r="B8811" s="410" t="s">
        <v>9619</v>
      </c>
      <c r="C8811" s="411" t="s">
        <v>666</v>
      </c>
      <c r="D8811" s="412"/>
      <c r="E8811" s="412">
        <v>0</v>
      </c>
      <c r="F8811" s="412">
        <v>2200</v>
      </c>
      <c r="G8811" s="412"/>
      <c r="H8811" s="413"/>
    </row>
    <row r="8812" spans="2:8" ht="27.75" x14ac:dyDescent="0.35">
      <c r="B8812" s="410" t="s">
        <v>9620</v>
      </c>
      <c r="C8812" s="411" t="s">
        <v>666</v>
      </c>
      <c r="D8812" s="412"/>
      <c r="E8812" s="412">
        <v>2200</v>
      </c>
      <c r="F8812" s="412">
        <v>0</v>
      </c>
      <c r="G8812" s="412"/>
      <c r="H8812" s="413"/>
    </row>
    <row r="8813" spans="2:8" ht="27.75" x14ac:dyDescent="0.35">
      <c r="B8813" s="410" t="s">
        <v>9621</v>
      </c>
      <c r="C8813" s="411" t="s">
        <v>666</v>
      </c>
      <c r="D8813" s="412"/>
      <c r="E8813" s="412">
        <v>0</v>
      </c>
      <c r="F8813" s="412">
        <v>11000</v>
      </c>
      <c r="G8813" s="412"/>
      <c r="H8813" s="413"/>
    </row>
    <row r="8814" spans="2:8" ht="27.75" x14ac:dyDescent="0.35">
      <c r="B8814" s="410" t="s">
        <v>9622</v>
      </c>
      <c r="C8814" s="411" t="s">
        <v>666</v>
      </c>
      <c r="D8814" s="412"/>
      <c r="E8814" s="412">
        <v>11000</v>
      </c>
      <c r="F8814" s="412">
        <v>0</v>
      </c>
      <c r="G8814" s="412"/>
      <c r="H8814" s="413"/>
    </row>
    <row r="8815" spans="2:8" ht="40.5" x14ac:dyDescent="0.35">
      <c r="B8815" s="410" t="s">
        <v>9623</v>
      </c>
      <c r="C8815" s="411" t="s">
        <v>668</v>
      </c>
      <c r="D8815" s="412"/>
      <c r="E8815" s="412">
        <v>0</v>
      </c>
      <c r="F8815" s="412">
        <v>2200</v>
      </c>
      <c r="G8815" s="412"/>
      <c r="H8815" s="413"/>
    </row>
    <row r="8816" spans="2:8" ht="40.5" x14ac:dyDescent="0.35">
      <c r="B8816" s="410" t="s">
        <v>9624</v>
      </c>
      <c r="C8816" s="411" t="s">
        <v>668</v>
      </c>
      <c r="D8816" s="412"/>
      <c r="E8816" s="412">
        <v>2200</v>
      </c>
      <c r="F8816" s="412">
        <v>0</v>
      </c>
      <c r="G8816" s="412"/>
      <c r="H8816" s="413"/>
    </row>
    <row r="8817" spans="2:8" ht="40.5" x14ac:dyDescent="0.35">
      <c r="B8817" s="410" t="s">
        <v>9625</v>
      </c>
      <c r="C8817" s="411" t="s">
        <v>668</v>
      </c>
      <c r="D8817" s="412"/>
      <c r="E8817" s="412">
        <v>0</v>
      </c>
      <c r="F8817" s="412">
        <v>2500</v>
      </c>
      <c r="G8817" s="412"/>
      <c r="H8817" s="413"/>
    </row>
    <row r="8818" spans="2:8" ht="40.5" x14ac:dyDescent="0.35">
      <c r="B8818" s="410" t="s">
        <v>9626</v>
      </c>
      <c r="C8818" s="411" t="s">
        <v>668</v>
      </c>
      <c r="D8818" s="412"/>
      <c r="E8818" s="412">
        <v>2500</v>
      </c>
      <c r="F8818" s="412">
        <v>0</v>
      </c>
      <c r="G8818" s="412"/>
      <c r="H8818" s="413"/>
    </row>
    <row r="8819" spans="2:8" ht="40.5" x14ac:dyDescent="0.35">
      <c r="B8819" s="410" t="s">
        <v>9627</v>
      </c>
      <c r="C8819" s="411" t="s">
        <v>668</v>
      </c>
      <c r="D8819" s="412"/>
      <c r="E8819" s="412">
        <v>0</v>
      </c>
      <c r="F8819" s="412">
        <v>3000</v>
      </c>
      <c r="G8819" s="412"/>
      <c r="H8819" s="413"/>
    </row>
    <row r="8820" spans="2:8" ht="40.5" x14ac:dyDescent="0.35">
      <c r="B8820" s="410" t="s">
        <v>9628</v>
      </c>
      <c r="C8820" s="411" t="s">
        <v>668</v>
      </c>
      <c r="D8820" s="412"/>
      <c r="E8820" s="412">
        <v>3000</v>
      </c>
      <c r="F8820" s="412">
        <v>0</v>
      </c>
      <c r="G8820" s="412"/>
      <c r="H8820" s="413"/>
    </row>
    <row r="8821" spans="2:8" ht="40.5" x14ac:dyDescent="0.35">
      <c r="B8821" s="410" t="s">
        <v>9629</v>
      </c>
      <c r="C8821" s="411" t="s">
        <v>668</v>
      </c>
      <c r="D8821" s="412"/>
      <c r="E8821" s="412">
        <v>0</v>
      </c>
      <c r="F8821" s="412">
        <v>2200</v>
      </c>
      <c r="G8821" s="412"/>
      <c r="H8821" s="413"/>
    </row>
    <row r="8822" spans="2:8" ht="40.5" x14ac:dyDescent="0.35">
      <c r="B8822" s="410" t="s">
        <v>9630</v>
      </c>
      <c r="C8822" s="411" t="s">
        <v>668</v>
      </c>
      <c r="D8822" s="412"/>
      <c r="E8822" s="412">
        <v>2200</v>
      </c>
      <c r="F8822" s="412">
        <v>0</v>
      </c>
      <c r="G8822" s="412"/>
      <c r="H8822" s="413"/>
    </row>
    <row r="8823" spans="2:8" ht="40.5" x14ac:dyDescent="0.35">
      <c r="B8823" s="410" t="s">
        <v>9631</v>
      </c>
      <c r="C8823" s="411" t="s">
        <v>668</v>
      </c>
      <c r="D8823" s="412"/>
      <c r="E8823" s="412">
        <v>0</v>
      </c>
      <c r="F8823" s="412">
        <v>2200</v>
      </c>
      <c r="G8823" s="412"/>
      <c r="H8823" s="413"/>
    </row>
    <row r="8824" spans="2:8" ht="40.5" x14ac:dyDescent="0.35">
      <c r="B8824" s="410" t="s">
        <v>9632</v>
      </c>
      <c r="C8824" s="411" t="s">
        <v>668</v>
      </c>
      <c r="D8824" s="412"/>
      <c r="E8824" s="412">
        <v>2200</v>
      </c>
      <c r="F8824" s="412">
        <v>0</v>
      </c>
      <c r="G8824" s="412"/>
      <c r="H8824" s="413"/>
    </row>
    <row r="8825" spans="2:8" ht="40.5" x14ac:dyDescent="0.35">
      <c r="B8825" s="410" t="s">
        <v>9633</v>
      </c>
      <c r="C8825" s="411" t="s">
        <v>668</v>
      </c>
      <c r="D8825" s="412"/>
      <c r="E8825" s="412">
        <v>0</v>
      </c>
      <c r="F8825" s="412">
        <v>3000</v>
      </c>
      <c r="G8825" s="412"/>
      <c r="H8825" s="413"/>
    </row>
    <row r="8826" spans="2:8" ht="40.5" x14ac:dyDescent="0.35">
      <c r="B8826" s="410" t="s">
        <v>9634</v>
      </c>
      <c r="C8826" s="411" t="s">
        <v>668</v>
      </c>
      <c r="D8826" s="412"/>
      <c r="E8826" s="412">
        <v>3000</v>
      </c>
      <c r="F8826" s="412">
        <v>0</v>
      </c>
      <c r="G8826" s="412"/>
      <c r="H8826" s="413"/>
    </row>
    <row r="8827" spans="2:8" ht="40.5" x14ac:dyDescent="0.35">
      <c r="B8827" s="410" t="s">
        <v>9635</v>
      </c>
      <c r="C8827" s="411" t="s">
        <v>668</v>
      </c>
      <c r="D8827" s="412"/>
      <c r="E8827" s="412">
        <v>0</v>
      </c>
      <c r="F8827" s="412">
        <v>2200</v>
      </c>
      <c r="G8827" s="412"/>
      <c r="H8827" s="413"/>
    </row>
    <row r="8828" spans="2:8" ht="40.5" x14ac:dyDescent="0.35">
      <c r="B8828" s="410" t="s">
        <v>9636</v>
      </c>
      <c r="C8828" s="411" t="s">
        <v>668</v>
      </c>
      <c r="D8828" s="412"/>
      <c r="E8828" s="412">
        <v>2200</v>
      </c>
      <c r="F8828" s="412">
        <v>0</v>
      </c>
      <c r="G8828" s="412"/>
      <c r="H8828" s="413"/>
    </row>
    <row r="8829" spans="2:8" ht="40.5" x14ac:dyDescent="0.35">
      <c r="B8829" s="410" t="s">
        <v>9637</v>
      </c>
      <c r="C8829" s="411" t="s">
        <v>668</v>
      </c>
      <c r="D8829" s="412"/>
      <c r="E8829" s="412">
        <v>0</v>
      </c>
      <c r="F8829" s="412">
        <v>3000</v>
      </c>
      <c r="G8829" s="412"/>
      <c r="H8829" s="413"/>
    </row>
    <row r="8830" spans="2:8" ht="40.5" x14ac:dyDescent="0.35">
      <c r="B8830" s="410" t="s">
        <v>9638</v>
      </c>
      <c r="C8830" s="411" t="s">
        <v>668</v>
      </c>
      <c r="D8830" s="412"/>
      <c r="E8830" s="412">
        <v>3000</v>
      </c>
      <c r="F8830" s="412">
        <v>0</v>
      </c>
      <c r="G8830" s="412"/>
      <c r="H8830" s="413"/>
    </row>
    <row r="8831" spans="2:8" ht="40.5" x14ac:dyDescent="0.35">
      <c r="B8831" s="410" t="s">
        <v>9639</v>
      </c>
      <c r="C8831" s="411" t="s">
        <v>668</v>
      </c>
      <c r="D8831" s="412"/>
      <c r="E8831" s="412">
        <v>0</v>
      </c>
      <c r="F8831" s="412">
        <v>2500</v>
      </c>
      <c r="G8831" s="412"/>
      <c r="H8831" s="413"/>
    </row>
    <row r="8832" spans="2:8" ht="40.5" x14ac:dyDescent="0.35">
      <c r="B8832" s="410" t="s">
        <v>9640</v>
      </c>
      <c r="C8832" s="411" t="s">
        <v>668</v>
      </c>
      <c r="D8832" s="412"/>
      <c r="E8832" s="412">
        <v>2500</v>
      </c>
      <c r="F8832" s="412">
        <v>0</v>
      </c>
      <c r="G8832" s="412"/>
      <c r="H8832" s="413"/>
    </row>
    <row r="8833" spans="2:8" ht="40.5" x14ac:dyDescent="0.35">
      <c r="B8833" s="410" t="s">
        <v>9641</v>
      </c>
      <c r="C8833" s="411" t="s">
        <v>668</v>
      </c>
      <c r="D8833" s="412"/>
      <c r="E8833" s="412">
        <v>0</v>
      </c>
      <c r="F8833" s="412">
        <v>3000</v>
      </c>
      <c r="G8833" s="412"/>
      <c r="H8833" s="413"/>
    </row>
    <row r="8834" spans="2:8" ht="40.5" x14ac:dyDescent="0.35">
      <c r="B8834" s="410" t="s">
        <v>9642</v>
      </c>
      <c r="C8834" s="411" t="s">
        <v>668</v>
      </c>
      <c r="D8834" s="412"/>
      <c r="E8834" s="412">
        <v>3000</v>
      </c>
      <c r="F8834" s="412">
        <v>0</v>
      </c>
      <c r="G8834" s="412"/>
      <c r="H8834" s="413"/>
    </row>
    <row r="8835" spans="2:8" ht="40.5" x14ac:dyDescent="0.35">
      <c r="B8835" s="410" t="s">
        <v>9643</v>
      </c>
      <c r="C8835" s="411" t="s">
        <v>668</v>
      </c>
      <c r="D8835" s="412"/>
      <c r="E8835" s="412">
        <v>0</v>
      </c>
      <c r="F8835" s="412">
        <v>2200</v>
      </c>
      <c r="G8835" s="412"/>
      <c r="H8835" s="413"/>
    </row>
    <row r="8836" spans="2:8" ht="40.5" x14ac:dyDescent="0.35">
      <c r="B8836" s="410" t="s">
        <v>9644</v>
      </c>
      <c r="C8836" s="411" t="s">
        <v>668</v>
      </c>
      <c r="D8836" s="412"/>
      <c r="E8836" s="412">
        <v>2200</v>
      </c>
      <c r="F8836" s="412">
        <v>0</v>
      </c>
      <c r="G8836" s="412"/>
      <c r="H8836" s="413"/>
    </row>
    <row r="8837" spans="2:8" ht="40.5" x14ac:dyDescent="0.35">
      <c r="B8837" s="410" t="s">
        <v>9645</v>
      </c>
      <c r="C8837" s="411" t="s">
        <v>668</v>
      </c>
      <c r="D8837" s="412"/>
      <c r="E8837" s="412">
        <v>0</v>
      </c>
      <c r="F8837" s="412">
        <v>7000</v>
      </c>
      <c r="G8837" s="412"/>
      <c r="H8837" s="413"/>
    </row>
    <row r="8838" spans="2:8" ht="40.5" x14ac:dyDescent="0.35">
      <c r="B8838" s="410" t="s">
        <v>9646</v>
      </c>
      <c r="C8838" s="411" t="s">
        <v>668</v>
      </c>
      <c r="D8838" s="412"/>
      <c r="E8838" s="412">
        <v>7000</v>
      </c>
      <c r="F8838" s="412">
        <v>0</v>
      </c>
      <c r="G8838" s="412"/>
      <c r="H8838" s="413"/>
    </row>
    <row r="8839" spans="2:8" ht="40.5" x14ac:dyDescent="0.35">
      <c r="B8839" s="410" t="s">
        <v>9647</v>
      </c>
      <c r="C8839" s="411" t="s">
        <v>668</v>
      </c>
      <c r="D8839" s="412"/>
      <c r="E8839" s="412">
        <v>0</v>
      </c>
      <c r="F8839" s="412">
        <v>2200</v>
      </c>
      <c r="G8839" s="412"/>
      <c r="H8839" s="413"/>
    </row>
    <row r="8840" spans="2:8" ht="40.5" x14ac:dyDescent="0.35">
      <c r="B8840" s="410" t="s">
        <v>9648</v>
      </c>
      <c r="C8840" s="411" t="s">
        <v>668</v>
      </c>
      <c r="D8840" s="412"/>
      <c r="E8840" s="412">
        <v>2200</v>
      </c>
      <c r="F8840" s="412">
        <v>0</v>
      </c>
      <c r="G8840" s="412"/>
      <c r="H8840" s="413"/>
    </row>
    <row r="8841" spans="2:8" ht="40.5" x14ac:dyDescent="0.35">
      <c r="B8841" s="410" t="s">
        <v>9649</v>
      </c>
      <c r="C8841" s="411" t="s">
        <v>668</v>
      </c>
      <c r="D8841" s="412"/>
      <c r="E8841" s="412">
        <v>0</v>
      </c>
      <c r="F8841" s="412">
        <v>2500</v>
      </c>
      <c r="G8841" s="412"/>
      <c r="H8841" s="413"/>
    </row>
    <row r="8842" spans="2:8" ht="40.5" x14ac:dyDescent="0.35">
      <c r="B8842" s="410" t="s">
        <v>9650</v>
      </c>
      <c r="C8842" s="411" t="s">
        <v>668</v>
      </c>
      <c r="D8842" s="412"/>
      <c r="E8842" s="412">
        <v>2500</v>
      </c>
      <c r="F8842" s="412">
        <v>0</v>
      </c>
      <c r="G8842" s="412"/>
      <c r="H8842" s="413"/>
    </row>
    <row r="8843" spans="2:8" ht="40.5" x14ac:dyDescent="0.35">
      <c r="B8843" s="410" t="s">
        <v>9651</v>
      </c>
      <c r="C8843" s="411" t="s">
        <v>668</v>
      </c>
      <c r="D8843" s="412"/>
      <c r="E8843" s="412">
        <v>0</v>
      </c>
      <c r="F8843" s="412">
        <v>2200</v>
      </c>
      <c r="G8843" s="412"/>
      <c r="H8843" s="413"/>
    </row>
    <row r="8844" spans="2:8" ht="40.5" x14ac:dyDescent="0.35">
      <c r="B8844" s="410" t="s">
        <v>9652</v>
      </c>
      <c r="C8844" s="411" t="s">
        <v>668</v>
      </c>
      <c r="D8844" s="412"/>
      <c r="E8844" s="412">
        <v>2200</v>
      </c>
      <c r="F8844" s="412">
        <v>0</v>
      </c>
      <c r="G8844" s="412"/>
      <c r="H8844" s="413"/>
    </row>
    <row r="8845" spans="2:8" ht="40.5" x14ac:dyDescent="0.35">
      <c r="B8845" s="410" t="s">
        <v>9653</v>
      </c>
      <c r="C8845" s="411" t="s">
        <v>668</v>
      </c>
      <c r="D8845" s="412"/>
      <c r="E8845" s="412">
        <v>0</v>
      </c>
      <c r="F8845" s="412">
        <v>11000</v>
      </c>
      <c r="G8845" s="412"/>
      <c r="H8845" s="413"/>
    </row>
    <row r="8846" spans="2:8" ht="40.5" x14ac:dyDescent="0.35">
      <c r="B8846" s="410" t="s">
        <v>9654</v>
      </c>
      <c r="C8846" s="411" t="s">
        <v>668</v>
      </c>
      <c r="D8846" s="412"/>
      <c r="E8846" s="412">
        <v>11000</v>
      </c>
      <c r="F8846" s="412">
        <v>0</v>
      </c>
      <c r="G8846" s="412"/>
      <c r="H8846" s="413"/>
    </row>
    <row r="8847" spans="2:8" ht="40.5" x14ac:dyDescent="0.35">
      <c r="B8847" s="410" t="s">
        <v>9655</v>
      </c>
      <c r="C8847" s="411" t="s">
        <v>668</v>
      </c>
      <c r="D8847" s="412"/>
      <c r="E8847" s="412">
        <v>0</v>
      </c>
      <c r="F8847" s="412">
        <v>2200</v>
      </c>
      <c r="G8847" s="412"/>
      <c r="H8847" s="413"/>
    </row>
    <row r="8848" spans="2:8" ht="40.5" x14ac:dyDescent="0.35">
      <c r="B8848" s="410" t="s">
        <v>9656</v>
      </c>
      <c r="C8848" s="411" t="s">
        <v>668</v>
      </c>
      <c r="D8848" s="412"/>
      <c r="E8848" s="412">
        <v>2200</v>
      </c>
      <c r="F8848" s="412">
        <v>0</v>
      </c>
      <c r="G8848" s="412"/>
      <c r="H8848" s="413"/>
    </row>
    <row r="8849" spans="2:8" ht="27.75" x14ac:dyDescent="0.35">
      <c r="B8849" s="410" t="s">
        <v>9657</v>
      </c>
      <c r="C8849" s="411" t="s">
        <v>672</v>
      </c>
      <c r="D8849" s="412"/>
      <c r="E8849" s="412">
        <v>0</v>
      </c>
      <c r="F8849" s="412">
        <v>2200</v>
      </c>
      <c r="G8849" s="412"/>
      <c r="H8849" s="413"/>
    </row>
    <row r="8850" spans="2:8" ht="27.75" x14ac:dyDescent="0.35">
      <c r="B8850" s="410" t="s">
        <v>9658</v>
      </c>
      <c r="C8850" s="411" t="s">
        <v>672</v>
      </c>
      <c r="D8850" s="412"/>
      <c r="E8850" s="412">
        <v>2200</v>
      </c>
      <c r="F8850" s="412">
        <v>0</v>
      </c>
      <c r="G8850" s="412"/>
      <c r="H8850" s="413"/>
    </row>
    <row r="8851" spans="2:8" ht="27.75" x14ac:dyDescent="0.35">
      <c r="B8851" s="410" t="s">
        <v>9659</v>
      </c>
      <c r="C8851" s="411" t="s">
        <v>672</v>
      </c>
      <c r="D8851" s="412"/>
      <c r="E8851" s="412">
        <v>0</v>
      </c>
      <c r="F8851" s="412">
        <v>2200</v>
      </c>
      <c r="G8851" s="412"/>
      <c r="H8851" s="413"/>
    </row>
    <row r="8852" spans="2:8" ht="27.75" x14ac:dyDescent="0.35">
      <c r="B8852" s="410" t="s">
        <v>9660</v>
      </c>
      <c r="C8852" s="411" t="s">
        <v>672</v>
      </c>
      <c r="D8852" s="412"/>
      <c r="E8852" s="412">
        <v>2200</v>
      </c>
      <c r="F8852" s="412">
        <v>0</v>
      </c>
      <c r="G8852" s="412"/>
      <c r="H8852" s="413"/>
    </row>
    <row r="8853" spans="2:8" ht="40.5" x14ac:dyDescent="0.35">
      <c r="B8853" s="410" t="s">
        <v>9661</v>
      </c>
      <c r="C8853" s="411" t="s">
        <v>675</v>
      </c>
      <c r="D8853" s="412"/>
      <c r="E8853" s="412">
        <v>0</v>
      </c>
      <c r="F8853" s="412">
        <v>2500</v>
      </c>
      <c r="G8853" s="412"/>
      <c r="H8853" s="413"/>
    </row>
    <row r="8854" spans="2:8" ht="40.5" x14ac:dyDescent="0.35">
      <c r="B8854" s="410" t="s">
        <v>9662</v>
      </c>
      <c r="C8854" s="411" t="s">
        <v>675</v>
      </c>
      <c r="D8854" s="412"/>
      <c r="E8854" s="412">
        <v>2500</v>
      </c>
      <c r="F8854" s="412">
        <v>0</v>
      </c>
      <c r="G8854" s="412"/>
      <c r="H8854" s="413"/>
    </row>
    <row r="8855" spans="2:8" ht="40.5" x14ac:dyDescent="0.35">
      <c r="B8855" s="410" t="s">
        <v>9663</v>
      </c>
      <c r="C8855" s="411" t="s">
        <v>675</v>
      </c>
      <c r="D8855" s="412"/>
      <c r="E8855" s="412">
        <v>0</v>
      </c>
      <c r="F8855" s="412">
        <v>3000</v>
      </c>
      <c r="G8855" s="412"/>
      <c r="H8855" s="413"/>
    </row>
    <row r="8856" spans="2:8" ht="40.5" x14ac:dyDescent="0.35">
      <c r="B8856" s="410" t="s">
        <v>9664</v>
      </c>
      <c r="C8856" s="411" t="s">
        <v>675</v>
      </c>
      <c r="D8856" s="412"/>
      <c r="E8856" s="412">
        <v>3000</v>
      </c>
      <c r="F8856" s="412">
        <v>0</v>
      </c>
      <c r="G8856" s="412"/>
      <c r="H8856" s="413"/>
    </row>
    <row r="8857" spans="2:8" ht="40.5" x14ac:dyDescent="0.35">
      <c r="B8857" s="410" t="s">
        <v>9665</v>
      </c>
      <c r="C8857" s="411" t="s">
        <v>675</v>
      </c>
      <c r="D8857" s="412"/>
      <c r="E8857" s="412">
        <v>0</v>
      </c>
      <c r="F8857" s="412">
        <v>2200</v>
      </c>
      <c r="G8857" s="412"/>
      <c r="H8857" s="413"/>
    </row>
    <row r="8858" spans="2:8" ht="40.5" x14ac:dyDescent="0.35">
      <c r="B8858" s="410" t="s">
        <v>9666</v>
      </c>
      <c r="C8858" s="411" t="s">
        <v>675</v>
      </c>
      <c r="D8858" s="412"/>
      <c r="E8858" s="412">
        <v>2200</v>
      </c>
      <c r="F8858" s="412">
        <v>0</v>
      </c>
      <c r="G8858" s="412"/>
      <c r="H8858" s="413"/>
    </row>
    <row r="8859" spans="2:8" ht="40.5" x14ac:dyDescent="0.35">
      <c r="B8859" s="410" t="s">
        <v>9667</v>
      </c>
      <c r="C8859" s="411" t="s">
        <v>675</v>
      </c>
      <c r="D8859" s="412"/>
      <c r="E8859" s="412">
        <v>0</v>
      </c>
      <c r="F8859" s="412">
        <v>2200</v>
      </c>
      <c r="G8859" s="412"/>
      <c r="H8859" s="413"/>
    </row>
    <row r="8860" spans="2:8" ht="40.5" x14ac:dyDescent="0.35">
      <c r="B8860" s="410" t="s">
        <v>9668</v>
      </c>
      <c r="C8860" s="411" t="s">
        <v>675</v>
      </c>
      <c r="D8860" s="412"/>
      <c r="E8860" s="412">
        <v>2200</v>
      </c>
      <c r="F8860" s="412">
        <v>0</v>
      </c>
      <c r="G8860" s="412"/>
      <c r="H8860" s="413"/>
    </row>
    <row r="8861" spans="2:8" ht="40.5" x14ac:dyDescent="0.35">
      <c r="B8861" s="410" t="s">
        <v>9669</v>
      </c>
      <c r="C8861" s="411" t="s">
        <v>675</v>
      </c>
      <c r="D8861" s="412"/>
      <c r="E8861" s="412">
        <v>0</v>
      </c>
      <c r="F8861" s="412">
        <v>2200</v>
      </c>
      <c r="G8861" s="412"/>
      <c r="H8861" s="413"/>
    </row>
    <row r="8862" spans="2:8" ht="40.5" x14ac:dyDescent="0.35">
      <c r="B8862" s="410" t="s">
        <v>9670</v>
      </c>
      <c r="C8862" s="411" t="s">
        <v>675</v>
      </c>
      <c r="D8862" s="412"/>
      <c r="E8862" s="412">
        <v>2200</v>
      </c>
      <c r="F8862" s="412">
        <v>0</v>
      </c>
      <c r="G8862" s="412"/>
      <c r="H8862" s="413"/>
    </row>
    <row r="8863" spans="2:8" ht="40.5" x14ac:dyDescent="0.35">
      <c r="B8863" s="410" t="s">
        <v>9671</v>
      </c>
      <c r="C8863" s="411" t="s">
        <v>675</v>
      </c>
      <c r="D8863" s="412"/>
      <c r="E8863" s="412">
        <v>0</v>
      </c>
      <c r="F8863" s="412">
        <v>3000</v>
      </c>
      <c r="G8863" s="412"/>
      <c r="H8863" s="413"/>
    </row>
    <row r="8864" spans="2:8" ht="40.5" x14ac:dyDescent="0.35">
      <c r="B8864" s="410" t="s">
        <v>9672</v>
      </c>
      <c r="C8864" s="411" t="s">
        <v>675</v>
      </c>
      <c r="D8864" s="412"/>
      <c r="E8864" s="412">
        <v>3000</v>
      </c>
      <c r="F8864" s="412">
        <v>0</v>
      </c>
      <c r="G8864" s="412"/>
      <c r="H8864" s="413"/>
    </row>
    <row r="8865" spans="2:8" ht="40.5" x14ac:dyDescent="0.35">
      <c r="B8865" s="410" t="s">
        <v>9673</v>
      </c>
      <c r="C8865" s="411" t="s">
        <v>675</v>
      </c>
      <c r="D8865" s="412"/>
      <c r="E8865" s="412">
        <v>0</v>
      </c>
      <c r="F8865" s="412">
        <v>3000</v>
      </c>
      <c r="G8865" s="412"/>
      <c r="H8865" s="413"/>
    </row>
    <row r="8866" spans="2:8" ht="40.5" x14ac:dyDescent="0.35">
      <c r="B8866" s="410" t="s">
        <v>9674</v>
      </c>
      <c r="C8866" s="411" t="s">
        <v>675</v>
      </c>
      <c r="D8866" s="412"/>
      <c r="E8866" s="412">
        <v>3000</v>
      </c>
      <c r="F8866" s="412">
        <v>0</v>
      </c>
      <c r="G8866" s="412"/>
      <c r="H8866" s="413"/>
    </row>
    <row r="8867" spans="2:8" ht="40.5" x14ac:dyDescent="0.35">
      <c r="B8867" s="410" t="s">
        <v>9675</v>
      </c>
      <c r="C8867" s="411" t="s">
        <v>675</v>
      </c>
      <c r="D8867" s="412"/>
      <c r="E8867" s="412">
        <v>0</v>
      </c>
      <c r="F8867" s="412">
        <v>2500</v>
      </c>
      <c r="G8867" s="412"/>
      <c r="H8867" s="413"/>
    </row>
    <row r="8868" spans="2:8" ht="40.5" x14ac:dyDescent="0.35">
      <c r="B8868" s="410" t="s">
        <v>9676</v>
      </c>
      <c r="C8868" s="411" t="s">
        <v>675</v>
      </c>
      <c r="D8868" s="412"/>
      <c r="E8868" s="412">
        <v>2500</v>
      </c>
      <c r="F8868" s="412">
        <v>0</v>
      </c>
      <c r="G8868" s="412"/>
      <c r="H8868" s="413"/>
    </row>
    <row r="8869" spans="2:8" ht="40.5" x14ac:dyDescent="0.35">
      <c r="B8869" s="410" t="s">
        <v>9677</v>
      </c>
      <c r="C8869" s="411" t="s">
        <v>675</v>
      </c>
      <c r="D8869" s="412"/>
      <c r="E8869" s="412">
        <v>0</v>
      </c>
      <c r="F8869" s="412">
        <v>3000</v>
      </c>
      <c r="G8869" s="412"/>
      <c r="H8869" s="413"/>
    </row>
    <row r="8870" spans="2:8" ht="40.5" x14ac:dyDescent="0.35">
      <c r="B8870" s="410" t="s">
        <v>9678</v>
      </c>
      <c r="C8870" s="411" t="s">
        <v>675</v>
      </c>
      <c r="D8870" s="412"/>
      <c r="E8870" s="412">
        <v>3000</v>
      </c>
      <c r="F8870" s="412">
        <v>0</v>
      </c>
      <c r="G8870" s="412"/>
      <c r="H8870" s="413"/>
    </row>
    <row r="8871" spans="2:8" ht="40.5" x14ac:dyDescent="0.35">
      <c r="B8871" s="410" t="s">
        <v>9679</v>
      </c>
      <c r="C8871" s="411" t="s">
        <v>675</v>
      </c>
      <c r="D8871" s="412"/>
      <c r="E8871" s="412">
        <v>0</v>
      </c>
      <c r="F8871" s="412">
        <v>7000</v>
      </c>
      <c r="G8871" s="412"/>
      <c r="H8871" s="413"/>
    </row>
    <row r="8872" spans="2:8" ht="40.5" x14ac:dyDescent="0.35">
      <c r="B8872" s="410" t="s">
        <v>9680</v>
      </c>
      <c r="C8872" s="411" t="s">
        <v>675</v>
      </c>
      <c r="D8872" s="412"/>
      <c r="E8872" s="412">
        <v>7000</v>
      </c>
      <c r="F8872" s="412">
        <v>0</v>
      </c>
      <c r="G8872" s="412"/>
      <c r="H8872" s="413"/>
    </row>
    <row r="8873" spans="2:8" ht="40.5" x14ac:dyDescent="0.35">
      <c r="B8873" s="410" t="s">
        <v>9681</v>
      </c>
      <c r="C8873" s="411" t="s">
        <v>675</v>
      </c>
      <c r="D8873" s="412"/>
      <c r="E8873" s="412">
        <v>0</v>
      </c>
      <c r="F8873" s="412">
        <v>2500</v>
      </c>
      <c r="G8873" s="412"/>
      <c r="H8873" s="413"/>
    </row>
    <row r="8874" spans="2:8" ht="40.5" x14ac:dyDescent="0.35">
      <c r="B8874" s="410" t="s">
        <v>9682</v>
      </c>
      <c r="C8874" s="411" t="s">
        <v>675</v>
      </c>
      <c r="D8874" s="412"/>
      <c r="E8874" s="412">
        <v>2500</v>
      </c>
      <c r="F8874" s="412">
        <v>0</v>
      </c>
      <c r="G8874" s="412"/>
      <c r="H8874" s="413"/>
    </row>
    <row r="8875" spans="2:8" ht="40.5" x14ac:dyDescent="0.35">
      <c r="B8875" s="410" t="s">
        <v>9683</v>
      </c>
      <c r="C8875" s="411" t="s">
        <v>675</v>
      </c>
      <c r="D8875" s="412"/>
      <c r="E8875" s="412">
        <v>0</v>
      </c>
      <c r="F8875" s="412">
        <v>2200</v>
      </c>
      <c r="G8875" s="412"/>
      <c r="H8875" s="413"/>
    </row>
    <row r="8876" spans="2:8" ht="40.5" x14ac:dyDescent="0.35">
      <c r="B8876" s="410" t="s">
        <v>9684</v>
      </c>
      <c r="C8876" s="411" t="s">
        <v>675</v>
      </c>
      <c r="D8876" s="412"/>
      <c r="E8876" s="412">
        <v>2200</v>
      </c>
      <c r="F8876" s="412">
        <v>0</v>
      </c>
      <c r="G8876" s="412"/>
      <c r="H8876" s="413"/>
    </row>
    <row r="8877" spans="2:8" ht="40.5" x14ac:dyDescent="0.35">
      <c r="B8877" s="410" t="s">
        <v>9685</v>
      </c>
      <c r="C8877" s="411" t="s">
        <v>675</v>
      </c>
      <c r="D8877" s="412"/>
      <c r="E8877" s="412">
        <v>0</v>
      </c>
      <c r="F8877" s="412">
        <v>11000</v>
      </c>
      <c r="G8877" s="412"/>
      <c r="H8877" s="413"/>
    </row>
    <row r="8878" spans="2:8" ht="40.5" x14ac:dyDescent="0.35">
      <c r="B8878" s="410" t="s">
        <v>9686</v>
      </c>
      <c r="C8878" s="411" t="s">
        <v>675</v>
      </c>
      <c r="D8878" s="412"/>
      <c r="E8878" s="412">
        <v>11000</v>
      </c>
      <c r="F8878" s="412">
        <v>0</v>
      </c>
      <c r="G8878" s="412"/>
      <c r="H8878" s="413"/>
    </row>
    <row r="8879" spans="2:8" ht="40.5" x14ac:dyDescent="0.35">
      <c r="B8879" s="410" t="s">
        <v>9687</v>
      </c>
      <c r="C8879" s="411" t="s">
        <v>675</v>
      </c>
      <c r="D8879" s="412"/>
      <c r="E8879" s="412">
        <v>0</v>
      </c>
      <c r="F8879" s="412">
        <v>2200</v>
      </c>
      <c r="G8879" s="412"/>
      <c r="H8879" s="413"/>
    </row>
    <row r="8880" spans="2:8" ht="40.5" x14ac:dyDescent="0.35">
      <c r="B8880" s="410" t="s">
        <v>9688</v>
      </c>
      <c r="C8880" s="411" t="s">
        <v>675</v>
      </c>
      <c r="D8880" s="412"/>
      <c r="E8880" s="412">
        <v>2200</v>
      </c>
      <c r="F8880" s="412">
        <v>0</v>
      </c>
      <c r="G8880" s="412"/>
      <c r="H8880" s="413"/>
    </row>
    <row r="8881" spans="2:8" ht="40.5" x14ac:dyDescent="0.35">
      <c r="B8881" s="410" t="s">
        <v>9689</v>
      </c>
      <c r="C8881" s="411" t="s">
        <v>677</v>
      </c>
      <c r="D8881" s="412"/>
      <c r="E8881" s="412">
        <v>0</v>
      </c>
      <c r="F8881" s="412">
        <v>2500</v>
      </c>
      <c r="G8881" s="412"/>
      <c r="H8881" s="413"/>
    </row>
    <row r="8882" spans="2:8" ht="40.5" x14ac:dyDescent="0.35">
      <c r="B8882" s="410" t="s">
        <v>9690</v>
      </c>
      <c r="C8882" s="411" t="s">
        <v>677</v>
      </c>
      <c r="D8882" s="412"/>
      <c r="E8882" s="412">
        <v>2500</v>
      </c>
      <c r="F8882" s="412">
        <v>0</v>
      </c>
      <c r="G8882" s="412"/>
      <c r="H8882" s="413"/>
    </row>
    <row r="8883" spans="2:8" ht="40.5" x14ac:dyDescent="0.35">
      <c r="B8883" s="410" t="s">
        <v>9691</v>
      </c>
      <c r="C8883" s="411" t="s">
        <v>677</v>
      </c>
      <c r="D8883" s="412"/>
      <c r="E8883" s="412">
        <v>0</v>
      </c>
      <c r="F8883" s="412">
        <v>3000</v>
      </c>
      <c r="G8883" s="412"/>
      <c r="H8883" s="413"/>
    </row>
    <row r="8884" spans="2:8" ht="40.5" x14ac:dyDescent="0.35">
      <c r="B8884" s="410" t="s">
        <v>9692</v>
      </c>
      <c r="C8884" s="411" t="s">
        <v>677</v>
      </c>
      <c r="D8884" s="412"/>
      <c r="E8884" s="412">
        <v>3000</v>
      </c>
      <c r="F8884" s="412">
        <v>0</v>
      </c>
      <c r="G8884" s="412"/>
      <c r="H8884" s="413"/>
    </row>
    <row r="8885" spans="2:8" ht="40.5" x14ac:dyDescent="0.35">
      <c r="B8885" s="410" t="s">
        <v>9693</v>
      </c>
      <c r="C8885" s="411" t="s">
        <v>677</v>
      </c>
      <c r="D8885" s="412"/>
      <c r="E8885" s="412">
        <v>0</v>
      </c>
      <c r="F8885" s="412">
        <v>2200</v>
      </c>
      <c r="G8885" s="412"/>
      <c r="H8885" s="413"/>
    </row>
    <row r="8886" spans="2:8" ht="40.5" x14ac:dyDescent="0.35">
      <c r="B8886" s="410" t="s">
        <v>9694</v>
      </c>
      <c r="C8886" s="411" t="s">
        <v>677</v>
      </c>
      <c r="D8886" s="412"/>
      <c r="E8886" s="412">
        <v>2200</v>
      </c>
      <c r="F8886" s="412">
        <v>0</v>
      </c>
      <c r="G8886" s="412"/>
      <c r="H8886" s="413"/>
    </row>
    <row r="8887" spans="2:8" ht="40.5" x14ac:dyDescent="0.35">
      <c r="B8887" s="410" t="s">
        <v>9695</v>
      </c>
      <c r="C8887" s="411" t="s">
        <v>677</v>
      </c>
      <c r="D8887" s="412"/>
      <c r="E8887" s="412">
        <v>0</v>
      </c>
      <c r="F8887" s="412">
        <v>2200</v>
      </c>
      <c r="G8887" s="412"/>
      <c r="H8887" s="413"/>
    </row>
    <row r="8888" spans="2:8" ht="40.5" x14ac:dyDescent="0.35">
      <c r="B8888" s="410" t="s">
        <v>9696</v>
      </c>
      <c r="C8888" s="411" t="s">
        <v>677</v>
      </c>
      <c r="D8888" s="412"/>
      <c r="E8888" s="412">
        <v>2200</v>
      </c>
      <c r="F8888" s="412">
        <v>0</v>
      </c>
      <c r="G8888" s="412"/>
      <c r="H8888" s="413"/>
    </row>
    <row r="8889" spans="2:8" ht="40.5" x14ac:dyDescent="0.35">
      <c r="B8889" s="410" t="s">
        <v>9697</v>
      </c>
      <c r="C8889" s="411" t="s">
        <v>677</v>
      </c>
      <c r="D8889" s="412"/>
      <c r="E8889" s="412">
        <v>0</v>
      </c>
      <c r="F8889" s="412">
        <v>2200</v>
      </c>
      <c r="G8889" s="412"/>
      <c r="H8889" s="413"/>
    </row>
    <row r="8890" spans="2:8" ht="40.5" x14ac:dyDescent="0.35">
      <c r="B8890" s="410" t="s">
        <v>9698</v>
      </c>
      <c r="C8890" s="411" t="s">
        <v>677</v>
      </c>
      <c r="D8890" s="412"/>
      <c r="E8890" s="412">
        <v>2200</v>
      </c>
      <c r="F8890" s="412">
        <v>0</v>
      </c>
      <c r="G8890" s="412"/>
      <c r="H8890" s="413"/>
    </row>
    <row r="8891" spans="2:8" ht="40.5" x14ac:dyDescent="0.35">
      <c r="B8891" s="410" t="s">
        <v>9699</v>
      </c>
      <c r="C8891" s="411" t="s">
        <v>677</v>
      </c>
      <c r="D8891" s="412"/>
      <c r="E8891" s="412">
        <v>0</v>
      </c>
      <c r="F8891" s="412">
        <v>3000</v>
      </c>
      <c r="G8891" s="412"/>
      <c r="H8891" s="413"/>
    </row>
    <row r="8892" spans="2:8" ht="40.5" x14ac:dyDescent="0.35">
      <c r="B8892" s="410" t="s">
        <v>9700</v>
      </c>
      <c r="C8892" s="411" t="s">
        <v>677</v>
      </c>
      <c r="D8892" s="412"/>
      <c r="E8892" s="412">
        <v>3000</v>
      </c>
      <c r="F8892" s="412">
        <v>0</v>
      </c>
      <c r="G8892" s="412"/>
      <c r="H8892" s="413"/>
    </row>
    <row r="8893" spans="2:8" ht="40.5" x14ac:dyDescent="0.35">
      <c r="B8893" s="410" t="s">
        <v>9701</v>
      </c>
      <c r="C8893" s="411" t="s">
        <v>677</v>
      </c>
      <c r="D8893" s="412"/>
      <c r="E8893" s="412">
        <v>0</v>
      </c>
      <c r="F8893" s="412">
        <v>3000</v>
      </c>
      <c r="G8893" s="412"/>
      <c r="H8893" s="413"/>
    </row>
    <row r="8894" spans="2:8" ht="40.5" x14ac:dyDescent="0.35">
      <c r="B8894" s="410" t="s">
        <v>9702</v>
      </c>
      <c r="C8894" s="411" t="s">
        <v>677</v>
      </c>
      <c r="D8894" s="412"/>
      <c r="E8894" s="412">
        <v>3000</v>
      </c>
      <c r="F8894" s="412">
        <v>0</v>
      </c>
      <c r="G8894" s="412"/>
      <c r="H8894" s="413"/>
    </row>
    <row r="8895" spans="2:8" ht="40.5" x14ac:dyDescent="0.35">
      <c r="B8895" s="410" t="s">
        <v>9703</v>
      </c>
      <c r="C8895" s="411" t="s">
        <v>677</v>
      </c>
      <c r="D8895" s="412"/>
      <c r="E8895" s="412">
        <v>0</v>
      </c>
      <c r="F8895" s="412">
        <v>3000</v>
      </c>
      <c r="G8895" s="412"/>
      <c r="H8895" s="413"/>
    </row>
    <row r="8896" spans="2:8" ht="40.5" x14ac:dyDescent="0.35">
      <c r="B8896" s="410" t="s">
        <v>9704</v>
      </c>
      <c r="C8896" s="411" t="s">
        <v>677</v>
      </c>
      <c r="D8896" s="412"/>
      <c r="E8896" s="412">
        <v>3000</v>
      </c>
      <c r="F8896" s="412">
        <v>0</v>
      </c>
      <c r="G8896" s="412"/>
      <c r="H8896" s="413"/>
    </row>
    <row r="8897" spans="2:8" ht="40.5" x14ac:dyDescent="0.35">
      <c r="B8897" s="410" t="s">
        <v>9705</v>
      </c>
      <c r="C8897" s="411" t="s">
        <v>677</v>
      </c>
      <c r="D8897" s="412"/>
      <c r="E8897" s="412">
        <v>0</v>
      </c>
      <c r="F8897" s="412">
        <v>2500</v>
      </c>
      <c r="G8897" s="412"/>
      <c r="H8897" s="413"/>
    </row>
    <row r="8898" spans="2:8" ht="40.5" x14ac:dyDescent="0.35">
      <c r="B8898" s="410" t="s">
        <v>9706</v>
      </c>
      <c r="C8898" s="411" t="s">
        <v>677</v>
      </c>
      <c r="D8898" s="412"/>
      <c r="E8898" s="412">
        <v>2500</v>
      </c>
      <c r="F8898" s="412">
        <v>0</v>
      </c>
      <c r="G8898" s="412"/>
      <c r="H8898" s="413"/>
    </row>
    <row r="8899" spans="2:8" ht="40.5" x14ac:dyDescent="0.35">
      <c r="B8899" s="410" t="s">
        <v>9707</v>
      </c>
      <c r="C8899" s="411" t="s">
        <v>677</v>
      </c>
      <c r="D8899" s="412"/>
      <c r="E8899" s="412">
        <v>0</v>
      </c>
      <c r="F8899" s="412">
        <v>7000</v>
      </c>
      <c r="G8899" s="412"/>
      <c r="H8899" s="413"/>
    </row>
    <row r="8900" spans="2:8" ht="40.5" x14ac:dyDescent="0.35">
      <c r="B8900" s="410" t="s">
        <v>9708</v>
      </c>
      <c r="C8900" s="411" t="s">
        <v>677</v>
      </c>
      <c r="D8900" s="412"/>
      <c r="E8900" s="412">
        <v>7000</v>
      </c>
      <c r="F8900" s="412">
        <v>0</v>
      </c>
      <c r="G8900" s="412"/>
      <c r="H8900" s="413"/>
    </row>
    <row r="8901" spans="2:8" ht="40.5" x14ac:dyDescent="0.35">
      <c r="B8901" s="410" t="s">
        <v>9709</v>
      </c>
      <c r="C8901" s="411" t="s">
        <v>677</v>
      </c>
      <c r="D8901" s="412"/>
      <c r="E8901" s="412">
        <v>0</v>
      </c>
      <c r="F8901" s="412">
        <v>2500</v>
      </c>
      <c r="G8901" s="412"/>
      <c r="H8901" s="413"/>
    </row>
    <row r="8902" spans="2:8" ht="40.5" x14ac:dyDescent="0.35">
      <c r="B8902" s="410" t="s">
        <v>9710</v>
      </c>
      <c r="C8902" s="411" t="s">
        <v>677</v>
      </c>
      <c r="D8902" s="412"/>
      <c r="E8902" s="412">
        <v>2500</v>
      </c>
      <c r="F8902" s="412">
        <v>0</v>
      </c>
      <c r="G8902" s="412"/>
      <c r="H8902" s="413"/>
    </row>
    <row r="8903" spans="2:8" ht="40.5" x14ac:dyDescent="0.35">
      <c r="B8903" s="410" t="s">
        <v>9711</v>
      </c>
      <c r="C8903" s="411" t="s">
        <v>677</v>
      </c>
      <c r="D8903" s="412"/>
      <c r="E8903" s="412">
        <v>0</v>
      </c>
      <c r="F8903" s="412">
        <v>2500</v>
      </c>
      <c r="G8903" s="412"/>
      <c r="H8903" s="413"/>
    </row>
    <row r="8904" spans="2:8" ht="40.5" x14ac:dyDescent="0.35">
      <c r="B8904" s="410" t="s">
        <v>9712</v>
      </c>
      <c r="C8904" s="411" t="s">
        <v>677</v>
      </c>
      <c r="D8904" s="412"/>
      <c r="E8904" s="412">
        <v>2500</v>
      </c>
      <c r="F8904" s="412">
        <v>0</v>
      </c>
      <c r="G8904" s="412"/>
      <c r="H8904" s="413"/>
    </row>
    <row r="8905" spans="2:8" ht="40.5" x14ac:dyDescent="0.35">
      <c r="B8905" s="410" t="s">
        <v>9713</v>
      </c>
      <c r="C8905" s="411" t="s">
        <v>677</v>
      </c>
      <c r="D8905" s="412"/>
      <c r="E8905" s="412">
        <v>0</v>
      </c>
      <c r="F8905" s="412">
        <v>2200</v>
      </c>
      <c r="G8905" s="412"/>
      <c r="H8905" s="413"/>
    </row>
    <row r="8906" spans="2:8" ht="40.5" x14ac:dyDescent="0.35">
      <c r="B8906" s="410" t="s">
        <v>9714</v>
      </c>
      <c r="C8906" s="411" t="s">
        <v>677</v>
      </c>
      <c r="D8906" s="412"/>
      <c r="E8906" s="412">
        <v>2200</v>
      </c>
      <c r="F8906" s="412">
        <v>0</v>
      </c>
      <c r="G8906" s="412"/>
      <c r="H8906" s="413"/>
    </row>
    <row r="8907" spans="2:8" ht="40.5" x14ac:dyDescent="0.35">
      <c r="B8907" s="410" t="s">
        <v>9715</v>
      </c>
      <c r="C8907" s="411" t="s">
        <v>677</v>
      </c>
      <c r="D8907" s="412"/>
      <c r="E8907" s="412">
        <v>0</v>
      </c>
      <c r="F8907" s="412">
        <v>11000</v>
      </c>
      <c r="G8907" s="412"/>
      <c r="H8907" s="413"/>
    </row>
    <row r="8908" spans="2:8" ht="40.5" x14ac:dyDescent="0.35">
      <c r="B8908" s="410" t="s">
        <v>9716</v>
      </c>
      <c r="C8908" s="411" t="s">
        <v>677</v>
      </c>
      <c r="D8908" s="412"/>
      <c r="E8908" s="412">
        <v>11000</v>
      </c>
      <c r="F8908" s="412">
        <v>0</v>
      </c>
      <c r="G8908" s="412"/>
      <c r="H8908" s="413"/>
    </row>
    <row r="8909" spans="2:8" ht="40.5" x14ac:dyDescent="0.35">
      <c r="B8909" s="410" t="s">
        <v>9717</v>
      </c>
      <c r="C8909" s="411" t="s">
        <v>677</v>
      </c>
      <c r="D8909" s="412"/>
      <c r="E8909" s="412">
        <v>0</v>
      </c>
      <c r="F8909" s="412">
        <v>2200</v>
      </c>
      <c r="G8909" s="412"/>
      <c r="H8909" s="413"/>
    </row>
    <row r="8910" spans="2:8" ht="40.5" x14ac:dyDescent="0.35">
      <c r="B8910" s="410" t="s">
        <v>9718</v>
      </c>
      <c r="C8910" s="411" t="s">
        <v>677</v>
      </c>
      <c r="D8910" s="412"/>
      <c r="E8910" s="412">
        <v>2200</v>
      </c>
      <c r="F8910" s="412">
        <v>0</v>
      </c>
      <c r="G8910" s="412"/>
      <c r="H8910" s="413"/>
    </row>
    <row r="8911" spans="2:8" ht="40.5" x14ac:dyDescent="0.35">
      <c r="B8911" s="410" t="s">
        <v>9719</v>
      </c>
      <c r="C8911" s="411" t="s">
        <v>679</v>
      </c>
      <c r="D8911" s="412"/>
      <c r="E8911" s="412">
        <v>0</v>
      </c>
      <c r="F8911" s="412">
        <v>2200</v>
      </c>
      <c r="G8911" s="412"/>
      <c r="H8911" s="413"/>
    </row>
    <row r="8912" spans="2:8" ht="40.5" x14ac:dyDescent="0.35">
      <c r="B8912" s="410" t="s">
        <v>9720</v>
      </c>
      <c r="C8912" s="411" t="s">
        <v>679</v>
      </c>
      <c r="D8912" s="412"/>
      <c r="E8912" s="412">
        <v>2200</v>
      </c>
      <c r="F8912" s="412">
        <v>0</v>
      </c>
      <c r="G8912" s="412"/>
      <c r="H8912" s="413"/>
    </row>
    <row r="8913" spans="2:8" ht="27.75" x14ac:dyDescent="0.35">
      <c r="B8913" s="410" t="s">
        <v>9721</v>
      </c>
      <c r="C8913" s="411" t="s">
        <v>688</v>
      </c>
      <c r="D8913" s="412"/>
      <c r="E8913" s="412">
        <v>0</v>
      </c>
      <c r="F8913" s="412">
        <v>2200</v>
      </c>
      <c r="G8913" s="412"/>
      <c r="H8913" s="413"/>
    </row>
    <row r="8914" spans="2:8" ht="27.75" x14ac:dyDescent="0.35">
      <c r="B8914" s="410" t="s">
        <v>9722</v>
      </c>
      <c r="C8914" s="411" t="s">
        <v>688</v>
      </c>
      <c r="D8914" s="412"/>
      <c r="E8914" s="412">
        <v>2200</v>
      </c>
      <c r="F8914" s="412">
        <v>0</v>
      </c>
      <c r="G8914" s="412"/>
      <c r="H8914" s="413"/>
    </row>
    <row r="8915" spans="2:8" ht="40.5" x14ac:dyDescent="0.35">
      <c r="B8915" s="410" t="s">
        <v>9723</v>
      </c>
      <c r="C8915" s="411" t="s">
        <v>694</v>
      </c>
      <c r="D8915" s="412"/>
      <c r="E8915" s="412">
        <v>0</v>
      </c>
      <c r="F8915" s="412">
        <v>2500</v>
      </c>
      <c r="G8915" s="412"/>
      <c r="H8915" s="413"/>
    </row>
    <row r="8916" spans="2:8" ht="40.5" x14ac:dyDescent="0.35">
      <c r="B8916" s="410" t="s">
        <v>9724</v>
      </c>
      <c r="C8916" s="411" t="s">
        <v>694</v>
      </c>
      <c r="D8916" s="412"/>
      <c r="E8916" s="412">
        <v>2500</v>
      </c>
      <c r="F8916" s="412">
        <v>0</v>
      </c>
      <c r="G8916" s="412"/>
      <c r="H8916" s="413"/>
    </row>
    <row r="8917" spans="2:8" ht="40.5" x14ac:dyDescent="0.35">
      <c r="B8917" s="410" t="s">
        <v>9725</v>
      </c>
      <c r="C8917" s="411" t="s">
        <v>694</v>
      </c>
      <c r="D8917" s="412"/>
      <c r="E8917" s="412">
        <v>0</v>
      </c>
      <c r="F8917" s="412">
        <v>3000</v>
      </c>
      <c r="G8917" s="412"/>
      <c r="H8917" s="413"/>
    </row>
    <row r="8918" spans="2:8" ht="40.5" x14ac:dyDescent="0.35">
      <c r="B8918" s="410" t="s">
        <v>9726</v>
      </c>
      <c r="C8918" s="411" t="s">
        <v>694</v>
      </c>
      <c r="D8918" s="412"/>
      <c r="E8918" s="412">
        <v>3000</v>
      </c>
      <c r="F8918" s="412">
        <v>0</v>
      </c>
      <c r="G8918" s="412"/>
      <c r="H8918" s="413"/>
    </row>
    <row r="8919" spans="2:8" ht="40.5" x14ac:dyDescent="0.35">
      <c r="B8919" s="410" t="s">
        <v>9727</v>
      </c>
      <c r="C8919" s="411" t="s">
        <v>694</v>
      </c>
      <c r="D8919" s="412"/>
      <c r="E8919" s="412">
        <v>0</v>
      </c>
      <c r="F8919" s="412">
        <v>2200</v>
      </c>
      <c r="G8919" s="412"/>
      <c r="H8919" s="413"/>
    </row>
    <row r="8920" spans="2:8" ht="40.5" x14ac:dyDescent="0.35">
      <c r="B8920" s="410" t="s">
        <v>9728</v>
      </c>
      <c r="C8920" s="411" t="s">
        <v>694</v>
      </c>
      <c r="D8920" s="412"/>
      <c r="E8920" s="412">
        <v>2200</v>
      </c>
      <c r="F8920" s="412">
        <v>0</v>
      </c>
      <c r="G8920" s="412"/>
      <c r="H8920" s="413"/>
    </row>
    <row r="8921" spans="2:8" ht="40.5" x14ac:dyDescent="0.35">
      <c r="B8921" s="410" t="s">
        <v>9729</v>
      </c>
      <c r="C8921" s="411" t="s">
        <v>694</v>
      </c>
      <c r="D8921" s="412"/>
      <c r="E8921" s="412">
        <v>0</v>
      </c>
      <c r="F8921" s="412">
        <v>2200</v>
      </c>
      <c r="G8921" s="412"/>
      <c r="H8921" s="413"/>
    </row>
    <row r="8922" spans="2:8" ht="40.5" x14ac:dyDescent="0.35">
      <c r="B8922" s="410" t="s">
        <v>9730</v>
      </c>
      <c r="C8922" s="411" t="s">
        <v>694</v>
      </c>
      <c r="D8922" s="412"/>
      <c r="E8922" s="412">
        <v>2200</v>
      </c>
      <c r="F8922" s="412">
        <v>0</v>
      </c>
      <c r="G8922" s="412"/>
      <c r="H8922" s="413"/>
    </row>
    <row r="8923" spans="2:8" ht="40.5" x14ac:dyDescent="0.35">
      <c r="B8923" s="410" t="s">
        <v>9731</v>
      </c>
      <c r="C8923" s="411" t="s">
        <v>694</v>
      </c>
      <c r="D8923" s="412"/>
      <c r="E8923" s="412">
        <v>0</v>
      </c>
      <c r="F8923" s="412">
        <v>2200</v>
      </c>
      <c r="G8923" s="412"/>
      <c r="H8923" s="413"/>
    </row>
    <row r="8924" spans="2:8" ht="40.5" x14ac:dyDescent="0.35">
      <c r="B8924" s="410" t="s">
        <v>9732</v>
      </c>
      <c r="C8924" s="411" t="s">
        <v>694</v>
      </c>
      <c r="D8924" s="412"/>
      <c r="E8924" s="412">
        <v>2200</v>
      </c>
      <c r="F8924" s="412">
        <v>0</v>
      </c>
      <c r="G8924" s="412"/>
      <c r="H8924" s="413"/>
    </row>
    <row r="8925" spans="2:8" ht="40.5" x14ac:dyDescent="0.35">
      <c r="B8925" s="410" t="s">
        <v>9733</v>
      </c>
      <c r="C8925" s="411" t="s">
        <v>694</v>
      </c>
      <c r="D8925" s="412"/>
      <c r="E8925" s="412">
        <v>0</v>
      </c>
      <c r="F8925" s="412">
        <v>3000</v>
      </c>
      <c r="G8925" s="412"/>
      <c r="H8925" s="413"/>
    </row>
    <row r="8926" spans="2:8" ht="40.5" x14ac:dyDescent="0.35">
      <c r="B8926" s="410" t="s">
        <v>9734</v>
      </c>
      <c r="C8926" s="411" t="s">
        <v>694</v>
      </c>
      <c r="D8926" s="412"/>
      <c r="E8926" s="412">
        <v>3000</v>
      </c>
      <c r="F8926" s="412">
        <v>0</v>
      </c>
      <c r="G8926" s="412"/>
      <c r="H8926" s="413"/>
    </row>
    <row r="8927" spans="2:8" ht="40.5" x14ac:dyDescent="0.35">
      <c r="B8927" s="410" t="s">
        <v>9735</v>
      </c>
      <c r="C8927" s="411" t="s">
        <v>694</v>
      </c>
      <c r="D8927" s="412"/>
      <c r="E8927" s="412">
        <v>0</v>
      </c>
      <c r="F8927" s="412">
        <v>2200</v>
      </c>
      <c r="G8927" s="412"/>
      <c r="H8927" s="413"/>
    </row>
    <row r="8928" spans="2:8" ht="40.5" x14ac:dyDescent="0.35">
      <c r="B8928" s="410" t="s">
        <v>9736</v>
      </c>
      <c r="C8928" s="411" t="s">
        <v>694</v>
      </c>
      <c r="D8928" s="412"/>
      <c r="E8928" s="412">
        <v>2200</v>
      </c>
      <c r="F8928" s="412">
        <v>0</v>
      </c>
      <c r="G8928" s="412"/>
      <c r="H8928" s="413"/>
    </row>
    <row r="8929" spans="2:8" ht="40.5" x14ac:dyDescent="0.35">
      <c r="B8929" s="410" t="s">
        <v>9737</v>
      </c>
      <c r="C8929" s="411" t="s">
        <v>694</v>
      </c>
      <c r="D8929" s="412"/>
      <c r="E8929" s="412">
        <v>0</v>
      </c>
      <c r="F8929" s="412">
        <v>3000</v>
      </c>
      <c r="G8929" s="412"/>
      <c r="H8929" s="413"/>
    </row>
    <row r="8930" spans="2:8" ht="40.5" x14ac:dyDescent="0.35">
      <c r="B8930" s="410" t="s">
        <v>9738</v>
      </c>
      <c r="C8930" s="411" t="s">
        <v>694</v>
      </c>
      <c r="D8930" s="412"/>
      <c r="E8930" s="412">
        <v>3000</v>
      </c>
      <c r="F8930" s="412">
        <v>0</v>
      </c>
      <c r="G8930" s="412"/>
      <c r="H8930" s="413"/>
    </row>
    <row r="8931" spans="2:8" ht="40.5" x14ac:dyDescent="0.35">
      <c r="B8931" s="410" t="s">
        <v>9739</v>
      </c>
      <c r="C8931" s="411" t="s">
        <v>694</v>
      </c>
      <c r="D8931" s="412"/>
      <c r="E8931" s="412">
        <v>0</v>
      </c>
      <c r="F8931" s="412">
        <v>2500</v>
      </c>
      <c r="G8931" s="412"/>
      <c r="H8931" s="413"/>
    </row>
    <row r="8932" spans="2:8" ht="40.5" x14ac:dyDescent="0.35">
      <c r="B8932" s="410" t="s">
        <v>9740</v>
      </c>
      <c r="C8932" s="411" t="s">
        <v>694</v>
      </c>
      <c r="D8932" s="412"/>
      <c r="E8932" s="412">
        <v>2500</v>
      </c>
      <c r="F8932" s="412">
        <v>0</v>
      </c>
      <c r="G8932" s="412"/>
      <c r="H8932" s="413"/>
    </row>
    <row r="8933" spans="2:8" ht="40.5" x14ac:dyDescent="0.35">
      <c r="B8933" s="410" t="s">
        <v>9741</v>
      </c>
      <c r="C8933" s="411" t="s">
        <v>694</v>
      </c>
      <c r="D8933" s="412"/>
      <c r="E8933" s="412">
        <v>0</v>
      </c>
      <c r="F8933" s="412">
        <v>3000</v>
      </c>
      <c r="G8933" s="412"/>
      <c r="H8933" s="413"/>
    </row>
    <row r="8934" spans="2:8" ht="40.5" x14ac:dyDescent="0.35">
      <c r="B8934" s="410" t="s">
        <v>9742</v>
      </c>
      <c r="C8934" s="411" t="s">
        <v>694</v>
      </c>
      <c r="D8934" s="412"/>
      <c r="E8934" s="412">
        <v>3000</v>
      </c>
      <c r="F8934" s="412">
        <v>0</v>
      </c>
      <c r="G8934" s="412"/>
      <c r="H8934" s="413"/>
    </row>
    <row r="8935" spans="2:8" ht="40.5" x14ac:dyDescent="0.35">
      <c r="B8935" s="410" t="s">
        <v>9743</v>
      </c>
      <c r="C8935" s="411" t="s">
        <v>694</v>
      </c>
      <c r="D8935" s="412"/>
      <c r="E8935" s="412">
        <v>0</v>
      </c>
      <c r="F8935" s="412">
        <v>7000</v>
      </c>
      <c r="G8935" s="412"/>
      <c r="H8935" s="413"/>
    </row>
    <row r="8936" spans="2:8" ht="40.5" x14ac:dyDescent="0.35">
      <c r="B8936" s="410" t="s">
        <v>9744</v>
      </c>
      <c r="C8936" s="411" t="s">
        <v>694</v>
      </c>
      <c r="D8936" s="412"/>
      <c r="E8936" s="412">
        <v>7000</v>
      </c>
      <c r="F8936" s="412">
        <v>0</v>
      </c>
      <c r="G8936" s="412"/>
      <c r="H8936" s="413"/>
    </row>
    <row r="8937" spans="2:8" ht="40.5" x14ac:dyDescent="0.35">
      <c r="B8937" s="410" t="s">
        <v>9745</v>
      </c>
      <c r="C8937" s="411" t="s">
        <v>694</v>
      </c>
      <c r="D8937" s="412"/>
      <c r="E8937" s="412">
        <v>0</v>
      </c>
      <c r="F8937" s="412">
        <v>2500</v>
      </c>
      <c r="G8937" s="412"/>
      <c r="H8937" s="413"/>
    </row>
    <row r="8938" spans="2:8" ht="40.5" x14ac:dyDescent="0.35">
      <c r="B8938" s="410" t="s">
        <v>9746</v>
      </c>
      <c r="C8938" s="411" t="s">
        <v>694</v>
      </c>
      <c r="D8938" s="412"/>
      <c r="E8938" s="412">
        <v>2500</v>
      </c>
      <c r="F8938" s="412">
        <v>0</v>
      </c>
      <c r="G8938" s="412"/>
      <c r="H8938" s="413"/>
    </row>
    <row r="8939" spans="2:8" ht="40.5" x14ac:dyDescent="0.35">
      <c r="B8939" s="410" t="s">
        <v>9747</v>
      </c>
      <c r="C8939" s="411" t="s">
        <v>694</v>
      </c>
      <c r="D8939" s="412"/>
      <c r="E8939" s="412">
        <v>0</v>
      </c>
      <c r="F8939" s="412">
        <v>2500</v>
      </c>
      <c r="G8939" s="412"/>
      <c r="H8939" s="413"/>
    </row>
    <row r="8940" spans="2:8" ht="40.5" x14ac:dyDescent="0.35">
      <c r="B8940" s="410" t="s">
        <v>9748</v>
      </c>
      <c r="C8940" s="411" t="s">
        <v>694</v>
      </c>
      <c r="D8940" s="412"/>
      <c r="E8940" s="412">
        <v>2500</v>
      </c>
      <c r="F8940" s="412">
        <v>0</v>
      </c>
      <c r="G8940" s="412"/>
      <c r="H8940" s="413"/>
    </row>
    <row r="8941" spans="2:8" ht="40.5" x14ac:dyDescent="0.35">
      <c r="B8941" s="410" t="s">
        <v>9749</v>
      </c>
      <c r="C8941" s="411" t="s">
        <v>694</v>
      </c>
      <c r="D8941" s="412"/>
      <c r="E8941" s="412">
        <v>0</v>
      </c>
      <c r="F8941" s="412">
        <v>2200</v>
      </c>
      <c r="G8941" s="412"/>
      <c r="H8941" s="413"/>
    </row>
    <row r="8942" spans="2:8" ht="40.5" x14ac:dyDescent="0.35">
      <c r="B8942" s="410" t="s">
        <v>9750</v>
      </c>
      <c r="C8942" s="411" t="s">
        <v>694</v>
      </c>
      <c r="D8942" s="412"/>
      <c r="E8942" s="412">
        <v>2200</v>
      </c>
      <c r="F8942" s="412">
        <v>0</v>
      </c>
      <c r="G8942" s="412"/>
      <c r="H8942" s="413"/>
    </row>
    <row r="8943" spans="2:8" ht="40.5" x14ac:dyDescent="0.35">
      <c r="B8943" s="410" t="s">
        <v>9751</v>
      </c>
      <c r="C8943" s="411" t="s">
        <v>694</v>
      </c>
      <c r="D8943" s="412"/>
      <c r="E8943" s="412">
        <v>0</v>
      </c>
      <c r="F8943" s="412">
        <v>11000</v>
      </c>
      <c r="G8943" s="412"/>
      <c r="H8943" s="413"/>
    </row>
    <row r="8944" spans="2:8" ht="40.5" x14ac:dyDescent="0.35">
      <c r="B8944" s="410" t="s">
        <v>9752</v>
      </c>
      <c r="C8944" s="411" t="s">
        <v>694</v>
      </c>
      <c r="D8944" s="412"/>
      <c r="E8944" s="412">
        <v>11000</v>
      </c>
      <c r="F8944" s="412">
        <v>0</v>
      </c>
      <c r="G8944" s="412"/>
      <c r="H8944" s="413"/>
    </row>
    <row r="8945" spans="2:8" ht="40.5" x14ac:dyDescent="0.35">
      <c r="B8945" s="410" t="s">
        <v>9753</v>
      </c>
      <c r="C8945" s="411" t="s">
        <v>694</v>
      </c>
      <c r="D8945" s="412"/>
      <c r="E8945" s="412">
        <v>0</v>
      </c>
      <c r="F8945" s="412">
        <v>2200</v>
      </c>
      <c r="G8945" s="412"/>
      <c r="H8945" s="413"/>
    </row>
    <row r="8946" spans="2:8" ht="40.5" x14ac:dyDescent="0.35">
      <c r="B8946" s="410" t="s">
        <v>9754</v>
      </c>
      <c r="C8946" s="411" t="s">
        <v>694</v>
      </c>
      <c r="D8946" s="412"/>
      <c r="E8946" s="412">
        <v>2200</v>
      </c>
      <c r="F8946" s="412">
        <v>0</v>
      </c>
      <c r="G8946" s="412"/>
      <c r="H8946" s="413"/>
    </row>
    <row r="8947" spans="2:8" ht="27.75" x14ac:dyDescent="0.35">
      <c r="B8947" s="410" t="s">
        <v>9755</v>
      </c>
      <c r="C8947" s="411" t="s">
        <v>736</v>
      </c>
      <c r="D8947" s="412"/>
      <c r="E8947" s="412">
        <v>0</v>
      </c>
      <c r="F8947" s="412">
        <v>2200</v>
      </c>
      <c r="G8947" s="412"/>
      <c r="H8947" s="413"/>
    </row>
    <row r="8948" spans="2:8" ht="27.75" x14ac:dyDescent="0.35">
      <c r="B8948" s="410" t="s">
        <v>9756</v>
      </c>
      <c r="C8948" s="411" t="s">
        <v>736</v>
      </c>
      <c r="D8948" s="412"/>
      <c r="E8948" s="412">
        <v>2200</v>
      </c>
      <c r="F8948" s="412">
        <v>0</v>
      </c>
      <c r="G8948" s="412"/>
      <c r="H8948" s="413"/>
    </row>
    <row r="8949" spans="2:8" ht="40.5" x14ac:dyDescent="0.35">
      <c r="B8949" s="410" t="s">
        <v>9757</v>
      </c>
      <c r="C8949" s="411" t="s">
        <v>750</v>
      </c>
      <c r="D8949" s="412"/>
      <c r="E8949" s="412">
        <v>0</v>
      </c>
      <c r="F8949" s="412">
        <v>2500</v>
      </c>
      <c r="G8949" s="412"/>
      <c r="H8949" s="413"/>
    </row>
    <row r="8950" spans="2:8" ht="40.5" x14ac:dyDescent="0.35">
      <c r="B8950" s="410" t="s">
        <v>9758</v>
      </c>
      <c r="C8950" s="411" t="s">
        <v>750</v>
      </c>
      <c r="D8950" s="412"/>
      <c r="E8950" s="412">
        <v>2500</v>
      </c>
      <c r="F8950" s="412">
        <v>0</v>
      </c>
      <c r="G8950" s="412"/>
      <c r="H8950" s="413"/>
    </row>
    <row r="8951" spans="2:8" ht="27.75" x14ac:dyDescent="0.35">
      <c r="B8951" s="410" t="s">
        <v>9759</v>
      </c>
      <c r="C8951" s="411" t="s">
        <v>764</v>
      </c>
      <c r="D8951" s="412"/>
      <c r="E8951" s="412">
        <v>0</v>
      </c>
      <c r="F8951" s="412">
        <v>2200</v>
      </c>
      <c r="G8951" s="412"/>
      <c r="H8951" s="413"/>
    </row>
    <row r="8952" spans="2:8" ht="27.75" x14ac:dyDescent="0.35">
      <c r="B8952" s="410" t="s">
        <v>9760</v>
      </c>
      <c r="C8952" s="411" t="s">
        <v>764</v>
      </c>
      <c r="D8952" s="412"/>
      <c r="E8952" s="412">
        <v>2200</v>
      </c>
      <c r="F8952" s="412">
        <v>0</v>
      </c>
      <c r="G8952" s="412"/>
      <c r="H8952" s="413"/>
    </row>
    <row r="8953" spans="2:8" ht="27.75" x14ac:dyDescent="0.35">
      <c r="B8953" s="410" t="s">
        <v>9761</v>
      </c>
      <c r="C8953" s="411" t="s">
        <v>764</v>
      </c>
      <c r="D8953" s="412"/>
      <c r="E8953" s="412">
        <v>0</v>
      </c>
      <c r="F8953" s="412">
        <v>2500</v>
      </c>
      <c r="G8953" s="412"/>
      <c r="H8953" s="413"/>
    </row>
    <row r="8954" spans="2:8" ht="27.75" x14ac:dyDescent="0.35">
      <c r="B8954" s="410" t="s">
        <v>9762</v>
      </c>
      <c r="C8954" s="411" t="s">
        <v>764</v>
      </c>
      <c r="D8954" s="412"/>
      <c r="E8954" s="412">
        <v>2500</v>
      </c>
      <c r="F8954" s="412">
        <v>0</v>
      </c>
      <c r="G8954" s="412"/>
      <c r="H8954" s="413"/>
    </row>
    <row r="8955" spans="2:8" ht="27.75" x14ac:dyDescent="0.35">
      <c r="B8955" s="410" t="s">
        <v>9763</v>
      </c>
      <c r="C8955" s="411" t="s">
        <v>764</v>
      </c>
      <c r="D8955" s="412"/>
      <c r="E8955" s="412">
        <v>0</v>
      </c>
      <c r="F8955" s="412">
        <v>3000</v>
      </c>
      <c r="G8955" s="412"/>
      <c r="H8955" s="413"/>
    </row>
    <row r="8956" spans="2:8" ht="27.75" x14ac:dyDescent="0.35">
      <c r="B8956" s="410" t="s">
        <v>9764</v>
      </c>
      <c r="C8956" s="411" t="s">
        <v>764</v>
      </c>
      <c r="D8956" s="412"/>
      <c r="E8956" s="412">
        <v>3000</v>
      </c>
      <c r="F8956" s="412">
        <v>0</v>
      </c>
      <c r="G8956" s="412"/>
      <c r="H8956" s="413"/>
    </row>
    <row r="8957" spans="2:8" ht="27.75" x14ac:dyDescent="0.35">
      <c r="B8957" s="410" t="s">
        <v>9765</v>
      </c>
      <c r="C8957" s="411" t="s">
        <v>764</v>
      </c>
      <c r="D8957" s="412"/>
      <c r="E8957" s="412">
        <v>0</v>
      </c>
      <c r="F8957" s="412">
        <v>2200</v>
      </c>
      <c r="G8957" s="412"/>
      <c r="H8957" s="413"/>
    </row>
    <row r="8958" spans="2:8" ht="27.75" x14ac:dyDescent="0.35">
      <c r="B8958" s="410" t="s">
        <v>9766</v>
      </c>
      <c r="C8958" s="411" t="s">
        <v>764</v>
      </c>
      <c r="D8958" s="412"/>
      <c r="E8958" s="412">
        <v>2200</v>
      </c>
      <c r="F8958" s="412">
        <v>0</v>
      </c>
      <c r="G8958" s="412"/>
      <c r="H8958" s="413"/>
    </row>
    <row r="8959" spans="2:8" ht="27.75" x14ac:dyDescent="0.35">
      <c r="B8959" s="410" t="s">
        <v>9767</v>
      </c>
      <c r="C8959" s="411" t="s">
        <v>764</v>
      </c>
      <c r="D8959" s="412"/>
      <c r="E8959" s="412">
        <v>0</v>
      </c>
      <c r="F8959" s="412">
        <v>2200</v>
      </c>
      <c r="G8959" s="412"/>
      <c r="H8959" s="413"/>
    </row>
    <row r="8960" spans="2:8" ht="27.75" x14ac:dyDescent="0.35">
      <c r="B8960" s="410" t="s">
        <v>9768</v>
      </c>
      <c r="C8960" s="411" t="s">
        <v>764</v>
      </c>
      <c r="D8960" s="412"/>
      <c r="E8960" s="412">
        <v>2200</v>
      </c>
      <c r="F8960" s="412">
        <v>0</v>
      </c>
      <c r="G8960" s="412"/>
      <c r="H8960" s="413"/>
    </row>
    <row r="8961" spans="2:8" ht="27.75" x14ac:dyDescent="0.35">
      <c r="B8961" s="410" t="s">
        <v>9769</v>
      </c>
      <c r="C8961" s="411" t="s">
        <v>764</v>
      </c>
      <c r="D8961" s="412"/>
      <c r="E8961" s="412">
        <v>0</v>
      </c>
      <c r="F8961" s="412">
        <v>3000</v>
      </c>
      <c r="G8961" s="412"/>
      <c r="H8961" s="413"/>
    </row>
    <row r="8962" spans="2:8" ht="27.75" x14ac:dyDescent="0.35">
      <c r="B8962" s="410" t="s">
        <v>9770</v>
      </c>
      <c r="C8962" s="411" t="s">
        <v>764</v>
      </c>
      <c r="D8962" s="412"/>
      <c r="E8962" s="412">
        <v>3000</v>
      </c>
      <c r="F8962" s="412">
        <v>0</v>
      </c>
      <c r="G8962" s="412"/>
      <c r="H8962" s="413"/>
    </row>
    <row r="8963" spans="2:8" ht="27.75" x14ac:dyDescent="0.35">
      <c r="B8963" s="410" t="s">
        <v>9771</v>
      </c>
      <c r="C8963" s="411" t="s">
        <v>764</v>
      </c>
      <c r="D8963" s="412"/>
      <c r="E8963" s="412">
        <v>0</v>
      </c>
      <c r="F8963" s="412">
        <v>2200</v>
      </c>
      <c r="G8963" s="412"/>
      <c r="H8963" s="413"/>
    </row>
    <row r="8964" spans="2:8" ht="27.75" x14ac:dyDescent="0.35">
      <c r="B8964" s="410" t="s">
        <v>9772</v>
      </c>
      <c r="C8964" s="411" t="s">
        <v>764</v>
      </c>
      <c r="D8964" s="412"/>
      <c r="E8964" s="412">
        <v>2200</v>
      </c>
      <c r="F8964" s="412">
        <v>0</v>
      </c>
      <c r="G8964" s="412"/>
      <c r="H8964" s="413"/>
    </row>
    <row r="8965" spans="2:8" ht="27.75" x14ac:dyDescent="0.35">
      <c r="B8965" s="410" t="s">
        <v>9773</v>
      </c>
      <c r="C8965" s="411" t="s">
        <v>764</v>
      </c>
      <c r="D8965" s="412"/>
      <c r="E8965" s="412">
        <v>0</v>
      </c>
      <c r="F8965" s="412">
        <v>3000</v>
      </c>
      <c r="G8965" s="412"/>
      <c r="H8965" s="413"/>
    </row>
    <row r="8966" spans="2:8" ht="27.75" x14ac:dyDescent="0.35">
      <c r="B8966" s="410" t="s">
        <v>9774</v>
      </c>
      <c r="C8966" s="411" t="s">
        <v>764</v>
      </c>
      <c r="D8966" s="412"/>
      <c r="E8966" s="412">
        <v>3000</v>
      </c>
      <c r="F8966" s="412">
        <v>0</v>
      </c>
      <c r="G8966" s="412"/>
      <c r="H8966" s="413"/>
    </row>
    <row r="8967" spans="2:8" ht="27.75" x14ac:dyDescent="0.35">
      <c r="B8967" s="410" t="s">
        <v>9775</v>
      </c>
      <c r="C8967" s="411" t="s">
        <v>764</v>
      </c>
      <c r="D8967" s="412"/>
      <c r="E8967" s="412">
        <v>0</v>
      </c>
      <c r="F8967" s="412">
        <v>2500</v>
      </c>
      <c r="G8967" s="412"/>
      <c r="H8967" s="413"/>
    </row>
    <row r="8968" spans="2:8" ht="27.75" x14ac:dyDescent="0.35">
      <c r="B8968" s="410" t="s">
        <v>9776</v>
      </c>
      <c r="C8968" s="411" t="s">
        <v>764</v>
      </c>
      <c r="D8968" s="412"/>
      <c r="E8968" s="412">
        <v>2500</v>
      </c>
      <c r="F8968" s="412">
        <v>0</v>
      </c>
      <c r="G8968" s="412"/>
      <c r="H8968" s="413"/>
    </row>
    <row r="8969" spans="2:8" ht="27.75" x14ac:dyDescent="0.35">
      <c r="B8969" s="410" t="s">
        <v>9777</v>
      </c>
      <c r="C8969" s="411" t="s">
        <v>764</v>
      </c>
      <c r="D8969" s="412"/>
      <c r="E8969" s="412">
        <v>0</v>
      </c>
      <c r="F8969" s="412">
        <v>3000</v>
      </c>
      <c r="G8969" s="412"/>
      <c r="H8969" s="413"/>
    </row>
    <row r="8970" spans="2:8" ht="27.75" x14ac:dyDescent="0.35">
      <c r="B8970" s="410" t="s">
        <v>9778</v>
      </c>
      <c r="C8970" s="411" t="s">
        <v>764</v>
      </c>
      <c r="D8970" s="412"/>
      <c r="E8970" s="412">
        <v>3000</v>
      </c>
      <c r="F8970" s="412">
        <v>0</v>
      </c>
      <c r="G8970" s="412"/>
      <c r="H8970" s="413"/>
    </row>
    <row r="8971" spans="2:8" ht="27.75" x14ac:dyDescent="0.35">
      <c r="B8971" s="410" t="s">
        <v>9779</v>
      </c>
      <c r="C8971" s="411" t="s">
        <v>764</v>
      </c>
      <c r="D8971" s="412"/>
      <c r="E8971" s="412">
        <v>0</v>
      </c>
      <c r="F8971" s="412">
        <v>2200</v>
      </c>
      <c r="G8971" s="412"/>
      <c r="H8971" s="413"/>
    </row>
    <row r="8972" spans="2:8" ht="27.75" x14ac:dyDescent="0.35">
      <c r="B8972" s="410" t="s">
        <v>9780</v>
      </c>
      <c r="C8972" s="411" t="s">
        <v>764</v>
      </c>
      <c r="D8972" s="412"/>
      <c r="E8972" s="412">
        <v>2200</v>
      </c>
      <c r="F8972" s="412">
        <v>0</v>
      </c>
      <c r="G8972" s="412"/>
      <c r="H8972" s="413"/>
    </row>
    <row r="8973" spans="2:8" ht="27.75" x14ac:dyDescent="0.35">
      <c r="B8973" s="410" t="s">
        <v>9781</v>
      </c>
      <c r="C8973" s="411" t="s">
        <v>764</v>
      </c>
      <c r="D8973" s="412"/>
      <c r="E8973" s="412">
        <v>0</v>
      </c>
      <c r="F8973" s="412">
        <v>7000</v>
      </c>
      <c r="G8973" s="412"/>
      <c r="H8973" s="413"/>
    </row>
    <row r="8974" spans="2:8" ht="27.75" x14ac:dyDescent="0.35">
      <c r="B8974" s="410" t="s">
        <v>9782</v>
      </c>
      <c r="C8974" s="411" t="s">
        <v>764</v>
      </c>
      <c r="D8974" s="412"/>
      <c r="E8974" s="412">
        <v>7000</v>
      </c>
      <c r="F8974" s="412">
        <v>0</v>
      </c>
      <c r="G8974" s="412"/>
      <c r="H8974" s="413"/>
    </row>
    <row r="8975" spans="2:8" ht="27.75" x14ac:dyDescent="0.35">
      <c r="B8975" s="410" t="s">
        <v>9783</v>
      </c>
      <c r="C8975" s="411" t="s">
        <v>764</v>
      </c>
      <c r="D8975" s="412"/>
      <c r="E8975" s="412">
        <v>0</v>
      </c>
      <c r="F8975" s="412">
        <v>2200</v>
      </c>
      <c r="G8975" s="412"/>
      <c r="H8975" s="413"/>
    </row>
    <row r="8976" spans="2:8" ht="27.75" x14ac:dyDescent="0.35">
      <c r="B8976" s="410" t="s">
        <v>9784</v>
      </c>
      <c r="C8976" s="411" t="s">
        <v>764</v>
      </c>
      <c r="D8976" s="412"/>
      <c r="E8976" s="412">
        <v>2200</v>
      </c>
      <c r="F8976" s="412">
        <v>0</v>
      </c>
      <c r="G8976" s="412"/>
      <c r="H8976" s="413"/>
    </row>
    <row r="8977" spans="2:8" ht="27.75" x14ac:dyDescent="0.35">
      <c r="B8977" s="410" t="s">
        <v>9785</v>
      </c>
      <c r="C8977" s="411" t="s">
        <v>764</v>
      </c>
      <c r="D8977" s="412"/>
      <c r="E8977" s="412">
        <v>0</v>
      </c>
      <c r="F8977" s="412">
        <v>2500</v>
      </c>
      <c r="G8977" s="412"/>
      <c r="H8977" s="413"/>
    </row>
    <row r="8978" spans="2:8" ht="27.75" x14ac:dyDescent="0.35">
      <c r="B8978" s="410" t="s">
        <v>9786</v>
      </c>
      <c r="C8978" s="411" t="s">
        <v>764</v>
      </c>
      <c r="D8978" s="412"/>
      <c r="E8978" s="412">
        <v>2500</v>
      </c>
      <c r="F8978" s="412">
        <v>0</v>
      </c>
      <c r="G8978" s="412"/>
      <c r="H8978" s="413"/>
    </row>
    <row r="8979" spans="2:8" ht="27.75" x14ac:dyDescent="0.35">
      <c r="B8979" s="410" t="s">
        <v>9787</v>
      </c>
      <c r="C8979" s="411" t="s">
        <v>764</v>
      </c>
      <c r="D8979" s="412"/>
      <c r="E8979" s="412">
        <v>0</v>
      </c>
      <c r="F8979" s="412">
        <v>2200</v>
      </c>
      <c r="G8979" s="412"/>
      <c r="H8979" s="413"/>
    </row>
    <row r="8980" spans="2:8" ht="27.75" x14ac:dyDescent="0.35">
      <c r="B8980" s="410" t="s">
        <v>9788</v>
      </c>
      <c r="C8980" s="411" t="s">
        <v>764</v>
      </c>
      <c r="D8980" s="412"/>
      <c r="E8980" s="412">
        <v>2200</v>
      </c>
      <c r="F8980" s="412">
        <v>0</v>
      </c>
      <c r="G8980" s="412"/>
      <c r="H8980" s="413"/>
    </row>
    <row r="8981" spans="2:8" ht="27.75" x14ac:dyDescent="0.35">
      <c r="B8981" s="410" t="s">
        <v>9789</v>
      </c>
      <c r="C8981" s="411" t="s">
        <v>764</v>
      </c>
      <c r="D8981" s="412"/>
      <c r="E8981" s="412">
        <v>0</v>
      </c>
      <c r="F8981" s="412">
        <v>11000</v>
      </c>
      <c r="G8981" s="412"/>
      <c r="H8981" s="413"/>
    </row>
    <row r="8982" spans="2:8" ht="27.75" x14ac:dyDescent="0.35">
      <c r="B8982" s="410" t="s">
        <v>9790</v>
      </c>
      <c r="C8982" s="411" t="s">
        <v>764</v>
      </c>
      <c r="D8982" s="412"/>
      <c r="E8982" s="412">
        <v>11000</v>
      </c>
      <c r="F8982" s="412">
        <v>0</v>
      </c>
      <c r="G8982" s="412"/>
      <c r="H8982" s="413"/>
    </row>
    <row r="8983" spans="2:8" ht="27.75" x14ac:dyDescent="0.35">
      <c r="B8983" s="410" t="s">
        <v>9791</v>
      </c>
      <c r="C8983" s="411" t="s">
        <v>766</v>
      </c>
      <c r="D8983" s="412"/>
      <c r="E8983" s="412">
        <v>0</v>
      </c>
      <c r="F8983" s="412">
        <v>2500</v>
      </c>
      <c r="G8983" s="412"/>
      <c r="H8983" s="413"/>
    </row>
    <row r="8984" spans="2:8" ht="27.75" x14ac:dyDescent="0.35">
      <c r="B8984" s="410" t="s">
        <v>9792</v>
      </c>
      <c r="C8984" s="411" t="s">
        <v>766</v>
      </c>
      <c r="D8984" s="412"/>
      <c r="E8984" s="412">
        <v>2500</v>
      </c>
      <c r="F8984" s="412">
        <v>0</v>
      </c>
      <c r="G8984" s="412"/>
      <c r="H8984" s="413"/>
    </row>
    <row r="8985" spans="2:8" ht="27.75" x14ac:dyDescent="0.35">
      <c r="B8985" s="410" t="s">
        <v>9793</v>
      </c>
      <c r="C8985" s="411" t="s">
        <v>766</v>
      </c>
      <c r="D8985" s="412"/>
      <c r="E8985" s="412">
        <v>0</v>
      </c>
      <c r="F8985" s="412">
        <v>2200</v>
      </c>
      <c r="G8985" s="412"/>
      <c r="H8985" s="413"/>
    </row>
    <row r="8986" spans="2:8" ht="27.75" x14ac:dyDescent="0.35">
      <c r="B8986" s="410" t="s">
        <v>9794</v>
      </c>
      <c r="C8986" s="411" t="s">
        <v>766</v>
      </c>
      <c r="D8986" s="412"/>
      <c r="E8986" s="412">
        <v>2200</v>
      </c>
      <c r="F8986" s="412">
        <v>0</v>
      </c>
      <c r="G8986" s="412"/>
      <c r="H8986" s="413"/>
    </row>
    <row r="8987" spans="2:8" ht="27.75" x14ac:dyDescent="0.35">
      <c r="B8987" s="410" t="s">
        <v>9795</v>
      </c>
      <c r="C8987" s="411" t="s">
        <v>768</v>
      </c>
      <c r="D8987" s="412"/>
      <c r="E8987" s="412">
        <v>0</v>
      </c>
      <c r="F8987" s="412">
        <v>2200</v>
      </c>
      <c r="G8987" s="412"/>
      <c r="H8987" s="413"/>
    </row>
    <row r="8988" spans="2:8" ht="27.75" x14ac:dyDescent="0.35">
      <c r="B8988" s="410" t="s">
        <v>9796</v>
      </c>
      <c r="C8988" s="411" t="s">
        <v>768</v>
      </c>
      <c r="D8988" s="412"/>
      <c r="E8988" s="412">
        <v>2200</v>
      </c>
      <c r="F8988" s="412">
        <v>0</v>
      </c>
      <c r="G8988" s="412"/>
      <c r="H8988" s="413"/>
    </row>
    <row r="8989" spans="2:8" ht="27.75" x14ac:dyDescent="0.35">
      <c r="B8989" s="410" t="s">
        <v>9797</v>
      </c>
      <c r="C8989" s="411" t="s">
        <v>768</v>
      </c>
      <c r="D8989" s="412"/>
      <c r="E8989" s="412">
        <v>0</v>
      </c>
      <c r="F8989" s="412">
        <v>2500</v>
      </c>
      <c r="G8989" s="412"/>
      <c r="H8989" s="413"/>
    </row>
    <row r="8990" spans="2:8" ht="27.75" x14ac:dyDescent="0.35">
      <c r="B8990" s="410" t="s">
        <v>9798</v>
      </c>
      <c r="C8990" s="411" t="s">
        <v>768</v>
      </c>
      <c r="D8990" s="412"/>
      <c r="E8990" s="412">
        <v>2500</v>
      </c>
      <c r="F8990" s="412">
        <v>0</v>
      </c>
      <c r="G8990" s="412"/>
      <c r="H8990" s="413"/>
    </row>
    <row r="8991" spans="2:8" ht="27.75" x14ac:dyDescent="0.35">
      <c r="B8991" s="410" t="s">
        <v>9799</v>
      </c>
      <c r="C8991" s="411" t="s">
        <v>768</v>
      </c>
      <c r="D8991" s="412"/>
      <c r="E8991" s="412">
        <v>0</v>
      </c>
      <c r="F8991" s="412">
        <v>3000</v>
      </c>
      <c r="G8991" s="412"/>
      <c r="H8991" s="413"/>
    </row>
    <row r="8992" spans="2:8" ht="27.75" x14ac:dyDescent="0.35">
      <c r="B8992" s="410" t="s">
        <v>9800</v>
      </c>
      <c r="C8992" s="411" t="s">
        <v>768</v>
      </c>
      <c r="D8992" s="412"/>
      <c r="E8992" s="412">
        <v>3000</v>
      </c>
      <c r="F8992" s="412">
        <v>0</v>
      </c>
      <c r="G8992" s="412"/>
      <c r="H8992" s="413"/>
    </row>
    <row r="8993" spans="2:8" ht="27.75" x14ac:dyDescent="0.35">
      <c r="B8993" s="410" t="s">
        <v>9801</v>
      </c>
      <c r="C8993" s="411" t="s">
        <v>768</v>
      </c>
      <c r="D8993" s="412"/>
      <c r="E8993" s="412">
        <v>0</v>
      </c>
      <c r="F8993" s="412">
        <v>2200</v>
      </c>
      <c r="G8993" s="412"/>
      <c r="H8993" s="413"/>
    </row>
    <row r="8994" spans="2:8" ht="27.75" x14ac:dyDescent="0.35">
      <c r="B8994" s="410" t="s">
        <v>9802</v>
      </c>
      <c r="C8994" s="411" t="s">
        <v>768</v>
      </c>
      <c r="D8994" s="412"/>
      <c r="E8994" s="412">
        <v>2200</v>
      </c>
      <c r="F8994" s="412">
        <v>0</v>
      </c>
      <c r="G8994" s="412"/>
      <c r="H8994" s="413"/>
    </row>
    <row r="8995" spans="2:8" ht="27.75" x14ac:dyDescent="0.35">
      <c r="B8995" s="410" t="s">
        <v>9803</v>
      </c>
      <c r="C8995" s="411" t="s">
        <v>768</v>
      </c>
      <c r="D8995" s="412"/>
      <c r="E8995" s="412">
        <v>0</v>
      </c>
      <c r="F8995" s="412">
        <v>2200</v>
      </c>
      <c r="G8995" s="412"/>
      <c r="H8995" s="413"/>
    </row>
    <row r="8996" spans="2:8" ht="27.75" x14ac:dyDescent="0.35">
      <c r="B8996" s="410" t="s">
        <v>9804</v>
      </c>
      <c r="C8996" s="411" t="s">
        <v>768</v>
      </c>
      <c r="D8996" s="412"/>
      <c r="E8996" s="412">
        <v>2200</v>
      </c>
      <c r="F8996" s="412">
        <v>0</v>
      </c>
      <c r="G8996" s="412"/>
      <c r="H8996" s="413"/>
    </row>
    <row r="8997" spans="2:8" ht="27.75" x14ac:dyDescent="0.35">
      <c r="B8997" s="410" t="s">
        <v>9805</v>
      </c>
      <c r="C8997" s="411" t="s">
        <v>768</v>
      </c>
      <c r="D8997" s="412"/>
      <c r="E8997" s="412">
        <v>0</v>
      </c>
      <c r="F8997" s="412">
        <v>3000</v>
      </c>
      <c r="G8997" s="412"/>
      <c r="H8997" s="413"/>
    </row>
    <row r="8998" spans="2:8" ht="27.75" x14ac:dyDescent="0.35">
      <c r="B8998" s="410" t="s">
        <v>9806</v>
      </c>
      <c r="C8998" s="411" t="s">
        <v>768</v>
      </c>
      <c r="D8998" s="412"/>
      <c r="E8998" s="412">
        <v>3000</v>
      </c>
      <c r="F8998" s="412">
        <v>0</v>
      </c>
      <c r="G8998" s="412"/>
      <c r="H8998" s="413"/>
    </row>
    <row r="8999" spans="2:8" ht="27.75" x14ac:dyDescent="0.35">
      <c r="B8999" s="410" t="s">
        <v>9807</v>
      </c>
      <c r="C8999" s="411" t="s">
        <v>768</v>
      </c>
      <c r="D8999" s="412"/>
      <c r="E8999" s="412">
        <v>0</v>
      </c>
      <c r="F8999" s="412">
        <v>2200</v>
      </c>
      <c r="G8999" s="412"/>
      <c r="H8999" s="413"/>
    </row>
    <row r="9000" spans="2:8" ht="27.75" x14ac:dyDescent="0.35">
      <c r="B9000" s="410" t="s">
        <v>9808</v>
      </c>
      <c r="C9000" s="411" t="s">
        <v>768</v>
      </c>
      <c r="D9000" s="412"/>
      <c r="E9000" s="412">
        <v>2200</v>
      </c>
      <c r="F9000" s="412">
        <v>0</v>
      </c>
      <c r="G9000" s="412"/>
      <c r="H9000" s="413"/>
    </row>
    <row r="9001" spans="2:8" ht="27.75" x14ac:dyDescent="0.35">
      <c r="B9001" s="410" t="s">
        <v>9809</v>
      </c>
      <c r="C9001" s="411" t="s">
        <v>768</v>
      </c>
      <c r="D9001" s="412"/>
      <c r="E9001" s="412">
        <v>0</v>
      </c>
      <c r="F9001" s="412">
        <v>3000</v>
      </c>
      <c r="G9001" s="412"/>
      <c r="H9001" s="413"/>
    </row>
    <row r="9002" spans="2:8" ht="27.75" x14ac:dyDescent="0.35">
      <c r="B9002" s="410" t="s">
        <v>9810</v>
      </c>
      <c r="C9002" s="411" t="s">
        <v>768</v>
      </c>
      <c r="D9002" s="412"/>
      <c r="E9002" s="412">
        <v>3000</v>
      </c>
      <c r="F9002" s="412">
        <v>0</v>
      </c>
      <c r="G9002" s="412"/>
      <c r="H9002" s="413"/>
    </row>
    <row r="9003" spans="2:8" ht="27.75" x14ac:dyDescent="0.35">
      <c r="B9003" s="410" t="s">
        <v>9811</v>
      </c>
      <c r="C9003" s="411" t="s">
        <v>768</v>
      </c>
      <c r="D9003" s="412"/>
      <c r="E9003" s="412">
        <v>0</v>
      </c>
      <c r="F9003" s="412">
        <v>2500</v>
      </c>
      <c r="G9003" s="412"/>
      <c r="H9003" s="413"/>
    </row>
    <row r="9004" spans="2:8" ht="27.75" x14ac:dyDescent="0.35">
      <c r="B9004" s="410" t="s">
        <v>9812</v>
      </c>
      <c r="C9004" s="411" t="s">
        <v>768</v>
      </c>
      <c r="D9004" s="412"/>
      <c r="E9004" s="412">
        <v>2500</v>
      </c>
      <c r="F9004" s="412">
        <v>0</v>
      </c>
      <c r="G9004" s="412"/>
      <c r="H9004" s="413"/>
    </row>
    <row r="9005" spans="2:8" ht="27.75" x14ac:dyDescent="0.35">
      <c r="B9005" s="410" t="s">
        <v>9813</v>
      </c>
      <c r="C9005" s="411" t="s">
        <v>768</v>
      </c>
      <c r="D9005" s="412"/>
      <c r="E9005" s="412">
        <v>0</v>
      </c>
      <c r="F9005" s="412">
        <v>3000</v>
      </c>
      <c r="G9005" s="412"/>
      <c r="H9005" s="413"/>
    </row>
    <row r="9006" spans="2:8" ht="27.75" x14ac:dyDescent="0.35">
      <c r="B9006" s="410" t="s">
        <v>9814</v>
      </c>
      <c r="C9006" s="411" t="s">
        <v>768</v>
      </c>
      <c r="D9006" s="412"/>
      <c r="E9006" s="412">
        <v>3000</v>
      </c>
      <c r="F9006" s="412">
        <v>0</v>
      </c>
      <c r="G9006" s="412"/>
      <c r="H9006" s="413"/>
    </row>
    <row r="9007" spans="2:8" ht="27.75" x14ac:dyDescent="0.35">
      <c r="B9007" s="410" t="s">
        <v>9815</v>
      </c>
      <c r="C9007" s="411" t="s">
        <v>768</v>
      </c>
      <c r="D9007" s="412"/>
      <c r="E9007" s="412">
        <v>0</v>
      </c>
      <c r="F9007" s="412">
        <v>2200</v>
      </c>
      <c r="G9007" s="412"/>
      <c r="H9007" s="413"/>
    </row>
    <row r="9008" spans="2:8" ht="27.75" x14ac:dyDescent="0.35">
      <c r="B9008" s="410" t="s">
        <v>9816</v>
      </c>
      <c r="C9008" s="411" t="s">
        <v>768</v>
      </c>
      <c r="D9008" s="412"/>
      <c r="E9008" s="412">
        <v>2200</v>
      </c>
      <c r="F9008" s="412">
        <v>0</v>
      </c>
      <c r="G9008" s="412"/>
      <c r="H9008" s="413"/>
    </row>
    <row r="9009" spans="2:8" ht="27.75" x14ac:dyDescent="0.35">
      <c r="B9009" s="410" t="s">
        <v>9817</v>
      </c>
      <c r="C9009" s="411" t="s">
        <v>768</v>
      </c>
      <c r="D9009" s="412"/>
      <c r="E9009" s="412">
        <v>0</v>
      </c>
      <c r="F9009" s="412">
        <v>7000</v>
      </c>
      <c r="G9009" s="412"/>
      <c r="H9009" s="413"/>
    </row>
    <row r="9010" spans="2:8" ht="27.75" x14ac:dyDescent="0.35">
      <c r="B9010" s="410" t="s">
        <v>9818</v>
      </c>
      <c r="C9010" s="411" t="s">
        <v>768</v>
      </c>
      <c r="D9010" s="412"/>
      <c r="E9010" s="412">
        <v>7000</v>
      </c>
      <c r="F9010" s="412">
        <v>0</v>
      </c>
      <c r="G9010" s="412"/>
      <c r="H9010" s="413"/>
    </row>
    <row r="9011" spans="2:8" ht="27.75" x14ac:dyDescent="0.35">
      <c r="B9011" s="410" t="s">
        <v>9819</v>
      </c>
      <c r="C9011" s="411" t="s">
        <v>768</v>
      </c>
      <c r="D9011" s="412"/>
      <c r="E9011" s="412">
        <v>0</v>
      </c>
      <c r="F9011" s="412">
        <v>2200</v>
      </c>
      <c r="G9011" s="412"/>
      <c r="H9011" s="413"/>
    </row>
    <row r="9012" spans="2:8" ht="27.75" x14ac:dyDescent="0.35">
      <c r="B9012" s="410" t="s">
        <v>9820</v>
      </c>
      <c r="C9012" s="411" t="s">
        <v>768</v>
      </c>
      <c r="D9012" s="412"/>
      <c r="E9012" s="412">
        <v>2200</v>
      </c>
      <c r="F9012" s="412">
        <v>0</v>
      </c>
      <c r="G9012" s="412"/>
      <c r="H9012" s="413"/>
    </row>
    <row r="9013" spans="2:8" ht="27.75" x14ac:dyDescent="0.35">
      <c r="B9013" s="410" t="s">
        <v>9821</v>
      </c>
      <c r="C9013" s="411" t="s">
        <v>768</v>
      </c>
      <c r="D9013" s="412"/>
      <c r="E9013" s="412">
        <v>0</v>
      </c>
      <c r="F9013" s="412">
        <v>2500</v>
      </c>
      <c r="G9013" s="412"/>
      <c r="H9013" s="413"/>
    </row>
    <row r="9014" spans="2:8" ht="27.75" x14ac:dyDescent="0.35">
      <c r="B9014" s="410" t="s">
        <v>9822</v>
      </c>
      <c r="C9014" s="411" t="s">
        <v>768</v>
      </c>
      <c r="D9014" s="412"/>
      <c r="E9014" s="412">
        <v>2500</v>
      </c>
      <c r="F9014" s="412">
        <v>0</v>
      </c>
      <c r="G9014" s="412"/>
      <c r="H9014" s="413"/>
    </row>
    <row r="9015" spans="2:8" ht="27.75" x14ac:dyDescent="0.35">
      <c r="B9015" s="410" t="s">
        <v>9823</v>
      </c>
      <c r="C9015" s="411" t="s">
        <v>768</v>
      </c>
      <c r="D9015" s="412"/>
      <c r="E9015" s="412">
        <v>0</v>
      </c>
      <c r="F9015" s="412">
        <v>2200</v>
      </c>
      <c r="G9015" s="412"/>
      <c r="H9015" s="413"/>
    </row>
    <row r="9016" spans="2:8" ht="27.75" x14ac:dyDescent="0.35">
      <c r="B9016" s="410" t="s">
        <v>9824</v>
      </c>
      <c r="C9016" s="411" t="s">
        <v>768</v>
      </c>
      <c r="D9016" s="412"/>
      <c r="E9016" s="412">
        <v>2200</v>
      </c>
      <c r="F9016" s="412">
        <v>0</v>
      </c>
      <c r="G9016" s="412"/>
      <c r="H9016" s="413"/>
    </row>
    <row r="9017" spans="2:8" ht="27.75" x14ac:dyDescent="0.35">
      <c r="B9017" s="410" t="s">
        <v>9825</v>
      </c>
      <c r="C9017" s="411" t="s">
        <v>768</v>
      </c>
      <c r="D9017" s="412"/>
      <c r="E9017" s="412">
        <v>0</v>
      </c>
      <c r="F9017" s="412">
        <v>11000</v>
      </c>
      <c r="G9017" s="412"/>
      <c r="H9017" s="413"/>
    </row>
    <row r="9018" spans="2:8" ht="27.75" x14ac:dyDescent="0.35">
      <c r="B9018" s="410" t="s">
        <v>9826</v>
      </c>
      <c r="C9018" s="411" t="s">
        <v>768</v>
      </c>
      <c r="D9018" s="412"/>
      <c r="E9018" s="412">
        <v>11000</v>
      </c>
      <c r="F9018" s="412">
        <v>0</v>
      </c>
      <c r="G9018" s="412"/>
      <c r="H9018" s="413"/>
    </row>
    <row r="9019" spans="2:8" ht="27.75" x14ac:dyDescent="0.35">
      <c r="B9019" s="410" t="s">
        <v>9827</v>
      </c>
      <c r="C9019" s="411" t="s">
        <v>770</v>
      </c>
      <c r="D9019" s="412"/>
      <c r="E9019" s="412">
        <v>0</v>
      </c>
      <c r="F9019" s="412">
        <v>2200</v>
      </c>
      <c r="G9019" s="412"/>
      <c r="H9019" s="413"/>
    </row>
    <row r="9020" spans="2:8" ht="27.75" x14ac:dyDescent="0.35">
      <c r="B9020" s="410" t="s">
        <v>9828</v>
      </c>
      <c r="C9020" s="411" t="s">
        <v>770</v>
      </c>
      <c r="D9020" s="412"/>
      <c r="E9020" s="412">
        <v>2200</v>
      </c>
      <c r="F9020" s="412">
        <v>0</v>
      </c>
      <c r="G9020" s="412"/>
      <c r="H9020" s="413"/>
    </row>
    <row r="9021" spans="2:8" ht="27.75" x14ac:dyDescent="0.35">
      <c r="B9021" s="410" t="s">
        <v>9829</v>
      </c>
      <c r="C9021" s="411" t="s">
        <v>770</v>
      </c>
      <c r="D9021" s="412"/>
      <c r="E9021" s="412">
        <v>0</v>
      </c>
      <c r="F9021" s="412">
        <v>2500</v>
      </c>
      <c r="G9021" s="412"/>
      <c r="H9021" s="413"/>
    </row>
    <row r="9022" spans="2:8" ht="27.75" x14ac:dyDescent="0.35">
      <c r="B9022" s="410" t="s">
        <v>9830</v>
      </c>
      <c r="C9022" s="411" t="s">
        <v>770</v>
      </c>
      <c r="D9022" s="412"/>
      <c r="E9022" s="412">
        <v>2500</v>
      </c>
      <c r="F9022" s="412">
        <v>0</v>
      </c>
      <c r="G9022" s="412"/>
      <c r="H9022" s="413"/>
    </row>
    <row r="9023" spans="2:8" ht="27.75" x14ac:dyDescent="0.35">
      <c r="B9023" s="410" t="s">
        <v>9831</v>
      </c>
      <c r="C9023" s="411" t="s">
        <v>782</v>
      </c>
      <c r="D9023" s="412"/>
      <c r="E9023" s="412">
        <v>0</v>
      </c>
      <c r="F9023" s="412">
        <v>2200</v>
      </c>
      <c r="G9023" s="412"/>
      <c r="H9023" s="413"/>
    </row>
    <row r="9024" spans="2:8" ht="27.75" x14ac:dyDescent="0.35">
      <c r="B9024" s="410" t="s">
        <v>9832</v>
      </c>
      <c r="C9024" s="411" t="s">
        <v>782</v>
      </c>
      <c r="D9024" s="412"/>
      <c r="E9024" s="412">
        <v>2200</v>
      </c>
      <c r="F9024" s="412">
        <v>0</v>
      </c>
      <c r="G9024" s="412"/>
      <c r="H9024" s="413"/>
    </row>
    <row r="9025" spans="2:8" ht="27.75" x14ac:dyDescent="0.35">
      <c r="B9025" s="410" t="s">
        <v>9833</v>
      </c>
      <c r="C9025" s="411" t="s">
        <v>782</v>
      </c>
      <c r="D9025" s="412"/>
      <c r="E9025" s="412">
        <v>0</v>
      </c>
      <c r="F9025" s="412">
        <v>3787.02</v>
      </c>
      <c r="G9025" s="412"/>
      <c r="H9025" s="413"/>
    </row>
    <row r="9026" spans="2:8" ht="27.75" x14ac:dyDescent="0.35">
      <c r="B9026" s="410" t="s">
        <v>9834</v>
      </c>
      <c r="C9026" s="411" t="s">
        <v>782</v>
      </c>
      <c r="D9026" s="412"/>
      <c r="E9026" s="412">
        <v>3787.02</v>
      </c>
      <c r="F9026" s="412">
        <v>0</v>
      </c>
      <c r="G9026" s="412"/>
      <c r="H9026" s="413"/>
    </row>
    <row r="9027" spans="2:8" ht="40.5" x14ac:dyDescent="0.35">
      <c r="B9027" s="410" t="s">
        <v>9835</v>
      </c>
      <c r="C9027" s="411" t="s">
        <v>813</v>
      </c>
      <c r="D9027" s="412"/>
      <c r="E9027" s="412">
        <v>0</v>
      </c>
      <c r="F9027" s="412">
        <v>2200</v>
      </c>
      <c r="G9027" s="412"/>
      <c r="H9027" s="413"/>
    </row>
    <row r="9028" spans="2:8" ht="40.5" x14ac:dyDescent="0.35">
      <c r="B9028" s="410" t="s">
        <v>9836</v>
      </c>
      <c r="C9028" s="411" t="s">
        <v>813</v>
      </c>
      <c r="D9028" s="412"/>
      <c r="E9028" s="412">
        <v>2200</v>
      </c>
      <c r="F9028" s="412">
        <v>0</v>
      </c>
      <c r="G9028" s="412"/>
      <c r="H9028" s="413"/>
    </row>
    <row r="9029" spans="2:8" ht="40.5" x14ac:dyDescent="0.35">
      <c r="B9029" s="410" t="s">
        <v>9837</v>
      </c>
      <c r="C9029" s="411" t="s">
        <v>813</v>
      </c>
      <c r="D9029" s="412"/>
      <c r="E9029" s="412">
        <v>0</v>
      </c>
      <c r="F9029" s="412">
        <v>2500</v>
      </c>
      <c r="G9029" s="412"/>
      <c r="H9029" s="413"/>
    </row>
    <row r="9030" spans="2:8" ht="40.5" x14ac:dyDescent="0.35">
      <c r="B9030" s="410" t="s">
        <v>9838</v>
      </c>
      <c r="C9030" s="411" t="s">
        <v>813</v>
      </c>
      <c r="D9030" s="412"/>
      <c r="E9030" s="412">
        <v>2500</v>
      </c>
      <c r="F9030" s="412">
        <v>0</v>
      </c>
      <c r="G9030" s="412"/>
      <c r="H9030" s="413"/>
    </row>
    <row r="9031" spans="2:8" ht="40.5" x14ac:dyDescent="0.35">
      <c r="B9031" s="410" t="s">
        <v>9839</v>
      </c>
      <c r="C9031" s="411" t="s">
        <v>813</v>
      </c>
      <c r="D9031" s="412"/>
      <c r="E9031" s="412">
        <v>0</v>
      </c>
      <c r="F9031" s="412">
        <v>3000</v>
      </c>
      <c r="G9031" s="412"/>
      <c r="H9031" s="413"/>
    </row>
    <row r="9032" spans="2:8" ht="40.5" x14ac:dyDescent="0.35">
      <c r="B9032" s="410" t="s">
        <v>9840</v>
      </c>
      <c r="C9032" s="411" t="s">
        <v>813</v>
      </c>
      <c r="D9032" s="412"/>
      <c r="E9032" s="412">
        <v>3000</v>
      </c>
      <c r="F9032" s="412">
        <v>0</v>
      </c>
      <c r="G9032" s="412"/>
      <c r="H9032" s="413"/>
    </row>
    <row r="9033" spans="2:8" ht="40.5" x14ac:dyDescent="0.35">
      <c r="B9033" s="410" t="s">
        <v>9841</v>
      </c>
      <c r="C9033" s="411" t="s">
        <v>813</v>
      </c>
      <c r="D9033" s="412"/>
      <c r="E9033" s="412">
        <v>0</v>
      </c>
      <c r="F9033" s="412">
        <v>2200</v>
      </c>
      <c r="G9033" s="412"/>
      <c r="H9033" s="413"/>
    </row>
    <row r="9034" spans="2:8" ht="40.5" x14ac:dyDescent="0.35">
      <c r="B9034" s="410" t="s">
        <v>9842</v>
      </c>
      <c r="C9034" s="411" t="s">
        <v>813</v>
      </c>
      <c r="D9034" s="412"/>
      <c r="E9034" s="412">
        <v>2200</v>
      </c>
      <c r="F9034" s="412">
        <v>0</v>
      </c>
      <c r="G9034" s="412"/>
      <c r="H9034" s="413"/>
    </row>
    <row r="9035" spans="2:8" ht="40.5" x14ac:dyDescent="0.35">
      <c r="B9035" s="410" t="s">
        <v>9843</v>
      </c>
      <c r="C9035" s="411" t="s">
        <v>813</v>
      </c>
      <c r="D9035" s="412"/>
      <c r="E9035" s="412">
        <v>0</v>
      </c>
      <c r="F9035" s="412">
        <v>2200</v>
      </c>
      <c r="G9035" s="412"/>
      <c r="H9035" s="413"/>
    </row>
    <row r="9036" spans="2:8" ht="40.5" x14ac:dyDescent="0.35">
      <c r="B9036" s="410" t="s">
        <v>9844</v>
      </c>
      <c r="C9036" s="411" t="s">
        <v>813</v>
      </c>
      <c r="D9036" s="412"/>
      <c r="E9036" s="412">
        <v>2200</v>
      </c>
      <c r="F9036" s="412">
        <v>0</v>
      </c>
      <c r="G9036" s="412"/>
      <c r="H9036" s="413"/>
    </row>
    <row r="9037" spans="2:8" ht="40.5" x14ac:dyDescent="0.35">
      <c r="B9037" s="410" t="s">
        <v>9845</v>
      </c>
      <c r="C9037" s="411" t="s">
        <v>813</v>
      </c>
      <c r="D9037" s="412"/>
      <c r="E9037" s="412">
        <v>0</v>
      </c>
      <c r="F9037" s="412">
        <v>3000</v>
      </c>
      <c r="G9037" s="412"/>
      <c r="H9037" s="413"/>
    </row>
    <row r="9038" spans="2:8" ht="40.5" x14ac:dyDescent="0.35">
      <c r="B9038" s="410" t="s">
        <v>9846</v>
      </c>
      <c r="C9038" s="411" t="s">
        <v>813</v>
      </c>
      <c r="D9038" s="412"/>
      <c r="E9038" s="412">
        <v>3000</v>
      </c>
      <c r="F9038" s="412">
        <v>0</v>
      </c>
      <c r="G9038" s="412"/>
      <c r="H9038" s="413"/>
    </row>
    <row r="9039" spans="2:8" ht="40.5" x14ac:dyDescent="0.35">
      <c r="B9039" s="410" t="s">
        <v>9847</v>
      </c>
      <c r="C9039" s="411" t="s">
        <v>813</v>
      </c>
      <c r="D9039" s="412"/>
      <c r="E9039" s="412">
        <v>0</v>
      </c>
      <c r="F9039" s="412">
        <v>2156</v>
      </c>
      <c r="G9039" s="412"/>
      <c r="H9039" s="413"/>
    </row>
    <row r="9040" spans="2:8" ht="40.5" x14ac:dyDescent="0.35">
      <c r="B9040" s="410" t="s">
        <v>9848</v>
      </c>
      <c r="C9040" s="411" t="s">
        <v>813</v>
      </c>
      <c r="D9040" s="412"/>
      <c r="E9040" s="412">
        <v>2156</v>
      </c>
      <c r="F9040" s="412">
        <v>0</v>
      </c>
      <c r="G9040" s="412"/>
      <c r="H9040" s="413"/>
    </row>
    <row r="9041" spans="2:8" ht="40.5" x14ac:dyDescent="0.35">
      <c r="B9041" s="410" t="s">
        <v>9849</v>
      </c>
      <c r="C9041" s="411" t="s">
        <v>813</v>
      </c>
      <c r="D9041" s="412"/>
      <c r="E9041" s="412">
        <v>0</v>
      </c>
      <c r="F9041" s="412">
        <v>2155.02</v>
      </c>
      <c r="G9041" s="412"/>
      <c r="H9041" s="413"/>
    </row>
    <row r="9042" spans="2:8" ht="40.5" x14ac:dyDescent="0.35">
      <c r="B9042" s="410" t="s">
        <v>9850</v>
      </c>
      <c r="C9042" s="411" t="s">
        <v>813</v>
      </c>
      <c r="D9042" s="412"/>
      <c r="E9042" s="412">
        <v>2155.02</v>
      </c>
      <c r="F9042" s="412">
        <v>0</v>
      </c>
      <c r="G9042" s="412"/>
      <c r="H9042" s="413"/>
    </row>
    <row r="9043" spans="2:8" ht="40.5" x14ac:dyDescent="0.35">
      <c r="B9043" s="410" t="s">
        <v>9851</v>
      </c>
      <c r="C9043" s="411" t="s">
        <v>813</v>
      </c>
      <c r="D9043" s="412"/>
      <c r="E9043" s="412">
        <v>0</v>
      </c>
      <c r="F9043" s="412">
        <v>2155.02</v>
      </c>
      <c r="G9043" s="412"/>
      <c r="H9043" s="413"/>
    </row>
    <row r="9044" spans="2:8" ht="40.5" x14ac:dyDescent="0.35">
      <c r="B9044" s="410" t="s">
        <v>9852</v>
      </c>
      <c r="C9044" s="411" t="s">
        <v>813</v>
      </c>
      <c r="D9044" s="412"/>
      <c r="E9044" s="412">
        <v>2155.02</v>
      </c>
      <c r="F9044" s="412">
        <v>0</v>
      </c>
      <c r="G9044" s="412"/>
      <c r="H9044" s="413"/>
    </row>
    <row r="9045" spans="2:8" ht="40.5" x14ac:dyDescent="0.35">
      <c r="B9045" s="410" t="s">
        <v>9853</v>
      </c>
      <c r="C9045" s="411" t="s">
        <v>813</v>
      </c>
      <c r="D9045" s="412"/>
      <c r="E9045" s="412">
        <v>0</v>
      </c>
      <c r="F9045" s="412">
        <v>3000</v>
      </c>
      <c r="G9045" s="412"/>
      <c r="H9045" s="413"/>
    </row>
    <row r="9046" spans="2:8" ht="40.5" x14ac:dyDescent="0.35">
      <c r="B9046" s="410" t="s">
        <v>9854</v>
      </c>
      <c r="C9046" s="411" t="s">
        <v>813</v>
      </c>
      <c r="D9046" s="412"/>
      <c r="E9046" s="412">
        <v>3000</v>
      </c>
      <c r="F9046" s="412">
        <v>0</v>
      </c>
      <c r="G9046" s="412"/>
      <c r="H9046" s="413"/>
    </row>
    <row r="9047" spans="2:8" ht="40.5" x14ac:dyDescent="0.35">
      <c r="B9047" s="410" t="s">
        <v>9855</v>
      </c>
      <c r="C9047" s="411" t="s">
        <v>813</v>
      </c>
      <c r="D9047" s="412"/>
      <c r="E9047" s="412">
        <v>0</v>
      </c>
      <c r="F9047" s="412">
        <v>2200</v>
      </c>
      <c r="G9047" s="412"/>
      <c r="H9047" s="413"/>
    </row>
    <row r="9048" spans="2:8" ht="40.5" x14ac:dyDescent="0.35">
      <c r="B9048" s="410" t="s">
        <v>9856</v>
      </c>
      <c r="C9048" s="411" t="s">
        <v>813</v>
      </c>
      <c r="D9048" s="412"/>
      <c r="E9048" s="412">
        <v>2200</v>
      </c>
      <c r="F9048" s="412">
        <v>0</v>
      </c>
      <c r="G9048" s="412"/>
      <c r="H9048" s="413"/>
    </row>
    <row r="9049" spans="2:8" ht="40.5" x14ac:dyDescent="0.35">
      <c r="B9049" s="410" t="s">
        <v>9857</v>
      </c>
      <c r="C9049" s="411" t="s">
        <v>813</v>
      </c>
      <c r="D9049" s="412"/>
      <c r="E9049" s="412">
        <v>0</v>
      </c>
      <c r="F9049" s="412">
        <v>6000</v>
      </c>
      <c r="G9049" s="412"/>
      <c r="H9049" s="413"/>
    </row>
    <row r="9050" spans="2:8" ht="40.5" x14ac:dyDescent="0.35">
      <c r="B9050" s="410" t="s">
        <v>9858</v>
      </c>
      <c r="C9050" s="411" t="s">
        <v>813</v>
      </c>
      <c r="D9050" s="412"/>
      <c r="E9050" s="412">
        <v>6000</v>
      </c>
      <c r="F9050" s="412">
        <v>0</v>
      </c>
      <c r="G9050" s="412"/>
      <c r="H9050" s="413"/>
    </row>
    <row r="9051" spans="2:8" ht="40.5" x14ac:dyDescent="0.35">
      <c r="B9051" s="410" t="s">
        <v>9859</v>
      </c>
      <c r="C9051" s="411" t="s">
        <v>813</v>
      </c>
      <c r="D9051" s="412"/>
      <c r="E9051" s="412">
        <v>0</v>
      </c>
      <c r="F9051" s="412">
        <v>2155.02</v>
      </c>
      <c r="G9051" s="412"/>
      <c r="H9051" s="413"/>
    </row>
    <row r="9052" spans="2:8" ht="40.5" x14ac:dyDescent="0.35">
      <c r="B9052" s="410" t="s">
        <v>9860</v>
      </c>
      <c r="C9052" s="411" t="s">
        <v>813</v>
      </c>
      <c r="D9052" s="412"/>
      <c r="E9052" s="412">
        <v>2155.02</v>
      </c>
      <c r="F9052" s="412">
        <v>0</v>
      </c>
      <c r="G9052" s="412"/>
      <c r="H9052" s="413"/>
    </row>
    <row r="9053" spans="2:8" ht="40.5" x14ac:dyDescent="0.35">
      <c r="B9053" s="410" t="s">
        <v>9861</v>
      </c>
      <c r="C9053" s="411" t="s">
        <v>813</v>
      </c>
      <c r="D9053" s="412"/>
      <c r="E9053" s="412">
        <v>0</v>
      </c>
      <c r="F9053" s="412">
        <v>2500</v>
      </c>
      <c r="G9053" s="412"/>
      <c r="H9053" s="413"/>
    </row>
    <row r="9054" spans="2:8" ht="40.5" x14ac:dyDescent="0.35">
      <c r="B9054" s="410" t="s">
        <v>9862</v>
      </c>
      <c r="C9054" s="411" t="s">
        <v>813</v>
      </c>
      <c r="D9054" s="412"/>
      <c r="E9054" s="412">
        <v>2500</v>
      </c>
      <c r="F9054" s="412">
        <v>0</v>
      </c>
      <c r="G9054" s="412"/>
      <c r="H9054" s="413"/>
    </row>
    <row r="9055" spans="2:8" ht="40.5" x14ac:dyDescent="0.35">
      <c r="B9055" s="410" t="s">
        <v>9863</v>
      </c>
      <c r="C9055" s="411" t="s">
        <v>813</v>
      </c>
      <c r="D9055" s="412"/>
      <c r="E9055" s="412">
        <v>0</v>
      </c>
      <c r="F9055" s="412">
        <v>2200</v>
      </c>
      <c r="G9055" s="412"/>
      <c r="H9055" s="413"/>
    </row>
    <row r="9056" spans="2:8" ht="40.5" x14ac:dyDescent="0.35">
      <c r="B9056" s="410" t="s">
        <v>9864</v>
      </c>
      <c r="C9056" s="411" t="s">
        <v>813</v>
      </c>
      <c r="D9056" s="412"/>
      <c r="E9056" s="412">
        <v>2200</v>
      </c>
      <c r="F9056" s="412">
        <v>0</v>
      </c>
      <c r="G9056" s="412"/>
      <c r="H9056" s="413"/>
    </row>
    <row r="9057" spans="2:8" ht="40.5" x14ac:dyDescent="0.35">
      <c r="B9057" s="410" t="s">
        <v>9865</v>
      </c>
      <c r="C9057" s="411" t="s">
        <v>813</v>
      </c>
      <c r="D9057" s="412"/>
      <c r="E9057" s="412">
        <v>0</v>
      </c>
      <c r="F9057" s="412">
        <v>11000</v>
      </c>
      <c r="G9057" s="412"/>
      <c r="H9057" s="413"/>
    </row>
    <row r="9058" spans="2:8" ht="40.5" x14ac:dyDescent="0.35">
      <c r="B9058" s="410" t="s">
        <v>9866</v>
      </c>
      <c r="C9058" s="411" t="s">
        <v>813</v>
      </c>
      <c r="D9058" s="412"/>
      <c r="E9058" s="412">
        <v>11000</v>
      </c>
      <c r="F9058" s="412">
        <v>0</v>
      </c>
      <c r="G9058" s="412"/>
      <c r="H9058" s="413"/>
    </row>
    <row r="9059" spans="2:8" ht="27.75" x14ac:dyDescent="0.35">
      <c r="B9059" s="410" t="s">
        <v>9867</v>
      </c>
      <c r="C9059" s="411" t="s">
        <v>663</v>
      </c>
      <c r="D9059" s="412"/>
      <c r="E9059" s="412">
        <v>0</v>
      </c>
      <c r="F9059" s="412">
        <v>2200</v>
      </c>
      <c r="G9059" s="412"/>
      <c r="H9059" s="413"/>
    </row>
    <row r="9060" spans="2:8" ht="27.75" x14ac:dyDescent="0.35">
      <c r="B9060" s="410" t="s">
        <v>9868</v>
      </c>
      <c r="C9060" s="411" t="s">
        <v>663</v>
      </c>
      <c r="D9060" s="412"/>
      <c r="E9060" s="412">
        <v>2200</v>
      </c>
      <c r="F9060" s="412">
        <v>0</v>
      </c>
      <c r="G9060" s="412"/>
      <c r="H9060" s="413"/>
    </row>
    <row r="9061" spans="2:8" ht="27.75" x14ac:dyDescent="0.35">
      <c r="B9061" s="410" t="s">
        <v>9869</v>
      </c>
      <c r="C9061" s="411" t="s">
        <v>816</v>
      </c>
      <c r="D9061" s="412"/>
      <c r="E9061" s="412">
        <v>0</v>
      </c>
      <c r="F9061" s="412">
        <v>2200</v>
      </c>
      <c r="G9061" s="412"/>
      <c r="H9061" s="413"/>
    </row>
    <row r="9062" spans="2:8" ht="27.75" x14ac:dyDescent="0.35">
      <c r="B9062" s="410" t="s">
        <v>9870</v>
      </c>
      <c r="C9062" s="411" t="s">
        <v>816</v>
      </c>
      <c r="D9062" s="412"/>
      <c r="E9062" s="412">
        <v>2200</v>
      </c>
      <c r="F9062" s="412">
        <v>0</v>
      </c>
      <c r="G9062" s="412"/>
      <c r="H9062" s="413"/>
    </row>
    <row r="9063" spans="2:8" ht="40.5" x14ac:dyDescent="0.35">
      <c r="B9063" s="410" t="s">
        <v>9871</v>
      </c>
      <c r="C9063" s="411" t="s">
        <v>824</v>
      </c>
      <c r="D9063" s="412"/>
      <c r="E9063" s="412">
        <v>0</v>
      </c>
      <c r="F9063" s="412">
        <v>2200</v>
      </c>
      <c r="G9063" s="412"/>
      <c r="H9063" s="413"/>
    </row>
    <row r="9064" spans="2:8" ht="40.5" x14ac:dyDescent="0.35">
      <c r="B9064" s="410" t="s">
        <v>9872</v>
      </c>
      <c r="C9064" s="411" t="s">
        <v>824</v>
      </c>
      <c r="D9064" s="412"/>
      <c r="E9064" s="412">
        <v>2200</v>
      </c>
      <c r="F9064" s="412">
        <v>0</v>
      </c>
      <c r="G9064" s="412"/>
      <c r="H9064" s="413"/>
    </row>
    <row r="9065" spans="2:8" ht="40.5" x14ac:dyDescent="0.35">
      <c r="B9065" s="410" t="s">
        <v>9873</v>
      </c>
      <c r="C9065" s="411" t="s">
        <v>824</v>
      </c>
      <c r="D9065" s="412"/>
      <c r="E9065" s="412">
        <v>0</v>
      </c>
      <c r="F9065" s="412">
        <v>2500</v>
      </c>
      <c r="G9065" s="412"/>
      <c r="H9065" s="413"/>
    </row>
    <row r="9066" spans="2:8" ht="40.5" x14ac:dyDescent="0.35">
      <c r="B9066" s="410" t="s">
        <v>9874</v>
      </c>
      <c r="C9066" s="411" t="s">
        <v>824</v>
      </c>
      <c r="D9066" s="412"/>
      <c r="E9066" s="412">
        <v>2500</v>
      </c>
      <c r="F9066" s="412">
        <v>0</v>
      </c>
      <c r="G9066" s="412"/>
      <c r="H9066" s="413"/>
    </row>
    <row r="9067" spans="2:8" ht="40.5" x14ac:dyDescent="0.35">
      <c r="B9067" s="410" t="s">
        <v>9875</v>
      </c>
      <c r="C9067" s="411" t="s">
        <v>824</v>
      </c>
      <c r="D9067" s="412"/>
      <c r="E9067" s="412">
        <v>0</v>
      </c>
      <c r="F9067" s="412">
        <v>3000</v>
      </c>
      <c r="G9067" s="412"/>
      <c r="H9067" s="413"/>
    </row>
    <row r="9068" spans="2:8" ht="40.5" x14ac:dyDescent="0.35">
      <c r="B9068" s="410" t="s">
        <v>9876</v>
      </c>
      <c r="C9068" s="411" t="s">
        <v>824</v>
      </c>
      <c r="D9068" s="412"/>
      <c r="E9068" s="412">
        <v>3000</v>
      </c>
      <c r="F9068" s="412">
        <v>0</v>
      </c>
      <c r="G9068" s="412"/>
      <c r="H9068" s="413"/>
    </row>
    <row r="9069" spans="2:8" ht="40.5" x14ac:dyDescent="0.35">
      <c r="B9069" s="410" t="s">
        <v>9877</v>
      </c>
      <c r="C9069" s="411" t="s">
        <v>824</v>
      </c>
      <c r="D9069" s="412"/>
      <c r="E9069" s="412">
        <v>0</v>
      </c>
      <c r="F9069" s="412">
        <v>2200</v>
      </c>
      <c r="G9069" s="412"/>
      <c r="H9069" s="413"/>
    </row>
    <row r="9070" spans="2:8" ht="40.5" x14ac:dyDescent="0.35">
      <c r="B9070" s="410" t="s">
        <v>9878</v>
      </c>
      <c r="C9070" s="411" t="s">
        <v>824</v>
      </c>
      <c r="D9070" s="412"/>
      <c r="E9070" s="412">
        <v>2200</v>
      </c>
      <c r="F9070" s="412">
        <v>0</v>
      </c>
      <c r="G9070" s="412"/>
      <c r="H9070" s="413"/>
    </row>
    <row r="9071" spans="2:8" ht="40.5" x14ac:dyDescent="0.35">
      <c r="B9071" s="410" t="s">
        <v>9879</v>
      </c>
      <c r="C9071" s="411" t="s">
        <v>824</v>
      </c>
      <c r="D9071" s="412"/>
      <c r="E9071" s="412">
        <v>0</v>
      </c>
      <c r="F9071" s="412">
        <v>2200</v>
      </c>
      <c r="G9071" s="412"/>
      <c r="H9071" s="413"/>
    </row>
    <row r="9072" spans="2:8" ht="40.5" x14ac:dyDescent="0.35">
      <c r="B9072" s="410" t="s">
        <v>9880</v>
      </c>
      <c r="C9072" s="411" t="s">
        <v>824</v>
      </c>
      <c r="D9072" s="412"/>
      <c r="E9072" s="412">
        <v>2200</v>
      </c>
      <c r="F9072" s="412">
        <v>0</v>
      </c>
      <c r="G9072" s="412"/>
      <c r="H9072" s="413"/>
    </row>
    <row r="9073" spans="2:8" ht="40.5" x14ac:dyDescent="0.35">
      <c r="B9073" s="410" t="s">
        <v>9881</v>
      </c>
      <c r="C9073" s="411" t="s">
        <v>824</v>
      </c>
      <c r="D9073" s="412"/>
      <c r="E9073" s="412">
        <v>0</v>
      </c>
      <c r="F9073" s="412">
        <v>2200</v>
      </c>
      <c r="G9073" s="412"/>
      <c r="H9073" s="413"/>
    </row>
    <row r="9074" spans="2:8" ht="40.5" x14ac:dyDescent="0.35">
      <c r="B9074" s="410" t="s">
        <v>9882</v>
      </c>
      <c r="C9074" s="411" t="s">
        <v>824</v>
      </c>
      <c r="D9074" s="412"/>
      <c r="E9074" s="412">
        <v>2200</v>
      </c>
      <c r="F9074" s="412">
        <v>0</v>
      </c>
      <c r="G9074" s="412"/>
      <c r="H9074" s="413"/>
    </row>
    <row r="9075" spans="2:8" ht="40.5" x14ac:dyDescent="0.35">
      <c r="B9075" s="410" t="s">
        <v>9883</v>
      </c>
      <c r="C9075" s="411" t="s">
        <v>824</v>
      </c>
      <c r="D9075" s="412"/>
      <c r="E9075" s="412">
        <v>0</v>
      </c>
      <c r="F9075" s="412">
        <v>3000</v>
      </c>
      <c r="G9075" s="412"/>
      <c r="H9075" s="413"/>
    </row>
    <row r="9076" spans="2:8" ht="40.5" x14ac:dyDescent="0.35">
      <c r="B9076" s="410" t="s">
        <v>9884</v>
      </c>
      <c r="C9076" s="411" t="s">
        <v>824</v>
      </c>
      <c r="D9076" s="412"/>
      <c r="E9076" s="412">
        <v>3000</v>
      </c>
      <c r="F9076" s="412">
        <v>0</v>
      </c>
      <c r="G9076" s="412"/>
      <c r="H9076" s="413"/>
    </row>
    <row r="9077" spans="2:8" ht="40.5" x14ac:dyDescent="0.35">
      <c r="B9077" s="410" t="s">
        <v>9885</v>
      </c>
      <c r="C9077" s="411" t="s">
        <v>824</v>
      </c>
      <c r="D9077" s="412"/>
      <c r="E9077" s="412">
        <v>0</v>
      </c>
      <c r="F9077" s="412">
        <v>2200</v>
      </c>
      <c r="G9077" s="412"/>
      <c r="H9077" s="413"/>
    </row>
    <row r="9078" spans="2:8" ht="40.5" x14ac:dyDescent="0.35">
      <c r="B9078" s="410" t="s">
        <v>9886</v>
      </c>
      <c r="C9078" s="411" t="s">
        <v>824</v>
      </c>
      <c r="D9078" s="412"/>
      <c r="E9078" s="412">
        <v>2200</v>
      </c>
      <c r="F9078" s="412">
        <v>0</v>
      </c>
      <c r="G9078" s="412"/>
      <c r="H9078" s="413"/>
    </row>
    <row r="9079" spans="2:8" ht="40.5" x14ac:dyDescent="0.35">
      <c r="B9079" s="410" t="s">
        <v>9887</v>
      </c>
      <c r="C9079" s="411" t="s">
        <v>824</v>
      </c>
      <c r="D9079" s="412"/>
      <c r="E9079" s="412">
        <v>0</v>
      </c>
      <c r="F9079" s="412">
        <v>3000</v>
      </c>
      <c r="G9079" s="412"/>
      <c r="H9079" s="413"/>
    </row>
    <row r="9080" spans="2:8" ht="40.5" x14ac:dyDescent="0.35">
      <c r="B9080" s="410" t="s">
        <v>9888</v>
      </c>
      <c r="C9080" s="411" t="s">
        <v>824</v>
      </c>
      <c r="D9080" s="412"/>
      <c r="E9080" s="412">
        <v>3000</v>
      </c>
      <c r="F9080" s="412">
        <v>0</v>
      </c>
      <c r="G9080" s="412"/>
      <c r="H9080" s="413"/>
    </row>
    <row r="9081" spans="2:8" ht="40.5" x14ac:dyDescent="0.35">
      <c r="B9081" s="410" t="s">
        <v>9889</v>
      </c>
      <c r="C9081" s="411" t="s">
        <v>824</v>
      </c>
      <c r="D9081" s="412"/>
      <c r="E9081" s="412">
        <v>0</v>
      </c>
      <c r="F9081" s="412">
        <v>2500</v>
      </c>
      <c r="G9081" s="412"/>
      <c r="H9081" s="413"/>
    </row>
    <row r="9082" spans="2:8" ht="40.5" x14ac:dyDescent="0.35">
      <c r="B9082" s="410" t="s">
        <v>9890</v>
      </c>
      <c r="C9082" s="411" t="s">
        <v>824</v>
      </c>
      <c r="D9082" s="412"/>
      <c r="E9082" s="412">
        <v>2500</v>
      </c>
      <c r="F9082" s="412">
        <v>0</v>
      </c>
      <c r="G9082" s="412"/>
      <c r="H9082" s="413"/>
    </row>
    <row r="9083" spans="2:8" ht="40.5" x14ac:dyDescent="0.35">
      <c r="B9083" s="410" t="s">
        <v>9891</v>
      </c>
      <c r="C9083" s="411" t="s">
        <v>824</v>
      </c>
      <c r="D9083" s="412"/>
      <c r="E9083" s="412">
        <v>0</v>
      </c>
      <c r="F9083" s="412">
        <v>3000</v>
      </c>
      <c r="G9083" s="412"/>
      <c r="H9083" s="413"/>
    </row>
    <row r="9084" spans="2:8" ht="40.5" x14ac:dyDescent="0.35">
      <c r="B9084" s="410" t="s">
        <v>9892</v>
      </c>
      <c r="C9084" s="411" t="s">
        <v>824</v>
      </c>
      <c r="D9084" s="412"/>
      <c r="E9084" s="412">
        <v>3000</v>
      </c>
      <c r="F9084" s="412">
        <v>0</v>
      </c>
      <c r="G9084" s="412"/>
      <c r="H9084" s="413"/>
    </row>
    <row r="9085" spans="2:8" ht="40.5" x14ac:dyDescent="0.35">
      <c r="B9085" s="410" t="s">
        <v>9893</v>
      </c>
      <c r="C9085" s="411" t="s">
        <v>824</v>
      </c>
      <c r="D9085" s="412"/>
      <c r="E9085" s="412">
        <v>0</v>
      </c>
      <c r="F9085" s="412">
        <v>2200</v>
      </c>
      <c r="G9085" s="412"/>
      <c r="H9085" s="413"/>
    </row>
    <row r="9086" spans="2:8" ht="40.5" x14ac:dyDescent="0.35">
      <c r="B9086" s="410" t="s">
        <v>9894</v>
      </c>
      <c r="C9086" s="411" t="s">
        <v>824</v>
      </c>
      <c r="D9086" s="412"/>
      <c r="E9086" s="412">
        <v>2200</v>
      </c>
      <c r="F9086" s="412">
        <v>0</v>
      </c>
      <c r="G9086" s="412"/>
      <c r="H9086" s="413"/>
    </row>
    <row r="9087" spans="2:8" ht="40.5" x14ac:dyDescent="0.35">
      <c r="B9087" s="410" t="s">
        <v>9895</v>
      </c>
      <c r="C9087" s="411" t="s">
        <v>824</v>
      </c>
      <c r="D9087" s="412"/>
      <c r="E9087" s="412">
        <v>0</v>
      </c>
      <c r="F9087" s="412">
        <v>7000</v>
      </c>
      <c r="G9087" s="412"/>
      <c r="H9087" s="413"/>
    </row>
    <row r="9088" spans="2:8" ht="40.5" x14ac:dyDescent="0.35">
      <c r="B9088" s="410" t="s">
        <v>9896</v>
      </c>
      <c r="C9088" s="411" t="s">
        <v>824</v>
      </c>
      <c r="D9088" s="412"/>
      <c r="E9088" s="412">
        <v>7000</v>
      </c>
      <c r="F9088" s="412">
        <v>0</v>
      </c>
      <c r="G9088" s="412"/>
      <c r="H9088" s="413"/>
    </row>
    <row r="9089" spans="2:8" ht="40.5" x14ac:dyDescent="0.35">
      <c r="B9089" s="410" t="s">
        <v>9897</v>
      </c>
      <c r="C9089" s="411" t="s">
        <v>824</v>
      </c>
      <c r="D9089" s="412"/>
      <c r="E9089" s="412">
        <v>0</v>
      </c>
      <c r="F9089" s="412">
        <v>2200</v>
      </c>
      <c r="G9089" s="412"/>
      <c r="H9089" s="413"/>
    </row>
    <row r="9090" spans="2:8" ht="40.5" x14ac:dyDescent="0.35">
      <c r="B9090" s="410" t="s">
        <v>9898</v>
      </c>
      <c r="C9090" s="411" t="s">
        <v>824</v>
      </c>
      <c r="D9090" s="412"/>
      <c r="E9090" s="412">
        <v>2200</v>
      </c>
      <c r="F9090" s="412">
        <v>0</v>
      </c>
      <c r="G9090" s="412"/>
      <c r="H9090" s="413"/>
    </row>
    <row r="9091" spans="2:8" ht="40.5" x14ac:dyDescent="0.35">
      <c r="B9091" s="410" t="s">
        <v>9899</v>
      </c>
      <c r="C9091" s="411" t="s">
        <v>824</v>
      </c>
      <c r="D9091" s="412"/>
      <c r="E9091" s="412">
        <v>0</v>
      </c>
      <c r="F9091" s="412">
        <v>2500</v>
      </c>
      <c r="G9091" s="412"/>
      <c r="H9091" s="413"/>
    </row>
    <row r="9092" spans="2:8" ht="40.5" x14ac:dyDescent="0.35">
      <c r="B9092" s="410" t="s">
        <v>9900</v>
      </c>
      <c r="C9092" s="411" t="s">
        <v>824</v>
      </c>
      <c r="D9092" s="412"/>
      <c r="E9092" s="412">
        <v>2500</v>
      </c>
      <c r="F9092" s="412">
        <v>0</v>
      </c>
      <c r="G9092" s="412"/>
      <c r="H9092" s="413"/>
    </row>
    <row r="9093" spans="2:8" ht="40.5" x14ac:dyDescent="0.35">
      <c r="B9093" s="410" t="s">
        <v>9901</v>
      </c>
      <c r="C9093" s="411" t="s">
        <v>824</v>
      </c>
      <c r="D9093" s="412"/>
      <c r="E9093" s="412">
        <v>0</v>
      </c>
      <c r="F9093" s="412">
        <v>2200</v>
      </c>
      <c r="G9093" s="412"/>
      <c r="H9093" s="413"/>
    </row>
    <row r="9094" spans="2:8" ht="40.5" x14ac:dyDescent="0.35">
      <c r="B9094" s="410" t="s">
        <v>9902</v>
      </c>
      <c r="C9094" s="411" t="s">
        <v>824</v>
      </c>
      <c r="D9094" s="412"/>
      <c r="E9094" s="412">
        <v>2200</v>
      </c>
      <c r="F9094" s="412">
        <v>0</v>
      </c>
      <c r="G9094" s="412"/>
      <c r="H9094" s="413"/>
    </row>
    <row r="9095" spans="2:8" ht="40.5" x14ac:dyDescent="0.35">
      <c r="B9095" s="410" t="s">
        <v>9903</v>
      </c>
      <c r="C9095" s="411" t="s">
        <v>824</v>
      </c>
      <c r="D9095" s="412"/>
      <c r="E9095" s="412">
        <v>0</v>
      </c>
      <c r="F9095" s="412">
        <v>11000</v>
      </c>
      <c r="G9095" s="412"/>
      <c r="H9095" s="413"/>
    </row>
    <row r="9096" spans="2:8" ht="40.5" x14ac:dyDescent="0.35">
      <c r="B9096" s="410" t="s">
        <v>9904</v>
      </c>
      <c r="C9096" s="411" t="s">
        <v>824</v>
      </c>
      <c r="D9096" s="412"/>
      <c r="E9096" s="412">
        <v>11000</v>
      </c>
      <c r="F9096" s="412">
        <v>0</v>
      </c>
      <c r="G9096" s="412"/>
      <c r="H9096" s="413"/>
    </row>
    <row r="9097" spans="2:8" ht="40.5" x14ac:dyDescent="0.35">
      <c r="B9097" s="410" t="s">
        <v>9905</v>
      </c>
      <c r="C9097" s="411" t="s">
        <v>824</v>
      </c>
      <c r="D9097" s="412"/>
      <c r="E9097" s="412">
        <v>0</v>
      </c>
      <c r="F9097" s="412">
        <v>2200</v>
      </c>
      <c r="G9097" s="412"/>
      <c r="H9097" s="413"/>
    </row>
    <row r="9098" spans="2:8" ht="40.5" x14ac:dyDescent="0.35">
      <c r="B9098" s="410" t="s">
        <v>9906</v>
      </c>
      <c r="C9098" s="411" t="s">
        <v>824</v>
      </c>
      <c r="D9098" s="412"/>
      <c r="E9098" s="412">
        <v>2200</v>
      </c>
      <c r="F9098" s="412">
        <v>0</v>
      </c>
      <c r="G9098" s="412"/>
      <c r="H9098" s="413"/>
    </row>
    <row r="9099" spans="2:8" ht="27.75" x14ac:dyDescent="0.35">
      <c r="B9099" s="410" t="s">
        <v>9907</v>
      </c>
      <c r="C9099" s="411" t="s">
        <v>826</v>
      </c>
      <c r="D9099" s="412"/>
      <c r="E9099" s="412">
        <v>0</v>
      </c>
      <c r="F9099" s="412">
        <v>2200</v>
      </c>
      <c r="G9099" s="412"/>
      <c r="H9099" s="413"/>
    </row>
    <row r="9100" spans="2:8" ht="27.75" x14ac:dyDescent="0.35">
      <c r="B9100" s="410" t="s">
        <v>9908</v>
      </c>
      <c r="C9100" s="411" t="s">
        <v>826</v>
      </c>
      <c r="D9100" s="412"/>
      <c r="E9100" s="412">
        <v>2200</v>
      </c>
      <c r="F9100" s="412">
        <v>0</v>
      </c>
      <c r="G9100" s="412"/>
      <c r="H9100" s="413"/>
    </row>
    <row r="9101" spans="2:8" ht="40.5" x14ac:dyDescent="0.35">
      <c r="B9101" s="410" t="s">
        <v>9909</v>
      </c>
      <c r="C9101" s="411" t="s">
        <v>824</v>
      </c>
      <c r="D9101" s="412"/>
      <c r="E9101" s="412">
        <v>0</v>
      </c>
      <c r="F9101" s="412">
        <v>2200</v>
      </c>
      <c r="G9101" s="412"/>
      <c r="H9101" s="413"/>
    </row>
    <row r="9102" spans="2:8" ht="40.5" x14ac:dyDescent="0.35">
      <c r="B9102" s="410" t="s">
        <v>9910</v>
      </c>
      <c r="C9102" s="411" t="s">
        <v>824</v>
      </c>
      <c r="D9102" s="412"/>
      <c r="E9102" s="412">
        <v>2200</v>
      </c>
      <c r="F9102" s="412">
        <v>0</v>
      </c>
      <c r="G9102" s="412"/>
      <c r="H9102" s="413"/>
    </row>
    <row r="9103" spans="2:8" ht="40.5" x14ac:dyDescent="0.35">
      <c r="B9103" s="410" t="s">
        <v>9911</v>
      </c>
      <c r="C9103" s="411" t="s">
        <v>831</v>
      </c>
      <c r="D9103" s="412"/>
      <c r="E9103" s="412">
        <v>0</v>
      </c>
      <c r="F9103" s="412">
        <v>2500</v>
      </c>
      <c r="G9103" s="412"/>
      <c r="H9103" s="413"/>
    </row>
    <row r="9104" spans="2:8" ht="40.5" x14ac:dyDescent="0.35">
      <c r="B9104" s="410" t="s">
        <v>9912</v>
      </c>
      <c r="C9104" s="411" t="s">
        <v>831</v>
      </c>
      <c r="D9104" s="412"/>
      <c r="E9104" s="412">
        <v>2500</v>
      </c>
      <c r="F9104" s="412">
        <v>0</v>
      </c>
      <c r="G9104" s="412"/>
      <c r="H9104" s="413"/>
    </row>
    <row r="9105" spans="2:8" ht="40.5" x14ac:dyDescent="0.35">
      <c r="B9105" s="410" t="s">
        <v>9913</v>
      </c>
      <c r="C9105" s="411" t="s">
        <v>831</v>
      </c>
      <c r="D9105" s="412"/>
      <c r="E9105" s="412">
        <v>0</v>
      </c>
      <c r="F9105" s="412">
        <v>3000</v>
      </c>
      <c r="G9105" s="412"/>
      <c r="H9105" s="413"/>
    </row>
    <row r="9106" spans="2:8" ht="40.5" x14ac:dyDescent="0.35">
      <c r="B9106" s="410" t="s">
        <v>9914</v>
      </c>
      <c r="C9106" s="411" t="s">
        <v>831</v>
      </c>
      <c r="D9106" s="412"/>
      <c r="E9106" s="412">
        <v>3000</v>
      </c>
      <c r="F9106" s="412">
        <v>0</v>
      </c>
      <c r="G9106" s="412"/>
      <c r="H9106" s="413"/>
    </row>
    <row r="9107" spans="2:8" ht="40.5" x14ac:dyDescent="0.35">
      <c r="B9107" s="410" t="s">
        <v>9915</v>
      </c>
      <c r="C9107" s="411" t="s">
        <v>831</v>
      </c>
      <c r="D9107" s="412"/>
      <c r="E9107" s="412">
        <v>0</v>
      </c>
      <c r="F9107" s="412">
        <v>2200</v>
      </c>
      <c r="G9107" s="412"/>
      <c r="H9107" s="413"/>
    </row>
    <row r="9108" spans="2:8" ht="40.5" x14ac:dyDescent="0.35">
      <c r="B9108" s="410" t="s">
        <v>9916</v>
      </c>
      <c r="C9108" s="411" t="s">
        <v>831</v>
      </c>
      <c r="D9108" s="412"/>
      <c r="E9108" s="412">
        <v>2200</v>
      </c>
      <c r="F9108" s="412">
        <v>0</v>
      </c>
      <c r="G9108" s="412"/>
      <c r="H9108" s="413"/>
    </row>
    <row r="9109" spans="2:8" ht="40.5" x14ac:dyDescent="0.35">
      <c r="B9109" s="410" t="s">
        <v>9917</v>
      </c>
      <c r="C9109" s="411" t="s">
        <v>831</v>
      </c>
      <c r="D9109" s="412"/>
      <c r="E9109" s="412">
        <v>0</v>
      </c>
      <c r="F9109" s="412">
        <v>2200</v>
      </c>
      <c r="G9109" s="412"/>
      <c r="H9109" s="413"/>
    </row>
    <row r="9110" spans="2:8" ht="40.5" x14ac:dyDescent="0.35">
      <c r="B9110" s="410" t="s">
        <v>9918</v>
      </c>
      <c r="C9110" s="411" t="s">
        <v>831</v>
      </c>
      <c r="D9110" s="412"/>
      <c r="E9110" s="412">
        <v>2200</v>
      </c>
      <c r="F9110" s="412">
        <v>0</v>
      </c>
      <c r="G9110" s="412"/>
      <c r="H9110" s="413"/>
    </row>
    <row r="9111" spans="2:8" ht="40.5" x14ac:dyDescent="0.35">
      <c r="B9111" s="410" t="s">
        <v>9919</v>
      </c>
      <c r="C9111" s="411" t="s">
        <v>831</v>
      </c>
      <c r="D9111" s="412"/>
      <c r="E9111" s="412">
        <v>0</v>
      </c>
      <c r="F9111" s="412">
        <v>2200</v>
      </c>
      <c r="G9111" s="412"/>
      <c r="H9111" s="413"/>
    </row>
    <row r="9112" spans="2:8" ht="40.5" x14ac:dyDescent="0.35">
      <c r="B9112" s="410" t="s">
        <v>9920</v>
      </c>
      <c r="C9112" s="411" t="s">
        <v>831</v>
      </c>
      <c r="D9112" s="412"/>
      <c r="E9112" s="412">
        <v>2200</v>
      </c>
      <c r="F9112" s="412">
        <v>0</v>
      </c>
      <c r="G9112" s="412"/>
      <c r="H9112" s="413"/>
    </row>
    <row r="9113" spans="2:8" ht="40.5" x14ac:dyDescent="0.35">
      <c r="B9113" s="410" t="s">
        <v>9921</v>
      </c>
      <c r="C9113" s="411" t="s">
        <v>831</v>
      </c>
      <c r="D9113" s="412"/>
      <c r="E9113" s="412">
        <v>0</v>
      </c>
      <c r="F9113" s="412">
        <v>3000</v>
      </c>
      <c r="G9113" s="412"/>
      <c r="H9113" s="413"/>
    </row>
    <row r="9114" spans="2:8" ht="40.5" x14ac:dyDescent="0.35">
      <c r="B9114" s="410" t="s">
        <v>9922</v>
      </c>
      <c r="C9114" s="411" t="s">
        <v>831</v>
      </c>
      <c r="D9114" s="412"/>
      <c r="E9114" s="412">
        <v>3000</v>
      </c>
      <c r="F9114" s="412">
        <v>0</v>
      </c>
      <c r="G9114" s="412"/>
      <c r="H9114" s="413"/>
    </row>
    <row r="9115" spans="2:8" ht="40.5" x14ac:dyDescent="0.35">
      <c r="B9115" s="410" t="s">
        <v>9923</v>
      </c>
      <c r="C9115" s="411" t="s">
        <v>831</v>
      </c>
      <c r="D9115" s="412"/>
      <c r="E9115" s="412">
        <v>0</v>
      </c>
      <c r="F9115" s="412">
        <v>2200</v>
      </c>
      <c r="G9115" s="412"/>
      <c r="H9115" s="413"/>
    </row>
    <row r="9116" spans="2:8" ht="40.5" x14ac:dyDescent="0.35">
      <c r="B9116" s="410" t="s">
        <v>9924</v>
      </c>
      <c r="C9116" s="411" t="s">
        <v>831</v>
      </c>
      <c r="D9116" s="412"/>
      <c r="E9116" s="412">
        <v>2200</v>
      </c>
      <c r="F9116" s="412">
        <v>0</v>
      </c>
      <c r="G9116" s="412"/>
      <c r="H9116" s="413"/>
    </row>
    <row r="9117" spans="2:8" ht="40.5" x14ac:dyDescent="0.35">
      <c r="B9117" s="410" t="s">
        <v>9925</v>
      </c>
      <c r="C9117" s="411" t="s">
        <v>831</v>
      </c>
      <c r="D9117" s="412"/>
      <c r="E9117" s="412">
        <v>0</v>
      </c>
      <c r="F9117" s="412">
        <v>3000</v>
      </c>
      <c r="G9117" s="412"/>
      <c r="H9117" s="413"/>
    </row>
    <row r="9118" spans="2:8" ht="40.5" x14ac:dyDescent="0.35">
      <c r="B9118" s="410" t="s">
        <v>9926</v>
      </c>
      <c r="C9118" s="411" t="s">
        <v>831</v>
      </c>
      <c r="D9118" s="412"/>
      <c r="E9118" s="412">
        <v>3000</v>
      </c>
      <c r="F9118" s="412">
        <v>0</v>
      </c>
      <c r="G9118" s="412"/>
      <c r="H9118" s="413"/>
    </row>
    <row r="9119" spans="2:8" ht="40.5" x14ac:dyDescent="0.35">
      <c r="B9119" s="410" t="s">
        <v>9927</v>
      </c>
      <c r="C9119" s="411" t="s">
        <v>831</v>
      </c>
      <c r="D9119" s="412"/>
      <c r="E9119" s="412">
        <v>0</v>
      </c>
      <c r="F9119" s="412">
        <v>2500</v>
      </c>
      <c r="G9119" s="412"/>
      <c r="H9119" s="413"/>
    </row>
    <row r="9120" spans="2:8" ht="40.5" x14ac:dyDescent="0.35">
      <c r="B9120" s="410" t="s">
        <v>9928</v>
      </c>
      <c r="C9120" s="411" t="s">
        <v>831</v>
      </c>
      <c r="D9120" s="412"/>
      <c r="E9120" s="412">
        <v>2500</v>
      </c>
      <c r="F9120" s="412">
        <v>0</v>
      </c>
      <c r="G9120" s="412"/>
      <c r="H9120" s="413"/>
    </row>
    <row r="9121" spans="2:8" ht="40.5" x14ac:dyDescent="0.35">
      <c r="B9121" s="410" t="s">
        <v>9929</v>
      </c>
      <c r="C9121" s="411" t="s">
        <v>831</v>
      </c>
      <c r="D9121" s="412"/>
      <c r="E9121" s="412">
        <v>0</v>
      </c>
      <c r="F9121" s="412">
        <v>3000</v>
      </c>
      <c r="G9121" s="412"/>
      <c r="H9121" s="413"/>
    </row>
    <row r="9122" spans="2:8" ht="40.5" x14ac:dyDescent="0.35">
      <c r="B9122" s="410" t="s">
        <v>9930</v>
      </c>
      <c r="C9122" s="411" t="s">
        <v>831</v>
      </c>
      <c r="D9122" s="412"/>
      <c r="E9122" s="412">
        <v>3000</v>
      </c>
      <c r="F9122" s="412">
        <v>0</v>
      </c>
      <c r="G9122" s="412"/>
      <c r="H9122" s="413"/>
    </row>
    <row r="9123" spans="2:8" ht="40.5" x14ac:dyDescent="0.35">
      <c r="B9123" s="410" t="s">
        <v>9931</v>
      </c>
      <c r="C9123" s="411" t="s">
        <v>831</v>
      </c>
      <c r="D9123" s="412"/>
      <c r="E9123" s="412">
        <v>0</v>
      </c>
      <c r="F9123" s="412">
        <v>7000</v>
      </c>
      <c r="G9123" s="412"/>
      <c r="H9123" s="413"/>
    </row>
    <row r="9124" spans="2:8" ht="40.5" x14ac:dyDescent="0.35">
      <c r="B9124" s="410" t="s">
        <v>9932</v>
      </c>
      <c r="C9124" s="411" t="s">
        <v>831</v>
      </c>
      <c r="D9124" s="412"/>
      <c r="E9124" s="412">
        <v>7000</v>
      </c>
      <c r="F9124" s="412">
        <v>0</v>
      </c>
      <c r="G9124" s="412"/>
      <c r="H9124" s="413"/>
    </row>
    <row r="9125" spans="2:8" ht="40.5" x14ac:dyDescent="0.35">
      <c r="B9125" s="410" t="s">
        <v>9933</v>
      </c>
      <c r="C9125" s="411" t="s">
        <v>831</v>
      </c>
      <c r="D9125" s="412"/>
      <c r="E9125" s="412">
        <v>0</v>
      </c>
      <c r="F9125" s="412">
        <v>2500</v>
      </c>
      <c r="G9125" s="412"/>
      <c r="H9125" s="413"/>
    </row>
    <row r="9126" spans="2:8" ht="40.5" x14ac:dyDescent="0.35">
      <c r="B9126" s="410" t="s">
        <v>9934</v>
      </c>
      <c r="C9126" s="411" t="s">
        <v>831</v>
      </c>
      <c r="D9126" s="412"/>
      <c r="E9126" s="412">
        <v>2500</v>
      </c>
      <c r="F9126" s="412">
        <v>0</v>
      </c>
      <c r="G9126" s="412"/>
      <c r="H9126" s="413"/>
    </row>
    <row r="9127" spans="2:8" ht="40.5" x14ac:dyDescent="0.35">
      <c r="B9127" s="410" t="s">
        <v>9935</v>
      </c>
      <c r="C9127" s="411" t="s">
        <v>831</v>
      </c>
      <c r="D9127" s="412"/>
      <c r="E9127" s="412">
        <v>0</v>
      </c>
      <c r="F9127" s="412">
        <v>2200</v>
      </c>
      <c r="G9127" s="412"/>
      <c r="H9127" s="413"/>
    </row>
    <row r="9128" spans="2:8" ht="40.5" x14ac:dyDescent="0.35">
      <c r="B9128" s="410" t="s">
        <v>9936</v>
      </c>
      <c r="C9128" s="411" t="s">
        <v>831</v>
      </c>
      <c r="D9128" s="412"/>
      <c r="E9128" s="412">
        <v>2200</v>
      </c>
      <c r="F9128" s="412">
        <v>0</v>
      </c>
      <c r="G9128" s="412"/>
      <c r="H9128" s="413"/>
    </row>
    <row r="9129" spans="2:8" ht="40.5" x14ac:dyDescent="0.35">
      <c r="B9129" s="410" t="s">
        <v>9937</v>
      </c>
      <c r="C9129" s="411" t="s">
        <v>831</v>
      </c>
      <c r="D9129" s="412"/>
      <c r="E9129" s="412">
        <v>0</v>
      </c>
      <c r="F9129" s="412">
        <v>11000</v>
      </c>
      <c r="G9129" s="412"/>
      <c r="H9129" s="413"/>
    </row>
    <row r="9130" spans="2:8" ht="40.5" x14ac:dyDescent="0.35">
      <c r="B9130" s="410" t="s">
        <v>9938</v>
      </c>
      <c r="C9130" s="411" t="s">
        <v>831</v>
      </c>
      <c r="D9130" s="412"/>
      <c r="E9130" s="412">
        <v>11000</v>
      </c>
      <c r="F9130" s="412">
        <v>0</v>
      </c>
      <c r="G9130" s="412"/>
      <c r="H9130" s="413"/>
    </row>
    <row r="9131" spans="2:8" ht="40.5" x14ac:dyDescent="0.35">
      <c r="B9131" s="410" t="s">
        <v>9939</v>
      </c>
      <c r="C9131" s="411" t="s">
        <v>831</v>
      </c>
      <c r="D9131" s="412"/>
      <c r="E9131" s="412">
        <v>0</v>
      </c>
      <c r="F9131" s="412">
        <v>2200</v>
      </c>
      <c r="G9131" s="412"/>
      <c r="H9131" s="413"/>
    </row>
    <row r="9132" spans="2:8" ht="40.5" x14ac:dyDescent="0.35">
      <c r="B9132" s="410" t="s">
        <v>9940</v>
      </c>
      <c r="C9132" s="411" t="s">
        <v>831</v>
      </c>
      <c r="D9132" s="412"/>
      <c r="E9132" s="412">
        <v>2200</v>
      </c>
      <c r="F9132" s="412">
        <v>0</v>
      </c>
      <c r="G9132" s="412"/>
      <c r="H9132" s="413"/>
    </row>
    <row r="9133" spans="2:8" ht="40.5" x14ac:dyDescent="0.35">
      <c r="B9133" s="410" t="s">
        <v>9941</v>
      </c>
      <c r="C9133" s="411" t="s">
        <v>833</v>
      </c>
      <c r="D9133" s="412"/>
      <c r="E9133" s="412">
        <v>0</v>
      </c>
      <c r="F9133" s="412">
        <v>2200</v>
      </c>
      <c r="G9133" s="412"/>
      <c r="H9133" s="413"/>
    </row>
    <row r="9134" spans="2:8" ht="40.5" x14ac:dyDescent="0.35">
      <c r="B9134" s="410" t="s">
        <v>9942</v>
      </c>
      <c r="C9134" s="411" t="s">
        <v>833</v>
      </c>
      <c r="D9134" s="412"/>
      <c r="E9134" s="412">
        <v>2200</v>
      </c>
      <c r="F9134" s="412">
        <v>0</v>
      </c>
      <c r="G9134" s="412"/>
      <c r="H9134" s="413"/>
    </row>
    <row r="9135" spans="2:8" ht="40.5" x14ac:dyDescent="0.35">
      <c r="B9135" s="410" t="s">
        <v>9943</v>
      </c>
      <c r="C9135" s="411" t="s">
        <v>835</v>
      </c>
      <c r="D9135" s="412"/>
      <c r="E9135" s="412">
        <v>0</v>
      </c>
      <c r="F9135" s="412">
        <v>2500</v>
      </c>
      <c r="G9135" s="412"/>
      <c r="H9135" s="413"/>
    </row>
    <row r="9136" spans="2:8" ht="40.5" x14ac:dyDescent="0.35">
      <c r="B9136" s="410" t="s">
        <v>9944</v>
      </c>
      <c r="C9136" s="411" t="s">
        <v>835</v>
      </c>
      <c r="D9136" s="412"/>
      <c r="E9136" s="412">
        <v>2500</v>
      </c>
      <c r="F9136" s="412">
        <v>0</v>
      </c>
      <c r="G9136" s="412"/>
      <c r="H9136" s="413"/>
    </row>
    <row r="9137" spans="2:8" ht="40.5" x14ac:dyDescent="0.35">
      <c r="B9137" s="410" t="s">
        <v>9945</v>
      </c>
      <c r="C9137" s="411" t="s">
        <v>843</v>
      </c>
      <c r="D9137" s="412"/>
      <c r="E9137" s="412">
        <v>0</v>
      </c>
      <c r="F9137" s="412">
        <v>2200</v>
      </c>
      <c r="G9137" s="412"/>
      <c r="H9137" s="413"/>
    </row>
    <row r="9138" spans="2:8" ht="40.5" x14ac:dyDescent="0.35">
      <c r="B9138" s="410" t="s">
        <v>9946</v>
      </c>
      <c r="C9138" s="411" t="s">
        <v>843</v>
      </c>
      <c r="D9138" s="412"/>
      <c r="E9138" s="412">
        <v>2200</v>
      </c>
      <c r="F9138" s="412">
        <v>0</v>
      </c>
      <c r="G9138" s="412"/>
      <c r="H9138" s="413"/>
    </row>
    <row r="9139" spans="2:8" ht="40.5" x14ac:dyDescent="0.35">
      <c r="B9139" s="410" t="s">
        <v>9947</v>
      </c>
      <c r="C9139" s="411" t="s">
        <v>845</v>
      </c>
      <c r="D9139" s="412"/>
      <c r="E9139" s="412">
        <v>0</v>
      </c>
      <c r="F9139" s="412">
        <v>2500</v>
      </c>
      <c r="G9139" s="412"/>
      <c r="H9139" s="413"/>
    </row>
    <row r="9140" spans="2:8" ht="40.5" x14ac:dyDescent="0.35">
      <c r="B9140" s="410" t="s">
        <v>9948</v>
      </c>
      <c r="C9140" s="411" t="s">
        <v>845</v>
      </c>
      <c r="D9140" s="412"/>
      <c r="E9140" s="412">
        <v>2500</v>
      </c>
      <c r="F9140" s="412">
        <v>0</v>
      </c>
      <c r="G9140" s="412"/>
      <c r="H9140" s="413"/>
    </row>
    <row r="9141" spans="2:8" ht="40.5" x14ac:dyDescent="0.35">
      <c r="B9141" s="410" t="s">
        <v>9949</v>
      </c>
      <c r="C9141" s="411" t="s">
        <v>845</v>
      </c>
      <c r="D9141" s="412"/>
      <c r="E9141" s="412">
        <v>0</v>
      </c>
      <c r="F9141" s="412">
        <v>3000</v>
      </c>
      <c r="G9141" s="412"/>
      <c r="H9141" s="413"/>
    </row>
    <row r="9142" spans="2:8" ht="40.5" x14ac:dyDescent="0.35">
      <c r="B9142" s="410" t="s">
        <v>9950</v>
      </c>
      <c r="C9142" s="411" t="s">
        <v>845</v>
      </c>
      <c r="D9142" s="412"/>
      <c r="E9142" s="412">
        <v>3000</v>
      </c>
      <c r="F9142" s="412">
        <v>0</v>
      </c>
      <c r="G9142" s="412"/>
      <c r="H9142" s="413"/>
    </row>
    <row r="9143" spans="2:8" ht="40.5" x14ac:dyDescent="0.35">
      <c r="B9143" s="410" t="s">
        <v>9951</v>
      </c>
      <c r="C9143" s="411" t="s">
        <v>845</v>
      </c>
      <c r="D9143" s="412"/>
      <c r="E9143" s="412">
        <v>0</v>
      </c>
      <c r="F9143" s="412">
        <v>2200</v>
      </c>
      <c r="G9143" s="412"/>
      <c r="H9143" s="413"/>
    </row>
    <row r="9144" spans="2:8" ht="40.5" x14ac:dyDescent="0.35">
      <c r="B9144" s="410" t="s">
        <v>9952</v>
      </c>
      <c r="C9144" s="411" t="s">
        <v>845</v>
      </c>
      <c r="D9144" s="412"/>
      <c r="E9144" s="412">
        <v>2200</v>
      </c>
      <c r="F9144" s="412">
        <v>0</v>
      </c>
      <c r="G9144" s="412"/>
      <c r="H9144" s="413"/>
    </row>
    <row r="9145" spans="2:8" ht="40.5" x14ac:dyDescent="0.35">
      <c r="B9145" s="410" t="s">
        <v>9953</v>
      </c>
      <c r="C9145" s="411" t="s">
        <v>845</v>
      </c>
      <c r="D9145" s="412"/>
      <c r="E9145" s="412">
        <v>0</v>
      </c>
      <c r="F9145" s="412">
        <v>2200</v>
      </c>
      <c r="G9145" s="412"/>
      <c r="H9145" s="413"/>
    </row>
    <row r="9146" spans="2:8" ht="40.5" x14ac:dyDescent="0.35">
      <c r="B9146" s="410" t="s">
        <v>9954</v>
      </c>
      <c r="C9146" s="411" t="s">
        <v>845</v>
      </c>
      <c r="D9146" s="412"/>
      <c r="E9146" s="412">
        <v>2200</v>
      </c>
      <c r="F9146" s="412">
        <v>0</v>
      </c>
      <c r="G9146" s="412"/>
      <c r="H9146" s="413"/>
    </row>
    <row r="9147" spans="2:8" ht="40.5" x14ac:dyDescent="0.35">
      <c r="B9147" s="410" t="s">
        <v>9955</v>
      </c>
      <c r="C9147" s="411" t="s">
        <v>845</v>
      </c>
      <c r="D9147" s="412"/>
      <c r="E9147" s="412">
        <v>0</v>
      </c>
      <c r="F9147" s="412">
        <v>2200</v>
      </c>
      <c r="G9147" s="412"/>
      <c r="H9147" s="413"/>
    </row>
    <row r="9148" spans="2:8" ht="40.5" x14ac:dyDescent="0.35">
      <c r="B9148" s="410" t="s">
        <v>9956</v>
      </c>
      <c r="C9148" s="411" t="s">
        <v>845</v>
      </c>
      <c r="D9148" s="412"/>
      <c r="E9148" s="412">
        <v>2200</v>
      </c>
      <c r="F9148" s="412">
        <v>0</v>
      </c>
      <c r="G9148" s="412"/>
      <c r="H9148" s="413"/>
    </row>
    <row r="9149" spans="2:8" ht="40.5" x14ac:dyDescent="0.35">
      <c r="B9149" s="410" t="s">
        <v>9957</v>
      </c>
      <c r="C9149" s="411" t="s">
        <v>845</v>
      </c>
      <c r="D9149" s="412"/>
      <c r="E9149" s="412">
        <v>0</v>
      </c>
      <c r="F9149" s="412">
        <v>3000</v>
      </c>
      <c r="G9149" s="412"/>
      <c r="H9149" s="413"/>
    </row>
    <row r="9150" spans="2:8" ht="40.5" x14ac:dyDescent="0.35">
      <c r="B9150" s="410" t="s">
        <v>9958</v>
      </c>
      <c r="C9150" s="411" t="s">
        <v>845</v>
      </c>
      <c r="D9150" s="412"/>
      <c r="E9150" s="412">
        <v>3000</v>
      </c>
      <c r="F9150" s="412">
        <v>0</v>
      </c>
      <c r="G9150" s="412"/>
      <c r="H9150" s="413"/>
    </row>
    <row r="9151" spans="2:8" ht="40.5" x14ac:dyDescent="0.35">
      <c r="B9151" s="410" t="s">
        <v>9959</v>
      </c>
      <c r="C9151" s="411" t="s">
        <v>845</v>
      </c>
      <c r="D9151" s="412"/>
      <c r="E9151" s="412">
        <v>0</v>
      </c>
      <c r="F9151" s="412">
        <v>3000</v>
      </c>
      <c r="G9151" s="412"/>
      <c r="H9151" s="413"/>
    </row>
    <row r="9152" spans="2:8" ht="40.5" x14ac:dyDescent="0.35">
      <c r="B9152" s="410" t="s">
        <v>9960</v>
      </c>
      <c r="C9152" s="411" t="s">
        <v>845</v>
      </c>
      <c r="D9152" s="412"/>
      <c r="E9152" s="412">
        <v>3000</v>
      </c>
      <c r="F9152" s="412">
        <v>0</v>
      </c>
      <c r="G9152" s="412"/>
      <c r="H9152" s="413"/>
    </row>
    <row r="9153" spans="2:8" ht="40.5" x14ac:dyDescent="0.35">
      <c r="B9153" s="410" t="s">
        <v>9961</v>
      </c>
      <c r="C9153" s="411" t="s">
        <v>845</v>
      </c>
      <c r="D9153" s="412"/>
      <c r="E9153" s="412">
        <v>0</v>
      </c>
      <c r="F9153" s="412">
        <v>2500</v>
      </c>
      <c r="G9153" s="412"/>
      <c r="H9153" s="413"/>
    </row>
    <row r="9154" spans="2:8" ht="40.5" x14ac:dyDescent="0.35">
      <c r="B9154" s="410" t="s">
        <v>9962</v>
      </c>
      <c r="C9154" s="411" t="s">
        <v>845</v>
      </c>
      <c r="D9154" s="412"/>
      <c r="E9154" s="412">
        <v>2500</v>
      </c>
      <c r="F9154" s="412">
        <v>0</v>
      </c>
      <c r="G9154" s="412"/>
      <c r="H9154" s="413"/>
    </row>
    <row r="9155" spans="2:8" ht="40.5" x14ac:dyDescent="0.35">
      <c r="B9155" s="410" t="s">
        <v>9963</v>
      </c>
      <c r="C9155" s="411" t="s">
        <v>845</v>
      </c>
      <c r="D9155" s="412"/>
      <c r="E9155" s="412">
        <v>0</v>
      </c>
      <c r="F9155" s="412">
        <v>3000</v>
      </c>
      <c r="G9155" s="412"/>
      <c r="H9155" s="413"/>
    </row>
    <row r="9156" spans="2:8" ht="40.5" x14ac:dyDescent="0.35">
      <c r="B9156" s="410" t="s">
        <v>9964</v>
      </c>
      <c r="C9156" s="411" t="s">
        <v>845</v>
      </c>
      <c r="D9156" s="412"/>
      <c r="E9156" s="412">
        <v>3000</v>
      </c>
      <c r="F9156" s="412">
        <v>0</v>
      </c>
      <c r="G9156" s="412"/>
      <c r="H9156" s="413"/>
    </row>
    <row r="9157" spans="2:8" ht="40.5" x14ac:dyDescent="0.35">
      <c r="B9157" s="410" t="s">
        <v>9965</v>
      </c>
      <c r="C9157" s="411" t="s">
        <v>845</v>
      </c>
      <c r="D9157" s="412"/>
      <c r="E9157" s="412">
        <v>0</v>
      </c>
      <c r="F9157" s="412">
        <v>7000</v>
      </c>
      <c r="G9157" s="412"/>
      <c r="H9157" s="413"/>
    </row>
    <row r="9158" spans="2:8" ht="40.5" x14ac:dyDescent="0.35">
      <c r="B9158" s="410" t="s">
        <v>9966</v>
      </c>
      <c r="C9158" s="411" t="s">
        <v>845</v>
      </c>
      <c r="D9158" s="412"/>
      <c r="E9158" s="412">
        <v>7000</v>
      </c>
      <c r="F9158" s="412">
        <v>0</v>
      </c>
      <c r="G9158" s="412"/>
      <c r="H9158" s="413"/>
    </row>
    <row r="9159" spans="2:8" ht="40.5" x14ac:dyDescent="0.35">
      <c r="B9159" s="410" t="s">
        <v>9967</v>
      </c>
      <c r="C9159" s="411" t="s">
        <v>845</v>
      </c>
      <c r="D9159" s="412"/>
      <c r="E9159" s="412">
        <v>0</v>
      </c>
      <c r="F9159" s="412">
        <v>2500</v>
      </c>
      <c r="G9159" s="412"/>
      <c r="H9159" s="413"/>
    </row>
    <row r="9160" spans="2:8" ht="40.5" x14ac:dyDescent="0.35">
      <c r="B9160" s="410" t="s">
        <v>9968</v>
      </c>
      <c r="C9160" s="411" t="s">
        <v>845</v>
      </c>
      <c r="D9160" s="412"/>
      <c r="E9160" s="412">
        <v>2500</v>
      </c>
      <c r="F9160" s="412">
        <v>0</v>
      </c>
      <c r="G9160" s="412"/>
      <c r="H9160" s="413"/>
    </row>
    <row r="9161" spans="2:8" ht="40.5" x14ac:dyDescent="0.35">
      <c r="B9161" s="410" t="s">
        <v>9969</v>
      </c>
      <c r="C9161" s="411" t="s">
        <v>845</v>
      </c>
      <c r="D9161" s="412"/>
      <c r="E9161" s="412">
        <v>0</v>
      </c>
      <c r="F9161" s="412">
        <v>2500</v>
      </c>
      <c r="G9161" s="412"/>
      <c r="H9161" s="413"/>
    </row>
    <row r="9162" spans="2:8" ht="40.5" x14ac:dyDescent="0.35">
      <c r="B9162" s="410" t="s">
        <v>9970</v>
      </c>
      <c r="C9162" s="411" t="s">
        <v>845</v>
      </c>
      <c r="D9162" s="412"/>
      <c r="E9162" s="412">
        <v>2500</v>
      </c>
      <c r="F9162" s="412">
        <v>0</v>
      </c>
      <c r="G9162" s="412"/>
      <c r="H9162" s="413"/>
    </row>
    <row r="9163" spans="2:8" ht="40.5" x14ac:dyDescent="0.35">
      <c r="B9163" s="410" t="s">
        <v>9971</v>
      </c>
      <c r="C9163" s="411" t="s">
        <v>845</v>
      </c>
      <c r="D9163" s="412"/>
      <c r="E9163" s="412">
        <v>0</v>
      </c>
      <c r="F9163" s="412">
        <v>2200</v>
      </c>
      <c r="G9163" s="412"/>
      <c r="H9163" s="413"/>
    </row>
    <row r="9164" spans="2:8" ht="40.5" x14ac:dyDescent="0.35">
      <c r="B9164" s="410" t="s">
        <v>9972</v>
      </c>
      <c r="C9164" s="411" t="s">
        <v>845</v>
      </c>
      <c r="D9164" s="412"/>
      <c r="E9164" s="412">
        <v>2200</v>
      </c>
      <c r="F9164" s="412">
        <v>0</v>
      </c>
      <c r="G9164" s="412"/>
      <c r="H9164" s="413"/>
    </row>
    <row r="9165" spans="2:8" ht="40.5" x14ac:dyDescent="0.35">
      <c r="B9165" s="410" t="s">
        <v>9973</v>
      </c>
      <c r="C9165" s="411" t="s">
        <v>845</v>
      </c>
      <c r="D9165" s="412"/>
      <c r="E9165" s="412">
        <v>0</v>
      </c>
      <c r="F9165" s="412">
        <v>11000</v>
      </c>
      <c r="G9165" s="412"/>
      <c r="H9165" s="413"/>
    </row>
    <row r="9166" spans="2:8" ht="40.5" x14ac:dyDescent="0.35">
      <c r="B9166" s="410" t="s">
        <v>9974</v>
      </c>
      <c r="C9166" s="411" t="s">
        <v>845</v>
      </c>
      <c r="D9166" s="412"/>
      <c r="E9166" s="412">
        <v>11000</v>
      </c>
      <c r="F9166" s="412">
        <v>0</v>
      </c>
      <c r="G9166" s="412"/>
      <c r="H9166" s="413"/>
    </row>
    <row r="9167" spans="2:8" ht="40.5" x14ac:dyDescent="0.35">
      <c r="B9167" s="410" t="s">
        <v>9975</v>
      </c>
      <c r="C9167" s="411" t="s">
        <v>845</v>
      </c>
      <c r="D9167" s="412"/>
      <c r="E9167" s="412">
        <v>0</v>
      </c>
      <c r="F9167" s="412">
        <v>2200</v>
      </c>
      <c r="G9167" s="412"/>
      <c r="H9167" s="413"/>
    </row>
    <row r="9168" spans="2:8" ht="40.5" x14ac:dyDescent="0.35">
      <c r="B9168" s="410" t="s">
        <v>9976</v>
      </c>
      <c r="C9168" s="411" t="s">
        <v>845</v>
      </c>
      <c r="D9168" s="412"/>
      <c r="E9168" s="412">
        <v>2200</v>
      </c>
      <c r="F9168" s="412">
        <v>0</v>
      </c>
      <c r="G9168" s="412"/>
      <c r="H9168" s="413"/>
    </row>
    <row r="9169" spans="2:8" ht="53.25" x14ac:dyDescent="0.35">
      <c r="B9169" s="410" t="s">
        <v>9977</v>
      </c>
      <c r="C9169" s="411" t="s">
        <v>847</v>
      </c>
      <c r="D9169" s="412"/>
      <c r="E9169" s="412">
        <v>0</v>
      </c>
      <c r="F9169" s="412">
        <v>2200</v>
      </c>
      <c r="G9169" s="412"/>
      <c r="H9169" s="413"/>
    </row>
    <row r="9170" spans="2:8" ht="53.25" x14ac:dyDescent="0.35">
      <c r="B9170" s="410" t="s">
        <v>9978</v>
      </c>
      <c r="C9170" s="411" t="s">
        <v>847</v>
      </c>
      <c r="D9170" s="412"/>
      <c r="E9170" s="412">
        <v>2200</v>
      </c>
      <c r="F9170" s="412">
        <v>0</v>
      </c>
      <c r="G9170" s="412"/>
      <c r="H9170" s="413"/>
    </row>
    <row r="9171" spans="2:8" ht="53.25" x14ac:dyDescent="0.35">
      <c r="B9171" s="410" t="s">
        <v>9979</v>
      </c>
      <c r="C9171" s="411" t="s">
        <v>849</v>
      </c>
      <c r="D9171" s="412"/>
      <c r="E9171" s="412">
        <v>0</v>
      </c>
      <c r="F9171" s="412">
        <v>2200</v>
      </c>
      <c r="G9171" s="412"/>
      <c r="H9171" s="413"/>
    </row>
    <row r="9172" spans="2:8" ht="53.25" x14ac:dyDescent="0.35">
      <c r="B9172" s="410" t="s">
        <v>9980</v>
      </c>
      <c r="C9172" s="411" t="s">
        <v>849</v>
      </c>
      <c r="D9172" s="412"/>
      <c r="E9172" s="412">
        <v>2200</v>
      </c>
      <c r="F9172" s="412">
        <v>0</v>
      </c>
      <c r="G9172" s="412"/>
      <c r="H9172" s="413"/>
    </row>
    <row r="9173" spans="2:8" ht="40.5" x14ac:dyDescent="0.35">
      <c r="B9173" s="410" t="s">
        <v>9981</v>
      </c>
      <c r="C9173" s="411" t="s">
        <v>855</v>
      </c>
      <c r="D9173" s="412"/>
      <c r="E9173" s="412">
        <v>0</v>
      </c>
      <c r="F9173" s="412">
        <v>2200</v>
      </c>
      <c r="G9173" s="412"/>
      <c r="H9173" s="413"/>
    </row>
    <row r="9174" spans="2:8" ht="40.5" x14ac:dyDescent="0.35">
      <c r="B9174" s="410" t="s">
        <v>9982</v>
      </c>
      <c r="C9174" s="411" t="s">
        <v>855</v>
      </c>
      <c r="D9174" s="412"/>
      <c r="E9174" s="412">
        <v>2200</v>
      </c>
      <c r="F9174" s="412">
        <v>0</v>
      </c>
      <c r="G9174" s="412"/>
      <c r="H9174" s="413"/>
    </row>
    <row r="9175" spans="2:8" ht="40.5" x14ac:dyDescent="0.35">
      <c r="B9175" s="410" t="s">
        <v>9983</v>
      </c>
      <c r="C9175" s="411" t="s">
        <v>855</v>
      </c>
      <c r="D9175" s="412"/>
      <c r="E9175" s="412">
        <v>0</v>
      </c>
      <c r="F9175" s="412">
        <v>6000</v>
      </c>
      <c r="G9175" s="412"/>
      <c r="H9175" s="413"/>
    </row>
    <row r="9176" spans="2:8" ht="40.5" x14ac:dyDescent="0.35">
      <c r="B9176" s="410" t="s">
        <v>9984</v>
      </c>
      <c r="C9176" s="411" t="s">
        <v>855</v>
      </c>
      <c r="D9176" s="412"/>
      <c r="E9176" s="412">
        <v>6000</v>
      </c>
      <c r="F9176" s="412">
        <v>0</v>
      </c>
      <c r="G9176" s="412"/>
      <c r="H9176" s="413"/>
    </row>
    <row r="9177" spans="2:8" ht="40.5" x14ac:dyDescent="0.35">
      <c r="B9177" s="410" t="s">
        <v>9985</v>
      </c>
      <c r="C9177" s="411" t="s">
        <v>857</v>
      </c>
      <c r="D9177" s="412"/>
      <c r="E9177" s="412">
        <v>0</v>
      </c>
      <c r="F9177" s="412">
        <v>2500</v>
      </c>
      <c r="G9177" s="412"/>
      <c r="H9177" s="413"/>
    </row>
    <row r="9178" spans="2:8" ht="40.5" x14ac:dyDescent="0.35">
      <c r="B9178" s="410" t="s">
        <v>9986</v>
      </c>
      <c r="C9178" s="411" t="s">
        <v>857</v>
      </c>
      <c r="D9178" s="412"/>
      <c r="E9178" s="412">
        <v>2500</v>
      </c>
      <c r="F9178" s="412">
        <v>0</v>
      </c>
      <c r="G9178" s="412"/>
      <c r="H9178" s="413"/>
    </row>
    <row r="9179" spans="2:8" ht="40.5" x14ac:dyDescent="0.35">
      <c r="B9179" s="410" t="s">
        <v>9987</v>
      </c>
      <c r="C9179" s="411" t="s">
        <v>857</v>
      </c>
      <c r="D9179" s="412"/>
      <c r="E9179" s="412">
        <v>0</v>
      </c>
      <c r="F9179" s="412">
        <v>3000</v>
      </c>
      <c r="G9179" s="412"/>
      <c r="H9179" s="413"/>
    </row>
    <row r="9180" spans="2:8" ht="40.5" x14ac:dyDescent="0.35">
      <c r="B9180" s="410" t="s">
        <v>9988</v>
      </c>
      <c r="C9180" s="411" t="s">
        <v>857</v>
      </c>
      <c r="D9180" s="412"/>
      <c r="E9180" s="412">
        <v>3000</v>
      </c>
      <c r="F9180" s="412">
        <v>0</v>
      </c>
      <c r="G9180" s="412"/>
      <c r="H9180" s="413"/>
    </row>
    <row r="9181" spans="2:8" ht="40.5" x14ac:dyDescent="0.35">
      <c r="B9181" s="410" t="s">
        <v>9989</v>
      </c>
      <c r="C9181" s="411" t="s">
        <v>857</v>
      </c>
      <c r="D9181" s="412"/>
      <c r="E9181" s="412">
        <v>0</v>
      </c>
      <c r="F9181" s="412">
        <v>2200</v>
      </c>
      <c r="G9181" s="412"/>
      <c r="H9181" s="413"/>
    </row>
    <row r="9182" spans="2:8" ht="40.5" x14ac:dyDescent="0.35">
      <c r="B9182" s="410" t="s">
        <v>9990</v>
      </c>
      <c r="C9182" s="411" t="s">
        <v>857</v>
      </c>
      <c r="D9182" s="412"/>
      <c r="E9182" s="412">
        <v>2200</v>
      </c>
      <c r="F9182" s="412">
        <v>0</v>
      </c>
      <c r="G9182" s="412"/>
      <c r="H9182" s="413"/>
    </row>
    <row r="9183" spans="2:8" ht="40.5" x14ac:dyDescent="0.35">
      <c r="B9183" s="410" t="s">
        <v>9991</v>
      </c>
      <c r="C9183" s="411" t="s">
        <v>857</v>
      </c>
      <c r="D9183" s="412"/>
      <c r="E9183" s="412">
        <v>0</v>
      </c>
      <c r="F9183" s="412">
        <v>2200</v>
      </c>
      <c r="G9183" s="412"/>
      <c r="H9183" s="413"/>
    </row>
    <row r="9184" spans="2:8" ht="40.5" x14ac:dyDescent="0.35">
      <c r="B9184" s="410" t="s">
        <v>9992</v>
      </c>
      <c r="C9184" s="411" t="s">
        <v>857</v>
      </c>
      <c r="D9184" s="412"/>
      <c r="E9184" s="412">
        <v>2200</v>
      </c>
      <c r="F9184" s="412">
        <v>0</v>
      </c>
      <c r="G9184" s="412"/>
      <c r="H9184" s="413"/>
    </row>
    <row r="9185" spans="2:8" ht="40.5" x14ac:dyDescent="0.35">
      <c r="B9185" s="410" t="s">
        <v>9993</v>
      </c>
      <c r="C9185" s="411" t="s">
        <v>857</v>
      </c>
      <c r="D9185" s="412"/>
      <c r="E9185" s="412">
        <v>0</v>
      </c>
      <c r="F9185" s="412">
        <v>2200</v>
      </c>
      <c r="G9185" s="412"/>
      <c r="H9185" s="413"/>
    </row>
    <row r="9186" spans="2:8" ht="40.5" x14ac:dyDescent="0.35">
      <c r="B9186" s="410" t="s">
        <v>9994</v>
      </c>
      <c r="C9186" s="411" t="s">
        <v>857</v>
      </c>
      <c r="D9186" s="412"/>
      <c r="E9186" s="412">
        <v>2200</v>
      </c>
      <c r="F9186" s="412">
        <v>0</v>
      </c>
      <c r="G9186" s="412"/>
      <c r="H9186" s="413"/>
    </row>
    <row r="9187" spans="2:8" ht="40.5" x14ac:dyDescent="0.35">
      <c r="B9187" s="410" t="s">
        <v>9995</v>
      </c>
      <c r="C9187" s="411" t="s">
        <v>857</v>
      </c>
      <c r="D9187" s="412"/>
      <c r="E9187" s="412">
        <v>0</v>
      </c>
      <c r="F9187" s="412">
        <v>3000</v>
      </c>
      <c r="G9187" s="412"/>
      <c r="H9187" s="413"/>
    </row>
    <row r="9188" spans="2:8" ht="40.5" x14ac:dyDescent="0.35">
      <c r="B9188" s="410" t="s">
        <v>9996</v>
      </c>
      <c r="C9188" s="411" t="s">
        <v>857</v>
      </c>
      <c r="D9188" s="412"/>
      <c r="E9188" s="412">
        <v>3000</v>
      </c>
      <c r="F9188" s="412">
        <v>0</v>
      </c>
      <c r="G9188" s="412"/>
      <c r="H9188" s="413"/>
    </row>
    <row r="9189" spans="2:8" ht="40.5" x14ac:dyDescent="0.35">
      <c r="B9189" s="410" t="s">
        <v>9997</v>
      </c>
      <c r="C9189" s="411" t="s">
        <v>857</v>
      </c>
      <c r="D9189" s="412"/>
      <c r="E9189" s="412">
        <v>0</v>
      </c>
      <c r="F9189" s="412">
        <v>2200</v>
      </c>
      <c r="G9189" s="412"/>
      <c r="H9189" s="413"/>
    </row>
    <row r="9190" spans="2:8" ht="40.5" x14ac:dyDescent="0.35">
      <c r="B9190" s="410" t="s">
        <v>9998</v>
      </c>
      <c r="C9190" s="411" t="s">
        <v>857</v>
      </c>
      <c r="D9190" s="412"/>
      <c r="E9190" s="412">
        <v>2200</v>
      </c>
      <c r="F9190" s="412">
        <v>0</v>
      </c>
      <c r="G9190" s="412"/>
      <c r="H9190" s="413"/>
    </row>
    <row r="9191" spans="2:8" ht="40.5" x14ac:dyDescent="0.35">
      <c r="B9191" s="410" t="s">
        <v>9999</v>
      </c>
      <c r="C9191" s="411" t="s">
        <v>857</v>
      </c>
      <c r="D9191" s="412"/>
      <c r="E9191" s="412">
        <v>0</v>
      </c>
      <c r="F9191" s="412">
        <v>3000</v>
      </c>
      <c r="G9191" s="412"/>
      <c r="H9191" s="413"/>
    </row>
    <row r="9192" spans="2:8" ht="40.5" x14ac:dyDescent="0.35">
      <c r="B9192" s="410" t="s">
        <v>10000</v>
      </c>
      <c r="C9192" s="411" t="s">
        <v>857</v>
      </c>
      <c r="D9192" s="412"/>
      <c r="E9192" s="412">
        <v>3000</v>
      </c>
      <c r="F9192" s="412">
        <v>0</v>
      </c>
      <c r="G9192" s="412"/>
      <c r="H9192" s="413"/>
    </row>
    <row r="9193" spans="2:8" ht="40.5" x14ac:dyDescent="0.35">
      <c r="B9193" s="410" t="s">
        <v>10001</v>
      </c>
      <c r="C9193" s="411" t="s">
        <v>857</v>
      </c>
      <c r="D9193" s="412"/>
      <c r="E9193" s="412">
        <v>0</v>
      </c>
      <c r="F9193" s="412">
        <v>2200</v>
      </c>
      <c r="G9193" s="412"/>
      <c r="H9193" s="413"/>
    </row>
    <row r="9194" spans="2:8" ht="40.5" x14ac:dyDescent="0.35">
      <c r="B9194" s="410" t="s">
        <v>10002</v>
      </c>
      <c r="C9194" s="411" t="s">
        <v>857</v>
      </c>
      <c r="D9194" s="412"/>
      <c r="E9194" s="412">
        <v>2200</v>
      </c>
      <c r="F9194" s="412">
        <v>0</v>
      </c>
      <c r="G9194" s="412"/>
      <c r="H9194" s="413"/>
    </row>
    <row r="9195" spans="2:8" ht="40.5" x14ac:dyDescent="0.35">
      <c r="B9195" s="410" t="s">
        <v>10003</v>
      </c>
      <c r="C9195" s="411" t="s">
        <v>857</v>
      </c>
      <c r="D9195" s="412"/>
      <c r="E9195" s="412">
        <v>0</v>
      </c>
      <c r="F9195" s="412">
        <v>3000</v>
      </c>
      <c r="G9195" s="412"/>
      <c r="H9195" s="413"/>
    </row>
    <row r="9196" spans="2:8" ht="40.5" x14ac:dyDescent="0.35">
      <c r="B9196" s="410" t="s">
        <v>10004</v>
      </c>
      <c r="C9196" s="411" t="s">
        <v>857</v>
      </c>
      <c r="D9196" s="412"/>
      <c r="E9196" s="412">
        <v>3000</v>
      </c>
      <c r="F9196" s="412">
        <v>0</v>
      </c>
      <c r="G9196" s="412"/>
      <c r="H9196" s="413"/>
    </row>
    <row r="9197" spans="2:8" ht="40.5" x14ac:dyDescent="0.35">
      <c r="B9197" s="410" t="s">
        <v>10005</v>
      </c>
      <c r="C9197" s="411" t="s">
        <v>857</v>
      </c>
      <c r="D9197" s="412"/>
      <c r="E9197" s="412">
        <v>0</v>
      </c>
      <c r="F9197" s="412">
        <v>7000</v>
      </c>
      <c r="G9197" s="412"/>
      <c r="H9197" s="413"/>
    </row>
    <row r="9198" spans="2:8" ht="40.5" x14ac:dyDescent="0.35">
      <c r="B9198" s="410" t="s">
        <v>10006</v>
      </c>
      <c r="C9198" s="411" t="s">
        <v>857</v>
      </c>
      <c r="D9198" s="412"/>
      <c r="E9198" s="412">
        <v>7000</v>
      </c>
      <c r="F9198" s="412">
        <v>0</v>
      </c>
      <c r="G9198" s="412"/>
      <c r="H9198" s="413"/>
    </row>
    <row r="9199" spans="2:8" ht="40.5" x14ac:dyDescent="0.35">
      <c r="B9199" s="410" t="s">
        <v>10007</v>
      </c>
      <c r="C9199" s="411" t="s">
        <v>857</v>
      </c>
      <c r="D9199" s="412"/>
      <c r="E9199" s="412">
        <v>0</v>
      </c>
      <c r="F9199" s="412">
        <v>2500</v>
      </c>
      <c r="G9199" s="412"/>
      <c r="H9199" s="413"/>
    </row>
    <row r="9200" spans="2:8" ht="40.5" x14ac:dyDescent="0.35">
      <c r="B9200" s="410" t="s">
        <v>10008</v>
      </c>
      <c r="C9200" s="411" t="s">
        <v>857</v>
      </c>
      <c r="D9200" s="412"/>
      <c r="E9200" s="412">
        <v>2500</v>
      </c>
      <c r="F9200" s="412">
        <v>0</v>
      </c>
      <c r="G9200" s="412"/>
      <c r="H9200" s="413"/>
    </row>
    <row r="9201" spans="2:8" ht="40.5" x14ac:dyDescent="0.35">
      <c r="B9201" s="410" t="s">
        <v>10009</v>
      </c>
      <c r="C9201" s="411" t="s">
        <v>857</v>
      </c>
      <c r="D9201" s="412"/>
      <c r="E9201" s="412">
        <v>0</v>
      </c>
      <c r="F9201" s="412">
        <v>2500</v>
      </c>
      <c r="G9201" s="412"/>
      <c r="H9201" s="413"/>
    </row>
    <row r="9202" spans="2:8" ht="40.5" x14ac:dyDescent="0.35">
      <c r="B9202" s="410" t="s">
        <v>10010</v>
      </c>
      <c r="C9202" s="411" t="s">
        <v>857</v>
      </c>
      <c r="D9202" s="412"/>
      <c r="E9202" s="412">
        <v>2500</v>
      </c>
      <c r="F9202" s="412">
        <v>0</v>
      </c>
      <c r="G9202" s="412"/>
      <c r="H9202" s="413"/>
    </row>
    <row r="9203" spans="2:8" ht="40.5" x14ac:dyDescent="0.35">
      <c r="B9203" s="410" t="s">
        <v>10011</v>
      </c>
      <c r="C9203" s="411" t="s">
        <v>857</v>
      </c>
      <c r="D9203" s="412"/>
      <c r="E9203" s="412">
        <v>0</v>
      </c>
      <c r="F9203" s="412">
        <v>2200</v>
      </c>
      <c r="G9203" s="412"/>
      <c r="H9203" s="413"/>
    </row>
    <row r="9204" spans="2:8" ht="40.5" x14ac:dyDescent="0.35">
      <c r="B9204" s="410" t="s">
        <v>10012</v>
      </c>
      <c r="C9204" s="411" t="s">
        <v>857</v>
      </c>
      <c r="D9204" s="412"/>
      <c r="E9204" s="412">
        <v>2200</v>
      </c>
      <c r="F9204" s="412">
        <v>0</v>
      </c>
      <c r="G9204" s="412"/>
      <c r="H9204" s="413"/>
    </row>
    <row r="9205" spans="2:8" ht="40.5" x14ac:dyDescent="0.35">
      <c r="B9205" s="410" t="s">
        <v>10013</v>
      </c>
      <c r="C9205" s="411" t="s">
        <v>857</v>
      </c>
      <c r="D9205" s="412"/>
      <c r="E9205" s="412">
        <v>0</v>
      </c>
      <c r="F9205" s="412">
        <v>11000</v>
      </c>
      <c r="G9205" s="412"/>
      <c r="H9205" s="413"/>
    </row>
    <row r="9206" spans="2:8" ht="40.5" x14ac:dyDescent="0.35">
      <c r="B9206" s="410" t="s">
        <v>10014</v>
      </c>
      <c r="C9206" s="411" t="s">
        <v>857</v>
      </c>
      <c r="D9206" s="412"/>
      <c r="E9206" s="412">
        <v>11000</v>
      </c>
      <c r="F9206" s="412">
        <v>0</v>
      </c>
      <c r="G9206" s="412"/>
      <c r="H9206" s="413"/>
    </row>
    <row r="9207" spans="2:8" ht="40.5" x14ac:dyDescent="0.35">
      <c r="B9207" s="410" t="s">
        <v>10015</v>
      </c>
      <c r="C9207" s="411" t="s">
        <v>857</v>
      </c>
      <c r="D9207" s="412"/>
      <c r="E9207" s="412">
        <v>0</v>
      </c>
      <c r="F9207" s="412">
        <v>2200</v>
      </c>
      <c r="G9207" s="412"/>
      <c r="H9207" s="413"/>
    </row>
    <row r="9208" spans="2:8" ht="40.5" x14ac:dyDescent="0.35">
      <c r="B9208" s="410" t="s">
        <v>10016</v>
      </c>
      <c r="C9208" s="411" t="s">
        <v>857</v>
      </c>
      <c r="D9208" s="412"/>
      <c r="E9208" s="412">
        <v>2200</v>
      </c>
      <c r="F9208" s="412">
        <v>0</v>
      </c>
      <c r="G9208" s="412"/>
      <c r="H9208" s="413"/>
    </row>
    <row r="9209" spans="2:8" ht="40.5" x14ac:dyDescent="0.35">
      <c r="B9209" s="410" t="s">
        <v>10017</v>
      </c>
      <c r="C9209" s="411" t="s">
        <v>859</v>
      </c>
      <c r="D9209" s="412"/>
      <c r="E9209" s="412">
        <v>0</v>
      </c>
      <c r="F9209" s="412">
        <v>2200</v>
      </c>
      <c r="G9209" s="412"/>
      <c r="H9209" s="413"/>
    </row>
    <row r="9210" spans="2:8" ht="40.5" x14ac:dyDescent="0.35">
      <c r="B9210" s="410" t="s">
        <v>10018</v>
      </c>
      <c r="C9210" s="411" t="s">
        <v>859</v>
      </c>
      <c r="D9210" s="412"/>
      <c r="E9210" s="412">
        <v>2200</v>
      </c>
      <c r="F9210" s="412">
        <v>0</v>
      </c>
      <c r="G9210" s="412"/>
      <c r="H9210" s="413"/>
    </row>
    <row r="9211" spans="2:8" ht="40.5" x14ac:dyDescent="0.35">
      <c r="B9211" s="410" t="s">
        <v>10019</v>
      </c>
      <c r="C9211" s="411" t="s">
        <v>859</v>
      </c>
      <c r="D9211" s="412"/>
      <c r="E9211" s="412">
        <v>0</v>
      </c>
      <c r="F9211" s="412">
        <v>2200</v>
      </c>
      <c r="G9211" s="412"/>
      <c r="H9211" s="413"/>
    </row>
    <row r="9212" spans="2:8" ht="40.5" x14ac:dyDescent="0.35">
      <c r="B9212" s="410" t="s">
        <v>10020</v>
      </c>
      <c r="C9212" s="411" t="s">
        <v>859</v>
      </c>
      <c r="D9212" s="412"/>
      <c r="E9212" s="412">
        <v>2200</v>
      </c>
      <c r="F9212" s="412">
        <v>0</v>
      </c>
      <c r="G9212" s="412"/>
      <c r="H9212" s="413"/>
    </row>
    <row r="9213" spans="2:8" ht="40.5" x14ac:dyDescent="0.35">
      <c r="B9213" s="410" t="s">
        <v>10021</v>
      </c>
      <c r="C9213" s="411" t="s">
        <v>859</v>
      </c>
      <c r="D9213" s="412"/>
      <c r="E9213" s="412">
        <v>0</v>
      </c>
      <c r="F9213" s="412">
        <v>6000</v>
      </c>
      <c r="G9213" s="412"/>
      <c r="H9213" s="413"/>
    </row>
    <row r="9214" spans="2:8" ht="40.5" x14ac:dyDescent="0.35">
      <c r="B9214" s="410" t="s">
        <v>10022</v>
      </c>
      <c r="C9214" s="411" t="s">
        <v>859</v>
      </c>
      <c r="D9214" s="412"/>
      <c r="E9214" s="412">
        <v>6000</v>
      </c>
      <c r="F9214" s="412">
        <v>0</v>
      </c>
      <c r="G9214" s="412"/>
      <c r="H9214" s="413"/>
    </row>
    <row r="9215" spans="2:8" ht="40.5" x14ac:dyDescent="0.35">
      <c r="B9215" s="410" t="s">
        <v>10023</v>
      </c>
      <c r="C9215" s="411" t="s">
        <v>859</v>
      </c>
      <c r="D9215" s="412"/>
      <c r="E9215" s="412">
        <v>0</v>
      </c>
      <c r="F9215" s="412">
        <v>3000</v>
      </c>
      <c r="G9215" s="412"/>
      <c r="H9215" s="413"/>
    </row>
    <row r="9216" spans="2:8" ht="40.5" x14ac:dyDescent="0.35">
      <c r="B9216" s="410" t="s">
        <v>10024</v>
      </c>
      <c r="C9216" s="411" t="s">
        <v>859</v>
      </c>
      <c r="D9216" s="412"/>
      <c r="E9216" s="412">
        <v>3000</v>
      </c>
      <c r="F9216" s="412">
        <v>0</v>
      </c>
      <c r="G9216" s="412"/>
      <c r="H9216" s="413"/>
    </row>
    <row r="9217" spans="2:8" ht="27.75" x14ac:dyDescent="0.35">
      <c r="B9217" s="410" t="s">
        <v>10025</v>
      </c>
      <c r="C9217" s="411" t="s">
        <v>863</v>
      </c>
      <c r="D9217" s="412"/>
      <c r="E9217" s="412">
        <v>0</v>
      </c>
      <c r="F9217" s="412">
        <v>2200</v>
      </c>
      <c r="G9217" s="412"/>
      <c r="H9217" s="413"/>
    </row>
    <row r="9218" spans="2:8" ht="27.75" x14ac:dyDescent="0.35">
      <c r="B9218" s="410" t="s">
        <v>10026</v>
      </c>
      <c r="C9218" s="411" t="s">
        <v>863</v>
      </c>
      <c r="D9218" s="412"/>
      <c r="E9218" s="412">
        <v>2200</v>
      </c>
      <c r="F9218" s="412">
        <v>0</v>
      </c>
      <c r="G9218" s="412"/>
      <c r="H9218" s="413"/>
    </row>
    <row r="9219" spans="2:8" ht="27.75" x14ac:dyDescent="0.35">
      <c r="B9219" s="410" t="s">
        <v>10027</v>
      </c>
      <c r="C9219" s="411" t="s">
        <v>865</v>
      </c>
      <c r="D9219" s="412"/>
      <c r="E9219" s="412">
        <v>0</v>
      </c>
      <c r="F9219" s="412">
        <v>3787.02</v>
      </c>
      <c r="G9219" s="412"/>
      <c r="H9219" s="413"/>
    </row>
    <row r="9220" spans="2:8" ht="27.75" x14ac:dyDescent="0.35">
      <c r="B9220" s="410" t="s">
        <v>10028</v>
      </c>
      <c r="C9220" s="411" t="s">
        <v>865</v>
      </c>
      <c r="D9220" s="412"/>
      <c r="E9220" s="412">
        <v>3787.02</v>
      </c>
      <c r="F9220" s="412">
        <v>0</v>
      </c>
      <c r="G9220" s="412"/>
      <c r="H9220" s="413"/>
    </row>
    <row r="9221" spans="2:8" ht="40.5" x14ac:dyDescent="0.35">
      <c r="B9221" s="410" t="s">
        <v>10029</v>
      </c>
      <c r="C9221" s="411" t="s">
        <v>867</v>
      </c>
      <c r="D9221" s="412"/>
      <c r="E9221" s="412">
        <v>0</v>
      </c>
      <c r="F9221" s="412">
        <v>2500</v>
      </c>
      <c r="G9221" s="412"/>
      <c r="H9221" s="413"/>
    </row>
    <row r="9222" spans="2:8" ht="40.5" x14ac:dyDescent="0.35">
      <c r="B9222" s="410" t="s">
        <v>10030</v>
      </c>
      <c r="C9222" s="411" t="s">
        <v>867</v>
      </c>
      <c r="D9222" s="412"/>
      <c r="E9222" s="412">
        <v>2500</v>
      </c>
      <c r="F9222" s="412">
        <v>0</v>
      </c>
      <c r="G9222" s="412"/>
      <c r="H9222" s="413"/>
    </row>
    <row r="9223" spans="2:8" ht="40.5" x14ac:dyDescent="0.35">
      <c r="B9223" s="410" t="s">
        <v>10031</v>
      </c>
      <c r="C9223" s="411" t="s">
        <v>867</v>
      </c>
      <c r="D9223" s="412"/>
      <c r="E9223" s="412">
        <v>0</v>
      </c>
      <c r="F9223" s="412">
        <v>3000</v>
      </c>
      <c r="G9223" s="412"/>
      <c r="H9223" s="413"/>
    </row>
    <row r="9224" spans="2:8" ht="40.5" x14ac:dyDescent="0.35">
      <c r="B9224" s="410" t="s">
        <v>10032</v>
      </c>
      <c r="C9224" s="411" t="s">
        <v>867</v>
      </c>
      <c r="D9224" s="412"/>
      <c r="E9224" s="412">
        <v>3000</v>
      </c>
      <c r="F9224" s="412">
        <v>0</v>
      </c>
      <c r="G9224" s="412"/>
      <c r="H9224" s="413"/>
    </row>
    <row r="9225" spans="2:8" ht="40.5" x14ac:dyDescent="0.35">
      <c r="B9225" s="410" t="s">
        <v>10033</v>
      </c>
      <c r="C9225" s="411" t="s">
        <v>867</v>
      </c>
      <c r="D9225" s="412"/>
      <c r="E9225" s="412">
        <v>0</v>
      </c>
      <c r="F9225" s="412">
        <v>2200</v>
      </c>
      <c r="G9225" s="412"/>
      <c r="H9225" s="413"/>
    </row>
    <row r="9226" spans="2:8" ht="40.5" x14ac:dyDescent="0.35">
      <c r="B9226" s="410" t="s">
        <v>10034</v>
      </c>
      <c r="C9226" s="411" t="s">
        <v>867</v>
      </c>
      <c r="D9226" s="412"/>
      <c r="E9226" s="412">
        <v>2200</v>
      </c>
      <c r="F9226" s="412">
        <v>0</v>
      </c>
      <c r="G9226" s="412"/>
      <c r="H9226" s="413"/>
    </row>
    <row r="9227" spans="2:8" ht="40.5" x14ac:dyDescent="0.35">
      <c r="B9227" s="410" t="s">
        <v>10035</v>
      </c>
      <c r="C9227" s="411" t="s">
        <v>867</v>
      </c>
      <c r="D9227" s="412"/>
      <c r="E9227" s="412">
        <v>0</v>
      </c>
      <c r="F9227" s="412">
        <v>2200</v>
      </c>
      <c r="G9227" s="412"/>
      <c r="H9227" s="413"/>
    </row>
    <row r="9228" spans="2:8" ht="40.5" x14ac:dyDescent="0.35">
      <c r="B9228" s="410" t="s">
        <v>10036</v>
      </c>
      <c r="C9228" s="411" t="s">
        <v>867</v>
      </c>
      <c r="D9228" s="412"/>
      <c r="E9228" s="412">
        <v>2200</v>
      </c>
      <c r="F9228" s="412">
        <v>0</v>
      </c>
      <c r="G9228" s="412"/>
      <c r="H9228" s="413"/>
    </row>
    <row r="9229" spans="2:8" ht="40.5" x14ac:dyDescent="0.35">
      <c r="B9229" s="410" t="s">
        <v>10037</v>
      </c>
      <c r="C9229" s="411" t="s">
        <v>867</v>
      </c>
      <c r="D9229" s="412"/>
      <c r="E9229" s="412">
        <v>0</v>
      </c>
      <c r="F9229" s="412">
        <v>2200</v>
      </c>
      <c r="G9229" s="412"/>
      <c r="H9229" s="413"/>
    </row>
    <row r="9230" spans="2:8" ht="40.5" x14ac:dyDescent="0.35">
      <c r="B9230" s="410" t="s">
        <v>10038</v>
      </c>
      <c r="C9230" s="411" t="s">
        <v>867</v>
      </c>
      <c r="D9230" s="412"/>
      <c r="E9230" s="412">
        <v>2200</v>
      </c>
      <c r="F9230" s="412">
        <v>0</v>
      </c>
      <c r="G9230" s="412"/>
      <c r="H9230" s="413"/>
    </row>
    <row r="9231" spans="2:8" ht="40.5" x14ac:dyDescent="0.35">
      <c r="B9231" s="410" t="s">
        <v>10039</v>
      </c>
      <c r="C9231" s="411" t="s">
        <v>867</v>
      </c>
      <c r="D9231" s="412"/>
      <c r="E9231" s="412">
        <v>0</v>
      </c>
      <c r="F9231" s="412">
        <v>3000</v>
      </c>
      <c r="G9231" s="412"/>
      <c r="H9231" s="413"/>
    </row>
    <row r="9232" spans="2:8" ht="40.5" x14ac:dyDescent="0.35">
      <c r="B9232" s="410" t="s">
        <v>10040</v>
      </c>
      <c r="C9232" s="411" t="s">
        <v>867</v>
      </c>
      <c r="D9232" s="412"/>
      <c r="E9232" s="412">
        <v>3000</v>
      </c>
      <c r="F9232" s="412">
        <v>0</v>
      </c>
      <c r="G9232" s="412"/>
      <c r="H9232" s="413"/>
    </row>
    <row r="9233" spans="2:8" ht="40.5" x14ac:dyDescent="0.35">
      <c r="B9233" s="410" t="s">
        <v>10041</v>
      </c>
      <c r="C9233" s="411" t="s">
        <v>867</v>
      </c>
      <c r="D9233" s="412"/>
      <c r="E9233" s="412">
        <v>0</v>
      </c>
      <c r="F9233" s="412">
        <v>2200</v>
      </c>
      <c r="G9233" s="412"/>
      <c r="H9233" s="413"/>
    </row>
    <row r="9234" spans="2:8" ht="40.5" x14ac:dyDescent="0.35">
      <c r="B9234" s="410" t="s">
        <v>10042</v>
      </c>
      <c r="C9234" s="411" t="s">
        <v>867</v>
      </c>
      <c r="D9234" s="412"/>
      <c r="E9234" s="412">
        <v>2200</v>
      </c>
      <c r="F9234" s="412">
        <v>0</v>
      </c>
      <c r="G9234" s="412"/>
      <c r="H9234" s="413"/>
    </row>
    <row r="9235" spans="2:8" ht="40.5" x14ac:dyDescent="0.35">
      <c r="B9235" s="410" t="s">
        <v>10043</v>
      </c>
      <c r="C9235" s="411" t="s">
        <v>867</v>
      </c>
      <c r="D9235" s="412"/>
      <c r="E9235" s="412">
        <v>0</v>
      </c>
      <c r="F9235" s="412">
        <v>2200</v>
      </c>
      <c r="G9235" s="412"/>
      <c r="H9235" s="413"/>
    </row>
    <row r="9236" spans="2:8" ht="40.5" x14ac:dyDescent="0.35">
      <c r="B9236" s="410" t="s">
        <v>10044</v>
      </c>
      <c r="C9236" s="411" t="s">
        <v>867</v>
      </c>
      <c r="D9236" s="412"/>
      <c r="E9236" s="412">
        <v>2200</v>
      </c>
      <c r="F9236" s="412">
        <v>0</v>
      </c>
      <c r="G9236" s="412"/>
      <c r="H9236" s="413"/>
    </row>
    <row r="9237" spans="2:8" ht="40.5" x14ac:dyDescent="0.35">
      <c r="B9237" s="410" t="s">
        <v>10045</v>
      </c>
      <c r="C9237" s="411" t="s">
        <v>867</v>
      </c>
      <c r="D9237" s="412"/>
      <c r="E9237" s="412">
        <v>0</v>
      </c>
      <c r="F9237" s="412">
        <v>3000</v>
      </c>
      <c r="G9237" s="412"/>
      <c r="H9237" s="413"/>
    </row>
    <row r="9238" spans="2:8" ht="40.5" x14ac:dyDescent="0.35">
      <c r="B9238" s="410" t="s">
        <v>10046</v>
      </c>
      <c r="C9238" s="411" t="s">
        <v>867</v>
      </c>
      <c r="D9238" s="412"/>
      <c r="E9238" s="412">
        <v>3000</v>
      </c>
      <c r="F9238" s="412">
        <v>0</v>
      </c>
      <c r="G9238" s="412"/>
      <c r="H9238" s="413"/>
    </row>
    <row r="9239" spans="2:8" ht="40.5" x14ac:dyDescent="0.35">
      <c r="B9239" s="410" t="s">
        <v>10047</v>
      </c>
      <c r="C9239" s="411" t="s">
        <v>867</v>
      </c>
      <c r="D9239" s="412"/>
      <c r="E9239" s="412">
        <v>0</v>
      </c>
      <c r="F9239" s="412">
        <v>2200</v>
      </c>
      <c r="G9239" s="412"/>
      <c r="H9239" s="413"/>
    </row>
    <row r="9240" spans="2:8" ht="40.5" x14ac:dyDescent="0.35">
      <c r="B9240" s="410" t="s">
        <v>10048</v>
      </c>
      <c r="C9240" s="411" t="s">
        <v>867</v>
      </c>
      <c r="D9240" s="412"/>
      <c r="E9240" s="412">
        <v>2200</v>
      </c>
      <c r="F9240" s="412">
        <v>0</v>
      </c>
      <c r="G9240" s="412"/>
      <c r="H9240" s="413"/>
    </row>
    <row r="9241" spans="2:8" ht="40.5" x14ac:dyDescent="0.35">
      <c r="B9241" s="410" t="s">
        <v>10049</v>
      </c>
      <c r="C9241" s="411" t="s">
        <v>867</v>
      </c>
      <c r="D9241" s="412"/>
      <c r="E9241" s="412">
        <v>0</v>
      </c>
      <c r="F9241" s="412">
        <v>3000</v>
      </c>
      <c r="G9241" s="412"/>
      <c r="H9241" s="413"/>
    </row>
    <row r="9242" spans="2:8" ht="40.5" x14ac:dyDescent="0.35">
      <c r="B9242" s="410" t="s">
        <v>10050</v>
      </c>
      <c r="C9242" s="411" t="s">
        <v>867</v>
      </c>
      <c r="D9242" s="412"/>
      <c r="E9242" s="412">
        <v>3000</v>
      </c>
      <c r="F9242" s="412">
        <v>0</v>
      </c>
      <c r="G9242" s="412"/>
      <c r="H9242" s="413"/>
    </row>
    <row r="9243" spans="2:8" ht="40.5" x14ac:dyDescent="0.35">
      <c r="B9243" s="410" t="s">
        <v>10051</v>
      </c>
      <c r="C9243" s="411" t="s">
        <v>867</v>
      </c>
      <c r="D9243" s="412"/>
      <c r="E9243" s="412">
        <v>0</v>
      </c>
      <c r="F9243" s="412">
        <v>2500</v>
      </c>
      <c r="G9243" s="412"/>
      <c r="H9243" s="413"/>
    </row>
    <row r="9244" spans="2:8" ht="40.5" x14ac:dyDescent="0.35">
      <c r="B9244" s="410" t="s">
        <v>10052</v>
      </c>
      <c r="C9244" s="411" t="s">
        <v>867</v>
      </c>
      <c r="D9244" s="412"/>
      <c r="E9244" s="412">
        <v>2500</v>
      </c>
      <c r="F9244" s="412">
        <v>0</v>
      </c>
      <c r="G9244" s="412"/>
      <c r="H9244" s="413"/>
    </row>
    <row r="9245" spans="2:8" ht="40.5" x14ac:dyDescent="0.35">
      <c r="B9245" s="410" t="s">
        <v>10053</v>
      </c>
      <c r="C9245" s="411" t="s">
        <v>867</v>
      </c>
      <c r="D9245" s="412"/>
      <c r="E9245" s="412">
        <v>0</v>
      </c>
      <c r="F9245" s="412">
        <v>7000</v>
      </c>
      <c r="G9245" s="412"/>
      <c r="H9245" s="413"/>
    </row>
    <row r="9246" spans="2:8" ht="40.5" x14ac:dyDescent="0.35">
      <c r="B9246" s="410" t="s">
        <v>10054</v>
      </c>
      <c r="C9246" s="411" t="s">
        <v>867</v>
      </c>
      <c r="D9246" s="412"/>
      <c r="E9246" s="412">
        <v>7000</v>
      </c>
      <c r="F9246" s="412">
        <v>0</v>
      </c>
      <c r="G9246" s="412"/>
      <c r="H9246" s="413"/>
    </row>
    <row r="9247" spans="2:8" ht="40.5" x14ac:dyDescent="0.35">
      <c r="B9247" s="410" t="s">
        <v>10055</v>
      </c>
      <c r="C9247" s="411" t="s">
        <v>867</v>
      </c>
      <c r="D9247" s="412"/>
      <c r="E9247" s="412">
        <v>0</v>
      </c>
      <c r="F9247" s="412">
        <v>2500</v>
      </c>
      <c r="G9247" s="412"/>
      <c r="H9247" s="413"/>
    </row>
    <row r="9248" spans="2:8" ht="40.5" x14ac:dyDescent="0.35">
      <c r="B9248" s="410" t="s">
        <v>10056</v>
      </c>
      <c r="C9248" s="411" t="s">
        <v>867</v>
      </c>
      <c r="D9248" s="412"/>
      <c r="E9248" s="412">
        <v>2500</v>
      </c>
      <c r="F9248" s="412">
        <v>0</v>
      </c>
      <c r="G9248" s="412"/>
      <c r="H9248" s="413"/>
    </row>
    <row r="9249" spans="2:8" ht="40.5" x14ac:dyDescent="0.35">
      <c r="B9249" s="410" t="s">
        <v>10057</v>
      </c>
      <c r="C9249" s="411" t="s">
        <v>867</v>
      </c>
      <c r="D9249" s="412"/>
      <c r="E9249" s="412">
        <v>0</v>
      </c>
      <c r="F9249" s="412">
        <v>2500</v>
      </c>
      <c r="G9249" s="412"/>
      <c r="H9249" s="413"/>
    </row>
    <row r="9250" spans="2:8" ht="40.5" x14ac:dyDescent="0.35">
      <c r="B9250" s="410" t="s">
        <v>10058</v>
      </c>
      <c r="C9250" s="411" t="s">
        <v>867</v>
      </c>
      <c r="D9250" s="412"/>
      <c r="E9250" s="412">
        <v>2500</v>
      </c>
      <c r="F9250" s="412">
        <v>0</v>
      </c>
      <c r="G9250" s="412"/>
      <c r="H9250" s="413"/>
    </row>
    <row r="9251" spans="2:8" ht="40.5" x14ac:dyDescent="0.35">
      <c r="B9251" s="410" t="s">
        <v>10059</v>
      </c>
      <c r="C9251" s="411" t="s">
        <v>867</v>
      </c>
      <c r="D9251" s="412"/>
      <c r="E9251" s="412">
        <v>0</v>
      </c>
      <c r="F9251" s="412">
        <v>2200</v>
      </c>
      <c r="G9251" s="412"/>
      <c r="H9251" s="413"/>
    </row>
    <row r="9252" spans="2:8" ht="40.5" x14ac:dyDescent="0.35">
      <c r="B9252" s="410" t="s">
        <v>10060</v>
      </c>
      <c r="C9252" s="411" t="s">
        <v>867</v>
      </c>
      <c r="D9252" s="412"/>
      <c r="E9252" s="412">
        <v>2200</v>
      </c>
      <c r="F9252" s="412">
        <v>0</v>
      </c>
      <c r="G9252" s="412"/>
      <c r="H9252" s="413"/>
    </row>
    <row r="9253" spans="2:8" ht="40.5" x14ac:dyDescent="0.35">
      <c r="B9253" s="410" t="s">
        <v>10061</v>
      </c>
      <c r="C9253" s="411" t="s">
        <v>867</v>
      </c>
      <c r="D9253" s="412"/>
      <c r="E9253" s="412">
        <v>0</v>
      </c>
      <c r="F9253" s="412">
        <v>11000</v>
      </c>
      <c r="G9253" s="412"/>
      <c r="H9253" s="413"/>
    </row>
    <row r="9254" spans="2:8" ht="40.5" x14ac:dyDescent="0.35">
      <c r="B9254" s="410" t="s">
        <v>10062</v>
      </c>
      <c r="C9254" s="411" t="s">
        <v>867</v>
      </c>
      <c r="D9254" s="412"/>
      <c r="E9254" s="412">
        <v>11000</v>
      </c>
      <c r="F9254" s="412">
        <v>0</v>
      </c>
      <c r="G9254" s="412"/>
      <c r="H9254" s="413"/>
    </row>
    <row r="9255" spans="2:8" ht="40.5" x14ac:dyDescent="0.35">
      <c r="B9255" s="410" t="s">
        <v>10063</v>
      </c>
      <c r="C9255" s="411" t="s">
        <v>867</v>
      </c>
      <c r="D9255" s="412"/>
      <c r="E9255" s="412">
        <v>0</v>
      </c>
      <c r="F9255" s="412">
        <v>2200</v>
      </c>
      <c r="G9255" s="412"/>
      <c r="H9255" s="413"/>
    </row>
    <row r="9256" spans="2:8" ht="40.5" x14ac:dyDescent="0.35">
      <c r="B9256" s="410" t="s">
        <v>10064</v>
      </c>
      <c r="C9256" s="411" t="s">
        <v>867</v>
      </c>
      <c r="D9256" s="412"/>
      <c r="E9256" s="412">
        <v>2200</v>
      </c>
      <c r="F9256" s="412">
        <v>0</v>
      </c>
      <c r="G9256" s="412"/>
      <c r="H9256" s="413"/>
    </row>
    <row r="9257" spans="2:8" ht="40.5" x14ac:dyDescent="0.35">
      <c r="B9257" s="410" t="s">
        <v>10065</v>
      </c>
      <c r="C9257" s="411" t="s">
        <v>869</v>
      </c>
      <c r="D9257" s="412"/>
      <c r="E9257" s="412">
        <v>0</v>
      </c>
      <c r="F9257" s="412">
        <v>2500</v>
      </c>
      <c r="G9257" s="412"/>
      <c r="H9257" s="413"/>
    </row>
    <row r="9258" spans="2:8" ht="40.5" x14ac:dyDescent="0.35">
      <c r="B9258" s="410" t="s">
        <v>10066</v>
      </c>
      <c r="C9258" s="411" t="s">
        <v>869</v>
      </c>
      <c r="D9258" s="412"/>
      <c r="E9258" s="412">
        <v>2500</v>
      </c>
      <c r="F9258" s="412">
        <v>0</v>
      </c>
      <c r="G9258" s="412"/>
      <c r="H9258" s="413"/>
    </row>
    <row r="9259" spans="2:8" ht="40.5" x14ac:dyDescent="0.35">
      <c r="B9259" s="410" t="s">
        <v>10067</v>
      </c>
      <c r="C9259" s="411" t="s">
        <v>869</v>
      </c>
      <c r="D9259" s="412"/>
      <c r="E9259" s="412">
        <v>0</v>
      </c>
      <c r="F9259" s="412">
        <v>3000</v>
      </c>
      <c r="G9259" s="412"/>
      <c r="H9259" s="413"/>
    </row>
    <row r="9260" spans="2:8" ht="40.5" x14ac:dyDescent="0.35">
      <c r="B9260" s="410" t="s">
        <v>10068</v>
      </c>
      <c r="C9260" s="411" t="s">
        <v>869</v>
      </c>
      <c r="D9260" s="412"/>
      <c r="E9260" s="412">
        <v>3000</v>
      </c>
      <c r="F9260" s="412">
        <v>0</v>
      </c>
      <c r="G9260" s="412"/>
      <c r="H9260" s="413"/>
    </row>
    <row r="9261" spans="2:8" ht="40.5" x14ac:dyDescent="0.35">
      <c r="B9261" s="410" t="s">
        <v>10069</v>
      </c>
      <c r="C9261" s="411" t="s">
        <v>869</v>
      </c>
      <c r="D9261" s="412"/>
      <c r="E9261" s="412">
        <v>0</v>
      </c>
      <c r="F9261" s="412">
        <v>2200</v>
      </c>
      <c r="G9261" s="412"/>
      <c r="H9261" s="413"/>
    </row>
    <row r="9262" spans="2:8" ht="40.5" x14ac:dyDescent="0.35">
      <c r="B9262" s="410" t="s">
        <v>10070</v>
      </c>
      <c r="C9262" s="411" t="s">
        <v>869</v>
      </c>
      <c r="D9262" s="412"/>
      <c r="E9262" s="412">
        <v>2200</v>
      </c>
      <c r="F9262" s="412">
        <v>0</v>
      </c>
      <c r="G9262" s="412"/>
      <c r="H9262" s="413"/>
    </row>
    <row r="9263" spans="2:8" ht="40.5" x14ac:dyDescent="0.35">
      <c r="B9263" s="410" t="s">
        <v>10071</v>
      </c>
      <c r="C9263" s="411" t="s">
        <v>869</v>
      </c>
      <c r="D9263" s="412"/>
      <c r="E9263" s="412">
        <v>0</v>
      </c>
      <c r="F9263" s="412">
        <v>2200</v>
      </c>
      <c r="G9263" s="412"/>
      <c r="H9263" s="413"/>
    </row>
    <row r="9264" spans="2:8" ht="40.5" x14ac:dyDescent="0.35">
      <c r="B9264" s="410" t="s">
        <v>10072</v>
      </c>
      <c r="C9264" s="411" t="s">
        <v>869</v>
      </c>
      <c r="D9264" s="412"/>
      <c r="E9264" s="412">
        <v>2200</v>
      </c>
      <c r="F9264" s="412">
        <v>0</v>
      </c>
      <c r="G9264" s="412"/>
      <c r="H9264" s="413"/>
    </row>
    <row r="9265" spans="2:8" ht="40.5" x14ac:dyDescent="0.35">
      <c r="B9265" s="410" t="s">
        <v>10073</v>
      </c>
      <c r="C9265" s="411" t="s">
        <v>869</v>
      </c>
      <c r="D9265" s="412"/>
      <c r="E9265" s="412">
        <v>0</v>
      </c>
      <c r="F9265" s="412">
        <v>2200</v>
      </c>
      <c r="G9265" s="412"/>
      <c r="H9265" s="413"/>
    </row>
    <row r="9266" spans="2:8" ht="40.5" x14ac:dyDescent="0.35">
      <c r="B9266" s="410" t="s">
        <v>10074</v>
      </c>
      <c r="C9266" s="411" t="s">
        <v>869</v>
      </c>
      <c r="D9266" s="412"/>
      <c r="E9266" s="412">
        <v>2200</v>
      </c>
      <c r="F9266" s="412">
        <v>0</v>
      </c>
      <c r="G9266" s="412"/>
      <c r="H9266" s="413"/>
    </row>
    <row r="9267" spans="2:8" ht="40.5" x14ac:dyDescent="0.35">
      <c r="B9267" s="410" t="s">
        <v>10075</v>
      </c>
      <c r="C9267" s="411" t="s">
        <v>869</v>
      </c>
      <c r="D9267" s="412"/>
      <c r="E9267" s="412">
        <v>0</v>
      </c>
      <c r="F9267" s="412">
        <v>3000</v>
      </c>
      <c r="G9267" s="412"/>
      <c r="H9267" s="413"/>
    </row>
    <row r="9268" spans="2:8" ht="40.5" x14ac:dyDescent="0.35">
      <c r="B9268" s="410" t="s">
        <v>10076</v>
      </c>
      <c r="C9268" s="411" t="s">
        <v>869</v>
      </c>
      <c r="D9268" s="412"/>
      <c r="E9268" s="412">
        <v>3000</v>
      </c>
      <c r="F9268" s="412">
        <v>0</v>
      </c>
      <c r="G9268" s="412"/>
      <c r="H9268" s="413"/>
    </row>
    <row r="9269" spans="2:8" ht="40.5" x14ac:dyDescent="0.35">
      <c r="B9269" s="410" t="s">
        <v>10077</v>
      </c>
      <c r="C9269" s="411" t="s">
        <v>869</v>
      </c>
      <c r="D9269" s="412"/>
      <c r="E9269" s="412">
        <v>0</v>
      </c>
      <c r="F9269" s="412">
        <v>2200</v>
      </c>
      <c r="G9269" s="412"/>
      <c r="H9269" s="413"/>
    </row>
    <row r="9270" spans="2:8" ht="40.5" x14ac:dyDescent="0.35">
      <c r="B9270" s="410" t="s">
        <v>10078</v>
      </c>
      <c r="C9270" s="411" t="s">
        <v>869</v>
      </c>
      <c r="D9270" s="412"/>
      <c r="E9270" s="412">
        <v>2200</v>
      </c>
      <c r="F9270" s="412">
        <v>0</v>
      </c>
      <c r="G9270" s="412"/>
      <c r="H9270" s="413"/>
    </row>
    <row r="9271" spans="2:8" ht="40.5" x14ac:dyDescent="0.35">
      <c r="B9271" s="410" t="s">
        <v>10079</v>
      </c>
      <c r="C9271" s="411" t="s">
        <v>869</v>
      </c>
      <c r="D9271" s="412"/>
      <c r="E9271" s="412">
        <v>0</v>
      </c>
      <c r="F9271" s="412">
        <v>2200</v>
      </c>
      <c r="G9271" s="412"/>
      <c r="H9271" s="413"/>
    </row>
    <row r="9272" spans="2:8" ht="40.5" x14ac:dyDescent="0.35">
      <c r="B9272" s="410" t="s">
        <v>10080</v>
      </c>
      <c r="C9272" s="411" t="s">
        <v>869</v>
      </c>
      <c r="D9272" s="412"/>
      <c r="E9272" s="412">
        <v>2200</v>
      </c>
      <c r="F9272" s="412">
        <v>0</v>
      </c>
      <c r="G9272" s="412"/>
      <c r="H9272" s="413"/>
    </row>
    <row r="9273" spans="2:8" ht="40.5" x14ac:dyDescent="0.35">
      <c r="B9273" s="410" t="s">
        <v>10081</v>
      </c>
      <c r="C9273" s="411" t="s">
        <v>869</v>
      </c>
      <c r="D9273" s="412"/>
      <c r="E9273" s="412">
        <v>0</v>
      </c>
      <c r="F9273" s="412">
        <v>3000</v>
      </c>
      <c r="G9273" s="412"/>
      <c r="H9273" s="413"/>
    </row>
    <row r="9274" spans="2:8" ht="40.5" x14ac:dyDescent="0.35">
      <c r="B9274" s="410" t="s">
        <v>10082</v>
      </c>
      <c r="C9274" s="411" t="s">
        <v>869</v>
      </c>
      <c r="D9274" s="412"/>
      <c r="E9274" s="412">
        <v>3000</v>
      </c>
      <c r="F9274" s="412">
        <v>0</v>
      </c>
      <c r="G9274" s="412"/>
      <c r="H9274" s="413"/>
    </row>
    <row r="9275" spans="2:8" ht="40.5" x14ac:dyDescent="0.35">
      <c r="B9275" s="410" t="s">
        <v>10083</v>
      </c>
      <c r="C9275" s="411" t="s">
        <v>869</v>
      </c>
      <c r="D9275" s="412"/>
      <c r="E9275" s="412">
        <v>0</v>
      </c>
      <c r="F9275" s="412">
        <v>2200</v>
      </c>
      <c r="G9275" s="412"/>
      <c r="H9275" s="413"/>
    </row>
    <row r="9276" spans="2:8" ht="40.5" x14ac:dyDescent="0.35">
      <c r="B9276" s="410" t="s">
        <v>10084</v>
      </c>
      <c r="C9276" s="411" t="s">
        <v>869</v>
      </c>
      <c r="D9276" s="412"/>
      <c r="E9276" s="412">
        <v>2200</v>
      </c>
      <c r="F9276" s="412">
        <v>0</v>
      </c>
      <c r="G9276" s="412"/>
      <c r="H9276" s="413"/>
    </row>
    <row r="9277" spans="2:8" ht="40.5" x14ac:dyDescent="0.35">
      <c r="B9277" s="410" t="s">
        <v>10085</v>
      </c>
      <c r="C9277" s="411" t="s">
        <v>869</v>
      </c>
      <c r="D9277" s="412"/>
      <c r="E9277" s="412">
        <v>0</v>
      </c>
      <c r="F9277" s="412">
        <v>3000</v>
      </c>
      <c r="G9277" s="412"/>
      <c r="H9277" s="413"/>
    </row>
    <row r="9278" spans="2:8" ht="40.5" x14ac:dyDescent="0.35">
      <c r="B9278" s="410" t="s">
        <v>10086</v>
      </c>
      <c r="C9278" s="411" t="s">
        <v>869</v>
      </c>
      <c r="D9278" s="412"/>
      <c r="E9278" s="412">
        <v>3000</v>
      </c>
      <c r="F9278" s="412">
        <v>0</v>
      </c>
      <c r="G9278" s="412"/>
      <c r="H9278" s="413"/>
    </row>
    <row r="9279" spans="2:8" ht="40.5" x14ac:dyDescent="0.35">
      <c r="B9279" s="410" t="s">
        <v>10087</v>
      </c>
      <c r="C9279" s="411" t="s">
        <v>869</v>
      </c>
      <c r="D9279" s="412"/>
      <c r="E9279" s="412">
        <v>0</v>
      </c>
      <c r="F9279" s="412">
        <v>2500</v>
      </c>
      <c r="G9279" s="412"/>
      <c r="H9279" s="413"/>
    </row>
    <row r="9280" spans="2:8" ht="40.5" x14ac:dyDescent="0.35">
      <c r="B9280" s="410" t="s">
        <v>10088</v>
      </c>
      <c r="C9280" s="411" t="s">
        <v>869</v>
      </c>
      <c r="D9280" s="412"/>
      <c r="E9280" s="412">
        <v>2500</v>
      </c>
      <c r="F9280" s="412">
        <v>0</v>
      </c>
      <c r="G9280" s="412"/>
      <c r="H9280" s="413"/>
    </row>
    <row r="9281" spans="2:8" ht="40.5" x14ac:dyDescent="0.35">
      <c r="B9281" s="410" t="s">
        <v>10089</v>
      </c>
      <c r="C9281" s="411" t="s">
        <v>869</v>
      </c>
      <c r="D9281" s="412"/>
      <c r="E9281" s="412">
        <v>0</v>
      </c>
      <c r="F9281" s="412">
        <v>7000</v>
      </c>
      <c r="G9281" s="412"/>
      <c r="H9281" s="413"/>
    </row>
    <row r="9282" spans="2:8" ht="40.5" x14ac:dyDescent="0.35">
      <c r="B9282" s="410" t="s">
        <v>10090</v>
      </c>
      <c r="C9282" s="411" t="s">
        <v>869</v>
      </c>
      <c r="D9282" s="412"/>
      <c r="E9282" s="412">
        <v>7000</v>
      </c>
      <c r="F9282" s="412">
        <v>0</v>
      </c>
      <c r="G9282" s="412"/>
      <c r="H9282" s="413"/>
    </row>
    <row r="9283" spans="2:8" ht="40.5" x14ac:dyDescent="0.35">
      <c r="B9283" s="410" t="s">
        <v>10091</v>
      </c>
      <c r="C9283" s="411" t="s">
        <v>869</v>
      </c>
      <c r="D9283" s="412"/>
      <c r="E9283" s="412">
        <v>0</v>
      </c>
      <c r="F9283" s="412">
        <v>2500</v>
      </c>
      <c r="G9283" s="412"/>
      <c r="H9283" s="413"/>
    </row>
    <row r="9284" spans="2:8" ht="40.5" x14ac:dyDescent="0.35">
      <c r="B9284" s="410" t="s">
        <v>10092</v>
      </c>
      <c r="C9284" s="411" t="s">
        <v>869</v>
      </c>
      <c r="D9284" s="412"/>
      <c r="E9284" s="412">
        <v>2500</v>
      </c>
      <c r="F9284" s="412">
        <v>0</v>
      </c>
      <c r="G9284" s="412"/>
      <c r="H9284" s="413"/>
    </row>
    <row r="9285" spans="2:8" ht="40.5" x14ac:dyDescent="0.35">
      <c r="B9285" s="410" t="s">
        <v>10093</v>
      </c>
      <c r="C9285" s="411" t="s">
        <v>869</v>
      </c>
      <c r="D9285" s="412"/>
      <c r="E9285" s="412">
        <v>0</v>
      </c>
      <c r="F9285" s="412">
        <v>2500</v>
      </c>
      <c r="G9285" s="412"/>
      <c r="H9285" s="413"/>
    </row>
    <row r="9286" spans="2:8" ht="40.5" x14ac:dyDescent="0.35">
      <c r="B9286" s="410" t="s">
        <v>10094</v>
      </c>
      <c r="C9286" s="411" t="s">
        <v>869</v>
      </c>
      <c r="D9286" s="412"/>
      <c r="E9286" s="412">
        <v>2500</v>
      </c>
      <c r="F9286" s="412">
        <v>0</v>
      </c>
      <c r="G9286" s="412"/>
      <c r="H9286" s="413"/>
    </row>
    <row r="9287" spans="2:8" ht="40.5" x14ac:dyDescent="0.35">
      <c r="B9287" s="410" t="s">
        <v>10095</v>
      </c>
      <c r="C9287" s="411" t="s">
        <v>869</v>
      </c>
      <c r="D9287" s="412"/>
      <c r="E9287" s="412">
        <v>0</v>
      </c>
      <c r="F9287" s="412">
        <v>2200</v>
      </c>
      <c r="G9287" s="412"/>
      <c r="H9287" s="413"/>
    </row>
    <row r="9288" spans="2:8" ht="40.5" x14ac:dyDescent="0.35">
      <c r="B9288" s="410" t="s">
        <v>10096</v>
      </c>
      <c r="C9288" s="411" t="s">
        <v>869</v>
      </c>
      <c r="D9288" s="412"/>
      <c r="E9288" s="412">
        <v>2200</v>
      </c>
      <c r="F9288" s="412">
        <v>0</v>
      </c>
      <c r="G9288" s="412"/>
      <c r="H9288" s="413"/>
    </row>
    <row r="9289" spans="2:8" ht="40.5" x14ac:dyDescent="0.35">
      <c r="B9289" s="410" t="s">
        <v>10097</v>
      </c>
      <c r="C9289" s="411" t="s">
        <v>869</v>
      </c>
      <c r="D9289" s="412"/>
      <c r="E9289" s="412">
        <v>0</v>
      </c>
      <c r="F9289" s="412">
        <v>11000</v>
      </c>
      <c r="G9289" s="412"/>
      <c r="H9289" s="413"/>
    </row>
    <row r="9290" spans="2:8" ht="40.5" x14ac:dyDescent="0.35">
      <c r="B9290" s="410" t="s">
        <v>10098</v>
      </c>
      <c r="C9290" s="411" t="s">
        <v>869</v>
      </c>
      <c r="D9290" s="412"/>
      <c r="E9290" s="412">
        <v>11000</v>
      </c>
      <c r="F9290" s="412">
        <v>0</v>
      </c>
      <c r="G9290" s="412"/>
      <c r="H9290" s="413"/>
    </row>
    <row r="9291" spans="2:8" ht="40.5" x14ac:dyDescent="0.35">
      <c r="B9291" s="410" t="s">
        <v>10099</v>
      </c>
      <c r="C9291" s="411" t="s">
        <v>869</v>
      </c>
      <c r="D9291" s="412"/>
      <c r="E9291" s="412">
        <v>0</v>
      </c>
      <c r="F9291" s="412">
        <v>2200</v>
      </c>
      <c r="G9291" s="412"/>
      <c r="H9291" s="413"/>
    </row>
    <row r="9292" spans="2:8" ht="40.5" x14ac:dyDescent="0.35">
      <c r="B9292" s="410" t="s">
        <v>10100</v>
      </c>
      <c r="C9292" s="411" t="s">
        <v>869</v>
      </c>
      <c r="D9292" s="412"/>
      <c r="E9292" s="412">
        <v>2200</v>
      </c>
      <c r="F9292" s="412">
        <v>0</v>
      </c>
      <c r="G9292" s="412"/>
      <c r="H9292" s="413"/>
    </row>
    <row r="9293" spans="2:8" ht="53.25" x14ac:dyDescent="0.35">
      <c r="B9293" s="410" t="s">
        <v>10101</v>
      </c>
      <c r="C9293" s="411" t="s">
        <v>871</v>
      </c>
      <c r="D9293" s="412"/>
      <c r="E9293" s="412">
        <v>0</v>
      </c>
      <c r="F9293" s="412">
        <v>2200</v>
      </c>
      <c r="G9293" s="412"/>
      <c r="H9293" s="413"/>
    </row>
    <row r="9294" spans="2:8" ht="53.25" x14ac:dyDescent="0.35">
      <c r="B9294" s="410" t="s">
        <v>10102</v>
      </c>
      <c r="C9294" s="411" t="s">
        <v>871</v>
      </c>
      <c r="D9294" s="412"/>
      <c r="E9294" s="412">
        <v>2200</v>
      </c>
      <c r="F9294" s="412">
        <v>0</v>
      </c>
      <c r="G9294" s="412"/>
      <c r="H9294" s="413"/>
    </row>
    <row r="9295" spans="2:8" ht="53.25" x14ac:dyDescent="0.35">
      <c r="B9295" s="410" t="s">
        <v>10103</v>
      </c>
      <c r="C9295" s="411" t="s">
        <v>873</v>
      </c>
      <c r="D9295" s="412"/>
      <c r="E9295" s="412">
        <v>0</v>
      </c>
      <c r="F9295" s="412">
        <v>3787.02</v>
      </c>
      <c r="G9295" s="412"/>
      <c r="H9295" s="413"/>
    </row>
    <row r="9296" spans="2:8" ht="53.25" x14ac:dyDescent="0.35">
      <c r="B9296" s="410" t="s">
        <v>10104</v>
      </c>
      <c r="C9296" s="411" t="s">
        <v>873</v>
      </c>
      <c r="D9296" s="412"/>
      <c r="E9296" s="412">
        <v>3787.02</v>
      </c>
      <c r="F9296" s="412">
        <v>0</v>
      </c>
      <c r="G9296" s="412"/>
      <c r="H9296" s="413"/>
    </row>
    <row r="9297" spans="2:8" ht="40.5" x14ac:dyDescent="0.35">
      <c r="B9297" s="410" t="s">
        <v>10105</v>
      </c>
      <c r="C9297" s="411" t="s">
        <v>877</v>
      </c>
      <c r="D9297" s="412"/>
      <c r="E9297" s="412">
        <v>0</v>
      </c>
      <c r="F9297" s="412">
        <v>2500</v>
      </c>
      <c r="G9297" s="412"/>
      <c r="H9297" s="413"/>
    </row>
    <row r="9298" spans="2:8" ht="40.5" x14ac:dyDescent="0.35">
      <c r="B9298" s="410" t="s">
        <v>10106</v>
      </c>
      <c r="C9298" s="411" t="s">
        <v>877</v>
      </c>
      <c r="D9298" s="412"/>
      <c r="E9298" s="412">
        <v>2500</v>
      </c>
      <c r="F9298" s="412">
        <v>0</v>
      </c>
      <c r="G9298" s="412"/>
      <c r="H9298" s="413"/>
    </row>
    <row r="9299" spans="2:8" ht="40.5" x14ac:dyDescent="0.35">
      <c r="B9299" s="410" t="s">
        <v>10107</v>
      </c>
      <c r="C9299" s="411" t="s">
        <v>877</v>
      </c>
      <c r="D9299" s="412"/>
      <c r="E9299" s="412">
        <v>0</v>
      </c>
      <c r="F9299" s="412">
        <v>3000</v>
      </c>
      <c r="G9299" s="412"/>
      <c r="H9299" s="413"/>
    </row>
    <row r="9300" spans="2:8" ht="40.5" x14ac:dyDescent="0.35">
      <c r="B9300" s="410" t="s">
        <v>10108</v>
      </c>
      <c r="C9300" s="411" t="s">
        <v>877</v>
      </c>
      <c r="D9300" s="412"/>
      <c r="E9300" s="412">
        <v>3000</v>
      </c>
      <c r="F9300" s="412">
        <v>0</v>
      </c>
      <c r="G9300" s="412"/>
      <c r="H9300" s="413"/>
    </row>
    <row r="9301" spans="2:8" ht="40.5" x14ac:dyDescent="0.35">
      <c r="B9301" s="410" t="s">
        <v>10109</v>
      </c>
      <c r="C9301" s="411" t="s">
        <v>877</v>
      </c>
      <c r="D9301" s="412"/>
      <c r="E9301" s="412">
        <v>0</v>
      </c>
      <c r="F9301" s="412">
        <v>2200</v>
      </c>
      <c r="G9301" s="412"/>
      <c r="H9301" s="413"/>
    </row>
    <row r="9302" spans="2:8" ht="40.5" x14ac:dyDescent="0.35">
      <c r="B9302" s="410" t="s">
        <v>10110</v>
      </c>
      <c r="C9302" s="411" t="s">
        <v>877</v>
      </c>
      <c r="D9302" s="412"/>
      <c r="E9302" s="412">
        <v>2200</v>
      </c>
      <c r="F9302" s="412">
        <v>0</v>
      </c>
      <c r="G9302" s="412"/>
      <c r="H9302" s="413"/>
    </row>
    <row r="9303" spans="2:8" ht="40.5" x14ac:dyDescent="0.35">
      <c r="B9303" s="410" t="s">
        <v>10111</v>
      </c>
      <c r="C9303" s="411" t="s">
        <v>877</v>
      </c>
      <c r="D9303" s="412"/>
      <c r="E9303" s="412">
        <v>0</v>
      </c>
      <c r="F9303" s="412">
        <v>2200</v>
      </c>
      <c r="G9303" s="412"/>
      <c r="H9303" s="413"/>
    </row>
    <row r="9304" spans="2:8" ht="40.5" x14ac:dyDescent="0.35">
      <c r="B9304" s="410" t="s">
        <v>10112</v>
      </c>
      <c r="C9304" s="411" t="s">
        <v>877</v>
      </c>
      <c r="D9304" s="412"/>
      <c r="E9304" s="412">
        <v>2200</v>
      </c>
      <c r="F9304" s="412">
        <v>0</v>
      </c>
      <c r="G9304" s="412"/>
      <c r="H9304" s="413"/>
    </row>
    <row r="9305" spans="2:8" ht="40.5" x14ac:dyDescent="0.35">
      <c r="B9305" s="410" t="s">
        <v>10113</v>
      </c>
      <c r="C9305" s="411" t="s">
        <v>877</v>
      </c>
      <c r="D9305" s="412"/>
      <c r="E9305" s="412">
        <v>0</v>
      </c>
      <c r="F9305" s="412">
        <v>2200</v>
      </c>
      <c r="G9305" s="412"/>
      <c r="H9305" s="413"/>
    </row>
    <row r="9306" spans="2:8" ht="40.5" x14ac:dyDescent="0.35">
      <c r="B9306" s="410" t="s">
        <v>10114</v>
      </c>
      <c r="C9306" s="411" t="s">
        <v>877</v>
      </c>
      <c r="D9306" s="412"/>
      <c r="E9306" s="412">
        <v>2200</v>
      </c>
      <c r="F9306" s="412">
        <v>0</v>
      </c>
      <c r="G9306" s="412"/>
      <c r="H9306" s="413"/>
    </row>
    <row r="9307" spans="2:8" ht="40.5" x14ac:dyDescent="0.35">
      <c r="B9307" s="410" t="s">
        <v>10115</v>
      </c>
      <c r="C9307" s="411" t="s">
        <v>877</v>
      </c>
      <c r="D9307" s="412"/>
      <c r="E9307" s="412">
        <v>0</v>
      </c>
      <c r="F9307" s="412">
        <v>3000</v>
      </c>
      <c r="G9307" s="412"/>
      <c r="H9307" s="413"/>
    </row>
    <row r="9308" spans="2:8" ht="40.5" x14ac:dyDescent="0.35">
      <c r="B9308" s="410" t="s">
        <v>10116</v>
      </c>
      <c r="C9308" s="411" t="s">
        <v>877</v>
      </c>
      <c r="D9308" s="412"/>
      <c r="E9308" s="412">
        <v>3000</v>
      </c>
      <c r="F9308" s="412">
        <v>0</v>
      </c>
      <c r="G9308" s="412"/>
      <c r="H9308" s="413"/>
    </row>
    <row r="9309" spans="2:8" ht="40.5" x14ac:dyDescent="0.35">
      <c r="B9309" s="410" t="s">
        <v>10117</v>
      </c>
      <c r="C9309" s="411" t="s">
        <v>877</v>
      </c>
      <c r="D9309" s="412"/>
      <c r="E9309" s="412">
        <v>0</v>
      </c>
      <c r="F9309" s="412">
        <v>2200</v>
      </c>
      <c r="G9309" s="412"/>
      <c r="H9309" s="413"/>
    </row>
    <row r="9310" spans="2:8" ht="40.5" x14ac:dyDescent="0.35">
      <c r="B9310" s="410" t="s">
        <v>10118</v>
      </c>
      <c r="C9310" s="411" t="s">
        <v>877</v>
      </c>
      <c r="D9310" s="412"/>
      <c r="E9310" s="412">
        <v>2200</v>
      </c>
      <c r="F9310" s="412">
        <v>0</v>
      </c>
      <c r="G9310" s="412"/>
      <c r="H9310" s="413"/>
    </row>
    <row r="9311" spans="2:8" ht="40.5" x14ac:dyDescent="0.35">
      <c r="B9311" s="410" t="s">
        <v>10119</v>
      </c>
      <c r="C9311" s="411" t="s">
        <v>877</v>
      </c>
      <c r="D9311" s="412"/>
      <c r="E9311" s="412">
        <v>0</v>
      </c>
      <c r="F9311" s="412">
        <v>2200</v>
      </c>
      <c r="G9311" s="412"/>
      <c r="H9311" s="413"/>
    </row>
    <row r="9312" spans="2:8" ht="40.5" x14ac:dyDescent="0.35">
      <c r="B9312" s="410" t="s">
        <v>10120</v>
      </c>
      <c r="C9312" s="411" t="s">
        <v>877</v>
      </c>
      <c r="D9312" s="412"/>
      <c r="E9312" s="412">
        <v>2200</v>
      </c>
      <c r="F9312" s="412">
        <v>0</v>
      </c>
      <c r="G9312" s="412"/>
      <c r="H9312" s="413"/>
    </row>
    <row r="9313" spans="2:8" ht="40.5" x14ac:dyDescent="0.35">
      <c r="B9313" s="410" t="s">
        <v>10121</v>
      </c>
      <c r="C9313" s="411" t="s">
        <v>877</v>
      </c>
      <c r="D9313" s="412"/>
      <c r="E9313" s="412">
        <v>0</v>
      </c>
      <c r="F9313" s="412">
        <v>3000</v>
      </c>
      <c r="G9313" s="412"/>
      <c r="H9313" s="413"/>
    </row>
    <row r="9314" spans="2:8" ht="40.5" x14ac:dyDescent="0.35">
      <c r="B9314" s="410" t="s">
        <v>10122</v>
      </c>
      <c r="C9314" s="411" t="s">
        <v>877</v>
      </c>
      <c r="D9314" s="412"/>
      <c r="E9314" s="412">
        <v>3000</v>
      </c>
      <c r="F9314" s="412">
        <v>0</v>
      </c>
      <c r="G9314" s="412"/>
      <c r="H9314" s="413"/>
    </row>
    <row r="9315" spans="2:8" ht="40.5" x14ac:dyDescent="0.35">
      <c r="B9315" s="410" t="s">
        <v>10123</v>
      </c>
      <c r="C9315" s="411" t="s">
        <v>877</v>
      </c>
      <c r="D9315" s="412"/>
      <c r="E9315" s="412">
        <v>0</v>
      </c>
      <c r="F9315" s="412">
        <v>2200</v>
      </c>
      <c r="G9315" s="412"/>
      <c r="H9315" s="413"/>
    </row>
    <row r="9316" spans="2:8" ht="40.5" x14ac:dyDescent="0.35">
      <c r="B9316" s="410" t="s">
        <v>10124</v>
      </c>
      <c r="C9316" s="411" t="s">
        <v>877</v>
      </c>
      <c r="D9316" s="412"/>
      <c r="E9316" s="412">
        <v>2200</v>
      </c>
      <c r="F9316" s="412">
        <v>0</v>
      </c>
      <c r="G9316" s="412"/>
      <c r="H9316" s="413"/>
    </row>
    <row r="9317" spans="2:8" ht="40.5" x14ac:dyDescent="0.35">
      <c r="B9317" s="410" t="s">
        <v>10125</v>
      </c>
      <c r="C9317" s="411" t="s">
        <v>877</v>
      </c>
      <c r="D9317" s="412"/>
      <c r="E9317" s="412">
        <v>0</v>
      </c>
      <c r="F9317" s="412">
        <v>3000</v>
      </c>
      <c r="G9317" s="412"/>
      <c r="H9317" s="413"/>
    </row>
    <row r="9318" spans="2:8" ht="40.5" x14ac:dyDescent="0.35">
      <c r="B9318" s="410" t="s">
        <v>10126</v>
      </c>
      <c r="C9318" s="411" t="s">
        <v>877</v>
      </c>
      <c r="D9318" s="412"/>
      <c r="E9318" s="412">
        <v>3000</v>
      </c>
      <c r="F9318" s="412">
        <v>0</v>
      </c>
      <c r="G9318" s="412"/>
      <c r="H9318" s="413"/>
    </row>
    <row r="9319" spans="2:8" ht="40.5" x14ac:dyDescent="0.35">
      <c r="B9319" s="410" t="s">
        <v>10127</v>
      </c>
      <c r="C9319" s="411" t="s">
        <v>877</v>
      </c>
      <c r="D9319" s="412"/>
      <c r="E9319" s="412">
        <v>0</v>
      </c>
      <c r="F9319" s="412">
        <v>2500</v>
      </c>
      <c r="G9319" s="412"/>
      <c r="H9319" s="413"/>
    </row>
    <row r="9320" spans="2:8" ht="40.5" x14ac:dyDescent="0.35">
      <c r="B9320" s="410" t="s">
        <v>10128</v>
      </c>
      <c r="C9320" s="411" t="s">
        <v>877</v>
      </c>
      <c r="D9320" s="412"/>
      <c r="E9320" s="412">
        <v>2500</v>
      </c>
      <c r="F9320" s="412">
        <v>0</v>
      </c>
      <c r="G9320" s="412"/>
      <c r="H9320" s="413"/>
    </row>
    <row r="9321" spans="2:8" ht="40.5" x14ac:dyDescent="0.35">
      <c r="B9321" s="410" t="s">
        <v>10129</v>
      </c>
      <c r="C9321" s="411" t="s">
        <v>877</v>
      </c>
      <c r="D9321" s="412"/>
      <c r="E9321" s="412">
        <v>0</v>
      </c>
      <c r="F9321" s="412">
        <v>7000</v>
      </c>
      <c r="G9321" s="412"/>
      <c r="H9321" s="413"/>
    </row>
    <row r="9322" spans="2:8" ht="40.5" x14ac:dyDescent="0.35">
      <c r="B9322" s="410" t="s">
        <v>10130</v>
      </c>
      <c r="C9322" s="411" t="s">
        <v>877</v>
      </c>
      <c r="D9322" s="412"/>
      <c r="E9322" s="412">
        <v>7000</v>
      </c>
      <c r="F9322" s="412">
        <v>0</v>
      </c>
      <c r="G9322" s="412"/>
      <c r="H9322" s="413"/>
    </row>
    <row r="9323" spans="2:8" ht="40.5" x14ac:dyDescent="0.35">
      <c r="B9323" s="410" t="s">
        <v>10131</v>
      </c>
      <c r="C9323" s="411" t="s">
        <v>877</v>
      </c>
      <c r="D9323" s="412"/>
      <c r="E9323" s="412">
        <v>0</v>
      </c>
      <c r="F9323" s="412">
        <v>2500</v>
      </c>
      <c r="G9323" s="412"/>
      <c r="H9323" s="413"/>
    </row>
    <row r="9324" spans="2:8" ht="40.5" x14ac:dyDescent="0.35">
      <c r="B9324" s="410" t="s">
        <v>10132</v>
      </c>
      <c r="C9324" s="411" t="s">
        <v>877</v>
      </c>
      <c r="D9324" s="412"/>
      <c r="E9324" s="412">
        <v>2500</v>
      </c>
      <c r="F9324" s="412">
        <v>0</v>
      </c>
      <c r="G9324" s="412"/>
      <c r="H9324" s="413"/>
    </row>
    <row r="9325" spans="2:8" ht="40.5" x14ac:dyDescent="0.35">
      <c r="B9325" s="410" t="s">
        <v>10133</v>
      </c>
      <c r="C9325" s="411" t="s">
        <v>877</v>
      </c>
      <c r="D9325" s="412"/>
      <c r="E9325" s="412">
        <v>0</v>
      </c>
      <c r="F9325" s="412">
        <v>2500</v>
      </c>
      <c r="G9325" s="412"/>
      <c r="H9325" s="413"/>
    </row>
    <row r="9326" spans="2:8" ht="40.5" x14ac:dyDescent="0.35">
      <c r="B9326" s="410" t="s">
        <v>10134</v>
      </c>
      <c r="C9326" s="411" t="s">
        <v>877</v>
      </c>
      <c r="D9326" s="412"/>
      <c r="E9326" s="412">
        <v>2500</v>
      </c>
      <c r="F9326" s="412">
        <v>0</v>
      </c>
      <c r="G9326" s="412"/>
      <c r="H9326" s="413"/>
    </row>
    <row r="9327" spans="2:8" ht="40.5" x14ac:dyDescent="0.35">
      <c r="B9327" s="410" t="s">
        <v>10135</v>
      </c>
      <c r="C9327" s="411" t="s">
        <v>877</v>
      </c>
      <c r="D9327" s="412"/>
      <c r="E9327" s="412">
        <v>0</v>
      </c>
      <c r="F9327" s="412">
        <v>2200</v>
      </c>
      <c r="G9327" s="412"/>
      <c r="H9327" s="413"/>
    </row>
    <row r="9328" spans="2:8" ht="40.5" x14ac:dyDescent="0.35">
      <c r="B9328" s="410" t="s">
        <v>10136</v>
      </c>
      <c r="C9328" s="411" t="s">
        <v>877</v>
      </c>
      <c r="D9328" s="412"/>
      <c r="E9328" s="412">
        <v>2200</v>
      </c>
      <c r="F9328" s="412">
        <v>0</v>
      </c>
      <c r="G9328" s="412"/>
      <c r="H9328" s="413"/>
    </row>
    <row r="9329" spans="2:8" ht="40.5" x14ac:dyDescent="0.35">
      <c r="B9329" s="410" t="s">
        <v>10137</v>
      </c>
      <c r="C9329" s="411" t="s">
        <v>877</v>
      </c>
      <c r="D9329" s="412"/>
      <c r="E9329" s="412">
        <v>0</v>
      </c>
      <c r="F9329" s="412">
        <v>11000</v>
      </c>
      <c r="G9329" s="412"/>
      <c r="H9329" s="413"/>
    </row>
    <row r="9330" spans="2:8" ht="40.5" x14ac:dyDescent="0.35">
      <c r="B9330" s="410" t="s">
        <v>10138</v>
      </c>
      <c r="C9330" s="411" t="s">
        <v>877</v>
      </c>
      <c r="D9330" s="412"/>
      <c r="E9330" s="412">
        <v>11000</v>
      </c>
      <c r="F9330" s="412">
        <v>0</v>
      </c>
      <c r="G9330" s="412"/>
      <c r="H9330" s="413"/>
    </row>
    <row r="9331" spans="2:8" ht="40.5" x14ac:dyDescent="0.35">
      <c r="B9331" s="410" t="s">
        <v>10139</v>
      </c>
      <c r="C9331" s="411" t="s">
        <v>877</v>
      </c>
      <c r="D9331" s="412"/>
      <c r="E9331" s="412">
        <v>0</v>
      </c>
      <c r="F9331" s="412">
        <v>2200</v>
      </c>
      <c r="G9331" s="412"/>
      <c r="H9331" s="413"/>
    </row>
    <row r="9332" spans="2:8" ht="40.5" x14ac:dyDescent="0.35">
      <c r="B9332" s="410" t="s">
        <v>10140</v>
      </c>
      <c r="C9332" s="411" t="s">
        <v>877</v>
      </c>
      <c r="D9332" s="412"/>
      <c r="E9332" s="412">
        <v>2200</v>
      </c>
      <c r="F9332" s="412">
        <v>0</v>
      </c>
      <c r="G9332" s="412"/>
      <c r="H9332" s="413"/>
    </row>
    <row r="9333" spans="2:8" ht="27.75" x14ac:dyDescent="0.35">
      <c r="B9333" s="410" t="s">
        <v>10141</v>
      </c>
      <c r="C9333" s="411" t="s">
        <v>879</v>
      </c>
      <c r="D9333" s="412"/>
      <c r="E9333" s="412">
        <v>0</v>
      </c>
      <c r="F9333" s="412">
        <v>2156</v>
      </c>
      <c r="G9333" s="412"/>
      <c r="H9333" s="413"/>
    </row>
    <row r="9334" spans="2:8" ht="27.75" x14ac:dyDescent="0.35">
      <c r="B9334" s="410" t="s">
        <v>10142</v>
      </c>
      <c r="C9334" s="411" t="s">
        <v>879</v>
      </c>
      <c r="D9334" s="412"/>
      <c r="E9334" s="412">
        <v>2156</v>
      </c>
      <c r="F9334" s="412">
        <v>0</v>
      </c>
      <c r="G9334" s="412"/>
      <c r="H9334" s="413"/>
    </row>
    <row r="9335" spans="2:8" ht="27.75" x14ac:dyDescent="0.35">
      <c r="B9335" s="410" t="s">
        <v>10143</v>
      </c>
      <c r="C9335" s="411" t="s">
        <v>879</v>
      </c>
      <c r="D9335" s="412"/>
      <c r="E9335" s="412">
        <v>0</v>
      </c>
      <c r="F9335" s="412">
        <v>2500</v>
      </c>
      <c r="G9335" s="412"/>
      <c r="H9335" s="413"/>
    </row>
    <row r="9336" spans="2:8" ht="27.75" x14ac:dyDescent="0.35">
      <c r="B9336" s="410" t="s">
        <v>10144</v>
      </c>
      <c r="C9336" s="411" t="s">
        <v>879</v>
      </c>
      <c r="D9336" s="412"/>
      <c r="E9336" s="412">
        <v>2500</v>
      </c>
      <c r="F9336" s="412">
        <v>0</v>
      </c>
      <c r="G9336" s="412"/>
      <c r="H9336" s="413"/>
    </row>
    <row r="9337" spans="2:8" ht="27.75" x14ac:dyDescent="0.35">
      <c r="B9337" s="410" t="s">
        <v>10145</v>
      </c>
      <c r="C9337" s="411" t="s">
        <v>879</v>
      </c>
      <c r="D9337" s="412"/>
      <c r="E9337" s="412">
        <v>0</v>
      </c>
      <c r="F9337" s="412">
        <v>3000</v>
      </c>
      <c r="G9337" s="412"/>
      <c r="H9337" s="413"/>
    </row>
    <row r="9338" spans="2:8" ht="27.75" x14ac:dyDescent="0.35">
      <c r="B9338" s="410" t="s">
        <v>10146</v>
      </c>
      <c r="C9338" s="411" t="s">
        <v>879</v>
      </c>
      <c r="D9338" s="412"/>
      <c r="E9338" s="412">
        <v>3000</v>
      </c>
      <c r="F9338" s="412">
        <v>0</v>
      </c>
      <c r="G9338" s="412"/>
      <c r="H9338" s="413"/>
    </row>
    <row r="9339" spans="2:8" ht="27.75" x14ac:dyDescent="0.35">
      <c r="B9339" s="410" t="s">
        <v>10147</v>
      </c>
      <c r="C9339" s="411" t="s">
        <v>879</v>
      </c>
      <c r="D9339" s="412"/>
      <c r="E9339" s="412">
        <v>0</v>
      </c>
      <c r="F9339" s="412">
        <v>2200</v>
      </c>
      <c r="G9339" s="412"/>
      <c r="H9339" s="413"/>
    </row>
    <row r="9340" spans="2:8" ht="27.75" x14ac:dyDescent="0.35">
      <c r="B9340" s="410" t="s">
        <v>10148</v>
      </c>
      <c r="C9340" s="411" t="s">
        <v>879</v>
      </c>
      <c r="D9340" s="412"/>
      <c r="E9340" s="412">
        <v>2200</v>
      </c>
      <c r="F9340" s="412">
        <v>0</v>
      </c>
      <c r="G9340" s="412"/>
      <c r="H9340" s="413"/>
    </row>
    <row r="9341" spans="2:8" ht="27.75" x14ac:dyDescent="0.35">
      <c r="B9341" s="410" t="s">
        <v>10149</v>
      </c>
      <c r="C9341" s="411" t="s">
        <v>879</v>
      </c>
      <c r="D9341" s="412"/>
      <c r="E9341" s="412">
        <v>0</v>
      </c>
      <c r="F9341" s="412">
        <v>2200</v>
      </c>
      <c r="G9341" s="412"/>
      <c r="H9341" s="413"/>
    </row>
    <row r="9342" spans="2:8" ht="27.75" x14ac:dyDescent="0.35">
      <c r="B9342" s="410" t="s">
        <v>10150</v>
      </c>
      <c r="C9342" s="411" t="s">
        <v>879</v>
      </c>
      <c r="D9342" s="412"/>
      <c r="E9342" s="412">
        <v>2200</v>
      </c>
      <c r="F9342" s="412">
        <v>0</v>
      </c>
      <c r="G9342" s="412"/>
      <c r="H9342" s="413"/>
    </row>
    <row r="9343" spans="2:8" ht="27.75" x14ac:dyDescent="0.35">
      <c r="B9343" s="410" t="s">
        <v>10151</v>
      </c>
      <c r="C9343" s="411" t="s">
        <v>879</v>
      </c>
      <c r="D9343" s="412"/>
      <c r="E9343" s="412">
        <v>0</v>
      </c>
      <c r="F9343" s="412">
        <v>3000</v>
      </c>
      <c r="G9343" s="412"/>
      <c r="H9343" s="413"/>
    </row>
    <row r="9344" spans="2:8" ht="27.75" x14ac:dyDescent="0.35">
      <c r="B9344" s="410" t="s">
        <v>10152</v>
      </c>
      <c r="C9344" s="411" t="s">
        <v>879</v>
      </c>
      <c r="D9344" s="412"/>
      <c r="E9344" s="412">
        <v>3000</v>
      </c>
      <c r="F9344" s="412">
        <v>0</v>
      </c>
      <c r="G9344" s="412"/>
      <c r="H9344" s="413"/>
    </row>
    <row r="9345" spans="2:8" ht="27.75" x14ac:dyDescent="0.35">
      <c r="B9345" s="410" t="s">
        <v>10153</v>
      </c>
      <c r="C9345" s="411" t="s">
        <v>879</v>
      </c>
      <c r="D9345" s="412"/>
      <c r="E9345" s="412">
        <v>0</v>
      </c>
      <c r="F9345" s="412">
        <v>2156</v>
      </c>
      <c r="G9345" s="412"/>
      <c r="H9345" s="413"/>
    </row>
    <row r="9346" spans="2:8" ht="27.75" x14ac:dyDescent="0.35">
      <c r="B9346" s="410" t="s">
        <v>10154</v>
      </c>
      <c r="C9346" s="411" t="s">
        <v>879</v>
      </c>
      <c r="D9346" s="412"/>
      <c r="E9346" s="412">
        <v>2156</v>
      </c>
      <c r="F9346" s="412">
        <v>0</v>
      </c>
      <c r="G9346" s="412"/>
      <c r="H9346" s="413"/>
    </row>
    <row r="9347" spans="2:8" ht="27.75" x14ac:dyDescent="0.35">
      <c r="B9347" s="410" t="s">
        <v>10155</v>
      </c>
      <c r="C9347" s="411" t="s">
        <v>879</v>
      </c>
      <c r="D9347" s="412"/>
      <c r="E9347" s="412">
        <v>0</v>
      </c>
      <c r="F9347" s="412">
        <v>3000</v>
      </c>
      <c r="G9347" s="412"/>
      <c r="H9347" s="413"/>
    </row>
    <row r="9348" spans="2:8" ht="27.75" x14ac:dyDescent="0.35">
      <c r="B9348" s="410" t="s">
        <v>10156</v>
      </c>
      <c r="C9348" s="411" t="s">
        <v>879</v>
      </c>
      <c r="D9348" s="412"/>
      <c r="E9348" s="412">
        <v>3000</v>
      </c>
      <c r="F9348" s="412">
        <v>0</v>
      </c>
      <c r="G9348" s="412"/>
      <c r="H9348" s="413"/>
    </row>
    <row r="9349" spans="2:8" ht="27.75" x14ac:dyDescent="0.35">
      <c r="B9349" s="410" t="s">
        <v>10157</v>
      </c>
      <c r="C9349" s="411" t="s">
        <v>879</v>
      </c>
      <c r="D9349" s="412"/>
      <c r="E9349" s="412">
        <v>0</v>
      </c>
      <c r="F9349" s="412">
        <v>2500</v>
      </c>
      <c r="G9349" s="412"/>
      <c r="H9349" s="413"/>
    </row>
    <row r="9350" spans="2:8" ht="27.75" x14ac:dyDescent="0.35">
      <c r="B9350" s="410" t="s">
        <v>10158</v>
      </c>
      <c r="C9350" s="411" t="s">
        <v>879</v>
      </c>
      <c r="D9350" s="412"/>
      <c r="E9350" s="412">
        <v>2500</v>
      </c>
      <c r="F9350" s="412">
        <v>0</v>
      </c>
      <c r="G9350" s="412"/>
      <c r="H9350" s="413"/>
    </row>
    <row r="9351" spans="2:8" ht="27.75" x14ac:dyDescent="0.35">
      <c r="B9351" s="410" t="s">
        <v>10159</v>
      </c>
      <c r="C9351" s="411" t="s">
        <v>879</v>
      </c>
      <c r="D9351" s="412"/>
      <c r="E9351" s="412">
        <v>0</v>
      </c>
      <c r="F9351" s="412">
        <v>3000</v>
      </c>
      <c r="G9351" s="412"/>
      <c r="H9351" s="413"/>
    </row>
    <row r="9352" spans="2:8" ht="27.75" x14ac:dyDescent="0.35">
      <c r="B9352" s="410" t="s">
        <v>10160</v>
      </c>
      <c r="C9352" s="411" t="s">
        <v>879</v>
      </c>
      <c r="D9352" s="412"/>
      <c r="E9352" s="412">
        <v>3000</v>
      </c>
      <c r="F9352" s="412">
        <v>0</v>
      </c>
      <c r="G9352" s="412"/>
      <c r="H9352" s="413"/>
    </row>
    <row r="9353" spans="2:8" ht="27.75" x14ac:dyDescent="0.35">
      <c r="B9353" s="410" t="s">
        <v>10161</v>
      </c>
      <c r="C9353" s="411" t="s">
        <v>879</v>
      </c>
      <c r="D9353" s="412"/>
      <c r="E9353" s="412">
        <v>0</v>
      </c>
      <c r="F9353" s="412">
        <v>2200</v>
      </c>
      <c r="G9353" s="412"/>
      <c r="H9353" s="413"/>
    </row>
    <row r="9354" spans="2:8" ht="27.75" x14ac:dyDescent="0.35">
      <c r="B9354" s="410" t="s">
        <v>10162</v>
      </c>
      <c r="C9354" s="411" t="s">
        <v>879</v>
      </c>
      <c r="D9354" s="412"/>
      <c r="E9354" s="412">
        <v>2200</v>
      </c>
      <c r="F9354" s="412">
        <v>0</v>
      </c>
      <c r="G9354" s="412"/>
      <c r="H9354" s="413"/>
    </row>
    <row r="9355" spans="2:8" ht="27.75" x14ac:dyDescent="0.35">
      <c r="B9355" s="410" t="s">
        <v>10163</v>
      </c>
      <c r="C9355" s="411" t="s">
        <v>879</v>
      </c>
      <c r="D9355" s="412"/>
      <c r="E9355" s="412">
        <v>0</v>
      </c>
      <c r="F9355" s="412">
        <v>7000</v>
      </c>
      <c r="G9355" s="412"/>
      <c r="H9355" s="413"/>
    </row>
    <row r="9356" spans="2:8" ht="27.75" x14ac:dyDescent="0.35">
      <c r="B9356" s="410" t="s">
        <v>10164</v>
      </c>
      <c r="C9356" s="411" t="s">
        <v>879</v>
      </c>
      <c r="D9356" s="412"/>
      <c r="E9356" s="412">
        <v>7000</v>
      </c>
      <c r="F9356" s="412">
        <v>0</v>
      </c>
      <c r="G9356" s="412"/>
      <c r="H9356" s="413"/>
    </row>
    <row r="9357" spans="2:8" ht="27.75" x14ac:dyDescent="0.35">
      <c r="B9357" s="410" t="s">
        <v>10165</v>
      </c>
      <c r="C9357" s="411" t="s">
        <v>879</v>
      </c>
      <c r="D9357" s="412"/>
      <c r="E9357" s="412">
        <v>0</v>
      </c>
      <c r="F9357" s="412">
        <v>2200</v>
      </c>
      <c r="G9357" s="412"/>
      <c r="H9357" s="413"/>
    </row>
    <row r="9358" spans="2:8" ht="27.75" x14ac:dyDescent="0.35">
      <c r="B9358" s="410" t="s">
        <v>10166</v>
      </c>
      <c r="C9358" s="411" t="s">
        <v>879</v>
      </c>
      <c r="D9358" s="412"/>
      <c r="E9358" s="412">
        <v>2200</v>
      </c>
      <c r="F9358" s="412">
        <v>0</v>
      </c>
      <c r="G9358" s="412"/>
      <c r="H9358" s="413"/>
    </row>
    <row r="9359" spans="2:8" ht="27.75" x14ac:dyDescent="0.35">
      <c r="B9359" s="410" t="s">
        <v>10167</v>
      </c>
      <c r="C9359" s="411" t="s">
        <v>879</v>
      </c>
      <c r="D9359" s="412"/>
      <c r="E9359" s="412">
        <v>0</v>
      </c>
      <c r="F9359" s="412">
        <v>2500</v>
      </c>
      <c r="G9359" s="412"/>
      <c r="H9359" s="413"/>
    </row>
    <row r="9360" spans="2:8" ht="27.75" x14ac:dyDescent="0.35">
      <c r="B9360" s="410" t="s">
        <v>10168</v>
      </c>
      <c r="C9360" s="411" t="s">
        <v>879</v>
      </c>
      <c r="D9360" s="412"/>
      <c r="E9360" s="412">
        <v>2500</v>
      </c>
      <c r="F9360" s="412">
        <v>0</v>
      </c>
      <c r="G9360" s="412"/>
      <c r="H9360" s="413"/>
    </row>
    <row r="9361" spans="2:8" ht="27.75" x14ac:dyDescent="0.35">
      <c r="B9361" s="410" t="s">
        <v>10169</v>
      </c>
      <c r="C9361" s="411" t="s">
        <v>879</v>
      </c>
      <c r="D9361" s="412"/>
      <c r="E9361" s="412">
        <v>0</v>
      </c>
      <c r="F9361" s="412">
        <v>2200</v>
      </c>
      <c r="G9361" s="412"/>
      <c r="H9361" s="413"/>
    </row>
    <row r="9362" spans="2:8" ht="27.75" x14ac:dyDescent="0.35">
      <c r="B9362" s="410" t="s">
        <v>10170</v>
      </c>
      <c r="C9362" s="411" t="s">
        <v>879</v>
      </c>
      <c r="D9362" s="412"/>
      <c r="E9362" s="412">
        <v>2200</v>
      </c>
      <c r="F9362" s="412">
        <v>0</v>
      </c>
      <c r="G9362" s="412"/>
      <c r="H9362" s="413"/>
    </row>
    <row r="9363" spans="2:8" ht="27.75" x14ac:dyDescent="0.35">
      <c r="B9363" s="410" t="s">
        <v>10171</v>
      </c>
      <c r="C9363" s="411" t="s">
        <v>879</v>
      </c>
      <c r="D9363" s="412"/>
      <c r="E9363" s="412">
        <v>0</v>
      </c>
      <c r="F9363" s="412">
        <v>11000</v>
      </c>
      <c r="G9363" s="412"/>
      <c r="H9363" s="413"/>
    </row>
    <row r="9364" spans="2:8" ht="27.75" x14ac:dyDescent="0.35">
      <c r="B9364" s="410" t="s">
        <v>10172</v>
      </c>
      <c r="C9364" s="411" t="s">
        <v>879</v>
      </c>
      <c r="D9364" s="412"/>
      <c r="E9364" s="412">
        <v>11000</v>
      </c>
      <c r="F9364" s="412">
        <v>0</v>
      </c>
      <c r="G9364" s="412"/>
      <c r="H9364" s="413"/>
    </row>
    <row r="9365" spans="2:8" ht="27.75" x14ac:dyDescent="0.35">
      <c r="B9365" s="410" t="s">
        <v>10173</v>
      </c>
      <c r="C9365" s="411" t="s">
        <v>881</v>
      </c>
      <c r="D9365" s="412"/>
      <c r="E9365" s="412">
        <v>0</v>
      </c>
      <c r="F9365" s="412">
        <v>2200</v>
      </c>
      <c r="G9365" s="412"/>
      <c r="H9365" s="413"/>
    </row>
    <row r="9366" spans="2:8" ht="27.75" x14ac:dyDescent="0.35">
      <c r="B9366" s="410" t="s">
        <v>10174</v>
      </c>
      <c r="C9366" s="411" t="s">
        <v>881</v>
      </c>
      <c r="D9366" s="412"/>
      <c r="E9366" s="412">
        <v>2200</v>
      </c>
      <c r="F9366" s="412">
        <v>0</v>
      </c>
      <c r="G9366" s="412"/>
      <c r="H9366" s="413"/>
    </row>
    <row r="9367" spans="2:8" ht="27.75" x14ac:dyDescent="0.35">
      <c r="B9367" s="410" t="s">
        <v>10175</v>
      </c>
      <c r="C9367" s="411" t="s">
        <v>881</v>
      </c>
      <c r="D9367" s="412"/>
      <c r="E9367" s="412">
        <v>0</v>
      </c>
      <c r="F9367" s="412">
        <v>2500</v>
      </c>
      <c r="G9367" s="412"/>
      <c r="H9367" s="413"/>
    </row>
    <row r="9368" spans="2:8" ht="27.75" x14ac:dyDescent="0.35">
      <c r="B9368" s="410" t="s">
        <v>10176</v>
      </c>
      <c r="C9368" s="411" t="s">
        <v>881</v>
      </c>
      <c r="D9368" s="412"/>
      <c r="E9368" s="412">
        <v>2500</v>
      </c>
      <c r="F9368" s="412">
        <v>0</v>
      </c>
      <c r="G9368" s="412"/>
      <c r="H9368" s="413"/>
    </row>
    <row r="9369" spans="2:8" ht="27.75" x14ac:dyDescent="0.35">
      <c r="B9369" s="410" t="s">
        <v>10177</v>
      </c>
      <c r="C9369" s="411" t="s">
        <v>883</v>
      </c>
      <c r="D9369" s="412"/>
      <c r="E9369" s="412">
        <v>0</v>
      </c>
      <c r="F9369" s="412">
        <v>2200</v>
      </c>
      <c r="G9369" s="412"/>
      <c r="H9369" s="413"/>
    </row>
    <row r="9370" spans="2:8" ht="27.75" x14ac:dyDescent="0.35">
      <c r="B9370" s="410" t="s">
        <v>10178</v>
      </c>
      <c r="C9370" s="411" t="s">
        <v>883</v>
      </c>
      <c r="D9370" s="412"/>
      <c r="E9370" s="412">
        <v>2200</v>
      </c>
      <c r="F9370" s="412">
        <v>0</v>
      </c>
      <c r="G9370" s="412"/>
      <c r="H9370" s="413"/>
    </row>
    <row r="9371" spans="2:8" ht="27.75" x14ac:dyDescent="0.35">
      <c r="B9371" s="410" t="s">
        <v>10179</v>
      </c>
      <c r="C9371" s="411" t="s">
        <v>883</v>
      </c>
      <c r="D9371" s="412"/>
      <c r="E9371" s="412">
        <v>0</v>
      </c>
      <c r="F9371" s="412">
        <v>2500</v>
      </c>
      <c r="G9371" s="412"/>
      <c r="H9371" s="413"/>
    </row>
    <row r="9372" spans="2:8" ht="27.75" x14ac:dyDescent="0.35">
      <c r="B9372" s="410" t="s">
        <v>10180</v>
      </c>
      <c r="C9372" s="411" t="s">
        <v>883</v>
      </c>
      <c r="D9372" s="412"/>
      <c r="E9372" s="412">
        <v>2500</v>
      </c>
      <c r="F9372" s="412">
        <v>0</v>
      </c>
      <c r="G9372" s="412"/>
      <c r="H9372" s="413"/>
    </row>
    <row r="9373" spans="2:8" ht="27.75" x14ac:dyDescent="0.35">
      <c r="B9373" s="410" t="s">
        <v>10181</v>
      </c>
      <c r="C9373" s="411" t="s">
        <v>891</v>
      </c>
      <c r="D9373" s="412"/>
      <c r="E9373" s="412">
        <v>0</v>
      </c>
      <c r="F9373" s="412">
        <v>2200</v>
      </c>
      <c r="G9373" s="412"/>
      <c r="H9373" s="413"/>
    </row>
    <row r="9374" spans="2:8" ht="27.75" x14ac:dyDescent="0.35">
      <c r="B9374" s="410" t="s">
        <v>10182</v>
      </c>
      <c r="C9374" s="411" t="s">
        <v>891</v>
      </c>
      <c r="D9374" s="412"/>
      <c r="E9374" s="412">
        <v>2200</v>
      </c>
      <c r="F9374" s="412">
        <v>0</v>
      </c>
      <c r="G9374" s="412"/>
      <c r="H9374" s="413"/>
    </row>
    <row r="9375" spans="2:8" ht="27.75" x14ac:dyDescent="0.35">
      <c r="B9375" s="410" t="s">
        <v>10183</v>
      </c>
      <c r="C9375" s="411" t="s">
        <v>891</v>
      </c>
      <c r="D9375" s="412"/>
      <c r="E9375" s="412">
        <v>0</v>
      </c>
      <c r="F9375" s="412">
        <v>2500</v>
      </c>
      <c r="G9375" s="412"/>
      <c r="H9375" s="413"/>
    </row>
    <row r="9376" spans="2:8" ht="27.75" x14ac:dyDescent="0.35">
      <c r="B9376" s="410" t="s">
        <v>10184</v>
      </c>
      <c r="C9376" s="411" t="s">
        <v>891</v>
      </c>
      <c r="D9376" s="412"/>
      <c r="E9376" s="412">
        <v>2500</v>
      </c>
      <c r="F9376" s="412">
        <v>0</v>
      </c>
      <c r="G9376" s="412"/>
      <c r="H9376" s="413"/>
    </row>
    <row r="9377" spans="2:8" ht="27.75" x14ac:dyDescent="0.35">
      <c r="B9377" s="410" t="s">
        <v>10185</v>
      </c>
      <c r="C9377" s="411" t="s">
        <v>891</v>
      </c>
      <c r="D9377" s="412"/>
      <c r="E9377" s="412">
        <v>0</v>
      </c>
      <c r="F9377" s="412">
        <v>3000</v>
      </c>
      <c r="G9377" s="412"/>
      <c r="H9377" s="413"/>
    </row>
    <row r="9378" spans="2:8" ht="27.75" x14ac:dyDescent="0.35">
      <c r="B9378" s="410" t="s">
        <v>10186</v>
      </c>
      <c r="C9378" s="411" t="s">
        <v>891</v>
      </c>
      <c r="D9378" s="412"/>
      <c r="E9378" s="412">
        <v>3000</v>
      </c>
      <c r="F9378" s="412">
        <v>0</v>
      </c>
      <c r="G9378" s="412"/>
      <c r="H9378" s="413"/>
    </row>
    <row r="9379" spans="2:8" ht="27.75" x14ac:dyDescent="0.35">
      <c r="B9379" s="410" t="s">
        <v>10187</v>
      </c>
      <c r="C9379" s="411" t="s">
        <v>891</v>
      </c>
      <c r="D9379" s="412"/>
      <c r="E9379" s="412">
        <v>0</v>
      </c>
      <c r="F9379" s="412">
        <v>2200</v>
      </c>
      <c r="G9379" s="412"/>
      <c r="H9379" s="413"/>
    </row>
    <row r="9380" spans="2:8" ht="27.75" x14ac:dyDescent="0.35">
      <c r="B9380" s="410" t="s">
        <v>10188</v>
      </c>
      <c r="C9380" s="411" t="s">
        <v>891</v>
      </c>
      <c r="D9380" s="412"/>
      <c r="E9380" s="412">
        <v>2200</v>
      </c>
      <c r="F9380" s="412">
        <v>0</v>
      </c>
      <c r="G9380" s="412"/>
      <c r="H9380" s="413"/>
    </row>
    <row r="9381" spans="2:8" ht="27.75" x14ac:dyDescent="0.35">
      <c r="B9381" s="410" t="s">
        <v>10189</v>
      </c>
      <c r="C9381" s="411" t="s">
        <v>891</v>
      </c>
      <c r="D9381" s="412"/>
      <c r="E9381" s="412">
        <v>0</v>
      </c>
      <c r="F9381" s="412">
        <v>2200</v>
      </c>
      <c r="G9381" s="412"/>
      <c r="H9381" s="413"/>
    </row>
    <row r="9382" spans="2:8" ht="27.75" x14ac:dyDescent="0.35">
      <c r="B9382" s="410" t="s">
        <v>10190</v>
      </c>
      <c r="C9382" s="411" t="s">
        <v>891</v>
      </c>
      <c r="D9382" s="412"/>
      <c r="E9382" s="412">
        <v>2200</v>
      </c>
      <c r="F9382" s="412">
        <v>0</v>
      </c>
      <c r="G9382" s="412"/>
      <c r="H9382" s="413"/>
    </row>
    <row r="9383" spans="2:8" ht="27.75" x14ac:dyDescent="0.35">
      <c r="B9383" s="410" t="s">
        <v>10191</v>
      </c>
      <c r="C9383" s="411" t="s">
        <v>891</v>
      </c>
      <c r="D9383" s="412"/>
      <c r="E9383" s="412">
        <v>0</v>
      </c>
      <c r="F9383" s="412">
        <v>3000</v>
      </c>
      <c r="G9383" s="412"/>
      <c r="H9383" s="413"/>
    </row>
    <row r="9384" spans="2:8" ht="27.75" x14ac:dyDescent="0.35">
      <c r="B9384" s="410" t="s">
        <v>10192</v>
      </c>
      <c r="C9384" s="411" t="s">
        <v>891</v>
      </c>
      <c r="D9384" s="412"/>
      <c r="E9384" s="412">
        <v>3000</v>
      </c>
      <c r="F9384" s="412">
        <v>0</v>
      </c>
      <c r="G9384" s="412"/>
      <c r="H9384" s="413"/>
    </row>
    <row r="9385" spans="2:8" ht="27.75" x14ac:dyDescent="0.35">
      <c r="B9385" s="410" t="s">
        <v>10193</v>
      </c>
      <c r="C9385" s="411" t="s">
        <v>891</v>
      </c>
      <c r="D9385" s="412"/>
      <c r="E9385" s="412">
        <v>0</v>
      </c>
      <c r="F9385" s="412">
        <v>2200</v>
      </c>
      <c r="G9385" s="412"/>
      <c r="H9385" s="413"/>
    </row>
    <row r="9386" spans="2:8" ht="27.75" x14ac:dyDescent="0.35">
      <c r="B9386" s="410" t="s">
        <v>10194</v>
      </c>
      <c r="C9386" s="411" t="s">
        <v>891</v>
      </c>
      <c r="D9386" s="412"/>
      <c r="E9386" s="412">
        <v>2200</v>
      </c>
      <c r="F9386" s="412">
        <v>0</v>
      </c>
      <c r="G9386" s="412"/>
      <c r="H9386" s="413"/>
    </row>
    <row r="9387" spans="2:8" ht="27.75" x14ac:dyDescent="0.35">
      <c r="B9387" s="410" t="s">
        <v>10195</v>
      </c>
      <c r="C9387" s="411" t="s">
        <v>891</v>
      </c>
      <c r="D9387" s="412"/>
      <c r="E9387" s="412">
        <v>0</v>
      </c>
      <c r="F9387" s="412">
        <v>3000</v>
      </c>
      <c r="G9387" s="412"/>
      <c r="H9387" s="413"/>
    </row>
    <row r="9388" spans="2:8" ht="27.75" x14ac:dyDescent="0.35">
      <c r="B9388" s="410" t="s">
        <v>10196</v>
      </c>
      <c r="C9388" s="411" t="s">
        <v>891</v>
      </c>
      <c r="D9388" s="412"/>
      <c r="E9388" s="412">
        <v>3000</v>
      </c>
      <c r="F9388" s="412">
        <v>0</v>
      </c>
      <c r="G9388" s="412"/>
      <c r="H9388" s="413"/>
    </row>
    <row r="9389" spans="2:8" ht="27.75" x14ac:dyDescent="0.35">
      <c r="B9389" s="410" t="s">
        <v>10197</v>
      </c>
      <c r="C9389" s="411" t="s">
        <v>891</v>
      </c>
      <c r="D9389" s="412"/>
      <c r="E9389" s="412">
        <v>0</v>
      </c>
      <c r="F9389" s="412">
        <v>2500</v>
      </c>
      <c r="G9389" s="412"/>
      <c r="H9389" s="413"/>
    </row>
    <row r="9390" spans="2:8" ht="27.75" x14ac:dyDescent="0.35">
      <c r="B9390" s="410" t="s">
        <v>10198</v>
      </c>
      <c r="C9390" s="411" t="s">
        <v>891</v>
      </c>
      <c r="D9390" s="412"/>
      <c r="E9390" s="412">
        <v>2500</v>
      </c>
      <c r="F9390" s="412">
        <v>0</v>
      </c>
      <c r="G9390" s="412"/>
      <c r="H9390" s="413"/>
    </row>
    <row r="9391" spans="2:8" ht="27.75" x14ac:dyDescent="0.35">
      <c r="B9391" s="410" t="s">
        <v>10199</v>
      </c>
      <c r="C9391" s="411" t="s">
        <v>891</v>
      </c>
      <c r="D9391" s="412"/>
      <c r="E9391" s="412">
        <v>0</v>
      </c>
      <c r="F9391" s="412">
        <v>3000</v>
      </c>
      <c r="G9391" s="412"/>
      <c r="H9391" s="413"/>
    </row>
    <row r="9392" spans="2:8" ht="27.75" x14ac:dyDescent="0.35">
      <c r="B9392" s="410" t="s">
        <v>10200</v>
      </c>
      <c r="C9392" s="411" t="s">
        <v>891</v>
      </c>
      <c r="D9392" s="412"/>
      <c r="E9392" s="412">
        <v>3000</v>
      </c>
      <c r="F9392" s="412">
        <v>0</v>
      </c>
      <c r="G9392" s="412"/>
      <c r="H9392" s="413"/>
    </row>
    <row r="9393" spans="2:8" ht="27.75" x14ac:dyDescent="0.35">
      <c r="B9393" s="410" t="s">
        <v>10201</v>
      </c>
      <c r="C9393" s="411" t="s">
        <v>891</v>
      </c>
      <c r="D9393" s="412"/>
      <c r="E9393" s="412">
        <v>0</v>
      </c>
      <c r="F9393" s="412">
        <v>2200</v>
      </c>
      <c r="G9393" s="412"/>
      <c r="H9393" s="413"/>
    </row>
    <row r="9394" spans="2:8" ht="27.75" x14ac:dyDescent="0.35">
      <c r="B9394" s="410" t="s">
        <v>10202</v>
      </c>
      <c r="C9394" s="411" t="s">
        <v>891</v>
      </c>
      <c r="D9394" s="412"/>
      <c r="E9394" s="412">
        <v>2200</v>
      </c>
      <c r="F9394" s="412">
        <v>0</v>
      </c>
      <c r="G9394" s="412"/>
      <c r="H9394" s="413"/>
    </row>
    <row r="9395" spans="2:8" ht="27.75" x14ac:dyDescent="0.35">
      <c r="B9395" s="410" t="s">
        <v>10203</v>
      </c>
      <c r="C9395" s="411" t="s">
        <v>891</v>
      </c>
      <c r="D9395" s="412"/>
      <c r="E9395" s="412">
        <v>0</v>
      </c>
      <c r="F9395" s="412">
        <v>7000</v>
      </c>
      <c r="G9395" s="412"/>
      <c r="H9395" s="413"/>
    </row>
    <row r="9396" spans="2:8" ht="27.75" x14ac:dyDescent="0.35">
      <c r="B9396" s="410" t="s">
        <v>10204</v>
      </c>
      <c r="C9396" s="411" t="s">
        <v>891</v>
      </c>
      <c r="D9396" s="412"/>
      <c r="E9396" s="412">
        <v>7000</v>
      </c>
      <c r="F9396" s="412">
        <v>0</v>
      </c>
      <c r="G9396" s="412"/>
      <c r="H9396" s="413"/>
    </row>
    <row r="9397" spans="2:8" ht="27.75" x14ac:dyDescent="0.35">
      <c r="B9397" s="410" t="s">
        <v>10205</v>
      </c>
      <c r="C9397" s="411" t="s">
        <v>891</v>
      </c>
      <c r="D9397" s="412"/>
      <c r="E9397" s="412">
        <v>0</v>
      </c>
      <c r="F9397" s="412">
        <v>2200</v>
      </c>
      <c r="G9397" s="412"/>
      <c r="H9397" s="413"/>
    </row>
    <row r="9398" spans="2:8" ht="27.75" x14ac:dyDescent="0.35">
      <c r="B9398" s="410" t="s">
        <v>10206</v>
      </c>
      <c r="C9398" s="411" t="s">
        <v>891</v>
      </c>
      <c r="D9398" s="412"/>
      <c r="E9398" s="412">
        <v>2200</v>
      </c>
      <c r="F9398" s="412">
        <v>0</v>
      </c>
      <c r="G9398" s="412"/>
      <c r="H9398" s="413"/>
    </row>
    <row r="9399" spans="2:8" ht="27.75" x14ac:dyDescent="0.35">
      <c r="B9399" s="410" t="s">
        <v>10207</v>
      </c>
      <c r="C9399" s="411" t="s">
        <v>891</v>
      </c>
      <c r="D9399" s="412"/>
      <c r="E9399" s="412">
        <v>0</v>
      </c>
      <c r="F9399" s="412">
        <v>2500</v>
      </c>
      <c r="G9399" s="412"/>
      <c r="H9399" s="413"/>
    </row>
    <row r="9400" spans="2:8" ht="27.75" x14ac:dyDescent="0.35">
      <c r="B9400" s="410" t="s">
        <v>10208</v>
      </c>
      <c r="C9400" s="411" t="s">
        <v>891</v>
      </c>
      <c r="D9400" s="412"/>
      <c r="E9400" s="412">
        <v>2500</v>
      </c>
      <c r="F9400" s="412">
        <v>0</v>
      </c>
      <c r="G9400" s="412"/>
      <c r="H9400" s="413"/>
    </row>
    <row r="9401" spans="2:8" ht="27.75" x14ac:dyDescent="0.35">
      <c r="B9401" s="410" t="s">
        <v>10209</v>
      </c>
      <c r="C9401" s="411" t="s">
        <v>891</v>
      </c>
      <c r="D9401" s="412"/>
      <c r="E9401" s="412">
        <v>0</v>
      </c>
      <c r="F9401" s="412">
        <v>2200</v>
      </c>
      <c r="G9401" s="412"/>
      <c r="H9401" s="413"/>
    </row>
    <row r="9402" spans="2:8" ht="27.75" x14ac:dyDescent="0.35">
      <c r="B9402" s="410" t="s">
        <v>10210</v>
      </c>
      <c r="C9402" s="411" t="s">
        <v>891</v>
      </c>
      <c r="D9402" s="412"/>
      <c r="E9402" s="412">
        <v>2200</v>
      </c>
      <c r="F9402" s="412">
        <v>0</v>
      </c>
      <c r="G9402" s="412"/>
      <c r="H9402" s="413"/>
    </row>
    <row r="9403" spans="2:8" ht="27.75" x14ac:dyDescent="0.35">
      <c r="B9403" s="410" t="s">
        <v>10211</v>
      </c>
      <c r="C9403" s="411" t="s">
        <v>891</v>
      </c>
      <c r="D9403" s="412"/>
      <c r="E9403" s="412">
        <v>0</v>
      </c>
      <c r="F9403" s="412">
        <v>11000</v>
      </c>
      <c r="G9403" s="412"/>
      <c r="H9403" s="413"/>
    </row>
    <row r="9404" spans="2:8" ht="27.75" x14ac:dyDescent="0.35">
      <c r="B9404" s="410" t="s">
        <v>10212</v>
      </c>
      <c r="C9404" s="411" t="s">
        <v>891</v>
      </c>
      <c r="D9404" s="412"/>
      <c r="E9404" s="412">
        <v>11000</v>
      </c>
      <c r="F9404" s="412">
        <v>0</v>
      </c>
      <c r="G9404" s="412"/>
      <c r="H9404" s="413"/>
    </row>
    <row r="9405" spans="2:8" ht="40.5" x14ac:dyDescent="0.35">
      <c r="B9405" s="410" t="s">
        <v>10213</v>
      </c>
      <c r="C9405" s="411" t="s">
        <v>893</v>
      </c>
      <c r="D9405" s="412"/>
      <c r="E9405" s="412">
        <v>0</v>
      </c>
      <c r="F9405" s="412">
        <v>2200</v>
      </c>
      <c r="G9405" s="412"/>
      <c r="H9405" s="413"/>
    </row>
    <row r="9406" spans="2:8" ht="40.5" x14ac:dyDescent="0.35">
      <c r="B9406" s="410" t="s">
        <v>10214</v>
      </c>
      <c r="C9406" s="411" t="s">
        <v>893</v>
      </c>
      <c r="D9406" s="412"/>
      <c r="E9406" s="412">
        <v>2200</v>
      </c>
      <c r="F9406" s="412">
        <v>0</v>
      </c>
      <c r="G9406" s="412"/>
      <c r="H9406" s="413"/>
    </row>
    <row r="9407" spans="2:8" ht="40.5" x14ac:dyDescent="0.35">
      <c r="B9407" s="410" t="s">
        <v>10215</v>
      </c>
      <c r="C9407" s="411" t="s">
        <v>893</v>
      </c>
      <c r="D9407" s="412"/>
      <c r="E9407" s="412">
        <v>0</v>
      </c>
      <c r="F9407" s="412">
        <v>2500</v>
      </c>
      <c r="G9407" s="412"/>
      <c r="H9407" s="413"/>
    </row>
    <row r="9408" spans="2:8" ht="40.5" x14ac:dyDescent="0.35">
      <c r="B9408" s="410" t="s">
        <v>10216</v>
      </c>
      <c r="C9408" s="411" t="s">
        <v>893</v>
      </c>
      <c r="D9408" s="412"/>
      <c r="E9408" s="412">
        <v>2500</v>
      </c>
      <c r="F9408" s="412">
        <v>0</v>
      </c>
      <c r="G9408" s="412"/>
      <c r="H9408" s="413"/>
    </row>
    <row r="9409" spans="2:8" ht="40.5" x14ac:dyDescent="0.35">
      <c r="B9409" s="410" t="s">
        <v>10217</v>
      </c>
      <c r="C9409" s="411" t="s">
        <v>893</v>
      </c>
      <c r="D9409" s="412"/>
      <c r="E9409" s="412">
        <v>0</v>
      </c>
      <c r="F9409" s="412">
        <v>2200</v>
      </c>
      <c r="G9409" s="412"/>
      <c r="H9409" s="413"/>
    </row>
    <row r="9410" spans="2:8" ht="40.5" x14ac:dyDescent="0.35">
      <c r="B9410" s="410" t="s">
        <v>10218</v>
      </c>
      <c r="C9410" s="411" t="s">
        <v>893</v>
      </c>
      <c r="D9410" s="412"/>
      <c r="E9410" s="412">
        <v>2200</v>
      </c>
      <c r="F9410" s="412">
        <v>0</v>
      </c>
      <c r="G9410" s="412"/>
      <c r="H9410" s="413"/>
    </row>
    <row r="9411" spans="2:8" ht="40.5" x14ac:dyDescent="0.35">
      <c r="B9411" s="410" t="s">
        <v>10219</v>
      </c>
      <c r="C9411" s="411" t="s">
        <v>893</v>
      </c>
      <c r="D9411" s="412"/>
      <c r="E9411" s="412">
        <v>0</v>
      </c>
      <c r="F9411" s="412">
        <v>2200</v>
      </c>
      <c r="G9411" s="412"/>
      <c r="H9411" s="413"/>
    </row>
    <row r="9412" spans="2:8" ht="40.5" x14ac:dyDescent="0.35">
      <c r="B9412" s="410" t="s">
        <v>10220</v>
      </c>
      <c r="C9412" s="411" t="s">
        <v>893</v>
      </c>
      <c r="D9412" s="412"/>
      <c r="E9412" s="412">
        <v>2200</v>
      </c>
      <c r="F9412" s="412">
        <v>0</v>
      </c>
      <c r="G9412" s="412"/>
      <c r="H9412" s="413"/>
    </row>
    <row r="9413" spans="2:8" ht="40.5" x14ac:dyDescent="0.35">
      <c r="B9413" s="410" t="s">
        <v>10221</v>
      </c>
      <c r="C9413" s="411" t="s">
        <v>893</v>
      </c>
      <c r="D9413" s="412"/>
      <c r="E9413" s="412">
        <v>0</v>
      </c>
      <c r="F9413" s="412">
        <v>2200</v>
      </c>
      <c r="G9413" s="412"/>
      <c r="H9413" s="413"/>
    </row>
    <row r="9414" spans="2:8" ht="40.5" x14ac:dyDescent="0.35">
      <c r="B9414" s="410" t="s">
        <v>10222</v>
      </c>
      <c r="C9414" s="411" t="s">
        <v>893</v>
      </c>
      <c r="D9414" s="412"/>
      <c r="E9414" s="412">
        <v>2200</v>
      </c>
      <c r="F9414" s="412">
        <v>0</v>
      </c>
      <c r="G9414" s="412"/>
      <c r="H9414" s="413"/>
    </row>
    <row r="9415" spans="2:8" ht="40.5" x14ac:dyDescent="0.35">
      <c r="B9415" s="410" t="s">
        <v>10223</v>
      </c>
      <c r="C9415" s="411" t="s">
        <v>893</v>
      </c>
      <c r="D9415" s="412"/>
      <c r="E9415" s="412">
        <v>0</v>
      </c>
      <c r="F9415" s="412">
        <v>3000</v>
      </c>
      <c r="G9415" s="412"/>
      <c r="H9415" s="413"/>
    </row>
    <row r="9416" spans="2:8" ht="40.5" x14ac:dyDescent="0.35">
      <c r="B9416" s="410" t="s">
        <v>10224</v>
      </c>
      <c r="C9416" s="411" t="s">
        <v>893</v>
      </c>
      <c r="D9416" s="412"/>
      <c r="E9416" s="412">
        <v>3000</v>
      </c>
      <c r="F9416" s="412">
        <v>0</v>
      </c>
      <c r="G9416" s="412"/>
      <c r="H9416" s="413"/>
    </row>
    <row r="9417" spans="2:8" ht="40.5" x14ac:dyDescent="0.35">
      <c r="B9417" s="410" t="s">
        <v>10225</v>
      </c>
      <c r="C9417" s="411" t="s">
        <v>893</v>
      </c>
      <c r="D9417" s="412"/>
      <c r="E9417" s="412">
        <v>0</v>
      </c>
      <c r="F9417" s="412">
        <v>2200</v>
      </c>
      <c r="G9417" s="412"/>
      <c r="H9417" s="413"/>
    </row>
    <row r="9418" spans="2:8" ht="40.5" x14ac:dyDescent="0.35">
      <c r="B9418" s="410" t="s">
        <v>10226</v>
      </c>
      <c r="C9418" s="411" t="s">
        <v>893</v>
      </c>
      <c r="D9418" s="412"/>
      <c r="E9418" s="412">
        <v>2200</v>
      </c>
      <c r="F9418" s="412">
        <v>0</v>
      </c>
      <c r="G9418" s="412"/>
      <c r="H9418" s="413"/>
    </row>
    <row r="9419" spans="2:8" ht="40.5" x14ac:dyDescent="0.35">
      <c r="B9419" s="410" t="s">
        <v>10227</v>
      </c>
      <c r="C9419" s="411" t="s">
        <v>893</v>
      </c>
      <c r="D9419" s="412"/>
      <c r="E9419" s="412">
        <v>0</v>
      </c>
      <c r="F9419" s="412">
        <v>2500</v>
      </c>
      <c r="G9419" s="412"/>
      <c r="H9419" s="413"/>
    </row>
    <row r="9420" spans="2:8" ht="40.5" x14ac:dyDescent="0.35">
      <c r="B9420" s="410" t="s">
        <v>10228</v>
      </c>
      <c r="C9420" s="411" t="s">
        <v>893</v>
      </c>
      <c r="D9420" s="412"/>
      <c r="E9420" s="412">
        <v>2500</v>
      </c>
      <c r="F9420" s="412">
        <v>0</v>
      </c>
      <c r="G9420" s="412"/>
      <c r="H9420" s="413"/>
    </row>
    <row r="9421" spans="2:8" ht="40.5" x14ac:dyDescent="0.35">
      <c r="B9421" s="410" t="s">
        <v>10229</v>
      </c>
      <c r="C9421" s="411" t="s">
        <v>893</v>
      </c>
      <c r="D9421" s="412"/>
      <c r="E9421" s="412">
        <v>0</v>
      </c>
      <c r="F9421" s="412">
        <v>3000</v>
      </c>
      <c r="G9421" s="412"/>
      <c r="H9421" s="413"/>
    </row>
    <row r="9422" spans="2:8" ht="40.5" x14ac:dyDescent="0.35">
      <c r="B9422" s="410" t="s">
        <v>10230</v>
      </c>
      <c r="C9422" s="411" t="s">
        <v>893</v>
      </c>
      <c r="D9422" s="412"/>
      <c r="E9422" s="412">
        <v>3000</v>
      </c>
      <c r="F9422" s="412">
        <v>0</v>
      </c>
      <c r="G9422" s="412"/>
      <c r="H9422" s="413"/>
    </row>
    <row r="9423" spans="2:8" ht="40.5" x14ac:dyDescent="0.35">
      <c r="B9423" s="410" t="s">
        <v>10231</v>
      </c>
      <c r="C9423" s="411" t="s">
        <v>893</v>
      </c>
      <c r="D9423" s="412"/>
      <c r="E9423" s="412">
        <v>0</v>
      </c>
      <c r="F9423" s="412">
        <v>2200</v>
      </c>
      <c r="G9423" s="412"/>
      <c r="H9423" s="413"/>
    </row>
    <row r="9424" spans="2:8" ht="40.5" x14ac:dyDescent="0.35">
      <c r="B9424" s="410" t="s">
        <v>10232</v>
      </c>
      <c r="C9424" s="411" t="s">
        <v>893</v>
      </c>
      <c r="D9424" s="412"/>
      <c r="E9424" s="412">
        <v>2200</v>
      </c>
      <c r="F9424" s="412">
        <v>0</v>
      </c>
      <c r="G9424" s="412"/>
      <c r="H9424" s="413"/>
    </row>
    <row r="9425" spans="2:8" ht="40.5" x14ac:dyDescent="0.35">
      <c r="B9425" s="410" t="s">
        <v>10233</v>
      </c>
      <c r="C9425" s="411" t="s">
        <v>893</v>
      </c>
      <c r="D9425" s="412"/>
      <c r="E9425" s="412">
        <v>0</v>
      </c>
      <c r="F9425" s="412">
        <v>7000</v>
      </c>
      <c r="G9425" s="412"/>
      <c r="H9425" s="413"/>
    </row>
    <row r="9426" spans="2:8" ht="40.5" x14ac:dyDescent="0.35">
      <c r="B9426" s="410" t="s">
        <v>10234</v>
      </c>
      <c r="C9426" s="411" t="s">
        <v>893</v>
      </c>
      <c r="D9426" s="412"/>
      <c r="E9426" s="412">
        <v>7000</v>
      </c>
      <c r="F9426" s="412">
        <v>0</v>
      </c>
      <c r="G9426" s="412"/>
      <c r="H9426" s="413"/>
    </row>
    <row r="9427" spans="2:8" ht="40.5" x14ac:dyDescent="0.35">
      <c r="B9427" s="410" t="s">
        <v>10235</v>
      </c>
      <c r="C9427" s="411" t="s">
        <v>893</v>
      </c>
      <c r="D9427" s="412"/>
      <c r="E9427" s="412">
        <v>0</v>
      </c>
      <c r="F9427" s="412">
        <v>2200</v>
      </c>
      <c r="G9427" s="412"/>
      <c r="H9427" s="413"/>
    </row>
    <row r="9428" spans="2:8" ht="40.5" x14ac:dyDescent="0.35">
      <c r="B9428" s="410" t="s">
        <v>10236</v>
      </c>
      <c r="C9428" s="411" t="s">
        <v>893</v>
      </c>
      <c r="D9428" s="412"/>
      <c r="E9428" s="412">
        <v>2200</v>
      </c>
      <c r="F9428" s="412">
        <v>0</v>
      </c>
      <c r="G9428" s="412"/>
      <c r="H9428" s="413"/>
    </row>
    <row r="9429" spans="2:8" ht="40.5" x14ac:dyDescent="0.35">
      <c r="B9429" s="410" t="s">
        <v>10237</v>
      </c>
      <c r="C9429" s="411" t="s">
        <v>893</v>
      </c>
      <c r="D9429" s="412"/>
      <c r="E9429" s="412">
        <v>0</v>
      </c>
      <c r="F9429" s="412">
        <v>2500</v>
      </c>
      <c r="G9429" s="412"/>
      <c r="H9429" s="413"/>
    </row>
    <row r="9430" spans="2:8" ht="40.5" x14ac:dyDescent="0.35">
      <c r="B9430" s="410" t="s">
        <v>10238</v>
      </c>
      <c r="C9430" s="411" t="s">
        <v>893</v>
      </c>
      <c r="D9430" s="412"/>
      <c r="E9430" s="412">
        <v>2500</v>
      </c>
      <c r="F9430" s="412">
        <v>0</v>
      </c>
      <c r="G9430" s="412"/>
      <c r="H9430" s="413"/>
    </row>
    <row r="9431" spans="2:8" ht="40.5" x14ac:dyDescent="0.35">
      <c r="B9431" s="410" t="s">
        <v>10239</v>
      </c>
      <c r="C9431" s="411" t="s">
        <v>893</v>
      </c>
      <c r="D9431" s="412"/>
      <c r="E9431" s="412">
        <v>0</v>
      </c>
      <c r="F9431" s="412">
        <v>11000</v>
      </c>
      <c r="G9431" s="412"/>
      <c r="H9431" s="413"/>
    </row>
    <row r="9432" spans="2:8" ht="40.5" x14ac:dyDescent="0.35">
      <c r="B9432" s="410" t="s">
        <v>10240</v>
      </c>
      <c r="C9432" s="411" t="s">
        <v>893</v>
      </c>
      <c r="D9432" s="412"/>
      <c r="E9432" s="412">
        <v>11000</v>
      </c>
      <c r="F9432" s="412">
        <v>0</v>
      </c>
      <c r="G9432" s="412"/>
      <c r="H9432" s="413"/>
    </row>
    <row r="9433" spans="2:8" ht="40.5" x14ac:dyDescent="0.35">
      <c r="B9433" s="410" t="s">
        <v>10241</v>
      </c>
      <c r="C9433" s="411" t="s">
        <v>893</v>
      </c>
      <c r="D9433" s="412"/>
      <c r="E9433" s="412">
        <v>0</v>
      </c>
      <c r="F9433" s="412">
        <v>2200</v>
      </c>
      <c r="G9433" s="412"/>
      <c r="H9433" s="413"/>
    </row>
    <row r="9434" spans="2:8" ht="40.5" x14ac:dyDescent="0.35">
      <c r="B9434" s="410" t="s">
        <v>10242</v>
      </c>
      <c r="C9434" s="411" t="s">
        <v>893</v>
      </c>
      <c r="D9434" s="412"/>
      <c r="E9434" s="412">
        <v>2200</v>
      </c>
      <c r="F9434" s="412">
        <v>0</v>
      </c>
      <c r="G9434" s="412"/>
      <c r="H9434" s="413"/>
    </row>
    <row r="9435" spans="2:8" ht="40.5" x14ac:dyDescent="0.35">
      <c r="B9435" s="410" t="s">
        <v>10243</v>
      </c>
      <c r="C9435" s="411" t="s">
        <v>895</v>
      </c>
      <c r="D9435" s="412"/>
      <c r="E9435" s="412">
        <v>0</v>
      </c>
      <c r="F9435" s="412">
        <v>2200</v>
      </c>
      <c r="G9435" s="412"/>
      <c r="H9435" s="413"/>
    </row>
    <row r="9436" spans="2:8" ht="40.5" x14ac:dyDescent="0.35">
      <c r="B9436" s="410" t="s">
        <v>10244</v>
      </c>
      <c r="C9436" s="411" t="s">
        <v>895</v>
      </c>
      <c r="D9436" s="412"/>
      <c r="E9436" s="412">
        <v>2200</v>
      </c>
      <c r="F9436" s="412">
        <v>0</v>
      </c>
      <c r="G9436" s="412"/>
      <c r="H9436" s="413"/>
    </row>
    <row r="9437" spans="2:8" ht="40.5" x14ac:dyDescent="0.35">
      <c r="B9437" s="410" t="s">
        <v>10245</v>
      </c>
      <c r="C9437" s="411" t="s">
        <v>897</v>
      </c>
      <c r="D9437" s="412"/>
      <c r="E9437" s="412">
        <v>0</v>
      </c>
      <c r="F9437" s="412">
        <v>2500</v>
      </c>
      <c r="G9437" s="412"/>
      <c r="H9437" s="413"/>
    </row>
    <row r="9438" spans="2:8" ht="40.5" x14ac:dyDescent="0.35">
      <c r="B9438" s="410" t="s">
        <v>10246</v>
      </c>
      <c r="C9438" s="411" t="s">
        <v>897</v>
      </c>
      <c r="D9438" s="412"/>
      <c r="E9438" s="412">
        <v>2500</v>
      </c>
      <c r="F9438" s="412">
        <v>0</v>
      </c>
      <c r="G9438" s="412"/>
      <c r="H9438" s="413"/>
    </row>
    <row r="9439" spans="2:8" ht="40.5" x14ac:dyDescent="0.35">
      <c r="B9439" s="410" t="s">
        <v>10247</v>
      </c>
      <c r="C9439" s="411" t="s">
        <v>897</v>
      </c>
      <c r="D9439" s="412"/>
      <c r="E9439" s="412">
        <v>0</v>
      </c>
      <c r="F9439" s="412">
        <v>3000</v>
      </c>
      <c r="G9439" s="412"/>
      <c r="H9439" s="413"/>
    </row>
    <row r="9440" spans="2:8" ht="40.5" x14ac:dyDescent="0.35">
      <c r="B9440" s="410" t="s">
        <v>10248</v>
      </c>
      <c r="C9440" s="411" t="s">
        <v>897</v>
      </c>
      <c r="D9440" s="412"/>
      <c r="E9440" s="412">
        <v>3000</v>
      </c>
      <c r="F9440" s="412">
        <v>0</v>
      </c>
      <c r="G9440" s="412"/>
      <c r="H9440" s="413"/>
    </row>
    <row r="9441" spans="2:8" ht="40.5" x14ac:dyDescent="0.35">
      <c r="B9441" s="410" t="s">
        <v>10249</v>
      </c>
      <c r="C9441" s="411" t="s">
        <v>897</v>
      </c>
      <c r="D9441" s="412"/>
      <c r="E9441" s="412">
        <v>0</v>
      </c>
      <c r="F9441" s="412">
        <v>2200</v>
      </c>
      <c r="G9441" s="412"/>
      <c r="H9441" s="413"/>
    </row>
    <row r="9442" spans="2:8" ht="40.5" x14ac:dyDescent="0.35">
      <c r="B9442" s="410" t="s">
        <v>10250</v>
      </c>
      <c r="C9442" s="411" t="s">
        <v>897</v>
      </c>
      <c r="D9442" s="412"/>
      <c r="E9442" s="412">
        <v>2200</v>
      </c>
      <c r="F9442" s="412">
        <v>0</v>
      </c>
      <c r="G9442" s="412"/>
      <c r="H9442" s="413"/>
    </row>
    <row r="9443" spans="2:8" ht="40.5" x14ac:dyDescent="0.35">
      <c r="B9443" s="410" t="s">
        <v>10251</v>
      </c>
      <c r="C9443" s="411" t="s">
        <v>897</v>
      </c>
      <c r="D9443" s="412"/>
      <c r="E9443" s="412">
        <v>0</v>
      </c>
      <c r="F9443" s="412">
        <v>2200</v>
      </c>
      <c r="G9443" s="412"/>
      <c r="H9443" s="413"/>
    </row>
    <row r="9444" spans="2:8" ht="40.5" x14ac:dyDescent="0.35">
      <c r="B9444" s="410" t="s">
        <v>10252</v>
      </c>
      <c r="C9444" s="411" t="s">
        <v>897</v>
      </c>
      <c r="D9444" s="412"/>
      <c r="E9444" s="412">
        <v>2200</v>
      </c>
      <c r="F9444" s="412">
        <v>0</v>
      </c>
      <c r="G9444" s="412"/>
      <c r="H9444" s="413"/>
    </row>
    <row r="9445" spans="2:8" ht="40.5" x14ac:dyDescent="0.35">
      <c r="B9445" s="410" t="s">
        <v>10253</v>
      </c>
      <c r="C9445" s="411" t="s">
        <v>897</v>
      </c>
      <c r="D9445" s="412"/>
      <c r="E9445" s="412">
        <v>0</v>
      </c>
      <c r="F9445" s="412">
        <v>2200</v>
      </c>
      <c r="G9445" s="412"/>
      <c r="H9445" s="413"/>
    </row>
    <row r="9446" spans="2:8" ht="40.5" x14ac:dyDescent="0.35">
      <c r="B9446" s="410" t="s">
        <v>10254</v>
      </c>
      <c r="C9446" s="411" t="s">
        <v>897</v>
      </c>
      <c r="D9446" s="412"/>
      <c r="E9446" s="412">
        <v>2200</v>
      </c>
      <c r="F9446" s="412">
        <v>0</v>
      </c>
      <c r="G9446" s="412"/>
      <c r="H9446" s="413"/>
    </row>
    <row r="9447" spans="2:8" ht="40.5" x14ac:dyDescent="0.35">
      <c r="B9447" s="410" t="s">
        <v>10255</v>
      </c>
      <c r="C9447" s="411" t="s">
        <v>897</v>
      </c>
      <c r="D9447" s="412"/>
      <c r="E9447" s="412">
        <v>0</v>
      </c>
      <c r="F9447" s="412">
        <v>3000</v>
      </c>
      <c r="G9447" s="412"/>
      <c r="H9447" s="413"/>
    </row>
    <row r="9448" spans="2:8" ht="40.5" x14ac:dyDescent="0.35">
      <c r="B9448" s="410" t="s">
        <v>10256</v>
      </c>
      <c r="C9448" s="411" t="s">
        <v>897</v>
      </c>
      <c r="D9448" s="412"/>
      <c r="E9448" s="412">
        <v>3000</v>
      </c>
      <c r="F9448" s="412">
        <v>0</v>
      </c>
      <c r="G9448" s="412"/>
      <c r="H9448" s="413"/>
    </row>
    <row r="9449" spans="2:8" ht="40.5" x14ac:dyDescent="0.35">
      <c r="B9449" s="410" t="s">
        <v>10257</v>
      </c>
      <c r="C9449" s="411" t="s">
        <v>897</v>
      </c>
      <c r="D9449" s="412"/>
      <c r="E9449" s="412">
        <v>0</v>
      </c>
      <c r="F9449" s="412">
        <v>2200</v>
      </c>
      <c r="G9449" s="412"/>
      <c r="H9449" s="413"/>
    </row>
    <row r="9450" spans="2:8" ht="40.5" x14ac:dyDescent="0.35">
      <c r="B9450" s="410" t="s">
        <v>10258</v>
      </c>
      <c r="C9450" s="411" t="s">
        <v>897</v>
      </c>
      <c r="D9450" s="412"/>
      <c r="E9450" s="412">
        <v>2200</v>
      </c>
      <c r="F9450" s="412">
        <v>0</v>
      </c>
      <c r="G9450" s="412"/>
      <c r="H9450" s="413"/>
    </row>
    <row r="9451" spans="2:8" ht="40.5" x14ac:dyDescent="0.35">
      <c r="B9451" s="410" t="s">
        <v>10259</v>
      </c>
      <c r="C9451" s="411" t="s">
        <v>897</v>
      </c>
      <c r="D9451" s="412"/>
      <c r="E9451" s="412">
        <v>0</v>
      </c>
      <c r="F9451" s="412">
        <v>3000</v>
      </c>
      <c r="G9451" s="412"/>
      <c r="H9451" s="413"/>
    </row>
    <row r="9452" spans="2:8" ht="40.5" x14ac:dyDescent="0.35">
      <c r="B9452" s="410" t="s">
        <v>10260</v>
      </c>
      <c r="C9452" s="411" t="s">
        <v>897</v>
      </c>
      <c r="D9452" s="412"/>
      <c r="E9452" s="412">
        <v>3000</v>
      </c>
      <c r="F9452" s="412">
        <v>0</v>
      </c>
      <c r="G9452" s="412"/>
      <c r="H9452" s="413"/>
    </row>
    <row r="9453" spans="2:8" ht="40.5" x14ac:dyDescent="0.35">
      <c r="B9453" s="410" t="s">
        <v>10261</v>
      </c>
      <c r="C9453" s="411" t="s">
        <v>897</v>
      </c>
      <c r="D9453" s="412"/>
      <c r="E9453" s="412">
        <v>0</v>
      </c>
      <c r="F9453" s="412">
        <v>2500</v>
      </c>
      <c r="G9453" s="412"/>
      <c r="H9453" s="413"/>
    </row>
    <row r="9454" spans="2:8" ht="40.5" x14ac:dyDescent="0.35">
      <c r="B9454" s="410" t="s">
        <v>10262</v>
      </c>
      <c r="C9454" s="411" t="s">
        <v>897</v>
      </c>
      <c r="D9454" s="412"/>
      <c r="E9454" s="412">
        <v>2500</v>
      </c>
      <c r="F9454" s="412">
        <v>0</v>
      </c>
      <c r="G9454" s="412"/>
      <c r="H9454" s="413"/>
    </row>
    <row r="9455" spans="2:8" ht="40.5" x14ac:dyDescent="0.35">
      <c r="B9455" s="410" t="s">
        <v>10263</v>
      </c>
      <c r="C9455" s="411" t="s">
        <v>897</v>
      </c>
      <c r="D9455" s="412"/>
      <c r="E9455" s="412">
        <v>0</v>
      </c>
      <c r="F9455" s="412">
        <v>3000</v>
      </c>
      <c r="G9455" s="412"/>
      <c r="H9455" s="413"/>
    </row>
    <row r="9456" spans="2:8" ht="40.5" x14ac:dyDescent="0.35">
      <c r="B9456" s="410" t="s">
        <v>10264</v>
      </c>
      <c r="C9456" s="411" t="s">
        <v>897</v>
      </c>
      <c r="D9456" s="412"/>
      <c r="E9456" s="412">
        <v>3000</v>
      </c>
      <c r="F9456" s="412">
        <v>0</v>
      </c>
      <c r="G9456" s="412"/>
      <c r="H9456" s="413"/>
    </row>
    <row r="9457" spans="2:8" ht="40.5" x14ac:dyDescent="0.35">
      <c r="B9457" s="410" t="s">
        <v>10265</v>
      </c>
      <c r="C9457" s="411" t="s">
        <v>897</v>
      </c>
      <c r="D9457" s="412"/>
      <c r="E9457" s="412">
        <v>0</v>
      </c>
      <c r="F9457" s="412">
        <v>7000</v>
      </c>
      <c r="G9457" s="412"/>
      <c r="H9457" s="413"/>
    </row>
    <row r="9458" spans="2:8" ht="40.5" x14ac:dyDescent="0.35">
      <c r="B9458" s="410" t="s">
        <v>10266</v>
      </c>
      <c r="C9458" s="411" t="s">
        <v>897</v>
      </c>
      <c r="D9458" s="412"/>
      <c r="E9458" s="412">
        <v>7000</v>
      </c>
      <c r="F9458" s="412">
        <v>0</v>
      </c>
      <c r="G9458" s="412"/>
      <c r="H9458" s="413"/>
    </row>
    <row r="9459" spans="2:8" ht="40.5" x14ac:dyDescent="0.35">
      <c r="B9459" s="410" t="s">
        <v>10267</v>
      </c>
      <c r="C9459" s="411" t="s">
        <v>897</v>
      </c>
      <c r="D9459" s="412"/>
      <c r="E9459" s="412">
        <v>0</v>
      </c>
      <c r="F9459" s="412">
        <v>2500</v>
      </c>
      <c r="G9459" s="412"/>
      <c r="H9459" s="413"/>
    </row>
    <row r="9460" spans="2:8" ht="40.5" x14ac:dyDescent="0.35">
      <c r="B9460" s="410" t="s">
        <v>10268</v>
      </c>
      <c r="C9460" s="411" t="s">
        <v>897</v>
      </c>
      <c r="D9460" s="412"/>
      <c r="E9460" s="412">
        <v>2500</v>
      </c>
      <c r="F9460" s="412">
        <v>0</v>
      </c>
      <c r="G9460" s="412"/>
      <c r="H9460" s="413"/>
    </row>
    <row r="9461" spans="2:8" ht="40.5" x14ac:dyDescent="0.35">
      <c r="B9461" s="410" t="s">
        <v>10269</v>
      </c>
      <c r="C9461" s="411" t="s">
        <v>897</v>
      </c>
      <c r="D9461" s="412"/>
      <c r="E9461" s="412">
        <v>0</v>
      </c>
      <c r="F9461" s="412">
        <v>2500</v>
      </c>
      <c r="G9461" s="412"/>
      <c r="H9461" s="413"/>
    </row>
    <row r="9462" spans="2:8" ht="40.5" x14ac:dyDescent="0.35">
      <c r="B9462" s="410" t="s">
        <v>10270</v>
      </c>
      <c r="C9462" s="411" t="s">
        <v>897</v>
      </c>
      <c r="D9462" s="412"/>
      <c r="E9462" s="412">
        <v>2500</v>
      </c>
      <c r="F9462" s="412">
        <v>0</v>
      </c>
      <c r="G9462" s="412"/>
      <c r="H9462" s="413"/>
    </row>
    <row r="9463" spans="2:8" ht="40.5" x14ac:dyDescent="0.35">
      <c r="B9463" s="410" t="s">
        <v>10271</v>
      </c>
      <c r="C9463" s="411" t="s">
        <v>897</v>
      </c>
      <c r="D9463" s="412"/>
      <c r="E9463" s="412">
        <v>0</v>
      </c>
      <c r="F9463" s="412">
        <v>2200</v>
      </c>
      <c r="G9463" s="412"/>
      <c r="H9463" s="413"/>
    </row>
    <row r="9464" spans="2:8" ht="40.5" x14ac:dyDescent="0.35">
      <c r="B9464" s="410" t="s">
        <v>10272</v>
      </c>
      <c r="C9464" s="411" t="s">
        <v>897</v>
      </c>
      <c r="D9464" s="412"/>
      <c r="E9464" s="412">
        <v>2200</v>
      </c>
      <c r="F9464" s="412">
        <v>0</v>
      </c>
      <c r="G9464" s="412"/>
      <c r="H9464" s="413"/>
    </row>
    <row r="9465" spans="2:8" ht="40.5" x14ac:dyDescent="0.35">
      <c r="B9465" s="410" t="s">
        <v>10273</v>
      </c>
      <c r="C9465" s="411" t="s">
        <v>897</v>
      </c>
      <c r="D9465" s="412"/>
      <c r="E9465" s="412">
        <v>0</v>
      </c>
      <c r="F9465" s="412">
        <v>11000</v>
      </c>
      <c r="G9465" s="412"/>
      <c r="H9465" s="413"/>
    </row>
    <row r="9466" spans="2:8" ht="40.5" x14ac:dyDescent="0.35">
      <c r="B9466" s="410" t="s">
        <v>10274</v>
      </c>
      <c r="C9466" s="411" t="s">
        <v>897</v>
      </c>
      <c r="D9466" s="412"/>
      <c r="E9466" s="412">
        <v>11000</v>
      </c>
      <c r="F9466" s="412">
        <v>0</v>
      </c>
      <c r="G9466" s="412"/>
      <c r="H9466" s="413"/>
    </row>
    <row r="9467" spans="2:8" ht="40.5" x14ac:dyDescent="0.35">
      <c r="B9467" s="410" t="s">
        <v>10275</v>
      </c>
      <c r="C9467" s="411" t="s">
        <v>897</v>
      </c>
      <c r="D9467" s="412"/>
      <c r="E9467" s="412">
        <v>0</v>
      </c>
      <c r="F9467" s="412">
        <v>2200</v>
      </c>
      <c r="G9467" s="412"/>
      <c r="H9467" s="413"/>
    </row>
    <row r="9468" spans="2:8" ht="40.5" x14ac:dyDescent="0.35">
      <c r="B9468" s="410" t="s">
        <v>10276</v>
      </c>
      <c r="C9468" s="411" t="s">
        <v>897</v>
      </c>
      <c r="D9468" s="412"/>
      <c r="E9468" s="412">
        <v>2200</v>
      </c>
      <c r="F9468" s="412">
        <v>0</v>
      </c>
      <c r="G9468" s="412"/>
      <c r="H9468" s="413"/>
    </row>
    <row r="9469" spans="2:8" ht="40.5" x14ac:dyDescent="0.35">
      <c r="B9469" s="410" t="s">
        <v>10277</v>
      </c>
      <c r="C9469" s="411" t="s">
        <v>899</v>
      </c>
      <c r="D9469" s="412"/>
      <c r="E9469" s="412">
        <v>0</v>
      </c>
      <c r="F9469" s="412">
        <v>2200</v>
      </c>
      <c r="G9469" s="412"/>
      <c r="H9469" s="413"/>
    </row>
    <row r="9470" spans="2:8" ht="40.5" x14ac:dyDescent="0.35">
      <c r="B9470" s="410" t="s">
        <v>10278</v>
      </c>
      <c r="C9470" s="411" t="s">
        <v>899</v>
      </c>
      <c r="D9470" s="412"/>
      <c r="E9470" s="412">
        <v>2200</v>
      </c>
      <c r="F9470" s="412">
        <v>0</v>
      </c>
      <c r="G9470" s="412"/>
      <c r="H9470" s="413"/>
    </row>
    <row r="9471" spans="2:8" ht="27.75" x14ac:dyDescent="0.35">
      <c r="B9471" s="410" t="s">
        <v>10279</v>
      </c>
      <c r="C9471" s="411" t="s">
        <v>911</v>
      </c>
      <c r="D9471" s="412"/>
      <c r="E9471" s="412">
        <v>0</v>
      </c>
      <c r="F9471" s="412">
        <v>2200</v>
      </c>
      <c r="G9471" s="412"/>
      <c r="H9471" s="413"/>
    </row>
    <row r="9472" spans="2:8" ht="27.75" x14ac:dyDescent="0.35">
      <c r="B9472" s="410" t="s">
        <v>10280</v>
      </c>
      <c r="C9472" s="411" t="s">
        <v>911</v>
      </c>
      <c r="D9472" s="412"/>
      <c r="E9472" s="412">
        <v>2200</v>
      </c>
      <c r="F9472" s="412">
        <v>0</v>
      </c>
      <c r="G9472" s="412"/>
      <c r="H9472" s="413"/>
    </row>
    <row r="9473" spans="2:8" ht="40.5" x14ac:dyDescent="0.35">
      <c r="B9473" s="410" t="s">
        <v>10281</v>
      </c>
      <c r="C9473" s="411" t="s">
        <v>913</v>
      </c>
      <c r="D9473" s="412"/>
      <c r="E9473" s="412">
        <v>0</v>
      </c>
      <c r="F9473" s="412">
        <v>3787.02</v>
      </c>
      <c r="G9473" s="412"/>
      <c r="H9473" s="413"/>
    </row>
    <row r="9474" spans="2:8" ht="40.5" x14ac:dyDescent="0.35">
      <c r="B9474" s="410" t="s">
        <v>10282</v>
      </c>
      <c r="C9474" s="411" t="s">
        <v>913</v>
      </c>
      <c r="D9474" s="412"/>
      <c r="E9474" s="412">
        <v>3787.02</v>
      </c>
      <c r="F9474" s="412">
        <v>0</v>
      </c>
      <c r="G9474" s="412"/>
      <c r="H9474" s="413"/>
    </row>
    <row r="9475" spans="2:8" ht="53.25" x14ac:dyDescent="0.35">
      <c r="B9475" s="410" t="s">
        <v>10283</v>
      </c>
      <c r="C9475" s="411" t="s">
        <v>915</v>
      </c>
      <c r="D9475" s="412"/>
      <c r="E9475" s="412">
        <v>0</v>
      </c>
      <c r="F9475" s="412">
        <v>2500</v>
      </c>
      <c r="G9475" s="412"/>
      <c r="H9475" s="413"/>
    </row>
    <row r="9476" spans="2:8" ht="53.25" x14ac:dyDescent="0.35">
      <c r="B9476" s="410" t="s">
        <v>10284</v>
      </c>
      <c r="C9476" s="411" t="s">
        <v>915</v>
      </c>
      <c r="D9476" s="412"/>
      <c r="E9476" s="412">
        <v>2500</v>
      </c>
      <c r="F9476" s="412">
        <v>0</v>
      </c>
      <c r="G9476" s="412"/>
      <c r="H9476" s="413"/>
    </row>
    <row r="9477" spans="2:8" ht="53.25" x14ac:dyDescent="0.35">
      <c r="B9477" s="410" t="s">
        <v>10285</v>
      </c>
      <c r="C9477" s="411" t="s">
        <v>915</v>
      </c>
      <c r="D9477" s="412"/>
      <c r="E9477" s="412">
        <v>0</v>
      </c>
      <c r="F9477" s="412">
        <v>3000</v>
      </c>
      <c r="G9477" s="412"/>
      <c r="H9477" s="413"/>
    </row>
    <row r="9478" spans="2:8" ht="53.25" x14ac:dyDescent="0.35">
      <c r="B9478" s="410" t="s">
        <v>10286</v>
      </c>
      <c r="C9478" s="411" t="s">
        <v>915</v>
      </c>
      <c r="D9478" s="412"/>
      <c r="E9478" s="412">
        <v>3000</v>
      </c>
      <c r="F9478" s="412">
        <v>0</v>
      </c>
      <c r="G9478" s="412"/>
      <c r="H9478" s="413"/>
    </row>
    <row r="9479" spans="2:8" ht="53.25" x14ac:dyDescent="0.35">
      <c r="B9479" s="410" t="s">
        <v>10287</v>
      </c>
      <c r="C9479" s="411" t="s">
        <v>915</v>
      </c>
      <c r="D9479" s="412"/>
      <c r="E9479" s="412">
        <v>0</v>
      </c>
      <c r="F9479" s="412">
        <v>2200</v>
      </c>
      <c r="G9479" s="412"/>
      <c r="H9479" s="413"/>
    </row>
    <row r="9480" spans="2:8" ht="53.25" x14ac:dyDescent="0.35">
      <c r="B9480" s="410" t="s">
        <v>10288</v>
      </c>
      <c r="C9480" s="411" t="s">
        <v>915</v>
      </c>
      <c r="D9480" s="412"/>
      <c r="E9480" s="412">
        <v>2200</v>
      </c>
      <c r="F9480" s="412">
        <v>0</v>
      </c>
      <c r="G9480" s="412"/>
      <c r="H9480" s="413"/>
    </row>
    <row r="9481" spans="2:8" ht="53.25" x14ac:dyDescent="0.35">
      <c r="B9481" s="410" t="s">
        <v>10289</v>
      </c>
      <c r="C9481" s="411" t="s">
        <v>915</v>
      </c>
      <c r="D9481" s="412"/>
      <c r="E9481" s="412">
        <v>0</v>
      </c>
      <c r="F9481" s="412">
        <v>2200</v>
      </c>
      <c r="G9481" s="412"/>
      <c r="H9481" s="413"/>
    </row>
    <row r="9482" spans="2:8" ht="53.25" x14ac:dyDescent="0.35">
      <c r="B9482" s="410" t="s">
        <v>10290</v>
      </c>
      <c r="C9482" s="411" t="s">
        <v>915</v>
      </c>
      <c r="D9482" s="412"/>
      <c r="E9482" s="412">
        <v>2200</v>
      </c>
      <c r="F9482" s="412">
        <v>0</v>
      </c>
      <c r="G9482" s="412"/>
      <c r="H9482" s="413"/>
    </row>
    <row r="9483" spans="2:8" ht="53.25" x14ac:dyDescent="0.35">
      <c r="B9483" s="410" t="s">
        <v>10291</v>
      </c>
      <c r="C9483" s="411" t="s">
        <v>915</v>
      </c>
      <c r="D9483" s="412"/>
      <c r="E9483" s="412">
        <v>0</v>
      </c>
      <c r="F9483" s="412">
        <v>3000</v>
      </c>
      <c r="G9483" s="412"/>
      <c r="H9483" s="413"/>
    </row>
    <row r="9484" spans="2:8" ht="53.25" x14ac:dyDescent="0.35">
      <c r="B9484" s="410" t="s">
        <v>10292</v>
      </c>
      <c r="C9484" s="411" t="s">
        <v>915</v>
      </c>
      <c r="D9484" s="412"/>
      <c r="E9484" s="412">
        <v>3000</v>
      </c>
      <c r="F9484" s="412">
        <v>0</v>
      </c>
      <c r="G9484" s="412"/>
      <c r="H9484" s="413"/>
    </row>
    <row r="9485" spans="2:8" ht="53.25" x14ac:dyDescent="0.35">
      <c r="B9485" s="410" t="s">
        <v>10293</v>
      </c>
      <c r="C9485" s="411" t="s">
        <v>915</v>
      </c>
      <c r="D9485" s="412"/>
      <c r="E9485" s="412">
        <v>0</v>
      </c>
      <c r="F9485" s="412">
        <v>2200</v>
      </c>
      <c r="G9485" s="412"/>
      <c r="H9485" s="413"/>
    </row>
    <row r="9486" spans="2:8" ht="53.25" x14ac:dyDescent="0.35">
      <c r="B9486" s="410" t="s">
        <v>10294</v>
      </c>
      <c r="C9486" s="411" t="s">
        <v>915</v>
      </c>
      <c r="D9486" s="412"/>
      <c r="E9486" s="412">
        <v>2200</v>
      </c>
      <c r="F9486" s="412">
        <v>0</v>
      </c>
      <c r="G9486" s="412"/>
      <c r="H9486" s="413"/>
    </row>
    <row r="9487" spans="2:8" ht="53.25" x14ac:dyDescent="0.35">
      <c r="B9487" s="410" t="s">
        <v>10295</v>
      </c>
      <c r="C9487" s="411" t="s">
        <v>915</v>
      </c>
      <c r="D9487" s="412"/>
      <c r="E9487" s="412">
        <v>0</v>
      </c>
      <c r="F9487" s="412">
        <v>2200</v>
      </c>
      <c r="G9487" s="412"/>
      <c r="H9487" s="413"/>
    </row>
    <row r="9488" spans="2:8" ht="53.25" x14ac:dyDescent="0.35">
      <c r="B9488" s="410" t="s">
        <v>10296</v>
      </c>
      <c r="C9488" s="411" t="s">
        <v>915</v>
      </c>
      <c r="D9488" s="412"/>
      <c r="E9488" s="412">
        <v>2200</v>
      </c>
      <c r="F9488" s="412">
        <v>0</v>
      </c>
      <c r="G9488" s="412"/>
      <c r="H9488" s="413"/>
    </row>
    <row r="9489" spans="2:8" ht="53.25" x14ac:dyDescent="0.35">
      <c r="B9489" s="410" t="s">
        <v>10297</v>
      </c>
      <c r="C9489" s="411" t="s">
        <v>915</v>
      </c>
      <c r="D9489" s="412"/>
      <c r="E9489" s="412">
        <v>0</v>
      </c>
      <c r="F9489" s="412">
        <v>3000</v>
      </c>
      <c r="G9489" s="412"/>
      <c r="H9489" s="413"/>
    </row>
    <row r="9490" spans="2:8" ht="53.25" x14ac:dyDescent="0.35">
      <c r="B9490" s="410" t="s">
        <v>10298</v>
      </c>
      <c r="C9490" s="411" t="s">
        <v>915</v>
      </c>
      <c r="D9490" s="412"/>
      <c r="E9490" s="412">
        <v>3000</v>
      </c>
      <c r="F9490" s="412">
        <v>0</v>
      </c>
      <c r="G9490" s="412"/>
      <c r="H9490" s="413"/>
    </row>
    <row r="9491" spans="2:8" ht="53.25" x14ac:dyDescent="0.35">
      <c r="B9491" s="410" t="s">
        <v>10299</v>
      </c>
      <c r="C9491" s="411" t="s">
        <v>915</v>
      </c>
      <c r="D9491" s="412"/>
      <c r="E9491" s="412">
        <v>0</v>
      </c>
      <c r="F9491" s="412">
        <v>2200</v>
      </c>
      <c r="G9491" s="412"/>
      <c r="H9491" s="413"/>
    </row>
    <row r="9492" spans="2:8" ht="53.25" x14ac:dyDescent="0.35">
      <c r="B9492" s="410" t="s">
        <v>10300</v>
      </c>
      <c r="C9492" s="411" t="s">
        <v>915</v>
      </c>
      <c r="D9492" s="412"/>
      <c r="E9492" s="412">
        <v>2200</v>
      </c>
      <c r="F9492" s="412">
        <v>0</v>
      </c>
      <c r="G9492" s="412"/>
      <c r="H9492" s="413"/>
    </row>
    <row r="9493" spans="2:8" ht="53.25" x14ac:dyDescent="0.35">
      <c r="B9493" s="410" t="s">
        <v>10301</v>
      </c>
      <c r="C9493" s="411" t="s">
        <v>915</v>
      </c>
      <c r="D9493" s="412"/>
      <c r="E9493" s="412">
        <v>0</v>
      </c>
      <c r="F9493" s="412">
        <v>3000</v>
      </c>
      <c r="G9493" s="412"/>
      <c r="H9493" s="413"/>
    </row>
    <row r="9494" spans="2:8" ht="53.25" x14ac:dyDescent="0.35">
      <c r="B9494" s="410" t="s">
        <v>10302</v>
      </c>
      <c r="C9494" s="411" t="s">
        <v>915</v>
      </c>
      <c r="D9494" s="412"/>
      <c r="E9494" s="412">
        <v>3000</v>
      </c>
      <c r="F9494" s="412">
        <v>0</v>
      </c>
      <c r="G9494" s="412"/>
      <c r="H9494" s="413"/>
    </row>
    <row r="9495" spans="2:8" ht="53.25" x14ac:dyDescent="0.35">
      <c r="B9495" s="410" t="s">
        <v>10303</v>
      </c>
      <c r="C9495" s="411" t="s">
        <v>915</v>
      </c>
      <c r="D9495" s="412"/>
      <c r="E9495" s="412">
        <v>0</v>
      </c>
      <c r="F9495" s="412">
        <v>2500</v>
      </c>
      <c r="G9495" s="412"/>
      <c r="H9495" s="413"/>
    </row>
    <row r="9496" spans="2:8" ht="53.25" x14ac:dyDescent="0.35">
      <c r="B9496" s="410" t="s">
        <v>10304</v>
      </c>
      <c r="C9496" s="411" t="s">
        <v>915</v>
      </c>
      <c r="D9496" s="412"/>
      <c r="E9496" s="412">
        <v>2500</v>
      </c>
      <c r="F9496" s="412">
        <v>0</v>
      </c>
      <c r="G9496" s="412"/>
      <c r="H9496" s="413"/>
    </row>
    <row r="9497" spans="2:8" ht="53.25" x14ac:dyDescent="0.35">
      <c r="B9497" s="410" t="s">
        <v>10305</v>
      </c>
      <c r="C9497" s="411" t="s">
        <v>915</v>
      </c>
      <c r="D9497" s="412"/>
      <c r="E9497" s="412">
        <v>0</v>
      </c>
      <c r="F9497" s="412">
        <v>7000</v>
      </c>
      <c r="G9497" s="412"/>
      <c r="H9497" s="413"/>
    </row>
    <row r="9498" spans="2:8" ht="53.25" x14ac:dyDescent="0.35">
      <c r="B9498" s="410" t="s">
        <v>10306</v>
      </c>
      <c r="C9498" s="411" t="s">
        <v>915</v>
      </c>
      <c r="D9498" s="412"/>
      <c r="E9498" s="412">
        <v>7000</v>
      </c>
      <c r="F9498" s="412">
        <v>0</v>
      </c>
      <c r="G9498" s="412"/>
      <c r="H9498" s="413"/>
    </row>
    <row r="9499" spans="2:8" ht="53.25" x14ac:dyDescent="0.35">
      <c r="B9499" s="410" t="s">
        <v>10307</v>
      </c>
      <c r="C9499" s="411" t="s">
        <v>915</v>
      </c>
      <c r="D9499" s="412"/>
      <c r="E9499" s="412">
        <v>0</v>
      </c>
      <c r="F9499" s="412">
        <v>2500</v>
      </c>
      <c r="G9499" s="412"/>
      <c r="H9499" s="413"/>
    </row>
    <row r="9500" spans="2:8" ht="53.25" x14ac:dyDescent="0.35">
      <c r="B9500" s="410" t="s">
        <v>10308</v>
      </c>
      <c r="C9500" s="411" t="s">
        <v>915</v>
      </c>
      <c r="D9500" s="412"/>
      <c r="E9500" s="412">
        <v>2500</v>
      </c>
      <c r="F9500" s="412">
        <v>0</v>
      </c>
      <c r="G9500" s="412"/>
      <c r="H9500" s="413"/>
    </row>
    <row r="9501" spans="2:8" ht="53.25" x14ac:dyDescent="0.35">
      <c r="B9501" s="410" t="s">
        <v>10309</v>
      </c>
      <c r="C9501" s="411" t="s">
        <v>915</v>
      </c>
      <c r="D9501" s="412"/>
      <c r="E9501" s="412">
        <v>0</v>
      </c>
      <c r="F9501" s="412">
        <v>2500</v>
      </c>
      <c r="G9501" s="412"/>
      <c r="H9501" s="413"/>
    </row>
    <row r="9502" spans="2:8" ht="53.25" x14ac:dyDescent="0.35">
      <c r="B9502" s="410" t="s">
        <v>10310</v>
      </c>
      <c r="C9502" s="411" t="s">
        <v>915</v>
      </c>
      <c r="D9502" s="412"/>
      <c r="E9502" s="412">
        <v>2500</v>
      </c>
      <c r="F9502" s="412">
        <v>0</v>
      </c>
      <c r="G9502" s="412"/>
      <c r="H9502" s="413"/>
    </row>
    <row r="9503" spans="2:8" ht="53.25" x14ac:dyDescent="0.35">
      <c r="B9503" s="410" t="s">
        <v>10311</v>
      </c>
      <c r="C9503" s="411" t="s">
        <v>915</v>
      </c>
      <c r="D9503" s="412"/>
      <c r="E9503" s="412">
        <v>0</v>
      </c>
      <c r="F9503" s="412">
        <v>2200</v>
      </c>
      <c r="G9503" s="412"/>
      <c r="H9503" s="413"/>
    </row>
    <row r="9504" spans="2:8" ht="53.25" x14ac:dyDescent="0.35">
      <c r="B9504" s="410" t="s">
        <v>10312</v>
      </c>
      <c r="C9504" s="411" t="s">
        <v>915</v>
      </c>
      <c r="D9504" s="412"/>
      <c r="E9504" s="412">
        <v>2200</v>
      </c>
      <c r="F9504" s="412">
        <v>0</v>
      </c>
      <c r="G9504" s="412"/>
      <c r="H9504" s="413"/>
    </row>
    <row r="9505" spans="2:8" ht="53.25" x14ac:dyDescent="0.35">
      <c r="B9505" s="410" t="s">
        <v>10313</v>
      </c>
      <c r="C9505" s="411" t="s">
        <v>915</v>
      </c>
      <c r="D9505" s="412"/>
      <c r="E9505" s="412">
        <v>0</v>
      </c>
      <c r="F9505" s="412">
        <v>11000</v>
      </c>
      <c r="G9505" s="412"/>
      <c r="H9505" s="413"/>
    </row>
    <row r="9506" spans="2:8" ht="53.25" x14ac:dyDescent="0.35">
      <c r="B9506" s="410" t="s">
        <v>10314</v>
      </c>
      <c r="C9506" s="411" t="s">
        <v>915</v>
      </c>
      <c r="D9506" s="412"/>
      <c r="E9506" s="412">
        <v>11000</v>
      </c>
      <c r="F9506" s="412">
        <v>0</v>
      </c>
      <c r="G9506" s="412"/>
      <c r="H9506" s="413"/>
    </row>
    <row r="9507" spans="2:8" ht="53.25" x14ac:dyDescent="0.35">
      <c r="B9507" s="410" t="s">
        <v>10315</v>
      </c>
      <c r="C9507" s="411" t="s">
        <v>915</v>
      </c>
      <c r="D9507" s="412"/>
      <c r="E9507" s="412">
        <v>0</v>
      </c>
      <c r="F9507" s="412">
        <v>2200</v>
      </c>
      <c r="G9507" s="412"/>
      <c r="H9507" s="413"/>
    </row>
    <row r="9508" spans="2:8" ht="53.25" x14ac:dyDescent="0.35">
      <c r="B9508" s="410" t="s">
        <v>10316</v>
      </c>
      <c r="C9508" s="411" t="s">
        <v>915</v>
      </c>
      <c r="D9508" s="412"/>
      <c r="E9508" s="412">
        <v>2200</v>
      </c>
      <c r="F9508" s="412">
        <v>0</v>
      </c>
      <c r="G9508" s="412"/>
      <c r="H9508" s="413"/>
    </row>
    <row r="9509" spans="2:8" ht="53.25" x14ac:dyDescent="0.35">
      <c r="B9509" s="410" t="s">
        <v>10317</v>
      </c>
      <c r="C9509" s="411" t="s">
        <v>915</v>
      </c>
      <c r="D9509" s="412"/>
      <c r="E9509" s="412">
        <v>0</v>
      </c>
      <c r="F9509" s="412">
        <v>2200</v>
      </c>
      <c r="G9509" s="412"/>
      <c r="H9509" s="413"/>
    </row>
    <row r="9510" spans="2:8" ht="53.25" x14ac:dyDescent="0.35">
      <c r="B9510" s="410" t="s">
        <v>10318</v>
      </c>
      <c r="C9510" s="411" t="s">
        <v>915</v>
      </c>
      <c r="D9510" s="412"/>
      <c r="E9510" s="412">
        <v>2200</v>
      </c>
      <c r="F9510" s="412">
        <v>0</v>
      </c>
      <c r="G9510" s="412"/>
      <c r="H9510" s="413"/>
    </row>
    <row r="9511" spans="2:8" ht="27.75" x14ac:dyDescent="0.35">
      <c r="B9511" s="410" t="s">
        <v>10319</v>
      </c>
      <c r="C9511" s="411" t="s">
        <v>917</v>
      </c>
      <c r="D9511" s="412"/>
      <c r="E9511" s="412">
        <v>0</v>
      </c>
      <c r="F9511" s="412">
        <v>3787.02</v>
      </c>
      <c r="G9511" s="412"/>
      <c r="H9511" s="413"/>
    </row>
    <row r="9512" spans="2:8" ht="27.75" x14ac:dyDescent="0.35">
      <c r="B9512" s="410" t="s">
        <v>10320</v>
      </c>
      <c r="C9512" s="411" t="s">
        <v>917</v>
      </c>
      <c r="D9512" s="412"/>
      <c r="E9512" s="412">
        <v>3787.02</v>
      </c>
      <c r="F9512" s="412">
        <v>0</v>
      </c>
      <c r="G9512" s="412"/>
      <c r="H9512" s="413"/>
    </row>
    <row r="9513" spans="2:8" ht="53.25" x14ac:dyDescent="0.35">
      <c r="B9513" s="410" t="s">
        <v>10321</v>
      </c>
      <c r="C9513" s="411" t="s">
        <v>919</v>
      </c>
      <c r="D9513" s="412"/>
      <c r="E9513" s="412">
        <v>0</v>
      </c>
      <c r="F9513" s="412">
        <v>2200</v>
      </c>
      <c r="G9513" s="412"/>
      <c r="H9513" s="413"/>
    </row>
    <row r="9514" spans="2:8" ht="53.25" x14ac:dyDescent="0.35">
      <c r="B9514" s="410" t="s">
        <v>10322</v>
      </c>
      <c r="C9514" s="411" t="s">
        <v>919</v>
      </c>
      <c r="D9514" s="412"/>
      <c r="E9514" s="412">
        <v>2200</v>
      </c>
      <c r="F9514" s="412">
        <v>0</v>
      </c>
      <c r="G9514" s="412"/>
      <c r="H9514" s="413"/>
    </row>
    <row r="9515" spans="2:8" ht="27.75" x14ac:dyDescent="0.35">
      <c r="B9515" s="410" t="s">
        <v>10323</v>
      </c>
      <c r="C9515" s="411" t="s">
        <v>2163</v>
      </c>
      <c r="D9515" s="412">
        <v>0</v>
      </c>
      <c r="E9515" s="412">
        <v>26400</v>
      </c>
      <c r="F9515" s="412">
        <v>26400</v>
      </c>
      <c r="G9515" s="412">
        <v>0</v>
      </c>
      <c r="H9515" s="413"/>
    </row>
    <row r="9516" spans="2:8" x14ac:dyDescent="0.35">
      <c r="B9516" s="410" t="s">
        <v>10324</v>
      </c>
      <c r="C9516" s="411" t="s">
        <v>2165</v>
      </c>
      <c r="D9516" s="412">
        <v>0</v>
      </c>
      <c r="E9516" s="412">
        <v>26400</v>
      </c>
      <c r="F9516" s="412">
        <v>26400</v>
      </c>
      <c r="G9516" s="412">
        <v>0</v>
      </c>
      <c r="H9516" s="413"/>
    </row>
    <row r="9517" spans="2:8" x14ac:dyDescent="0.35">
      <c r="B9517" s="410" t="s">
        <v>10325</v>
      </c>
      <c r="C9517" s="411" t="s">
        <v>2167</v>
      </c>
      <c r="D9517" s="412">
        <v>0</v>
      </c>
      <c r="E9517" s="412">
        <v>26400</v>
      </c>
      <c r="F9517" s="412">
        <v>26400</v>
      </c>
      <c r="G9517" s="412">
        <v>0</v>
      </c>
      <c r="H9517" s="413"/>
    </row>
    <row r="9518" spans="2:8" ht="40.5" x14ac:dyDescent="0.35">
      <c r="B9518" s="410" t="s">
        <v>10326</v>
      </c>
      <c r="C9518" s="411" t="s">
        <v>617</v>
      </c>
      <c r="D9518" s="412"/>
      <c r="E9518" s="412">
        <v>0</v>
      </c>
      <c r="F9518" s="412">
        <v>2200</v>
      </c>
      <c r="G9518" s="412"/>
      <c r="H9518" s="413"/>
    </row>
    <row r="9519" spans="2:8" ht="40.5" x14ac:dyDescent="0.35">
      <c r="B9519" s="410" t="s">
        <v>10327</v>
      </c>
      <c r="C9519" s="411" t="s">
        <v>617</v>
      </c>
      <c r="D9519" s="412"/>
      <c r="E9519" s="412">
        <v>2200</v>
      </c>
      <c r="F9519" s="412">
        <v>0</v>
      </c>
      <c r="G9519" s="412"/>
      <c r="H9519" s="413"/>
    </row>
    <row r="9520" spans="2:8" ht="27.75" x14ac:dyDescent="0.35">
      <c r="B9520" s="410" t="s">
        <v>10328</v>
      </c>
      <c r="C9520" s="411" t="s">
        <v>663</v>
      </c>
      <c r="D9520" s="412"/>
      <c r="E9520" s="412">
        <v>0</v>
      </c>
      <c r="F9520" s="412">
        <v>2200</v>
      </c>
      <c r="G9520" s="412"/>
      <c r="H9520" s="413"/>
    </row>
    <row r="9521" spans="2:8" ht="27.75" x14ac:dyDescent="0.35">
      <c r="B9521" s="410" t="s">
        <v>10329</v>
      </c>
      <c r="C9521" s="411" t="s">
        <v>663</v>
      </c>
      <c r="D9521" s="412"/>
      <c r="E9521" s="412">
        <v>2200</v>
      </c>
      <c r="F9521" s="412">
        <v>0</v>
      </c>
      <c r="G9521" s="412"/>
      <c r="H9521" s="413"/>
    </row>
    <row r="9522" spans="2:8" ht="27.75" x14ac:dyDescent="0.35">
      <c r="B9522" s="410" t="s">
        <v>10330</v>
      </c>
      <c r="C9522" s="411" t="s">
        <v>666</v>
      </c>
      <c r="D9522" s="412"/>
      <c r="E9522" s="412">
        <v>0</v>
      </c>
      <c r="F9522" s="412">
        <v>2200</v>
      </c>
      <c r="G9522" s="412"/>
      <c r="H9522" s="413"/>
    </row>
    <row r="9523" spans="2:8" ht="27.75" x14ac:dyDescent="0.35">
      <c r="B9523" s="410" t="s">
        <v>10331</v>
      </c>
      <c r="C9523" s="411" t="s">
        <v>666</v>
      </c>
      <c r="D9523" s="412"/>
      <c r="E9523" s="412">
        <v>2200</v>
      </c>
      <c r="F9523" s="412">
        <v>0</v>
      </c>
      <c r="G9523" s="412"/>
      <c r="H9523" s="413"/>
    </row>
    <row r="9524" spans="2:8" ht="40.5" x14ac:dyDescent="0.35">
      <c r="B9524" s="410" t="s">
        <v>10332</v>
      </c>
      <c r="C9524" s="411" t="s">
        <v>668</v>
      </c>
      <c r="D9524" s="412"/>
      <c r="E9524" s="412">
        <v>0</v>
      </c>
      <c r="F9524" s="412">
        <v>2200</v>
      </c>
      <c r="G9524" s="412"/>
      <c r="H9524" s="413"/>
    </row>
    <row r="9525" spans="2:8" ht="40.5" x14ac:dyDescent="0.35">
      <c r="B9525" s="410" t="s">
        <v>10333</v>
      </c>
      <c r="C9525" s="411" t="s">
        <v>668</v>
      </c>
      <c r="D9525" s="412"/>
      <c r="E9525" s="412">
        <v>2200</v>
      </c>
      <c r="F9525" s="412">
        <v>0</v>
      </c>
      <c r="G9525" s="412"/>
      <c r="H9525" s="413"/>
    </row>
    <row r="9526" spans="2:8" ht="27.75" x14ac:dyDescent="0.35">
      <c r="B9526" s="410" t="s">
        <v>10334</v>
      </c>
      <c r="C9526" s="411" t="s">
        <v>764</v>
      </c>
      <c r="D9526" s="412"/>
      <c r="E9526" s="412">
        <v>0</v>
      </c>
      <c r="F9526" s="412">
        <v>2200</v>
      </c>
      <c r="G9526" s="412"/>
      <c r="H9526" s="413"/>
    </row>
    <row r="9527" spans="2:8" ht="27.75" x14ac:dyDescent="0.35">
      <c r="B9527" s="410" t="s">
        <v>10335</v>
      </c>
      <c r="C9527" s="411" t="s">
        <v>764</v>
      </c>
      <c r="D9527" s="412"/>
      <c r="E9527" s="412">
        <v>2200</v>
      </c>
      <c r="F9527" s="412">
        <v>0</v>
      </c>
      <c r="G9527" s="412"/>
      <c r="H9527" s="413"/>
    </row>
    <row r="9528" spans="2:8" ht="27.75" x14ac:dyDescent="0.35">
      <c r="B9528" s="410" t="s">
        <v>10336</v>
      </c>
      <c r="C9528" s="411" t="s">
        <v>768</v>
      </c>
      <c r="D9528" s="412"/>
      <c r="E9528" s="412">
        <v>0</v>
      </c>
      <c r="F9528" s="412">
        <v>2200</v>
      </c>
      <c r="G9528" s="412"/>
      <c r="H9528" s="413"/>
    </row>
    <row r="9529" spans="2:8" ht="27.75" x14ac:dyDescent="0.35">
      <c r="B9529" s="410" t="s">
        <v>10337</v>
      </c>
      <c r="C9529" s="411" t="s">
        <v>768</v>
      </c>
      <c r="D9529" s="412"/>
      <c r="E9529" s="412">
        <v>2200</v>
      </c>
      <c r="F9529" s="412">
        <v>0</v>
      </c>
      <c r="G9529" s="412"/>
      <c r="H9529" s="413"/>
    </row>
    <row r="9530" spans="2:8" ht="40.5" x14ac:dyDescent="0.35">
      <c r="B9530" s="410" t="s">
        <v>10338</v>
      </c>
      <c r="C9530" s="411" t="s">
        <v>813</v>
      </c>
      <c r="D9530" s="412"/>
      <c r="E9530" s="412">
        <v>0</v>
      </c>
      <c r="F9530" s="412">
        <v>2200</v>
      </c>
      <c r="G9530" s="412"/>
      <c r="H9530" s="413"/>
    </row>
    <row r="9531" spans="2:8" ht="40.5" x14ac:dyDescent="0.35">
      <c r="B9531" s="410" t="s">
        <v>10339</v>
      </c>
      <c r="C9531" s="411" t="s">
        <v>813</v>
      </c>
      <c r="D9531" s="412"/>
      <c r="E9531" s="412">
        <v>2200</v>
      </c>
      <c r="F9531" s="412">
        <v>0</v>
      </c>
      <c r="G9531" s="412"/>
      <c r="H9531" s="413"/>
    </row>
    <row r="9532" spans="2:8" ht="40.5" x14ac:dyDescent="0.35">
      <c r="B9532" s="410" t="s">
        <v>10340</v>
      </c>
      <c r="C9532" s="411" t="s">
        <v>824</v>
      </c>
      <c r="D9532" s="412"/>
      <c r="E9532" s="412">
        <v>0</v>
      </c>
      <c r="F9532" s="412">
        <v>2200</v>
      </c>
      <c r="G9532" s="412"/>
      <c r="H9532" s="413"/>
    </row>
    <row r="9533" spans="2:8" ht="40.5" x14ac:dyDescent="0.35">
      <c r="B9533" s="410" t="s">
        <v>10341</v>
      </c>
      <c r="C9533" s="411" t="s">
        <v>824</v>
      </c>
      <c r="D9533" s="412"/>
      <c r="E9533" s="412">
        <v>2200</v>
      </c>
      <c r="F9533" s="412">
        <v>0</v>
      </c>
      <c r="G9533" s="412"/>
      <c r="H9533" s="413"/>
    </row>
    <row r="9534" spans="2:8" ht="40.5" x14ac:dyDescent="0.35">
      <c r="B9534" s="410" t="s">
        <v>10342</v>
      </c>
      <c r="C9534" s="411" t="s">
        <v>831</v>
      </c>
      <c r="D9534" s="412"/>
      <c r="E9534" s="412">
        <v>0</v>
      </c>
      <c r="F9534" s="412">
        <v>2200</v>
      </c>
      <c r="G9534" s="412"/>
      <c r="H9534" s="413"/>
    </row>
    <row r="9535" spans="2:8" ht="40.5" x14ac:dyDescent="0.35">
      <c r="B9535" s="410" t="s">
        <v>10343</v>
      </c>
      <c r="C9535" s="411" t="s">
        <v>831</v>
      </c>
      <c r="D9535" s="412"/>
      <c r="E9535" s="412">
        <v>2200</v>
      </c>
      <c r="F9535" s="412">
        <v>0</v>
      </c>
      <c r="G9535" s="412"/>
      <c r="H9535" s="413"/>
    </row>
    <row r="9536" spans="2:8" ht="27.75" x14ac:dyDescent="0.35">
      <c r="B9536" s="410" t="s">
        <v>10344</v>
      </c>
      <c r="C9536" s="411" t="s">
        <v>879</v>
      </c>
      <c r="D9536" s="412"/>
      <c r="E9536" s="412">
        <v>0</v>
      </c>
      <c r="F9536" s="412">
        <v>2200</v>
      </c>
      <c r="G9536" s="412"/>
      <c r="H9536" s="413"/>
    </row>
    <row r="9537" spans="2:8" ht="27.75" x14ac:dyDescent="0.35">
      <c r="B9537" s="410" t="s">
        <v>10345</v>
      </c>
      <c r="C9537" s="411" t="s">
        <v>879</v>
      </c>
      <c r="D9537" s="412"/>
      <c r="E9537" s="412">
        <v>2200</v>
      </c>
      <c r="F9537" s="412">
        <v>0</v>
      </c>
      <c r="G9537" s="412"/>
      <c r="H9537" s="413"/>
    </row>
    <row r="9538" spans="2:8" ht="27.75" x14ac:dyDescent="0.35">
      <c r="B9538" s="410" t="s">
        <v>10346</v>
      </c>
      <c r="C9538" s="411" t="s">
        <v>891</v>
      </c>
      <c r="D9538" s="412"/>
      <c r="E9538" s="412">
        <v>0</v>
      </c>
      <c r="F9538" s="412">
        <v>2200</v>
      </c>
      <c r="G9538" s="412"/>
      <c r="H9538" s="413"/>
    </row>
    <row r="9539" spans="2:8" ht="27.75" x14ac:dyDescent="0.35">
      <c r="B9539" s="410" t="s">
        <v>10347</v>
      </c>
      <c r="C9539" s="411" t="s">
        <v>891</v>
      </c>
      <c r="D9539" s="412"/>
      <c r="E9539" s="412">
        <v>2200</v>
      </c>
      <c r="F9539" s="412">
        <v>0</v>
      </c>
      <c r="G9539" s="412"/>
      <c r="H9539" s="413"/>
    </row>
    <row r="9540" spans="2:8" ht="40.5" x14ac:dyDescent="0.35">
      <c r="B9540" s="410" t="s">
        <v>10348</v>
      </c>
      <c r="C9540" s="411" t="s">
        <v>893</v>
      </c>
      <c r="D9540" s="412"/>
      <c r="E9540" s="412">
        <v>0</v>
      </c>
      <c r="F9540" s="412">
        <v>2200</v>
      </c>
      <c r="G9540" s="412"/>
      <c r="H9540" s="413"/>
    </row>
    <row r="9541" spans="2:8" ht="40.5" x14ac:dyDescent="0.35">
      <c r="B9541" s="410" t="s">
        <v>10349</v>
      </c>
      <c r="C9541" s="411" t="s">
        <v>893</v>
      </c>
      <c r="D9541" s="412"/>
      <c r="E9541" s="412">
        <v>2200</v>
      </c>
      <c r="F9541" s="412">
        <v>0</v>
      </c>
      <c r="G9541" s="412"/>
      <c r="H9541" s="413"/>
    </row>
    <row r="9542" spans="2:8" ht="27.75" x14ac:dyDescent="0.35">
      <c r="B9542" s="410" t="s">
        <v>10350</v>
      </c>
      <c r="C9542" s="411" t="s">
        <v>2181</v>
      </c>
      <c r="D9542" s="412">
        <v>0</v>
      </c>
      <c r="E9542" s="412">
        <v>1195053.23</v>
      </c>
      <c r="F9542" s="412">
        <v>1195053.23</v>
      </c>
      <c r="G9542" s="412">
        <v>0</v>
      </c>
      <c r="H9542" s="413"/>
    </row>
    <row r="9543" spans="2:8" ht="27.75" x14ac:dyDescent="0.35">
      <c r="B9543" s="410" t="s">
        <v>10351</v>
      </c>
      <c r="C9543" s="411" t="s">
        <v>2183</v>
      </c>
      <c r="D9543" s="412">
        <v>0</v>
      </c>
      <c r="E9543" s="412">
        <v>188154.27</v>
      </c>
      <c r="F9543" s="412">
        <v>188154.27</v>
      </c>
      <c r="G9543" s="412">
        <v>0</v>
      </c>
      <c r="H9543" s="413"/>
    </row>
    <row r="9544" spans="2:8" x14ac:dyDescent="0.35">
      <c r="B9544" s="410" t="s">
        <v>10352</v>
      </c>
      <c r="C9544" s="411" t="s">
        <v>2185</v>
      </c>
      <c r="D9544" s="412">
        <v>0</v>
      </c>
      <c r="E9544" s="412">
        <v>25667</v>
      </c>
      <c r="F9544" s="412">
        <v>25667</v>
      </c>
      <c r="G9544" s="412">
        <v>0</v>
      </c>
      <c r="H9544" s="413"/>
    </row>
    <row r="9545" spans="2:8" ht="27.75" x14ac:dyDescent="0.35">
      <c r="B9545" s="410" t="s">
        <v>10353</v>
      </c>
      <c r="C9545" s="411" t="s">
        <v>929</v>
      </c>
      <c r="D9545" s="412"/>
      <c r="E9545" s="412">
        <v>0</v>
      </c>
      <c r="F9545" s="412">
        <v>933</v>
      </c>
      <c r="G9545" s="412"/>
      <c r="H9545" s="413"/>
    </row>
    <row r="9546" spans="2:8" ht="27.75" x14ac:dyDescent="0.35">
      <c r="B9546" s="410" t="s">
        <v>10354</v>
      </c>
      <c r="C9546" s="411" t="s">
        <v>929</v>
      </c>
      <c r="D9546" s="412"/>
      <c r="E9546" s="412">
        <v>933</v>
      </c>
      <c r="F9546" s="412">
        <v>0</v>
      </c>
      <c r="G9546" s="412"/>
      <c r="H9546" s="413"/>
    </row>
    <row r="9547" spans="2:8" ht="27.75" x14ac:dyDescent="0.35">
      <c r="B9547" s="410" t="s">
        <v>10355</v>
      </c>
      <c r="C9547" s="411" t="s">
        <v>929</v>
      </c>
      <c r="D9547" s="412"/>
      <c r="E9547" s="412">
        <v>0</v>
      </c>
      <c r="F9547" s="412">
        <v>1727</v>
      </c>
      <c r="G9547" s="412"/>
      <c r="H9547" s="413"/>
    </row>
    <row r="9548" spans="2:8" ht="27.75" x14ac:dyDescent="0.35">
      <c r="B9548" s="410" t="s">
        <v>10356</v>
      </c>
      <c r="C9548" s="411" t="s">
        <v>929</v>
      </c>
      <c r="D9548" s="412"/>
      <c r="E9548" s="412">
        <v>1727</v>
      </c>
      <c r="F9548" s="412">
        <v>0</v>
      </c>
      <c r="G9548" s="412"/>
      <c r="H9548" s="413"/>
    </row>
    <row r="9549" spans="2:8" ht="27.75" x14ac:dyDescent="0.35">
      <c r="B9549" s="410" t="s">
        <v>10357</v>
      </c>
      <c r="C9549" s="411" t="s">
        <v>929</v>
      </c>
      <c r="D9549" s="412"/>
      <c r="E9549" s="412">
        <v>0</v>
      </c>
      <c r="F9549" s="412">
        <v>1434</v>
      </c>
      <c r="G9549" s="412"/>
      <c r="H9549" s="413"/>
    </row>
    <row r="9550" spans="2:8" ht="27.75" x14ac:dyDescent="0.35">
      <c r="B9550" s="410" t="s">
        <v>10358</v>
      </c>
      <c r="C9550" s="411" t="s">
        <v>929</v>
      </c>
      <c r="D9550" s="412"/>
      <c r="E9550" s="412">
        <v>1434</v>
      </c>
      <c r="F9550" s="412">
        <v>0</v>
      </c>
      <c r="G9550" s="412"/>
      <c r="H9550" s="413"/>
    </row>
    <row r="9551" spans="2:8" ht="27.75" x14ac:dyDescent="0.35">
      <c r="B9551" s="410" t="s">
        <v>10359</v>
      </c>
      <c r="C9551" s="411" t="s">
        <v>929</v>
      </c>
      <c r="D9551" s="412"/>
      <c r="E9551" s="412">
        <v>0</v>
      </c>
      <c r="F9551" s="412">
        <v>1200</v>
      </c>
      <c r="G9551" s="412"/>
      <c r="H9551" s="413"/>
    </row>
    <row r="9552" spans="2:8" ht="27.75" x14ac:dyDescent="0.35">
      <c r="B9552" s="410" t="s">
        <v>10360</v>
      </c>
      <c r="C9552" s="411" t="s">
        <v>929</v>
      </c>
      <c r="D9552" s="412"/>
      <c r="E9552" s="412">
        <v>1200</v>
      </c>
      <c r="F9552" s="412">
        <v>0</v>
      </c>
      <c r="G9552" s="412"/>
      <c r="H9552" s="413"/>
    </row>
    <row r="9553" spans="2:8" ht="27.75" x14ac:dyDescent="0.35">
      <c r="B9553" s="410" t="s">
        <v>10361</v>
      </c>
      <c r="C9553" s="411" t="s">
        <v>929</v>
      </c>
      <c r="D9553" s="412"/>
      <c r="E9553" s="412">
        <v>0</v>
      </c>
      <c r="F9553" s="412">
        <v>600</v>
      </c>
      <c r="G9553" s="412"/>
      <c r="H9553" s="413"/>
    </row>
    <row r="9554" spans="2:8" ht="27.75" x14ac:dyDescent="0.35">
      <c r="B9554" s="410" t="s">
        <v>10362</v>
      </c>
      <c r="C9554" s="411" t="s">
        <v>929</v>
      </c>
      <c r="D9554" s="412"/>
      <c r="E9554" s="412">
        <v>600</v>
      </c>
      <c r="F9554" s="412">
        <v>0</v>
      </c>
      <c r="G9554" s="412"/>
      <c r="H9554" s="413"/>
    </row>
    <row r="9555" spans="2:8" ht="27.75" x14ac:dyDescent="0.35">
      <c r="B9555" s="410" t="s">
        <v>10363</v>
      </c>
      <c r="C9555" s="411" t="s">
        <v>929</v>
      </c>
      <c r="D9555" s="412"/>
      <c r="E9555" s="412">
        <v>0</v>
      </c>
      <c r="F9555" s="412">
        <v>854</v>
      </c>
      <c r="G9555" s="412"/>
      <c r="H9555" s="413"/>
    </row>
    <row r="9556" spans="2:8" ht="27.75" x14ac:dyDescent="0.35">
      <c r="B9556" s="410" t="s">
        <v>10364</v>
      </c>
      <c r="C9556" s="411" t="s">
        <v>929</v>
      </c>
      <c r="D9556" s="412"/>
      <c r="E9556" s="412">
        <v>854</v>
      </c>
      <c r="F9556" s="412">
        <v>0</v>
      </c>
      <c r="G9556" s="412"/>
      <c r="H9556" s="413"/>
    </row>
    <row r="9557" spans="2:8" ht="27.75" x14ac:dyDescent="0.35">
      <c r="B9557" s="410" t="s">
        <v>10365</v>
      </c>
      <c r="C9557" s="411" t="s">
        <v>929</v>
      </c>
      <c r="D9557" s="412"/>
      <c r="E9557" s="412">
        <v>0</v>
      </c>
      <c r="F9557" s="412">
        <v>1067</v>
      </c>
      <c r="G9557" s="412"/>
      <c r="H9557" s="413"/>
    </row>
    <row r="9558" spans="2:8" ht="27.75" x14ac:dyDescent="0.35">
      <c r="B9558" s="410" t="s">
        <v>10366</v>
      </c>
      <c r="C9558" s="411" t="s">
        <v>929</v>
      </c>
      <c r="D9558" s="412"/>
      <c r="E9558" s="412">
        <v>1067</v>
      </c>
      <c r="F9558" s="412">
        <v>0</v>
      </c>
      <c r="G9558" s="412"/>
      <c r="H9558" s="413"/>
    </row>
    <row r="9559" spans="2:8" ht="27.75" x14ac:dyDescent="0.35">
      <c r="B9559" s="410" t="s">
        <v>10367</v>
      </c>
      <c r="C9559" s="411" t="s">
        <v>929</v>
      </c>
      <c r="D9559" s="412"/>
      <c r="E9559" s="412">
        <v>0</v>
      </c>
      <c r="F9559" s="412">
        <v>1600</v>
      </c>
      <c r="G9559" s="412"/>
      <c r="H9559" s="413"/>
    </row>
    <row r="9560" spans="2:8" ht="27.75" x14ac:dyDescent="0.35">
      <c r="B9560" s="410" t="s">
        <v>10368</v>
      </c>
      <c r="C9560" s="411" t="s">
        <v>929</v>
      </c>
      <c r="D9560" s="412"/>
      <c r="E9560" s="412">
        <v>1600</v>
      </c>
      <c r="F9560" s="412">
        <v>0</v>
      </c>
      <c r="G9560" s="412"/>
      <c r="H9560" s="413"/>
    </row>
    <row r="9561" spans="2:8" ht="27.75" x14ac:dyDescent="0.35">
      <c r="B9561" s="410" t="s">
        <v>10369</v>
      </c>
      <c r="C9561" s="411" t="s">
        <v>929</v>
      </c>
      <c r="D9561" s="412"/>
      <c r="E9561" s="412">
        <v>0</v>
      </c>
      <c r="F9561" s="412">
        <v>750</v>
      </c>
      <c r="G9561" s="412"/>
      <c r="H9561" s="413"/>
    </row>
    <row r="9562" spans="2:8" ht="27.75" x14ac:dyDescent="0.35">
      <c r="B9562" s="410" t="s">
        <v>10370</v>
      </c>
      <c r="C9562" s="411" t="s">
        <v>929</v>
      </c>
      <c r="D9562" s="412"/>
      <c r="E9562" s="412">
        <v>750</v>
      </c>
      <c r="F9562" s="412">
        <v>0</v>
      </c>
      <c r="G9562" s="412"/>
      <c r="H9562" s="413"/>
    </row>
    <row r="9563" spans="2:8" ht="27.75" x14ac:dyDescent="0.35">
      <c r="B9563" s="410" t="s">
        <v>10371</v>
      </c>
      <c r="C9563" s="411" t="s">
        <v>929</v>
      </c>
      <c r="D9563" s="412"/>
      <c r="E9563" s="412">
        <v>0</v>
      </c>
      <c r="F9563" s="412">
        <v>600</v>
      </c>
      <c r="G9563" s="412"/>
      <c r="H9563" s="413"/>
    </row>
    <row r="9564" spans="2:8" ht="27.75" x14ac:dyDescent="0.35">
      <c r="B9564" s="410" t="s">
        <v>10372</v>
      </c>
      <c r="C9564" s="411" t="s">
        <v>929</v>
      </c>
      <c r="D9564" s="412"/>
      <c r="E9564" s="412">
        <v>600</v>
      </c>
      <c r="F9564" s="412">
        <v>0</v>
      </c>
      <c r="G9564" s="412"/>
      <c r="H9564" s="413"/>
    </row>
    <row r="9565" spans="2:8" ht="27.75" x14ac:dyDescent="0.35">
      <c r="B9565" s="410" t="s">
        <v>10373</v>
      </c>
      <c r="C9565" s="411" t="s">
        <v>929</v>
      </c>
      <c r="D9565" s="412"/>
      <c r="E9565" s="412">
        <v>0</v>
      </c>
      <c r="F9565" s="412">
        <v>1200</v>
      </c>
      <c r="G9565" s="412"/>
      <c r="H9565" s="413"/>
    </row>
    <row r="9566" spans="2:8" ht="27.75" x14ac:dyDescent="0.35">
      <c r="B9566" s="410" t="s">
        <v>10374</v>
      </c>
      <c r="C9566" s="411" t="s">
        <v>929</v>
      </c>
      <c r="D9566" s="412"/>
      <c r="E9566" s="412">
        <v>1200</v>
      </c>
      <c r="F9566" s="412">
        <v>0</v>
      </c>
      <c r="G9566" s="412"/>
      <c r="H9566" s="413"/>
    </row>
    <row r="9567" spans="2:8" ht="27.75" x14ac:dyDescent="0.35">
      <c r="B9567" s="410" t="s">
        <v>10375</v>
      </c>
      <c r="C9567" s="411" t="s">
        <v>929</v>
      </c>
      <c r="D9567" s="412"/>
      <c r="E9567" s="412">
        <v>0</v>
      </c>
      <c r="F9567" s="412">
        <v>854</v>
      </c>
      <c r="G9567" s="412"/>
      <c r="H9567" s="413"/>
    </row>
    <row r="9568" spans="2:8" ht="27.75" x14ac:dyDescent="0.35">
      <c r="B9568" s="410" t="s">
        <v>10376</v>
      </c>
      <c r="C9568" s="411" t="s">
        <v>929</v>
      </c>
      <c r="D9568" s="412"/>
      <c r="E9568" s="412">
        <v>854</v>
      </c>
      <c r="F9568" s="412">
        <v>0</v>
      </c>
      <c r="G9568" s="412"/>
      <c r="H9568" s="413"/>
    </row>
    <row r="9569" spans="2:8" ht="27.75" x14ac:dyDescent="0.35">
      <c r="B9569" s="410" t="s">
        <v>10377</v>
      </c>
      <c r="C9569" s="411" t="s">
        <v>929</v>
      </c>
      <c r="D9569" s="412"/>
      <c r="E9569" s="412">
        <v>0</v>
      </c>
      <c r="F9569" s="412">
        <v>1200</v>
      </c>
      <c r="G9569" s="412"/>
      <c r="H9569" s="413"/>
    </row>
    <row r="9570" spans="2:8" ht="27.75" x14ac:dyDescent="0.35">
      <c r="B9570" s="410" t="s">
        <v>10378</v>
      </c>
      <c r="C9570" s="411" t="s">
        <v>929</v>
      </c>
      <c r="D9570" s="412"/>
      <c r="E9570" s="412">
        <v>1200</v>
      </c>
      <c r="F9570" s="412">
        <v>0</v>
      </c>
      <c r="G9570" s="412"/>
      <c r="H9570" s="413"/>
    </row>
    <row r="9571" spans="2:8" ht="27.75" x14ac:dyDescent="0.35">
      <c r="B9571" s="410" t="s">
        <v>10379</v>
      </c>
      <c r="C9571" s="411" t="s">
        <v>929</v>
      </c>
      <c r="D9571" s="412"/>
      <c r="E9571" s="412">
        <v>0</v>
      </c>
      <c r="F9571" s="412">
        <v>1000</v>
      </c>
      <c r="G9571" s="412"/>
      <c r="H9571" s="413"/>
    </row>
    <row r="9572" spans="2:8" ht="27.75" x14ac:dyDescent="0.35">
      <c r="B9572" s="410" t="s">
        <v>10380</v>
      </c>
      <c r="C9572" s="411" t="s">
        <v>929</v>
      </c>
      <c r="D9572" s="412"/>
      <c r="E9572" s="412">
        <v>1000</v>
      </c>
      <c r="F9572" s="412">
        <v>0</v>
      </c>
      <c r="G9572" s="412"/>
      <c r="H9572" s="413"/>
    </row>
    <row r="9573" spans="2:8" ht="27.75" x14ac:dyDescent="0.35">
      <c r="B9573" s="410" t="s">
        <v>10381</v>
      </c>
      <c r="C9573" s="411" t="s">
        <v>929</v>
      </c>
      <c r="D9573" s="412"/>
      <c r="E9573" s="412">
        <v>0</v>
      </c>
      <c r="F9573" s="412">
        <v>3387</v>
      </c>
      <c r="G9573" s="412"/>
      <c r="H9573" s="413"/>
    </row>
    <row r="9574" spans="2:8" ht="27.75" x14ac:dyDescent="0.35">
      <c r="B9574" s="410" t="s">
        <v>10382</v>
      </c>
      <c r="C9574" s="411" t="s">
        <v>929</v>
      </c>
      <c r="D9574" s="412"/>
      <c r="E9574" s="412">
        <v>3387</v>
      </c>
      <c r="F9574" s="412">
        <v>0</v>
      </c>
      <c r="G9574" s="412"/>
      <c r="H9574" s="413"/>
    </row>
    <row r="9575" spans="2:8" ht="27.75" x14ac:dyDescent="0.35">
      <c r="B9575" s="410" t="s">
        <v>10383</v>
      </c>
      <c r="C9575" s="411" t="s">
        <v>929</v>
      </c>
      <c r="D9575" s="412"/>
      <c r="E9575" s="412">
        <v>0</v>
      </c>
      <c r="F9575" s="412">
        <v>670</v>
      </c>
      <c r="G9575" s="412"/>
      <c r="H9575" s="413"/>
    </row>
    <row r="9576" spans="2:8" ht="27.75" x14ac:dyDescent="0.35">
      <c r="B9576" s="410" t="s">
        <v>10384</v>
      </c>
      <c r="C9576" s="411" t="s">
        <v>929</v>
      </c>
      <c r="D9576" s="412"/>
      <c r="E9576" s="412">
        <v>670</v>
      </c>
      <c r="F9576" s="412">
        <v>0</v>
      </c>
      <c r="G9576" s="412"/>
      <c r="H9576" s="413"/>
    </row>
    <row r="9577" spans="2:8" ht="27.75" x14ac:dyDescent="0.35">
      <c r="B9577" s="410" t="s">
        <v>10385</v>
      </c>
      <c r="C9577" s="411" t="s">
        <v>929</v>
      </c>
      <c r="D9577" s="412"/>
      <c r="E9577" s="412">
        <v>0</v>
      </c>
      <c r="F9577" s="412">
        <v>670</v>
      </c>
      <c r="G9577" s="412"/>
      <c r="H9577" s="413"/>
    </row>
    <row r="9578" spans="2:8" ht="27.75" x14ac:dyDescent="0.35">
      <c r="B9578" s="410" t="s">
        <v>10386</v>
      </c>
      <c r="C9578" s="411" t="s">
        <v>929</v>
      </c>
      <c r="D9578" s="412"/>
      <c r="E9578" s="412">
        <v>670</v>
      </c>
      <c r="F9578" s="412">
        <v>0</v>
      </c>
      <c r="G9578" s="412"/>
      <c r="H9578" s="413"/>
    </row>
    <row r="9579" spans="2:8" ht="27.75" x14ac:dyDescent="0.35">
      <c r="B9579" s="410" t="s">
        <v>10387</v>
      </c>
      <c r="C9579" s="411" t="s">
        <v>929</v>
      </c>
      <c r="D9579" s="412"/>
      <c r="E9579" s="412">
        <v>0</v>
      </c>
      <c r="F9579" s="412">
        <v>1200</v>
      </c>
      <c r="G9579" s="412"/>
      <c r="H9579" s="413"/>
    </row>
    <row r="9580" spans="2:8" ht="27.75" x14ac:dyDescent="0.35">
      <c r="B9580" s="410" t="s">
        <v>10388</v>
      </c>
      <c r="C9580" s="411" t="s">
        <v>929</v>
      </c>
      <c r="D9580" s="412"/>
      <c r="E9580" s="412">
        <v>1200</v>
      </c>
      <c r="F9580" s="412">
        <v>0</v>
      </c>
      <c r="G9580" s="412"/>
      <c r="H9580" s="413"/>
    </row>
    <row r="9581" spans="2:8" ht="27.75" x14ac:dyDescent="0.35">
      <c r="B9581" s="410" t="s">
        <v>10389</v>
      </c>
      <c r="C9581" s="411" t="s">
        <v>929</v>
      </c>
      <c r="D9581" s="412"/>
      <c r="E9581" s="412">
        <v>0</v>
      </c>
      <c r="F9581" s="412">
        <v>3867</v>
      </c>
      <c r="G9581" s="412"/>
      <c r="H9581" s="413"/>
    </row>
    <row r="9582" spans="2:8" ht="27.75" x14ac:dyDescent="0.35">
      <c r="B9582" s="410" t="s">
        <v>10390</v>
      </c>
      <c r="C9582" s="411" t="s">
        <v>929</v>
      </c>
      <c r="D9582" s="412"/>
      <c r="E9582" s="412">
        <v>3867</v>
      </c>
      <c r="F9582" s="412">
        <v>0</v>
      </c>
      <c r="G9582" s="412"/>
      <c r="H9582" s="413"/>
    </row>
    <row r="9583" spans="2:8" ht="27.75" x14ac:dyDescent="0.35">
      <c r="B9583" s="410" t="s">
        <v>10391</v>
      </c>
      <c r="C9583" s="411" t="s">
        <v>929</v>
      </c>
      <c r="D9583" s="412"/>
      <c r="E9583" s="412">
        <v>0</v>
      </c>
      <c r="F9583" s="412">
        <v>854</v>
      </c>
      <c r="G9583" s="412"/>
      <c r="H9583" s="413"/>
    </row>
    <row r="9584" spans="2:8" ht="27.75" x14ac:dyDescent="0.35">
      <c r="B9584" s="410" t="s">
        <v>10392</v>
      </c>
      <c r="C9584" s="411" t="s">
        <v>929</v>
      </c>
      <c r="D9584" s="412"/>
      <c r="E9584" s="412">
        <v>854</v>
      </c>
      <c r="F9584" s="412">
        <v>0</v>
      </c>
      <c r="G9584" s="412"/>
      <c r="H9584" s="413"/>
    </row>
    <row r="9585" spans="2:8" x14ac:dyDescent="0.35">
      <c r="B9585" s="410" t="s">
        <v>10393</v>
      </c>
      <c r="C9585" s="411" t="s">
        <v>124</v>
      </c>
      <c r="D9585" s="412">
        <v>0</v>
      </c>
      <c r="E9585" s="412">
        <v>162487.26999999999</v>
      </c>
      <c r="F9585" s="412">
        <v>162487.26999999999</v>
      </c>
      <c r="G9585" s="412">
        <v>0</v>
      </c>
      <c r="H9585" s="413"/>
    </row>
    <row r="9586" spans="2:8" ht="27.75" x14ac:dyDescent="0.35">
      <c r="B9586" s="410" t="s">
        <v>10394</v>
      </c>
      <c r="C9586" s="411" t="s">
        <v>921</v>
      </c>
      <c r="D9586" s="412"/>
      <c r="E9586" s="412">
        <v>0</v>
      </c>
      <c r="F9586" s="412">
        <v>6960.8</v>
      </c>
      <c r="G9586" s="412"/>
      <c r="H9586" s="413"/>
    </row>
    <row r="9587" spans="2:8" ht="27.75" x14ac:dyDescent="0.35">
      <c r="B9587" s="410" t="s">
        <v>10395</v>
      </c>
      <c r="C9587" s="411" t="s">
        <v>921</v>
      </c>
      <c r="D9587" s="412"/>
      <c r="E9587" s="412">
        <v>6960.8</v>
      </c>
      <c r="F9587" s="412">
        <v>0</v>
      </c>
      <c r="G9587" s="412"/>
      <c r="H9587" s="413"/>
    </row>
    <row r="9588" spans="2:8" ht="27.75" x14ac:dyDescent="0.35">
      <c r="B9588" s="410" t="s">
        <v>10396</v>
      </c>
      <c r="C9588" s="411" t="s">
        <v>921</v>
      </c>
      <c r="D9588" s="412"/>
      <c r="E9588" s="412">
        <v>0</v>
      </c>
      <c r="F9588" s="412">
        <v>8466.0400000000009</v>
      </c>
      <c r="G9588" s="412"/>
      <c r="H9588" s="413"/>
    </row>
    <row r="9589" spans="2:8" ht="27.75" x14ac:dyDescent="0.35">
      <c r="B9589" s="410" t="s">
        <v>10397</v>
      </c>
      <c r="C9589" s="411" t="s">
        <v>921</v>
      </c>
      <c r="D9589" s="412"/>
      <c r="E9589" s="412">
        <v>8466.0400000000009</v>
      </c>
      <c r="F9589" s="412">
        <v>0</v>
      </c>
      <c r="G9589" s="412"/>
      <c r="H9589" s="413"/>
    </row>
    <row r="9590" spans="2:8" ht="27.75" x14ac:dyDescent="0.35">
      <c r="B9590" s="410" t="s">
        <v>10398</v>
      </c>
      <c r="C9590" s="411" t="s">
        <v>921</v>
      </c>
      <c r="D9590" s="412"/>
      <c r="E9590" s="412">
        <v>0</v>
      </c>
      <c r="F9590" s="412">
        <v>6073.76</v>
      </c>
      <c r="G9590" s="412"/>
      <c r="H9590" s="413"/>
    </row>
    <row r="9591" spans="2:8" ht="27.75" x14ac:dyDescent="0.35">
      <c r="B9591" s="410" t="s">
        <v>10399</v>
      </c>
      <c r="C9591" s="411" t="s">
        <v>921</v>
      </c>
      <c r="D9591" s="412"/>
      <c r="E9591" s="412">
        <v>6073.76</v>
      </c>
      <c r="F9591" s="412">
        <v>0</v>
      </c>
      <c r="G9591" s="412"/>
      <c r="H9591" s="413"/>
    </row>
    <row r="9592" spans="2:8" ht="27.75" x14ac:dyDescent="0.35">
      <c r="B9592" s="410" t="s">
        <v>10400</v>
      </c>
      <c r="C9592" s="411" t="s">
        <v>921</v>
      </c>
      <c r="D9592" s="412"/>
      <c r="E9592" s="412">
        <v>0</v>
      </c>
      <c r="F9592" s="412">
        <v>6073.76</v>
      </c>
      <c r="G9592" s="412"/>
      <c r="H9592" s="413"/>
    </row>
    <row r="9593" spans="2:8" ht="27.75" x14ac:dyDescent="0.35">
      <c r="B9593" s="410" t="s">
        <v>10401</v>
      </c>
      <c r="C9593" s="411" t="s">
        <v>921</v>
      </c>
      <c r="D9593" s="412"/>
      <c r="E9593" s="412">
        <v>6073.76</v>
      </c>
      <c r="F9593" s="412">
        <v>0</v>
      </c>
      <c r="G9593" s="412"/>
      <c r="H9593" s="413"/>
    </row>
    <row r="9594" spans="2:8" ht="27.75" x14ac:dyDescent="0.35">
      <c r="B9594" s="410" t="s">
        <v>10402</v>
      </c>
      <c r="C9594" s="411" t="s">
        <v>921</v>
      </c>
      <c r="D9594" s="412"/>
      <c r="E9594" s="412">
        <v>0</v>
      </c>
      <c r="F9594" s="412">
        <v>6073.76</v>
      </c>
      <c r="G9594" s="412"/>
      <c r="H9594" s="413"/>
    </row>
    <row r="9595" spans="2:8" ht="27.75" x14ac:dyDescent="0.35">
      <c r="B9595" s="410" t="s">
        <v>10403</v>
      </c>
      <c r="C9595" s="411" t="s">
        <v>921</v>
      </c>
      <c r="D9595" s="412"/>
      <c r="E9595" s="412">
        <v>6073.76</v>
      </c>
      <c r="F9595" s="412">
        <v>0</v>
      </c>
      <c r="G9595" s="412"/>
      <c r="H9595" s="413"/>
    </row>
    <row r="9596" spans="2:8" ht="27.75" x14ac:dyDescent="0.35">
      <c r="B9596" s="410" t="s">
        <v>10404</v>
      </c>
      <c r="C9596" s="411" t="s">
        <v>921</v>
      </c>
      <c r="D9596" s="412"/>
      <c r="E9596" s="412">
        <v>0</v>
      </c>
      <c r="F9596" s="412">
        <v>8466.0400000000009</v>
      </c>
      <c r="G9596" s="412"/>
      <c r="H9596" s="413"/>
    </row>
    <row r="9597" spans="2:8" ht="27.75" x14ac:dyDescent="0.35">
      <c r="B9597" s="410" t="s">
        <v>10405</v>
      </c>
      <c r="C9597" s="411" t="s">
        <v>921</v>
      </c>
      <c r="D9597" s="412"/>
      <c r="E9597" s="412">
        <v>8466.0400000000009</v>
      </c>
      <c r="F9597" s="412">
        <v>0</v>
      </c>
      <c r="G9597" s="412"/>
      <c r="H9597" s="413"/>
    </row>
    <row r="9598" spans="2:8" ht="27.75" x14ac:dyDescent="0.35">
      <c r="B9598" s="410" t="s">
        <v>10406</v>
      </c>
      <c r="C9598" s="411" t="s">
        <v>921</v>
      </c>
      <c r="D9598" s="412"/>
      <c r="E9598" s="412">
        <v>0</v>
      </c>
      <c r="F9598" s="412">
        <v>6073.76</v>
      </c>
      <c r="G9598" s="412"/>
      <c r="H9598" s="413"/>
    </row>
    <row r="9599" spans="2:8" ht="27.75" x14ac:dyDescent="0.35">
      <c r="B9599" s="410" t="s">
        <v>10407</v>
      </c>
      <c r="C9599" s="411" t="s">
        <v>921</v>
      </c>
      <c r="D9599" s="412"/>
      <c r="E9599" s="412">
        <v>6073.76</v>
      </c>
      <c r="F9599" s="412">
        <v>0</v>
      </c>
      <c r="G9599" s="412"/>
      <c r="H9599" s="413"/>
    </row>
    <row r="9600" spans="2:8" ht="27.75" x14ac:dyDescent="0.35">
      <c r="B9600" s="410" t="s">
        <v>10408</v>
      </c>
      <c r="C9600" s="411" t="s">
        <v>921</v>
      </c>
      <c r="D9600" s="412"/>
      <c r="E9600" s="412">
        <v>0</v>
      </c>
      <c r="F9600" s="412">
        <v>2704.45</v>
      </c>
      <c r="G9600" s="412"/>
      <c r="H9600" s="413"/>
    </row>
    <row r="9601" spans="2:8" ht="27.75" x14ac:dyDescent="0.35">
      <c r="B9601" s="410" t="s">
        <v>10409</v>
      </c>
      <c r="C9601" s="411" t="s">
        <v>921</v>
      </c>
      <c r="D9601" s="412"/>
      <c r="E9601" s="412">
        <v>2704.45</v>
      </c>
      <c r="F9601" s="412">
        <v>0</v>
      </c>
      <c r="G9601" s="412"/>
      <c r="H9601" s="413"/>
    </row>
    <row r="9602" spans="2:8" ht="27.75" x14ac:dyDescent="0.35">
      <c r="B9602" s="410" t="s">
        <v>10410</v>
      </c>
      <c r="C9602" s="411" t="s">
        <v>921</v>
      </c>
      <c r="D9602" s="412"/>
      <c r="E9602" s="412">
        <v>0</v>
      </c>
      <c r="F9602" s="412">
        <v>8466.0400000000009</v>
      </c>
      <c r="G9602" s="412"/>
      <c r="H9602" s="413"/>
    </row>
    <row r="9603" spans="2:8" ht="27.75" x14ac:dyDescent="0.35">
      <c r="B9603" s="410" t="s">
        <v>10411</v>
      </c>
      <c r="C9603" s="411" t="s">
        <v>921</v>
      </c>
      <c r="D9603" s="412"/>
      <c r="E9603" s="412">
        <v>8466.0400000000009</v>
      </c>
      <c r="F9603" s="412">
        <v>0</v>
      </c>
      <c r="G9603" s="412"/>
      <c r="H9603" s="413"/>
    </row>
    <row r="9604" spans="2:8" ht="27.75" x14ac:dyDescent="0.35">
      <c r="B9604" s="410" t="s">
        <v>10412</v>
      </c>
      <c r="C9604" s="411" t="s">
        <v>921</v>
      </c>
      <c r="D9604" s="412"/>
      <c r="E9604" s="412">
        <v>0</v>
      </c>
      <c r="F9604" s="412">
        <v>6073.76</v>
      </c>
      <c r="G9604" s="412"/>
      <c r="H9604" s="413"/>
    </row>
    <row r="9605" spans="2:8" ht="27.75" x14ac:dyDescent="0.35">
      <c r="B9605" s="410" t="s">
        <v>10413</v>
      </c>
      <c r="C9605" s="411" t="s">
        <v>921</v>
      </c>
      <c r="D9605" s="412"/>
      <c r="E9605" s="412">
        <v>6073.76</v>
      </c>
      <c r="F9605" s="412">
        <v>0</v>
      </c>
      <c r="G9605" s="412"/>
      <c r="H9605" s="413"/>
    </row>
    <row r="9606" spans="2:8" ht="27.75" x14ac:dyDescent="0.35">
      <c r="B9606" s="410" t="s">
        <v>10414</v>
      </c>
      <c r="C9606" s="411" t="s">
        <v>921</v>
      </c>
      <c r="D9606" s="412"/>
      <c r="E9606" s="412">
        <v>0</v>
      </c>
      <c r="F9606" s="412">
        <v>8466.0400000000009</v>
      </c>
      <c r="G9606" s="412"/>
      <c r="H9606" s="413"/>
    </row>
    <row r="9607" spans="2:8" ht="27.75" x14ac:dyDescent="0.35">
      <c r="B9607" s="410" t="s">
        <v>10415</v>
      </c>
      <c r="C9607" s="411" t="s">
        <v>921</v>
      </c>
      <c r="D9607" s="412"/>
      <c r="E9607" s="412">
        <v>8466.0400000000009</v>
      </c>
      <c r="F9607" s="412">
        <v>0</v>
      </c>
      <c r="G9607" s="412"/>
      <c r="H9607" s="413"/>
    </row>
    <row r="9608" spans="2:8" ht="27.75" x14ac:dyDescent="0.35">
      <c r="B9608" s="410" t="s">
        <v>10416</v>
      </c>
      <c r="C9608" s="411" t="s">
        <v>921</v>
      </c>
      <c r="D9608" s="412"/>
      <c r="E9608" s="412">
        <v>0</v>
      </c>
      <c r="F9608" s="412">
        <v>4539.8500000000004</v>
      </c>
      <c r="G9608" s="412"/>
      <c r="H9608" s="413"/>
    </row>
    <row r="9609" spans="2:8" ht="27.75" x14ac:dyDescent="0.35">
      <c r="B9609" s="410" t="s">
        <v>10417</v>
      </c>
      <c r="C9609" s="411" t="s">
        <v>921</v>
      </c>
      <c r="D9609" s="412"/>
      <c r="E9609" s="412">
        <v>4539.8500000000004</v>
      </c>
      <c r="F9609" s="412">
        <v>0</v>
      </c>
      <c r="G9609" s="412"/>
      <c r="H9609" s="413"/>
    </row>
    <row r="9610" spans="2:8" ht="27.75" x14ac:dyDescent="0.35">
      <c r="B9610" s="410" t="s">
        <v>10418</v>
      </c>
      <c r="C9610" s="411" t="s">
        <v>921</v>
      </c>
      <c r="D9610" s="412"/>
      <c r="E9610" s="412">
        <v>0</v>
      </c>
      <c r="F9610" s="412">
        <v>21417.9</v>
      </c>
      <c r="G9610" s="412"/>
      <c r="H9610" s="413"/>
    </row>
    <row r="9611" spans="2:8" ht="27.75" x14ac:dyDescent="0.35">
      <c r="B9611" s="410" t="s">
        <v>10419</v>
      </c>
      <c r="C9611" s="411" t="s">
        <v>921</v>
      </c>
      <c r="D9611" s="412"/>
      <c r="E9611" s="412">
        <v>21417.9</v>
      </c>
      <c r="F9611" s="412">
        <v>0</v>
      </c>
      <c r="G9611" s="412"/>
      <c r="H9611" s="413"/>
    </row>
    <row r="9612" spans="2:8" ht="27.75" x14ac:dyDescent="0.35">
      <c r="B9612" s="410" t="s">
        <v>10420</v>
      </c>
      <c r="C9612" s="411" t="s">
        <v>921</v>
      </c>
      <c r="D9612" s="412"/>
      <c r="E9612" s="412">
        <v>0</v>
      </c>
      <c r="F9612" s="412">
        <v>2778.01</v>
      </c>
      <c r="G9612" s="412"/>
      <c r="H9612" s="413"/>
    </row>
    <row r="9613" spans="2:8" ht="27.75" x14ac:dyDescent="0.35">
      <c r="B9613" s="410" t="s">
        <v>10421</v>
      </c>
      <c r="C9613" s="411" t="s">
        <v>921</v>
      </c>
      <c r="D9613" s="412"/>
      <c r="E9613" s="412">
        <v>2778.01</v>
      </c>
      <c r="F9613" s="412">
        <v>0</v>
      </c>
      <c r="G9613" s="412"/>
      <c r="H9613" s="413"/>
    </row>
    <row r="9614" spans="2:8" ht="27.75" x14ac:dyDescent="0.35">
      <c r="B9614" s="410" t="s">
        <v>10422</v>
      </c>
      <c r="C9614" s="411" t="s">
        <v>921</v>
      </c>
      <c r="D9614" s="412"/>
      <c r="E9614" s="412">
        <v>0</v>
      </c>
      <c r="F9614" s="412">
        <v>6960.8</v>
      </c>
      <c r="G9614" s="412"/>
      <c r="H9614" s="413"/>
    </row>
    <row r="9615" spans="2:8" ht="27.75" x14ac:dyDescent="0.35">
      <c r="B9615" s="410" t="s">
        <v>10423</v>
      </c>
      <c r="C9615" s="411" t="s">
        <v>921</v>
      </c>
      <c r="D9615" s="412"/>
      <c r="E9615" s="412">
        <v>6960.8</v>
      </c>
      <c r="F9615" s="412">
        <v>0</v>
      </c>
      <c r="G9615" s="412"/>
      <c r="H9615" s="413"/>
    </row>
    <row r="9616" spans="2:8" ht="27.75" x14ac:dyDescent="0.35">
      <c r="B9616" s="410" t="s">
        <v>10424</v>
      </c>
      <c r="C9616" s="411" t="s">
        <v>921</v>
      </c>
      <c r="D9616" s="412"/>
      <c r="E9616" s="412">
        <v>0</v>
      </c>
      <c r="F9616" s="412">
        <v>6073.76</v>
      </c>
      <c r="G9616" s="412"/>
      <c r="H9616" s="413"/>
    </row>
    <row r="9617" spans="2:8" ht="27.75" x14ac:dyDescent="0.35">
      <c r="B9617" s="410" t="s">
        <v>10425</v>
      </c>
      <c r="C9617" s="411" t="s">
        <v>921</v>
      </c>
      <c r="D9617" s="412"/>
      <c r="E9617" s="412">
        <v>6073.76</v>
      </c>
      <c r="F9617" s="412">
        <v>0</v>
      </c>
      <c r="G9617" s="412"/>
      <c r="H9617" s="413"/>
    </row>
    <row r="9618" spans="2:8" ht="27.75" x14ac:dyDescent="0.35">
      <c r="B9618" s="410" t="s">
        <v>10426</v>
      </c>
      <c r="C9618" s="411" t="s">
        <v>921</v>
      </c>
      <c r="D9618" s="412"/>
      <c r="E9618" s="412">
        <v>0</v>
      </c>
      <c r="F9618" s="412">
        <v>34957.99</v>
      </c>
      <c r="G9618" s="412"/>
      <c r="H9618" s="413"/>
    </row>
    <row r="9619" spans="2:8" ht="27.75" x14ac:dyDescent="0.35">
      <c r="B9619" s="410" t="s">
        <v>10427</v>
      </c>
      <c r="C9619" s="411" t="s">
        <v>921</v>
      </c>
      <c r="D9619" s="412"/>
      <c r="E9619" s="412">
        <v>34957.99</v>
      </c>
      <c r="F9619" s="412">
        <v>0</v>
      </c>
      <c r="G9619" s="412"/>
      <c r="H9619" s="413"/>
    </row>
    <row r="9620" spans="2:8" ht="27.75" x14ac:dyDescent="0.35">
      <c r="B9620" s="410" t="s">
        <v>10428</v>
      </c>
      <c r="C9620" s="411" t="s">
        <v>921</v>
      </c>
      <c r="D9620" s="412"/>
      <c r="E9620" s="412">
        <v>0</v>
      </c>
      <c r="F9620" s="412">
        <v>3973.8</v>
      </c>
      <c r="G9620" s="412"/>
      <c r="H9620" s="413"/>
    </row>
    <row r="9621" spans="2:8" ht="27.75" x14ac:dyDescent="0.35">
      <c r="B9621" s="410" t="s">
        <v>10429</v>
      </c>
      <c r="C9621" s="411" t="s">
        <v>921</v>
      </c>
      <c r="D9621" s="412"/>
      <c r="E9621" s="412">
        <v>3973.8</v>
      </c>
      <c r="F9621" s="412">
        <v>0</v>
      </c>
      <c r="G9621" s="412"/>
      <c r="H9621" s="413"/>
    </row>
    <row r="9622" spans="2:8" x14ac:dyDescent="0.35">
      <c r="B9622" s="410" t="s">
        <v>10430</v>
      </c>
      <c r="C9622" s="411" t="s">
        <v>925</v>
      </c>
      <c r="D9622" s="412"/>
      <c r="E9622" s="412">
        <v>0</v>
      </c>
      <c r="F9622" s="412">
        <v>4493.03</v>
      </c>
      <c r="G9622" s="412"/>
      <c r="H9622" s="413"/>
    </row>
    <row r="9623" spans="2:8" x14ac:dyDescent="0.35">
      <c r="B9623" s="410" t="s">
        <v>10431</v>
      </c>
      <c r="C9623" s="411" t="s">
        <v>925</v>
      </c>
      <c r="D9623" s="412"/>
      <c r="E9623" s="412">
        <v>4493.03</v>
      </c>
      <c r="F9623" s="412">
        <v>0</v>
      </c>
      <c r="G9623" s="412"/>
      <c r="H9623" s="413"/>
    </row>
    <row r="9624" spans="2:8" x14ac:dyDescent="0.35">
      <c r="B9624" s="410" t="s">
        <v>10432</v>
      </c>
      <c r="C9624" s="411" t="s">
        <v>927</v>
      </c>
      <c r="D9624" s="412"/>
      <c r="E9624" s="412">
        <v>0</v>
      </c>
      <c r="F9624" s="412">
        <v>3393.92</v>
      </c>
      <c r="G9624" s="412"/>
      <c r="H9624" s="413"/>
    </row>
    <row r="9625" spans="2:8" x14ac:dyDescent="0.35">
      <c r="B9625" s="410" t="s">
        <v>10433</v>
      </c>
      <c r="C9625" s="411" t="s">
        <v>927</v>
      </c>
      <c r="D9625" s="412"/>
      <c r="E9625" s="412">
        <v>3393.92</v>
      </c>
      <c r="F9625" s="412">
        <v>0</v>
      </c>
      <c r="G9625" s="412"/>
      <c r="H9625" s="413"/>
    </row>
    <row r="9626" spans="2:8" x14ac:dyDescent="0.35">
      <c r="B9626" s="410" t="s">
        <v>10434</v>
      </c>
      <c r="C9626" s="411" t="s">
        <v>125</v>
      </c>
      <c r="D9626" s="412">
        <v>0</v>
      </c>
      <c r="E9626" s="412">
        <v>1006898.96</v>
      </c>
      <c r="F9626" s="412">
        <v>1006898.96</v>
      </c>
      <c r="G9626" s="412">
        <v>0</v>
      </c>
      <c r="H9626" s="413"/>
    </row>
    <row r="9627" spans="2:8" x14ac:dyDescent="0.35">
      <c r="B9627" s="410" t="s">
        <v>10435</v>
      </c>
      <c r="C9627" s="411" t="s">
        <v>126</v>
      </c>
      <c r="D9627" s="412">
        <v>0</v>
      </c>
      <c r="E9627" s="412">
        <v>1006898.96</v>
      </c>
      <c r="F9627" s="412">
        <v>1006898.96</v>
      </c>
      <c r="G9627" s="412">
        <v>0</v>
      </c>
      <c r="H9627" s="413"/>
    </row>
    <row r="9628" spans="2:8" ht="40.5" x14ac:dyDescent="0.35">
      <c r="B9628" s="410" t="s">
        <v>10436</v>
      </c>
      <c r="C9628" s="411" t="s">
        <v>591</v>
      </c>
      <c r="D9628" s="412"/>
      <c r="E9628" s="412">
        <v>0</v>
      </c>
      <c r="F9628" s="412">
        <v>1573.23</v>
      </c>
      <c r="G9628" s="412"/>
      <c r="H9628" s="413"/>
    </row>
    <row r="9629" spans="2:8" ht="40.5" x14ac:dyDescent="0.35">
      <c r="B9629" s="410" t="s">
        <v>10437</v>
      </c>
      <c r="C9629" s="411" t="s">
        <v>591</v>
      </c>
      <c r="D9629" s="412"/>
      <c r="E9629" s="412">
        <v>1573.23</v>
      </c>
      <c r="F9629" s="412">
        <v>0</v>
      </c>
      <c r="G9629" s="412"/>
      <c r="H9629" s="413"/>
    </row>
    <row r="9630" spans="2:8" ht="40.5" x14ac:dyDescent="0.35">
      <c r="B9630" s="410" t="s">
        <v>10438</v>
      </c>
      <c r="C9630" s="411" t="s">
        <v>617</v>
      </c>
      <c r="D9630" s="412"/>
      <c r="E9630" s="412">
        <v>0</v>
      </c>
      <c r="F9630" s="412">
        <v>2173.31</v>
      </c>
      <c r="G9630" s="412"/>
      <c r="H9630" s="413"/>
    </row>
    <row r="9631" spans="2:8" ht="40.5" x14ac:dyDescent="0.35">
      <c r="B9631" s="410" t="s">
        <v>10439</v>
      </c>
      <c r="C9631" s="411" t="s">
        <v>617</v>
      </c>
      <c r="D9631" s="412"/>
      <c r="E9631" s="412">
        <v>2173.31</v>
      </c>
      <c r="F9631" s="412">
        <v>0</v>
      </c>
      <c r="G9631" s="412"/>
      <c r="H9631" s="413"/>
    </row>
    <row r="9632" spans="2:8" ht="40.5" x14ac:dyDescent="0.35">
      <c r="B9632" s="410" t="s">
        <v>10440</v>
      </c>
      <c r="C9632" s="411" t="s">
        <v>617</v>
      </c>
      <c r="D9632" s="412"/>
      <c r="E9632" s="412">
        <v>0</v>
      </c>
      <c r="F9632" s="412">
        <v>1098.6500000000001</v>
      </c>
      <c r="G9632" s="412"/>
      <c r="H9632" s="413"/>
    </row>
    <row r="9633" spans="2:8" ht="40.5" x14ac:dyDescent="0.35">
      <c r="B9633" s="410" t="s">
        <v>10441</v>
      </c>
      <c r="C9633" s="411" t="s">
        <v>617</v>
      </c>
      <c r="D9633" s="412"/>
      <c r="E9633" s="412">
        <v>1098.6500000000001</v>
      </c>
      <c r="F9633" s="412">
        <v>0</v>
      </c>
      <c r="G9633" s="412"/>
      <c r="H9633" s="413"/>
    </row>
    <row r="9634" spans="2:8" ht="40.5" x14ac:dyDescent="0.35">
      <c r="B9634" s="410" t="s">
        <v>10442</v>
      </c>
      <c r="C9634" s="411" t="s">
        <v>617</v>
      </c>
      <c r="D9634" s="412"/>
      <c r="E9634" s="412">
        <v>0</v>
      </c>
      <c r="F9634" s="412">
        <v>2136.6799999999998</v>
      </c>
      <c r="G9634" s="412"/>
      <c r="H9634" s="413"/>
    </row>
    <row r="9635" spans="2:8" ht="40.5" x14ac:dyDescent="0.35">
      <c r="B9635" s="410" t="s">
        <v>10443</v>
      </c>
      <c r="C9635" s="411" t="s">
        <v>617</v>
      </c>
      <c r="D9635" s="412"/>
      <c r="E9635" s="412">
        <v>2136.6799999999998</v>
      </c>
      <c r="F9635" s="412">
        <v>0</v>
      </c>
      <c r="G9635" s="412"/>
      <c r="H9635" s="413"/>
    </row>
    <row r="9636" spans="2:8" ht="40.5" x14ac:dyDescent="0.35">
      <c r="B9636" s="410" t="s">
        <v>10444</v>
      </c>
      <c r="C9636" s="411" t="s">
        <v>617</v>
      </c>
      <c r="D9636" s="412"/>
      <c r="E9636" s="412">
        <v>0</v>
      </c>
      <c r="F9636" s="412">
        <v>4188.09</v>
      </c>
      <c r="G9636" s="412"/>
      <c r="H9636" s="413"/>
    </row>
    <row r="9637" spans="2:8" ht="40.5" x14ac:dyDescent="0.35">
      <c r="B9637" s="410" t="s">
        <v>10445</v>
      </c>
      <c r="C9637" s="411" t="s">
        <v>617</v>
      </c>
      <c r="D9637" s="412"/>
      <c r="E9637" s="412">
        <v>4188.09</v>
      </c>
      <c r="F9637" s="412">
        <v>0</v>
      </c>
      <c r="G9637" s="412"/>
      <c r="H9637" s="413"/>
    </row>
    <row r="9638" spans="2:8" ht="40.5" x14ac:dyDescent="0.35">
      <c r="B9638" s="410" t="s">
        <v>10446</v>
      </c>
      <c r="C9638" s="411" t="s">
        <v>617</v>
      </c>
      <c r="D9638" s="412"/>
      <c r="E9638" s="412">
        <v>0</v>
      </c>
      <c r="F9638" s="412">
        <v>634.95000000000005</v>
      </c>
      <c r="G9638" s="412"/>
      <c r="H9638" s="413"/>
    </row>
    <row r="9639" spans="2:8" ht="40.5" x14ac:dyDescent="0.35">
      <c r="B9639" s="410" t="s">
        <v>10447</v>
      </c>
      <c r="C9639" s="411" t="s">
        <v>617</v>
      </c>
      <c r="D9639" s="412"/>
      <c r="E9639" s="412">
        <v>634.95000000000005</v>
      </c>
      <c r="F9639" s="412">
        <v>0</v>
      </c>
      <c r="G9639" s="412"/>
      <c r="H9639" s="413"/>
    </row>
    <row r="9640" spans="2:8" ht="40.5" x14ac:dyDescent="0.35">
      <c r="B9640" s="410" t="s">
        <v>10448</v>
      </c>
      <c r="C9640" s="411" t="s">
        <v>617</v>
      </c>
      <c r="D9640" s="412"/>
      <c r="E9640" s="412">
        <v>0</v>
      </c>
      <c r="F9640" s="412">
        <v>1279.1600000000001</v>
      </c>
      <c r="G9640" s="412"/>
      <c r="H9640" s="413"/>
    </row>
    <row r="9641" spans="2:8" ht="40.5" x14ac:dyDescent="0.35">
      <c r="B9641" s="410" t="s">
        <v>10449</v>
      </c>
      <c r="C9641" s="411" t="s">
        <v>617</v>
      </c>
      <c r="D9641" s="412"/>
      <c r="E9641" s="412">
        <v>1279.1600000000001</v>
      </c>
      <c r="F9641" s="412">
        <v>0</v>
      </c>
      <c r="G9641" s="412"/>
      <c r="H9641" s="413"/>
    </row>
    <row r="9642" spans="2:8" ht="40.5" x14ac:dyDescent="0.35">
      <c r="B9642" s="410" t="s">
        <v>10450</v>
      </c>
      <c r="C9642" s="411" t="s">
        <v>617</v>
      </c>
      <c r="D9642" s="412"/>
      <c r="E9642" s="412">
        <v>0</v>
      </c>
      <c r="F9642" s="412">
        <v>1859.47</v>
      </c>
      <c r="G9642" s="412"/>
      <c r="H9642" s="413"/>
    </row>
    <row r="9643" spans="2:8" ht="40.5" x14ac:dyDescent="0.35">
      <c r="B9643" s="410" t="s">
        <v>10451</v>
      </c>
      <c r="C9643" s="411" t="s">
        <v>617</v>
      </c>
      <c r="D9643" s="412"/>
      <c r="E9643" s="412">
        <v>1859.47</v>
      </c>
      <c r="F9643" s="412">
        <v>0</v>
      </c>
      <c r="G9643" s="412"/>
      <c r="H9643" s="413"/>
    </row>
    <row r="9644" spans="2:8" ht="40.5" x14ac:dyDescent="0.35">
      <c r="B9644" s="410" t="s">
        <v>10452</v>
      </c>
      <c r="C9644" s="411" t="s">
        <v>617</v>
      </c>
      <c r="D9644" s="412"/>
      <c r="E9644" s="412">
        <v>0</v>
      </c>
      <c r="F9644" s="412">
        <v>1098.6500000000001</v>
      </c>
      <c r="G9644" s="412"/>
      <c r="H9644" s="413"/>
    </row>
    <row r="9645" spans="2:8" ht="40.5" x14ac:dyDescent="0.35">
      <c r="B9645" s="410" t="s">
        <v>10453</v>
      </c>
      <c r="C9645" s="411" t="s">
        <v>617</v>
      </c>
      <c r="D9645" s="412"/>
      <c r="E9645" s="412">
        <v>1098.6500000000001</v>
      </c>
      <c r="F9645" s="412">
        <v>0</v>
      </c>
      <c r="G9645" s="412"/>
      <c r="H9645" s="413"/>
    </row>
    <row r="9646" spans="2:8" ht="40.5" x14ac:dyDescent="0.35">
      <c r="B9646" s="410" t="s">
        <v>10454</v>
      </c>
      <c r="C9646" s="411" t="s">
        <v>617</v>
      </c>
      <c r="D9646" s="412"/>
      <c r="E9646" s="412">
        <v>0</v>
      </c>
      <c r="F9646" s="412">
        <v>8084.94</v>
      </c>
      <c r="G9646" s="412"/>
      <c r="H9646" s="413"/>
    </row>
    <row r="9647" spans="2:8" ht="40.5" x14ac:dyDescent="0.35">
      <c r="B9647" s="410" t="s">
        <v>10455</v>
      </c>
      <c r="C9647" s="411" t="s">
        <v>617</v>
      </c>
      <c r="D9647" s="412"/>
      <c r="E9647" s="412">
        <v>8084.94</v>
      </c>
      <c r="F9647" s="412">
        <v>0</v>
      </c>
      <c r="G9647" s="412"/>
      <c r="H9647" s="413"/>
    </row>
    <row r="9648" spans="2:8" ht="40.5" x14ac:dyDescent="0.35">
      <c r="B9648" s="410" t="s">
        <v>10456</v>
      </c>
      <c r="C9648" s="411" t="s">
        <v>617</v>
      </c>
      <c r="D9648" s="412"/>
      <c r="E9648" s="412">
        <v>0</v>
      </c>
      <c r="F9648" s="412">
        <v>1397.96</v>
      </c>
      <c r="G9648" s="412"/>
      <c r="H9648" s="413"/>
    </row>
    <row r="9649" spans="2:8" ht="40.5" x14ac:dyDescent="0.35">
      <c r="B9649" s="410" t="s">
        <v>10457</v>
      </c>
      <c r="C9649" s="411" t="s">
        <v>617</v>
      </c>
      <c r="D9649" s="412"/>
      <c r="E9649" s="412">
        <v>1397.96</v>
      </c>
      <c r="F9649" s="412">
        <v>0</v>
      </c>
      <c r="G9649" s="412"/>
      <c r="H9649" s="413"/>
    </row>
    <row r="9650" spans="2:8" ht="40.5" x14ac:dyDescent="0.35">
      <c r="B9650" s="410" t="s">
        <v>10458</v>
      </c>
      <c r="C9650" s="411" t="s">
        <v>617</v>
      </c>
      <c r="D9650" s="412"/>
      <c r="E9650" s="412">
        <v>0</v>
      </c>
      <c r="F9650" s="412">
        <v>8195.82</v>
      </c>
      <c r="G9650" s="412"/>
      <c r="H9650" s="413"/>
    </row>
    <row r="9651" spans="2:8" ht="40.5" x14ac:dyDescent="0.35">
      <c r="B9651" s="410" t="s">
        <v>10459</v>
      </c>
      <c r="C9651" s="411" t="s">
        <v>617</v>
      </c>
      <c r="D9651" s="412"/>
      <c r="E9651" s="412">
        <v>8195.82</v>
      </c>
      <c r="F9651" s="412">
        <v>0</v>
      </c>
      <c r="G9651" s="412"/>
      <c r="H9651" s="413"/>
    </row>
    <row r="9652" spans="2:8" ht="40.5" x14ac:dyDescent="0.35">
      <c r="B9652" s="410" t="s">
        <v>10460</v>
      </c>
      <c r="C9652" s="411" t="s">
        <v>617</v>
      </c>
      <c r="D9652" s="412"/>
      <c r="E9652" s="412">
        <v>0</v>
      </c>
      <c r="F9652" s="412">
        <v>1397.96</v>
      </c>
      <c r="G9652" s="412"/>
      <c r="H9652" s="413"/>
    </row>
    <row r="9653" spans="2:8" ht="40.5" x14ac:dyDescent="0.35">
      <c r="B9653" s="410" t="s">
        <v>10461</v>
      </c>
      <c r="C9653" s="411" t="s">
        <v>617</v>
      </c>
      <c r="D9653" s="412"/>
      <c r="E9653" s="412">
        <v>1397.96</v>
      </c>
      <c r="F9653" s="412">
        <v>0</v>
      </c>
      <c r="G9653" s="412"/>
      <c r="H9653" s="413"/>
    </row>
    <row r="9654" spans="2:8" ht="40.5" x14ac:dyDescent="0.35">
      <c r="B9654" s="410" t="s">
        <v>10462</v>
      </c>
      <c r="C9654" s="411" t="s">
        <v>627</v>
      </c>
      <c r="D9654" s="412"/>
      <c r="E9654" s="412">
        <v>0</v>
      </c>
      <c r="F9654" s="412">
        <v>2529.86</v>
      </c>
      <c r="G9654" s="412"/>
      <c r="H9654" s="413"/>
    </row>
    <row r="9655" spans="2:8" ht="40.5" x14ac:dyDescent="0.35">
      <c r="B9655" s="410" t="s">
        <v>10463</v>
      </c>
      <c r="C9655" s="411" t="s">
        <v>627</v>
      </c>
      <c r="D9655" s="412"/>
      <c r="E9655" s="412">
        <v>2529.86</v>
      </c>
      <c r="F9655" s="412">
        <v>0</v>
      </c>
      <c r="G9655" s="412"/>
      <c r="H9655" s="413"/>
    </row>
    <row r="9656" spans="2:8" ht="40.5" x14ac:dyDescent="0.35">
      <c r="B9656" s="410" t="s">
        <v>10464</v>
      </c>
      <c r="C9656" s="411" t="s">
        <v>627</v>
      </c>
      <c r="D9656" s="412"/>
      <c r="E9656" s="412">
        <v>0</v>
      </c>
      <c r="F9656" s="412">
        <v>1907.08</v>
      </c>
      <c r="G9656" s="412"/>
      <c r="H9656" s="413"/>
    </row>
    <row r="9657" spans="2:8" ht="40.5" x14ac:dyDescent="0.35">
      <c r="B9657" s="410" t="s">
        <v>10465</v>
      </c>
      <c r="C9657" s="411" t="s">
        <v>627</v>
      </c>
      <c r="D9657" s="412"/>
      <c r="E9657" s="412">
        <v>1907.08</v>
      </c>
      <c r="F9657" s="412">
        <v>0</v>
      </c>
      <c r="G9657" s="412"/>
      <c r="H9657" s="413"/>
    </row>
    <row r="9658" spans="2:8" ht="40.5" x14ac:dyDescent="0.35">
      <c r="B9658" s="410" t="s">
        <v>10466</v>
      </c>
      <c r="C9658" s="411" t="s">
        <v>627</v>
      </c>
      <c r="D9658" s="412"/>
      <c r="E9658" s="412">
        <v>0</v>
      </c>
      <c r="F9658" s="412">
        <v>836.55</v>
      </c>
      <c r="G9658" s="412"/>
      <c r="H9658" s="413"/>
    </row>
    <row r="9659" spans="2:8" ht="40.5" x14ac:dyDescent="0.35">
      <c r="B9659" s="410" t="s">
        <v>10467</v>
      </c>
      <c r="C9659" s="411" t="s">
        <v>627</v>
      </c>
      <c r="D9659" s="412"/>
      <c r="E9659" s="412">
        <v>836.55</v>
      </c>
      <c r="F9659" s="412">
        <v>0</v>
      </c>
      <c r="G9659" s="412"/>
      <c r="H9659" s="413"/>
    </row>
    <row r="9660" spans="2:8" ht="40.5" x14ac:dyDescent="0.35">
      <c r="B9660" s="410" t="s">
        <v>10468</v>
      </c>
      <c r="C9660" s="411" t="s">
        <v>627</v>
      </c>
      <c r="D9660" s="412"/>
      <c r="E9660" s="412">
        <v>0</v>
      </c>
      <c r="F9660" s="412">
        <v>2436</v>
      </c>
      <c r="G9660" s="412"/>
      <c r="H9660" s="413"/>
    </row>
    <row r="9661" spans="2:8" ht="40.5" x14ac:dyDescent="0.35">
      <c r="B9661" s="410" t="s">
        <v>10469</v>
      </c>
      <c r="C9661" s="411" t="s">
        <v>627</v>
      </c>
      <c r="D9661" s="412"/>
      <c r="E9661" s="412">
        <v>2436</v>
      </c>
      <c r="F9661" s="412">
        <v>0</v>
      </c>
      <c r="G9661" s="412"/>
      <c r="H9661" s="413"/>
    </row>
    <row r="9662" spans="2:8" ht="40.5" x14ac:dyDescent="0.35">
      <c r="B9662" s="410" t="s">
        <v>10470</v>
      </c>
      <c r="C9662" s="411" t="s">
        <v>627</v>
      </c>
      <c r="D9662" s="412"/>
      <c r="E9662" s="412">
        <v>0</v>
      </c>
      <c r="F9662" s="412">
        <v>4188.09</v>
      </c>
      <c r="G9662" s="412"/>
      <c r="H9662" s="413"/>
    </row>
    <row r="9663" spans="2:8" ht="40.5" x14ac:dyDescent="0.35">
      <c r="B9663" s="410" t="s">
        <v>10471</v>
      </c>
      <c r="C9663" s="411" t="s">
        <v>627</v>
      </c>
      <c r="D9663" s="412"/>
      <c r="E9663" s="412">
        <v>4188.09</v>
      </c>
      <c r="F9663" s="412">
        <v>0</v>
      </c>
      <c r="G9663" s="412"/>
      <c r="H9663" s="413"/>
    </row>
    <row r="9664" spans="2:8" ht="40.5" x14ac:dyDescent="0.35">
      <c r="B9664" s="410" t="s">
        <v>10472</v>
      </c>
      <c r="C9664" s="411" t="s">
        <v>627</v>
      </c>
      <c r="D9664" s="412"/>
      <c r="E9664" s="412">
        <v>0</v>
      </c>
      <c r="F9664" s="412">
        <v>627.09</v>
      </c>
      <c r="G9664" s="412"/>
      <c r="H9664" s="413"/>
    </row>
    <row r="9665" spans="2:8" ht="40.5" x14ac:dyDescent="0.35">
      <c r="B9665" s="410" t="s">
        <v>10473</v>
      </c>
      <c r="C9665" s="411" t="s">
        <v>627</v>
      </c>
      <c r="D9665" s="412"/>
      <c r="E9665" s="412">
        <v>627.09</v>
      </c>
      <c r="F9665" s="412">
        <v>0</v>
      </c>
      <c r="G9665" s="412"/>
      <c r="H9665" s="413"/>
    </row>
    <row r="9666" spans="2:8" ht="40.5" x14ac:dyDescent="0.35">
      <c r="B9666" s="410" t="s">
        <v>10474</v>
      </c>
      <c r="C9666" s="411" t="s">
        <v>627</v>
      </c>
      <c r="D9666" s="412"/>
      <c r="E9666" s="412">
        <v>0</v>
      </c>
      <c r="F9666" s="412">
        <v>2340.12</v>
      </c>
      <c r="G9666" s="412"/>
      <c r="H9666" s="413"/>
    </row>
    <row r="9667" spans="2:8" ht="40.5" x14ac:dyDescent="0.35">
      <c r="B9667" s="410" t="s">
        <v>10475</v>
      </c>
      <c r="C9667" s="411" t="s">
        <v>627</v>
      </c>
      <c r="D9667" s="412"/>
      <c r="E9667" s="412">
        <v>2340.12</v>
      </c>
      <c r="F9667" s="412">
        <v>0</v>
      </c>
      <c r="G9667" s="412"/>
      <c r="H9667" s="413"/>
    </row>
    <row r="9668" spans="2:8" ht="40.5" x14ac:dyDescent="0.35">
      <c r="B9668" s="410" t="s">
        <v>10476</v>
      </c>
      <c r="C9668" s="411" t="s">
        <v>627</v>
      </c>
      <c r="D9668" s="412"/>
      <c r="E9668" s="412">
        <v>0</v>
      </c>
      <c r="F9668" s="412">
        <v>1417.82</v>
      </c>
      <c r="G9668" s="412"/>
      <c r="H9668" s="413"/>
    </row>
    <row r="9669" spans="2:8" ht="40.5" x14ac:dyDescent="0.35">
      <c r="B9669" s="410" t="s">
        <v>10477</v>
      </c>
      <c r="C9669" s="411" t="s">
        <v>627</v>
      </c>
      <c r="D9669" s="412"/>
      <c r="E9669" s="412">
        <v>1417.82</v>
      </c>
      <c r="F9669" s="412">
        <v>0</v>
      </c>
      <c r="G9669" s="412"/>
      <c r="H9669" s="413"/>
    </row>
    <row r="9670" spans="2:8" ht="40.5" x14ac:dyDescent="0.35">
      <c r="B9670" s="410" t="s">
        <v>10478</v>
      </c>
      <c r="C9670" s="411" t="s">
        <v>627</v>
      </c>
      <c r="D9670" s="412"/>
      <c r="E9670" s="412">
        <v>0</v>
      </c>
      <c r="F9670" s="412">
        <v>1907.08</v>
      </c>
      <c r="G9670" s="412"/>
      <c r="H9670" s="413"/>
    </row>
    <row r="9671" spans="2:8" ht="40.5" x14ac:dyDescent="0.35">
      <c r="B9671" s="410" t="s">
        <v>10479</v>
      </c>
      <c r="C9671" s="411" t="s">
        <v>627</v>
      </c>
      <c r="D9671" s="412"/>
      <c r="E9671" s="412">
        <v>1907.08</v>
      </c>
      <c r="F9671" s="412">
        <v>0</v>
      </c>
      <c r="G9671" s="412"/>
      <c r="H9671" s="413"/>
    </row>
    <row r="9672" spans="2:8" ht="40.5" x14ac:dyDescent="0.35">
      <c r="B9672" s="410" t="s">
        <v>10480</v>
      </c>
      <c r="C9672" s="411" t="s">
        <v>627</v>
      </c>
      <c r="D9672" s="412"/>
      <c r="E9672" s="412">
        <v>0</v>
      </c>
      <c r="F9672" s="412">
        <v>1275.6400000000001</v>
      </c>
      <c r="G9672" s="412"/>
      <c r="H9672" s="413"/>
    </row>
    <row r="9673" spans="2:8" ht="40.5" x14ac:dyDescent="0.35">
      <c r="B9673" s="410" t="s">
        <v>10481</v>
      </c>
      <c r="C9673" s="411" t="s">
        <v>627</v>
      </c>
      <c r="D9673" s="412"/>
      <c r="E9673" s="412">
        <v>1275.6400000000001</v>
      </c>
      <c r="F9673" s="412">
        <v>0</v>
      </c>
      <c r="G9673" s="412"/>
      <c r="H9673" s="413"/>
    </row>
    <row r="9674" spans="2:8" ht="40.5" x14ac:dyDescent="0.35">
      <c r="B9674" s="410" t="s">
        <v>10482</v>
      </c>
      <c r="C9674" s="411" t="s">
        <v>627</v>
      </c>
      <c r="D9674" s="412"/>
      <c r="E9674" s="412">
        <v>0</v>
      </c>
      <c r="F9674" s="412">
        <v>9409.4699999999993</v>
      </c>
      <c r="G9674" s="412"/>
      <c r="H9674" s="413"/>
    </row>
    <row r="9675" spans="2:8" ht="40.5" x14ac:dyDescent="0.35">
      <c r="B9675" s="410" t="s">
        <v>10483</v>
      </c>
      <c r="C9675" s="411" t="s">
        <v>627</v>
      </c>
      <c r="D9675" s="412"/>
      <c r="E9675" s="412">
        <v>9409.4699999999993</v>
      </c>
      <c r="F9675" s="412">
        <v>0</v>
      </c>
      <c r="G9675" s="412"/>
      <c r="H9675" s="413"/>
    </row>
    <row r="9676" spans="2:8" ht="40.5" x14ac:dyDescent="0.35">
      <c r="B9676" s="410" t="s">
        <v>10484</v>
      </c>
      <c r="C9676" s="411" t="s">
        <v>627</v>
      </c>
      <c r="D9676" s="412"/>
      <c r="E9676" s="412">
        <v>0</v>
      </c>
      <c r="F9676" s="412">
        <v>2707.08</v>
      </c>
      <c r="G9676" s="412"/>
      <c r="H9676" s="413"/>
    </row>
    <row r="9677" spans="2:8" ht="40.5" x14ac:dyDescent="0.35">
      <c r="B9677" s="410" t="s">
        <v>10485</v>
      </c>
      <c r="C9677" s="411" t="s">
        <v>627</v>
      </c>
      <c r="D9677" s="412"/>
      <c r="E9677" s="412">
        <v>2707.08</v>
      </c>
      <c r="F9677" s="412">
        <v>0</v>
      </c>
      <c r="G9677" s="412"/>
      <c r="H9677" s="413"/>
    </row>
    <row r="9678" spans="2:8" ht="40.5" x14ac:dyDescent="0.35">
      <c r="B9678" s="410" t="s">
        <v>10486</v>
      </c>
      <c r="C9678" s="411" t="s">
        <v>627</v>
      </c>
      <c r="D9678" s="412"/>
      <c r="E9678" s="412">
        <v>0</v>
      </c>
      <c r="F9678" s="412">
        <v>8195.82</v>
      </c>
      <c r="G9678" s="412"/>
      <c r="H9678" s="413"/>
    </row>
    <row r="9679" spans="2:8" ht="40.5" x14ac:dyDescent="0.35">
      <c r="B9679" s="410" t="s">
        <v>10487</v>
      </c>
      <c r="C9679" s="411" t="s">
        <v>627</v>
      </c>
      <c r="D9679" s="412"/>
      <c r="E9679" s="412">
        <v>8195.82</v>
      </c>
      <c r="F9679" s="412">
        <v>0</v>
      </c>
      <c r="G9679" s="412"/>
      <c r="H9679" s="413"/>
    </row>
    <row r="9680" spans="2:8" ht="40.5" x14ac:dyDescent="0.35">
      <c r="B9680" s="410" t="s">
        <v>10488</v>
      </c>
      <c r="C9680" s="411" t="s">
        <v>627</v>
      </c>
      <c r="D9680" s="412"/>
      <c r="E9680" s="412">
        <v>0</v>
      </c>
      <c r="F9680" s="412">
        <v>1158.5899999999999</v>
      </c>
      <c r="G9680" s="412"/>
      <c r="H9680" s="413"/>
    </row>
    <row r="9681" spans="2:8" ht="40.5" x14ac:dyDescent="0.35">
      <c r="B9681" s="410" t="s">
        <v>10489</v>
      </c>
      <c r="C9681" s="411" t="s">
        <v>627</v>
      </c>
      <c r="D9681" s="412"/>
      <c r="E9681" s="412">
        <v>1158.5899999999999</v>
      </c>
      <c r="F9681" s="412">
        <v>0</v>
      </c>
      <c r="G9681" s="412"/>
      <c r="H9681" s="413"/>
    </row>
    <row r="9682" spans="2:8" ht="40.5" x14ac:dyDescent="0.35">
      <c r="B9682" s="410" t="s">
        <v>10490</v>
      </c>
      <c r="C9682" s="411" t="s">
        <v>637</v>
      </c>
      <c r="D9682" s="412"/>
      <c r="E9682" s="412">
        <v>0</v>
      </c>
      <c r="F9682" s="412">
        <v>7284.11</v>
      </c>
      <c r="G9682" s="412"/>
      <c r="H9682" s="413"/>
    </row>
    <row r="9683" spans="2:8" ht="40.5" x14ac:dyDescent="0.35">
      <c r="B9683" s="410" t="s">
        <v>10491</v>
      </c>
      <c r="C9683" s="411" t="s">
        <v>637</v>
      </c>
      <c r="D9683" s="412"/>
      <c r="E9683" s="412">
        <v>7284.11</v>
      </c>
      <c r="F9683" s="412">
        <v>0</v>
      </c>
      <c r="G9683" s="412"/>
      <c r="H9683" s="413"/>
    </row>
    <row r="9684" spans="2:8" ht="40.5" x14ac:dyDescent="0.35">
      <c r="B9684" s="410" t="s">
        <v>10492</v>
      </c>
      <c r="C9684" s="411" t="s">
        <v>639</v>
      </c>
      <c r="D9684" s="412"/>
      <c r="E9684" s="412">
        <v>0</v>
      </c>
      <c r="F9684" s="412">
        <v>1575.64</v>
      </c>
      <c r="G9684" s="412"/>
      <c r="H9684" s="413"/>
    </row>
    <row r="9685" spans="2:8" ht="40.5" x14ac:dyDescent="0.35">
      <c r="B9685" s="410" t="s">
        <v>10493</v>
      </c>
      <c r="C9685" s="411" t="s">
        <v>639</v>
      </c>
      <c r="D9685" s="412"/>
      <c r="E9685" s="412">
        <v>1575.64</v>
      </c>
      <c r="F9685" s="412">
        <v>0</v>
      </c>
      <c r="G9685" s="412"/>
      <c r="H9685" s="413"/>
    </row>
    <row r="9686" spans="2:8" ht="40.5" x14ac:dyDescent="0.35">
      <c r="B9686" s="410" t="s">
        <v>10494</v>
      </c>
      <c r="C9686" s="411" t="s">
        <v>641</v>
      </c>
      <c r="D9686" s="412"/>
      <c r="E9686" s="412">
        <v>0</v>
      </c>
      <c r="F9686" s="412">
        <v>2529.86</v>
      </c>
      <c r="G9686" s="412"/>
      <c r="H9686" s="413"/>
    </row>
    <row r="9687" spans="2:8" ht="40.5" x14ac:dyDescent="0.35">
      <c r="B9687" s="410" t="s">
        <v>10495</v>
      </c>
      <c r="C9687" s="411" t="s">
        <v>641</v>
      </c>
      <c r="D9687" s="412"/>
      <c r="E9687" s="412">
        <v>2529.86</v>
      </c>
      <c r="F9687" s="412">
        <v>0</v>
      </c>
      <c r="G9687" s="412"/>
      <c r="H9687" s="413"/>
    </row>
    <row r="9688" spans="2:8" ht="40.5" x14ac:dyDescent="0.35">
      <c r="B9688" s="410" t="s">
        <v>10496</v>
      </c>
      <c r="C9688" s="411" t="s">
        <v>641</v>
      </c>
      <c r="D9688" s="412"/>
      <c r="E9688" s="412">
        <v>0</v>
      </c>
      <c r="F9688" s="412">
        <v>1907.08</v>
      </c>
      <c r="G9688" s="412"/>
      <c r="H9688" s="413"/>
    </row>
    <row r="9689" spans="2:8" ht="40.5" x14ac:dyDescent="0.35">
      <c r="B9689" s="410" t="s">
        <v>10497</v>
      </c>
      <c r="C9689" s="411" t="s">
        <v>641</v>
      </c>
      <c r="D9689" s="412"/>
      <c r="E9689" s="412">
        <v>1907.08</v>
      </c>
      <c r="F9689" s="412">
        <v>0</v>
      </c>
      <c r="G9689" s="412"/>
      <c r="H9689" s="413"/>
    </row>
    <row r="9690" spans="2:8" ht="40.5" x14ac:dyDescent="0.35">
      <c r="B9690" s="410" t="s">
        <v>10498</v>
      </c>
      <c r="C9690" s="411" t="s">
        <v>641</v>
      </c>
      <c r="D9690" s="412"/>
      <c r="E9690" s="412">
        <v>0</v>
      </c>
      <c r="F9690" s="412">
        <v>1098.6500000000001</v>
      </c>
      <c r="G9690" s="412"/>
      <c r="H9690" s="413"/>
    </row>
    <row r="9691" spans="2:8" ht="40.5" x14ac:dyDescent="0.35">
      <c r="B9691" s="410" t="s">
        <v>10499</v>
      </c>
      <c r="C9691" s="411" t="s">
        <v>641</v>
      </c>
      <c r="D9691" s="412"/>
      <c r="E9691" s="412">
        <v>1098.6500000000001</v>
      </c>
      <c r="F9691" s="412">
        <v>0</v>
      </c>
      <c r="G9691" s="412"/>
      <c r="H9691" s="413"/>
    </row>
    <row r="9692" spans="2:8" ht="40.5" x14ac:dyDescent="0.35">
      <c r="B9692" s="410" t="s">
        <v>10500</v>
      </c>
      <c r="C9692" s="411" t="s">
        <v>641</v>
      </c>
      <c r="D9692" s="412"/>
      <c r="E9692" s="412">
        <v>0</v>
      </c>
      <c r="F9692" s="412">
        <v>2436</v>
      </c>
      <c r="G9692" s="412"/>
      <c r="H9692" s="413"/>
    </row>
    <row r="9693" spans="2:8" ht="40.5" x14ac:dyDescent="0.35">
      <c r="B9693" s="410" t="s">
        <v>10501</v>
      </c>
      <c r="C9693" s="411" t="s">
        <v>641</v>
      </c>
      <c r="D9693" s="412"/>
      <c r="E9693" s="412">
        <v>2436</v>
      </c>
      <c r="F9693" s="412">
        <v>0</v>
      </c>
      <c r="G9693" s="412"/>
      <c r="H9693" s="413"/>
    </row>
    <row r="9694" spans="2:8" ht="40.5" x14ac:dyDescent="0.35">
      <c r="B9694" s="410" t="s">
        <v>10502</v>
      </c>
      <c r="C9694" s="411" t="s">
        <v>641</v>
      </c>
      <c r="D9694" s="412"/>
      <c r="E9694" s="412">
        <v>0</v>
      </c>
      <c r="F9694" s="412">
        <v>4188.09</v>
      </c>
      <c r="G9694" s="412"/>
      <c r="H9694" s="413"/>
    </row>
    <row r="9695" spans="2:8" ht="40.5" x14ac:dyDescent="0.35">
      <c r="B9695" s="410" t="s">
        <v>10503</v>
      </c>
      <c r="C9695" s="411" t="s">
        <v>641</v>
      </c>
      <c r="D9695" s="412"/>
      <c r="E9695" s="412">
        <v>4188.09</v>
      </c>
      <c r="F9695" s="412">
        <v>0</v>
      </c>
      <c r="G9695" s="412"/>
      <c r="H9695" s="413"/>
    </row>
    <row r="9696" spans="2:8" ht="40.5" x14ac:dyDescent="0.35">
      <c r="B9696" s="410" t="s">
        <v>10504</v>
      </c>
      <c r="C9696" s="411" t="s">
        <v>641</v>
      </c>
      <c r="D9696" s="412"/>
      <c r="E9696" s="412">
        <v>0</v>
      </c>
      <c r="F9696" s="412">
        <v>627.09</v>
      </c>
      <c r="G9696" s="412"/>
      <c r="H9696" s="413"/>
    </row>
    <row r="9697" spans="2:8" ht="40.5" x14ac:dyDescent="0.35">
      <c r="B9697" s="410" t="s">
        <v>10505</v>
      </c>
      <c r="C9697" s="411" t="s">
        <v>641</v>
      </c>
      <c r="D9697" s="412"/>
      <c r="E9697" s="412">
        <v>627.09</v>
      </c>
      <c r="F9697" s="412">
        <v>0</v>
      </c>
      <c r="G9697" s="412"/>
      <c r="H9697" s="413"/>
    </row>
    <row r="9698" spans="2:8" ht="40.5" x14ac:dyDescent="0.35">
      <c r="B9698" s="410" t="s">
        <v>10506</v>
      </c>
      <c r="C9698" s="411" t="s">
        <v>641</v>
      </c>
      <c r="D9698" s="412"/>
      <c r="E9698" s="412">
        <v>0</v>
      </c>
      <c r="F9698" s="412">
        <v>2340.12</v>
      </c>
      <c r="G9698" s="412"/>
      <c r="H9698" s="413"/>
    </row>
    <row r="9699" spans="2:8" ht="40.5" x14ac:dyDescent="0.35">
      <c r="B9699" s="410" t="s">
        <v>10507</v>
      </c>
      <c r="C9699" s="411" t="s">
        <v>641</v>
      </c>
      <c r="D9699" s="412"/>
      <c r="E9699" s="412">
        <v>2340.12</v>
      </c>
      <c r="F9699" s="412">
        <v>0</v>
      </c>
      <c r="G9699" s="412"/>
      <c r="H9699" s="413"/>
    </row>
    <row r="9700" spans="2:8" ht="40.5" x14ac:dyDescent="0.35">
      <c r="B9700" s="410" t="s">
        <v>10508</v>
      </c>
      <c r="C9700" s="411" t="s">
        <v>641</v>
      </c>
      <c r="D9700" s="412"/>
      <c r="E9700" s="412">
        <v>0</v>
      </c>
      <c r="F9700" s="412">
        <v>1417.82</v>
      </c>
      <c r="G9700" s="412"/>
      <c r="H9700" s="413"/>
    </row>
    <row r="9701" spans="2:8" ht="40.5" x14ac:dyDescent="0.35">
      <c r="B9701" s="410" t="s">
        <v>10509</v>
      </c>
      <c r="C9701" s="411" t="s">
        <v>641</v>
      </c>
      <c r="D9701" s="412"/>
      <c r="E9701" s="412">
        <v>1417.82</v>
      </c>
      <c r="F9701" s="412">
        <v>0</v>
      </c>
      <c r="G9701" s="412"/>
      <c r="H9701" s="413"/>
    </row>
    <row r="9702" spans="2:8" ht="40.5" x14ac:dyDescent="0.35">
      <c r="B9702" s="410" t="s">
        <v>10510</v>
      </c>
      <c r="C9702" s="411" t="s">
        <v>641</v>
      </c>
      <c r="D9702" s="412"/>
      <c r="E9702" s="412">
        <v>0</v>
      </c>
      <c r="F9702" s="412">
        <v>1907.08</v>
      </c>
      <c r="G9702" s="412"/>
      <c r="H9702" s="413"/>
    </row>
    <row r="9703" spans="2:8" ht="40.5" x14ac:dyDescent="0.35">
      <c r="B9703" s="410" t="s">
        <v>10511</v>
      </c>
      <c r="C9703" s="411" t="s">
        <v>641</v>
      </c>
      <c r="D9703" s="412"/>
      <c r="E9703" s="412">
        <v>1907.08</v>
      </c>
      <c r="F9703" s="412">
        <v>0</v>
      </c>
      <c r="G9703" s="412"/>
      <c r="H9703" s="413"/>
    </row>
    <row r="9704" spans="2:8" ht="40.5" x14ac:dyDescent="0.35">
      <c r="B9704" s="410" t="s">
        <v>10512</v>
      </c>
      <c r="C9704" s="411" t="s">
        <v>641</v>
      </c>
      <c r="D9704" s="412"/>
      <c r="E9704" s="412">
        <v>0</v>
      </c>
      <c r="F9704" s="412">
        <v>1275.6400000000001</v>
      </c>
      <c r="G9704" s="412"/>
      <c r="H9704" s="413"/>
    </row>
    <row r="9705" spans="2:8" ht="40.5" x14ac:dyDescent="0.35">
      <c r="B9705" s="410" t="s">
        <v>10513</v>
      </c>
      <c r="C9705" s="411" t="s">
        <v>641</v>
      </c>
      <c r="D9705" s="412"/>
      <c r="E9705" s="412">
        <v>1275.6400000000001</v>
      </c>
      <c r="F9705" s="412">
        <v>0</v>
      </c>
      <c r="G9705" s="412"/>
      <c r="H9705" s="413"/>
    </row>
    <row r="9706" spans="2:8" ht="40.5" x14ac:dyDescent="0.35">
      <c r="B9706" s="410" t="s">
        <v>10514</v>
      </c>
      <c r="C9706" s="411" t="s">
        <v>641</v>
      </c>
      <c r="D9706" s="412"/>
      <c r="E9706" s="412">
        <v>0</v>
      </c>
      <c r="F9706" s="412">
        <v>8084.94</v>
      </c>
      <c r="G9706" s="412"/>
      <c r="H9706" s="413"/>
    </row>
    <row r="9707" spans="2:8" ht="40.5" x14ac:dyDescent="0.35">
      <c r="B9707" s="410" t="s">
        <v>10515</v>
      </c>
      <c r="C9707" s="411" t="s">
        <v>641</v>
      </c>
      <c r="D9707" s="412"/>
      <c r="E9707" s="412">
        <v>8084.94</v>
      </c>
      <c r="F9707" s="412">
        <v>0</v>
      </c>
      <c r="G9707" s="412"/>
      <c r="H9707" s="413"/>
    </row>
    <row r="9708" spans="2:8" ht="40.5" x14ac:dyDescent="0.35">
      <c r="B9708" s="410" t="s">
        <v>10516</v>
      </c>
      <c r="C9708" s="411" t="s">
        <v>641</v>
      </c>
      <c r="D9708" s="412"/>
      <c r="E9708" s="412">
        <v>0</v>
      </c>
      <c r="F9708" s="412">
        <v>2707.08</v>
      </c>
      <c r="G9708" s="412"/>
      <c r="H9708" s="413"/>
    </row>
    <row r="9709" spans="2:8" ht="40.5" x14ac:dyDescent="0.35">
      <c r="B9709" s="410" t="s">
        <v>10517</v>
      </c>
      <c r="C9709" s="411" t="s">
        <v>641</v>
      </c>
      <c r="D9709" s="412"/>
      <c r="E9709" s="412">
        <v>2707.08</v>
      </c>
      <c r="F9709" s="412">
        <v>0</v>
      </c>
      <c r="G9709" s="412"/>
      <c r="H9709" s="413"/>
    </row>
    <row r="9710" spans="2:8" ht="40.5" x14ac:dyDescent="0.35">
      <c r="B9710" s="410" t="s">
        <v>10518</v>
      </c>
      <c r="C9710" s="411" t="s">
        <v>641</v>
      </c>
      <c r="D9710" s="412"/>
      <c r="E9710" s="412">
        <v>0</v>
      </c>
      <c r="F9710" s="412">
        <v>8195.82</v>
      </c>
      <c r="G9710" s="412"/>
      <c r="H9710" s="413"/>
    </row>
    <row r="9711" spans="2:8" ht="40.5" x14ac:dyDescent="0.35">
      <c r="B9711" s="410" t="s">
        <v>10519</v>
      </c>
      <c r="C9711" s="411" t="s">
        <v>641</v>
      </c>
      <c r="D9711" s="412"/>
      <c r="E9711" s="412">
        <v>8195.82</v>
      </c>
      <c r="F9711" s="412">
        <v>0</v>
      </c>
      <c r="G9711" s="412"/>
      <c r="H9711" s="413"/>
    </row>
    <row r="9712" spans="2:8" ht="40.5" x14ac:dyDescent="0.35">
      <c r="B9712" s="410" t="s">
        <v>10520</v>
      </c>
      <c r="C9712" s="411" t="s">
        <v>641</v>
      </c>
      <c r="D9712" s="412"/>
      <c r="E9712" s="412">
        <v>0</v>
      </c>
      <c r="F9712" s="412">
        <v>1417.82</v>
      </c>
      <c r="G9712" s="412"/>
      <c r="H9712" s="413"/>
    </row>
    <row r="9713" spans="2:8" ht="40.5" x14ac:dyDescent="0.35">
      <c r="B9713" s="410" t="s">
        <v>10521</v>
      </c>
      <c r="C9713" s="411" t="s">
        <v>641</v>
      </c>
      <c r="D9713" s="412"/>
      <c r="E9713" s="412">
        <v>1417.82</v>
      </c>
      <c r="F9713" s="412">
        <v>0</v>
      </c>
      <c r="G9713" s="412"/>
      <c r="H9713" s="413"/>
    </row>
    <row r="9714" spans="2:8" ht="27.75" x14ac:dyDescent="0.35">
      <c r="B9714" s="410" t="s">
        <v>10522</v>
      </c>
      <c r="C9714" s="411" t="s">
        <v>663</v>
      </c>
      <c r="D9714" s="412"/>
      <c r="E9714" s="412">
        <v>0</v>
      </c>
      <c r="F9714" s="412">
        <v>2173.31</v>
      </c>
      <c r="G9714" s="412"/>
      <c r="H9714" s="413"/>
    </row>
    <row r="9715" spans="2:8" ht="27.75" x14ac:dyDescent="0.35">
      <c r="B9715" s="410" t="s">
        <v>10523</v>
      </c>
      <c r="C9715" s="411" t="s">
        <v>663</v>
      </c>
      <c r="D9715" s="412"/>
      <c r="E9715" s="412">
        <v>2173.31</v>
      </c>
      <c r="F9715" s="412">
        <v>0</v>
      </c>
      <c r="G9715" s="412"/>
      <c r="H9715" s="413"/>
    </row>
    <row r="9716" spans="2:8" ht="27.75" x14ac:dyDescent="0.35">
      <c r="B9716" s="410" t="s">
        <v>10524</v>
      </c>
      <c r="C9716" s="411" t="s">
        <v>663</v>
      </c>
      <c r="D9716" s="412"/>
      <c r="E9716" s="412">
        <v>0</v>
      </c>
      <c r="F9716" s="412">
        <v>1859.47</v>
      </c>
      <c r="G9716" s="412"/>
      <c r="H9716" s="413"/>
    </row>
    <row r="9717" spans="2:8" ht="27.75" x14ac:dyDescent="0.35">
      <c r="B9717" s="410" t="s">
        <v>10525</v>
      </c>
      <c r="C9717" s="411" t="s">
        <v>663</v>
      </c>
      <c r="D9717" s="412"/>
      <c r="E9717" s="412">
        <v>1859.47</v>
      </c>
      <c r="F9717" s="412">
        <v>0</v>
      </c>
      <c r="G9717" s="412"/>
      <c r="H9717" s="413"/>
    </row>
    <row r="9718" spans="2:8" ht="27.75" x14ac:dyDescent="0.35">
      <c r="B9718" s="410" t="s">
        <v>10526</v>
      </c>
      <c r="C9718" s="411" t="s">
        <v>663</v>
      </c>
      <c r="D9718" s="412"/>
      <c r="E9718" s="412">
        <v>0</v>
      </c>
      <c r="F9718" s="412">
        <v>1098.6500000000001</v>
      </c>
      <c r="G9718" s="412"/>
      <c r="H9718" s="413"/>
    </row>
    <row r="9719" spans="2:8" ht="27.75" x14ac:dyDescent="0.35">
      <c r="B9719" s="410" t="s">
        <v>10527</v>
      </c>
      <c r="C9719" s="411" t="s">
        <v>663</v>
      </c>
      <c r="D9719" s="412"/>
      <c r="E9719" s="412">
        <v>1098.6500000000001</v>
      </c>
      <c r="F9719" s="412">
        <v>0</v>
      </c>
      <c r="G9719" s="412"/>
      <c r="H9719" s="413"/>
    </row>
    <row r="9720" spans="2:8" ht="27.75" x14ac:dyDescent="0.35">
      <c r="B9720" s="410" t="s">
        <v>10528</v>
      </c>
      <c r="C9720" s="411" t="s">
        <v>663</v>
      </c>
      <c r="D9720" s="412"/>
      <c r="E9720" s="412">
        <v>0</v>
      </c>
      <c r="F9720" s="412">
        <v>2136.6799999999998</v>
      </c>
      <c r="G9720" s="412"/>
      <c r="H9720" s="413"/>
    </row>
    <row r="9721" spans="2:8" ht="27.75" x14ac:dyDescent="0.35">
      <c r="B9721" s="410" t="s">
        <v>10529</v>
      </c>
      <c r="C9721" s="411" t="s">
        <v>663</v>
      </c>
      <c r="D9721" s="412"/>
      <c r="E9721" s="412">
        <v>2136.6799999999998</v>
      </c>
      <c r="F9721" s="412">
        <v>0</v>
      </c>
      <c r="G9721" s="412"/>
      <c r="H9721" s="413"/>
    </row>
    <row r="9722" spans="2:8" ht="27.75" x14ac:dyDescent="0.35">
      <c r="B9722" s="410" t="s">
        <v>10530</v>
      </c>
      <c r="C9722" s="411" t="s">
        <v>663</v>
      </c>
      <c r="D9722" s="412"/>
      <c r="E9722" s="412">
        <v>0</v>
      </c>
      <c r="F9722" s="412">
        <v>4188.09</v>
      </c>
      <c r="G9722" s="412"/>
      <c r="H9722" s="413"/>
    </row>
    <row r="9723" spans="2:8" ht="27.75" x14ac:dyDescent="0.35">
      <c r="B9723" s="410" t="s">
        <v>10531</v>
      </c>
      <c r="C9723" s="411" t="s">
        <v>663</v>
      </c>
      <c r="D9723" s="412"/>
      <c r="E9723" s="412">
        <v>4188.09</v>
      </c>
      <c r="F9723" s="412">
        <v>0</v>
      </c>
      <c r="G9723" s="412"/>
      <c r="H9723" s="413"/>
    </row>
    <row r="9724" spans="2:8" ht="27.75" x14ac:dyDescent="0.35">
      <c r="B9724" s="410" t="s">
        <v>10532</v>
      </c>
      <c r="C9724" s="411" t="s">
        <v>663</v>
      </c>
      <c r="D9724" s="412"/>
      <c r="E9724" s="412">
        <v>0</v>
      </c>
      <c r="F9724" s="412">
        <v>634.95000000000005</v>
      </c>
      <c r="G9724" s="412"/>
      <c r="H9724" s="413"/>
    </row>
    <row r="9725" spans="2:8" ht="27.75" x14ac:dyDescent="0.35">
      <c r="B9725" s="410" t="s">
        <v>10533</v>
      </c>
      <c r="C9725" s="411" t="s">
        <v>663</v>
      </c>
      <c r="D9725" s="412"/>
      <c r="E9725" s="412">
        <v>634.95000000000005</v>
      </c>
      <c r="F9725" s="412">
        <v>0</v>
      </c>
      <c r="G9725" s="412"/>
      <c r="H9725" s="413"/>
    </row>
    <row r="9726" spans="2:8" ht="27.75" x14ac:dyDescent="0.35">
      <c r="B9726" s="410" t="s">
        <v>10534</v>
      </c>
      <c r="C9726" s="411" t="s">
        <v>663</v>
      </c>
      <c r="D9726" s="412"/>
      <c r="E9726" s="412">
        <v>0</v>
      </c>
      <c r="F9726" s="412">
        <v>2292.5</v>
      </c>
      <c r="G9726" s="412"/>
      <c r="H9726" s="413"/>
    </row>
    <row r="9727" spans="2:8" ht="27.75" x14ac:dyDescent="0.35">
      <c r="B9727" s="410" t="s">
        <v>10535</v>
      </c>
      <c r="C9727" s="411" t="s">
        <v>663</v>
      </c>
      <c r="D9727" s="412"/>
      <c r="E9727" s="412">
        <v>2292.5</v>
      </c>
      <c r="F9727" s="412">
        <v>0</v>
      </c>
      <c r="G9727" s="412"/>
      <c r="H9727" s="413"/>
    </row>
    <row r="9728" spans="2:8" ht="27.75" x14ac:dyDescent="0.35">
      <c r="B9728" s="410" t="s">
        <v>10536</v>
      </c>
      <c r="C9728" s="411" t="s">
        <v>663</v>
      </c>
      <c r="D9728" s="412"/>
      <c r="E9728" s="412">
        <v>0</v>
      </c>
      <c r="F9728" s="412">
        <v>1279.1600000000001</v>
      </c>
      <c r="G9728" s="412"/>
      <c r="H9728" s="413"/>
    </row>
    <row r="9729" spans="2:8" ht="27.75" x14ac:dyDescent="0.35">
      <c r="B9729" s="410" t="s">
        <v>10537</v>
      </c>
      <c r="C9729" s="411" t="s">
        <v>663</v>
      </c>
      <c r="D9729" s="412"/>
      <c r="E9729" s="412">
        <v>1279.1600000000001</v>
      </c>
      <c r="F9729" s="412">
        <v>0</v>
      </c>
      <c r="G9729" s="412"/>
      <c r="H9729" s="413"/>
    </row>
    <row r="9730" spans="2:8" ht="27.75" x14ac:dyDescent="0.35">
      <c r="B9730" s="410" t="s">
        <v>10538</v>
      </c>
      <c r="C9730" s="411" t="s">
        <v>663</v>
      </c>
      <c r="D9730" s="412"/>
      <c r="E9730" s="412">
        <v>0</v>
      </c>
      <c r="F9730" s="412">
        <v>1859.47</v>
      </c>
      <c r="G9730" s="412"/>
      <c r="H9730" s="413"/>
    </row>
    <row r="9731" spans="2:8" ht="27.75" x14ac:dyDescent="0.35">
      <c r="B9731" s="410" t="s">
        <v>10539</v>
      </c>
      <c r="C9731" s="411" t="s">
        <v>663</v>
      </c>
      <c r="D9731" s="412"/>
      <c r="E9731" s="412">
        <v>1859.47</v>
      </c>
      <c r="F9731" s="412">
        <v>0</v>
      </c>
      <c r="G9731" s="412"/>
      <c r="H9731" s="413"/>
    </row>
    <row r="9732" spans="2:8" ht="27.75" x14ac:dyDescent="0.35">
      <c r="B9732" s="410" t="s">
        <v>10540</v>
      </c>
      <c r="C9732" s="411" t="s">
        <v>663</v>
      </c>
      <c r="D9732" s="412"/>
      <c r="E9732" s="412">
        <v>0</v>
      </c>
      <c r="F9732" s="412">
        <v>1098.6500000000001</v>
      </c>
      <c r="G9732" s="412"/>
      <c r="H9732" s="413"/>
    </row>
    <row r="9733" spans="2:8" ht="27.75" x14ac:dyDescent="0.35">
      <c r="B9733" s="410" t="s">
        <v>10541</v>
      </c>
      <c r="C9733" s="411" t="s">
        <v>663</v>
      </c>
      <c r="D9733" s="412"/>
      <c r="E9733" s="412">
        <v>1098.6500000000001</v>
      </c>
      <c r="F9733" s="412">
        <v>0</v>
      </c>
      <c r="G9733" s="412"/>
      <c r="H9733" s="413"/>
    </row>
    <row r="9734" spans="2:8" ht="27.75" x14ac:dyDescent="0.35">
      <c r="B9734" s="410" t="s">
        <v>10542</v>
      </c>
      <c r="C9734" s="411" t="s">
        <v>663</v>
      </c>
      <c r="D9734" s="412"/>
      <c r="E9734" s="412">
        <v>0</v>
      </c>
      <c r="F9734" s="412">
        <v>8084.94</v>
      </c>
      <c r="G9734" s="412"/>
      <c r="H9734" s="413"/>
    </row>
    <row r="9735" spans="2:8" ht="27.75" x14ac:dyDescent="0.35">
      <c r="B9735" s="410" t="s">
        <v>10543</v>
      </c>
      <c r="C9735" s="411" t="s">
        <v>663</v>
      </c>
      <c r="D9735" s="412"/>
      <c r="E9735" s="412">
        <v>8084.94</v>
      </c>
      <c r="F9735" s="412">
        <v>0</v>
      </c>
      <c r="G9735" s="412"/>
      <c r="H9735" s="413"/>
    </row>
    <row r="9736" spans="2:8" ht="27.75" x14ac:dyDescent="0.35">
      <c r="B9736" s="410" t="s">
        <v>10544</v>
      </c>
      <c r="C9736" s="411" t="s">
        <v>663</v>
      </c>
      <c r="D9736" s="412"/>
      <c r="E9736" s="412">
        <v>0</v>
      </c>
      <c r="F9736" s="412">
        <v>1397.96</v>
      </c>
      <c r="G9736" s="412"/>
      <c r="H9736" s="413"/>
    </row>
    <row r="9737" spans="2:8" ht="27.75" x14ac:dyDescent="0.35">
      <c r="B9737" s="410" t="s">
        <v>10545</v>
      </c>
      <c r="C9737" s="411" t="s">
        <v>663</v>
      </c>
      <c r="D9737" s="412"/>
      <c r="E9737" s="412">
        <v>1397.96</v>
      </c>
      <c r="F9737" s="412">
        <v>0</v>
      </c>
      <c r="G9737" s="412"/>
      <c r="H9737" s="413"/>
    </row>
    <row r="9738" spans="2:8" ht="27.75" x14ac:dyDescent="0.35">
      <c r="B9738" s="410" t="s">
        <v>10546</v>
      </c>
      <c r="C9738" s="411" t="s">
        <v>663</v>
      </c>
      <c r="D9738" s="412"/>
      <c r="E9738" s="412">
        <v>0</v>
      </c>
      <c r="F9738" s="412">
        <v>2659.47</v>
      </c>
      <c r="G9738" s="412"/>
      <c r="H9738" s="413"/>
    </row>
    <row r="9739" spans="2:8" ht="27.75" x14ac:dyDescent="0.35">
      <c r="B9739" s="410" t="s">
        <v>10547</v>
      </c>
      <c r="C9739" s="411" t="s">
        <v>663</v>
      </c>
      <c r="D9739" s="412"/>
      <c r="E9739" s="412">
        <v>2659.47</v>
      </c>
      <c r="F9739" s="412">
        <v>0</v>
      </c>
      <c r="G9739" s="412"/>
      <c r="H9739" s="413"/>
    </row>
    <row r="9740" spans="2:8" ht="27.75" x14ac:dyDescent="0.35">
      <c r="B9740" s="410" t="s">
        <v>10548</v>
      </c>
      <c r="C9740" s="411" t="s">
        <v>663</v>
      </c>
      <c r="D9740" s="412"/>
      <c r="E9740" s="412">
        <v>0</v>
      </c>
      <c r="F9740" s="412">
        <v>8195.82</v>
      </c>
      <c r="G9740" s="412"/>
      <c r="H9740" s="413"/>
    </row>
    <row r="9741" spans="2:8" ht="27.75" x14ac:dyDescent="0.35">
      <c r="B9741" s="410" t="s">
        <v>10549</v>
      </c>
      <c r="C9741" s="411" t="s">
        <v>663</v>
      </c>
      <c r="D9741" s="412"/>
      <c r="E9741" s="412">
        <v>8195.82</v>
      </c>
      <c r="F9741" s="412">
        <v>0</v>
      </c>
      <c r="G9741" s="412"/>
      <c r="H9741" s="413"/>
    </row>
    <row r="9742" spans="2:8" ht="27.75" x14ac:dyDescent="0.35">
      <c r="B9742" s="410" t="s">
        <v>10550</v>
      </c>
      <c r="C9742" s="411" t="s">
        <v>666</v>
      </c>
      <c r="D9742" s="412"/>
      <c r="E9742" s="412">
        <v>0</v>
      </c>
      <c r="F9742" s="412">
        <v>2173.31</v>
      </c>
      <c r="G9742" s="412"/>
      <c r="H9742" s="413"/>
    </row>
    <row r="9743" spans="2:8" ht="27.75" x14ac:dyDescent="0.35">
      <c r="B9743" s="410" t="s">
        <v>10551</v>
      </c>
      <c r="C9743" s="411" t="s">
        <v>666</v>
      </c>
      <c r="D9743" s="412"/>
      <c r="E9743" s="412">
        <v>2173.31</v>
      </c>
      <c r="F9743" s="412">
        <v>0</v>
      </c>
      <c r="G9743" s="412"/>
      <c r="H9743" s="413"/>
    </row>
    <row r="9744" spans="2:8" ht="27.75" x14ac:dyDescent="0.35">
      <c r="B9744" s="410" t="s">
        <v>10552</v>
      </c>
      <c r="C9744" s="411" t="s">
        <v>666</v>
      </c>
      <c r="D9744" s="412"/>
      <c r="E9744" s="412">
        <v>0</v>
      </c>
      <c r="F9744" s="412">
        <v>1859.47</v>
      </c>
      <c r="G9744" s="412"/>
      <c r="H9744" s="413"/>
    </row>
    <row r="9745" spans="2:8" ht="27.75" x14ac:dyDescent="0.35">
      <c r="B9745" s="410" t="s">
        <v>10553</v>
      </c>
      <c r="C9745" s="411" t="s">
        <v>666</v>
      </c>
      <c r="D9745" s="412"/>
      <c r="E9745" s="412">
        <v>1859.47</v>
      </c>
      <c r="F9745" s="412">
        <v>0</v>
      </c>
      <c r="G9745" s="412"/>
      <c r="H9745" s="413"/>
    </row>
    <row r="9746" spans="2:8" ht="27.75" x14ac:dyDescent="0.35">
      <c r="B9746" s="410" t="s">
        <v>10554</v>
      </c>
      <c r="C9746" s="411" t="s">
        <v>666</v>
      </c>
      <c r="D9746" s="412"/>
      <c r="E9746" s="412">
        <v>0</v>
      </c>
      <c r="F9746" s="412">
        <v>1098.6500000000001</v>
      </c>
      <c r="G9746" s="412"/>
      <c r="H9746" s="413"/>
    </row>
    <row r="9747" spans="2:8" ht="27.75" x14ac:dyDescent="0.35">
      <c r="B9747" s="410" t="s">
        <v>10555</v>
      </c>
      <c r="C9747" s="411" t="s">
        <v>666</v>
      </c>
      <c r="D9747" s="412"/>
      <c r="E9747" s="412">
        <v>1098.6500000000001</v>
      </c>
      <c r="F9747" s="412">
        <v>0</v>
      </c>
      <c r="G9747" s="412"/>
      <c r="H9747" s="413"/>
    </row>
    <row r="9748" spans="2:8" ht="27.75" x14ac:dyDescent="0.35">
      <c r="B9748" s="410" t="s">
        <v>10556</v>
      </c>
      <c r="C9748" s="411" t="s">
        <v>666</v>
      </c>
      <c r="D9748" s="412"/>
      <c r="E9748" s="412">
        <v>0</v>
      </c>
      <c r="F9748" s="412">
        <v>2136.6799999999998</v>
      </c>
      <c r="G9748" s="412"/>
      <c r="H9748" s="413"/>
    </row>
    <row r="9749" spans="2:8" ht="27.75" x14ac:dyDescent="0.35">
      <c r="B9749" s="410" t="s">
        <v>10557</v>
      </c>
      <c r="C9749" s="411" t="s">
        <v>666</v>
      </c>
      <c r="D9749" s="412"/>
      <c r="E9749" s="412">
        <v>2136.6799999999998</v>
      </c>
      <c r="F9749" s="412">
        <v>0</v>
      </c>
      <c r="G9749" s="412"/>
      <c r="H9749" s="413"/>
    </row>
    <row r="9750" spans="2:8" ht="27.75" x14ac:dyDescent="0.35">
      <c r="B9750" s="410" t="s">
        <v>10558</v>
      </c>
      <c r="C9750" s="411" t="s">
        <v>666</v>
      </c>
      <c r="D9750" s="412"/>
      <c r="E9750" s="412">
        <v>0</v>
      </c>
      <c r="F9750" s="412">
        <v>4188.09</v>
      </c>
      <c r="G9750" s="412"/>
      <c r="H9750" s="413"/>
    </row>
    <row r="9751" spans="2:8" ht="27.75" x14ac:dyDescent="0.35">
      <c r="B9751" s="410" t="s">
        <v>10559</v>
      </c>
      <c r="C9751" s="411" t="s">
        <v>666</v>
      </c>
      <c r="D9751" s="412"/>
      <c r="E9751" s="412">
        <v>4188.09</v>
      </c>
      <c r="F9751" s="412">
        <v>0</v>
      </c>
      <c r="G9751" s="412"/>
      <c r="H9751" s="413"/>
    </row>
    <row r="9752" spans="2:8" ht="27.75" x14ac:dyDescent="0.35">
      <c r="B9752" s="410" t="s">
        <v>10560</v>
      </c>
      <c r="C9752" s="411" t="s">
        <v>666</v>
      </c>
      <c r="D9752" s="412"/>
      <c r="E9752" s="412">
        <v>0</v>
      </c>
      <c r="F9752" s="412">
        <v>634.95000000000005</v>
      </c>
      <c r="G9752" s="412"/>
      <c r="H9752" s="413"/>
    </row>
    <row r="9753" spans="2:8" ht="27.75" x14ac:dyDescent="0.35">
      <c r="B9753" s="410" t="s">
        <v>10561</v>
      </c>
      <c r="C9753" s="411" t="s">
        <v>666</v>
      </c>
      <c r="D9753" s="412"/>
      <c r="E9753" s="412">
        <v>634.95000000000005</v>
      </c>
      <c r="F9753" s="412">
        <v>0</v>
      </c>
      <c r="G9753" s="412"/>
      <c r="H9753" s="413"/>
    </row>
    <row r="9754" spans="2:8" ht="27.75" x14ac:dyDescent="0.35">
      <c r="B9754" s="410" t="s">
        <v>10562</v>
      </c>
      <c r="C9754" s="411" t="s">
        <v>666</v>
      </c>
      <c r="D9754" s="412"/>
      <c r="E9754" s="412">
        <v>0</v>
      </c>
      <c r="F9754" s="412">
        <v>2292.5</v>
      </c>
      <c r="G9754" s="412"/>
      <c r="H9754" s="413"/>
    </row>
    <row r="9755" spans="2:8" ht="27.75" x14ac:dyDescent="0.35">
      <c r="B9755" s="410" t="s">
        <v>10563</v>
      </c>
      <c r="C9755" s="411" t="s">
        <v>666</v>
      </c>
      <c r="D9755" s="412"/>
      <c r="E9755" s="412">
        <v>2292.5</v>
      </c>
      <c r="F9755" s="412">
        <v>0</v>
      </c>
      <c r="G9755" s="412"/>
      <c r="H9755" s="413"/>
    </row>
    <row r="9756" spans="2:8" ht="27.75" x14ac:dyDescent="0.35">
      <c r="B9756" s="410" t="s">
        <v>10564</v>
      </c>
      <c r="C9756" s="411" t="s">
        <v>666</v>
      </c>
      <c r="D9756" s="412"/>
      <c r="E9756" s="412">
        <v>0</v>
      </c>
      <c r="F9756" s="412">
        <v>1279.1600000000001</v>
      </c>
      <c r="G9756" s="412"/>
      <c r="H9756" s="413"/>
    </row>
    <row r="9757" spans="2:8" ht="27.75" x14ac:dyDescent="0.35">
      <c r="B9757" s="410" t="s">
        <v>10565</v>
      </c>
      <c r="C9757" s="411" t="s">
        <v>666</v>
      </c>
      <c r="D9757" s="412"/>
      <c r="E9757" s="412">
        <v>1279.1600000000001</v>
      </c>
      <c r="F9757" s="412">
        <v>0</v>
      </c>
      <c r="G9757" s="412"/>
      <c r="H9757" s="413"/>
    </row>
    <row r="9758" spans="2:8" ht="27.75" x14ac:dyDescent="0.35">
      <c r="B9758" s="410" t="s">
        <v>10566</v>
      </c>
      <c r="C9758" s="411" t="s">
        <v>666</v>
      </c>
      <c r="D9758" s="412"/>
      <c r="E9758" s="412">
        <v>0</v>
      </c>
      <c r="F9758" s="412">
        <v>1859.47</v>
      </c>
      <c r="G9758" s="412"/>
      <c r="H9758" s="413"/>
    </row>
    <row r="9759" spans="2:8" ht="27.75" x14ac:dyDescent="0.35">
      <c r="B9759" s="410" t="s">
        <v>10567</v>
      </c>
      <c r="C9759" s="411" t="s">
        <v>666</v>
      </c>
      <c r="D9759" s="412"/>
      <c r="E9759" s="412">
        <v>1859.47</v>
      </c>
      <c r="F9759" s="412">
        <v>0</v>
      </c>
      <c r="G9759" s="412"/>
      <c r="H9759" s="413"/>
    </row>
    <row r="9760" spans="2:8" ht="27.75" x14ac:dyDescent="0.35">
      <c r="B9760" s="410" t="s">
        <v>10568</v>
      </c>
      <c r="C9760" s="411" t="s">
        <v>666</v>
      </c>
      <c r="D9760" s="412"/>
      <c r="E9760" s="412">
        <v>0</v>
      </c>
      <c r="F9760" s="412">
        <v>1098.6500000000001</v>
      </c>
      <c r="G9760" s="412"/>
      <c r="H9760" s="413"/>
    </row>
    <row r="9761" spans="2:8" ht="27.75" x14ac:dyDescent="0.35">
      <c r="B9761" s="410" t="s">
        <v>10569</v>
      </c>
      <c r="C9761" s="411" t="s">
        <v>666</v>
      </c>
      <c r="D9761" s="412"/>
      <c r="E9761" s="412">
        <v>1098.6500000000001</v>
      </c>
      <c r="F9761" s="412">
        <v>0</v>
      </c>
      <c r="G9761" s="412"/>
      <c r="H9761" s="413"/>
    </row>
    <row r="9762" spans="2:8" ht="27.75" x14ac:dyDescent="0.35">
      <c r="B9762" s="410" t="s">
        <v>10570</v>
      </c>
      <c r="C9762" s="411" t="s">
        <v>666</v>
      </c>
      <c r="D9762" s="412"/>
      <c r="E9762" s="412">
        <v>0</v>
      </c>
      <c r="F9762" s="412">
        <v>8084.94</v>
      </c>
      <c r="G9762" s="412"/>
      <c r="H9762" s="413"/>
    </row>
    <row r="9763" spans="2:8" ht="27.75" x14ac:dyDescent="0.35">
      <c r="B9763" s="410" t="s">
        <v>10571</v>
      </c>
      <c r="C9763" s="411" t="s">
        <v>666</v>
      </c>
      <c r="D9763" s="412"/>
      <c r="E9763" s="412">
        <v>8084.94</v>
      </c>
      <c r="F9763" s="412">
        <v>0</v>
      </c>
      <c r="G9763" s="412"/>
      <c r="H9763" s="413"/>
    </row>
    <row r="9764" spans="2:8" ht="27.75" x14ac:dyDescent="0.35">
      <c r="B9764" s="410" t="s">
        <v>10572</v>
      </c>
      <c r="C9764" s="411" t="s">
        <v>666</v>
      </c>
      <c r="D9764" s="412"/>
      <c r="E9764" s="412">
        <v>0</v>
      </c>
      <c r="F9764" s="412">
        <v>1397.96</v>
      </c>
      <c r="G9764" s="412"/>
      <c r="H9764" s="413"/>
    </row>
    <row r="9765" spans="2:8" ht="27.75" x14ac:dyDescent="0.35">
      <c r="B9765" s="410" t="s">
        <v>10573</v>
      </c>
      <c r="C9765" s="411" t="s">
        <v>666</v>
      </c>
      <c r="D9765" s="412"/>
      <c r="E9765" s="412">
        <v>1397.96</v>
      </c>
      <c r="F9765" s="412">
        <v>0</v>
      </c>
      <c r="G9765" s="412"/>
      <c r="H9765" s="413"/>
    </row>
    <row r="9766" spans="2:8" ht="27.75" x14ac:dyDescent="0.35">
      <c r="B9766" s="410" t="s">
        <v>10574</v>
      </c>
      <c r="C9766" s="411" t="s">
        <v>666</v>
      </c>
      <c r="D9766" s="412"/>
      <c r="E9766" s="412">
        <v>0</v>
      </c>
      <c r="F9766" s="412">
        <v>2659.47</v>
      </c>
      <c r="G9766" s="412"/>
      <c r="H9766" s="413"/>
    </row>
    <row r="9767" spans="2:8" ht="27.75" x14ac:dyDescent="0.35">
      <c r="B9767" s="410" t="s">
        <v>10575</v>
      </c>
      <c r="C9767" s="411" t="s">
        <v>666</v>
      </c>
      <c r="D9767" s="412"/>
      <c r="E9767" s="412">
        <v>2659.47</v>
      </c>
      <c r="F9767" s="412">
        <v>0</v>
      </c>
      <c r="G9767" s="412"/>
      <c r="H9767" s="413"/>
    </row>
    <row r="9768" spans="2:8" ht="27.75" x14ac:dyDescent="0.35">
      <c r="B9768" s="410" t="s">
        <v>10576</v>
      </c>
      <c r="C9768" s="411" t="s">
        <v>666</v>
      </c>
      <c r="D9768" s="412"/>
      <c r="E9768" s="412">
        <v>0</v>
      </c>
      <c r="F9768" s="412">
        <v>8195.82</v>
      </c>
      <c r="G9768" s="412"/>
      <c r="H9768" s="413"/>
    </row>
    <row r="9769" spans="2:8" ht="27.75" x14ac:dyDescent="0.35">
      <c r="B9769" s="410" t="s">
        <v>10577</v>
      </c>
      <c r="C9769" s="411" t="s">
        <v>666</v>
      </c>
      <c r="D9769" s="412"/>
      <c r="E9769" s="412">
        <v>8195.82</v>
      </c>
      <c r="F9769" s="412">
        <v>0</v>
      </c>
      <c r="G9769" s="412"/>
      <c r="H9769" s="413"/>
    </row>
    <row r="9770" spans="2:8" ht="40.5" x14ac:dyDescent="0.35">
      <c r="B9770" s="410" t="s">
        <v>10578</v>
      </c>
      <c r="C9770" s="411" t="s">
        <v>668</v>
      </c>
      <c r="D9770" s="412"/>
      <c r="E9770" s="412">
        <v>0</v>
      </c>
      <c r="F9770" s="412">
        <v>2173.31</v>
      </c>
      <c r="G9770" s="412"/>
      <c r="H9770" s="413"/>
    </row>
    <row r="9771" spans="2:8" ht="40.5" x14ac:dyDescent="0.35">
      <c r="B9771" s="410" t="s">
        <v>10579</v>
      </c>
      <c r="C9771" s="411" t="s">
        <v>668</v>
      </c>
      <c r="D9771" s="412"/>
      <c r="E9771" s="412">
        <v>2173.31</v>
      </c>
      <c r="F9771" s="412">
        <v>0</v>
      </c>
      <c r="G9771" s="412"/>
      <c r="H9771" s="413"/>
    </row>
    <row r="9772" spans="2:8" ht="40.5" x14ac:dyDescent="0.35">
      <c r="B9772" s="410" t="s">
        <v>10580</v>
      </c>
      <c r="C9772" s="411" t="s">
        <v>668</v>
      </c>
      <c r="D9772" s="412"/>
      <c r="E9772" s="412">
        <v>0</v>
      </c>
      <c r="F9772" s="412">
        <v>1907.08</v>
      </c>
      <c r="G9772" s="412"/>
      <c r="H9772" s="413"/>
    </row>
    <row r="9773" spans="2:8" ht="40.5" x14ac:dyDescent="0.35">
      <c r="B9773" s="410" t="s">
        <v>10581</v>
      </c>
      <c r="C9773" s="411" t="s">
        <v>668</v>
      </c>
      <c r="D9773" s="412"/>
      <c r="E9773" s="412">
        <v>1907.08</v>
      </c>
      <c r="F9773" s="412">
        <v>0</v>
      </c>
      <c r="G9773" s="412"/>
      <c r="H9773" s="413"/>
    </row>
    <row r="9774" spans="2:8" ht="40.5" x14ac:dyDescent="0.35">
      <c r="B9774" s="410" t="s">
        <v>10582</v>
      </c>
      <c r="C9774" s="411" t="s">
        <v>668</v>
      </c>
      <c r="D9774" s="412"/>
      <c r="E9774" s="412">
        <v>0</v>
      </c>
      <c r="F9774" s="412">
        <v>1098.6500000000001</v>
      </c>
      <c r="G9774" s="412"/>
      <c r="H9774" s="413"/>
    </row>
    <row r="9775" spans="2:8" ht="40.5" x14ac:dyDescent="0.35">
      <c r="B9775" s="410" t="s">
        <v>10583</v>
      </c>
      <c r="C9775" s="411" t="s">
        <v>668</v>
      </c>
      <c r="D9775" s="412"/>
      <c r="E9775" s="412">
        <v>1098.6500000000001</v>
      </c>
      <c r="F9775" s="412">
        <v>0</v>
      </c>
      <c r="G9775" s="412"/>
      <c r="H9775" s="413"/>
    </row>
    <row r="9776" spans="2:8" ht="40.5" x14ac:dyDescent="0.35">
      <c r="B9776" s="410" t="s">
        <v>10584</v>
      </c>
      <c r="C9776" s="411" t="s">
        <v>668</v>
      </c>
      <c r="D9776" s="412"/>
      <c r="E9776" s="412">
        <v>0</v>
      </c>
      <c r="F9776" s="412">
        <v>2136.6799999999998</v>
      </c>
      <c r="G9776" s="412"/>
      <c r="H9776" s="413"/>
    </row>
    <row r="9777" spans="2:8" ht="40.5" x14ac:dyDescent="0.35">
      <c r="B9777" s="410" t="s">
        <v>10585</v>
      </c>
      <c r="C9777" s="411" t="s">
        <v>668</v>
      </c>
      <c r="D9777" s="412"/>
      <c r="E9777" s="412">
        <v>2136.6799999999998</v>
      </c>
      <c r="F9777" s="412">
        <v>0</v>
      </c>
      <c r="G9777" s="412"/>
      <c r="H9777" s="413"/>
    </row>
    <row r="9778" spans="2:8" ht="40.5" x14ac:dyDescent="0.35">
      <c r="B9778" s="410" t="s">
        <v>10586</v>
      </c>
      <c r="C9778" s="411" t="s">
        <v>668</v>
      </c>
      <c r="D9778" s="412"/>
      <c r="E9778" s="412">
        <v>0</v>
      </c>
      <c r="F9778" s="412">
        <v>4188.09</v>
      </c>
      <c r="G9778" s="412"/>
      <c r="H9778" s="413"/>
    </row>
    <row r="9779" spans="2:8" ht="40.5" x14ac:dyDescent="0.35">
      <c r="B9779" s="410" t="s">
        <v>10587</v>
      </c>
      <c r="C9779" s="411" t="s">
        <v>668</v>
      </c>
      <c r="D9779" s="412"/>
      <c r="E9779" s="412">
        <v>4188.09</v>
      </c>
      <c r="F9779" s="412">
        <v>0</v>
      </c>
      <c r="G9779" s="412"/>
      <c r="H9779" s="413"/>
    </row>
    <row r="9780" spans="2:8" ht="40.5" x14ac:dyDescent="0.35">
      <c r="B9780" s="410" t="s">
        <v>10588</v>
      </c>
      <c r="C9780" s="411" t="s">
        <v>668</v>
      </c>
      <c r="D9780" s="412"/>
      <c r="E9780" s="412">
        <v>0</v>
      </c>
      <c r="F9780" s="412">
        <v>634.95000000000005</v>
      </c>
      <c r="G9780" s="412"/>
      <c r="H9780" s="413"/>
    </row>
    <row r="9781" spans="2:8" ht="40.5" x14ac:dyDescent="0.35">
      <c r="B9781" s="410" t="s">
        <v>10589</v>
      </c>
      <c r="C9781" s="411" t="s">
        <v>668</v>
      </c>
      <c r="D9781" s="412"/>
      <c r="E9781" s="412">
        <v>634.95000000000005</v>
      </c>
      <c r="F9781" s="412">
        <v>0</v>
      </c>
      <c r="G9781" s="412"/>
      <c r="H9781" s="413"/>
    </row>
    <row r="9782" spans="2:8" ht="40.5" x14ac:dyDescent="0.35">
      <c r="B9782" s="410" t="s">
        <v>10590</v>
      </c>
      <c r="C9782" s="411" t="s">
        <v>668</v>
      </c>
      <c r="D9782" s="412"/>
      <c r="E9782" s="412">
        <v>0</v>
      </c>
      <c r="F9782" s="412">
        <v>2340.12</v>
      </c>
      <c r="G9782" s="412"/>
      <c r="H9782" s="413"/>
    </row>
    <row r="9783" spans="2:8" ht="40.5" x14ac:dyDescent="0.35">
      <c r="B9783" s="410" t="s">
        <v>10591</v>
      </c>
      <c r="C9783" s="411" t="s">
        <v>668</v>
      </c>
      <c r="D9783" s="412"/>
      <c r="E9783" s="412">
        <v>2340.12</v>
      </c>
      <c r="F9783" s="412">
        <v>0</v>
      </c>
      <c r="G9783" s="412"/>
      <c r="H9783" s="413"/>
    </row>
    <row r="9784" spans="2:8" ht="40.5" x14ac:dyDescent="0.35">
      <c r="B9784" s="410" t="s">
        <v>10592</v>
      </c>
      <c r="C9784" s="411" t="s">
        <v>668</v>
      </c>
      <c r="D9784" s="412"/>
      <c r="E9784" s="412">
        <v>0</v>
      </c>
      <c r="F9784" s="412">
        <v>1279.1600000000001</v>
      </c>
      <c r="G9784" s="412"/>
      <c r="H9784" s="413"/>
    </row>
    <row r="9785" spans="2:8" ht="40.5" x14ac:dyDescent="0.35">
      <c r="B9785" s="410" t="s">
        <v>10593</v>
      </c>
      <c r="C9785" s="411" t="s">
        <v>668</v>
      </c>
      <c r="D9785" s="412"/>
      <c r="E9785" s="412">
        <v>1279.1600000000001</v>
      </c>
      <c r="F9785" s="412">
        <v>0</v>
      </c>
      <c r="G9785" s="412"/>
      <c r="H9785" s="413"/>
    </row>
    <row r="9786" spans="2:8" ht="40.5" x14ac:dyDescent="0.35">
      <c r="B9786" s="410" t="s">
        <v>10594</v>
      </c>
      <c r="C9786" s="411" t="s">
        <v>668</v>
      </c>
      <c r="D9786" s="412"/>
      <c r="E9786" s="412">
        <v>0</v>
      </c>
      <c r="F9786" s="412">
        <v>1907.08</v>
      </c>
      <c r="G9786" s="412"/>
      <c r="H9786" s="413"/>
    </row>
    <row r="9787" spans="2:8" ht="40.5" x14ac:dyDescent="0.35">
      <c r="B9787" s="410" t="s">
        <v>10595</v>
      </c>
      <c r="C9787" s="411" t="s">
        <v>668</v>
      </c>
      <c r="D9787" s="412"/>
      <c r="E9787" s="412">
        <v>1907.08</v>
      </c>
      <c r="F9787" s="412">
        <v>0</v>
      </c>
      <c r="G9787" s="412"/>
      <c r="H9787" s="413"/>
    </row>
    <row r="9788" spans="2:8" ht="40.5" x14ac:dyDescent="0.35">
      <c r="B9788" s="410" t="s">
        <v>10596</v>
      </c>
      <c r="C9788" s="411" t="s">
        <v>668</v>
      </c>
      <c r="D9788" s="412"/>
      <c r="E9788" s="412">
        <v>0</v>
      </c>
      <c r="F9788" s="412">
        <v>1098.6500000000001</v>
      </c>
      <c r="G9788" s="412"/>
      <c r="H9788" s="413"/>
    </row>
    <row r="9789" spans="2:8" ht="40.5" x14ac:dyDescent="0.35">
      <c r="B9789" s="410" t="s">
        <v>10597</v>
      </c>
      <c r="C9789" s="411" t="s">
        <v>668</v>
      </c>
      <c r="D9789" s="412"/>
      <c r="E9789" s="412">
        <v>1098.6500000000001</v>
      </c>
      <c r="F9789" s="412">
        <v>0</v>
      </c>
      <c r="G9789" s="412"/>
      <c r="H9789" s="413"/>
    </row>
    <row r="9790" spans="2:8" ht="40.5" x14ac:dyDescent="0.35">
      <c r="B9790" s="410" t="s">
        <v>10598</v>
      </c>
      <c r="C9790" s="411" t="s">
        <v>668</v>
      </c>
      <c r="D9790" s="412"/>
      <c r="E9790" s="412">
        <v>0</v>
      </c>
      <c r="F9790" s="412">
        <v>8084.94</v>
      </c>
      <c r="G9790" s="412"/>
      <c r="H9790" s="413"/>
    </row>
    <row r="9791" spans="2:8" ht="40.5" x14ac:dyDescent="0.35">
      <c r="B9791" s="410" t="s">
        <v>10599</v>
      </c>
      <c r="C9791" s="411" t="s">
        <v>668</v>
      </c>
      <c r="D9791" s="412"/>
      <c r="E9791" s="412">
        <v>8084.94</v>
      </c>
      <c r="F9791" s="412">
        <v>0</v>
      </c>
      <c r="G9791" s="412"/>
      <c r="H9791" s="413"/>
    </row>
    <row r="9792" spans="2:8" ht="40.5" x14ac:dyDescent="0.35">
      <c r="B9792" s="410" t="s">
        <v>10600</v>
      </c>
      <c r="C9792" s="411" t="s">
        <v>668</v>
      </c>
      <c r="D9792" s="412"/>
      <c r="E9792" s="412">
        <v>0</v>
      </c>
      <c r="F9792" s="412">
        <v>1397.96</v>
      </c>
      <c r="G9792" s="412"/>
      <c r="H9792" s="413"/>
    </row>
    <row r="9793" spans="2:8" ht="40.5" x14ac:dyDescent="0.35">
      <c r="B9793" s="410" t="s">
        <v>10601</v>
      </c>
      <c r="C9793" s="411" t="s">
        <v>668</v>
      </c>
      <c r="D9793" s="412"/>
      <c r="E9793" s="412">
        <v>1397.96</v>
      </c>
      <c r="F9793" s="412">
        <v>0</v>
      </c>
      <c r="G9793" s="412"/>
      <c r="H9793" s="413"/>
    </row>
    <row r="9794" spans="2:8" ht="40.5" x14ac:dyDescent="0.35">
      <c r="B9794" s="410" t="s">
        <v>10602</v>
      </c>
      <c r="C9794" s="411" t="s">
        <v>668</v>
      </c>
      <c r="D9794" s="412"/>
      <c r="E9794" s="412">
        <v>0</v>
      </c>
      <c r="F9794" s="412">
        <v>2707.08</v>
      </c>
      <c r="G9794" s="412"/>
      <c r="H9794" s="413"/>
    </row>
    <row r="9795" spans="2:8" ht="40.5" x14ac:dyDescent="0.35">
      <c r="B9795" s="410" t="s">
        <v>10603</v>
      </c>
      <c r="C9795" s="411" t="s">
        <v>668</v>
      </c>
      <c r="D9795" s="412"/>
      <c r="E9795" s="412">
        <v>2707.08</v>
      </c>
      <c r="F9795" s="412">
        <v>0</v>
      </c>
      <c r="G9795" s="412"/>
      <c r="H9795" s="413"/>
    </row>
    <row r="9796" spans="2:8" ht="40.5" x14ac:dyDescent="0.35">
      <c r="B9796" s="410" t="s">
        <v>10604</v>
      </c>
      <c r="C9796" s="411" t="s">
        <v>668</v>
      </c>
      <c r="D9796" s="412"/>
      <c r="E9796" s="412">
        <v>0</v>
      </c>
      <c r="F9796" s="412">
        <v>8195.82</v>
      </c>
      <c r="G9796" s="412"/>
      <c r="H9796" s="413"/>
    </row>
    <row r="9797" spans="2:8" ht="40.5" x14ac:dyDescent="0.35">
      <c r="B9797" s="410" t="s">
        <v>10605</v>
      </c>
      <c r="C9797" s="411" t="s">
        <v>668</v>
      </c>
      <c r="D9797" s="412"/>
      <c r="E9797" s="412">
        <v>8195.82</v>
      </c>
      <c r="F9797" s="412">
        <v>0</v>
      </c>
      <c r="G9797" s="412"/>
      <c r="H9797" s="413"/>
    </row>
    <row r="9798" spans="2:8" ht="40.5" x14ac:dyDescent="0.35">
      <c r="B9798" s="410" t="s">
        <v>10606</v>
      </c>
      <c r="C9798" s="411" t="s">
        <v>668</v>
      </c>
      <c r="D9798" s="412"/>
      <c r="E9798" s="412">
        <v>0</v>
      </c>
      <c r="F9798" s="412">
        <v>1397.96</v>
      </c>
      <c r="G9798" s="412"/>
      <c r="H9798" s="413"/>
    </row>
    <row r="9799" spans="2:8" ht="40.5" x14ac:dyDescent="0.35">
      <c r="B9799" s="410" t="s">
        <v>10607</v>
      </c>
      <c r="C9799" s="411" t="s">
        <v>668</v>
      </c>
      <c r="D9799" s="412"/>
      <c r="E9799" s="412">
        <v>1397.96</v>
      </c>
      <c r="F9799" s="412">
        <v>0</v>
      </c>
      <c r="G9799" s="412"/>
      <c r="H9799" s="413"/>
    </row>
    <row r="9800" spans="2:8" ht="27.75" x14ac:dyDescent="0.35">
      <c r="B9800" s="410" t="s">
        <v>10608</v>
      </c>
      <c r="C9800" s="411" t="s">
        <v>672</v>
      </c>
      <c r="D9800" s="412"/>
      <c r="E9800" s="412">
        <v>0</v>
      </c>
      <c r="F9800" s="412">
        <v>1573.23</v>
      </c>
      <c r="G9800" s="412"/>
      <c r="H9800" s="413"/>
    </row>
    <row r="9801" spans="2:8" ht="27.75" x14ac:dyDescent="0.35">
      <c r="B9801" s="410" t="s">
        <v>10609</v>
      </c>
      <c r="C9801" s="411" t="s">
        <v>672</v>
      </c>
      <c r="D9801" s="412"/>
      <c r="E9801" s="412">
        <v>1573.23</v>
      </c>
      <c r="F9801" s="412">
        <v>0</v>
      </c>
      <c r="G9801" s="412"/>
      <c r="H9801" s="413"/>
    </row>
    <row r="9802" spans="2:8" ht="40.5" x14ac:dyDescent="0.35">
      <c r="B9802" s="410" t="s">
        <v>10610</v>
      </c>
      <c r="C9802" s="411" t="s">
        <v>675</v>
      </c>
      <c r="D9802" s="412"/>
      <c r="E9802" s="412">
        <v>0</v>
      </c>
      <c r="F9802" s="412">
        <v>2529.86</v>
      </c>
      <c r="G9802" s="412"/>
      <c r="H9802" s="413"/>
    </row>
    <row r="9803" spans="2:8" ht="40.5" x14ac:dyDescent="0.35">
      <c r="B9803" s="410" t="s">
        <v>10611</v>
      </c>
      <c r="C9803" s="411" t="s">
        <v>675</v>
      </c>
      <c r="D9803" s="412"/>
      <c r="E9803" s="412">
        <v>2529.86</v>
      </c>
      <c r="F9803" s="412">
        <v>0</v>
      </c>
      <c r="G9803" s="412"/>
      <c r="H9803" s="413"/>
    </row>
    <row r="9804" spans="2:8" ht="40.5" x14ac:dyDescent="0.35">
      <c r="B9804" s="410" t="s">
        <v>10612</v>
      </c>
      <c r="C9804" s="411" t="s">
        <v>675</v>
      </c>
      <c r="D9804" s="412"/>
      <c r="E9804" s="412">
        <v>0</v>
      </c>
      <c r="F9804" s="412">
        <v>1907.08</v>
      </c>
      <c r="G9804" s="412"/>
      <c r="H9804" s="413"/>
    </row>
    <row r="9805" spans="2:8" ht="40.5" x14ac:dyDescent="0.35">
      <c r="B9805" s="410" t="s">
        <v>10613</v>
      </c>
      <c r="C9805" s="411" t="s">
        <v>675</v>
      </c>
      <c r="D9805" s="412"/>
      <c r="E9805" s="412">
        <v>1907.08</v>
      </c>
      <c r="F9805" s="412">
        <v>0</v>
      </c>
      <c r="G9805" s="412"/>
      <c r="H9805" s="413"/>
    </row>
    <row r="9806" spans="2:8" ht="40.5" x14ac:dyDescent="0.35">
      <c r="B9806" s="410" t="s">
        <v>10614</v>
      </c>
      <c r="C9806" s="411" t="s">
        <v>675</v>
      </c>
      <c r="D9806" s="412"/>
      <c r="E9806" s="412">
        <v>0</v>
      </c>
      <c r="F9806" s="412">
        <v>1098.6500000000001</v>
      </c>
      <c r="G9806" s="412"/>
      <c r="H9806" s="413"/>
    </row>
    <row r="9807" spans="2:8" ht="40.5" x14ac:dyDescent="0.35">
      <c r="B9807" s="410" t="s">
        <v>10615</v>
      </c>
      <c r="C9807" s="411" t="s">
        <v>675</v>
      </c>
      <c r="D9807" s="412"/>
      <c r="E9807" s="412">
        <v>1098.6500000000001</v>
      </c>
      <c r="F9807" s="412">
        <v>0</v>
      </c>
      <c r="G9807" s="412"/>
      <c r="H9807" s="413"/>
    </row>
    <row r="9808" spans="2:8" ht="40.5" x14ac:dyDescent="0.35">
      <c r="B9808" s="410" t="s">
        <v>10616</v>
      </c>
      <c r="C9808" s="411" t="s">
        <v>675</v>
      </c>
      <c r="D9808" s="412"/>
      <c r="E9808" s="412">
        <v>0</v>
      </c>
      <c r="F9808" s="412">
        <v>2436</v>
      </c>
      <c r="G9808" s="412"/>
      <c r="H9808" s="413"/>
    </row>
    <row r="9809" spans="2:8" ht="40.5" x14ac:dyDescent="0.35">
      <c r="B9809" s="410" t="s">
        <v>10617</v>
      </c>
      <c r="C9809" s="411" t="s">
        <v>675</v>
      </c>
      <c r="D9809" s="412"/>
      <c r="E9809" s="412">
        <v>2436</v>
      </c>
      <c r="F9809" s="412">
        <v>0</v>
      </c>
      <c r="G9809" s="412"/>
      <c r="H9809" s="413"/>
    </row>
    <row r="9810" spans="2:8" ht="40.5" x14ac:dyDescent="0.35">
      <c r="B9810" s="410" t="s">
        <v>10618</v>
      </c>
      <c r="C9810" s="411" t="s">
        <v>675</v>
      </c>
      <c r="D9810" s="412"/>
      <c r="E9810" s="412">
        <v>0</v>
      </c>
      <c r="F9810" s="412">
        <v>4188.09</v>
      </c>
      <c r="G9810" s="412"/>
      <c r="H9810" s="413"/>
    </row>
    <row r="9811" spans="2:8" ht="40.5" x14ac:dyDescent="0.35">
      <c r="B9811" s="410" t="s">
        <v>10619</v>
      </c>
      <c r="C9811" s="411" t="s">
        <v>675</v>
      </c>
      <c r="D9811" s="412"/>
      <c r="E9811" s="412">
        <v>4188.09</v>
      </c>
      <c r="F9811" s="412">
        <v>0</v>
      </c>
      <c r="G9811" s="412"/>
      <c r="H9811" s="413"/>
    </row>
    <row r="9812" spans="2:8" ht="40.5" x14ac:dyDescent="0.35">
      <c r="B9812" s="410" t="s">
        <v>10620</v>
      </c>
      <c r="C9812" s="411" t="s">
        <v>675</v>
      </c>
      <c r="D9812" s="412"/>
      <c r="E9812" s="412">
        <v>0</v>
      </c>
      <c r="F9812" s="412">
        <v>2340.12</v>
      </c>
      <c r="G9812" s="412"/>
      <c r="H9812" s="413"/>
    </row>
    <row r="9813" spans="2:8" ht="40.5" x14ac:dyDescent="0.35">
      <c r="B9813" s="410" t="s">
        <v>10621</v>
      </c>
      <c r="C9813" s="411" t="s">
        <v>675</v>
      </c>
      <c r="D9813" s="412"/>
      <c r="E9813" s="412">
        <v>2340.12</v>
      </c>
      <c r="F9813" s="412">
        <v>0</v>
      </c>
      <c r="G9813" s="412"/>
      <c r="H9813" s="413"/>
    </row>
    <row r="9814" spans="2:8" ht="40.5" x14ac:dyDescent="0.35">
      <c r="B9814" s="410" t="s">
        <v>10622</v>
      </c>
      <c r="C9814" s="411" t="s">
        <v>675</v>
      </c>
      <c r="D9814" s="412"/>
      <c r="E9814" s="412">
        <v>0</v>
      </c>
      <c r="F9814" s="412">
        <v>1279.1600000000001</v>
      </c>
      <c r="G9814" s="412"/>
      <c r="H9814" s="413"/>
    </row>
    <row r="9815" spans="2:8" ht="40.5" x14ac:dyDescent="0.35">
      <c r="B9815" s="410" t="s">
        <v>10623</v>
      </c>
      <c r="C9815" s="411" t="s">
        <v>675</v>
      </c>
      <c r="D9815" s="412"/>
      <c r="E9815" s="412">
        <v>1279.1600000000001</v>
      </c>
      <c r="F9815" s="412">
        <v>0</v>
      </c>
      <c r="G9815" s="412"/>
      <c r="H9815" s="413"/>
    </row>
    <row r="9816" spans="2:8" ht="40.5" x14ac:dyDescent="0.35">
      <c r="B9816" s="410" t="s">
        <v>10624</v>
      </c>
      <c r="C9816" s="411" t="s">
        <v>675</v>
      </c>
      <c r="D9816" s="412"/>
      <c r="E9816" s="412">
        <v>0</v>
      </c>
      <c r="F9816" s="412">
        <v>1907.08</v>
      </c>
      <c r="G9816" s="412"/>
      <c r="H9816" s="413"/>
    </row>
    <row r="9817" spans="2:8" ht="40.5" x14ac:dyDescent="0.35">
      <c r="B9817" s="410" t="s">
        <v>10625</v>
      </c>
      <c r="C9817" s="411" t="s">
        <v>675</v>
      </c>
      <c r="D9817" s="412"/>
      <c r="E9817" s="412">
        <v>1907.08</v>
      </c>
      <c r="F9817" s="412">
        <v>0</v>
      </c>
      <c r="G9817" s="412"/>
      <c r="H9817" s="413"/>
    </row>
    <row r="9818" spans="2:8" ht="40.5" x14ac:dyDescent="0.35">
      <c r="B9818" s="410" t="s">
        <v>10626</v>
      </c>
      <c r="C9818" s="411" t="s">
        <v>675</v>
      </c>
      <c r="D9818" s="412"/>
      <c r="E9818" s="412">
        <v>0</v>
      </c>
      <c r="F9818" s="412">
        <v>8084.94</v>
      </c>
      <c r="G9818" s="412"/>
      <c r="H9818" s="413"/>
    </row>
    <row r="9819" spans="2:8" ht="40.5" x14ac:dyDescent="0.35">
      <c r="B9819" s="410" t="s">
        <v>10627</v>
      </c>
      <c r="C9819" s="411" t="s">
        <v>675</v>
      </c>
      <c r="D9819" s="412"/>
      <c r="E9819" s="412">
        <v>8084.94</v>
      </c>
      <c r="F9819" s="412">
        <v>0</v>
      </c>
      <c r="G9819" s="412"/>
      <c r="H9819" s="413"/>
    </row>
    <row r="9820" spans="2:8" ht="40.5" x14ac:dyDescent="0.35">
      <c r="B9820" s="410" t="s">
        <v>10628</v>
      </c>
      <c r="C9820" s="411" t="s">
        <v>675</v>
      </c>
      <c r="D9820" s="412"/>
      <c r="E9820" s="412">
        <v>0</v>
      </c>
      <c r="F9820" s="412">
        <v>2707.08</v>
      </c>
      <c r="G9820" s="412"/>
      <c r="H9820" s="413"/>
    </row>
    <row r="9821" spans="2:8" ht="40.5" x14ac:dyDescent="0.35">
      <c r="B9821" s="410" t="s">
        <v>10629</v>
      </c>
      <c r="C9821" s="411" t="s">
        <v>675</v>
      </c>
      <c r="D9821" s="412"/>
      <c r="E9821" s="412">
        <v>2707.08</v>
      </c>
      <c r="F9821" s="412">
        <v>0</v>
      </c>
      <c r="G9821" s="412"/>
      <c r="H9821" s="413"/>
    </row>
    <row r="9822" spans="2:8" ht="40.5" x14ac:dyDescent="0.35">
      <c r="B9822" s="410" t="s">
        <v>10630</v>
      </c>
      <c r="C9822" s="411" t="s">
        <v>675</v>
      </c>
      <c r="D9822" s="412"/>
      <c r="E9822" s="412">
        <v>0</v>
      </c>
      <c r="F9822" s="412">
        <v>8195.82</v>
      </c>
      <c r="G9822" s="412"/>
      <c r="H9822" s="413"/>
    </row>
    <row r="9823" spans="2:8" ht="40.5" x14ac:dyDescent="0.35">
      <c r="B9823" s="410" t="s">
        <v>10631</v>
      </c>
      <c r="C9823" s="411" t="s">
        <v>675</v>
      </c>
      <c r="D9823" s="412"/>
      <c r="E9823" s="412">
        <v>8195.82</v>
      </c>
      <c r="F9823" s="412">
        <v>0</v>
      </c>
      <c r="G9823" s="412"/>
      <c r="H9823" s="413"/>
    </row>
    <row r="9824" spans="2:8" ht="40.5" x14ac:dyDescent="0.35">
      <c r="B9824" s="410" t="s">
        <v>10632</v>
      </c>
      <c r="C9824" s="411" t="s">
        <v>675</v>
      </c>
      <c r="D9824" s="412"/>
      <c r="E9824" s="412">
        <v>0</v>
      </c>
      <c r="F9824" s="412">
        <v>1397.96</v>
      </c>
      <c r="G9824" s="412"/>
      <c r="H9824" s="413"/>
    </row>
    <row r="9825" spans="2:8" ht="40.5" x14ac:dyDescent="0.35">
      <c r="B9825" s="410" t="s">
        <v>10633</v>
      </c>
      <c r="C9825" s="411" t="s">
        <v>675</v>
      </c>
      <c r="D9825" s="412"/>
      <c r="E9825" s="412">
        <v>1397.96</v>
      </c>
      <c r="F9825" s="412">
        <v>0</v>
      </c>
      <c r="G9825" s="412"/>
      <c r="H9825" s="413"/>
    </row>
    <row r="9826" spans="2:8" ht="40.5" x14ac:dyDescent="0.35">
      <c r="B9826" s="410" t="s">
        <v>10634</v>
      </c>
      <c r="C9826" s="411" t="s">
        <v>677</v>
      </c>
      <c r="D9826" s="412"/>
      <c r="E9826" s="412">
        <v>0</v>
      </c>
      <c r="F9826" s="412">
        <v>2529.86</v>
      </c>
      <c r="G9826" s="412"/>
      <c r="H9826" s="413"/>
    </row>
    <row r="9827" spans="2:8" ht="40.5" x14ac:dyDescent="0.35">
      <c r="B9827" s="410" t="s">
        <v>10635</v>
      </c>
      <c r="C9827" s="411" t="s">
        <v>677</v>
      </c>
      <c r="D9827" s="412"/>
      <c r="E9827" s="412">
        <v>2529.86</v>
      </c>
      <c r="F9827" s="412">
        <v>0</v>
      </c>
      <c r="G9827" s="412"/>
      <c r="H9827" s="413"/>
    </row>
    <row r="9828" spans="2:8" ht="40.5" x14ac:dyDescent="0.35">
      <c r="B9828" s="410" t="s">
        <v>10636</v>
      </c>
      <c r="C9828" s="411" t="s">
        <v>677</v>
      </c>
      <c r="D9828" s="412"/>
      <c r="E9828" s="412">
        <v>0</v>
      </c>
      <c r="F9828" s="412">
        <v>1907.08</v>
      </c>
      <c r="G9828" s="412"/>
      <c r="H9828" s="413"/>
    </row>
    <row r="9829" spans="2:8" ht="40.5" x14ac:dyDescent="0.35">
      <c r="B9829" s="410" t="s">
        <v>10637</v>
      </c>
      <c r="C9829" s="411" t="s">
        <v>677</v>
      </c>
      <c r="D9829" s="412"/>
      <c r="E9829" s="412">
        <v>1907.08</v>
      </c>
      <c r="F9829" s="412">
        <v>0</v>
      </c>
      <c r="G9829" s="412"/>
      <c r="H9829" s="413"/>
    </row>
    <row r="9830" spans="2:8" ht="40.5" x14ac:dyDescent="0.35">
      <c r="B9830" s="410" t="s">
        <v>10638</v>
      </c>
      <c r="C9830" s="411" t="s">
        <v>677</v>
      </c>
      <c r="D9830" s="412"/>
      <c r="E9830" s="412">
        <v>0</v>
      </c>
      <c r="F9830" s="412">
        <v>1098.6500000000001</v>
      </c>
      <c r="G9830" s="412"/>
      <c r="H9830" s="413"/>
    </row>
    <row r="9831" spans="2:8" ht="40.5" x14ac:dyDescent="0.35">
      <c r="B9831" s="410" t="s">
        <v>10639</v>
      </c>
      <c r="C9831" s="411" t="s">
        <v>677</v>
      </c>
      <c r="D9831" s="412"/>
      <c r="E9831" s="412">
        <v>1098.6500000000001</v>
      </c>
      <c r="F9831" s="412">
        <v>0</v>
      </c>
      <c r="G9831" s="412"/>
      <c r="H9831" s="413"/>
    </row>
    <row r="9832" spans="2:8" ht="40.5" x14ac:dyDescent="0.35">
      <c r="B9832" s="410" t="s">
        <v>10640</v>
      </c>
      <c r="C9832" s="411" t="s">
        <v>677</v>
      </c>
      <c r="D9832" s="412"/>
      <c r="E9832" s="412">
        <v>0</v>
      </c>
      <c r="F9832" s="412">
        <v>2436</v>
      </c>
      <c r="G9832" s="412"/>
      <c r="H9832" s="413"/>
    </row>
    <row r="9833" spans="2:8" ht="40.5" x14ac:dyDescent="0.35">
      <c r="B9833" s="410" t="s">
        <v>10641</v>
      </c>
      <c r="C9833" s="411" t="s">
        <v>677</v>
      </c>
      <c r="D9833" s="412"/>
      <c r="E9833" s="412">
        <v>2436</v>
      </c>
      <c r="F9833" s="412">
        <v>0</v>
      </c>
      <c r="G9833" s="412"/>
      <c r="H9833" s="413"/>
    </row>
    <row r="9834" spans="2:8" ht="40.5" x14ac:dyDescent="0.35">
      <c r="B9834" s="410" t="s">
        <v>10642</v>
      </c>
      <c r="C9834" s="411" t="s">
        <v>677</v>
      </c>
      <c r="D9834" s="412"/>
      <c r="E9834" s="412">
        <v>0</v>
      </c>
      <c r="F9834" s="412">
        <v>4188.09</v>
      </c>
      <c r="G9834" s="412"/>
      <c r="H9834" s="413"/>
    </row>
    <row r="9835" spans="2:8" ht="40.5" x14ac:dyDescent="0.35">
      <c r="B9835" s="410" t="s">
        <v>10643</v>
      </c>
      <c r="C9835" s="411" t="s">
        <v>677</v>
      </c>
      <c r="D9835" s="412"/>
      <c r="E9835" s="412">
        <v>4188.09</v>
      </c>
      <c r="F9835" s="412">
        <v>0</v>
      </c>
      <c r="G9835" s="412"/>
      <c r="H9835" s="413"/>
    </row>
    <row r="9836" spans="2:8" ht="40.5" x14ac:dyDescent="0.35">
      <c r="B9836" s="410" t="s">
        <v>10644</v>
      </c>
      <c r="C9836" s="411" t="s">
        <v>677</v>
      </c>
      <c r="D9836" s="412"/>
      <c r="E9836" s="412">
        <v>0</v>
      </c>
      <c r="F9836" s="412">
        <v>2340.12</v>
      </c>
      <c r="G9836" s="412"/>
      <c r="H9836" s="413"/>
    </row>
    <row r="9837" spans="2:8" ht="40.5" x14ac:dyDescent="0.35">
      <c r="B9837" s="410" t="s">
        <v>10645</v>
      </c>
      <c r="C9837" s="411" t="s">
        <v>677</v>
      </c>
      <c r="D9837" s="412"/>
      <c r="E9837" s="412">
        <v>2340.12</v>
      </c>
      <c r="F9837" s="412">
        <v>0</v>
      </c>
      <c r="G9837" s="412"/>
      <c r="H9837" s="413"/>
    </row>
    <row r="9838" spans="2:8" ht="40.5" x14ac:dyDescent="0.35">
      <c r="B9838" s="410" t="s">
        <v>10646</v>
      </c>
      <c r="C9838" s="411" t="s">
        <v>677</v>
      </c>
      <c r="D9838" s="412"/>
      <c r="E9838" s="412">
        <v>0</v>
      </c>
      <c r="F9838" s="412">
        <v>1907.08</v>
      </c>
      <c r="G9838" s="412"/>
      <c r="H9838" s="413"/>
    </row>
    <row r="9839" spans="2:8" ht="40.5" x14ac:dyDescent="0.35">
      <c r="B9839" s="410" t="s">
        <v>10647</v>
      </c>
      <c r="C9839" s="411" t="s">
        <v>677</v>
      </c>
      <c r="D9839" s="412"/>
      <c r="E9839" s="412">
        <v>1907.08</v>
      </c>
      <c r="F9839" s="412">
        <v>0</v>
      </c>
      <c r="G9839" s="412"/>
      <c r="H9839" s="413"/>
    </row>
    <row r="9840" spans="2:8" ht="40.5" x14ac:dyDescent="0.35">
      <c r="B9840" s="410" t="s">
        <v>10648</v>
      </c>
      <c r="C9840" s="411" t="s">
        <v>677</v>
      </c>
      <c r="D9840" s="412"/>
      <c r="E9840" s="412">
        <v>0</v>
      </c>
      <c r="F9840" s="412">
        <v>1279.1600000000001</v>
      </c>
      <c r="G9840" s="412"/>
      <c r="H9840" s="413"/>
    </row>
    <row r="9841" spans="2:8" ht="40.5" x14ac:dyDescent="0.35">
      <c r="B9841" s="410" t="s">
        <v>10649</v>
      </c>
      <c r="C9841" s="411" t="s">
        <v>677</v>
      </c>
      <c r="D9841" s="412"/>
      <c r="E9841" s="412">
        <v>1279.1600000000001</v>
      </c>
      <c r="F9841" s="412">
        <v>0</v>
      </c>
      <c r="G9841" s="412"/>
      <c r="H9841" s="413"/>
    </row>
    <row r="9842" spans="2:8" ht="40.5" x14ac:dyDescent="0.35">
      <c r="B9842" s="410" t="s">
        <v>10650</v>
      </c>
      <c r="C9842" s="411" t="s">
        <v>677</v>
      </c>
      <c r="D9842" s="412"/>
      <c r="E9842" s="412">
        <v>0</v>
      </c>
      <c r="F9842" s="412">
        <v>8084.94</v>
      </c>
      <c r="G9842" s="412"/>
      <c r="H9842" s="413"/>
    </row>
    <row r="9843" spans="2:8" ht="40.5" x14ac:dyDescent="0.35">
      <c r="B9843" s="410" t="s">
        <v>10651</v>
      </c>
      <c r="C9843" s="411" t="s">
        <v>677</v>
      </c>
      <c r="D9843" s="412"/>
      <c r="E9843" s="412">
        <v>8084.94</v>
      </c>
      <c r="F9843" s="412">
        <v>0</v>
      </c>
      <c r="G9843" s="412"/>
      <c r="H9843" s="413"/>
    </row>
    <row r="9844" spans="2:8" ht="40.5" x14ac:dyDescent="0.35">
      <c r="B9844" s="410" t="s">
        <v>10652</v>
      </c>
      <c r="C9844" s="411" t="s">
        <v>677</v>
      </c>
      <c r="D9844" s="412"/>
      <c r="E9844" s="412">
        <v>0</v>
      </c>
      <c r="F9844" s="412">
        <v>2707.08</v>
      </c>
      <c r="G9844" s="412"/>
      <c r="H9844" s="413"/>
    </row>
    <row r="9845" spans="2:8" ht="40.5" x14ac:dyDescent="0.35">
      <c r="B9845" s="410" t="s">
        <v>10653</v>
      </c>
      <c r="C9845" s="411" t="s">
        <v>677</v>
      </c>
      <c r="D9845" s="412"/>
      <c r="E9845" s="412">
        <v>2707.08</v>
      </c>
      <c r="F9845" s="412">
        <v>0</v>
      </c>
      <c r="G9845" s="412"/>
      <c r="H9845" s="413"/>
    </row>
    <row r="9846" spans="2:8" ht="40.5" x14ac:dyDescent="0.35">
      <c r="B9846" s="410" t="s">
        <v>10654</v>
      </c>
      <c r="C9846" s="411" t="s">
        <v>677</v>
      </c>
      <c r="D9846" s="412"/>
      <c r="E9846" s="412">
        <v>0</v>
      </c>
      <c r="F9846" s="412">
        <v>8195.82</v>
      </c>
      <c r="G9846" s="412"/>
      <c r="H9846" s="413"/>
    </row>
    <row r="9847" spans="2:8" ht="40.5" x14ac:dyDescent="0.35">
      <c r="B9847" s="410" t="s">
        <v>10655</v>
      </c>
      <c r="C9847" s="411" t="s">
        <v>677</v>
      </c>
      <c r="D9847" s="412"/>
      <c r="E9847" s="412">
        <v>8195.82</v>
      </c>
      <c r="F9847" s="412">
        <v>0</v>
      </c>
      <c r="G9847" s="412"/>
      <c r="H9847" s="413"/>
    </row>
    <row r="9848" spans="2:8" ht="40.5" x14ac:dyDescent="0.35">
      <c r="B9848" s="410" t="s">
        <v>10656</v>
      </c>
      <c r="C9848" s="411" t="s">
        <v>677</v>
      </c>
      <c r="D9848" s="412"/>
      <c r="E9848" s="412">
        <v>0</v>
      </c>
      <c r="F9848" s="412">
        <v>1397.96</v>
      </c>
      <c r="G9848" s="412"/>
      <c r="H9848" s="413"/>
    </row>
    <row r="9849" spans="2:8" ht="40.5" x14ac:dyDescent="0.35">
      <c r="B9849" s="410" t="s">
        <v>10657</v>
      </c>
      <c r="C9849" s="411" t="s">
        <v>677</v>
      </c>
      <c r="D9849" s="412"/>
      <c r="E9849" s="412">
        <v>1397.96</v>
      </c>
      <c r="F9849" s="412">
        <v>0</v>
      </c>
      <c r="G9849" s="412"/>
      <c r="H9849" s="413"/>
    </row>
    <row r="9850" spans="2:8" ht="40.5" x14ac:dyDescent="0.35">
      <c r="B9850" s="410" t="s">
        <v>10658</v>
      </c>
      <c r="C9850" s="411" t="s">
        <v>679</v>
      </c>
      <c r="D9850" s="412"/>
      <c r="E9850" s="412">
        <v>0</v>
      </c>
      <c r="F9850" s="412">
        <v>1575.64</v>
      </c>
      <c r="G9850" s="412"/>
      <c r="H9850" s="413"/>
    </row>
    <row r="9851" spans="2:8" ht="40.5" x14ac:dyDescent="0.35">
      <c r="B9851" s="410" t="s">
        <v>10659</v>
      </c>
      <c r="C9851" s="411" t="s">
        <v>679</v>
      </c>
      <c r="D9851" s="412"/>
      <c r="E9851" s="412">
        <v>1575.64</v>
      </c>
      <c r="F9851" s="412">
        <v>0</v>
      </c>
      <c r="G9851" s="412"/>
      <c r="H9851" s="413"/>
    </row>
    <row r="9852" spans="2:8" ht="40.5" x14ac:dyDescent="0.35">
      <c r="B9852" s="410" t="s">
        <v>10660</v>
      </c>
      <c r="C9852" s="411" t="s">
        <v>694</v>
      </c>
      <c r="D9852" s="412"/>
      <c r="E9852" s="412">
        <v>0</v>
      </c>
      <c r="F9852" s="412">
        <v>2529.86</v>
      </c>
      <c r="G9852" s="412"/>
      <c r="H9852" s="413"/>
    </row>
    <row r="9853" spans="2:8" ht="40.5" x14ac:dyDescent="0.35">
      <c r="B9853" s="410" t="s">
        <v>10661</v>
      </c>
      <c r="C9853" s="411" t="s">
        <v>694</v>
      </c>
      <c r="D9853" s="412"/>
      <c r="E9853" s="412">
        <v>2529.86</v>
      </c>
      <c r="F9853" s="412">
        <v>0</v>
      </c>
      <c r="G9853" s="412"/>
      <c r="H9853" s="413"/>
    </row>
    <row r="9854" spans="2:8" ht="40.5" x14ac:dyDescent="0.35">
      <c r="B9854" s="410" t="s">
        <v>10662</v>
      </c>
      <c r="C9854" s="411" t="s">
        <v>694</v>
      </c>
      <c r="D9854" s="412"/>
      <c r="E9854" s="412">
        <v>0</v>
      </c>
      <c r="F9854" s="412">
        <v>1907.08</v>
      </c>
      <c r="G9854" s="412"/>
      <c r="H9854" s="413"/>
    </row>
    <row r="9855" spans="2:8" ht="40.5" x14ac:dyDescent="0.35">
      <c r="B9855" s="410" t="s">
        <v>10663</v>
      </c>
      <c r="C9855" s="411" t="s">
        <v>694</v>
      </c>
      <c r="D9855" s="412"/>
      <c r="E9855" s="412">
        <v>1907.08</v>
      </c>
      <c r="F9855" s="412">
        <v>0</v>
      </c>
      <c r="G9855" s="412"/>
      <c r="H9855" s="413"/>
    </row>
    <row r="9856" spans="2:8" ht="40.5" x14ac:dyDescent="0.35">
      <c r="B9856" s="410" t="s">
        <v>10664</v>
      </c>
      <c r="C9856" s="411" t="s">
        <v>694</v>
      </c>
      <c r="D9856" s="412"/>
      <c r="E9856" s="412">
        <v>0</v>
      </c>
      <c r="F9856" s="412">
        <v>1098.6500000000001</v>
      </c>
      <c r="G9856" s="412"/>
      <c r="H9856" s="413"/>
    </row>
    <row r="9857" spans="2:8" ht="40.5" x14ac:dyDescent="0.35">
      <c r="B9857" s="410" t="s">
        <v>10665</v>
      </c>
      <c r="C9857" s="411" t="s">
        <v>694</v>
      </c>
      <c r="D9857" s="412"/>
      <c r="E9857" s="412">
        <v>1098.6500000000001</v>
      </c>
      <c r="F9857" s="412">
        <v>0</v>
      </c>
      <c r="G9857" s="412"/>
      <c r="H9857" s="413"/>
    </row>
    <row r="9858" spans="2:8" ht="40.5" x14ac:dyDescent="0.35">
      <c r="B9858" s="410" t="s">
        <v>10666</v>
      </c>
      <c r="C9858" s="411" t="s">
        <v>694</v>
      </c>
      <c r="D9858" s="412"/>
      <c r="E9858" s="412">
        <v>0</v>
      </c>
      <c r="F9858" s="412">
        <v>2436</v>
      </c>
      <c r="G9858" s="412"/>
      <c r="H9858" s="413"/>
    </row>
    <row r="9859" spans="2:8" ht="40.5" x14ac:dyDescent="0.35">
      <c r="B9859" s="410" t="s">
        <v>10667</v>
      </c>
      <c r="C9859" s="411" t="s">
        <v>694</v>
      </c>
      <c r="D9859" s="412"/>
      <c r="E9859" s="412">
        <v>2436</v>
      </c>
      <c r="F9859" s="412">
        <v>0</v>
      </c>
      <c r="G9859" s="412"/>
      <c r="H9859" s="413"/>
    </row>
    <row r="9860" spans="2:8" ht="40.5" x14ac:dyDescent="0.35">
      <c r="B9860" s="410" t="s">
        <v>10668</v>
      </c>
      <c r="C9860" s="411" t="s">
        <v>694</v>
      </c>
      <c r="D9860" s="412"/>
      <c r="E9860" s="412">
        <v>0</v>
      </c>
      <c r="F9860" s="412">
        <v>4188.09</v>
      </c>
      <c r="G9860" s="412"/>
      <c r="H9860" s="413"/>
    </row>
    <row r="9861" spans="2:8" ht="40.5" x14ac:dyDescent="0.35">
      <c r="B9861" s="410" t="s">
        <v>10669</v>
      </c>
      <c r="C9861" s="411" t="s">
        <v>694</v>
      </c>
      <c r="D9861" s="412"/>
      <c r="E9861" s="412">
        <v>4188.09</v>
      </c>
      <c r="F9861" s="412">
        <v>0</v>
      </c>
      <c r="G9861" s="412"/>
      <c r="H9861" s="413"/>
    </row>
    <row r="9862" spans="2:8" ht="40.5" x14ac:dyDescent="0.35">
      <c r="B9862" s="410" t="s">
        <v>10670</v>
      </c>
      <c r="C9862" s="411" t="s">
        <v>694</v>
      </c>
      <c r="D9862" s="412"/>
      <c r="E9862" s="412">
        <v>0</v>
      </c>
      <c r="F9862" s="412">
        <v>2340.12</v>
      </c>
      <c r="G9862" s="412"/>
      <c r="H9862" s="413"/>
    </row>
    <row r="9863" spans="2:8" ht="40.5" x14ac:dyDescent="0.35">
      <c r="B9863" s="410" t="s">
        <v>10671</v>
      </c>
      <c r="C9863" s="411" t="s">
        <v>694</v>
      </c>
      <c r="D9863" s="412"/>
      <c r="E9863" s="412">
        <v>2340.12</v>
      </c>
      <c r="F9863" s="412">
        <v>0</v>
      </c>
      <c r="G9863" s="412"/>
      <c r="H9863" s="413"/>
    </row>
    <row r="9864" spans="2:8" ht="40.5" x14ac:dyDescent="0.35">
      <c r="B9864" s="410" t="s">
        <v>10672</v>
      </c>
      <c r="C9864" s="411" t="s">
        <v>694</v>
      </c>
      <c r="D9864" s="412"/>
      <c r="E9864" s="412">
        <v>0</v>
      </c>
      <c r="F9864" s="412">
        <v>1279.1600000000001</v>
      </c>
      <c r="G9864" s="412"/>
      <c r="H9864" s="413"/>
    </row>
    <row r="9865" spans="2:8" ht="40.5" x14ac:dyDescent="0.35">
      <c r="B9865" s="410" t="s">
        <v>10673</v>
      </c>
      <c r="C9865" s="411" t="s">
        <v>694</v>
      </c>
      <c r="D9865" s="412"/>
      <c r="E9865" s="412">
        <v>1279.1600000000001</v>
      </c>
      <c r="F9865" s="412">
        <v>0</v>
      </c>
      <c r="G9865" s="412"/>
      <c r="H9865" s="413"/>
    </row>
    <row r="9866" spans="2:8" ht="40.5" x14ac:dyDescent="0.35">
      <c r="B9866" s="410" t="s">
        <v>10674</v>
      </c>
      <c r="C9866" s="411" t="s">
        <v>694</v>
      </c>
      <c r="D9866" s="412"/>
      <c r="E9866" s="412">
        <v>0</v>
      </c>
      <c r="F9866" s="412">
        <v>1907.08</v>
      </c>
      <c r="G9866" s="412"/>
      <c r="H9866" s="413"/>
    </row>
    <row r="9867" spans="2:8" ht="40.5" x14ac:dyDescent="0.35">
      <c r="B9867" s="410" t="s">
        <v>10675</v>
      </c>
      <c r="C9867" s="411" t="s">
        <v>694</v>
      </c>
      <c r="D9867" s="412"/>
      <c r="E9867" s="412">
        <v>1907.08</v>
      </c>
      <c r="F9867" s="412">
        <v>0</v>
      </c>
      <c r="G9867" s="412"/>
      <c r="H9867" s="413"/>
    </row>
    <row r="9868" spans="2:8" ht="40.5" x14ac:dyDescent="0.35">
      <c r="B9868" s="410" t="s">
        <v>10676</v>
      </c>
      <c r="C9868" s="411" t="s">
        <v>694</v>
      </c>
      <c r="D9868" s="412"/>
      <c r="E9868" s="412">
        <v>0</v>
      </c>
      <c r="F9868" s="412">
        <v>8084.94</v>
      </c>
      <c r="G9868" s="412"/>
      <c r="H9868" s="413"/>
    </row>
    <row r="9869" spans="2:8" ht="40.5" x14ac:dyDescent="0.35">
      <c r="B9869" s="410" t="s">
        <v>10677</v>
      </c>
      <c r="C9869" s="411" t="s">
        <v>694</v>
      </c>
      <c r="D9869" s="412"/>
      <c r="E9869" s="412">
        <v>8084.94</v>
      </c>
      <c r="F9869" s="412">
        <v>0</v>
      </c>
      <c r="G9869" s="412"/>
      <c r="H9869" s="413"/>
    </row>
    <row r="9870" spans="2:8" ht="40.5" x14ac:dyDescent="0.35">
      <c r="B9870" s="410" t="s">
        <v>10678</v>
      </c>
      <c r="C9870" s="411" t="s">
        <v>694</v>
      </c>
      <c r="D9870" s="412"/>
      <c r="E9870" s="412">
        <v>0</v>
      </c>
      <c r="F9870" s="412">
        <v>2707.08</v>
      </c>
      <c r="G9870" s="412"/>
      <c r="H9870" s="413"/>
    </row>
    <row r="9871" spans="2:8" ht="40.5" x14ac:dyDescent="0.35">
      <c r="B9871" s="410" t="s">
        <v>10679</v>
      </c>
      <c r="C9871" s="411" t="s">
        <v>694</v>
      </c>
      <c r="D9871" s="412"/>
      <c r="E9871" s="412">
        <v>2707.08</v>
      </c>
      <c r="F9871" s="412">
        <v>0</v>
      </c>
      <c r="G9871" s="412"/>
      <c r="H9871" s="413"/>
    </row>
    <row r="9872" spans="2:8" ht="40.5" x14ac:dyDescent="0.35">
      <c r="B9872" s="410" t="s">
        <v>10680</v>
      </c>
      <c r="C9872" s="411" t="s">
        <v>694</v>
      </c>
      <c r="D9872" s="412"/>
      <c r="E9872" s="412">
        <v>0</v>
      </c>
      <c r="F9872" s="412">
        <v>8195.82</v>
      </c>
      <c r="G9872" s="412"/>
      <c r="H9872" s="413"/>
    </row>
    <row r="9873" spans="2:8" ht="40.5" x14ac:dyDescent="0.35">
      <c r="B9873" s="410" t="s">
        <v>10681</v>
      </c>
      <c r="C9873" s="411" t="s">
        <v>694</v>
      </c>
      <c r="D9873" s="412"/>
      <c r="E9873" s="412">
        <v>8195.82</v>
      </c>
      <c r="F9873" s="412">
        <v>0</v>
      </c>
      <c r="G9873" s="412"/>
      <c r="H9873" s="413"/>
    </row>
    <row r="9874" spans="2:8" ht="40.5" x14ac:dyDescent="0.35">
      <c r="B9874" s="410" t="s">
        <v>10682</v>
      </c>
      <c r="C9874" s="411" t="s">
        <v>694</v>
      </c>
      <c r="D9874" s="412"/>
      <c r="E9874" s="412">
        <v>0</v>
      </c>
      <c r="F9874" s="412">
        <v>1397.96</v>
      </c>
      <c r="G9874" s="412"/>
      <c r="H9874" s="413"/>
    </row>
    <row r="9875" spans="2:8" ht="40.5" x14ac:dyDescent="0.35">
      <c r="B9875" s="410" t="s">
        <v>10683</v>
      </c>
      <c r="C9875" s="411" t="s">
        <v>694</v>
      </c>
      <c r="D9875" s="412"/>
      <c r="E9875" s="412">
        <v>1397.96</v>
      </c>
      <c r="F9875" s="412">
        <v>0</v>
      </c>
      <c r="G9875" s="412"/>
      <c r="H9875" s="413"/>
    </row>
    <row r="9876" spans="2:8" ht="27.75" x14ac:dyDescent="0.35">
      <c r="B9876" s="410" t="s">
        <v>10684</v>
      </c>
      <c r="C9876" s="411" t="s">
        <v>764</v>
      </c>
      <c r="D9876" s="412"/>
      <c r="E9876" s="412">
        <v>0</v>
      </c>
      <c r="F9876" s="412">
        <v>2173.31</v>
      </c>
      <c r="G9876" s="412"/>
      <c r="H9876" s="413"/>
    </row>
    <row r="9877" spans="2:8" ht="27.75" x14ac:dyDescent="0.35">
      <c r="B9877" s="410" t="s">
        <v>10685</v>
      </c>
      <c r="C9877" s="411" t="s">
        <v>764</v>
      </c>
      <c r="D9877" s="412"/>
      <c r="E9877" s="412">
        <v>2173.31</v>
      </c>
      <c r="F9877" s="412">
        <v>0</v>
      </c>
      <c r="G9877" s="412"/>
      <c r="H9877" s="413"/>
    </row>
    <row r="9878" spans="2:8" ht="27.75" x14ac:dyDescent="0.35">
      <c r="B9878" s="410" t="s">
        <v>10686</v>
      </c>
      <c r="C9878" s="411" t="s">
        <v>764</v>
      </c>
      <c r="D9878" s="412"/>
      <c r="E9878" s="412">
        <v>0</v>
      </c>
      <c r="F9878" s="412">
        <v>1859.47</v>
      </c>
      <c r="G9878" s="412"/>
      <c r="H9878" s="413"/>
    </row>
    <row r="9879" spans="2:8" ht="27.75" x14ac:dyDescent="0.35">
      <c r="B9879" s="410" t="s">
        <v>10687</v>
      </c>
      <c r="C9879" s="411" t="s">
        <v>764</v>
      </c>
      <c r="D9879" s="412"/>
      <c r="E9879" s="412">
        <v>1859.47</v>
      </c>
      <c r="F9879" s="412">
        <v>0</v>
      </c>
      <c r="G9879" s="412"/>
      <c r="H9879" s="413"/>
    </row>
    <row r="9880" spans="2:8" ht="27.75" x14ac:dyDescent="0.35">
      <c r="B9880" s="410" t="s">
        <v>10688</v>
      </c>
      <c r="C9880" s="411" t="s">
        <v>764</v>
      </c>
      <c r="D9880" s="412"/>
      <c r="E9880" s="412">
        <v>0</v>
      </c>
      <c r="F9880" s="412">
        <v>1365.37</v>
      </c>
      <c r="G9880" s="412"/>
      <c r="H9880" s="413"/>
    </row>
    <row r="9881" spans="2:8" ht="27.75" x14ac:dyDescent="0.35">
      <c r="B9881" s="410" t="s">
        <v>10689</v>
      </c>
      <c r="C9881" s="411" t="s">
        <v>764</v>
      </c>
      <c r="D9881" s="412"/>
      <c r="E9881" s="412">
        <v>1365.37</v>
      </c>
      <c r="F9881" s="412">
        <v>0</v>
      </c>
      <c r="G9881" s="412"/>
      <c r="H9881" s="413"/>
    </row>
    <row r="9882" spans="2:8" ht="27.75" x14ac:dyDescent="0.35">
      <c r="B9882" s="410" t="s">
        <v>10690</v>
      </c>
      <c r="C9882" s="411" t="s">
        <v>764</v>
      </c>
      <c r="D9882" s="412"/>
      <c r="E9882" s="412">
        <v>0</v>
      </c>
      <c r="F9882" s="412">
        <v>2136.6799999999998</v>
      </c>
      <c r="G9882" s="412"/>
      <c r="H9882" s="413"/>
    </row>
    <row r="9883" spans="2:8" ht="27.75" x14ac:dyDescent="0.35">
      <c r="B9883" s="410" t="s">
        <v>10691</v>
      </c>
      <c r="C9883" s="411" t="s">
        <v>764</v>
      </c>
      <c r="D9883" s="412"/>
      <c r="E9883" s="412">
        <v>2136.6799999999998</v>
      </c>
      <c r="F9883" s="412">
        <v>0</v>
      </c>
      <c r="G9883" s="412"/>
      <c r="H9883" s="413"/>
    </row>
    <row r="9884" spans="2:8" ht="27.75" x14ac:dyDescent="0.35">
      <c r="B9884" s="410" t="s">
        <v>10692</v>
      </c>
      <c r="C9884" s="411" t="s">
        <v>764</v>
      </c>
      <c r="D9884" s="412"/>
      <c r="E9884" s="412">
        <v>0</v>
      </c>
      <c r="F9884" s="412">
        <v>4188.09</v>
      </c>
      <c r="G9884" s="412"/>
      <c r="H9884" s="413"/>
    </row>
    <row r="9885" spans="2:8" ht="27.75" x14ac:dyDescent="0.35">
      <c r="B9885" s="410" t="s">
        <v>10693</v>
      </c>
      <c r="C9885" s="411" t="s">
        <v>764</v>
      </c>
      <c r="D9885" s="412"/>
      <c r="E9885" s="412">
        <v>4188.09</v>
      </c>
      <c r="F9885" s="412">
        <v>0</v>
      </c>
      <c r="G9885" s="412"/>
      <c r="H9885" s="413"/>
    </row>
    <row r="9886" spans="2:8" ht="27.75" x14ac:dyDescent="0.35">
      <c r="B9886" s="410" t="s">
        <v>10694</v>
      </c>
      <c r="C9886" s="411" t="s">
        <v>764</v>
      </c>
      <c r="D9886" s="412"/>
      <c r="E9886" s="412">
        <v>0</v>
      </c>
      <c r="F9886" s="412">
        <v>1300.3399999999999</v>
      </c>
      <c r="G9886" s="412"/>
      <c r="H9886" s="413"/>
    </row>
    <row r="9887" spans="2:8" ht="27.75" x14ac:dyDescent="0.35">
      <c r="B9887" s="410" t="s">
        <v>10695</v>
      </c>
      <c r="C9887" s="411" t="s">
        <v>764</v>
      </c>
      <c r="D9887" s="412"/>
      <c r="E9887" s="412">
        <v>1300.3399999999999</v>
      </c>
      <c r="F9887" s="412">
        <v>0</v>
      </c>
      <c r="G9887" s="412"/>
      <c r="H9887" s="413"/>
    </row>
    <row r="9888" spans="2:8" ht="27.75" x14ac:dyDescent="0.35">
      <c r="B9888" s="410" t="s">
        <v>10696</v>
      </c>
      <c r="C9888" s="411" t="s">
        <v>764</v>
      </c>
      <c r="D9888" s="412"/>
      <c r="E9888" s="412">
        <v>0</v>
      </c>
      <c r="F9888" s="412">
        <v>2292.5</v>
      </c>
      <c r="G9888" s="412"/>
      <c r="H9888" s="413"/>
    </row>
    <row r="9889" spans="2:8" ht="27.75" x14ac:dyDescent="0.35">
      <c r="B9889" s="410" t="s">
        <v>10697</v>
      </c>
      <c r="C9889" s="411" t="s">
        <v>764</v>
      </c>
      <c r="D9889" s="412"/>
      <c r="E9889" s="412">
        <v>2292.5</v>
      </c>
      <c r="F9889" s="412">
        <v>0</v>
      </c>
      <c r="G9889" s="412"/>
      <c r="H9889" s="413"/>
    </row>
    <row r="9890" spans="2:8" ht="27.75" x14ac:dyDescent="0.35">
      <c r="B9890" s="410" t="s">
        <v>10698</v>
      </c>
      <c r="C9890" s="411" t="s">
        <v>764</v>
      </c>
      <c r="D9890" s="412"/>
      <c r="E9890" s="412">
        <v>0</v>
      </c>
      <c r="F9890" s="412">
        <v>1279.1600000000001</v>
      </c>
      <c r="G9890" s="412"/>
      <c r="H9890" s="413"/>
    </row>
    <row r="9891" spans="2:8" ht="27.75" x14ac:dyDescent="0.35">
      <c r="B9891" s="410" t="s">
        <v>10699</v>
      </c>
      <c r="C9891" s="411" t="s">
        <v>764</v>
      </c>
      <c r="D9891" s="412"/>
      <c r="E9891" s="412">
        <v>1279.1600000000001</v>
      </c>
      <c r="F9891" s="412">
        <v>0</v>
      </c>
      <c r="G9891" s="412"/>
      <c r="H9891" s="413"/>
    </row>
    <row r="9892" spans="2:8" ht="27.75" x14ac:dyDescent="0.35">
      <c r="B9892" s="410" t="s">
        <v>10700</v>
      </c>
      <c r="C9892" s="411" t="s">
        <v>764</v>
      </c>
      <c r="D9892" s="412"/>
      <c r="E9892" s="412">
        <v>0</v>
      </c>
      <c r="F9892" s="412">
        <v>1859.47</v>
      </c>
      <c r="G9892" s="412"/>
      <c r="H9892" s="413"/>
    </row>
    <row r="9893" spans="2:8" ht="27.75" x14ac:dyDescent="0.35">
      <c r="B9893" s="410" t="s">
        <v>10701</v>
      </c>
      <c r="C9893" s="411" t="s">
        <v>764</v>
      </c>
      <c r="D9893" s="412"/>
      <c r="E9893" s="412">
        <v>1859.47</v>
      </c>
      <c r="F9893" s="412">
        <v>0</v>
      </c>
      <c r="G9893" s="412"/>
      <c r="H9893" s="413"/>
    </row>
    <row r="9894" spans="2:8" ht="27.75" x14ac:dyDescent="0.35">
      <c r="B9894" s="410" t="s">
        <v>10702</v>
      </c>
      <c r="C9894" s="411" t="s">
        <v>764</v>
      </c>
      <c r="D9894" s="412"/>
      <c r="E9894" s="412">
        <v>0</v>
      </c>
      <c r="F9894" s="412">
        <v>1365.37</v>
      </c>
      <c r="G9894" s="412"/>
      <c r="H9894" s="413"/>
    </row>
    <row r="9895" spans="2:8" ht="27.75" x14ac:dyDescent="0.35">
      <c r="B9895" s="410" t="s">
        <v>10703</v>
      </c>
      <c r="C9895" s="411" t="s">
        <v>764</v>
      </c>
      <c r="D9895" s="412"/>
      <c r="E9895" s="412">
        <v>1365.37</v>
      </c>
      <c r="F9895" s="412">
        <v>0</v>
      </c>
      <c r="G9895" s="412"/>
      <c r="H9895" s="413"/>
    </row>
    <row r="9896" spans="2:8" ht="27.75" x14ac:dyDescent="0.35">
      <c r="B9896" s="410" t="s">
        <v>10704</v>
      </c>
      <c r="C9896" s="411" t="s">
        <v>764</v>
      </c>
      <c r="D9896" s="412"/>
      <c r="E9896" s="412">
        <v>0</v>
      </c>
      <c r="F9896" s="412">
        <v>8084.94</v>
      </c>
      <c r="G9896" s="412"/>
      <c r="H9896" s="413"/>
    </row>
    <row r="9897" spans="2:8" ht="27.75" x14ac:dyDescent="0.35">
      <c r="B9897" s="410" t="s">
        <v>10705</v>
      </c>
      <c r="C9897" s="411" t="s">
        <v>764</v>
      </c>
      <c r="D9897" s="412"/>
      <c r="E9897" s="412">
        <v>8084.94</v>
      </c>
      <c r="F9897" s="412">
        <v>0</v>
      </c>
      <c r="G9897" s="412"/>
      <c r="H9897" s="413"/>
    </row>
    <row r="9898" spans="2:8" ht="27.75" x14ac:dyDescent="0.35">
      <c r="B9898" s="410" t="s">
        <v>10706</v>
      </c>
      <c r="C9898" s="411" t="s">
        <v>764</v>
      </c>
      <c r="D9898" s="412"/>
      <c r="E9898" s="412">
        <v>0</v>
      </c>
      <c r="F9898" s="412">
        <v>1397.96</v>
      </c>
      <c r="G9898" s="412"/>
      <c r="H9898" s="413"/>
    </row>
    <row r="9899" spans="2:8" ht="27.75" x14ac:dyDescent="0.35">
      <c r="B9899" s="410" t="s">
        <v>10707</v>
      </c>
      <c r="C9899" s="411" t="s">
        <v>764</v>
      </c>
      <c r="D9899" s="412"/>
      <c r="E9899" s="412">
        <v>1397.96</v>
      </c>
      <c r="F9899" s="412">
        <v>0</v>
      </c>
      <c r="G9899" s="412"/>
      <c r="H9899" s="413"/>
    </row>
    <row r="9900" spans="2:8" ht="27.75" x14ac:dyDescent="0.35">
      <c r="B9900" s="410" t="s">
        <v>10708</v>
      </c>
      <c r="C9900" s="411" t="s">
        <v>764</v>
      </c>
      <c r="D9900" s="412"/>
      <c r="E9900" s="412">
        <v>0</v>
      </c>
      <c r="F9900" s="412">
        <v>2659.47</v>
      </c>
      <c r="G9900" s="412"/>
      <c r="H9900" s="413"/>
    </row>
    <row r="9901" spans="2:8" ht="27.75" x14ac:dyDescent="0.35">
      <c r="B9901" s="410" t="s">
        <v>10709</v>
      </c>
      <c r="C9901" s="411" t="s">
        <v>764</v>
      </c>
      <c r="D9901" s="412"/>
      <c r="E9901" s="412">
        <v>2659.47</v>
      </c>
      <c r="F9901" s="412">
        <v>0</v>
      </c>
      <c r="G9901" s="412"/>
      <c r="H9901" s="413"/>
    </row>
    <row r="9902" spans="2:8" ht="27.75" x14ac:dyDescent="0.35">
      <c r="B9902" s="410" t="s">
        <v>10710</v>
      </c>
      <c r="C9902" s="411" t="s">
        <v>764</v>
      </c>
      <c r="D9902" s="412"/>
      <c r="E9902" s="412">
        <v>0</v>
      </c>
      <c r="F9902" s="412">
        <v>8195.82</v>
      </c>
      <c r="G9902" s="412"/>
      <c r="H9902" s="413"/>
    </row>
    <row r="9903" spans="2:8" ht="27.75" x14ac:dyDescent="0.35">
      <c r="B9903" s="410" t="s">
        <v>10711</v>
      </c>
      <c r="C9903" s="411" t="s">
        <v>764</v>
      </c>
      <c r="D9903" s="412"/>
      <c r="E9903" s="412">
        <v>8195.82</v>
      </c>
      <c r="F9903" s="412">
        <v>0</v>
      </c>
      <c r="G9903" s="412"/>
      <c r="H9903" s="413"/>
    </row>
    <row r="9904" spans="2:8" ht="27.75" x14ac:dyDescent="0.35">
      <c r="B9904" s="410" t="s">
        <v>10712</v>
      </c>
      <c r="C9904" s="411" t="s">
        <v>766</v>
      </c>
      <c r="D9904" s="412"/>
      <c r="E9904" s="412">
        <v>0</v>
      </c>
      <c r="F9904" s="412">
        <v>2359.4699999999998</v>
      </c>
      <c r="G9904" s="412"/>
      <c r="H9904" s="413"/>
    </row>
    <row r="9905" spans="2:8" ht="27.75" x14ac:dyDescent="0.35">
      <c r="B9905" s="410" t="s">
        <v>10713</v>
      </c>
      <c r="C9905" s="411" t="s">
        <v>766</v>
      </c>
      <c r="D9905" s="412"/>
      <c r="E9905" s="412">
        <v>2359.4699999999998</v>
      </c>
      <c r="F9905" s="412">
        <v>0</v>
      </c>
      <c r="G9905" s="412"/>
      <c r="H9905" s="413"/>
    </row>
    <row r="9906" spans="2:8" ht="27.75" x14ac:dyDescent="0.35">
      <c r="B9906" s="410" t="s">
        <v>10714</v>
      </c>
      <c r="C9906" s="411" t="s">
        <v>766</v>
      </c>
      <c r="D9906" s="412"/>
      <c r="E9906" s="412">
        <v>0</v>
      </c>
      <c r="F9906" s="412">
        <v>1575.64</v>
      </c>
      <c r="G9906" s="412"/>
      <c r="H9906" s="413"/>
    </row>
    <row r="9907" spans="2:8" ht="27.75" x14ac:dyDescent="0.35">
      <c r="B9907" s="410" t="s">
        <v>10715</v>
      </c>
      <c r="C9907" s="411" t="s">
        <v>766</v>
      </c>
      <c r="D9907" s="412"/>
      <c r="E9907" s="412">
        <v>1575.64</v>
      </c>
      <c r="F9907" s="412">
        <v>0</v>
      </c>
      <c r="G9907" s="412"/>
      <c r="H9907" s="413"/>
    </row>
    <row r="9908" spans="2:8" ht="27.75" x14ac:dyDescent="0.35">
      <c r="B9908" s="410" t="s">
        <v>10716</v>
      </c>
      <c r="C9908" s="411" t="s">
        <v>768</v>
      </c>
      <c r="D9908" s="412"/>
      <c r="E9908" s="412">
        <v>0</v>
      </c>
      <c r="F9908" s="412">
        <v>2173.31</v>
      </c>
      <c r="G9908" s="412"/>
      <c r="H9908" s="413"/>
    </row>
    <row r="9909" spans="2:8" ht="27.75" x14ac:dyDescent="0.35">
      <c r="B9909" s="410" t="s">
        <v>10717</v>
      </c>
      <c r="C9909" s="411" t="s">
        <v>768</v>
      </c>
      <c r="D9909" s="412"/>
      <c r="E9909" s="412">
        <v>2173.31</v>
      </c>
      <c r="F9909" s="412">
        <v>0</v>
      </c>
      <c r="G9909" s="412"/>
      <c r="H9909" s="413"/>
    </row>
    <row r="9910" spans="2:8" ht="27.75" x14ac:dyDescent="0.35">
      <c r="B9910" s="410" t="s">
        <v>10718</v>
      </c>
      <c r="C9910" s="411" t="s">
        <v>768</v>
      </c>
      <c r="D9910" s="412"/>
      <c r="E9910" s="412">
        <v>0</v>
      </c>
      <c r="F9910" s="412">
        <v>1859.47</v>
      </c>
      <c r="G9910" s="412"/>
      <c r="H9910" s="413"/>
    </row>
    <row r="9911" spans="2:8" ht="27.75" x14ac:dyDescent="0.35">
      <c r="B9911" s="410" t="s">
        <v>10719</v>
      </c>
      <c r="C9911" s="411" t="s">
        <v>768</v>
      </c>
      <c r="D9911" s="412"/>
      <c r="E9911" s="412">
        <v>1859.47</v>
      </c>
      <c r="F9911" s="412">
        <v>0</v>
      </c>
      <c r="G9911" s="412"/>
      <c r="H9911" s="413"/>
    </row>
    <row r="9912" spans="2:8" ht="27.75" x14ac:dyDescent="0.35">
      <c r="B9912" s="410" t="s">
        <v>10720</v>
      </c>
      <c r="C9912" s="411" t="s">
        <v>768</v>
      </c>
      <c r="D9912" s="412"/>
      <c r="E9912" s="412">
        <v>0</v>
      </c>
      <c r="F9912" s="412">
        <v>1098.6500000000001</v>
      </c>
      <c r="G9912" s="412"/>
      <c r="H9912" s="413"/>
    </row>
    <row r="9913" spans="2:8" ht="27.75" x14ac:dyDescent="0.35">
      <c r="B9913" s="410" t="s">
        <v>10721</v>
      </c>
      <c r="C9913" s="411" t="s">
        <v>768</v>
      </c>
      <c r="D9913" s="412"/>
      <c r="E9913" s="412">
        <v>1098.6500000000001</v>
      </c>
      <c r="F9913" s="412">
        <v>0</v>
      </c>
      <c r="G9913" s="412"/>
      <c r="H9913" s="413"/>
    </row>
    <row r="9914" spans="2:8" ht="27.75" x14ac:dyDescent="0.35">
      <c r="B9914" s="410" t="s">
        <v>10722</v>
      </c>
      <c r="C9914" s="411" t="s">
        <v>768</v>
      </c>
      <c r="D9914" s="412"/>
      <c r="E9914" s="412">
        <v>0</v>
      </c>
      <c r="F9914" s="412">
        <v>2136.6799999999998</v>
      </c>
      <c r="G9914" s="412"/>
      <c r="H9914" s="413"/>
    </row>
    <row r="9915" spans="2:8" ht="27.75" x14ac:dyDescent="0.35">
      <c r="B9915" s="410" t="s">
        <v>10723</v>
      </c>
      <c r="C9915" s="411" t="s">
        <v>768</v>
      </c>
      <c r="D9915" s="412"/>
      <c r="E9915" s="412">
        <v>2136.6799999999998</v>
      </c>
      <c r="F9915" s="412">
        <v>0</v>
      </c>
      <c r="G9915" s="412"/>
      <c r="H9915" s="413"/>
    </row>
    <row r="9916" spans="2:8" ht="27.75" x14ac:dyDescent="0.35">
      <c r="B9916" s="410" t="s">
        <v>10724</v>
      </c>
      <c r="C9916" s="411" t="s">
        <v>768</v>
      </c>
      <c r="D9916" s="412"/>
      <c r="E9916" s="412">
        <v>0</v>
      </c>
      <c r="F9916" s="412">
        <v>4188.09</v>
      </c>
      <c r="G9916" s="412"/>
      <c r="H9916" s="413"/>
    </row>
    <row r="9917" spans="2:8" ht="27.75" x14ac:dyDescent="0.35">
      <c r="B9917" s="410" t="s">
        <v>10725</v>
      </c>
      <c r="C9917" s="411" t="s">
        <v>768</v>
      </c>
      <c r="D9917" s="412"/>
      <c r="E9917" s="412">
        <v>4188.09</v>
      </c>
      <c r="F9917" s="412">
        <v>0</v>
      </c>
      <c r="G9917" s="412"/>
      <c r="H9917" s="413"/>
    </row>
    <row r="9918" spans="2:8" ht="27.75" x14ac:dyDescent="0.35">
      <c r="B9918" s="410" t="s">
        <v>10726</v>
      </c>
      <c r="C9918" s="411" t="s">
        <v>768</v>
      </c>
      <c r="D9918" s="412"/>
      <c r="E9918" s="412">
        <v>0</v>
      </c>
      <c r="F9918" s="412">
        <v>634.95000000000005</v>
      </c>
      <c r="G9918" s="412"/>
      <c r="H9918" s="413"/>
    </row>
    <row r="9919" spans="2:8" ht="27.75" x14ac:dyDescent="0.35">
      <c r="B9919" s="410" t="s">
        <v>10727</v>
      </c>
      <c r="C9919" s="411" t="s">
        <v>768</v>
      </c>
      <c r="D9919" s="412"/>
      <c r="E9919" s="412">
        <v>634.95000000000005</v>
      </c>
      <c r="F9919" s="412">
        <v>0</v>
      </c>
      <c r="G9919" s="412"/>
      <c r="H9919" s="413"/>
    </row>
    <row r="9920" spans="2:8" ht="27.75" x14ac:dyDescent="0.35">
      <c r="B9920" s="410" t="s">
        <v>10728</v>
      </c>
      <c r="C9920" s="411" t="s">
        <v>768</v>
      </c>
      <c r="D9920" s="412"/>
      <c r="E9920" s="412">
        <v>0</v>
      </c>
      <c r="F9920" s="412">
        <v>2292.5</v>
      </c>
      <c r="G9920" s="412"/>
      <c r="H9920" s="413"/>
    </row>
    <row r="9921" spans="2:8" ht="27.75" x14ac:dyDescent="0.35">
      <c r="B9921" s="410" t="s">
        <v>10729</v>
      </c>
      <c r="C9921" s="411" t="s">
        <v>768</v>
      </c>
      <c r="D9921" s="412"/>
      <c r="E9921" s="412">
        <v>2292.5</v>
      </c>
      <c r="F9921" s="412">
        <v>0</v>
      </c>
      <c r="G9921" s="412"/>
      <c r="H9921" s="413"/>
    </row>
    <row r="9922" spans="2:8" ht="27.75" x14ac:dyDescent="0.35">
      <c r="B9922" s="410" t="s">
        <v>10730</v>
      </c>
      <c r="C9922" s="411" t="s">
        <v>768</v>
      </c>
      <c r="D9922" s="412"/>
      <c r="E9922" s="412">
        <v>0</v>
      </c>
      <c r="F9922" s="412">
        <v>1279.1600000000001</v>
      </c>
      <c r="G9922" s="412"/>
      <c r="H9922" s="413"/>
    </row>
    <row r="9923" spans="2:8" ht="27.75" x14ac:dyDescent="0.35">
      <c r="B9923" s="410" t="s">
        <v>10731</v>
      </c>
      <c r="C9923" s="411" t="s">
        <v>768</v>
      </c>
      <c r="D9923" s="412"/>
      <c r="E9923" s="412">
        <v>1279.1600000000001</v>
      </c>
      <c r="F9923" s="412">
        <v>0</v>
      </c>
      <c r="G9923" s="412"/>
      <c r="H9923" s="413"/>
    </row>
    <row r="9924" spans="2:8" ht="27.75" x14ac:dyDescent="0.35">
      <c r="B9924" s="410" t="s">
        <v>10732</v>
      </c>
      <c r="C9924" s="411" t="s">
        <v>768</v>
      </c>
      <c r="D9924" s="412"/>
      <c r="E9924" s="412">
        <v>0</v>
      </c>
      <c r="F9924" s="412">
        <v>1859.47</v>
      </c>
      <c r="G9924" s="412"/>
      <c r="H9924" s="413"/>
    </row>
    <row r="9925" spans="2:8" ht="27.75" x14ac:dyDescent="0.35">
      <c r="B9925" s="410" t="s">
        <v>10733</v>
      </c>
      <c r="C9925" s="411" t="s">
        <v>768</v>
      </c>
      <c r="D9925" s="412"/>
      <c r="E9925" s="412">
        <v>1859.47</v>
      </c>
      <c r="F9925" s="412">
        <v>0</v>
      </c>
      <c r="G9925" s="412"/>
      <c r="H9925" s="413"/>
    </row>
    <row r="9926" spans="2:8" ht="27.75" x14ac:dyDescent="0.35">
      <c r="B9926" s="410" t="s">
        <v>10734</v>
      </c>
      <c r="C9926" s="411" t="s">
        <v>768</v>
      </c>
      <c r="D9926" s="412"/>
      <c r="E9926" s="412">
        <v>0</v>
      </c>
      <c r="F9926" s="412">
        <v>1098.6500000000001</v>
      </c>
      <c r="G9926" s="412"/>
      <c r="H9926" s="413"/>
    </row>
    <row r="9927" spans="2:8" ht="27.75" x14ac:dyDescent="0.35">
      <c r="B9927" s="410" t="s">
        <v>10735</v>
      </c>
      <c r="C9927" s="411" t="s">
        <v>768</v>
      </c>
      <c r="D9927" s="412"/>
      <c r="E9927" s="412">
        <v>1098.6500000000001</v>
      </c>
      <c r="F9927" s="412">
        <v>0</v>
      </c>
      <c r="G9927" s="412"/>
      <c r="H9927" s="413"/>
    </row>
    <row r="9928" spans="2:8" ht="27.75" x14ac:dyDescent="0.35">
      <c r="B9928" s="410" t="s">
        <v>10736</v>
      </c>
      <c r="C9928" s="411" t="s">
        <v>768</v>
      </c>
      <c r="D9928" s="412"/>
      <c r="E9928" s="412">
        <v>0</v>
      </c>
      <c r="F9928" s="412">
        <v>8084.94</v>
      </c>
      <c r="G9928" s="412"/>
      <c r="H9928" s="413"/>
    </row>
    <row r="9929" spans="2:8" ht="27.75" x14ac:dyDescent="0.35">
      <c r="B9929" s="410" t="s">
        <v>10737</v>
      </c>
      <c r="C9929" s="411" t="s">
        <v>768</v>
      </c>
      <c r="D9929" s="412"/>
      <c r="E9929" s="412">
        <v>8084.94</v>
      </c>
      <c r="F9929" s="412">
        <v>0</v>
      </c>
      <c r="G9929" s="412"/>
      <c r="H9929" s="413"/>
    </row>
    <row r="9930" spans="2:8" ht="27.75" x14ac:dyDescent="0.35">
      <c r="B9930" s="410" t="s">
        <v>10738</v>
      </c>
      <c r="C9930" s="411" t="s">
        <v>768</v>
      </c>
      <c r="D9930" s="412"/>
      <c r="E9930" s="412">
        <v>0</v>
      </c>
      <c r="F9930" s="412">
        <v>1397.96</v>
      </c>
      <c r="G9930" s="412"/>
      <c r="H9930" s="413"/>
    </row>
    <row r="9931" spans="2:8" ht="27.75" x14ac:dyDescent="0.35">
      <c r="B9931" s="410" t="s">
        <v>10739</v>
      </c>
      <c r="C9931" s="411" t="s">
        <v>768</v>
      </c>
      <c r="D9931" s="412"/>
      <c r="E9931" s="412">
        <v>1397.96</v>
      </c>
      <c r="F9931" s="412">
        <v>0</v>
      </c>
      <c r="G9931" s="412"/>
      <c r="H9931" s="413"/>
    </row>
    <row r="9932" spans="2:8" ht="27.75" x14ac:dyDescent="0.35">
      <c r="B9932" s="410" t="s">
        <v>10740</v>
      </c>
      <c r="C9932" s="411" t="s">
        <v>768</v>
      </c>
      <c r="D9932" s="412"/>
      <c r="E9932" s="412">
        <v>0</v>
      </c>
      <c r="F9932" s="412">
        <v>2659.47</v>
      </c>
      <c r="G9932" s="412"/>
      <c r="H9932" s="413"/>
    </row>
    <row r="9933" spans="2:8" ht="27.75" x14ac:dyDescent="0.35">
      <c r="B9933" s="410" t="s">
        <v>10741</v>
      </c>
      <c r="C9933" s="411" t="s">
        <v>768</v>
      </c>
      <c r="D9933" s="412"/>
      <c r="E9933" s="412">
        <v>2659.47</v>
      </c>
      <c r="F9933" s="412">
        <v>0</v>
      </c>
      <c r="G9933" s="412"/>
      <c r="H9933" s="413"/>
    </row>
    <row r="9934" spans="2:8" ht="27.75" x14ac:dyDescent="0.35">
      <c r="B9934" s="410" t="s">
        <v>10742</v>
      </c>
      <c r="C9934" s="411" t="s">
        <v>768</v>
      </c>
      <c r="D9934" s="412"/>
      <c r="E9934" s="412">
        <v>0</v>
      </c>
      <c r="F9934" s="412">
        <v>8195.82</v>
      </c>
      <c r="G9934" s="412"/>
      <c r="H9934" s="413"/>
    </row>
    <row r="9935" spans="2:8" ht="27.75" x14ac:dyDescent="0.35">
      <c r="B9935" s="410" t="s">
        <v>10743</v>
      </c>
      <c r="C9935" s="411" t="s">
        <v>768</v>
      </c>
      <c r="D9935" s="412"/>
      <c r="E9935" s="412">
        <v>8195.82</v>
      </c>
      <c r="F9935" s="412">
        <v>0</v>
      </c>
      <c r="G9935" s="412"/>
      <c r="H9935" s="413"/>
    </row>
    <row r="9936" spans="2:8" ht="27.75" x14ac:dyDescent="0.35">
      <c r="B9936" s="410" t="s">
        <v>10744</v>
      </c>
      <c r="C9936" s="411" t="s">
        <v>770</v>
      </c>
      <c r="D9936" s="412"/>
      <c r="E9936" s="412">
        <v>0</v>
      </c>
      <c r="F9936" s="412">
        <v>1575.64</v>
      </c>
      <c r="G9936" s="412"/>
      <c r="H9936" s="413"/>
    </row>
    <row r="9937" spans="2:8" ht="27.75" x14ac:dyDescent="0.35">
      <c r="B9937" s="410" t="s">
        <v>10745</v>
      </c>
      <c r="C9937" s="411" t="s">
        <v>770</v>
      </c>
      <c r="D9937" s="412"/>
      <c r="E9937" s="412">
        <v>1575.64</v>
      </c>
      <c r="F9937" s="412">
        <v>0</v>
      </c>
      <c r="G9937" s="412"/>
      <c r="H9937" s="413"/>
    </row>
    <row r="9938" spans="2:8" ht="27.75" x14ac:dyDescent="0.35">
      <c r="B9938" s="410" t="s">
        <v>10746</v>
      </c>
      <c r="C9938" s="411" t="s">
        <v>770</v>
      </c>
      <c r="D9938" s="412"/>
      <c r="E9938" s="412">
        <v>0</v>
      </c>
      <c r="F9938" s="412">
        <v>2359.4699999999998</v>
      </c>
      <c r="G9938" s="412"/>
      <c r="H9938" s="413"/>
    </row>
    <row r="9939" spans="2:8" ht="27.75" x14ac:dyDescent="0.35">
      <c r="B9939" s="410" t="s">
        <v>10747</v>
      </c>
      <c r="C9939" s="411" t="s">
        <v>770</v>
      </c>
      <c r="D9939" s="412"/>
      <c r="E9939" s="412">
        <v>2359.4699999999998</v>
      </c>
      <c r="F9939" s="412">
        <v>0</v>
      </c>
      <c r="G9939" s="412"/>
      <c r="H9939" s="413"/>
    </row>
    <row r="9940" spans="2:8" ht="27.75" x14ac:dyDescent="0.35">
      <c r="B9940" s="410" t="s">
        <v>10748</v>
      </c>
      <c r="C9940" s="411" t="s">
        <v>782</v>
      </c>
      <c r="D9940" s="412"/>
      <c r="E9940" s="412">
        <v>0</v>
      </c>
      <c r="F9940" s="412">
        <v>1575.64</v>
      </c>
      <c r="G9940" s="412"/>
      <c r="H9940" s="413"/>
    </row>
    <row r="9941" spans="2:8" ht="27.75" x14ac:dyDescent="0.35">
      <c r="B9941" s="410" t="s">
        <v>10749</v>
      </c>
      <c r="C9941" s="411" t="s">
        <v>782</v>
      </c>
      <c r="D9941" s="412"/>
      <c r="E9941" s="412">
        <v>1575.64</v>
      </c>
      <c r="F9941" s="412">
        <v>0</v>
      </c>
      <c r="G9941" s="412"/>
      <c r="H9941" s="413"/>
    </row>
    <row r="9942" spans="2:8" ht="27.75" x14ac:dyDescent="0.35">
      <c r="B9942" s="410" t="s">
        <v>10750</v>
      </c>
      <c r="C9942" s="411" t="s">
        <v>782</v>
      </c>
      <c r="D9942" s="412"/>
      <c r="E9942" s="412">
        <v>0</v>
      </c>
      <c r="F9942" s="412">
        <v>7284.11</v>
      </c>
      <c r="G9942" s="412"/>
      <c r="H9942" s="413"/>
    </row>
    <row r="9943" spans="2:8" ht="27.75" x14ac:dyDescent="0.35">
      <c r="B9943" s="410" t="s">
        <v>10751</v>
      </c>
      <c r="C9943" s="411" t="s">
        <v>782</v>
      </c>
      <c r="D9943" s="412"/>
      <c r="E9943" s="412">
        <v>7284.11</v>
      </c>
      <c r="F9943" s="412">
        <v>0</v>
      </c>
      <c r="G9943" s="412"/>
      <c r="H9943" s="413"/>
    </row>
    <row r="9944" spans="2:8" ht="40.5" x14ac:dyDescent="0.35">
      <c r="B9944" s="410" t="s">
        <v>10752</v>
      </c>
      <c r="C9944" s="411" t="s">
        <v>813</v>
      </c>
      <c r="D9944" s="412"/>
      <c r="E9944" s="412">
        <v>0</v>
      </c>
      <c r="F9944" s="412">
        <v>2173.31</v>
      </c>
      <c r="G9944" s="412"/>
      <c r="H9944" s="413"/>
    </row>
    <row r="9945" spans="2:8" ht="40.5" x14ac:dyDescent="0.35">
      <c r="B9945" s="410" t="s">
        <v>10753</v>
      </c>
      <c r="C9945" s="411" t="s">
        <v>813</v>
      </c>
      <c r="D9945" s="412"/>
      <c r="E9945" s="412">
        <v>2173.31</v>
      </c>
      <c r="F9945" s="412">
        <v>0</v>
      </c>
      <c r="G9945" s="412"/>
      <c r="H9945" s="413"/>
    </row>
    <row r="9946" spans="2:8" ht="40.5" x14ac:dyDescent="0.35">
      <c r="B9946" s="410" t="s">
        <v>10754</v>
      </c>
      <c r="C9946" s="411" t="s">
        <v>813</v>
      </c>
      <c r="D9946" s="412"/>
      <c r="E9946" s="412">
        <v>0</v>
      </c>
      <c r="F9946" s="412">
        <v>1859.47</v>
      </c>
      <c r="G9946" s="412"/>
      <c r="H9946" s="413"/>
    </row>
    <row r="9947" spans="2:8" ht="40.5" x14ac:dyDescent="0.35">
      <c r="B9947" s="410" t="s">
        <v>10755</v>
      </c>
      <c r="C9947" s="411" t="s">
        <v>813</v>
      </c>
      <c r="D9947" s="412"/>
      <c r="E9947" s="412">
        <v>1859.47</v>
      </c>
      <c r="F9947" s="412">
        <v>0</v>
      </c>
      <c r="G9947" s="412"/>
      <c r="H9947" s="413"/>
    </row>
    <row r="9948" spans="2:8" ht="40.5" x14ac:dyDescent="0.35">
      <c r="B9948" s="410" t="s">
        <v>10756</v>
      </c>
      <c r="C9948" s="411" t="s">
        <v>813</v>
      </c>
      <c r="D9948" s="412"/>
      <c r="E9948" s="412">
        <v>0</v>
      </c>
      <c r="F9948" s="412">
        <v>1098.6500000000001</v>
      </c>
      <c r="G9948" s="412"/>
      <c r="H9948" s="413"/>
    </row>
    <row r="9949" spans="2:8" ht="40.5" x14ac:dyDescent="0.35">
      <c r="B9949" s="410" t="s">
        <v>10757</v>
      </c>
      <c r="C9949" s="411" t="s">
        <v>813</v>
      </c>
      <c r="D9949" s="412"/>
      <c r="E9949" s="412">
        <v>1098.6500000000001</v>
      </c>
      <c r="F9949" s="412">
        <v>0</v>
      </c>
      <c r="G9949" s="412"/>
      <c r="H9949" s="413"/>
    </row>
    <row r="9950" spans="2:8" ht="40.5" x14ac:dyDescent="0.35">
      <c r="B9950" s="410" t="s">
        <v>10758</v>
      </c>
      <c r="C9950" s="411" t="s">
        <v>813</v>
      </c>
      <c r="D9950" s="412"/>
      <c r="E9950" s="412">
        <v>0</v>
      </c>
      <c r="F9950" s="412">
        <v>2136.6799999999998</v>
      </c>
      <c r="G9950" s="412"/>
      <c r="H9950" s="413"/>
    </row>
    <row r="9951" spans="2:8" ht="40.5" x14ac:dyDescent="0.35">
      <c r="B9951" s="410" t="s">
        <v>10759</v>
      </c>
      <c r="C9951" s="411" t="s">
        <v>813</v>
      </c>
      <c r="D9951" s="412"/>
      <c r="E9951" s="412">
        <v>2136.6799999999998</v>
      </c>
      <c r="F9951" s="412">
        <v>0</v>
      </c>
      <c r="G9951" s="412"/>
      <c r="H9951" s="413"/>
    </row>
    <row r="9952" spans="2:8" ht="40.5" x14ac:dyDescent="0.35">
      <c r="B9952" s="410" t="s">
        <v>10760</v>
      </c>
      <c r="C9952" s="411" t="s">
        <v>813</v>
      </c>
      <c r="D9952" s="412"/>
      <c r="E9952" s="412">
        <v>0</v>
      </c>
      <c r="F9952" s="412">
        <v>4188.09</v>
      </c>
      <c r="G9952" s="412"/>
      <c r="H9952" s="413"/>
    </row>
    <row r="9953" spans="2:8" ht="40.5" x14ac:dyDescent="0.35">
      <c r="B9953" s="410" t="s">
        <v>10761</v>
      </c>
      <c r="C9953" s="411" t="s">
        <v>813</v>
      </c>
      <c r="D9953" s="412"/>
      <c r="E9953" s="412">
        <v>4188.09</v>
      </c>
      <c r="F9953" s="412">
        <v>0</v>
      </c>
      <c r="G9953" s="412"/>
      <c r="H9953" s="413"/>
    </row>
    <row r="9954" spans="2:8" ht="40.5" x14ac:dyDescent="0.35">
      <c r="B9954" s="410" t="s">
        <v>10762</v>
      </c>
      <c r="C9954" s="411" t="s">
        <v>813</v>
      </c>
      <c r="D9954" s="412"/>
      <c r="E9954" s="412">
        <v>0</v>
      </c>
      <c r="F9954" s="412">
        <v>3015.52</v>
      </c>
      <c r="G9954" s="412"/>
      <c r="H9954" s="413"/>
    </row>
    <row r="9955" spans="2:8" ht="40.5" x14ac:dyDescent="0.35">
      <c r="B9955" s="410" t="s">
        <v>10763</v>
      </c>
      <c r="C9955" s="411" t="s">
        <v>813</v>
      </c>
      <c r="D9955" s="412"/>
      <c r="E9955" s="412">
        <v>3015.52</v>
      </c>
      <c r="F9955" s="412">
        <v>0</v>
      </c>
      <c r="G9955" s="412"/>
      <c r="H9955" s="413"/>
    </row>
    <row r="9956" spans="2:8" ht="40.5" x14ac:dyDescent="0.35">
      <c r="B9956" s="410" t="s">
        <v>10764</v>
      </c>
      <c r="C9956" s="411" t="s">
        <v>813</v>
      </c>
      <c r="D9956" s="412"/>
      <c r="E9956" s="412">
        <v>0</v>
      </c>
      <c r="F9956" s="412">
        <v>1577.2</v>
      </c>
      <c r="G9956" s="412"/>
      <c r="H9956" s="413"/>
    </row>
    <row r="9957" spans="2:8" ht="40.5" x14ac:dyDescent="0.35">
      <c r="B9957" s="410" t="s">
        <v>10765</v>
      </c>
      <c r="C9957" s="411" t="s">
        <v>813</v>
      </c>
      <c r="D9957" s="412"/>
      <c r="E9957" s="412">
        <v>1577.2</v>
      </c>
      <c r="F9957" s="412">
        <v>0</v>
      </c>
      <c r="G9957" s="412"/>
      <c r="H9957" s="413"/>
    </row>
    <row r="9958" spans="2:8" ht="40.5" x14ac:dyDescent="0.35">
      <c r="B9958" s="410" t="s">
        <v>10766</v>
      </c>
      <c r="C9958" s="411" t="s">
        <v>813</v>
      </c>
      <c r="D9958" s="412"/>
      <c r="E9958" s="412">
        <v>0</v>
      </c>
      <c r="F9958" s="412">
        <v>1859.47</v>
      </c>
      <c r="G9958" s="412"/>
      <c r="H9958" s="413"/>
    </row>
    <row r="9959" spans="2:8" ht="40.5" x14ac:dyDescent="0.35">
      <c r="B9959" s="410" t="s">
        <v>10767</v>
      </c>
      <c r="C9959" s="411" t="s">
        <v>813</v>
      </c>
      <c r="D9959" s="412"/>
      <c r="E9959" s="412">
        <v>1859.47</v>
      </c>
      <c r="F9959" s="412">
        <v>0</v>
      </c>
      <c r="G9959" s="412"/>
      <c r="H9959" s="413"/>
    </row>
    <row r="9960" spans="2:8" ht="40.5" x14ac:dyDescent="0.35">
      <c r="B9960" s="410" t="s">
        <v>10768</v>
      </c>
      <c r="C9960" s="411" t="s">
        <v>813</v>
      </c>
      <c r="D9960" s="412"/>
      <c r="E9960" s="412">
        <v>0</v>
      </c>
      <c r="F9960" s="412">
        <v>1098.6500000000001</v>
      </c>
      <c r="G9960" s="412"/>
      <c r="H9960" s="413"/>
    </row>
    <row r="9961" spans="2:8" ht="40.5" x14ac:dyDescent="0.35">
      <c r="B9961" s="410" t="s">
        <v>10769</v>
      </c>
      <c r="C9961" s="411" t="s">
        <v>813</v>
      </c>
      <c r="D9961" s="412"/>
      <c r="E9961" s="412">
        <v>1098.6500000000001</v>
      </c>
      <c r="F9961" s="412">
        <v>0</v>
      </c>
      <c r="G9961" s="412"/>
      <c r="H9961" s="413"/>
    </row>
    <row r="9962" spans="2:8" ht="40.5" x14ac:dyDescent="0.35">
      <c r="B9962" s="410" t="s">
        <v>10770</v>
      </c>
      <c r="C9962" s="411" t="s">
        <v>813</v>
      </c>
      <c r="D9962" s="412"/>
      <c r="E9962" s="412">
        <v>0</v>
      </c>
      <c r="F9962" s="412">
        <v>8885</v>
      </c>
      <c r="G9962" s="412"/>
      <c r="H9962" s="413"/>
    </row>
    <row r="9963" spans="2:8" ht="40.5" x14ac:dyDescent="0.35">
      <c r="B9963" s="410" t="s">
        <v>10771</v>
      </c>
      <c r="C9963" s="411" t="s">
        <v>813</v>
      </c>
      <c r="D9963" s="412"/>
      <c r="E9963" s="412">
        <v>8885</v>
      </c>
      <c r="F9963" s="412">
        <v>0</v>
      </c>
      <c r="G9963" s="412"/>
      <c r="H9963" s="413"/>
    </row>
    <row r="9964" spans="2:8" ht="40.5" x14ac:dyDescent="0.35">
      <c r="B9964" s="410" t="s">
        <v>10772</v>
      </c>
      <c r="C9964" s="411" t="s">
        <v>813</v>
      </c>
      <c r="D9964" s="412"/>
      <c r="E9964" s="412">
        <v>0</v>
      </c>
      <c r="F9964" s="412">
        <v>1577.2</v>
      </c>
      <c r="G9964" s="412"/>
      <c r="H9964" s="413"/>
    </row>
    <row r="9965" spans="2:8" ht="40.5" x14ac:dyDescent="0.35">
      <c r="B9965" s="410" t="s">
        <v>10773</v>
      </c>
      <c r="C9965" s="411" t="s">
        <v>813</v>
      </c>
      <c r="D9965" s="412"/>
      <c r="E9965" s="412">
        <v>1577.2</v>
      </c>
      <c r="F9965" s="412">
        <v>0</v>
      </c>
      <c r="G9965" s="412"/>
      <c r="H9965" s="413"/>
    </row>
    <row r="9966" spans="2:8" ht="40.5" x14ac:dyDescent="0.35">
      <c r="B9966" s="410" t="s">
        <v>10774</v>
      </c>
      <c r="C9966" s="411" t="s">
        <v>813</v>
      </c>
      <c r="D9966" s="412"/>
      <c r="E9966" s="412">
        <v>0</v>
      </c>
      <c r="F9966" s="412">
        <v>500</v>
      </c>
      <c r="G9966" s="412"/>
      <c r="H9966" s="413"/>
    </row>
    <row r="9967" spans="2:8" ht="40.5" x14ac:dyDescent="0.35">
      <c r="B9967" s="410" t="s">
        <v>10775</v>
      </c>
      <c r="C9967" s="411" t="s">
        <v>813</v>
      </c>
      <c r="D9967" s="412"/>
      <c r="E9967" s="412">
        <v>500</v>
      </c>
      <c r="F9967" s="412">
        <v>0</v>
      </c>
      <c r="G9967" s="412"/>
      <c r="H9967" s="413"/>
    </row>
    <row r="9968" spans="2:8" ht="40.5" x14ac:dyDescent="0.35">
      <c r="B9968" s="410" t="s">
        <v>10776</v>
      </c>
      <c r="C9968" s="411" t="s">
        <v>813</v>
      </c>
      <c r="D9968" s="412"/>
      <c r="E9968" s="412">
        <v>0</v>
      </c>
      <c r="F9968" s="412">
        <v>2659.47</v>
      </c>
      <c r="G9968" s="412"/>
      <c r="H9968" s="413"/>
    </row>
    <row r="9969" spans="2:8" ht="40.5" x14ac:dyDescent="0.35">
      <c r="B9969" s="410" t="s">
        <v>10777</v>
      </c>
      <c r="C9969" s="411" t="s">
        <v>813</v>
      </c>
      <c r="D9969" s="412"/>
      <c r="E9969" s="412">
        <v>2659.47</v>
      </c>
      <c r="F9969" s="412">
        <v>0</v>
      </c>
      <c r="G9969" s="412"/>
      <c r="H9969" s="413"/>
    </row>
    <row r="9970" spans="2:8" ht="40.5" x14ac:dyDescent="0.35">
      <c r="B9970" s="410" t="s">
        <v>10778</v>
      </c>
      <c r="C9970" s="411" t="s">
        <v>813</v>
      </c>
      <c r="D9970" s="412"/>
      <c r="E9970" s="412">
        <v>0</v>
      </c>
      <c r="F9970" s="412">
        <v>8195.82</v>
      </c>
      <c r="G9970" s="412"/>
      <c r="H9970" s="413"/>
    </row>
    <row r="9971" spans="2:8" ht="40.5" x14ac:dyDescent="0.35">
      <c r="B9971" s="410" t="s">
        <v>10779</v>
      </c>
      <c r="C9971" s="411" t="s">
        <v>813</v>
      </c>
      <c r="D9971" s="412"/>
      <c r="E9971" s="412">
        <v>8195.82</v>
      </c>
      <c r="F9971" s="412">
        <v>0</v>
      </c>
      <c r="G9971" s="412"/>
      <c r="H9971" s="413"/>
    </row>
    <row r="9972" spans="2:8" ht="40.5" x14ac:dyDescent="0.35">
      <c r="B9972" s="410" t="s">
        <v>10780</v>
      </c>
      <c r="C9972" s="411" t="s">
        <v>824</v>
      </c>
      <c r="D9972" s="412"/>
      <c r="E9972" s="412">
        <v>0</v>
      </c>
      <c r="F9972" s="412">
        <v>2173.31</v>
      </c>
      <c r="G9972" s="412"/>
      <c r="H9972" s="413"/>
    </row>
    <row r="9973" spans="2:8" ht="40.5" x14ac:dyDescent="0.35">
      <c r="B9973" s="410" t="s">
        <v>10781</v>
      </c>
      <c r="C9973" s="411" t="s">
        <v>824</v>
      </c>
      <c r="D9973" s="412"/>
      <c r="E9973" s="412">
        <v>2173.31</v>
      </c>
      <c r="F9973" s="412">
        <v>0</v>
      </c>
      <c r="G9973" s="412"/>
      <c r="H9973" s="413"/>
    </row>
    <row r="9974" spans="2:8" ht="40.5" x14ac:dyDescent="0.35">
      <c r="B9974" s="410" t="s">
        <v>10782</v>
      </c>
      <c r="C9974" s="411" t="s">
        <v>824</v>
      </c>
      <c r="D9974" s="412"/>
      <c r="E9974" s="412">
        <v>0</v>
      </c>
      <c r="F9974" s="412">
        <v>887.85</v>
      </c>
      <c r="G9974" s="412"/>
      <c r="H9974" s="413"/>
    </row>
    <row r="9975" spans="2:8" ht="40.5" x14ac:dyDescent="0.35">
      <c r="B9975" s="410" t="s">
        <v>10783</v>
      </c>
      <c r="C9975" s="411" t="s">
        <v>824</v>
      </c>
      <c r="D9975" s="412"/>
      <c r="E9975" s="412">
        <v>887.85</v>
      </c>
      <c r="F9975" s="412">
        <v>0</v>
      </c>
      <c r="G9975" s="412"/>
      <c r="H9975" s="413"/>
    </row>
    <row r="9976" spans="2:8" ht="40.5" x14ac:dyDescent="0.35">
      <c r="B9976" s="410" t="s">
        <v>10784</v>
      </c>
      <c r="C9976" s="411" t="s">
        <v>824</v>
      </c>
      <c r="D9976" s="412"/>
      <c r="E9976" s="412">
        <v>0</v>
      </c>
      <c r="F9976" s="412">
        <v>1098.6500000000001</v>
      </c>
      <c r="G9976" s="412"/>
      <c r="H9976" s="413"/>
    </row>
    <row r="9977" spans="2:8" ht="40.5" x14ac:dyDescent="0.35">
      <c r="B9977" s="410" t="s">
        <v>10785</v>
      </c>
      <c r="C9977" s="411" t="s">
        <v>824</v>
      </c>
      <c r="D9977" s="412"/>
      <c r="E9977" s="412">
        <v>1098.6500000000001</v>
      </c>
      <c r="F9977" s="412">
        <v>0</v>
      </c>
      <c r="G9977" s="412"/>
      <c r="H9977" s="413"/>
    </row>
    <row r="9978" spans="2:8" ht="40.5" x14ac:dyDescent="0.35">
      <c r="B9978" s="410" t="s">
        <v>10786</v>
      </c>
      <c r="C9978" s="411" t="s">
        <v>824</v>
      </c>
      <c r="D9978" s="412"/>
      <c r="E9978" s="412">
        <v>0</v>
      </c>
      <c r="F9978" s="412">
        <v>2136.6799999999998</v>
      </c>
      <c r="G9978" s="412"/>
      <c r="H9978" s="413"/>
    </row>
    <row r="9979" spans="2:8" ht="40.5" x14ac:dyDescent="0.35">
      <c r="B9979" s="410" t="s">
        <v>10787</v>
      </c>
      <c r="C9979" s="411" t="s">
        <v>824</v>
      </c>
      <c r="D9979" s="412"/>
      <c r="E9979" s="412">
        <v>2136.6799999999998</v>
      </c>
      <c r="F9979" s="412">
        <v>0</v>
      </c>
      <c r="G9979" s="412"/>
      <c r="H9979" s="413"/>
    </row>
    <row r="9980" spans="2:8" ht="40.5" x14ac:dyDescent="0.35">
      <c r="B9980" s="410" t="s">
        <v>10788</v>
      </c>
      <c r="C9980" s="411" t="s">
        <v>824</v>
      </c>
      <c r="D9980" s="412"/>
      <c r="E9980" s="412">
        <v>0</v>
      </c>
      <c r="F9980" s="412">
        <v>4188.09</v>
      </c>
      <c r="G9980" s="412"/>
      <c r="H9980" s="413"/>
    </row>
    <row r="9981" spans="2:8" ht="40.5" x14ac:dyDescent="0.35">
      <c r="B9981" s="410" t="s">
        <v>10789</v>
      </c>
      <c r="C9981" s="411" t="s">
        <v>824</v>
      </c>
      <c r="D9981" s="412"/>
      <c r="E9981" s="412">
        <v>4188.09</v>
      </c>
      <c r="F9981" s="412">
        <v>0</v>
      </c>
      <c r="G9981" s="412"/>
      <c r="H9981" s="413"/>
    </row>
    <row r="9982" spans="2:8" ht="40.5" x14ac:dyDescent="0.35">
      <c r="B9982" s="410" t="s">
        <v>10790</v>
      </c>
      <c r="C9982" s="411" t="s">
        <v>824</v>
      </c>
      <c r="D9982" s="412"/>
      <c r="E9982" s="412">
        <v>0</v>
      </c>
      <c r="F9982" s="412">
        <v>634.95000000000005</v>
      </c>
      <c r="G9982" s="412"/>
      <c r="H9982" s="413"/>
    </row>
    <row r="9983" spans="2:8" ht="40.5" x14ac:dyDescent="0.35">
      <c r="B9983" s="410" t="s">
        <v>10791</v>
      </c>
      <c r="C9983" s="411" t="s">
        <v>824</v>
      </c>
      <c r="D9983" s="412"/>
      <c r="E9983" s="412">
        <v>634.95000000000005</v>
      </c>
      <c r="F9983" s="412">
        <v>0</v>
      </c>
      <c r="G9983" s="412"/>
      <c r="H9983" s="413"/>
    </row>
    <row r="9984" spans="2:8" ht="40.5" x14ac:dyDescent="0.35">
      <c r="B9984" s="410" t="s">
        <v>10792</v>
      </c>
      <c r="C9984" s="411" t="s">
        <v>824</v>
      </c>
      <c r="D9984" s="412"/>
      <c r="E9984" s="412">
        <v>0</v>
      </c>
      <c r="F9984" s="412">
        <v>1296.01</v>
      </c>
      <c r="G9984" s="412"/>
      <c r="H9984" s="413"/>
    </row>
    <row r="9985" spans="2:8" ht="40.5" x14ac:dyDescent="0.35">
      <c r="B9985" s="410" t="s">
        <v>10793</v>
      </c>
      <c r="C9985" s="411" t="s">
        <v>824</v>
      </c>
      <c r="D9985" s="412"/>
      <c r="E9985" s="412">
        <v>1296.01</v>
      </c>
      <c r="F9985" s="412">
        <v>0</v>
      </c>
      <c r="G9985" s="412"/>
      <c r="H9985" s="413"/>
    </row>
    <row r="9986" spans="2:8" ht="40.5" x14ac:dyDescent="0.35">
      <c r="B9986" s="410" t="s">
        <v>10794</v>
      </c>
      <c r="C9986" s="411" t="s">
        <v>824</v>
      </c>
      <c r="D9986" s="412"/>
      <c r="E9986" s="412">
        <v>0</v>
      </c>
      <c r="F9986" s="412">
        <v>1279.1600000000001</v>
      </c>
      <c r="G9986" s="412"/>
      <c r="H9986" s="413"/>
    </row>
    <row r="9987" spans="2:8" ht="40.5" x14ac:dyDescent="0.35">
      <c r="B9987" s="410" t="s">
        <v>10795</v>
      </c>
      <c r="C9987" s="411" t="s">
        <v>824</v>
      </c>
      <c r="D9987" s="412"/>
      <c r="E9987" s="412">
        <v>1279.1600000000001</v>
      </c>
      <c r="F9987" s="412">
        <v>0</v>
      </c>
      <c r="G9987" s="412"/>
      <c r="H9987" s="413"/>
    </row>
    <row r="9988" spans="2:8" ht="40.5" x14ac:dyDescent="0.35">
      <c r="B9988" s="410" t="s">
        <v>10796</v>
      </c>
      <c r="C9988" s="411" t="s">
        <v>824</v>
      </c>
      <c r="D9988" s="412"/>
      <c r="E9988" s="412">
        <v>0</v>
      </c>
      <c r="F9988" s="412">
        <v>1859.47</v>
      </c>
      <c r="G9988" s="412"/>
      <c r="H9988" s="413"/>
    </row>
    <row r="9989" spans="2:8" ht="40.5" x14ac:dyDescent="0.35">
      <c r="B9989" s="410" t="s">
        <v>10797</v>
      </c>
      <c r="C9989" s="411" t="s">
        <v>824</v>
      </c>
      <c r="D9989" s="412"/>
      <c r="E9989" s="412">
        <v>1859.47</v>
      </c>
      <c r="F9989" s="412">
        <v>0</v>
      </c>
      <c r="G9989" s="412"/>
      <c r="H9989" s="413"/>
    </row>
    <row r="9990" spans="2:8" ht="40.5" x14ac:dyDescent="0.35">
      <c r="B9990" s="410" t="s">
        <v>10798</v>
      </c>
      <c r="C9990" s="411" t="s">
        <v>824</v>
      </c>
      <c r="D9990" s="412"/>
      <c r="E9990" s="412">
        <v>0</v>
      </c>
      <c r="F9990" s="412">
        <v>1098.6500000000001</v>
      </c>
      <c r="G9990" s="412"/>
      <c r="H9990" s="413"/>
    </row>
    <row r="9991" spans="2:8" ht="40.5" x14ac:dyDescent="0.35">
      <c r="B9991" s="410" t="s">
        <v>10799</v>
      </c>
      <c r="C9991" s="411" t="s">
        <v>824</v>
      </c>
      <c r="D9991" s="412"/>
      <c r="E9991" s="412">
        <v>1098.6500000000001</v>
      </c>
      <c r="F9991" s="412">
        <v>0</v>
      </c>
      <c r="G9991" s="412"/>
      <c r="H9991" s="413"/>
    </row>
    <row r="9992" spans="2:8" ht="40.5" x14ac:dyDescent="0.35">
      <c r="B9992" s="410" t="s">
        <v>10800</v>
      </c>
      <c r="C9992" s="411" t="s">
        <v>824</v>
      </c>
      <c r="D9992" s="412"/>
      <c r="E9992" s="412">
        <v>0</v>
      </c>
      <c r="F9992" s="412">
        <v>8084.94</v>
      </c>
      <c r="G9992" s="412"/>
      <c r="H9992" s="413"/>
    </row>
    <row r="9993" spans="2:8" ht="40.5" x14ac:dyDescent="0.35">
      <c r="B9993" s="410" t="s">
        <v>10801</v>
      </c>
      <c r="C9993" s="411" t="s">
        <v>824</v>
      </c>
      <c r="D9993" s="412"/>
      <c r="E9993" s="412">
        <v>8084.94</v>
      </c>
      <c r="F9993" s="412">
        <v>0</v>
      </c>
      <c r="G9993" s="412"/>
      <c r="H9993" s="413"/>
    </row>
    <row r="9994" spans="2:8" ht="40.5" x14ac:dyDescent="0.35">
      <c r="B9994" s="410" t="s">
        <v>10802</v>
      </c>
      <c r="C9994" s="411" t="s">
        <v>824</v>
      </c>
      <c r="D9994" s="412"/>
      <c r="E9994" s="412">
        <v>0</v>
      </c>
      <c r="F9994" s="412">
        <v>657.12</v>
      </c>
      <c r="G9994" s="412"/>
      <c r="H9994" s="413"/>
    </row>
    <row r="9995" spans="2:8" ht="40.5" x14ac:dyDescent="0.35">
      <c r="B9995" s="410" t="s">
        <v>10803</v>
      </c>
      <c r="C9995" s="411" t="s">
        <v>824</v>
      </c>
      <c r="D9995" s="412"/>
      <c r="E9995" s="412">
        <v>657.12</v>
      </c>
      <c r="F9995" s="412">
        <v>0</v>
      </c>
      <c r="G9995" s="412"/>
      <c r="H9995" s="413"/>
    </row>
    <row r="9996" spans="2:8" ht="40.5" x14ac:dyDescent="0.35">
      <c r="B9996" s="410" t="s">
        <v>10804</v>
      </c>
      <c r="C9996" s="411" t="s">
        <v>824</v>
      </c>
      <c r="D9996" s="412"/>
      <c r="E9996" s="412">
        <v>0</v>
      </c>
      <c r="F9996" s="412">
        <v>1687.85</v>
      </c>
      <c r="G9996" s="412"/>
      <c r="H9996" s="413"/>
    </row>
    <row r="9997" spans="2:8" ht="40.5" x14ac:dyDescent="0.35">
      <c r="B9997" s="410" t="s">
        <v>10805</v>
      </c>
      <c r="C9997" s="411" t="s">
        <v>824</v>
      </c>
      <c r="D9997" s="412"/>
      <c r="E9997" s="412">
        <v>1687.85</v>
      </c>
      <c r="F9997" s="412">
        <v>0</v>
      </c>
      <c r="G9997" s="412"/>
      <c r="H9997" s="413"/>
    </row>
    <row r="9998" spans="2:8" ht="40.5" x14ac:dyDescent="0.35">
      <c r="B9998" s="410" t="s">
        <v>10806</v>
      </c>
      <c r="C9998" s="411" t="s">
        <v>824</v>
      </c>
      <c r="D9998" s="412"/>
      <c r="E9998" s="412">
        <v>0</v>
      </c>
      <c r="F9998" s="412">
        <v>8195.82</v>
      </c>
      <c r="G9998" s="412"/>
      <c r="H9998" s="413"/>
    </row>
    <row r="9999" spans="2:8" ht="40.5" x14ac:dyDescent="0.35">
      <c r="B9999" s="410" t="s">
        <v>10807</v>
      </c>
      <c r="C9999" s="411" t="s">
        <v>824</v>
      </c>
      <c r="D9999" s="412"/>
      <c r="E9999" s="412">
        <v>8195.82</v>
      </c>
      <c r="F9999" s="412">
        <v>0</v>
      </c>
      <c r="G9999" s="412"/>
      <c r="H9999" s="413"/>
    </row>
    <row r="10000" spans="2:8" ht="40.5" x14ac:dyDescent="0.35">
      <c r="B10000" s="410" t="s">
        <v>10808</v>
      </c>
      <c r="C10000" s="411" t="s">
        <v>824</v>
      </c>
      <c r="D10000" s="412"/>
      <c r="E10000" s="412">
        <v>0</v>
      </c>
      <c r="F10000" s="412">
        <v>1098.6500000000001</v>
      </c>
      <c r="G10000" s="412"/>
      <c r="H10000" s="413"/>
    </row>
    <row r="10001" spans="2:8" ht="40.5" x14ac:dyDescent="0.35">
      <c r="B10001" s="410" t="s">
        <v>10809</v>
      </c>
      <c r="C10001" s="411" t="s">
        <v>824</v>
      </c>
      <c r="D10001" s="412"/>
      <c r="E10001" s="412">
        <v>1098.6500000000001</v>
      </c>
      <c r="F10001" s="412">
        <v>0</v>
      </c>
      <c r="G10001" s="412"/>
      <c r="H10001" s="413"/>
    </row>
    <row r="10002" spans="2:8" ht="27.75" x14ac:dyDescent="0.35">
      <c r="B10002" s="410" t="s">
        <v>10810</v>
      </c>
      <c r="C10002" s="411" t="s">
        <v>826</v>
      </c>
      <c r="D10002" s="412"/>
      <c r="E10002" s="412">
        <v>0</v>
      </c>
      <c r="F10002" s="412">
        <v>1573.23</v>
      </c>
      <c r="G10002" s="412"/>
      <c r="H10002" s="413"/>
    </row>
    <row r="10003" spans="2:8" ht="27.75" x14ac:dyDescent="0.35">
      <c r="B10003" s="410" t="s">
        <v>10811</v>
      </c>
      <c r="C10003" s="411" t="s">
        <v>826</v>
      </c>
      <c r="D10003" s="412"/>
      <c r="E10003" s="412">
        <v>1573.23</v>
      </c>
      <c r="F10003" s="412">
        <v>0</v>
      </c>
      <c r="G10003" s="412"/>
      <c r="H10003" s="413"/>
    </row>
    <row r="10004" spans="2:8" ht="40.5" x14ac:dyDescent="0.35">
      <c r="B10004" s="410" t="s">
        <v>10812</v>
      </c>
      <c r="C10004" s="411" t="s">
        <v>824</v>
      </c>
      <c r="D10004" s="412"/>
      <c r="E10004" s="412">
        <v>0</v>
      </c>
      <c r="F10004" s="412">
        <v>1573.23</v>
      </c>
      <c r="G10004" s="412"/>
      <c r="H10004" s="413"/>
    </row>
    <row r="10005" spans="2:8" ht="40.5" x14ac:dyDescent="0.35">
      <c r="B10005" s="410" t="s">
        <v>10813</v>
      </c>
      <c r="C10005" s="411" t="s">
        <v>824</v>
      </c>
      <c r="D10005" s="412"/>
      <c r="E10005" s="412">
        <v>1573.23</v>
      </c>
      <c r="F10005" s="412">
        <v>0</v>
      </c>
      <c r="G10005" s="412"/>
      <c r="H10005" s="413"/>
    </row>
    <row r="10006" spans="2:8" ht="40.5" x14ac:dyDescent="0.35">
      <c r="B10006" s="410" t="s">
        <v>10814</v>
      </c>
      <c r="C10006" s="411" t="s">
        <v>831</v>
      </c>
      <c r="D10006" s="412"/>
      <c r="E10006" s="412">
        <v>0</v>
      </c>
      <c r="F10006" s="412">
        <v>2529.86</v>
      </c>
      <c r="G10006" s="412"/>
      <c r="H10006" s="413"/>
    </row>
    <row r="10007" spans="2:8" ht="40.5" x14ac:dyDescent="0.35">
      <c r="B10007" s="410" t="s">
        <v>10815</v>
      </c>
      <c r="C10007" s="411" t="s">
        <v>831</v>
      </c>
      <c r="D10007" s="412"/>
      <c r="E10007" s="412">
        <v>2529.86</v>
      </c>
      <c r="F10007" s="412">
        <v>0</v>
      </c>
      <c r="G10007" s="412"/>
      <c r="H10007" s="413"/>
    </row>
    <row r="10008" spans="2:8" ht="40.5" x14ac:dyDescent="0.35">
      <c r="B10008" s="410" t="s">
        <v>10816</v>
      </c>
      <c r="C10008" s="411" t="s">
        <v>831</v>
      </c>
      <c r="D10008" s="412"/>
      <c r="E10008" s="412">
        <v>0</v>
      </c>
      <c r="F10008" s="412">
        <v>1907.08</v>
      </c>
      <c r="G10008" s="412"/>
      <c r="H10008" s="413"/>
    </row>
    <row r="10009" spans="2:8" ht="40.5" x14ac:dyDescent="0.35">
      <c r="B10009" s="410" t="s">
        <v>10817</v>
      </c>
      <c r="C10009" s="411" t="s">
        <v>831</v>
      </c>
      <c r="D10009" s="412"/>
      <c r="E10009" s="412">
        <v>1907.08</v>
      </c>
      <c r="F10009" s="412">
        <v>0</v>
      </c>
      <c r="G10009" s="412"/>
      <c r="H10009" s="413"/>
    </row>
    <row r="10010" spans="2:8" ht="40.5" x14ac:dyDescent="0.35">
      <c r="B10010" s="410" t="s">
        <v>10818</v>
      </c>
      <c r="C10010" s="411" t="s">
        <v>831</v>
      </c>
      <c r="D10010" s="412"/>
      <c r="E10010" s="412">
        <v>0</v>
      </c>
      <c r="F10010" s="412">
        <v>1098.6500000000001</v>
      </c>
      <c r="G10010" s="412"/>
      <c r="H10010" s="413"/>
    </row>
    <row r="10011" spans="2:8" ht="40.5" x14ac:dyDescent="0.35">
      <c r="B10011" s="410" t="s">
        <v>10819</v>
      </c>
      <c r="C10011" s="411" t="s">
        <v>831</v>
      </c>
      <c r="D10011" s="412"/>
      <c r="E10011" s="412">
        <v>1098.6500000000001</v>
      </c>
      <c r="F10011" s="412">
        <v>0</v>
      </c>
      <c r="G10011" s="412"/>
      <c r="H10011" s="413"/>
    </row>
    <row r="10012" spans="2:8" ht="40.5" x14ac:dyDescent="0.35">
      <c r="B10012" s="410" t="s">
        <v>10820</v>
      </c>
      <c r="C10012" s="411" t="s">
        <v>831</v>
      </c>
      <c r="D10012" s="412"/>
      <c r="E10012" s="412">
        <v>0</v>
      </c>
      <c r="F10012" s="412">
        <v>2436</v>
      </c>
      <c r="G10012" s="412"/>
      <c r="H10012" s="413"/>
    </row>
    <row r="10013" spans="2:8" ht="40.5" x14ac:dyDescent="0.35">
      <c r="B10013" s="410" t="s">
        <v>10821</v>
      </c>
      <c r="C10013" s="411" t="s">
        <v>831</v>
      </c>
      <c r="D10013" s="412"/>
      <c r="E10013" s="412">
        <v>2436</v>
      </c>
      <c r="F10013" s="412">
        <v>0</v>
      </c>
      <c r="G10013" s="412"/>
      <c r="H10013" s="413"/>
    </row>
    <row r="10014" spans="2:8" ht="40.5" x14ac:dyDescent="0.35">
      <c r="B10014" s="410" t="s">
        <v>10822</v>
      </c>
      <c r="C10014" s="411" t="s">
        <v>831</v>
      </c>
      <c r="D10014" s="412"/>
      <c r="E10014" s="412">
        <v>0</v>
      </c>
      <c r="F10014" s="412">
        <v>4188.09</v>
      </c>
      <c r="G10014" s="412"/>
      <c r="H10014" s="413"/>
    </row>
    <row r="10015" spans="2:8" ht="40.5" x14ac:dyDescent="0.35">
      <c r="B10015" s="410" t="s">
        <v>10823</v>
      </c>
      <c r="C10015" s="411" t="s">
        <v>831</v>
      </c>
      <c r="D10015" s="412"/>
      <c r="E10015" s="412">
        <v>4188.09</v>
      </c>
      <c r="F10015" s="412">
        <v>0</v>
      </c>
      <c r="G10015" s="412"/>
      <c r="H10015" s="413"/>
    </row>
    <row r="10016" spans="2:8" ht="40.5" x14ac:dyDescent="0.35">
      <c r="B10016" s="410" t="s">
        <v>10824</v>
      </c>
      <c r="C10016" s="411" t="s">
        <v>831</v>
      </c>
      <c r="D10016" s="412"/>
      <c r="E10016" s="412">
        <v>0</v>
      </c>
      <c r="F10016" s="412">
        <v>634.95000000000005</v>
      </c>
      <c r="G10016" s="412"/>
      <c r="H10016" s="413"/>
    </row>
    <row r="10017" spans="2:8" ht="40.5" x14ac:dyDescent="0.35">
      <c r="B10017" s="410" t="s">
        <v>10825</v>
      </c>
      <c r="C10017" s="411" t="s">
        <v>831</v>
      </c>
      <c r="D10017" s="412"/>
      <c r="E10017" s="412">
        <v>634.95000000000005</v>
      </c>
      <c r="F10017" s="412">
        <v>0</v>
      </c>
      <c r="G10017" s="412"/>
      <c r="H10017" s="413"/>
    </row>
    <row r="10018" spans="2:8" ht="40.5" x14ac:dyDescent="0.35">
      <c r="B10018" s="410" t="s">
        <v>10826</v>
      </c>
      <c r="C10018" s="411" t="s">
        <v>831</v>
      </c>
      <c r="D10018" s="412"/>
      <c r="E10018" s="412">
        <v>0</v>
      </c>
      <c r="F10018" s="412">
        <v>2340.12</v>
      </c>
      <c r="G10018" s="412"/>
      <c r="H10018" s="413"/>
    </row>
    <row r="10019" spans="2:8" ht="40.5" x14ac:dyDescent="0.35">
      <c r="B10019" s="410" t="s">
        <v>10827</v>
      </c>
      <c r="C10019" s="411" t="s">
        <v>831</v>
      </c>
      <c r="D10019" s="412"/>
      <c r="E10019" s="412">
        <v>2340.12</v>
      </c>
      <c r="F10019" s="412">
        <v>0</v>
      </c>
      <c r="G10019" s="412"/>
      <c r="H10019" s="413"/>
    </row>
    <row r="10020" spans="2:8" ht="40.5" x14ac:dyDescent="0.35">
      <c r="B10020" s="410" t="s">
        <v>10828</v>
      </c>
      <c r="C10020" s="411" t="s">
        <v>831</v>
      </c>
      <c r="D10020" s="412"/>
      <c r="E10020" s="412">
        <v>0</v>
      </c>
      <c r="F10020" s="412">
        <v>1279.1600000000001</v>
      </c>
      <c r="G10020" s="412"/>
      <c r="H10020" s="413"/>
    </row>
    <row r="10021" spans="2:8" ht="40.5" x14ac:dyDescent="0.35">
      <c r="B10021" s="410" t="s">
        <v>10829</v>
      </c>
      <c r="C10021" s="411" t="s">
        <v>831</v>
      </c>
      <c r="D10021" s="412"/>
      <c r="E10021" s="412">
        <v>1279.1600000000001</v>
      </c>
      <c r="F10021" s="412">
        <v>0</v>
      </c>
      <c r="G10021" s="412"/>
      <c r="H10021" s="413"/>
    </row>
    <row r="10022" spans="2:8" ht="40.5" x14ac:dyDescent="0.35">
      <c r="B10022" s="410" t="s">
        <v>10830</v>
      </c>
      <c r="C10022" s="411" t="s">
        <v>831</v>
      </c>
      <c r="D10022" s="412"/>
      <c r="E10022" s="412">
        <v>0</v>
      </c>
      <c r="F10022" s="412">
        <v>1907.08</v>
      </c>
      <c r="G10022" s="412"/>
      <c r="H10022" s="413"/>
    </row>
    <row r="10023" spans="2:8" ht="40.5" x14ac:dyDescent="0.35">
      <c r="B10023" s="410" t="s">
        <v>10831</v>
      </c>
      <c r="C10023" s="411" t="s">
        <v>831</v>
      </c>
      <c r="D10023" s="412"/>
      <c r="E10023" s="412">
        <v>1907.08</v>
      </c>
      <c r="F10023" s="412">
        <v>0</v>
      </c>
      <c r="G10023" s="412"/>
      <c r="H10023" s="413"/>
    </row>
    <row r="10024" spans="2:8" ht="40.5" x14ac:dyDescent="0.35">
      <c r="B10024" s="410" t="s">
        <v>10832</v>
      </c>
      <c r="C10024" s="411" t="s">
        <v>831</v>
      </c>
      <c r="D10024" s="412"/>
      <c r="E10024" s="412">
        <v>0</v>
      </c>
      <c r="F10024" s="412">
        <v>8084.94</v>
      </c>
      <c r="G10024" s="412"/>
      <c r="H10024" s="413"/>
    </row>
    <row r="10025" spans="2:8" ht="40.5" x14ac:dyDescent="0.35">
      <c r="B10025" s="410" t="s">
        <v>10833</v>
      </c>
      <c r="C10025" s="411" t="s">
        <v>831</v>
      </c>
      <c r="D10025" s="412"/>
      <c r="E10025" s="412">
        <v>8084.94</v>
      </c>
      <c r="F10025" s="412">
        <v>0</v>
      </c>
      <c r="G10025" s="412"/>
      <c r="H10025" s="413"/>
    </row>
    <row r="10026" spans="2:8" ht="40.5" x14ac:dyDescent="0.35">
      <c r="B10026" s="410" t="s">
        <v>10834</v>
      </c>
      <c r="C10026" s="411" t="s">
        <v>831</v>
      </c>
      <c r="D10026" s="412"/>
      <c r="E10026" s="412">
        <v>0</v>
      </c>
      <c r="F10026" s="412">
        <v>2707.08</v>
      </c>
      <c r="G10026" s="412"/>
      <c r="H10026" s="413"/>
    </row>
    <row r="10027" spans="2:8" ht="40.5" x14ac:dyDescent="0.35">
      <c r="B10027" s="410" t="s">
        <v>10835</v>
      </c>
      <c r="C10027" s="411" t="s">
        <v>831</v>
      </c>
      <c r="D10027" s="412"/>
      <c r="E10027" s="412">
        <v>2707.08</v>
      </c>
      <c r="F10027" s="412">
        <v>0</v>
      </c>
      <c r="G10027" s="412"/>
      <c r="H10027" s="413"/>
    </row>
    <row r="10028" spans="2:8" ht="40.5" x14ac:dyDescent="0.35">
      <c r="B10028" s="410" t="s">
        <v>10836</v>
      </c>
      <c r="C10028" s="411" t="s">
        <v>831</v>
      </c>
      <c r="D10028" s="412"/>
      <c r="E10028" s="412">
        <v>0</v>
      </c>
      <c r="F10028" s="412">
        <v>8195.82</v>
      </c>
      <c r="G10028" s="412"/>
      <c r="H10028" s="413"/>
    </row>
    <row r="10029" spans="2:8" ht="40.5" x14ac:dyDescent="0.35">
      <c r="B10029" s="410" t="s">
        <v>10837</v>
      </c>
      <c r="C10029" s="411" t="s">
        <v>831</v>
      </c>
      <c r="D10029" s="412"/>
      <c r="E10029" s="412">
        <v>8195.82</v>
      </c>
      <c r="F10029" s="412">
        <v>0</v>
      </c>
      <c r="G10029" s="412"/>
      <c r="H10029" s="413"/>
    </row>
    <row r="10030" spans="2:8" ht="40.5" x14ac:dyDescent="0.35">
      <c r="B10030" s="410" t="s">
        <v>10838</v>
      </c>
      <c r="C10030" s="411" t="s">
        <v>831</v>
      </c>
      <c r="D10030" s="412"/>
      <c r="E10030" s="412">
        <v>0</v>
      </c>
      <c r="F10030" s="412">
        <v>1397.96</v>
      </c>
      <c r="G10030" s="412"/>
      <c r="H10030" s="413"/>
    </row>
    <row r="10031" spans="2:8" ht="40.5" x14ac:dyDescent="0.35">
      <c r="B10031" s="410" t="s">
        <v>10839</v>
      </c>
      <c r="C10031" s="411" t="s">
        <v>831</v>
      </c>
      <c r="D10031" s="412"/>
      <c r="E10031" s="412">
        <v>1397.96</v>
      </c>
      <c r="F10031" s="412">
        <v>0</v>
      </c>
      <c r="G10031" s="412"/>
      <c r="H10031" s="413"/>
    </row>
    <row r="10032" spans="2:8" ht="40.5" x14ac:dyDescent="0.35">
      <c r="B10032" s="410" t="s">
        <v>10840</v>
      </c>
      <c r="C10032" s="411" t="s">
        <v>833</v>
      </c>
      <c r="D10032" s="412"/>
      <c r="E10032" s="412">
        <v>0</v>
      </c>
      <c r="F10032" s="412">
        <v>1573.23</v>
      </c>
      <c r="G10032" s="412"/>
      <c r="H10032" s="413"/>
    </row>
    <row r="10033" spans="2:8" ht="40.5" x14ac:dyDescent="0.35">
      <c r="B10033" s="410" t="s">
        <v>10841</v>
      </c>
      <c r="C10033" s="411" t="s">
        <v>833</v>
      </c>
      <c r="D10033" s="412"/>
      <c r="E10033" s="412">
        <v>1573.23</v>
      </c>
      <c r="F10033" s="412">
        <v>0</v>
      </c>
      <c r="G10033" s="412"/>
      <c r="H10033" s="413"/>
    </row>
    <row r="10034" spans="2:8" ht="40.5" x14ac:dyDescent="0.35">
      <c r="B10034" s="410" t="s">
        <v>10842</v>
      </c>
      <c r="C10034" s="411" t="s">
        <v>843</v>
      </c>
      <c r="D10034" s="412"/>
      <c r="E10034" s="412">
        <v>0</v>
      </c>
      <c r="F10034" s="412">
        <v>1573.23</v>
      </c>
      <c r="G10034" s="412"/>
      <c r="H10034" s="413"/>
    </row>
    <row r="10035" spans="2:8" ht="40.5" x14ac:dyDescent="0.35">
      <c r="B10035" s="410" t="s">
        <v>10843</v>
      </c>
      <c r="C10035" s="411" t="s">
        <v>843</v>
      </c>
      <c r="D10035" s="412"/>
      <c r="E10035" s="412">
        <v>1573.23</v>
      </c>
      <c r="F10035" s="412">
        <v>0</v>
      </c>
      <c r="G10035" s="412"/>
      <c r="H10035" s="413"/>
    </row>
    <row r="10036" spans="2:8" ht="40.5" x14ac:dyDescent="0.35">
      <c r="B10036" s="410" t="s">
        <v>10844</v>
      </c>
      <c r="C10036" s="411" t="s">
        <v>845</v>
      </c>
      <c r="D10036" s="412"/>
      <c r="E10036" s="412">
        <v>0</v>
      </c>
      <c r="F10036" s="412">
        <v>2529.86</v>
      </c>
      <c r="G10036" s="412"/>
      <c r="H10036" s="413"/>
    </row>
    <row r="10037" spans="2:8" ht="40.5" x14ac:dyDescent="0.35">
      <c r="B10037" s="410" t="s">
        <v>10845</v>
      </c>
      <c r="C10037" s="411" t="s">
        <v>845</v>
      </c>
      <c r="D10037" s="412"/>
      <c r="E10037" s="412">
        <v>2529.86</v>
      </c>
      <c r="F10037" s="412">
        <v>0</v>
      </c>
      <c r="G10037" s="412"/>
      <c r="H10037" s="413"/>
    </row>
    <row r="10038" spans="2:8" ht="40.5" x14ac:dyDescent="0.35">
      <c r="B10038" s="410" t="s">
        <v>10846</v>
      </c>
      <c r="C10038" s="411" t="s">
        <v>845</v>
      </c>
      <c r="D10038" s="412"/>
      <c r="E10038" s="412">
        <v>0</v>
      </c>
      <c r="F10038" s="412">
        <v>1907.08</v>
      </c>
      <c r="G10038" s="412"/>
      <c r="H10038" s="413"/>
    </row>
    <row r="10039" spans="2:8" ht="40.5" x14ac:dyDescent="0.35">
      <c r="B10039" s="410" t="s">
        <v>10847</v>
      </c>
      <c r="C10039" s="411" t="s">
        <v>845</v>
      </c>
      <c r="D10039" s="412"/>
      <c r="E10039" s="412">
        <v>1907.08</v>
      </c>
      <c r="F10039" s="412">
        <v>0</v>
      </c>
      <c r="G10039" s="412"/>
      <c r="H10039" s="413"/>
    </row>
    <row r="10040" spans="2:8" ht="40.5" x14ac:dyDescent="0.35">
      <c r="B10040" s="410" t="s">
        <v>10848</v>
      </c>
      <c r="C10040" s="411" t="s">
        <v>845</v>
      </c>
      <c r="D10040" s="412"/>
      <c r="E10040" s="412">
        <v>0</v>
      </c>
      <c r="F10040" s="412">
        <v>1098.6500000000001</v>
      </c>
      <c r="G10040" s="412"/>
      <c r="H10040" s="413"/>
    </row>
    <row r="10041" spans="2:8" ht="40.5" x14ac:dyDescent="0.35">
      <c r="B10041" s="410" t="s">
        <v>10849</v>
      </c>
      <c r="C10041" s="411" t="s">
        <v>845</v>
      </c>
      <c r="D10041" s="412"/>
      <c r="E10041" s="412">
        <v>1098.6500000000001</v>
      </c>
      <c r="F10041" s="412">
        <v>0</v>
      </c>
      <c r="G10041" s="412"/>
      <c r="H10041" s="413"/>
    </row>
    <row r="10042" spans="2:8" ht="40.5" x14ac:dyDescent="0.35">
      <c r="B10042" s="410" t="s">
        <v>10850</v>
      </c>
      <c r="C10042" s="411" t="s">
        <v>845</v>
      </c>
      <c r="D10042" s="412"/>
      <c r="E10042" s="412">
        <v>0</v>
      </c>
      <c r="F10042" s="412">
        <v>2436</v>
      </c>
      <c r="G10042" s="412"/>
      <c r="H10042" s="413"/>
    </row>
    <row r="10043" spans="2:8" ht="40.5" x14ac:dyDescent="0.35">
      <c r="B10043" s="410" t="s">
        <v>10851</v>
      </c>
      <c r="C10043" s="411" t="s">
        <v>845</v>
      </c>
      <c r="D10043" s="412"/>
      <c r="E10043" s="412">
        <v>2436</v>
      </c>
      <c r="F10043" s="412">
        <v>0</v>
      </c>
      <c r="G10043" s="412"/>
      <c r="H10043" s="413"/>
    </row>
    <row r="10044" spans="2:8" ht="40.5" x14ac:dyDescent="0.35">
      <c r="B10044" s="410" t="s">
        <v>10852</v>
      </c>
      <c r="C10044" s="411" t="s">
        <v>845</v>
      </c>
      <c r="D10044" s="412"/>
      <c r="E10044" s="412">
        <v>0</v>
      </c>
      <c r="F10044" s="412">
        <v>4188.09</v>
      </c>
      <c r="G10044" s="412"/>
      <c r="H10044" s="413"/>
    </row>
    <row r="10045" spans="2:8" ht="40.5" x14ac:dyDescent="0.35">
      <c r="B10045" s="410" t="s">
        <v>10853</v>
      </c>
      <c r="C10045" s="411" t="s">
        <v>845</v>
      </c>
      <c r="D10045" s="412"/>
      <c r="E10045" s="412">
        <v>4188.09</v>
      </c>
      <c r="F10045" s="412">
        <v>0</v>
      </c>
      <c r="G10045" s="412"/>
      <c r="H10045" s="413"/>
    </row>
    <row r="10046" spans="2:8" ht="40.5" x14ac:dyDescent="0.35">
      <c r="B10046" s="410" t="s">
        <v>10854</v>
      </c>
      <c r="C10046" s="411" t="s">
        <v>845</v>
      </c>
      <c r="D10046" s="412"/>
      <c r="E10046" s="412">
        <v>0</v>
      </c>
      <c r="F10046" s="412">
        <v>2340.12</v>
      </c>
      <c r="G10046" s="412"/>
      <c r="H10046" s="413"/>
    </row>
    <row r="10047" spans="2:8" ht="40.5" x14ac:dyDescent="0.35">
      <c r="B10047" s="410" t="s">
        <v>10855</v>
      </c>
      <c r="C10047" s="411" t="s">
        <v>845</v>
      </c>
      <c r="D10047" s="412"/>
      <c r="E10047" s="412">
        <v>2340.12</v>
      </c>
      <c r="F10047" s="412">
        <v>0</v>
      </c>
      <c r="G10047" s="412"/>
      <c r="H10047" s="413"/>
    </row>
    <row r="10048" spans="2:8" ht="40.5" x14ac:dyDescent="0.35">
      <c r="B10048" s="410" t="s">
        <v>10856</v>
      </c>
      <c r="C10048" s="411" t="s">
        <v>845</v>
      </c>
      <c r="D10048" s="412"/>
      <c r="E10048" s="412">
        <v>0</v>
      </c>
      <c r="F10048" s="412">
        <v>1279.1600000000001</v>
      </c>
      <c r="G10048" s="412"/>
      <c r="H10048" s="413"/>
    </row>
    <row r="10049" spans="2:8" ht="40.5" x14ac:dyDescent="0.35">
      <c r="B10049" s="410" t="s">
        <v>10857</v>
      </c>
      <c r="C10049" s="411" t="s">
        <v>845</v>
      </c>
      <c r="D10049" s="412"/>
      <c r="E10049" s="412">
        <v>1279.1600000000001</v>
      </c>
      <c r="F10049" s="412">
        <v>0</v>
      </c>
      <c r="G10049" s="412"/>
      <c r="H10049" s="413"/>
    </row>
    <row r="10050" spans="2:8" ht="40.5" x14ac:dyDescent="0.35">
      <c r="B10050" s="410" t="s">
        <v>10858</v>
      </c>
      <c r="C10050" s="411" t="s">
        <v>845</v>
      </c>
      <c r="D10050" s="412"/>
      <c r="E10050" s="412">
        <v>0</v>
      </c>
      <c r="F10050" s="412">
        <v>1907.08</v>
      </c>
      <c r="G10050" s="412"/>
      <c r="H10050" s="413"/>
    </row>
    <row r="10051" spans="2:8" ht="40.5" x14ac:dyDescent="0.35">
      <c r="B10051" s="410" t="s">
        <v>10859</v>
      </c>
      <c r="C10051" s="411" t="s">
        <v>845</v>
      </c>
      <c r="D10051" s="412"/>
      <c r="E10051" s="412">
        <v>1907.08</v>
      </c>
      <c r="F10051" s="412">
        <v>0</v>
      </c>
      <c r="G10051" s="412"/>
      <c r="H10051" s="413"/>
    </row>
    <row r="10052" spans="2:8" ht="40.5" x14ac:dyDescent="0.35">
      <c r="B10052" s="410" t="s">
        <v>10860</v>
      </c>
      <c r="C10052" s="411" t="s">
        <v>845</v>
      </c>
      <c r="D10052" s="412"/>
      <c r="E10052" s="412">
        <v>0</v>
      </c>
      <c r="F10052" s="412">
        <v>8084.94</v>
      </c>
      <c r="G10052" s="412"/>
      <c r="H10052" s="413"/>
    </row>
    <row r="10053" spans="2:8" ht="40.5" x14ac:dyDescent="0.35">
      <c r="B10053" s="410" t="s">
        <v>10861</v>
      </c>
      <c r="C10053" s="411" t="s">
        <v>845</v>
      </c>
      <c r="D10053" s="412"/>
      <c r="E10053" s="412">
        <v>8084.94</v>
      </c>
      <c r="F10053" s="412">
        <v>0</v>
      </c>
      <c r="G10053" s="412"/>
      <c r="H10053" s="413"/>
    </row>
    <row r="10054" spans="2:8" ht="40.5" x14ac:dyDescent="0.35">
      <c r="B10054" s="410" t="s">
        <v>10862</v>
      </c>
      <c r="C10054" s="411" t="s">
        <v>845</v>
      </c>
      <c r="D10054" s="412"/>
      <c r="E10054" s="412">
        <v>0</v>
      </c>
      <c r="F10054" s="412">
        <v>2707.08</v>
      </c>
      <c r="G10054" s="412"/>
      <c r="H10054" s="413"/>
    </row>
    <row r="10055" spans="2:8" ht="40.5" x14ac:dyDescent="0.35">
      <c r="B10055" s="410" t="s">
        <v>10863</v>
      </c>
      <c r="C10055" s="411" t="s">
        <v>845</v>
      </c>
      <c r="D10055" s="412"/>
      <c r="E10055" s="412">
        <v>2707.08</v>
      </c>
      <c r="F10055" s="412">
        <v>0</v>
      </c>
      <c r="G10055" s="412"/>
      <c r="H10055" s="413"/>
    </row>
    <row r="10056" spans="2:8" ht="40.5" x14ac:dyDescent="0.35">
      <c r="B10056" s="410" t="s">
        <v>10864</v>
      </c>
      <c r="C10056" s="411" t="s">
        <v>845</v>
      </c>
      <c r="D10056" s="412"/>
      <c r="E10056" s="412">
        <v>0</v>
      </c>
      <c r="F10056" s="412">
        <v>8195.82</v>
      </c>
      <c r="G10056" s="412"/>
      <c r="H10056" s="413"/>
    </row>
    <row r="10057" spans="2:8" ht="40.5" x14ac:dyDescent="0.35">
      <c r="B10057" s="410" t="s">
        <v>10865</v>
      </c>
      <c r="C10057" s="411" t="s">
        <v>845</v>
      </c>
      <c r="D10057" s="412"/>
      <c r="E10057" s="412">
        <v>8195.82</v>
      </c>
      <c r="F10057" s="412">
        <v>0</v>
      </c>
      <c r="G10057" s="412"/>
      <c r="H10057" s="413"/>
    </row>
    <row r="10058" spans="2:8" ht="40.5" x14ac:dyDescent="0.35">
      <c r="B10058" s="410" t="s">
        <v>10866</v>
      </c>
      <c r="C10058" s="411" t="s">
        <v>845</v>
      </c>
      <c r="D10058" s="412"/>
      <c r="E10058" s="412">
        <v>0</v>
      </c>
      <c r="F10058" s="412">
        <v>1397.96</v>
      </c>
      <c r="G10058" s="412"/>
      <c r="H10058" s="413"/>
    </row>
    <row r="10059" spans="2:8" ht="40.5" x14ac:dyDescent="0.35">
      <c r="B10059" s="410" t="s">
        <v>10867</v>
      </c>
      <c r="C10059" s="411" t="s">
        <v>845</v>
      </c>
      <c r="D10059" s="412"/>
      <c r="E10059" s="412">
        <v>1397.96</v>
      </c>
      <c r="F10059" s="412">
        <v>0</v>
      </c>
      <c r="G10059" s="412"/>
      <c r="H10059" s="413"/>
    </row>
    <row r="10060" spans="2:8" ht="53.25" x14ac:dyDescent="0.35">
      <c r="B10060" s="410" t="s">
        <v>10868</v>
      </c>
      <c r="C10060" s="411" t="s">
        <v>849</v>
      </c>
      <c r="D10060" s="412"/>
      <c r="E10060" s="412">
        <v>0</v>
      </c>
      <c r="F10060" s="412">
        <v>1575.64</v>
      </c>
      <c r="G10060" s="412"/>
      <c r="H10060" s="413"/>
    </row>
    <row r="10061" spans="2:8" ht="53.25" x14ac:dyDescent="0.35">
      <c r="B10061" s="410" t="s">
        <v>10869</v>
      </c>
      <c r="C10061" s="411" t="s">
        <v>849</v>
      </c>
      <c r="D10061" s="412"/>
      <c r="E10061" s="412">
        <v>1575.64</v>
      </c>
      <c r="F10061" s="412">
        <v>0</v>
      </c>
      <c r="G10061" s="412"/>
      <c r="H10061" s="413"/>
    </row>
    <row r="10062" spans="2:8" ht="40.5" x14ac:dyDescent="0.35">
      <c r="B10062" s="410" t="s">
        <v>10870</v>
      </c>
      <c r="C10062" s="411" t="s">
        <v>855</v>
      </c>
      <c r="D10062" s="412"/>
      <c r="E10062" s="412">
        <v>0</v>
      </c>
      <c r="F10062" s="412">
        <v>1575.64</v>
      </c>
      <c r="G10062" s="412"/>
      <c r="H10062" s="413"/>
    </row>
    <row r="10063" spans="2:8" ht="40.5" x14ac:dyDescent="0.35">
      <c r="B10063" s="410" t="s">
        <v>10871</v>
      </c>
      <c r="C10063" s="411" t="s">
        <v>855</v>
      </c>
      <c r="D10063" s="412"/>
      <c r="E10063" s="412">
        <v>1575.64</v>
      </c>
      <c r="F10063" s="412">
        <v>0</v>
      </c>
      <c r="G10063" s="412"/>
      <c r="H10063" s="413"/>
    </row>
    <row r="10064" spans="2:8" ht="40.5" x14ac:dyDescent="0.35">
      <c r="B10064" s="410" t="s">
        <v>10872</v>
      </c>
      <c r="C10064" s="411" t="s">
        <v>855</v>
      </c>
      <c r="D10064" s="412"/>
      <c r="E10064" s="412">
        <v>0</v>
      </c>
      <c r="F10064" s="412">
        <v>5054.59</v>
      </c>
      <c r="G10064" s="412"/>
      <c r="H10064" s="413"/>
    </row>
    <row r="10065" spans="2:8" ht="40.5" x14ac:dyDescent="0.35">
      <c r="B10065" s="410" t="s">
        <v>10873</v>
      </c>
      <c r="C10065" s="411" t="s">
        <v>855</v>
      </c>
      <c r="D10065" s="412"/>
      <c r="E10065" s="412">
        <v>5054.59</v>
      </c>
      <c r="F10065" s="412">
        <v>0</v>
      </c>
      <c r="G10065" s="412"/>
      <c r="H10065" s="413"/>
    </row>
    <row r="10066" spans="2:8" ht="40.5" x14ac:dyDescent="0.35">
      <c r="B10066" s="410" t="s">
        <v>10874</v>
      </c>
      <c r="C10066" s="411" t="s">
        <v>857</v>
      </c>
      <c r="D10066" s="412"/>
      <c r="E10066" s="412">
        <v>0</v>
      </c>
      <c r="F10066" s="412">
        <v>684.34</v>
      </c>
      <c r="G10066" s="412"/>
      <c r="H10066" s="413"/>
    </row>
    <row r="10067" spans="2:8" ht="40.5" x14ac:dyDescent="0.35">
      <c r="B10067" s="410" t="s">
        <v>10875</v>
      </c>
      <c r="C10067" s="411" t="s">
        <v>857</v>
      </c>
      <c r="D10067" s="412"/>
      <c r="E10067" s="412">
        <v>684.34</v>
      </c>
      <c r="F10067" s="412">
        <v>0</v>
      </c>
      <c r="G10067" s="412"/>
      <c r="H10067" s="413"/>
    </row>
    <row r="10068" spans="2:8" ht="40.5" x14ac:dyDescent="0.35">
      <c r="B10068" s="410" t="s">
        <v>10876</v>
      </c>
      <c r="C10068" s="411" t="s">
        <v>857</v>
      </c>
      <c r="D10068" s="412"/>
      <c r="E10068" s="412">
        <v>0</v>
      </c>
      <c r="F10068" s="412">
        <v>701.99</v>
      </c>
      <c r="G10068" s="412"/>
      <c r="H10068" s="413"/>
    </row>
    <row r="10069" spans="2:8" ht="40.5" x14ac:dyDescent="0.35">
      <c r="B10069" s="410" t="s">
        <v>10877</v>
      </c>
      <c r="C10069" s="411" t="s">
        <v>857</v>
      </c>
      <c r="D10069" s="412"/>
      <c r="E10069" s="412">
        <v>701.99</v>
      </c>
      <c r="F10069" s="412">
        <v>0</v>
      </c>
      <c r="G10069" s="412"/>
      <c r="H10069" s="413"/>
    </row>
    <row r="10070" spans="2:8" ht="40.5" x14ac:dyDescent="0.35">
      <c r="B10070" s="410" t="s">
        <v>10878</v>
      </c>
      <c r="C10070" s="411" t="s">
        <v>857</v>
      </c>
      <c r="D10070" s="412"/>
      <c r="E10070" s="412">
        <v>0</v>
      </c>
      <c r="F10070" s="412">
        <v>1632.64</v>
      </c>
      <c r="G10070" s="412"/>
      <c r="H10070" s="413"/>
    </row>
    <row r="10071" spans="2:8" ht="40.5" x14ac:dyDescent="0.35">
      <c r="B10071" s="410" t="s">
        <v>10879</v>
      </c>
      <c r="C10071" s="411" t="s">
        <v>857</v>
      </c>
      <c r="D10071" s="412"/>
      <c r="E10071" s="412">
        <v>1632.64</v>
      </c>
      <c r="F10071" s="412">
        <v>0</v>
      </c>
      <c r="G10071" s="412"/>
      <c r="H10071" s="413"/>
    </row>
    <row r="10072" spans="2:8" ht="40.5" x14ac:dyDescent="0.35">
      <c r="B10072" s="410" t="s">
        <v>10880</v>
      </c>
      <c r="C10072" s="411" t="s">
        <v>857</v>
      </c>
      <c r="D10072" s="412"/>
      <c r="E10072" s="412">
        <v>0</v>
      </c>
      <c r="F10072" s="412">
        <v>398.23</v>
      </c>
      <c r="G10072" s="412"/>
      <c r="H10072" s="413"/>
    </row>
    <row r="10073" spans="2:8" ht="40.5" x14ac:dyDescent="0.35">
      <c r="B10073" s="410" t="s">
        <v>10881</v>
      </c>
      <c r="C10073" s="411" t="s">
        <v>857</v>
      </c>
      <c r="D10073" s="412"/>
      <c r="E10073" s="412">
        <v>398.23</v>
      </c>
      <c r="F10073" s="412">
        <v>0</v>
      </c>
      <c r="G10073" s="412"/>
      <c r="H10073" s="413"/>
    </row>
    <row r="10074" spans="2:8" ht="40.5" x14ac:dyDescent="0.35">
      <c r="B10074" s="410" t="s">
        <v>10882</v>
      </c>
      <c r="C10074" s="411" t="s">
        <v>857</v>
      </c>
      <c r="D10074" s="412"/>
      <c r="E10074" s="412">
        <v>0</v>
      </c>
      <c r="F10074" s="412">
        <v>105.34</v>
      </c>
      <c r="G10074" s="412"/>
      <c r="H10074" s="413"/>
    </row>
    <row r="10075" spans="2:8" ht="40.5" x14ac:dyDescent="0.35">
      <c r="B10075" s="410" t="s">
        <v>10883</v>
      </c>
      <c r="C10075" s="411" t="s">
        <v>857</v>
      </c>
      <c r="D10075" s="412"/>
      <c r="E10075" s="412">
        <v>105.34</v>
      </c>
      <c r="F10075" s="412">
        <v>0</v>
      </c>
      <c r="G10075" s="412"/>
      <c r="H10075" s="413"/>
    </row>
    <row r="10076" spans="2:8" ht="40.5" x14ac:dyDescent="0.35">
      <c r="B10076" s="410" t="s">
        <v>10884</v>
      </c>
      <c r="C10076" s="411" t="s">
        <v>857</v>
      </c>
      <c r="D10076" s="412"/>
      <c r="E10076" s="412">
        <v>0</v>
      </c>
      <c r="F10076" s="412">
        <v>2835.6</v>
      </c>
      <c r="G10076" s="412"/>
      <c r="H10076" s="413"/>
    </row>
    <row r="10077" spans="2:8" ht="40.5" x14ac:dyDescent="0.35">
      <c r="B10077" s="410" t="s">
        <v>10885</v>
      </c>
      <c r="C10077" s="411" t="s">
        <v>857</v>
      </c>
      <c r="D10077" s="412"/>
      <c r="E10077" s="412">
        <v>2835.6</v>
      </c>
      <c r="F10077" s="412">
        <v>0</v>
      </c>
      <c r="G10077" s="412"/>
      <c r="H10077" s="413"/>
    </row>
    <row r="10078" spans="2:8" ht="40.5" x14ac:dyDescent="0.35">
      <c r="B10078" s="410" t="s">
        <v>10886</v>
      </c>
      <c r="C10078" s="411" t="s">
        <v>857</v>
      </c>
      <c r="D10078" s="412"/>
      <c r="E10078" s="412">
        <v>0</v>
      </c>
      <c r="F10078" s="412">
        <v>767.35</v>
      </c>
      <c r="G10078" s="412"/>
      <c r="H10078" s="413"/>
    </row>
    <row r="10079" spans="2:8" ht="40.5" x14ac:dyDescent="0.35">
      <c r="B10079" s="410" t="s">
        <v>10887</v>
      </c>
      <c r="C10079" s="411" t="s">
        <v>857</v>
      </c>
      <c r="D10079" s="412"/>
      <c r="E10079" s="412">
        <v>767.35</v>
      </c>
      <c r="F10079" s="412">
        <v>0</v>
      </c>
      <c r="G10079" s="412"/>
      <c r="H10079" s="413"/>
    </row>
    <row r="10080" spans="2:8" ht="40.5" x14ac:dyDescent="0.35">
      <c r="B10080" s="410" t="s">
        <v>10888</v>
      </c>
      <c r="C10080" s="411" t="s">
        <v>857</v>
      </c>
      <c r="D10080" s="412"/>
      <c r="E10080" s="412">
        <v>0</v>
      </c>
      <c r="F10080" s="412">
        <v>8195.82</v>
      </c>
      <c r="G10080" s="412"/>
      <c r="H10080" s="413"/>
    </row>
    <row r="10081" spans="2:8" ht="40.5" x14ac:dyDescent="0.35">
      <c r="B10081" s="410" t="s">
        <v>10889</v>
      </c>
      <c r="C10081" s="411" t="s">
        <v>857</v>
      </c>
      <c r="D10081" s="412"/>
      <c r="E10081" s="412">
        <v>8195.82</v>
      </c>
      <c r="F10081" s="412">
        <v>0</v>
      </c>
      <c r="G10081" s="412"/>
      <c r="H10081" s="413"/>
    </row>
    <row r="10082" spans="2:8" ht="40.5" x14ac:dyDescent="0.35">
      <c r="B10082" s="410" t="s">
        <v>10890</v>
      </c>
      <c r="C10082" s="411" t="s">
        <v>857</v>
      </c>
      <c r="D10082" s="412"/>
      <c r="E10082" s="412">
        <v>0</v>
      </c>
      <c r="F10082" s="412">
        <v>105.34</v>
      </c>
      <c r="G10082" s="412"/>
      <c r="H10082" s="413"/>
    </row>
    <row r="10083" spans="2:8" ht="40.5" x14ac:dyDescent="0.35">
      <c r="B10083" s="410" t="s">
        <v>10891</v>
      </c>
      <c r="C10083" s="411" t="s">
        <v>857</v>
      </c>
      <c r="D10083" s="412"/>
      <c r="E10083" s="412">
        <v>105.34</v>
      </c>
      <c r="F10083" s="412">
        <v>0</v>
      </c>
      <c r="G10083" s="412"/>
      <c r="H10083" s="413"/>
    </row>
    <row r="10084" spans="2:8" ht="40.5" x14ac:dyDescent="0.35">
      <c r="B10084" s="410" t="s">
        <v>10892</v>
      </c>
      <c r="C10084" s="411" t="s">
        <v>859</v>
      </c>
      <c r="D10084" s="412"/>
      <c r="E10084" s="412">
        <v>0</v>
      </c>
      <c r="F10084" s="412">
        <v>5054.59</v>
      </c>
      <c r="G10084" s="412"/>
      <c r="H10084" s="413"/>
    </row>
    <row r="10085" spans="2:8" ht="40.5" x14ac:dyDescent="0.35">
      <c r="B10085" s="410" t="s">
        <v>10893</v>
      </c>
      <c r="C10085" s="411" t="s">
        <v>859</v>
      </c>
      <c r="D10085" s="412"/>
      <c r="E10085" s="412">
        <v>5054.59</v>
      </c>
      <c r="F10085" s="412">
        <v>0</v>
      </c>
      <c r="G10085" s="412"/>
      <c r="H10085" s="413"/>
    </row>
    <row r="10086" spans="2:8" ht="40.5" x14ac:dyDescent="0.35">
      <c r="B10086" s="410" t="s">
        <v>10894</v>
      </c>
      <c r="C10086" s="411" t="s">
        <v>859</v>
      </c>
      <c r="D10086" s="412"/>
      <c r="E10086" s="412">
        <v>0</v>
      </c>
      <c r="F10086" s="412">
        <v>1907.08</v>
      </c>
      <c r="G10086" s="412"/>
      <c r="H10086" s="413"/>
    </row>
    <row r="10087" spans="2:8" ht="40.5" x14ac:dyDescent="0.35">
      <c r="B10087" s="410" t="s">
        <v>10895</v>
      </c>
      <c r="C10087" s="411" t="s">
        <v>859</v>
      </c>
      <c r="D10087" s="412"/>
      <c r="E10087" s="412">
        <v>1907.08</v>
      </c>
      <c r="F10087" s="412">
        <v>0</v>
      </c>
      <c r="G10087" s="412"/>
      <c r="H10087" s="413"/>
    </row>
    <row r="10088" spans="2:8" ht="27.75" x14ac:dyDescent="0.35">
      <c r="B10088" s="410" t="s">
        <v>10896</v>
      </c>
      <c r="C10088" s="411" t="s">
        <v>863</v>
      </c>
      <c r="D10088" s="412"/>
      <c r="E10088" s="412">
        <v>0</v>
      </c>
      <c r="F10088" s="412">
        <v>1575.64</v>
      </c>
      <c r="G10088" s="412"/>
      <c r="H10088" s="413"/>
    </row>
    <row r="10089" spans="2:8" ht="27.75" x14ac:dyDescent="0.35">
      <c r="B10089" s="410" t="s">
        <v>10897</v>
      </c>
      <c r="C10089" s="411" t="s">
        <v>863</v>
      </c>
      <c r="D10089" s="412"/>
      <c r="E10089" s="412">
        <v>1575.64</v>
      </c>
      <c r="F10089" s="412">
        <v>0</v>
      </c>
      <c r="G10089" s="412"/>
      <c r="H10089" s="413"/>
    </row>
    <row r="10090" spans="2:8" ht="27.75" x14ac:dyDescent="0.35">
      <c r="B10090" s="410" t="s">
        <v>10898</v>
      </c>
      <c r="C10090" s="411" t="s">
        <v>865</v>
      </c>
      <c r="D10090" s="412"/>
      <c r="E10090" s="412">
        <v>0</v>
      </c>
      <c r="F10090" s="412">
        <v>7284.11</v>
      </c>
      <c r="G10090" s="412"/>
      <c r="H10090" s="413"/>
    </row>
    <row r="10091" spans="2:8" ht="27.75" x14ac:dyDescent="0.35">
      <c r="B10091" s="410" t="s">
        <v>10899</v>
      </c>
      <c r="C10091" s="411" t="s">
        <v>865</v>
      </c>
      <c r="D10091" s="412"/>
      <c r="E10091" s="412">
        <v>7284.11</v>
      </c>
      <c r="F10091" s="412">
        <v>0</v>
      </c>
      <c r="G10091" s="412"/>
      <c r="H10091" s="413"/>
    </row>
    <row r="10092" spans="2:8" ht="40.5" x14ac:dyDescent="0.35">
      <c r="B10092" s="410" t="s">
        <v>10900</v>
      </c>
      <c r="C10092" s="411" t="s">
        <v>867</v>
      </c>
      <c r="D10092" s="412"/>
      <c r="E10092" s="412">
        <v>0</v>
      </c>
      <c r="F10092" s="412">
        <v>2529.86</v>
      </c>
      <c r="G10092" s="412"/>
      <c r="H10092" s="413"/>
    </row>
    <row r="10093" spans="2:8" ht="40.5" x14ac:dyDescent="0.35">
      <c r="B10093" s="410" t="s">
        <v>10901</v>
      </c>
      <c r="C10093" s="411" t="s">
        <v>867</v>
      </c>
      <c r="D10093" s="412"/>
      <c r="E10093" s="412">
        <v>2529.86</v>
      </c>
      <c r="F10093" s="412">
        <v>0</v>
      </c>
      <c r="G10093" s="412"/>
      <c r="H10093" s="413"/>
    </row>
    <row r="10094" spans="2:8" ht="40.5" x14ac:dyDescent="0.35">
      <c r="B10094" s="410" t="s">
        <v>10902</v>
      </c>
      <c r="C10094" s="411" t="s">
        <v>867</v>
      </c>
      <c r="D10094" s="412"/>
      <c r="E10094" s="412">
        <v>0</v>
      </c>
      <c r="F10094" s="412">
        <v>1907.08</v>
      </c>
      <c r="G10094" s="412"/>
      <c r="H10094" s="413"/>
    </row>
    <row r="10095" spans="2:8" ht="40.5" x14ac:dyDescent="0.35">
      <c r="B10095" s="410" t="s">
        <v>10903</v>
      </c>
      <c r="C10095" s="411" t="s">
        <v>867</v>
      </c>
      <c r="D10095" s="412"/>
      <c r="E10095" s="412">
        <v>1907.08</v>
      </c>
      <c r="F10095" s="412">
        <v>0</v>
      </c>
      <c r="G10095" s="412"/>
      <c r="H10095" s="413"/>
    </row>
    <row r="10096" spans="2:8" ht="40.5" x14ac:dyDescent="0.35">
      <c r="B10096" s="410" t="s">
        <v>10904</v>
      </c>
      <c r="C10096" s="411" t="s">
        <v>867</v>
      </c>
      <c r="D10096" s="412"/>
      <c r="E10096" s="412">
        <v>0</v>
      </c>
      <c r="F10096" s="412">
        <v>1098.6500000000001</v>
      </c>
      <c r="G10096" s="412"/>
      <c r="H10096" s="413"/>
    </row>
    <row r="10097" spans="2:8" ht="40.5" x14ac:dyDescent="0.35">
      <c r="B10097" s="410" t="s">
        <v>10905</v>
      </c>
      <c r="C10097" s="411" t="s">
        <v>867</v>
      </c>
      <c r="D10097" s="412"/>
      <c r="E10097" s="412">
        <v>1098.6500000000001</v>
      </c>
      <c r="F10097" s="412">
        <v>0</v>
      </c>
      <c r="G10097" s="412"/>
      <c r="H10097" s="413"/>
    </row>
    <row r="10098" spans="2:8" ht="40.5" x14ac:dyDescent="0.35">
      <c r="B10098" s="410" t="s">
        <v>10906</v>
      </c>
      <c r="C10098" s="411" t="s">
        <v>867</v>
      </c>
      <c r="D10098" s="412"/>
      <c r="E10098" s="412">
        <v>0</v>
      </c>
      <c r="F10098" s="412">
        <v>2436</v>
      </c>
      <c r="G10098" s="412"/>
      <c r="H10098" s="413"/>
    </row>
    <row r="10099" spans="2:8" ht="40.5" x14ac:dyDescent="0.35">
      <c r="B10099" s="410" t="s">
        <v>10907</v>
      </c>
      <c r="C10099" s="411" t="s">
        <v>867</v>
      </c>
      <c r="D10099" s="412"/>
      <c r="E10099" s="412">
        <v>2436</v>
      </c>
      <c r="F10099" s="412">
        <v>0</v>
      </c>
      <c r="G10099" s="412"/>
      <c r="H10099" s="413"/>
    </row>
    <row r="10100" spans="2:8" ht="40.5" x14ac:dyDescent="0.35">
      <c r="B10100" s="410" t="s">
        <v>10908</v>
      </c>
      <c r="C10100" s="411" t="s">
        <v>867</v>
      </c>
      <c r="D10100" s="412"/>
      <c r="E10100" s="412">
        <v>0</v>
      </c>
      <c r="F10100" s="412">
        <v>4188.09</v>
      </c>
      <c r="G10100" s="412"/>
      <c r="H10100" s="413"/>
    </row>
    <row r="10101" spans="2:8" ht="40.5" x14ac:dyDescent="0.35">
      <c r="B10101" s="410" t="s">
        <v>10909</v>
      </c>
      <c r="C10101" s="411" t="s">
        <v>867</v>
      </c>
      <c r="D10101" s="412"/>
      <c r="E10101" s="412">
        <v>4188.09</v>
      </c>
      <c r="F10101" s="412">
        <v>0</v>
      </c>
      <c r="G10101" s="412"/>
      <c r="H10101" s="413"/>
    </row>
    <row r="10102" spans="2:8" ht="40.5" x14ac:dyDescent="0.35">
      <c r="B10102" s="410" t="s">
        <v>10910</v>
      </c>
      <c r="C10102" s="411" t="s">
        <v>867</v>
      </c>
      <c r="D10102" s="412"/>
      <c r="E10102" s="412">
        <v>0</v>
      </c>
      <c r="F10102" s="412">
        <v>627.09</v>
      </c>
      <c r="G10102" s="412"/>
      <c r="H10102" s="413"/>
    </row>
    <row r="10103" spans="2:8" ht="40.5" x14ac:dyDescent="0.35">
      <c r="B10103" s="410" t="s">
        <v>10911</v>
      </c>
      <c r="C10103" s="411" t="s">
        <v>867</v>
      </c>
      <c r="D10103" s="412"/>
      <c r="E10103" s="412">
        <v>627.09</v>
      </c>
      <c r="F10103" s="412">
        <v>0</v>
      </c>
      <c r="G10103" s="412"/>
      <c r="H10103" s="413"/>
    </row>
    <row r="10104" spans="2:8" ht="40.5" x14ac:dyDescent="0.35">
      <c r="B10104" s="410" t="s">
        <v>10912</v>
      </c>
      <c r="C10104" s="411" t="s">
        <v>867</v>
      </c>
      <c r="D10104" s="412"/>
      <c r="E10104" s="412">
        <v>0</v>
      </c>
      <c r="F10104" s="412">
        <v>2340.12</v>
      </c>
      <c r="G10104" s="412"/>
      <c r="H10104" s="413"/>
    </row>
    <row r="10105" spans="2:8" ht="40.5" x14ac:dyDescent="0.35">
      <c r="B10105" s="410" t="s">
        <v>10913</v>
      </c>
      <c r="C10105" s="411" t="s">
        <v>867</v>
      </c>
      <c r="D10105" s="412"/>
      <c r="E10105" s="412">
        <v>2340.12</v>
      </c>
      <c r="F10105" s="412">
        <v>0</v>
      </c>
      <c r="G10105" s="412"/>
      <c r="H10105" s="413"/>
    </row>
    <row r="10106" spans="2:8" ht="40.5" x14ac:dyDescent="0.35">
      <c r="B10106" s="410" t="s">
        <v>10914</v>
      </c>
      <c r="C10106" s="411" t="s">
        <v>867</v>
      </c>
      <c r="D10106" s="412"/>
      <c r="E10106" s="412">
        <v>0</v>
      </c>
      <c r="F10106" s="412">
        <v>1417.82</v>
      </c>
      <c r="G10106" s="412"/>
      <c r="H10106" s="413"/>
    </row>
    <row r="10107" spans="2:8" ht="40.5" x14ac:dyDescent="0.35">
      <c r="B10107" s="410" t="s">
        <v>10915</v>
      </c>
      <c r="C10107" s="411" t="s">
        <v>867</v>
      </c>
      <c r="D10107" s="412"/>
      <c r="E10107" s="412">
        <v>1417.82</v>
      </c>
      <c r="F10107" s="412">
        <v>0</v>
      </c>
      <c r="G10107" s="412"/>
      <c r="H10107" s="413"/>
    </row>
    <row r="10108" spans="2:8" ht="40.5" x14ac:dyDescent="0.35">
      <c r="B10108" s="410" t="s">
        <v>10916</v>
      </c>
      <c r="C10108" s="411" t="s">
        <v>867</v>
      </c>
      <c r="D10108" s="412"/>
      <c r="E10108" s="412">
        <v>0</v>
      </c>
      <c r="F10108" s="412">
        <v>1907.08</v>
      </c>
      <c r="G10108" s="412"/>
      <c r="H10108" s="413"/>
    </row>
    <row r="10109" spans="2:8" ht="40.5" x14ac:dyDescent="0.35">
      <c r="B10109" s="410" t="s">
        <v>10917</v>
      </c>
      <c r="C10109" s="411" t="s">
        <v>867</v>
      </c>
      <c r="D10109" s="412"/>
      <c r="E10109" s="412">
        <v>1907.08</v>
      </c>
      <c r="F10109" s="412">
        <v>0</v>
      </c>
      <c r="G10109" s="412"/>
      <c r="H10109" s="413"/>
    </row>
    <row r="10110" spans="2:8" ht="40.5" x14ac:dyDescent="0.35">
      <c r="B10110" s="410" t="s">
        <v>10918</v>
      </c>
      <c r="C10110" s="411" t="s">
        <v>867</v>
      </c>
      <c r="D10110" s="412"/>
      <c r="E10110" s="412">
        <v>0</v>
      </c>
      <c r="F10110" s="412">
        <v>1275.6400000000001</v>
      </c>
      <c r="G10110" s="412"/>
      <c r="H10110" s="413"/>
    </row>
    <row r="10111" spans="2:8" ht="40.5" x14ac:dyDescent="0.35">
      <c r="B10111" s="410" t="s">
        <v>10919</v>
      </c>
      <c r="C10111" s="411" t="s">
        <v>867</v>
      </c>
      <c r="D10111" s="412"/>
      <c r="E10111" s="412">
        <v>1275.6400000000001</v>
      </c>
      <c r="F10111" s="412">
        <v>0</v>
      </c>
      <c r="G10111" s="412"/>
      <c r="H10111" s="413"/>
    </row>
    <row r="10112" spans="2:8" ht="40.5" x14ac:dyDescent="0.35">
      <c r="B10112" s="410" t="s">
        <v>10920</v>
      </c>
      <c r="C10112" s="411" t="s">
        <v>867</v>
      </c>
      <c r="D10112" s="412"/>
      <c r="E10112" s="412">
        <v>0</v>
      </c>
      <c r="F10112" s="412">
        <v>9409.4699999999993</v>
      </c>
      <c r="G10112" s="412"/>
      <c r="H10112" s="413"/>
    </row>
    <row r="10113" spans="2:8" ht="40.5" x14ac:dyDescent="0.35">
      <c r="B10113" s="410" t="s">
        <v>10921</v>
      </c>
      <c r="C10113" s="411" t="s">
        <v>867</v>
      </c>
      <c r="D10113" s="412"/>
      <c r="E10113" s="412">
        <v>9409.4699999999993</v>
      </c>
      <c r="F10113" s="412">
        <v>0</v>
      </c>
      <c r="G10113" s="412"/>
      <c r="H10113" s="413"/>
    </row>
    <row r="10114" spans="2:8" ht="40.5" x14ac:dyDescent="0.35">
      <c r="B10114" s="410" t="s">
        <v>10922</v>
      </c>
      <c r="C10114" s="411" t="s">
        <v>867</v>
      </c>
      <c r="D10114" s="412"/>
      <c r="E10114" s="412">
        <v>0</v>
      </c>
      <c r="F10114" s="412">
        <v>2707.08</v>
      </c>
      <c r="G10114" s="412"/>
      <c r="H10114" s="413"/>
    </row>
    <row r="10115" spans="2:8" ht="40.5" x14ac:dyDescent="0.35">
      <c r="B10115" s="410" t="s">
        <v>10923</v>
      </c>
      <c r="C10115" s="411" t="s">
        <v>867</v>
      </c>
      <c r="D10115" s="412"/>
      <c r="E10115" s="412">
        <v>2707.08</v>
      </c>
      <c r="F10115" s="412">
        <v>0</v>
      </c>
      <c r="G10115" s="412"/>
      <c r="H10115" s="413"/>
    </row>
    <row r="10116" spans="2:8" ht="40.5" x14ac:dyDescent="0.35">
      <c r="B10116" s="410" t="s">
        <v>10924</v>
      </c>
      <c r="C10116" s="411" t="s">
        <v>867</v>
      </c>
      <c r="D10116" s="412"/>
      <c r="E10116" s="412">
        <v>0</v>
      </c>
      <c r="F10116" s="412">
        <v>8195.82</v>
      </c>
      <c r="G10116" s="412"/>
      <c r="H10116" s="413"/>
    </row>
    <row r="10117" spans="2:8" ht="40.5" x14ac:dyDescent="0.35">
      <c r="B10117" s="410" t="s">
        <v>10925</v>
      </c>
      <c r="C10117" s="411" t="s">
        <v>867</v>
      </c>
      <c r="D10117" s="412"/>
      <c r="E10117" s="412">
        <v>8195.82</v>
      </c>
      <c r="F10117" s="412">
        <v>0</v>
      </c>
      <c r="G10117" s="412"/>
      <c r="H10117" s="413"/>
    </row>
    <row r="10118" spans="2:8" ht="40.5" x14ac:dyDescent="0.35">
      <c r="B10118" s="410" t="s">
        <v>10926</v>
      </c>
      <c r="C10118" s="411" t="s">
        <v>867</v>
      </c>
      <c r="D10118" s="412"/>
      <c r="E10118" s="412">
        <v>0</v>
      </c>
      <c r="F10118" s="412">
        <v>1417.82</v>
      </c>
      <c r="G10118" s="412"/>
      <c r="H10118" s="413"/>
    </row>
    <row r="10119" spans="2:8" ht="40.5" x14ac:dyDescent="0.35">
      <c r="B10119" s="410" t="s">
        <v>10927</v>
      </c>
      <c r="C10119" s="411" t="s">
        <v>867</v>
      </c>
      <c r="D10119" s="412"/>
      <c r="E10119" s="412">
        <v>1417.82</v>
      </c>
      <c r="F10119" s="412">
        <v>0</v>
      </c>
      <c r="G10119" s="412"/>
      <c r="H10119" s="413"/>
    </row>
    <row r="10120" spans="2:8" ht="40.5" x14ac:dyDescent="0.35">
      <c r="B10120" s="410" t="s">
        <v>10928</v>
      </c>
      <c r="C10120" s="411" t="s">
        <v>869</v>
      </c>
      <c r="D10120" s="412"/>
      <c r="E10120" s="412">
        <v>0</v>
      </c>
      <c r="F10120" s="412">
        <v>2529.86</v>
      </c>
      <c r="G10120" s="412"/>
      <c r="H10120" s="413"/>
    </row>
    <row r="10121" spans="2:8" ht="40.5" x14ac:dyDescent="0.35">
      <c r="B10121" s="410" t="s">
        <v>10929</v>
      </c>
      <c r="C10121" s="411" t="s">
        <v>869</v>
      </c>
      <c r="D10121" s="412"/>
      <c r="E10121" s="412">
        <v>2529.86</v>
      </c>
      <c r="F10121" s="412">
        <v>0</v>
      </c>
      <c r="G10121" s="412"/>
      <c r="H10121" s="413"/>
    </row>
    <row r="10122" spans="2:8" ht="40.5" x14ac:dyDescent="0.35">
      <c r="B10122" s="410" t="s">
        <v>10930</v>
      </c>
      <c r="C10122" s="411" t="s">
        <v>869</v>
      </c>
      <c r="D10122" s="412"/>
      <c r="E10122" s="412">
        <v>0</v>
      </c>
      <c r="F10122" s="412">
        <v>1907.08</v>
      </c>
      <c r="G10122" s="412"/>
      <c r="H10122" s="413"/>
    </row>
    <row r="10123" spans="2:8" ht="40.5" x14ac:dyDescent="0.35">
      <c r="B10123" s="410" t="s">
        <v>10931</v>
      </c>
      <c r="C10123" s="411" t="s">
        <v>869</v>
      </c>
      <c r="D10123" s="412"/>
      <c r="E10123" s="412">
        <v>1907.08</v>
      </c>
      <c r="F10123" s="412">
        <v>0</v>
      </c>
      <c r="G10123" s="412"/>
      <c r="H10123" s="413"/>
    </row>
    <row r="10124" spans="2:8" ht="40.5" x14ac:dyDescent="0.35">
      <c r="B10124" s="410" t="s">
        <v>10932</v>
      </c>
      <c r="C10124" s="411" t="s">
        <v>869</v>
      </c>
      <c r="D10124" s="412"/>
      <c r="E10124" s="412">
        <v>0</v>
      </c>
      <c r="F10124" s="412">
        <v>1098.6500000000001</v>
      </c>
      <c r="G10124" s="412"/>
      <c r="H10124" s="413"/>
    </row>
    <row r="10125" spans="2:8" ht="40.5" x14ac:dyDescent="0.35">
      <c r="B10125" s="410" t="s">
        <v>10933</v>
      </c>
      <c r="C10125" s="411" t="s">
        <v>869</v>
      </c>
      <c r="D10125" s="412"/>
      <c r="E10125" s="412">
        <v>1098.6500000000001</v>
      </c>
      <c r="F10125" s="412">
        <v>0</v>
      </c>
      <c r="G10125" s="412"/>
      <c r="H10125" s="413"/>
    </row>
    <row r="10126" spans="2:8" ht="40.5" x14ac:dyDescent="0.35">
      <c r="B10126" s="410" t="s">
        <v>10934</v>
      </c>
      <c r="C10126" s="411" t="s">
        <v>869</v>
      </c>
      <c r="D10126" s="412"/>
      <c r="E10126" s="412">
        <v>0</v>
      </c>
      <c r="F10126" s="412">
        <v>2436</v>
      </c>
      <c r="G10126" s="412"/>
      <c r="H10126" s="413"/>
    </row>
    <row r="10127" spans="2:8" ht="40.5" x14ac:dyDescent="0.35">
      <c r="B10127" s="410" t="s">
        <v>10935</v>
      </c>
      <c r="C10127" s="411" t="s">
        <v>869</v>
      </c>
      <c r="D10127" s="412"/>
      <c r="E10127" s="412">
        <v>2436</v>
      </c>
      <c r="F10127" s="412">
        <v>0</v>
      </c>
      <c r="G10127" s="412"/>
      <c r="H10127" s="413"/>
    </row>
    <row r="10128" spans="2:8" ht="40.5" x14ac:dyDescent="0.35">
      <c r="B10128" s="410" t="s">
        <v>10936</v>
      </c>
      <c r="C10128" s="411" t="s">
        <v>869</v>
      </c>
      <c r="D10128" s="412"/>
      <c r="E10128" s="412">
        <v>0</v>
      </c>
      <c r="F10128" s="412">
        <v>4188.09</v>
      </c>
      <c r="G10128" s="412"/>
      <c r="H10128" s="413"/>
    </row>
    <row r="10129" spans="2:8" ht="40.5" x14ac:dyDescent="0.35">
      <c r="B10129" s="410" t="s">
        <v>10937</v>
      </c>
      <c r="C10129" s="411" t="s">
        <v>869</v>
      </c>
      <c r="D10129" s="412"/>
      <c r="E10129" s="412">
        <v>4188.09</v>
      </c>
      <c r="F10129" s="412">
        <v>0</v>
      </c>
      <c r="G10129" s="412"/>
      <c r="H10129" s="413"/>
    </row>
    <row r="10130" spans="2:8" ht="40.5" x14ac:dyDescent="0.35">
      <c r="B10130" s="410" t="s">
        <v>10938</v>
      </c>
      <c r="C10130" s="411" t="s">
        <v>869</v>
      </c>
      <c r="D10130" s="412"/>
      <c r="E10130" s="412">
        <v>0</v>
      </c>
      <c r="F10130" s="412">
        <v>627.09</v>
      </c>
      <c r="G10130" s="412"/>
      <c r="H10130" s="413"/>
    </row>
    <row r="10131" spans="2:8" ht="40.5" x14ac:dyDescent="0.35">
      <c r="B10131" s="410" t="s">
        <v>10939</v>
      </c>
      <c r="C10131" s="411" t="s">
        <v>869</v>
      </c>
      <c r="D10131" s="412"/>
      <c r="E10131" s="412">
        <v>627.09</v>
      </c>
      <c r="F10131" s="412">
        <v>0</v>
      </c>
      <c r="G10131" s="412"/>
      <c r="H10131" s="413"/>
    </row>
    <row r="10132" spans="2:8" ht="40.5" x14ac:dyDescent="0.35">
      <c r="B10132" s="410" t="s">
        <v>10940</v>
      </c>
      <c r="C10132" s="411" t="s">
        <v>869</v>
      </c>
      <c r="D10132" s="412"/>
      <c r="E10132" s="412">
        <v>0</v>
      </c>
      <c r="F10132" s="412">
        <v>2340.12</v>
      </c>
      <c r="G10132" s="412"/>
      <c r="H10132" s="413"/>
    </row>
    <row r="10133" spans="2:8" ht="40.5" x14ac:dyDescent="0.35">
      <c r="B10133" s="410" t="s">
        <v>10941</v>
      </c>
      <c r="C10133" s="411" t="s">
        <v>869</v>
      </c>
      <c r="D10133" s="412"/>
      <c r="E10133" s="412">
        <v>2340.12</v>
      </c>
      <c r="F10133" s="412">
        <v>0</v>
      </c>
      <c r="G10133" s="412"/>
      <c r="H10133" s="413"/>
    </row>
    <row r="10134" spans="2:8" ht="40.5" x14ac:dyDescent="0.35">
      <c r="B10134" s="410" t="s">
        <v>10942</v>
      </c>
      <c r="C10134" s="411" t="s">
        <v>869</v>
      </c>
      <c r="D10134" s="412"/>
      <c r="E10134" s="412">
        <v>0</v>
      </c>
      <c r="F10134" s="412">
        <v>1417.82</v>
      </c>
      <c r="G10134" s="412"/>
      <c r="H10134" s="413"/>
    </row>
    <row r="10135" spans="2:8" ht="40.5" x14ac:dyDescent="0.35">
      <c r="B10135" s="410" t="s">
        <v>10943</v>
      </c>
      <c r="C10135" s="411" t="s">
        <v>869</v>
      </c>
      <c r="D10135" s="412"/>
      <c r="E10135" s="412">
        <v>1417.82</v>
      </c>
      <c r="F10135" s="412">
        <v>0</v>
      </c>
      <c r="G10135" s="412"/>
      <c r="H10135" s="413"/>
    </row>
    <row r="10136" spans="2:8" ht="40.5" x14ac:dyDescent="0.35">
      <c r="B10136" s="410" t="s">
        <v>10944</v>
      </c>
      <c r="C10136" s="411" t="s">
        <v>869</v>
      </c>
      <c r="D10136" s="412"/>
      <c r="E10136" s="412">
        <v>0</v>
      </c>
      <c r="F10136" s="412">
        <v>1907.08</v>
      </c>
      <c r="G10136" s="412"/>
      <c r="H10136" s="413"/>
    </row>
    <row r="10137" spans="2:8" ht="40.5" x14ac:dyDescent="0.35">
      <c r="B10137" s="410" t="s">
        <v>10945</v>
      </c>
      <c r="C10137" s="411" t="s">
        <v>869</v>
      </c>
      <c r="D10137" s="412"/>
      <c r="E10137" s="412">
        <v>1907.08</v>
      </c>
      <c r="F10137" s="412">
        <v>0</v>
      </c>
      <c r="G10137" s="412"/>
      <c r="H10137" s="413"/>
    </row>
    <row r="10138" spans="2:8" ht="40.5" x14ac:dyDescent="0.35">
      <c r="B10138" s="410" t="s">
        <v>10946</v>
      </c>
      <c r="C10138" s="411" t="s">
        <v>869</v>
      </c>
      <c r="D10138" s="412"/>
      <c r="E10138" s="412">
        <v>0</v>
      </c>
      <c r="F10138" s="412">
        <v>1275.6400000000001</v>
      </c>
      <c r="G10138" s="412"/>
      <c r="H10138" s="413"/>
    </row>
    <row r="10139" spans="2:8" ht="40.5" x14ac:dyDescent="0.35">
      <c r="B10139" s="410" t="s">
        <v>10947</v>
      </c>
      <c r="C10139" s="411" t="s">
        <v>869</v>
      </c>
      <c r="D10139" s="412"/>
      <c r="E10139" s="412">
        <v>1275.6400000000001</v>
      </c>
      <c r="F10139" s="412">
        <v>0</v>
      </c>
      <c r="G10139" s="412"/>
      <c r="H10139" s="413"/>
    </row>
    <row r="10140" spans="2:8" ht="40.5" x14ac:dyDescent="0.35">
      <c r="B10140" s="410" t="s">
        <v>10948</v>
      </c>
      <c r="C10140" s="411" t="s">
        <v>869</v>
      </c>
      <c r="D10140" s="412"/>
      <c r="E10140" s="412">
        <v>0</v>
      </c>
      <c r="F10140" s="412">
        <v>9409.4699999999993</v>
      </c>
      <c r="G10140" s="412"/>
      <c r="H10140" s="413"/>
    </row>
    <row r="10141" spans="2:8" ht="40.5" x14ac:dyDescent="0.35">
      <c r="B10141" s="410" t="s">
        <v>10949</v>
      </c>
      <c r="C10141" s="411" t="s">
        <v>869</v>
      </c>
      <c r="D10141" s="412"/>
      <c r="E10141" s="412">
        <v>9409.4699999999993</v>
      </c>
      <c r="F10141" s="412">
        <v>0</v>
      </c>
      <c r="G10141" s="412"/>
      <c r="H10141" s="413"/>
    </row>
    <row r="10142" spans="2:8" ht="40.5" x14ac:dyDescent="0.35">
      <c r="B10142" s="410" t="s">
        <v>10950</v>
      </c>
      <c r="C10142" s="411" t="s">
        <v>869</v>
      </c>
      <c r="D10142" s="412"/>
      <c r="E10142" s="412">
        <v>0</v>
      </c>
      <c r="F10142" s="412">
        <v>2707.08</v>
      </c>
      <c r="G10142" s="412"/>
      <c r="H10142" s="413"/>
    </row>
    <row r="10143" spans="2:8" ht="40.5" x14ac:dyDescent="0.35">
      <c r="B10143" s="410" t="s">
        <v>10951</v>
      </c>
      <c r="C10143" s="411" t="s">
        <v>869</v>
      </c>
      <c r="D10143" s="412"/>
      <c r="E10143" s="412">
        <v>2707.08</v>
      </c>
      <c r="F10143" s="412">
        <v>0</v>
      </c>
      <c r="G10143" s="412"/>
      <c r="H10143" s="413"/>
    </row>
    <row r="10144" spans="2:8" ht="40.5" x14ac:dyDescent="0.35">
      <c r="B10144" s="410" t="s">
        <v>10952</v>
      </c>
      <c r="C10144" s="411" t="s">
        <v>869</v>
      </c>
      <c r="D10144" s="412"/>
      <c r="E10144" s="412">
        <v>0</v>
      </c>
      <c r="F10144" s="412">
        <v>8195.82</v>
      </c>
      <c r="G10144" s="412"/>
      <c r="H10144" s="413"/>
    </row>
    <row r="10145" spans="2:8" ht="40.5" x14ac:dyDescent="0.35">
      <c r="B10145" s="410" t="s">
        <v>10953</v>
      </c>
      <c r="C10145" s="411" t="s">
        <v>869</v>
      </c>
      <c r="D10145" s="412"/>
      <c r="E10145" s="412">
        <v>8195.82</v>
      </c>
      <c r="F10145" s="412">
        <v>0</v>
      </c>
      <c r="G10145" s="412"/>
      <c r="H10145" s="413"/>
    </row>
    <row r="10146" spans="2:8" ht="40.5" x14ac:dyDescent="0.35">
      <c r="B10146" s="410" t="s">
        <v>10954</v>
      </c>
      <c r="C10146" s="411" t="s">
        <v>869</v>
      </c>
      <c r="D10146" s="412"/>
      <c r="E10146" s="412">
        <v>0</v>
      </c>
      <c r="F10146" s="412">
        <v>1417.82</v>
      </c>
      <c r="G10146" s="412"/>
      <c r="H10146" s="413"/>
    </row>
    <row r="10147" spans="2:8" ht="40.5" x14ac:dyDescent="0.35">
      <c r="B10147" s="410" t="s">
        <v>10955</v>
      </c>
      <c r="C10147" s="411" t="s">
        <v>869</v>
      </c>
      <c r="D10147" s="412"/>
      <c r="E10147" s="412">
        <v>1417.82</v>
      </c>
      <c r="F10147" s="412">
        <v>0</v>
      </c>
      <c r="G10147" s="412"/>
      <c r="H10147" s="413"/>
    </row>
    <row r="10148" spans="2:8" ht="53.25" x14ac:dyDescent="0.35">
      <c r="B10148" s="410" t="s">
        <v>10956</v>
      </c>
      <c r="C10148" s="411" t="s">
        <v>871</v>
      </c>
      <c r="D10148" s="412"/>
      <c r="E10148" s="412">
        <v>0</v>
      </c>
      <c r="F10148" s="412">
        <v>1575.64</v>
      </c>
      <c r="G10148" s="412"/>
      <c r="H10148" s="413"/>
    </row>
    <row r="10149" spans="2:8" ht="53.25" x14ac:dyDescent="0.35">
      <c r="B10149" s="410" t="s">
        <v>10957</v>
      </c>
      <c r="C10149" s="411" t="s">
        <v>871</v>
      </c>
      <c r="D10149" s="412"/>
      <c r="E10149" s="412">
        <v>1575.64</v>
      </c>
      <c r="F10149" s="412">
        <v>0</v>
      </c>
      <c r="G10149" s="412"/>
      <c r="H10149" s="413"/>
    </row>
    <row r="10150" spans="2:8" ht="53.25" x14ac:dyDescent="0.35">
      <c r="B10150" s="410" t="s">
        <v>10958</v>
      </c>
      <c r="C10150" s="411" t="s">
        <v>873</v>
      </c>
      <c r="D10150" s="412"/>
      <c r="E10150" s="412">
        <v>0</v>
      </c>
      <c r="F10150" s="412">
        <v>7284.11</v>
      </c>
      <c r="G10150" s="412"/>
      <c r="H10150" s="413"/>
    </row>
    <row r="10151" spans="2:8" ht="53.25" x14ac:dyDescent="0.35">
      <c r="B10151" s="410" t="s">
        <v>10959</v>
      </c>
      <c r="C10151" s="411" t="s">
        <v>873</v>
      </c>
      <c r="D10151" s="412"/>
      <c r="E10151" s="412">
        <v>7284.11</v>
      </c>
      <c r="F10151" s="412">
        <v>0</v>
      </c>
      <c r="G10151" s="412"/>
      <c r="H10151" s="413"/>
    </row>
    <row r="10152" spans="2:8" ht="40.5" x14ac:dyDescent="0.35">
      <c r="B10152" s="410" t="s">
        <v>10960</v>
      </c>
      <c r="C10152" s="411" t="s">
        <v>877</v>
      </c>
      <c r="D10152" s="412"/>
      <c r="E10152" s="412">
        <v>0</v>
      </c>
      <c r="F10152" s="412">
        <v>2529.86</v>
      </c>
      <c r="G10152" s="412"/>
      <c r="H10152" s="413"/>
    </row>
    <row r="10153" spans="2:8" ht="40.5" x14ac:dyDescent="0.35">
      <c r="B10153" s="410" t="s">
        <v>10961</v>
      </c>
      <c r="C10153" s="411" t="s">
        <v>877</v>
      </c>
      <c r="D10153" s="412"/>
      <c r="E10153" s="412">
        <v>2529.86</v>
      </c>
      <c r="F10153" s="412">
        <v>0</v>
      </c>
      <c r="G10153" s="412"/>
      <c r="H10153" s="413"/>
    </row>
    <row r="10154" spans="2:8" ht="40.5" x14ac:dyDescent="0.35">
      <c r="B10154" s="410" t="s">
        <v>10962</v>
      </c>
      <c r="C10154" s="411" t="s">
        <v>877</v>
      </c>
      <c r="D10154" s="412"/>
      <c r="E10154" s="412">
        <v>0</v>
      </c>
      <c r="F10154" s="412">
        <v>1907.08</v>
      </c>
      <c r="G10154" s="412"/>
      <c r="H10154" s="413"/>
    </row>
    <row r="10155" spans="2:8" ht="40.5" x14ac:dyDescent="0.35">
      <c r="B10155" s="410" t="s">
        <v>10963</v>
      </c>
      <c r="C10155" s="411" t="s">
        <v>877</v>
      </c>
      <c r="D10155" s="412"/>
      <c r="E10155" s="412">
        <v>1907.08</v>
      </c>
      <c r="F10155" s="412">
        <v>0</v>
      </c>
      <c r="G10155" s="412"/>
      <c r="H10155" s="413"/>
    </row>
    <row r="10156" spans="2:8" ht="40.5" x14ac:dyDescent="0.35">
      <c r="B10156" s="410" t="s">
        <v>10964</v>
      </c>
      <c r="C10156" s="411" t="s">
        <v>877</v>
      </c>
      <c r="D10156" s="412"/>
      <c r="E10156" s="412">
        <v>0</v>
      </c>
      <c r="F10156" s="412">
        <v>1098.6500000000001</v>
      </c>
      <c r="G10156" s="412"/>
      <c r="H10156" s="413"/>
    </row>
    <row r="10157" spans="2:8" ht="40.5" x14ac:dyDescent="0.35">
      <c r="B10157" s="410" t="s">
        <v>10965</v>
      </c>
      <c r="C10157" s="411" t="s">
        <v>877</v>
      </c>
      <c r="D10157" s="412"/>
      <c r="E10157" s="412">
        <v>1098.6500000000001</v>
      </c>
      <c r="F10157" s="412">
        <v>0</v>
      </c>
      <c r="G10157" s="412"/>
      <c r="H10157" s="413"/>
    </row>
    <row r="10158" spans="2:8" ht="40.5" x14ac:dyDescent="0.35">
      <c r="B10158" s="410" t="s">
        <v>10966</v>
      </c>
      <c r="C10158" s="411" t="s">
        <v>877</v>
      </c>
      <c r="D10158" s="412"/>
      <c r="E10158" s="412">
        <v>0</v>
      </c>
      <c r="F10158" s="412">
        <v>2436</v>
      </c>
      <c r="G10158" s="412"/>
      <c r="H10158" s="413"/>
    </row>
    <row r="10159" spans="2:8" ht="40.5" x14ac:dyDescent="0.35">
      <c r="B10159" s="410" t="s">
        <v>10967</v>
      </c>
      <c r="C10159" s="411" t="s">
        <v>877</v>
      </c>
      <c r="D10159" s="412"/>
      <c r="E10159" s="412">
        <v>2436</v>
      </c>
      <c r="F10159" s="412">
        <v>0</v>
      </c>
      <c r="G10159" s="412"/>
      <c r="H10159" s="413"/>
    </row>
    <row r="10160" spans="2:8" ht="40.5" x14ac:dyDescent="0.35">
      <c r="B10160" s="410" t="s">
        <v>10968</v>
      </c>
      <c r="C10160" s="411" t="s">
        <v>877</v>
      </c>
      <c r="D10160" s="412"/>
      <c r="E10160" s="412">
        <v>0</v>
      </c>
      <c r="F10160" s="412">
        <v>4188.09</v>
      </c>
      <c r="G10160" s="412"/>
      <c r="H10160" s="413"/>
    </row>
    <row r="10161" spans="2:8" ht="40.5" x14ac:dyDescent="0.35">
      <c r="B10161" s="410" t="s">
        <v>10969</v>
      </c>
      <c r="C10161" s="411" t="s">
        <v>877</v>
      </c>
      <c r="D10161" s="412"/>
      <c r="E10161" s="412">
        <v>4188.09</v>
      </c>
      <c r="F10161" s="412">
        <v>0</v>
      </c>
      <c r="G10161" s="412"/>
      <c r="H10161" s="413"/>
    </row>
    <row r="10162" spans="2:8" ht="40.5" x14ac:dyDescent="0.35">
      <c r="B10162" s="410" t="s">
        <v>10970</v>
      </c>
      <c r="C10162" s="411" t="s">
        <v>877</v>
      </c>
      <c r="D10162" s="412"/>
      <c r="E10162" s="412">
        <v>0</v>
      </c>
      <c r="F10162" s="412">
        <v>627.09</v>
      </c>
      <c r="G10162" s="412"/>
      <c r="H10162" s="413"/>
    </row>
    <row r="10163" spans="2:8" ht="40.5" x14ac:dyDescent="0.35">
      <c r="B10163" s="410" t="s">
        <v>10971</v>
      </c>
      <c r="C10163" s="411" t="s">
        <v>877</v>
      </c>
      <c r="D10163" s="412"/>
      <c r="E10163" s="412">
        <v>627.09</v>
      </c>
      <c r="F10163" s="412">
        <v>0</v>
      </c>
      <c r="G10163" s="412"/>
      <c r="H10163" s="413"/>
    </row>
    <row r="10164" spans="2:8" ht="40.5" x14ac:dyDescent="0.35">
      <c r="B10164" s="410" t="s">
        <v>10972</v>
      </c>
      <c r="C10164" s="411" t="s">
        <v>877</v>
      </c>
      <c r="D10164" s="412"/>
      <c r="E10164" s="412">
        <v>0</v>
      </c>
      <c r="F10164" s="412">
        <v>2340.12</v>
      </c>
      <c r="G10164" s="412"/>
      <c r="H10164" s="413"/>
    </row>
    <row r="10165" spans="2:8" ht="40.5" x14ac:dyDescent="0.35">
      <c r="B10165" s="410" t="s">
        <v>10973</v>
      </c>
      <c r="C10165" s="411" t="s">
        <v>877</v>
      </c>
      <c r="D10165" s="412"/>
      <c r="E10165" s="412">
        <v>2340.12</v>
      </c>
      <c r="F10165" s="412">
        <v>0</v>
      </c>
      <c r="G10165" s="412"/>
      <c r="H10165" s="413"/>
    </row>
    <row r="10166" spans="2:8" ht="40.5" x14ac:dyDescent="0.35">
      <c r="B10166" s="410" t="s">
        <v>10974</v>
      </c>
      <c r="C10166" s="411" t="s">
        <v>877</v>
      </c>
      <c r="D10166" s="412"/>
      <c r="E10166" s="412">
        <v>0</v>
      </c>
      <c r="F10166" s="412">
        <v>1417.82</v>
      </c>
      <c r="G10166" s="412"/>
      <c r="H10166" s="413"/>
    </row>
    <row r="10167" spans="2:8" ht="40.5" x14ac:dyDescent="0.35">
      <c r="B10167" s="410" t="s">
        <v>10975</v>
      </c>
      <c r="C10167" s="411" t="s">
        <v>877</v>
      </c>
      <c r="D10167" s="412"/>
      <c r="E10167" s="412">
        <v>1417.82</v>
      </c>
      <c r="F10167" s="412">
        <v>0</v>
      </c>
      <c r="G10167" s="412"/>
      <c r="H10167" s="413"/>
    </row>
    <row r="10168" spans="2:8" ht="40.5" x14ac:dyDescent="0.35">
      <c r="B10168" s="410" t="s">
        <v>10976</v>
      </c>
      <c r="C10168" s="411" t="s">
        <v>877</v>
      </c>
      <c r="D10168" s="412"/>
      <c r="E10168" s="412">
        <v>0</v>
      </c>
      <c r="F10168" s="412">
        <v>1907.08</v>
      </c>
      <c r="G10168" s="412"/>
      <c r="H10168" s="413"/>
    </row>
    <row r="10169" spans="2:8" ht="40.5" x14ac:dyDescent="0.35">
      <c r="B10169" s="410" t="s">
        <v>10977</v>
      </c>
      <c r="C10169" s="411" t="s">
        <v>877</v>
      </c>
      <c r="D10169" s="412"/>
      <c r="E10169" s="412">
        <v>1907.08</v>
      </c>
      <c r="F10169" s="412">
        <v>0</v>
      </c>
      <c r="G10169" s="412"/>
      <c r="H10169" s="413"/>
    </row>
    <row r="10170" spans="2:8" ht="40.5" x14ac:dyDescent="0.35">
      <c r="B10170" s="410" t="s">
        <v>10978</v>
      </c>
      <c r="C10170" s="411" t="s">
        <v>877</v>
      </c>
      <c r="D10170" s="412"/>
      <c r="E10170" s="412">
        <v>0</v>
      </c>
      <c r="F10170" s="412">
        <v>1275.6400000000001</v>
      </c>
      <c r="G10170" s="412"/>
      <c r="H10170" s="413"/>
    </row>
    <row r="10171" spans="2:8" ht="40.5" x14ac:dyDescent="0.35">
      <c r="B10171" s="410" t="s">
        <v>10979</v>
      </c>
      <c r="C10171" s="411" t="s">
        <v>877</v>
      </c>
      <c r="D10171" s="412"/>
      <c r="E10171" s="412">
        <v>1275.6400000000001</v>
      </c>
      <c r="F10171" s="412">
        <v>0</v>
      </c>
      <c r="G10171" s="412"/>
      <c r="H10171" s="413"/>
    </row>
    <row r="10172" spans="2:8" ht="40.5" x14ac:dyDescent="0.35">
      <c r="B10172" s="410" t="s">
        <v>10980</v>
      </c>
      <c r="C10172" s="411" t="s">
        <v>877</v>
      </c>
      <c r="D10172" s="412"/>
      <c r="E10172" s="412">
        <v>0</v>
      </c>
      <c r="F10172" s="412">
        <v>8084.94</v>
      </c>
      <c r="G10172" s="412"/>
      <c r="H10172" s="413"/>
    </row>
    <row r="10173" spans="2:8" ht="40.5" x14ac:dyDescent="0.35">
      <c r="B10173" s="410" t="s">
        <v>10981</v>
      </c>
      <c r="C10173" s="411" t="s">
        <v>877</v>
      </c>
      <c r="D10173" s="412"/>
      <c r="E10173" s="412">
        <v>8084.94</v>
      </c>
      <c r="F10173" s="412">
        <v>0</v>
      </c>
      <c r="G10173" s="412"/>
      <c r="H10173" s="413"/>
    </row>
    <row r="10174" spans="2:8" ht="40.5" x14ac:dyDescent="0.35">
      <c r="B10174" s="410" t="s">
        <v>10982</v>
      </c>
      <c r="C10174" s="411" t="s">
        <v>877</v>
      </c>
      <c r="D10174" s="412"/>
      <c r="E10174" s="412">
        <v>0</v>
      </c>
      <c r="F10174" s="412">
        <v>2707.08</v>
      </c>
      <c r="G10174" s="412"/>
      <c r="H10174" s="413"/>
    </row>
    <row r="10175" spans="2:8" ht="40.5" x14ac:dyDescent="0.35">
      <c r="B10175" s="410" t="s">
        <v>10983</v>
      </c>
      <c r="C10175" s="411" t="s">
        <v>877</v>
      </c>
      <c r="D10175" s="412"/>
      <c r="E10175" s="412">
        <v>2707.08</v>
      </c>
      <c r="F10175" s="412">
        <v>0</v>
      </c>
      <c r="G10175" s="412"/>
      <c r="H10175" s="413"/>
    </row>
    <row r="10176" spans="2:8" ht="40.5" x14ac:dyDescent="0.35">
      <c r="B10176" s="410" t="s">
        <v>10984</v>
      </c>
      <c r="C10176" s="411" t="s">
        <v>877</v>
      </c>
      <c r="D10176" s="412"/>
      <c r="E10176" s="412">
        <v>0</v>
      </c>
      <c r="F10176" s="412">
        <v>8195.82</v>
      </c>
      <c r="G10176" s="412"/>
      <c r="H10176" s="413"/>
    </row>
    <row r="10177" spans="2:8" ht="40.5" x14ac:dyDescent="0.35">
      <c r="B10177" s="410" t="s">
        <v>10985</v>
      </c>
      <c r="C10177" s="411" t="s">
        <v>877</v>
      </c>
      <c r="D10177" s="412"/>
      <c r="E10177" s="412">
        <v>8195.82</v>
      </c>
      <c r="F10177" s="412">
        <v>0</v>
      </c>
      <c r="G10177" s="412"/>
      <c r="H10177" s="413"/>
    </row>
    <row r="10178" spans="2:8" ht="40.5" x14ac:dyDescent="0.35">
      <c r="B10178" s="410" t="s">
        <v>10986</v>
      </c>
      <c r="C10178" s="411" t="s">
        <v>877</v>
      </c>
      <c r="D10178" s="412"/>
      <c r="E10178" s="412">
        <v>0</v>
      </c>
      <c r="F10178" s="412">
        <v>1417.82</v>
      </c>
      <c r="G10178" s="412"/>
      <c r="H10178" s="413"/>
    </row>
    <row r="10179" spans="2:8" ht="40.5" x14ac:dyDescent="0.35">
      <c r="B10179" s="410" t="s">
        <v>10987</v>
      </c>
      <c r="C10179" s="411" t="s">
        <v>877</v>
      </c>
      <c r="D10179" s="412"/>
      <c r="E10179" s="412">
        <v>1417.82</v>
      </c>
      <c r="F10179" s="412">
        <v>0</v>
      </c>
      <c r="G10179" s="412"/>
      <c r="H10179" s="413"/>
    </row>
    <row r="10180" spans="2:8" ht="27.75" x14ac:dyDescent="0.35">
      <c r="B10180" s="410" t="s">
        <v>10988</v>
      </c>
      <c r="C10180" s="411" t="s">
        <v>879</v>
      </c>
      <c r="D10180" s="412"/>
      <c r="E10180" s="412">
        <v>0</v>
      </c>
      <c r="F10180" s="412">
        <v>2173.31</v>
      </c>
      <c r="G10180" s="412"/>
      <c r="H10180" s="413"/>
    </row>
    <row r="10181" spans="2:8" ht="27.75" x14ac:dyDescent="0.35">
      <c r="B10181" s="410" t="s">
        <v>10989</v>
      </c>
      <c r="C10181" s="411" t="s">
        <v>879</v>
      </c>
      <c r="D10181" s="412"/>
      <c r="E10181" s="412">
        <v>2173.31</v>
      </c>
      <c r="F10181" s="412">
        <v>0</v>
      </c>
      <c r="G10181" s="412"/>
      <c r="H10181" s="413"/>
    </row>
    <row r="10182" spans="2:8" ht="27.75" x14ac:dyDescent="0.35">
      <c r="B10182" s="410" t="s">
        <v>10990</v>
      </c>
      <c r="C10182" s="411" t="s">
        <v>879</v>
      </c>
      <c r="D10182" s="412"/>
      <c r="E10182" s="412">
        <v>0</v>
      </c>
      <c r="F10182" s="412">
        <v>1859.47</v>
      </c>
      <c r="G10182" s="412"/>
      <c r="H10182" s="413"/>
    </row>
    <row r="10183" spans="2:8" ht="27.75" x14ac:dyDescent="0.35">
      <c r="B10183" s="410" t="s">
        <v>10991</v>
      </c>
      <c r="C10183" s="411" t="s">
        <v>879</v>
      </c>
      <c r="D10183" s="412"/>
      <c r="E10183" s="412">
        <v>1859.47</v>
      </c>
      <c r="F10183" s="412">
        <v>0</v>
      </c>
      <c r="G10183" s="412"/>
      <c r="H10183" s="413"/>
    </row>
    <row r="10184" spans="2:8" ht="27.75" x14ac:dyDescent="0.35">
      <c r="B10184" s="410" t="s">
        <v>10992</v>
      </c>
      <c r="C10184" s="411" t="s">
        <v>879</v>
      </c>
      <c r="D10184" s="412"/>
      <c r="E10184" s="412">
        <v>0</v>
      </c>
      <c r="F10184" s="412">
        <v>829.32</v>
      </c>
      <c r="G10184" s="412"/>
      <c r="H10184" s="413"/>
    </row>
    <row r="10185" spans="2:8" ht="27.75" x14ac:dyDescent="0.35">
      <c r="B10185" s="410" t="s">
        <v>10993</v>
      </c>
      <c r="C10185" s="411" t="s">
        <v>879</v>
      </c>
      <c r="D10185" s="412"/>
      <c r="E10185" s="412">
        <v>829.32</v>
      </c>
      <c r="F10185" s="412">
        <v>0</v>
      </c>
      <c r="G10185" s="412"/>
      <c r="H10185" s="413"/>
    </row>
    <row r="10186" spans="2:8" ht="27.75" x14ac:dyDescent="0.35">
      <c r="B10186" s="410" t="s">
        <v>10994</v>
      </c>
      <c r="C10186" s="411" t="s">
        <v>879</v>
      </c>
      <c r="D10186" s="412"/>
      <c r="E10186" s="412">
        <v>0</v>
      </c>
      <c r="F10186" s="412">
        <v>2136.6799999999998</v>
      </c>
      <c r="G10186" s="412"/>
      <c r="H10186" s="413"/>
    </row>
    <row r="10187" spans="2:8" ht="27.75" x14ac:dyDescent="0.35">
      <c r="B10187" s="410" t="s">
        <v>10995</v>
      </c>
      <c r="C10187" s="411" t="s">
        <v>879</v>
      </c>
      <c r="D10187" s="412"/>
      <c r="E10187" s="412">
        <v>2136.6799999999998</v>
      </c>
      <c r="F10187" s="412">
        <v>0</v>
      </c>
      <c r="G10187" s="412"/>
      <c r="H10187" s="413"/>
    </row>
    <row r="10188" spans="2:8" ht="27.75" x14ac:dyDescent="0.35">
      <c r="B10188" s="410" t="s">
        <v>10996</v>
      </c>
      <c r="C10188" s="411" t="s">
        <v>879</v>
      </c>
      <c r="D10188" s="412"/>
      <c r="E10188" s="412">
        <v>0</v>
      </c>
      <c r="F10188" s="412">
        <v>4188.09</v>
      </c>
      <c r="G10188" s="412"/>
      <c r="H10188" s="413"/>
    </row>
    <row r="10189" spans="2:8" ht="27.75" x14ac:dyDescent="0.35">
      <c r="B10189" s="410" t="s">
        <v>10997</v>
      </c>
      <c r="C10189" s="411" t="s">
        <v>879</v>
      </c>
      <c r="D10189" s="412"/>
      <c r="E10189" s="412">
        <v>4188.09</v>
      </c>
      <c r="F10189" s="412">
        <v>0</v>
      </c>
      <c r="G10189" s="412"/>
      <c r="H10189" s="413"/>
    </row>
    <row r="10190" spans="2:8" ht="27.75" x14ac:dyDescent="0.35">
      <c r="B10190" s="410" t="s">
        <v>10998</v>
      </c>
      <c r="C10190" s="411" t="s">
        <v>879</v>
      </c>
      <c r="D10190" s="412"/>
      <c r="E10190" s="412">
        <v>0</v>
      </c>
      <c r="F10190" s="412">
        <v>2292.5</v>
      </c>
      <c r="G10190" s="412"/>
      <c r="H10190" s="413"/>
    </row>
    <row r="10191" spans="2:8" ht="27.75" x14ac:dyDescent="0.35">
      <c r="B10191" s="410" t="s">
        <v>10999</v>
      </c>
      <c r="C10191" s="411" t="s">
        <v>879</v>
      </c>
      <c r="D10191" s="412"/>
      <c r="E10191" s="412">
        <v>2292.5</v>
      </c>
      <c r="F10191" s="412">
        <v>0</v>
      </c>
      <c r="G10191" s="412"/>
      <c r="H10191" s="413"/>
    </row>
    <row r="10192" spans="2:8" ht="27.75" x14ac:dyDescent="0.35">
      <c r="B10192" s="410" t="s">
        <v>11000</v>
      </c>
      <c r="C10192" s="411" t="s">
        <v>879</v>
      </c>
      <c r="D10192" s="412"/>
      <c r="E10192" s="412">
        <v>0</v>
      </c>
      <c r="F10192" s="412">
        <v>1279.1600000000001</v>
      </c>
      <c r="G10192" s="412"/>
      <c r="H10192" s="413"/>
    </row>
    <row r="10193" spans="2:8" ht="27.75" x14ac:dyDescent="0.35">
      <c r="B10193" s="410" t="s">
        <v>11001</v>
      </c>
      <c r="C10193" s="411" t="s">
        <v>879</v>
      </c>
      <c r="D10193" s="412"/>
      <c r="E10193" s="412">
        <v>1279.1600000000001</v>
      </c>
      <c r="F10193" s="412">
        <v>0</v>
      </c>
      <c r="G10193" s="412"/>
      <c r="H10193" s="413"/>
    </row>
    <row r="10194" spans="2:8" ht="27.75" x14ac:dyDescent="0.35">
      <c r="B10194" s="410" t="s">
        <v>11002</v>
      </c>
      <c r="C10194" s="411" t="s">
        <v>879</v>
      </c>
      <c r="D10194" s="412"/>
      <c r="E10194" s="412">
        <v>0</v>
      </c>
      <c r="F10194" s="412">
        <v>1859.47</v>
      </c>
      <c r="G10194" s="412"/>
      <c r="H10194" s="413"/>
    </row>
    <row r="10195" spans="2:8" ht="27.75" x14ac:dyDescent="0.35">
      <c r="B10195" s="410" t="s">
        <v>11003</v>
      </c>
      <c r="C10195" s="411" t="s">
        <v>879</v>
      </c>
      <c r="D10195" s="412"/>
      <c r="E10195" s="412">
        <v>1859.47</v>
      </c>
      <c r="F10195" s="412">
        <v>0</v>
      </c>
      <c r="G10195" s="412"/>
      <c r="H10195" s="413"/>
    </row>
    <row r="10196" spans="2:8" ht="27.75" x14ac:dyDescent="0.35">
      <c r="B10196" s="410" t="s">
        <v>11004</v>
      </c>
      <c r="C10196" s="411" t="s">
        <v>879</v>
      </c>
      <c r="D10196" s="412"/>
      <c r="E10196" s="412">
        <v>0</v>
      </c>
      <c r="F10196" s="412">
        <v>829.32</v>
      </c>
      <c r="G10196" s="412"/>
      <c r="H10196" s="413"/>
    </row>
    <row r="10197" spans="2:8" ht="27.75" x14ac:dyDescent="0.35">
      <c r="B10197" s="410" t="s">
        <v>11005</v>
      </c>
      <c r="C10197" s="411" t="s">
        <v>879</v>
      </c>
      <c r="D10197" s="412"/>
      <c r="E10197" s="412">
        <v>829.32</v>
      </c>
      <c r="F10197" s="412">
        <v>0</v>
      </c>
      <c r="G10197" s="412"/>
      <c r="H10197" s="413"/>
    </row>
    <row r="10198" spans="2:8" ht="27.75" x14ac:dyDescent="0.35">
      <c r="B10198" s="410" t="s">
        <v>11006</v>
      </c>
      <c r="C10198" s="411" t="s">
        <v>879</v>
      </c>
      <c r="D10198" s="412"/>
      <c r="E10198" s="412">
        <v>0</v>
      </c>
      <c r="F10198" s="412">
        <v>8084.94</v>
      </c>
      <c r="G10198" s="412"/>
      <c r="H10198" s="413"/>
    </row>
    <row r="10199" spans="2:8" ht="27.75" x14ac:dyDescent="0.35">
      <c r="B10199" s="410" t="s">
        <v>11007</v>
      </c>
      <c r="C10199" s="411" t="s">
        <v>879</v>
      </c>
      <c r="D10199" s="412"/>
      <c r="E10199" s="412">
        <v>8084.94</v>
      </c>
      <c r="F10199" s="412">
        <v>0</v>
      </c>
      <c r="G10199" s="412"/>
      <c r="H10199" s="413"/>
    </row>
    <row r="10200" spans="2:8" ht="27.75" x14ac:dyDescent="0.35">
      <c r="B10200" s="410" t="s">
        <v>11008</v>
      </c>
      <c r="C10200" s="411" t="s">
        <v>879</v>
      </c>
      <c r="D10200" s="412"/>
      <c r="E10200" s="412">
        <v>0</v>
      </c>
      <c r="F10200" s="412">
        <v>1397.96</v>
      </c>
      <c r="G10200" s="412"/>
      <c r="H10200" s="413"/>
    </row>
    <row r="10201" spans="2:8" ht="27.75" x14ac:dyDescent="0.35">
      <c r="B10201" s="410" t="s">
        <v>11009</v>
      </c>
      <c r="C10201" s="411" t="s">
        <v>879</v>
      </c>
      <c r="D10201" s="412"/>
      <c r="E10201" s="412">
        <v>1397.96</v>
      </c>
      <c r="F10201" s="412">
        <v>0</v>
      </c>
      <c r="G10201" s="412"/>
      <c r="H10201" s="413"/>
    </row>
    <row r="10202" spans="2:8" ht="27.75" x14ac:dyDescent="0.35">
      <c r="B10202" s="410" t="s">
        <v>11010</v>
      </c>
      <c r="C10202" s="411" t="s">
        <v>879</v>
      </c>
      <c r="D10202" s="412"/>
      <c r="E10202" s="412">
        <v>0</v>
      </c>
      <c r="F10202" s="412">
        <v>2659.47</v>
      </c>
      <c r="G10202" s="412"/>
      <c r="H10202" s="413"/>
    </row>
    <row r="10203" spans="2:8" ht="27.75" x14ac:dyDescent="0.35">
      <c r="B10203" s="410" t="s">
        <v>11011</v>
      </c>
      <c r="C10203" s="411" t="s">
        <v>879</v>
      </c>
      <c r="D10203" s="412"/>
      <c r="E10203" s="412">
        <v>2659.47</v>
      </c>
      <c r="F10203" s="412">
        <v>0</v>
      </c>
      <c r="G10203" s="412"/>
      <c r="H10203" s="413"/>
    </row>
    <row r="10204" spans="2:8" ht="27.75" x14ac:dyDescent="0.35">
      <c r="B10204" s="410" t="s">
        <v>11012</v>
      </c>
      <c r="C10204" s="411" t="s">
        <v>879</v>
      </c>
      <c r="D10204" s="412"/>
      <c r="E10204" s="412">
        <v>0</v>
      </c>
      <c r="F10204" s="412">
        <v>8195.82</v>
      </c>
      <c r="G10204" s="412"/>
      <c r="H10204" s="413"/>
    </row>
    <row r="10205" spans="2:8" ht="27.75" x14ac:dyDescent="0.35">
      <c r="B10205" s="410" t="s">
        <v>11013</v>
      </c>
      <c r="C10205" s="411" t="s">
        <v>879</v>
      </c>
      <c r="D10205" s="412"/>
      <c r="E10205" s="412">
        <v>8195.82</v>
      </c>
      <c r="F10205" s="412">
        <v>0</v>
      </c>
      <c r="G10205" s="412"/>
      <c r="H10205" s="413"/>
    </row>
    <row r="10206" spans="2:8" ht="27.75" x14ac:dyDescent="0.35">
      <c r="B10206" s="410" t="s">
        <v>11014</v>
      </c>
      <c r="C10206" s="411" t="s">
        <v>881</v>
      </c>
      <c r="D10206" s="412"/>
      <c r="E10206" s="412">
        <v>0</v>
      </c>
      <c r="F10206" s="412">
        <v>1575.64</v>
      </c>
      <c r="G10206" s="412"/>
      <c r="H10206" s="413"/>
    </row>
    <row r="10207" spans="2:8" ht="27.75" x14ac:dyDescent="0.35">
      <c r="B10207" s="410" t="s">
        <v>11015</v>
      </c>
      <c r="C10207" s="411" t="s">
        <v>881</v>
      </c>
      <c r="D10207" s="412"/>
      <c r="E10207" s="412">
        <v>1575.64</v>
      </c>
      <c r="F10207" s="412">
        <v>0</v>
      </c>
      <c r="G10207" s="412"/>
      <c r="H10207" s="413"/>
    </row>
    <row r="10208" spans="2:8" ht="27.75" x14ac:dyDescent="0.35">
      <c r="B10208" s="410" t="s">
        <v>11016</v>
      </c>
      <c r="C10208" s="411" t="s">
        <v>881</v>
      </c>
      <c r="D10208" s="412"/>
      <c r="E10208" s="412">
        <v>0</v>
      </c>
      <c r="F10208" s="412">
        <v>2359.4699999999998</v>
      </c>
      <c r="G10208" s="412"/>
      <c r="H10208" s="413"/>
    </row>
    <row r="10209" spans="2:8" ht="27.75" x14ac:dyDescent="0.35">
      <c r="B10209" s="410" t="s">
        <v>11017</v>
      </c>
      <c r="C10209" s="411" t="s">
        <v>881</v>
      </c>
      <c r="D10209" s="412"/>
      <c r="E10209" s="412">
        <v>2359.4699999999998</v>
      </c>
      <c r="F10209" s="412">
        <v>0</v>
      </c>
      <c r="G10209" s="412"/>
      <c r="H10209" s="413"/>
    </row>
    <row r="10210" spans="2:8" ht="27.75" x14ac:dyDescent="0.35">
      <c r="B10210" s="410" t="s">
        <v>11018</v>
      </c>
      <c r="C10210" s="411" t="s">
        <v>883</v>
      </c>
      <c r="D10210" s="412"/>
      <c r="E10210" s="412">
        <v>0</v>
      </c>
      <c r="F10210" s="412">
        <v>1575.64</v>
      </c>
      <c r="G10210" s="412"/>
      <c r="H10210" s="413"/>
    </row>
    <row r="10211" spans="2:8" ht="27.75" x14ac:dyDescent="0.35">
      <c r="B10211" s="410" t="s">
        <v>11019</v>
      </c>
      <c r="C10211" s="411" t="s">
        <v>883</v>
      </c>
      <c r="D10211" s="412"/>
      <c r="E10211" s="412">
        <v>1575.64</v>
      </c>
      <c r="F10211" s="412">
        <v>0</v>
      </c>
      <c r="G10211" s="412"/>
      <c r="H10211" s="413"/>
    </row>
    <row r="10212" spans="2:8" ht="27.75" x14ac:dyDescent="0.35">
      <c r="B10212" s="410" t="s">
        <v>11020</v>
      </c>
      <c r="C10212" s="411" t="s">
        <v>883</v>
      </c>
      <c r="D10212" s="412"/>
      <c r="E10212" s="412">
        <v>0</v>
      </c>
      <c r="F10212" s="412">
        <v>2359.4699999999998</v>
      </c>
      <c r="G10212" s="412"/>
      <c r="H10212" s="413"/>
    </row>
    <row r="10213" spans="2:8" ht="27.75" x14ac:dyDescent="0.35">
      <c r="B10213" s="410" t="s">
        <v>11021</v>
      </c>
      <c r="C10213" s="411" t="s">
        <v>883</v>
      </c>
      <c r="D10213" s="412"/>
      <c r="E10213" s="412">
        <v>2359.4699999999998</v>
      </c>
      <c r="F10213" s="412">
        <v>0</v>
      </c>
      <c r="G10213" s="412"/>
      <c r="H10213" s="413"/>
    </row>
    <row r="10214" spans="2:8" ht="27.75" x14ac:dyDescent="0.35">
      <c r="B10214" s="410" t="s">
        <v>11022</v>
      </c>
      <c r="C10214" s="411" t="s">
        <v>891</v>
      </c>
      <c r="D10214" s="412"/>
      <c r="E10214" s="412">
        <v>0</v>
      </c>
      <c r="F10214" s="412">
        <v>2173.31</v>
      </c>
      <c r="G10214" s="412"/>
      <c r="H10214" s="413"/>
    </row>
    <row r="10215" spans="2:8" ht="27.75" x14ac:dyDescent="0.35">
      <c r="B10215" s="410" t="s">
        <v>11023</v>
      </c>
      <c r="C10215" s="411" t="s">
        <v>891</v>
      </c>
      <c r="D10215" s="412"/>
      <c r="E10215" s="412">
        <v>2173.31</v>
      </c>
      <c r="F10215" s="412">
        <v>0</v>
      </c>
      <c r="G10215" s="412"/>
      <c r="H10215" s="413"/>
    </row>
    <row r="10216" spans="2:8" ht="27.75" x14ac:dyDescent="0.35">
      <c r="B10216" s="410" t="s">
        <v>11024</v>
      </c>
      <c r="C10216" s="411" t="s">
        <v>891</v>
      </c>
      <c r="D10216" s="412"/>
      <c r="E10216" s="412">
        <v>0</v>
      </c>
      <c r="F10216" s="412">
        <v>1859.47</v>
      </c>
      <c r="G10216" s="412"/>
      <c r="H10216" s="413"/>
    </row>
    <row r="10217" spans="2:8" ht="27.75" x14ac:dyDescent="0.35">
      <c r="B10217" s="410" t="s">
        <v>11025</v>
      </c>
      <c r="C10217" s="411" t="s">
        <v>891</v>
      </c>
      <c r="D10217" s="412"/>
      <c r="E10217" s="412">
        <v>1859.47</v>
      </c>
      <c r="F10217" s="412">
        <v>0</v>
      </c>
      <c r="G10217" s="412"/>
      <c r="H10217" s="413"/>
    </row>
    <row r="10218" spans="2:8" ht="27.75" x14ac:dyDescent="0.35">
      <c r="B10218" s="410" t="s">
        <v>11026</v>
      </c>
      <c r="C10218" s="411" t="s">
        <v>891</v>
      </c>
      <c r="D10218" s="412"/>
      <c r="E10218" s="412">
        <v>0</v>
      </c>
      <c r="F10218" s="412">
        <v>1098.6500000000001</v>
      </c>
      <c r="G10218" s="412"/>
      <c r="H10218" s="413"/>
    </row>
    <row r="10219" spans="2:8" ht="27.75" x14ac:dyDescent="0.35">
      <c r="B10219" s="410" t="s">
        <v>11027</v>
      </c>
      <c r="C10219" s="411" t="s">
        <v>891</v>
      </c>
      <c r="D10219" s="412"/>
      <c r="E10219" s="412">
        <v>1098.6500000000001</v>
      </c>
      <c r="F10219" s="412">
        <v>0</v>
      </c>
      <c r="G10219" s="412"/>
      <c r="H10219" s="413"/>
    </row>
    <row r="10220" spans="2:8" ht="27.75" x14ac:dyDescent="0.35">
      <c r="B10220" s="410" t="s">
        <v>11028</v>
      </c>
      <c r="C10220" s="411" t="s">
        <v>891</v>
      </c>
      <c r="D10220" s="412"/>
      <c r="E10220" s="412">
        <v>0</v>
      </c>
      <c r="F10220" s="412">
        <v>2136.6799999999998</v>
      </c>
      <c r="G10220" s="412"/>
      <c r="H10220" s="413"/>
    </row>
    <row r="10221" spans="2:8" ht="27.75" x14ac:dyDescent="0.35">
      <c r="B10221" s="410" t="s">
        <v>11029</v>
      </c>
      <c r="C10221" s="411" t="s">
        <v>891</v>
      </c>
      <c r="D10221" s="412"/>
      <c r="E10221" s="412">
        <v>2136.6799999999998</v>
      </c>
      <c r="F10221" s="412">
        <v>0</v>
      </c>
      <c r="G10221" s="412"/>
      <c r="H10221" s="413"/>
    </row>
    <row r="10222" spans="2:8" ht="27.75" x14ac:dyDescent="0.35">
      <c r="B10222" s="410" t="s">
        <v>11030</v>
      </c>
      <c r="C10222" s="411" t="s">
        <v>891</v>
      </c>
      <c r="D10222" s="412"/>
      <c r="E10222" s="412">
        <v>0</v>
      </c>
      <c r="F10222" s="412">
        <v>4188.09</v>
      </c>
      <c r="G10222" s="412"/>
      <c r="H10222" s="413"/>
    </row>
    <row r="10223" spans="2:8" ht="27.75" x14ac:dyDescent="0.35">
      <c r="B10223" s="410" t="s">
        <v>11031</v>
      </c>
      <c r="C10223" s="411" t="s">
        <v>891</v>
      </c>
      <c r="D10223" s="412"/>
      <c r="E10223" s="412">
        <v>4188.09</v>
      </c>
      <c r="F10223" s="412">
        <v>0</v>
      </c>
      <c r="G10223" s="412"/>
      <c r="H10223" s="413"/>
    </row>
    <row r="10224" spans="2:8" ht="27.75" x14ac:dyDescent="0.35">
      <c r="B10224" s="410" t="s">
        <v>11032</v>
      </c>
      <c r="C10224" s="411" t="s">
        <v>891</v>
      </c>
      <c r="D10224" s="412"/>
      <c r="E10224" s="412">
        <v>0</v>
      </c>
      <c r="F10224" s="412">
        <v>634.95000000000005</v>
      </c>
      <c r="G10224" s="412"/>
      <c r="H10224" s="413"/>
    </row>
    <row r="10225" spans="2:8" ht="27.75" x14ac:dyDescent="0.35">
      <c r="B10225" s="410" t="s">
        <v>11033</v>
      </c>
      <c r="C10225" s="411" t="s">
        <v>891</v>
      </c>
      <c r="D10225" s="412"/>
      <c r="E10225" s="412">
        <v>634.95000000000005</v>
      </c>
      <c r="F10225" s="412">
        <v>0</v>
      </c>
      <c r="G10225" s="412"/>
      <c r="H10225" s="413"/>
    </row>
    <row r="10226" spans="2:8" ht="27.75" x14ac:dyDescent="0.35">
      <c r="B10226" s="410" t="s">
        <v>11034</v>
      </c>
      <c r="C10226" s="411" t="s">
        <v>891</v>
      </c>
      <c r="D10226" s="412"/>
      <c r="E10226" s="412">
        <v>0</v>
      </c>
      <c r="F10226" s="412">
        <v>2292.5</v>
      </c>
      <c r="G10226" s="412"/>
      <c r="H10226" s="413"/>
    </row>
    <row r="10227" spans="2:8" ht="27.75" x14ac:dyDescent="0.35">
      <c r="B10227" s="410" t="s">
        <v>11035</v>
      </c>
      <c r="C10227" s="411" t="s">
        <v>891</v>
      </c>
      <c r="D10227" s="412"/>
      <c r="E10227" s="412">
        <v>2292.5</v>
      </c>
      <c r="F10227" s="412">
        <v>0</v>
      </c>
      <c r="G10227" s="412"/>
      <c r="H10227" s="413"/>
    </row>
    <row r="10228" spans="2:8" ht="27.75" x14ac:dyDescent="0.35">
      <c r="B10228" s="410" t="s">
        <v>11036</v>
      </c>
      <c r="C10228" s="411" t="s">
        <v>891</v>
      </c>
      <c r="D10228" s="412"/>
      <c r="E10228" s="412">
        <v>0</v>
      </c>
      <c r="F10228" s="412">
        <v>1279.1600000000001</v>
      </c>
      <c r="G10228" s="412"/>
      <c r="H10228" s="413"/>
    </row>
    <row r="10229" spans="2:8" ht="27.75" x14ac:dyDescent="0.35">
      <c r="B10229" s="410" t="s">
        <v>11037</v>
      </c>
      <c r="C10229" s="411" t="s">
        <v>891</v>
      </c>
      <c r="D10229" s="412"/>
      <c r="E10229" s="412">
        <v>1279.1600000000001</v>
      </c>
      <c r="F10229" s="412">
        <v>0</v>
      </c>
      <c r="G10229" s="412"/>
      <c r="H10229" s="413"/>
    </row>
    <row r="10230" spans="2:8" ht="27.75" x14ac:dyDescent="0.35">
      <c r="B10230" s="410" t="s">
        <v>11038</v>
      </c>
      <c r="C10230" s="411" t="s">
        <v>891</v>
      </c>
      <c r="D10230" s="412"/>
      <c r="E10230" s="412">
        <v>0</v>
      </c>
      <c r="F10230" s="412">
        <v>1859.47</v>
      </c>
      <c r="G10230" s="412"/>
      <c r="H10230" s="413"/>
    </row>
    <row r="10231" spans="2:8" ht="27.75" x14ac:dyDescent="0.35">
      <c r="B10231" s="410" t="s">
        <v>11039</v>
      </c>
      <c r="C10231" s="411" t="s">
        <v>891</v>
      </c>
      <c r="D10231" s="412"/>
      <c r="E10231" s="412">
        <v>1859.47</v>
      </c>
      <c r="F10231" s="412">
        <v>0</v>
      </c>
      <c r="G10231" s="412"/>
      <c r="H10231" s="413"/>
    </row>
    <row r="10232" spans="2:8" ht="27.75" x14ac:dyDescent="0.35">
      <c r="B10232" s="410" t="s">
        <v>11040</v>
      </c>
      <c r="C10232" s="411" t="s">
        <v>891</v>
      </c>
      <c r="D10232" s="412"/>
      <c r="E10232" s="412">
        <v>0</v>
      </c>
      <c r="F10232" s="412">
        <v>1098.6500000000001</v>
      </c>
      <c r="G10232" s="412"/>
      <c r="H10232" s="413"/>
    </row>
    <row r="10233" spans="2:8" ht="27.75" x14ac:dyDescent="0.35">
      <c r="B10233" s="410" t="s">
        <v>11041</v>
      </c>
      <c r="C10233" s="411" t="s">
        <v>891</v>
      </c>
      <c r="D10233" s="412"/>
      <c r="E10233" s="412">
        <v>1098.6500000000001</v>
      </c>
      <c r="F10233" s="412">
        <v>0</v>
      </c>
      <c r="G10233" s="412"/>
      <c r="H10233" s="413"/>
    </row>
    <row r="10234" spans="2:8" ht="27.75" x14ac:dyDescent="0.35">
      <c r="B10234" s="410" t="s">
        <v>11042</v>
      </c>
      <c r="C10234" s="411" t="s">
        <v>891</v>
      </c>
      <c r="D10234" s="412"/>
      <c r="E10234" s="412">
        <v>0</v>
      </c>
      <c r="F10234" s="412">
        <v>8084.94</v>
      </c>
      <c r="G10234" s="412"/>
      <c r="H10234" s="413"/>
    </row>
    <row r="10235" spans="2:8" ht="27.75" x14ac:dyDescent="0.35">
      <c r="B10235" s="410" t="s">
        <v>11043</v>
      </c>
      <c r="C10235" s="411" t="s">
        <v>891</v>
      </c>
      <c r="D10235" s="412"/>
      <c r="E10235" s="412">
        <v>8084.94</v>
      </c>
      <c r="F10235" s="412">
        <v>0</v>
      </c>
      <c r="G10235" s="412"/>
      <c r="H10235" s="413"/>
    </row>
    <row r="10236" spans="2:8" ht="27.75" x14ac:dyDescent="0.35">
      <c r="B10236" s="410" t="s">
        <v>11044</v>
      </c>
      <c r="C10236" s="411" t="s">
        <v>891</v>
      </c>
      <c r="D10236" s="412"/>
      <c r="E10236" s="412">
        <v>0</v>
      </c>
      <c r="F10236" s="412">
        <v>1397.96</v>
      </c>
      <c r="G10236" s="412"/>
      <c r="H10236" s="413"/>
    </row>
    <row r="10237" spans="2:8" ht="27.75" x14ac:dyDescent="0.35">
      <c r="B10237" s="410" t="s">
        <v>11045</v>
      </c>
      <c r="C10237" s="411" t="s">
        <v>891</v>
      </c>
      <c r="D10237" s="412"/>
      <c r="E10237" s="412">
        <v>1397.96</v>
      </c>
      <c r="F10237" s="412">
        <v>0</v>
      </c>
      <c r="G10237" s="412"/>
      <c r="H10237" s="413"/>
    </row>
    <row r="10238" spans="2:8" ht="27.75" x14ac:dyDescent="0.35">
      <c r="B10238" s="410" t="s">
        <v>11046</v>
      </c>
      <c r="C10238" s="411" t="s">
        <v>891</v>
      </c>
      <c r="D10238" s="412"/>
      <c r="E10238" s="412">
        <v>0</v>
      </c>
      <c r="F10238" s="412">
        <v>2659.47</v>
      </c>
      <c r="G10238" s="412"/>
      <c r="H10238" s="413"/>
    </row>
    <row r="10239" spans="2:8" ht="27.75" x14ac:dyDescent="0.35">
      <c r="B10239" s="410" t="s">
        <v>11047</v>
      </c>
      <c r="C10239" s="411" t="s">
        <v>891</v>
      </c>
      <c r="D10239" s="412"/>
      <c r="E10239" s="412">
        <v>2659.47</v>
      </c>
      <c r="F10239" s="412">
        <v>0</v>
      </c>
      <c r="G10239" s="412"/>
      <c r="H10239" s="413"/>
    </row>
    <row r="10240" spans="2:8" ht="27.75" x14ac:dyDescent="0.35">
      <c r="B10240" s="410" t="s">
        <v>11048</v>
      </c>
      <c r="C10240" s="411" t="s">
        <v>891</v>
      </c>
      <c r="D10240" s="412"/>
      <c r="E10240" s="412">
        <v>0</v>
      </c>
      <c r="F10240" s="412">
        <v>8195.82</v>
      </c>
      <c r="G10240" s="412"/>
      <c r="H10240" s="413"/>
    </row>
    <row r="10241" spans="2:8" ht="27.75" x14ac:dyDescent="0.35">
      <c r="B10241" s="410" t="s">
        <v>11049</v>
      </c>
      <c r="C10241" s="411" t="s">
        <v>891</v>
      </c>
      <c r="D10241" s="412"/>
      <c r="E10241" s="412">
        <v>8195.82</v>
      </c>
      <c r="F10241" s="412">
        <v>0</v>
      </c>
      <c r="G10241" s="412"/>
      <c r="H10241" s="413"/>
    </row>
    <row r="10242" spans="2:8" ht="40.5" x14ac:dyDescent="0.35">
      <c r="B10242" s="410" t="s">
        <v>11050</v>
      </c>
      <c r="C10242" s="411" t="s">
        <v>893</v>
      </c>
      <c r="D10242" s="412"/>
      <c r="E10242" s="412">
        <v>0</v>
      </c>
      <c r="F10242" s="412">
        <v>2173.31</v>
      </c>
      <c r="G10242" s="412"/>
      <c r="H10242" s="413"/>
    </row>
    <row r="10243" spans="2:8" ht="40.5" x14ac:dyDescent="0.35">
      <c r="B10243" s="410" t="s">
        <v>11051</v>
      </c>
      <c r="C10243" s="411" t="s">
        <v>893</v>
      </c>
      <c r="D10243" s="412"/>
      <c r="E10243" s="412">
        <v>2173.31</v>
      </c>
      <c r="F10243" s="412">
        <v>0</v>
      </c>
      <c r="G10243" s="412"/>
      <c r="H10243" s="413"/>
    </row>
    <row r="10244" spans="2:8" ht="40.5" x14ac:dyDescent="0.35">
      <c r="B10244" s="410" t="s">
        <v>11052</v>
      </c>
      <c r="C10244" s="411" t="s">
        <v>893</v>
      </c>
      <c r="D10244" s="412"/>
      <c r="E10244" s="412">
        <v>0</v>
      </c>
      <c r="F10244" s="412">
        <v>1098.6500000000001</v>
      </c>
      <c r="G10244" s="412"/>
      <c r="H10244" s="413"/>
    </row>
    <row r="10245" spans="2:8" ht="40.5" x14ac:dyDescent="0.35">
      <c r="B10245" s="410" t="s">
        <v>11053</v>
      </c>
      <c r="C10245" s="411" t="s">
        <v>893</v>
      </c>
      <c r="D10245" s="412"/>
      <c r="E10245" s="412">
        <v>1098.6500000000001</v>
      </c>
      <c r="F10245" s="412">
        <v>0</v>
      </c>
      <c r="G10245" s="412"/>
      <c r="H10245" s="413"/>
    </row>
    <row r="10246" spans="2:8" ht="40.5" x14ac:dyDescent="0.35">
      <c r="B10246" s="410" t="s">
        <v>11054</v>
      </c>
      <c r="C10246" s="411" t="s">
        <v>893</v>
      </c>
      <c r="D10246" s="412"/>
      <c r="E10246" s="412">
        <v>0</v>
      </c>
      <c r="F10246" s="412">
        <v>2136.6799999999998</v>
      </c>
      <c r="G10246" s="412"/>
      <c r="H10246" s="413"/>
    </row>
    <row r="10247" spans="2:8" ht="40.5" x14ac:dyDescent="0.35">
      <c r="B10247" s="410" t="s">
        <v>11055</v>
      </c>
      <c r="C10247" s="411" t="s">
        <v>893</v>
      </c>
      <c r="D10247" s="412"/>
      <c r="E10247" s="412">
        <v>2136.6799999999998</v>
      </c>
      <c r="F10247" s="412">
        <v>0</v>
      </c>
      <c r="G10247" s="412"/>
      <c r="H10247" s="413"/>
    </row>
    <row r="10248" spans="2:8" ht="40.5" x14ac:dyDescent="0.35">
      <c r="B10248" s="410" t="s">
        <v>11056</v>
      </c>
      <c r="C10248" s="411" t="s">
        <v>893</v>
      </c>
      <c r="D10248" s="412"/>
      <c r="E10248" s="412">
        <v>0</v>
      </c>
      <c r="F10248" s="412">
        <v>4188.09</v>
      </c>
      <c r="G10248" s="412"/>
      <c r="H10248" s="413"/>
    </row>
    <row r="10249" spans="2:8" ht="40.5" x14ac:dyDescent="0.35">
      <c r="B10249" s="410" t="s">
        <v>11057</v>
      </c>
      <c r="C10249" s="411" t="s">
        <v>893</v>
      </c>
      <c r="D10249" s="412"/>
      <c r="E10249" s="412">
        <v>4188.09</v>
      </c>
      <c r="F10249" s="412">
        <v>0</v>
      </c>
      <c r="G10249" s="412"/>
      <c r="H10249" s="413"/>
    </row>
    <row r="10250" spans="2:8" ht="40.5" x14ac:dyDescent="0.35">
      <c r="B10250" s="410" t="s">
        <v>11058</v>
      </c>
      <c r="C10250" s="411" t="s">
        <v>893</v>
      </c>
      <c r="D10250" s="412"/>
      <c r="E10250" s="412">
        <v>0</v>
      </c>
      <c r="F10250" s="412">
        <v>634.95000000000005</v>
      </c>
      <c r="G10250" s="412"/>
      <c r="H10250" s="413"/>
    </row>
    <row r="10251" spans="2:8" ht="40.5" x14ac:dyDescent="0.35">
      <c r="B10251" s="410" t="s">
        <v>11059</v>
      </c>
      <c r="C10251" s="411" t="s">
        <v>893</v>
      </c>
      <c r="D10251" s="412"/>
      <c r="E10251" s="412">
        <v>634.95000000000005</v>
      </c>
      <c r="F10251" s="412">
        <v>0</v>
      </c>
      <c r="G10251" s="412"/>
      <c r="H10251" s="413"/>
    </row>
    <row r="10252" spans="2:8" ht="40.5" x14ac:dyDescent="0.35">
      <c r="B10252" s="410" t="s">
        <v>11060</v>
      </c>
      <c r="C10252" s="411" t="s">
        <v>893</v>
      </c>
      <c r="D10252" s="412"/>
      <c r="E10252" s="412">
        <v>0</v>
      </c>
      <c r="F10252" s="412">
        <v>1279.1600000000001</v>
      </c>
      <c r="G10252" s="412"/>
      <c r="H10252" s="413"/>
    </row>
    <row r="10253" spans="2:8" ht="40.5" x14ac:dyDescent="0.35">
      <c r="B10253" s="410" t="s">
        <v>11061</v>
      </c>
      <c r="C10253" s="411" t="s">
        <v>893</v>
      </c>
      <c r="D10253" s="412"/>
      <c r="E10253" s="412">
        <v>1279.1600000000001</v>
      </c>
      <c r="F10253" s="412">
        <v>0</v>
      </c>
      <c r="G10253" s="412"/>
      <c r="H10253" s="413"/>
    </row>
    <row r="10254" spans="2:8" ht="40.5" x14ac:dyDescent="0.35">
      <c r="B10254" s="410" t="s">
        <v>11062</v>
      </c>
      <c r="C10254" s="411" t="s">
        <v>893</v>
      </c>
      <c r="D10254" s="412"/>
      <c r="E10254" s="412">
        <v>0</v>
      </c>
      <c r="F10254" s="412">
        <v>1859.47</v>
      </c>
      <c r="G10254" s="412"/>
      <c r="H10254" s="413"/>
    </row>
    <row r="10255" spans="2:8" ht="40.5" x14ac:dyDescent="0.35">
      <c r="B10255" s="410" t="s">
        <v>11063</v>
      </c>
      <c r="C10255" s="411" t="s">
        <v>893</v>
      </c>
      <c r="D10255" s="412"/>
      <c r="E10255" s="412">
        <v>1859.47</v>
      </c>
      <c r="F10255" s="412">
        <v>0</v>
      </c>
      <c r="G10255" s="412"/>
      <c r="H10255" s="413"/>
    </row>
    <row r="10256" spans="2:8" ht="40.5" x14ac:dyDescent="0.35">
      <c r="B10256" s="410" t="s">
        <v>11064</v>
      </c>
      <c r="C10256" s="411" t="s">
        <v>893</v>
      </c>
      <c r="D10256" s="412"/>
      <c r="E10256" s="412">
        <v>0</v>
      </c>
      <c r="F10256" s="412">
        <v>1098.6500000000001</v>
      </c>
      <c r="G10256" s="412"/>
      <c r="H10256" s="413"/>
    </row>
    <row r="10257" spans="2:8" ht="40.5" x14ac:dyDescent="0.35">
      <c r="B10257" s="410" t="s">
        <v>11065</v>
      </c>
      <c r="C10257" s="411" t="s">
        <v>893</v>
      </c>
      <c r="D10257" s="412"/>
      <c r="E10257" s="412">
        <v>1098.6500000000001</v>
      </c>
      <c r="F10257" s="412">
        <v>0</v>
      </c>
      <c r="G10257" s="412"/>
      <c r="H10257" s="413"/>
    </row>
    <row r="10258" spans="2:8" ht="40.5" x14ac:dyDescent="0.35">
      <c r="B10258" s="410" t="s">
        <v>11066</v>
      </c>
      <c r="C10258" s="411" t="s">
        <v>893</v>
      </c>
      <c r="D10258" s="412"/>
      <c r="E10258" s="412">
        <v>0</v>
      </c>
      <c r="F10258" s="412">
        <v>8084.94</v>
      </c>
      <c r="G10258" s="412"/>
      <c r="H10258" s="413"/>
    </row>
    <row r="10259" spans="2:8" ht="40.5" x14ac:dyDescent="0.35">
      <c r="B10259" s="410" t="s">
        <v>11067</v>
      </c>
      <c r="C10259" s="411" t="s">
        <v>893</v>
      </c>
      <c r="D10259" s="412"/>
      <c r="E10259" s="412">
        <v>8084.94</v>
      </c>
      <c r="F10259" s="412">
        <v>0</v>
      </c>
      <c r="G10259" s="412"/>
      <c r="H10259" s="413"/>
    </row>
    <row r="10260" spans="2:8" ht="40.5" x14ac:dyDescent="0.35">
      <c r="B10260" s="410" t="s">
        <v>11068</v>
      </c>
      <c r="C10260" s="411" t="s">
        <v>893</v>
      </c>
      <c r="D10260" s="412"/>
      <c r="E10260" s="412">
        <v>0</v>
      </c>
      <c r="F10260" s="412">
        <v>1397.96</v>
      </c>
      <c r="G10260" s="412"/>
      <c r="H10260" s="413"/>
    </row>
    <row r="10261" spans="2:8" ht="40.5" x14ac:dyDescent="0.35">
      <c r="B10261" s="410" t="s">
        <v>11069</v>
      </c>
      <c r="C10261" s="411" t="s">
        <v>893</v>
      </c>
      <c r="D10261" s="412"/>
      <c r="E10261" s="412">
        <v>1397.96</v>
      </c>
      <c r="F10261" s="412">
        <v>0</v>
      </c>
      <c r="G10261" s="412"/>
      <c r="H10261" s="413"/>
    </row>
    <row r="10262" spans="2:8" ht="40.5" x14ac:dyDescent="0.35">
      <c r="B10262" s="410" t="s">
        <v>11070</v>
      </c>
      <c r="C10262" s="411" t="s">
        <v>893</v>
      </c>
      <c r="D10262" s="412"/>
      <c r="E10262" s="412">
        <v>0</v>
      </c>
      <c r="F10262" s="412">
        <v>8195.82</v>
      </c>
      <c r="G10262" s="412"/>
      <c r="H10262" s="413"/>
    </row>
    <row r="10263" spans="2:8" ht="40.5" x14ac:dyDescent="0.35">
      <c r="B10263" s="410" t="s">
        <v>11071</v>
      </c>
      <c r="C10263" s="411" t="s">
        <v>893</v>
      </c>
      <c r="D10263" s="412"/>
      <c r="E10263" s="412">
        <v>8195.82</v>
      </c>
      <c r="F10263" s="412">
        <v>0</v>
      </c>
      <c r="G10263" s="412"/>
      <c r="H10263" s="413"/>
    </row>
    <row r="10264" spans="2:8" ht="40.5" x14ac:dyDescent="0.35">
      <c r="B10264" s="410" t="s">
        <v>11072</v>
      </c>
      <c r="C10264" s="411" t="s">
        <v>893</v>
      </c>
      <c r="D10264" s="412"/>
      <c r="E10264" s="412">
        <v>0</v>
      </c>
      <c r="F10264" s="412">
        <v>1397.96</v>
      </c>
      <c r="G10264" s="412"/>
      <c r="H10264" s="413"/>
    </row>
    <row r="10265" spans="2:8" ht="40.5" x14ac:dyDescent="0.35">
      <c r="B10265" s="410" t="s">
        <v>11073</v>
      </c>
      <c r="C10265" s="411" t="s">
        <v>893</v>
      </c>
      <c r="D10265" s="412"/>
      <c r="E10265" s="412">
        <v>1397.96</v>
      </c>
      <c r="F10265" s="412">
        <v>0</v>
      </c>
      <c r="G10265" s="412"/>
      <c r="H10265" s="413"/>
    </row>
    <row r="10266" spans="2:8" ht="40.5" x14ac:dyDescent="0.35">
      <c r="B10266" s="410" t="s">
        <v>11074</v>
      </c>
      <c r="C10266" s="411" t="s">
        <v>895</v>
      </c>
      <c r="D10266" s="412"/>
      <c r="E10266" s="412">
        <v>0</v>
      </c>
      <c r="F10266" s="412">
        <v>1573.23</v>
      </c>
      <c r="G10266" s="412"/>
      <c r="H10266" s="413"/>
    </row>
    <row r="10267" spans="2:8" ht="40.5" x14ac:dyDescent="0.35">
      <c r="B10267" s="410" t="s">
        <v>11075</v>
      </c>
      <c r="C10267" s="411" t="s">
        <v>895</v>
      </c>
      <c r="D10267" s="412"/>
      <c r="E10267" s="412">
        <v>1573.23</v>
      </c>
      <c r="F10267" s="412">
        <v>0</v>
      </c>
      <c r="G10267" s="412"/>
      <c r="H10267" s="413"/>
    </row>
    <row r="10268" spans="2:8" ht="40.5" x14ac:dyDescent="0.35">
      <c r="B10268" s="410" t="s">
        <v>11076</v>
      </c>
      <c r="C10268" s="411" t="s">
        <v>897</v>
      </c>
      <c r="D10268" s="412"/>
      <c r="E10268" s="412">
        <v>0</v>
      </c>
      <c r="F10268" s="412">
        <v>2529.86</v>
      </c>
      <c r="G10268" s="412"/>
      <c r="H10268" s="413"/>
    </row>
    <row r="10269" spans="2:8" ht="40.5" x14ac:dyDescent="0.35">
      <c r="B10269" s="410" t="s">
        <v>11077</v>
      </c>
      <c r="C10269" s="411" t="s">
        <v>897</v>
      </c>
      <c r="D10269" s="412"/>
      <c r="E10269" s="412">
        <v>2529.86</v>
      </c>
      <c r="F10269" s="412">
        <v>0</v>
      </c>
      <c r="G10269" s="412"/>
      <c r="H10269" s="413"/>
    </row>
    <row r="10270" spans="2:8" ht="40.5" x14ac:dyDescent="0.35">
      <c r="B10270" s="410" t="s">
        <v>11078</v>
      </c>
      <c r="C10270" s="411" t="s">
        <v>897</v>
      </c>
      <c r="D10270" s="412"/>
      <c r="E10270" s="412">
        <v>0</v>
      </c>
      <c r="F10270" s="412">
        <v>1907.08</v>
      </c>
      <c r="G10270" s="412"/>
      <c r="H10270" s="413"/>
    </row>
    <row r="10271" spans="2:8" ht="40.5" x14ac:dyDescent="0.35">
      <c r="B10271" s="410" t="s">
        <v>11079</v>
      </c>
      <c r="C10271" s="411" t="s">
        <v>897</v>
      </c>
      <c r="D10271" s="412"/>
      <c r="E10271" s="412">
        <v>1907.08</v>
      </c>
      <c r="F10271" s="412">
        <v>0</v>
      </c>
      <c r="G10271" s="412"/>
      <c r="H10271" s="413"/>
    </row>
    <row r="10272" spans="2:8" ht="40.5" x14ac:dyDescent="0.35">
      <c r="B10272" s="410" t="s">
        <v>11080</v>
      </c>
      <c r="C10272" s="411" t="s">
        <v>897</v>
      </c>
      <c r="D10272" s="412"/>
      <c r="E10272" s="412">
        <v>0</v>
      </c>
      <c r="F10272" s="412">
        <v>1098.6500000000001</v>
      </c>
      <c r="G10272" s="412"/>
      <c r="H10272" s="413"/>
    </row>
    <row r="10273" spans="2:8" ht="40.5" x14ac:dyDescent="0.35">
      <c r="B10273" s="410" t="s">
        <v>11081</v>
      </c>
      <c r="C10273" s="411" t="s">
        <v>897</v>
      </c>
      <c r="D10273" s="412"/>
      <c r="E10273" s="412">
        <v>1098.6500000000001</v>
      </c>
      <c r="F10273" s="412">
        <v>0</v>
      </c>
      <c r="G10273" s="412"/>
      <c r="H10273" s="413"/>
    </row>
    <row r="10274" spans="2:8" ht="40.5" x14ac:dyDescent="0.35">
      <c r="B10274" s="410" t="s">
        <v>11082</v>
      </c>
      <c r="C10274" s="411" t="s">
        <v>897</v>
      </c>
      <c r="D10274" s="412"/>
      <c r="E10274" s="412">
        <v>0</v>
      </c>
      <c r="F10274" s="412">
        <v>2436</v>
      </c>
      <c r="G10274" s="412"/>
      <c r="H10274" s="413"/>
    </row>
    <row r="10275" spans="2:8" ht="40.5" x14ac:dyDescent="0.35">
      <c r="B10275" s="410" t="s">
        <v>11083</v>
      </c>
      <c r="C10275" s="411" t="s">
        <v>897</v>
      </c>
      <c r="D10275" s="412"/>
      <c r="E10275" s="412">
        <v>2436</v>
      </c>
      <c r="F10275" s="412">
        <v>0</v>
      </c>
      <c r="G10275" s="412"/>
      <c r="H10275" s="413"/>
    </row>
    <row r="10276" spans="2:8" ht="40.5" x14ac:dyDescent="0.35">
      <c r="B10276" s="410" t="s">
        <v>11084</v>
      </c>
      <c r="C10276" s="411" t="s">
        <v>897</v>
      </c>
      <c r="D10276" s="412"/>
      <c r="E10276" s="412">
        <v>0</v>
      </c>
      <c r="F10276" s="412">
        <v>4188.09</v>
      </c>
      <c r="G10276" s="412"/>
      <c r="H10276" s="413"/>
    </row>
    <row r="10277" spans="2:8" ht="40.5" x14ac:dyDescent="0.35">
      <c r="B10277" s="410" t="s">
        <v>11085</v>
      </c>
      <c r="C10277" s="411" t="s">
        <v>897</v>
      </c>
      <c r="D10277" s="412"/>
      <c r="E10277" s="412">
        <v>4188.09</v>
      </c>
      <c r="F10277" s="412">
        <v>0</v>
      </c>
      <c r="G10277" s="412"/>
      <c r="H10277" s="413"/>
    </row>
    <row r="10278" spans="2:8" ht="40.5" x14ac:dyDescent="0.35">
      <c r="B10278" s="410" t="s">
        <v>11086</v>
      </c>
      <c r="C10278" s="411" t="s">
        <v>897</v>
      </c>
      <c r="D10278" s="412"/>
      <c r="E10278" s="412">
        <v>0</v>
      </c>
      <c r="F10278" s="412">
        <v>2340.12</v>
      </c>
      <c r="G10278" s="412"/>
      <c r="H10278" s="413"/>
    </row>
    <row r="10279" spans="2:8" ht="40.5" x14ac:dyDescent="0.35">
      <c r="B10279" s="410" t="s">
        <v>11087</v>
      </c>
      <c r="C10279" s="411" t="s">
        <v>897</v>
      </c>
      <c r="D10279" s="412"/>
      <c r="E10279" s="412">
        <v>2340.12</v>
      </c>
      <c r="F10279" s="412">
        <v>0</v>
      </c>
      <c r="G10279" s="412"/>
      <c r="H10279" s="413"/>
    </row>
    <row r="10280" spans="2:8" ht="40.5" x14ac:dyDescent="0.35">
      <c r="B10280" s="410" t="s">
        <v>11088</v>
      </c>
      <c r="C10280" s="411" t="s">
        <v>897</v>
      </c>
      <c r="D10280" s="412"/>
      <c r="E10280" s="412">
        <v>0</v>
      </c>
      <c r="F10280" s="412">
        <v>1279.1600000000001</v>
      </c>
      <c r="G10280" s="412"/>
      <c r="H10280" s="413"/>
    </row>
    <row r="10281" spans="2:8" ht="40.5" x14ac:dyDescent="0.35">
      <c r="B10281" s="410" t="s">
        <v>11089</v>
      </c>
      <c r="C10281" s="411" t="s">
        <v>897</v>
      </c>
      <c r="D10281" s="412"/>
      <c r="E10281" s="412">
        <v>1279.1600000000001</v>
      </c>
      <c r="F10281" s="412">
        <v>0</v>
      </c>
      <c r="G10281" s="412"/>
      <c r="H10281" s="413"/>
    </row>
    <row r="10282" spans="2:8" ht="40.5" x14ac:dyDescent="0.35">
      <c r="B10282" s="410" t="s">
        <v>11090</v>
      </c>
      <c r="C10282" s="411" t="s">
        <v>897</v>
      </c>
      <c r="D10282" s="412"/>
      <c r="E10282" s="412">
        <v>0</v>
      </c>
      <c r="F10282" s="412">
        <v>1907.08</v>
      </c>
      <c r="G10282" s="412"/>
      <c r="H10282" s="413"/>
    </row>
    <row r="10283" spans="2:8" ht="40.5" x14ac:dyDescent="0.35">
      <c r="B10283" s="410" t="s">
        <v>11091</v>
      </c>
      <c r="C10283" s="411" t="s">
        <v>897</v>
      </c>
      <c r="D10283" s="412"/>
      <c r="E10283" s="412">
        <v>1907.08</v>
      </c>
      <c r="F10283" s="412">
        <v>0</v>
      </c>
      <c r="G10283" s="412"/>
      <c r="H10283" s="413"/>
    </row>
    <row r="10284" spans="2:8" ht="40.5" x14ac:dyDescent="0.35">
      <c r="B10284" s="410" t="s">
        <v>11092</v>
      </c>
      <c r="C10284" s="411" t="s">
        <v>897</v>
      </c>
      <c r="D10284" s="412"/>
      <c r="E10284" s="412">
        <v>0</v>
      </c>
      <c r="F10284" s="412">
        <v>8084.94</v>
      </c>
      <c r="G10284" s="412"/>
      <c r="H10284" s="413"/>
    </row>
    <row r="10285" spans="2:8" ht="40.5" x14ac:dyDescent="0.35">
      <c r="B10285" s="410" t="s">
        <v>11093</v>
      </c>
      <c r="C10285" s="411" t="s">
        <v>897</v>
      </c>
      <c r="D10285" s="412"/>
      <c r="E10285" s="412">
        <v>8084.94</v>
      </c>
      <c r="F10285" s="412">
        <v>0</v>
      </c>
      <c r="G10285" s="412"/>
      <c r="H10285" s="413"/>
    </row>
    <row r="10286" spans="2:8" ht="40.5" x14ac:dyDescent="0.35">
      <c r="B10286" s="410" t="s">
        <v>11094</v>
      </c>
      <c r="C10286" s="411" t="s">
        <v>897</v>
      </c>
      <c r="D10286" s="412"/>
      <c r="E10286" s="412">
        <v>0</v>
      </c>
      <c r="F10286" s="412">
        <v>2707.08</v>
      </c>
      <c r="G10286" s="412"/>
      <c r="H10286" s="413"/>
    </row>
    <row r="10287" spans="2:8" ht="40.5" x14ac:dyDescent="0.35">
      <c r="B10287" s="410" t="s">
        <v>11095</v>
      </c>
      <c r="C10287" s="411" t="s">
        <v>897</v>
      </c>
      <c r="D10287" s="412"/>
      <c r="E10287" s="412">
        <v>2707.08</v>
      </c>
      <c r="F10287" s="412">
        <v>0</v>
      </c>
      <c r="G10287" s="412"/>
      <c r="H10287" s="413"/>
    </row>
    <row r="10288" spans="2:8" ht="40.5" x14ac:dyDescent="0.35">
      <c r="B10288" s="410" t="s">
        <v>11096</v>
      </c>
      <c r="C10288" s="411" t="s">
        <v>897</v>
      </c>
      <c r="D10288" s="412"/>
      <c r="E10288" s="412">
        <v>0</v>
      </c>
      <c r="F10288" s="412">
        <v>8195.82</v>
      </c>
      <c r="G10288" s="412"/>
      <c r="H10288" s="413"/>
    </row>
    <row r="10289" spans="2:8" ht="40.5" x14ac:dyDescent="0.35">
      <c r="B10289" s="410" t="s">
        <v>11097</v>
      </c>
      <c r="C10289" s="411" t="s">
        <v>897</v>
      </c>
      <c r="D10289" s="412"/>
      <c r="E10289" s="412">
        <v>8195.82</v>
      </c>
      <c r="F10289" s="412">
        <v>0</v>
      </c>
      <c r="G10289" s="412"/>
      <c r="H10289" s="413"/>
    </row>
    <row r="10290" spans="2:8" ht="40.5" x14ac:dyDescent="0.35">
      <c r="B10290" s="410" t="s">
        <v>11098</v>
      </c>
      <c r="C10290" s="411" t="s">
        <v>897</v>
      </c>
      <c r="D10290" s="412"/>
      <c r="E10290" s="412">
        <v>0</v>
      </c>
      <c r="F10290" s="412">
        <v>1397.96</v>
      </c>
      <c r="G10290" s="412"/>
      <c r="H10290" s="413"/>
    </row>
    <row r="10291" spans="2:8" ht="40.5" x14ac:dyDescent="0.35">
      <c r="B10291" s="410" t="s">
        <v>11099</v>
      </c>
      <c r="C10291" s="411" t="s">
        <v>897</v>
      </c>
      <c r="D10291" s="412"/>
      <c r="E10291" s="412">
        <v>1397.96</v>
      </c>
      <c r="F10291" s="412">
        <v>0</v>
      </c>
      <c r="G10291" s="412"/>
      <c r="H10291" s="413"/>
    </row>
    <row r="10292" spans="2:8" ht="40.5" x14ac:dyDescent="0.35">
      <c r="B10292" s="410" t="s">
        <v>11100</v>
      </c>
      <c r="C10292" s="411" t="s">
        <v>899</v>
      </c>
      <c r="D10292" s="412"/>
      <c r="E10292" s="412">
        <v>0</v>
      </c>
      <c r="F10292" s="412">
        <v>1575.64</v>
      </c>
      <c r="G10292" s="412"/>
      <c r="H10292" s="413"/>
    </row>
    <row r="10293" spans="2:8" ht="40.5" x14ac:dyDescent="0.35">
      <c r="B10293" s="410" t="s">
        <v>11101</v>
      </c>
      <c r="C10293" s="411" t="s">
        <v>899</v>
      </c>
      <c r="D10293" s="412"/>
      <c r="E10293" s="412">
        <v>1575.64</v>
      </c>
      <c r="F10293" s="412">
        <v>0</v>
      </c>
      <c r="G10293" s="412"/>
      <c r="H10293" s="413"/>
    </row>
    <row r="10294" spans="2:8" ht="27.75" x14ac:dyDescent="0.35">
      <c r="B10294" s="410" t="s">
        <v>11102</v>
      </c>
      <c r="C10294" s="411" t="s">
        <v>911</v>
      </c>
      <c r="D10294" s="412"/>
      <c r="E10294" s="412">
        <v>0</v>
      </c>
      <c r="F10294" s="412">
        <v>1575.64</v>
      </c>
      <c r="G10294" s="412"/>
      <c r="H10294" s="413"/>
    </row>
    <row r="10295" spans="2:8" ht="27.75" x14ac:dyDescent="0.35">
      <c r="B10295" s="410" t="s">
        <v>11103</v>
      </c>
      <c r="C10295" s="411" t="s">
        <v>911</v>
      </c>
      <c r="D10295" s="412"/>
      <c r="E10295" s="412">
        <v>1575.64</v>
      </c>
      <c r="F10295" s="412">
        <v>0</v>
      </c>
      <c r="G10295" s="412"/>
      <c r="H10295" s="413"/>
    </row>
    <row r="10296" spans="2:8" ht="40.5" x14ac:dyDescent="0.35">
      <c r="B10296" s="410" t="s">
        <v>11104</v>
      </c>
      <c r="C10296" s="411" t="s">
        <v>913</v>
      </c>
      <c r="D10296" s="412"/>
      <c r="E10296" s="412">
        <v>0</v>
      </c>
      <c r="F10296" s="412">
        <v>7284.11</v>
      </c>
      <c r="G10296" s="412"/>
      <c r="H10296" s="413"/>
    </row>
    <row r="10297" spans="2:8" ht="40.5" x14ac:dyDescent="0.35">
      <c r="B10297" s="410" t="s">
        <v>11105</v>
      </c>
      <c r="C10297" s="411" t="s">
        <v>913</v>
      </c>
      <c r="D10297" s="412"/>
      <c r="E10297" s="412">
        <v>7284.11</v>
      </c>
      <c r="F10297" s="412">
        <v>0</v>
      </c>
      <c r="G10297" s="412"/>
      <c r="H10297" s="413"/>
    </row>
    <row r="10298" spans="2:8" ht="53.25" x14ac:dyDescent="0.35">
      <c r="B10298" s="410" t="s">
        <v>11106</v>
      </c>
      <c r="C10298" s="411" t="s">
        <v>915</v>
      </c>
      <c r="D10298" s="412"/>
      <c r="E10298" s="412">
        <v>0</v>
      </c>
      <c r="F10298" s="412">
        <v>2529.86</v>
      </c>
      <c r="G10298" s="412"/>
      <c r="H10298" s="413"/>
    </row>
    <row r="10299" spans="2:8" ht="53.25" x14ac:dyDescent="0.35">
      <c r="B10299" s="410" t="s">
        <v>11107</v>
      </c>
      <c r="C10299" s="411" t="s">
        <v>915</v>
      </c>
      <c r="D10299" s="412"/>
      <c r="E10299" s="412">
        <v>2529.86</v>
      </c>
      <c r="F10299" s="412">
        <v>0</v>
      </c>
      <c r="G10299" s="412"/>
      <c r="H10299" s="413"/>
    </row>
    <row r="10300" spans="2:8" ht="53.25" x14ac:dyDescent="0.35">
      <c r="B10300" s="410" t="s">
        <v>11108</v>
      </c>
      <c r="C10300" s="411" t="s">
        <v>915</v>
      </c>
      <c r="D10300" s="412"/>
      <c r="E10300" s="412">
        <v>0</v>
      </c>
      <c r="F10300" s="412">
        <v>1907.08</v>
      </c>
      <c r="G10300" s="412"/>
      <c r="H10300" s="413"/>
    </row>
    <row r="10301" spans="2:8" ht="53.25" x14ac:dyDescent="0.35">
      <c r="B10301" s="410" t="s">
        <v>11109</v>
      </c>
      <c r="C10301" s="411" t="s">
        <v>915</v>
      </c>
      <c r="D10301" s="412"/>
      <c r="E10301" s="412">
        <v>1907.08</v>
      </c>
      <c r="F10301" s="412">
        <v>0</v>
      </c>
      <c r="G10301" s="412"/>
      <c r="H10301" s="413"/>
    </row>
    <row r="10302" spans="2:8" ht="53.25" x14ac:dyDescent="0.35">
      <c r="B10302" s="410" t="s">
        <v>11110</v>
      </c>
      <c r="C10302" s="411" t="s">
        <v>915</v>
      </c>
      <c r="D10302" s="412"/>
      <c r="E10302" s="412">
        <v>0</v>
      </c>
      <c r="F10302" s="412">
        <v>1098.6500000000001</v>
      </c>
      <c r="G10302" s="412"/>
      <c r="H10302" s="413"/>
    </row>
    <row r="10303" spans="2:8" ht="53.25" x14ac:dyDescent="0.35">
      <c r="B10303" s="410" t="s">
        <v>11111</v>
      </c>
      <c r="C10303" s="411" t="s">
        <v>915</v>
      </c>
      <c r="D10303" s="412"/>
      <c r="E10303" s="412">
        <v>1098.6500000000001</v>
      </c>
      <c r="F10303" s="412">
        <v>0</v>
      </c>
      <c r="G10303" s="412"/>
      <c r="H10303" s="413"/>
    </row>
    <row r="10304" spans="2:8" ht="53.25" x14ac:dyDescent="0.35">
      <c r="B10304" s="410" t="s">
        <v>11112</v>
      </c>
      <c r="C10304" s="411" t="s">
        <v>915</v>
      </c>
      <c r="D10304" s="412"/>
      <c r="E10304" s="412">
        <v>0</v>
      </c>
      <c r="F10304" s="412">
        <v>2436</v>
      </c>
      <c r="G10304" s="412"/>
      <c r="H10304" s="413"/>
    </row>
    <row r="10305" spans="2:8" ht="53.25" x14ac:dyDescent="0.35">
      <c r="B10305" s="410" t="s">
        <v>11113</v>
      </c>
      <c r="C10305" s="411" t="s">
        <v>915</v>
      </c>
      <c r="D10305" s="412"/>
      <c r="E10305" s="412">
        <v>2436</v>
      </c>
      <c r="F10305" s="412">
        <v>0</v>
      </c>
      <c r="G10305" s="412"/>
      <c r="H10305" s="413"/>
    </row>
    <row r="10306" spans="2:8" ht="53.25" x14ac:dyDescent="0.35">
      <c r="B10306" s="410" t="s">
        <v>11114</v>
      </c>
      <c r="C10306" s="411" t="s">
        <v>915</v>
      </c>
      <c r="D10306" s="412"/>
      <c r="E10306" s="412">
        <v>0</v>
      </c>
      <c r="F10306" s="412">
        <v>4188.09</v>
      </c>
      <c r="G10306" s="412"/>
      <c r="H10306" s="413"/>
    </row>
    <row r="10307" spans="2:8" ht="53.25" x14ac:dyDescent="0.35">
      <c r="B10307" s="410" t="s">
        <v>11115</v>
      </c>
      <c r="C10307" s="411" t="s">
        <v>915</v>
      </c>
      <c r="D10307" s="412"/>
      <c r="E10307" s="412">
        <v>4188.09</v>
      </c>
      <c r="F10307" s="412">
        <v>0</v>
      </c>
      <c r="G10307" s="412"/>
      <c r="H10307" s="413"/>
    </row>
    <row r="10308" spans="2:8" ht="53.25" x14ac:dyDescent="0.35">
      <c r="B10308" s="410" t="s">
        <v>11116</v>
      </c>
      <c r="C10308" s="411" t="s">
        <v>915</v>
      </c>
      <c r="D10308" s="412"/>
      <c r="E10308" s="412">
        <v>0</v>
      </c>
      <c r="F10308" s="412">
        <v>627.09</v>
      </c>
      <c r="G10308" s="412"/>
      <c r="H10308" s="413"/>
    </row>
    <row r="10309" spans="2:8" ht="53.25" x14ac:dyDescent="0.35">
      <c r="B10309" s="410" t="s">
        <v>11117</v>
      </c>
      <c r="C10309" s="411" t="s">
        <v>915</v>
      </c>
      <c r="D10309" s="412"/>
      <c r="E10309" s="412">
        <v>627.09</v>
      </c>
      <c r="F10309" s="412">
        <v>0</v>
      </c>
      <c r="G10309" s="412"/>
      <c r="H10309" s="413"/>
    </row>
    <row r="10310" spans="2:8" ht="53.25" x14ac:dyDescent="0.35">
      <c r="B10310" s="410" t="s">
        <v>11118</v>
      </c>
      <c r="C10310" s="411" t="s">
        <v>915</v>
      </c>
      <c r="D10310" s="412"/>
      <c r="E10310" s="412">
        <v>0</v>
      </c>
      <c r="F10310" s="412">
        <v>2340.12</v>
      </c>
      <c r="G10310" s="412"/>
      <c r="H10310" s="413"/>
    </row>
    <row r="10311" spans="2:8" ht="53.25" x14ac:dyDescent="0.35">
      <c r="B10311" s="410" t="s">
        <v>11119</v>
      </c>
      <c r="C10311" s="411" t="s">
        <v>915</v>
      </c>
      <c r="D10311" s="412"/>
      <c r="E10311" s="412">
        <v>2340.12</v>
      </c>
      <c r="F10311" s="412">
        <v>0</v>
      </c>
      <c r="G10311" s="412"/>
      <c r="H10311" s="413"/>
    </row>
    <row r="10312" spans="2:8" ht="53.25" x14ac:dyDescent="0.35">
      <c r="B10312" s="410" t="s">
        <v>11120</v>
      </c>
      <c r="C10312" s="411" t="s">
        <v>915</v>
      </c>
      <c r="D10312" s="412"/>
      <c r="E10312" s="412">
        <v>0</v>
      </c>
      <c r="F10312" s="412">
        <v>1417.82</v>
      </c>
      <c r="G10312" s="412"/>
      <c r="H10312" s="413"/>
    </row>
    <row r="10313" spans="2:8" ht="53.25" x14ac:dyDescent="0.35">
      <c r="B10313" s="410" t="s">
        <v>11121</v>
      </c>
      <c r="C10313" s="411" t="s">
        <v>915</v>
      </c>
      <c r="D10313" s="412"/>
      <c r="E10313" s="412">
        <v>1417.82</v>
      </c>
      <c r="F10313" s="412">
        <v>0</v>
      </c>
      <c r="G10313" s="412"/>
      <c r="H10313" s="413"/>
    </row>
    <row r="10314" spans="2:8" ht="53.25" x14ac:dyDescent="0.35">
      <c r="B10314" s="410" t="s">
        <v>11122</v>
      </c>
      <c r="C10314" s="411" t="s">
        <v>915</v>
      </c>
      <c r="D10314" s="412"/>
      <c r="E10314" s="412">
        <v>0</v>
      </c>
      <c r="F10314" s="412">
        <v>1907.08</v>
      </c>
      <c r="G10314" s="412"/>
      <c r="H10314" s="413"/>
    </row>
    <row r="10315" spans="2:8" ht="53.25" x14ac:dyDescent="0.35">
      <c r="B10315" s="410" t="s">
        <v>11123</v>
      </c>
      <c r="C10315" s="411" t="s">
        <v>915</v>
      </c>
      <c r="D10315" s="412"/>
      <c r="E10315" s="412">
        <v>1907.08</v>
      </c>
      <c r="F10315" s="412">
        <v>0</v>
      </c>
      <c r="G10315" s="412"/>
      <c r="H10315" s="413"/>
    </row>
    <row r="10316" spans="2:8" ht="53.25" x14ac:dyDescent="0.35">
      <c r="B10316" s="410" t="s">
        <v>11124</v>
      </c>
      <c r="C10316" s="411" t="s">
        <v>915</v>
      </c>
      <c r="D10316" s="412"/>
      <c r="E10316" s="412">
        <v>0</v>
      </c>
      <c r="F10316" s="412">
        <v>1275.6400000000001</v>
      </c>
      <c r="G10316" s="412"/>
      <c r="H10316" s="413"/>
    </row>
    <row r="10317" spans="2:8" ht="53.25" x14ac:dyDescent="0.35">
      <c r="B10317" s="410" t="s">
        <v>11125</v>
      </c>
      <c r="C10317" s="411" t="s">
        <v>915</v>
      </c>
      <c r="D10317" s="412"/>
      <c r="E10317" s="412">
        <v>1275.6400000000001</v>
      </c>
      <c r="F10317" s="412">
        <v>0</v>
      </c>
      <c r="G10317" s="412"/>
      <c r="H10317" s="413"/>
    </row>
    <row r="10318" spans="2:8" ht="53.25" x14ac:dyDescent="0.35">
      <c r="B10318" s="410" t="s">
        <v>11126</v>
      </c>
      <c r="C10318" s="411" t="s">
        <v>915</v>
      </c>
      <c r="D10318" s="412"/>
      <c r="E10318" s="412">
        <v>0</v>
      </c>
      <c r="F10318" s="412">
        <v>9409.4699999999993</v>
      </c>
      <c r="G10318" s="412"/>
      <c r="H10318" s="413"/>
    </row>
    <row r="10319" spans="2:8" ht="53.25" x14ac:dyDescent="0.35">
      <c r="B10319" s="410" t="s">
        <v>11127</v>
      </c>
      <c r="C10319" s="411" t="s">
        <v>915</v>
      </c>
      <c r="D10319" s="412"/>
      <c r="E10319" s="412">
        <v>9409.4699999999993</v>
      </c>
      <c r="F10319" s="412">
        <v>0</v>
      </c>
      <c r="G10319" s="412"/>
      <c r="H10319" s="413"/>
    </row>
    <row r="10320" spans="2:8" ht="53.25" x14ac:dyDescent="0.35">
      <c r="B10320" s="410" t="s">
        <v>11128</v>
      </c>
      <c r="C10320" s="411" t="s">
        <v>915</v>
      </c>
      <c r="D10320" s="412"/>
      <c r="E10320" s="412">
        <v>0</v>
      </c>
      <c r="F10320" s="412">
        <v>2707.08</v>
      </c>
      <c r="G10320" s="412"/>
      <c r="H10320" s="413"/>
    </row>
    <row r="10321" spans="2:8" ht="53.25" x14ac:dyDescent="0.35">
      <c r="B10321" s="410" t="s">
        <v>11129</v>
      </c>
      <c r="C10321" s="411" t="s">
        <v>915</v>
      </c>
      <c r="D10321" s="412"/>
      <c r="E10321" s="412">
        <v>2707.08</v>
      </c>
      <c r="F10321" s="412">
        <v>0</v>
      </c>
      <c r="G10321" s="412"/>
      <c r="H10321" s="413"/>
    </row>
    <row r="10322" spans="2:8" ht="53.25" x14ac:dyDescent="0.35">
      <c r="B10322" s="410" t="s">
        <v>11130</v>
      </c>
      <c r="C10322" s="411" t="s">
        <v>915</v>
      </c>
      <c r="D10322" s="412"/>
      <c r="E10322" s="412">
        <v>0</v>
      </c>
      <c r="F10322" s="412">
        <v>8195.82</v>
      </c>
      <c r="G10322" s="412"/>
      <c r="H10322" s="413"/>
    </row>
    <row r="10323" spans="2:8" ht="53.25" x14ac:dyDescent="0.35">
      <c r="B10323" s="410" t="s">
        <v>11131</v>
      </c>
      <c r="C10323" s="411" t="s">
        <v>915</v>
      </c>
      <c r="D10323" s="412"/>
      <c r="E10323" s="412">
        <v>8195.82</v>
      </c>
      <c r="F10323" s="412">
        <v>0</v>
      </c>
      <c r="G10323" s="412"/>
      <c r="H10323" s="413"/>
    </row>
    <row r="10324" spans="2:8" ht="53.25" x14ac:dyDescent="0.35">
      <c r="B10324" s="410" t="s">
        <v>11132</v>
      </c>
      <c r="C10324" s="411" t="s">
        <v>915</v>
      </c>
      <c r="D10324" s="412"/>
      <c r="E10324" s="412">
        <v>0</v>
      </c>
      <c r="F10324" s="412">
        <v>1397.96</v>
      </c>
      <c r="G10324" s="412"/>
      <c r="H10324" s="413"/>
    </row>
    <row r="10325" spans="2:8" ht="53.25" x14ac:dyDescent="0.35">
      <c r="B10325" s="410" t="s">
        <v>11133</v>
      </c>
      <c r="C10325" s="411" t="s">
        <v>915</v>
      </c>
      <c r="D10325" s="412"/>
      <c r="E10325" s="412">
        <v>1397.96</v>
      </c>
      <c r="F10325" s="412">
        <v>0</v>
      </c>
      <c r="G10325" s="412"/>
      <c r="H10325" s="413"/>
    </row>
    <row r="10326" spans="2:8" ht="27.75" x14ac:dyDescent="0.35">
      <c r="B10326" s="410" t="s">
        <v>11134</v>
      </c>
      <c r="C10326" s="411" t="s">
        <v>917</v>
      </c>
      <c r="D10326" s="412"/>
      <c r="E10326" s="412">
        <v>0</v>
      </c>
      <c r="F10326" s="412">
        <v>7284.11</v>
      </c>
      <c r="G10326" s="412"/>
      <c r="H10326" s="413"/>
    </row>
    <row r="10327" spans="2:8" ht="27.75" x14ac:dyDescent="0.35">
      <c r="B10327" s="410" t="s">
        <v>11135</v>
      </c>
      <c r="C10327" s="411" t="s">
        <v>917</v>
      </c>
      <c r="D10327" s="412"/>
      <c r="E10327" s="412">
        <v>7284.11</v>
      </c>
      <c r="F10327" s="412">
        <v>0</v>
      </c>
      <c r="G10327" s="412"/>
      <c r="H10327" s="413"/>
    </row>
    <row r="10328" spans="2:8" ht="53.25" x14ac:dyDescent="0.35">
      <c r="B10328" s="410" t="s">
        <v>11136</v>
      </c>
      <c r="C10328" s="411" t="s">
        <v>919</v>
      </c>
      <c r="D10328" s="412"/>
      <c r="E10328" s="412">
        <v>0</v>
      </c>
      <c r="F10328" s="412">
        <v>1575.64</v>
      </c>
      <c r="G10328" s="412"/>
      <c r="H10328" s="413"/>
    </row>
    <row r="10329" spans="2:8" ht="53.25" x14ac:dyDescent="0.35">
      <c r="B10329" s="410" t="s">
        <v>11137</v>
      </c>
      <c r="C10329" s="411" t="s">
        <v>919</v>
      </c>
      <c r="D10329" s="412"/>
      <c r="E10329" s="412">
        <v>1575.64</v>
      </c>
      <c r="F10329" s="412">
        <v>0</v>
      </c>
      <c r="G10329" s="412"/>
      <c r="H10329" s="413"/>
    </row>
    <row r="10330" spans="2:8" x14ac:dyDescent="0.35">
      <c r="B10330" s="410" t="s">
        <v>11138</v>
      </c>
      <c r="C10330" s="411" t="s">
        <v>2581</v>
      </c>
      <c r="D10330" s="412">
        <v>0</v>
      </c>
      <c r="E10330" s="412">
        <v>149512.24</v>
      </c>
      <c r="F10330" s="412">
        <v>149512.24</v>
      </c>
      <c r="G10330" s="412">
        <v>0</v>
      </c>
      <c r="H10330" s="413"/>
    </row>
    <row r="10331" spans="2:8" x14ac:dyDescent="0.35">
      <c r="B10331" s="410" t="s">
        <v>11139</v>
      </c>
      <c r="C10331" s="411" t="s">
        <v>2583</v>
      </c>
      <c r="D10331" s="412">
        <v>0</v>
      </c>
      <c r="E10331" s="412">
        <v>149512.24</v>
      </c>
      <c r="F10331" s="412">
        <v>149512.24</v>
      </c>
      <c r="G10331" s="412">
        <v>0</v>
      </c>
      <c r="H10331" s="413"/>
    </row>
    <row r="10332" spans="2:8" x14ac:dyDescent="0.35">
      <c r="B10332" s="410" t="s">
        <v>11140</v>
      </c>
      <c r="C10332" s="411" t="s">
        <v>2585</v>
      </c>
      <c r="D10332" s="412">
        <v>0</v>
      </c>
      <c r="E10332" s="412">
        <v>67805.279999999999</v>
      </c>
      <c r="F10332" s="412">
        <v>67805.279999999999</v>
      </c>
      <c r="G10332" s="412">
        <v>0</v>
      </c>
      <c r="H10332" s="413"/>
    </row>
    <row r="10333" spans="2:8" ht="40.5" x14ac:dyDescent="0.35">
      <c r="B10333" s="410" t="s">
        <v>11141</v>
      </c>
      <c r="C10333" s="411" t="s">
        <v>393</v>
      </c>
      <c r="D10333" s="412"/>
      <c r="E10333" s="412">
        <v>0</v>
      </c>
      <c r="F10333" s="412">
        <v>277.5</v>
      </c>
      <c r="G10333" s="412"/>
      <c r="H10333" s="413"/>
    </row>
    <row r="10334" spans="2:8" ht="40.5" x14ac:dyDescent="0.35">
      <c r="B10334" s="410" t="s">
        <v>11142</v>
      </c>
      <c r="C10334" s="411" t="s">
        <v>393</v>
      </c>
      <c r="D10334" s="412"/>
      <c r="E10334" s="412">
        <v>277.5</v>
      </c>
      <c r="F10334" s="412">
        <v>0</v>
      </c>
      <c r="G10334" s="412"/>
      <c r="H10334" s="413"/>
    </row>
    <row r="10335" spans="2:8" ht="40.5" x14ac:dyDescent="0.35">
      <c r="B10335" s="410" t="s">
        <v>11143</v>
      </c>
      <c r="C10335" s="411" t="s">
        <v>393</v>
      </c>
      <c r="D10335" s="412"/>
      <c r="E10335" s="412">
        <v>0</v>
      </c>
      <c r="F10335" s="412">
        <v>277.5</v>
      </c>
      <c r="G10335" s="412"/>
      <c r="H10335" s="413"/>
    </row>
    <row r="10336" spans="2:8" ht="40.5" x14ac:dyDescent="0.35">
      <c r="B10336" s="410" t="s">
        <v>11144</v>
      </c>
      <c r="C10336" s="411" t="s">
        <v>393</v>
      </c>
      <c r="D10336" s="412"/>
      <c r="E10336" s="412">
        <v>277.5</v>
      </c>
      <c r="F10336" s="412">
        <v>0</v>
      </c>
      <c r="G10336" s="412"/>
      <c r="H10336" s="413"/>
    </row>
    <row r="10337" spans="2:8" ht="40.5" x14ac:dyDescent="0.35">
      <c r="B10337" s="410" t="s">
        <v>11145</v>
      </c>
      <c r="C10337" s="411" t="s">
        <v>393</v>
      </c>
      <c r="D10337" s="412"/>
      <c r="E10337" s="412">
        <v>0</v>
      </c>
      <c r="F10337" s="412">
        <v>231.26</v>
      </c>
      <c r="G10337" s="412"/>
      <c r="H10337" s="413"/>
    </row>
    <row r="10338" spans="2:8" ht="40.5" x14ac:dyDescent="0.35">
      <c r="B10338" s="410" t="s">
        <v>11146</v>
      </c>
      <c r="C10338" s="411" t="s">
        <v>393</v>
      </c>
      <c r="D10338" s="412"/>
      <c r="E10338" s="412">
        <v>231.26</v>
      </c>
      <c r="F10338" s="412">
        <v>0</v>
      </c>
      <c r="G10338" s="412"/>
      <c r="H10338" s="413"/>
    </row>
    <row r="10339" spans="2:8" ht="40.5" x14ac:dyDescent="0.35">
      <c r="B10339" s="410" t="s">
        <v>11147</v>
      </c>
      <c r="C10339" s="411" t="s">
        <v>393</v>
      </c>
      <c r="D10339" s="412"/>
      <c r="E10339" s="412">
        <v>0</v>
      </c>
      <c r="F10339" s="412">
        <v>647.5</v>
      </c>
      <c r="G10339" s="412"/>
      <c r="H10339" s="413"/>
    </row>
    <row r="10340" spans="2:8" ht="40.5" x14ac:dyDescent="0.35">
      <c r="B10340" s="410" t="s">
        <v>11148</v>
      </c>
      <c r="C10340" s="411" t="s">
        <v>393</v>
      </c>
      <c r="D10340" s="412"/>
      <c r="E10340" s="412">
        <v>647.5</v>
      </c>
      <c r="F10340" s="412">
        <v>0</v>
      </c>
      <c r="G10340" s="412"/>
      <c r="H10340" s="413"/>
    </row>
    <row r="10341" spans="2:8" ht="40.5" x14ac:dyDescent="0.35">
      <c r="B10341" s="410" t="s">
        <v>11149</v>
      </c>
      <c r="C10341" s="411" t="s">
        <v>393</v>
      </c>
      <c r="D10341" s="412"/>
      <c r="E10341" s="412">
        <v>0</v>
      </c>
      <c r="F10341" s="412">
        <v>203.5</v>
      </c>
      <c r="G10341" s="412"/>
      <c r="H10341" s="413"/>
    </row>
    <row r="10342" spans="2:8" ht="40.5" x14ac:dyDescent="0.35">
      <c r="B10342" s="410" t="s">
        <v>11150</v>
      </c>
      <c r="C10342" s="411" t="s">
        <v>393</v>
      </c>
      <c r="D10342" s="412"/>
      <c r="E10342" s="412">
        <v>203.5</v>
      </c>
      <c r="F10342" s="412">
        <v>0</v>
      </c>
      <c r="G10342" s="412"/>
      <c r="H10342" s="413"/>
    </row>
    <row r="10343" spans="2:8" ht="40.5" x14ac:dyDescent="0.35">
      <c r="B10343" s="410" t="s">
        <v>11151</v>
      </c>
      <c r="C10343" s="411" t="s">
        <v>393</v>
      </c>
      <c r="D10343" s="412"/>
      <c r="E10343" s="412">
        <v>0</v>
      </c>
      <c r="F10343" s="412">
        <v>1017.5</v>
      </c>
      <c r="G10343" s="412"/>
      <c r="H10343" s="413"/>
    </row>
    <row r="10344" spans="2:8" ht="40.5" x14ac:dyDescent="0.35">
      <c r="B10344" s="410" t="s">
        <v>11152</v>
      </c>
      <c r="C10344" s="411" t="s">
        <v>393</v>
      </c>
      <c r="D10344" s="412"/>
      <c r="E10344" s="412">
        <v>1017.5</v>
      </c>
      <c r="F10344" s="412">
        <v>0</v>
      </c>
      <c r="G10344" s="412"/>
      <c r="H10344" s="413"/>
    </row>
    <row r="10345" spans="2:8" ht="40.5" x14ac:dyDescent="0.35">
      <c r="B10345" s="410" t="s">
        <v>11153</v>
      </c>
      <c r="C10345" s="411" t="s">
        <v>393</v>
      </c>
      <c r="D10345" s="412"/>
      <c r="E10345" s="412">
        <v>0</v>
      </c>
      <c r="F10345" s="412">
        <v>307.57</v>
      </c>
      <c r="G10345" s="412"/>
      <c r="H10345" s="413"/>
    </row>
    <row r="10346" spans="2:8" ht="40.5" x14ac:dyDescent="0.35">
      <c r="B10346" s="410" t="s">
        <v>11154</v>
      </c>
      <c r="C10346" s="411" t="s">
        <v>393</v>
      </c>
      <c r="D10346" s="412"/>
      <c r="E10346" s="412">
        <v>307.57</v>
      </c>
      <c r="F10346" s="412">
        <v>0</v>
      </c>
      <c r="G10346" s="412"/>
      <c r="H10346" s="413"/>
    </row>
    <row r="10347" spans="2:8" ht="27.75" x14ac:dyDescent="0.35">
      <c r="B10347" s="410" t="s">
        <v>11155</v>
      </c>
      <c r="C10347" s="411" t="s">
        <v>434</v>
      </c>
      <c r="D10347" s="412"/>
      <c r="E10347" s="412">
        <v>0</v>
      </c>
      <c r="F10347" s="412">
        <v>277.5</v>
      </c>
      <c r="G10347" s="412"/>
      <c r="H10347" s="413"/>
    </row>
    <row r="10348" spans="2:8" ht="27.75" x14ac:dyDescent="0.35">
      <c r="B10348" s="410" t="s">
        <v>11156</v>
      </c>
      <c r="C10348" s="411" t="s">
        <v>434</v>
      </c>
      <c r="D10348" s="412"/>
      <c r="E10348" s="412">
        <v>277.5</v>
      </c>
      <c r="F10348" s="412">
        <v>0</v>
      </c>
      <c r="G10348" s="412"/>
      <c r="H10348" s="413"/>
    </row>
    <row r="10349" spans="2:8" ht="27.75" x14ac:dyDescent="0.35">
      <c r="B10349" s="410" t="s">
        <v>11157</v>
      </c>
      <c r="C10349" s="411" t="s">
        <v>434</v>
      </c>
      <c r="D10349" s="412"/>
      <c r="E10349" s="412">
        <v>0</v>
      </c>
      <c r="F10349" s="412">
        <v>277.5</v>
      </c>
      <c r="G10349" s="412"/>
      <c r="H10349" s="413"/>
    </row>
    <row r="10350" spans="2:8" ht="27.75" x14ac:dyDescent="0.35">
      <c r="B10350" s="410" t="s">
        <v>11158</v>
      </c>
      <c r="C10350" s="411" t="s">
        <v>434</v>
      </c>
      <c r="D10350" s="412"/>
      <c r="E10350" s="412">
        <v>277.5</v>
      </c>
      <c r="F10350" s="412">
        <v>0</v>
      </c>
      <c r="G10350" s="412"/>
      <c r="H10350" s="413"/>
    </row>
    <row r="10351" spans="2:8" ht="27.75" x14ac:dyDescent="0.35">
      <c r="B10351" s="410" t="s">
        <v>11159</v>
      </c>
      <c r="C10351" s="411" t="s">
        <v>434</v>
      </c>
      <c r="D10351" s="412"/>
      <c r="E10351" s="412">
        <v>0</v>
      </c>
      <c r="F10351" s="412">
        <v>231.26</v>
      </c>
      <c r="G10351" s="412"/>
      <c r="H10351" s="413"/>
    </row>
    <row r="10352" spans="2:8" ht="27.75" x14ac:dyDescent="0.35">
      <c r="B10352" s="410" t="s">
        <v>11160</v>
      </c>
      <c r="C10352" s="411" t="s">
        <v>434</v>
      </c>
      <c r="D10352" s="412"/>
      <c r="E10352" s="412">
        <v>231.26</v>
      </c>
      <c r="F10352" s="412">
        <v>0</v>
      </c>
      <c r="G10352" s="412"/>
      <c r="H10352" s="413"/>
    </row>
    <row r="10353" spans="2:8" ht="27.75" x14ac:dyDescent="0.35">
      <c r="B10353" s="410" t="s">
        <v>11161</v>
      </c>
      <c r="C10353" s="411" t="s">
        <v>434</v>
      </c>
      <c r="D10353" s="412"/>
      <c r="E10353" s="412">
        <v>0</v>
      </c>
      <c r="F10353" s="412">
        <v>647.5</v>
      </c>
      <c r="G10353" s="412"/>
      <c r="H10353" s="413"/>
    </row>
    <row r="10354" spans="2:8" ht="27.75" x14ac:dyDescent="0.35">
      <c r="B10354" s="410" t="s">
        <v>11162</v>
      </c>
      <c r="C10354" s="411" t="s">
        <v>434</v>
      </c>
      <c r="D10354" s="412"/>
      <c r="E10354" s="412">
        <v>647.5</v>
      </c>
      <c r="F10354" s="412">
        <v>0</v>
      </c>
      <c r="G10354" s="412"/>
      <c r="H10354" s="413"/>
    </row>
    <row r="10355" spans="2:8" ht="27.75" x14ac:dyDescent="0.35">
      <c r="B10355" s="410" t="s">
        <v>11163</v>
      </c>
      <c r="C10355" s="411" t="s">
        <v>434</v>
      </c>
      <c r="D10355" s="412"/>
      <c r="E10355" s="412">
        <v>0</v>
      </c>
      <c r="F10355" s="412">
        <v>203.5</v>
      </c>
      <c r="G10355" s="412"/>
      <c r="H10355" s="413"/>
    </row>
    <row r="10356" spans="2:8" ht="27.75" x14ac:dyDescent="0.35">
      <c r="B10356" s="410" t="s">
        <v>11164</v>
      </c>
      <c r="C10356" s="411" t="s">
        <v>434</v>
      </c>
      <c r="D10356" s="412"/>
      <c r="E10356" s="412">
        <v>203.5</v>
      </c>
      <c r="F10356" s="412">
        <v>0</v>
      </c>
      <c r="G10356" s="412"/>
      <c r="H10356" s="413"/>
    </row>
    <row r="10357" spans="2:8" ht="27.75" x14ac:dyDescent="0.35">
      <c r="B10357" s="410" t="s">
        <v>11165</v>
      </c>
      <c r="C10357" s="411" t="s">
        <v>434</v>
      </c>
      <c r="D10357" s="412"/>
      <c r="E10357" s="412">
        <v>0</v>
      </c>
      <c r="F10357" s="412">
        <v>1017.5</v>
      </c>
      <c r="G10357" s="412"/>
      <c r="H10357" s="413"/>
    </row>
    <row r="10358" spans="2:8" ht="27.75" x14ac:dyDescent="0.35">
      <c r="B10358" s="410" t="s">
        <v>11166</v>
      </c>
      <c r="C10358" s="411" t="s">
        <v>434</v>
      </c>
      <c r="D10358" s="412"/>
      <c r="E10358" s="412">
        <v>1017.5</v>
      </c>
      <c r="F10358" s="412">
        <v>0</v>
      </c>
      <c r="G10358" s="412"/>
      <c r="H10358" s="413"/>
    </row>
    <row r="10359" spans="2:8" ht="53.25" x14ac:dyDescent="0.35">
      <c r="B10359" s="410" t="s">
        <v>11167</v>
      </c>
      <c r="C10359" s="411" t="s">
        <v>436</v>
      </c>
      <c r="D10359" s="412"/>
      <c r="E10359" s="412">
        <v>0</v>
      </c>
      <c r="F10359" s="412">
        <v>277.5</v>
      </c>
      <c r="G10359" s="412"/>
      <c r="H10359" s="413"/>
    </row>
    <row r="10360" spans="2:8" ht="53.25" x14ac:dyDescent="0.35">
      <c r="B10360" s="410" t="s">
        <v>11168</v>
      </c>
      <c r="C10360" s="411" t="s">
        <v>436</v>
      </c>
      <c r="D10360" s="412"/>
      <c r="E10360" s="412">
        <v>277.5</v>
      </c>
      <c r="F10360" s="412">
        <v>0</v>
      </c>
      <c r="G10360" s="412"/>
      <c r="H10360" s="413"/>
    </row>
    <row r="10361" spans="2:8" ht="53.25" x14ac:dyDescent="0.35">
      <c r="B10361" s="410" t="s">
        <v>11169</v>
      </c>
      <c r="C10361" s="411" t="s">
        <v>436</v>
      </c>
      <c r="D10361" s="412"/>
      <c r="E10361" s="412">
        <v>0</v>
      </c>
      <c r="F10361" s="412">
        <v>277.5</v>
      </c>
      <c r="G10361" s="412"/>
      <c r="H10361" s="413"/>
    </row>
    <row r="10362" spans="2:8" ht="53.25" x14ac:dyDescent="0.35">
      <c r="B10362" s="410" t="s">
        <v>11170</v>
      </c>
      <c r="C10362" s="411" t="s">
        <v>436</v>
      </c>
      <c r="D10362" s="412"/>
      <c r="E10362" s="412">
        <v>277.5</v>
      </c>
      <c r="F10362" s="412">
        <v>0</v>
      </c>
      <c r="G10362" s="412"/>
      <c r="H10362" s="413"/>
    </row>
    <row r="10363" spans="2:8" ht="53.25" x14ac:dyDescent="0.35">
      <c r="B10363" s="410" t="s">
        <v>11171</v>
      </c>
      <c r="C10363" s="411" t="s">
        <v>436</v>
      </c>
      <c r="D10363" s="412"/>
      <c r="E10363" s="412">
        <v>0</v>
      </c>
      <c r="F10363" s="412">
        <v>231.26</v>
      </c>
      <c r="G10363" s="412"/>
      <c r="H10363" s="413"/>
    </row>
    <row r="10364" spans="2:8" ht="53.25" x14ac:dyDescent="0.35">
      <c r="B10364" s="410" t="s">
        <v>11172</v>
      </c>
      <c r="C10364" s="411" t="s">
        <v>436</v>
      </c>
      <c r="D10364" s="412"/>
      <c r="E10364" s="412">
        <v>231.26</v>
      </c>
      <c r="F10364" s="412">
        <v>0</v>
      </c>
      <c r="G10364" s="412"/>
      <c r="H10364" s="413"/>
    </row>
    <row r="10365" spans="2:8" ht="53.25" x14ac:dyDescent="0.35">
      <c r="B10365" s="410" t="s">
        <v>11173</v>
      </c>
      <c r="C10365" s="411" t="s">
        <v>436</v>
      </c>
      <c r="D10365" s="412"/>
      <c r="E10365" s="412">
        <v>0</v>
      </c>
      <c r="F10365" s="412">
        <v>647.5</v>
      </c>
      <c r="G10365" s="412"/>
      <c r="H10365" s="413"/>
    </row>
    <row r="10366" spans="2:8" ht="53.25" x14ac:dyDescent="0.35">
      <c r="B10366" s="410" t="s">
        <v>11174</v>
      </c>
      <c r="C10366" s="411" t="s">
        <v>436</v>
      </c>
      <c r="D10366" s="412"/>
      <c r="E10366" s="412">
        <v>647.5</v>
      </c>
      <c r="F10366" s="412">
        <v>0</v>
      </c>
      <c r="G10366" s="412"/>
      <c r="H10366" s="413"/>
    </row>
    <row r="10367" spans="2:8" ht="53.25" x14ac:dyDescent="0.35">
      <c r="B10367" s="410" t="s">
        <v>11175</v>
      </c>
      <c r="C10367" s="411" t="s">
        <v>436</v>
      </c>
      <c r="D10367" s="412"/>
      <c r="E10367" s="412">
        <v>0</v>
      </c>
      <c r="F10367" s="412">
        <v>203.5</v>
      </c>
      <c r="G10367" s="412"/>
      <c r="H10367" s="413"/>
    </row>
    <row r="10368" spans="2:8" ht="53.25" x14ac:dyDescent="0.35">
      <c r="B10368" s="410" t="s">
        <v>11176</v>
      </c>
      <c r="C10368" s="411" t="s">
        <v>436</v>
      </c>
      <c r="D10368" s="412"/>
      <c r="E10368" s="412">
        <v>203.5</v>
      </c>
      <c r="F10368" s="412">
        <v>0</v>
      </c>
      <c r="G10368" s="412"/>
      <c r="H10368" s="413"/>
    </row>
    <row r="10369" spans="2:8" ht="53.25" x14ac:dyDescent="0.35">
      <c r="B10369" s="410" t="s">
        <v>11177</v>
      </c>
      <c r="C10369" s="411" t="s">
        <v>436</v>
      </c>
      <c r="D10369" s="412"/>
      <c r="E10369" s="412">
        <v>0</v>
      </c>
      <c r="F10369" s="412">
        <v>1017.5</v>
      </c>
      <c r="G10369" s="412"/>
      <c r="H10369" s="413"/>
    </row>
    <row r="10370" spans="2:8" ht="53.25" x14ac:dyDescent="0.35">
      <c r="B10370" s="410" t="s">
        <v>11178</v>
      </c>
      <c r="C10370" s="411" t="s">
        <v>436</v>
      </c>
      <c r="D10370" s="412"/>
      <c r="E10370" s="412">
        <v>1017.5</v>
      </c>
      <c r="F10370" s="412">
        <v>0</v>
      </c>
      <c r="G10370" s="412"/>
      <c r="H10370" s="413"/>
    </row>
    <row r="10371" spans="2:8" ht="53.25" x14ac:dyDescent="0.35">
      <c r="B10371" s="410" t="s">
        <v>11179</v>
      </c>
      <c r="C10371" s="411" t="s">
        <v>436</v>
      </c>
      <c r="D10371" s="412"/>
      <c r="E10371" s="412">
        <v>0</v>
      </c>
      <c r="F10371" s="412">
        <v>203.5</v>
      </c>
      <c r="G10371" s="412"/>
      <c r="H10371" s="413"/>
    </row>
    <row r="10372" spans="2:8" ht="53.25" x14ac:dyDescent="0.35">
      <c r="B10372" s="410" t="s">
        <v>11180</v>
      </c>
      <c r="C10372" s="411" t="s">
        <v>436</v>
      </c>
      <c r="D10372" s="412"/>
      <c r="E10372" s="412">
        <v>203.5</v>
      </c>
      <c r="F10372" s="412">
        <v>0</v>
      </c>
      <c r="G10372" s="412"/>
      <c r="H10372" s="413"/>
    </row>
    <row r="10373" spans="2:8" ht="53.25" x14ac:dyDescent="0.35">
      <c r="B10373" s="410" t="s">
        <v>11181</v>
      </c>
      <c r="C10373" s="411" t="s">
        <v>436</v>
      </c>
      <c r="D10373" s="412"/>
      <c r="E10373" s="412">
        <v>0</v>
      </c>
      <c r="F10373" s="412">
        <v>222.01</v>
      </c>
      <c r="G10373" s="412"/>
      <c r="H10373" s="413"/>
    </row>
    <row r="10374" spans="2:8" ht="53.25" x14ac:dyDescent="0.35">
      <c r="B10374" s="410" t="s">
        <v>11182</v>
      </c>
      <c r="C10374" s="411" t="s">
        <v>436</v>
      </c>
      <c r="D10374" s="412"/>
      <c r="E10374" s="412">
        <v>222.01</v>
      </c>
      <c r="F10374" s="412">
        <v>0</v>
      </c>
      <c r="G10374" s="412"/>
      <c r="H10374" s="413"/>
    </row>
    <row r="10375" spans="2:8" ht="53.25" x14ac:dyDescent="0.35">
      <c r="B10375" s="410" t="s">
        <v>11183</v>
      </c>
      <c r="C10375" s="411" t="s">
        <v>436</v>
      </c>
      <c r="D10375" s="412"/>
      <c r="E10375" s="412">
        <v>0</v>
      </c>
      <c r="F10375" s="412">
        <v>203.5</v>
      </c>
      <c r="G10375" s="412"/>
      <c r="H10375" s="413"/>
    </row>
    <row r="10376" spans="2:8" ht="53.25" x14ac:dyDescent="0.35">
      <c r="B10376" s="410" t="s">
        <v>11184</v>
      </c>
      <c r="C10376" s="411" t="s">
        <v>436</v>
      </c>
      <c r="D10376" s="412"/>
      <c r="E10376" s="412">
        <v>203.5</v>
      </c>
      <c r="F10376" s="412">
        <v>0</v>
      </c>
      <c r="G10376" s="412"/>
      <c r="H10376" s="413"/>
    </row>
    <row r="10377" spans="2:8" ht="40.5" x14ac:dyDescent="0.35">
      <c r="B10377" s="410" t="s">
        <v>11185</v>
      </c>
      <c r="C10377" s="411" t="s">
        <v>559</v>
      </c>
      <c r="D10377" s="412"/>
      <c r="E10377" s="412">
        <v>0</v>
      </c>
      <c r="F10377" s="412">
        <v>371.65</v>
      </c>
      <c r="G10377" s="412"/>
      <c r="H10377" s="413"/>
    </row>
    <row r="10378" spans="2:8" ht="40.5" x14ac:dyDescent="0.35">
      <c r="B10378" s="410" t="s">
        <v>11186</v>
      </c>
      <c r="C10378" s="411" t="s">
        <v>559</v>
      </c>
      <c r="D10378" s="412"/>
      <c r="E10378" s="412">
        <v>371.65</v>
      </c>
      <c r="F10378" s="412">
        <v>0</v>
      </c>
      <c r="G10378" s="412"/>
      <c r="H10378" s="413"/>
    </row>
    <row r="10379" spans="2:8" ht="40.5" x14ac:dyDescent="0.35">
      <c r="B10379" s="410" t="s">
        <v>11187</v>
      </c>
      <c r="C10379" s="411" t="s">
        <v>559</v>
      </c>
      <c r="D10379" s="412"/>
      <c r="E10379" s="412">
        <v>0</v>
      </c>
      <c r="F10379" s="412">
        <v>357.77</v>
      </c>
      <c r="G10379" s="412"/>
      <c r="H10379" s="413"/>
    </row>
    <row r="10380" spans="2:8" ht="40.5" x14ac:dyDescent="0.35">
      <c r="B10380" s="410" t="s">
        <v>11188</v>
      </c>
      <c r="C10380" s="411" t="s">
        <v>559</v>
      </c>
      <c r="D10380" s="412"/>
      <c r="E10380" s="412">
        <v>357.77</v>
      </c>
      <c r="F10380" s="412">
        <v>0</v>
      </c>
      <c r="G10380" s="412"/>
      <c r="H10380" s="413"/>
    </row>
    <row r="10381" spans="2:8" ht="40.5" x14ac:dyDescent="0.35">
      <c r="B10381" s="410" t="s">
        <v>11189</v>
      </c>
      <c r="C10381" s="411" t="s">
        <v>559</v>
      </c>
      <c r="D10381" s="412"/>
      <c r="E10381" s="412">
        <v>0</v>
      </c>
      <c r="F10381" s="412">
        <v>138.75</v>
      </c>
      <c r="G10381" s="412"/>
      <c r="H10381" s="413"/>
    </row>
    <row r="10382" spans="2:8" ht="40.5" x14ac:dyDescent="0.35">
      <c r="B10382" s="410" t="s">
        <v>11190</v>
      </c>
      <c r="C10382" s="411" t="s">
        <v>559</v>
      </c>
      <c r="D10382" s="412"/>
      <c r="E10382" s="412">
        <v>138.75</v>
      </c>
      <c r="F10382" s="412">
        <v>0</v>
      </c>
      <c r="G10382" s="412"/>
      <c r="H10382" s="413"/>
    </row>
    <row r="10383" spans="2:8" ht="40.5" x14ac:dyDescent="0.35">
      <c r="B10383" s="410" t="s">
        <v>11191</v>
      </c>
      <c r="C10383" s="411" t="s">
        <v>559</v>
      </c>
      <c r="D10383" s="412"/>
      <c r="E10383" s="412">
        <v>0</v>
      </c>
      <c r="F10383" s="412">
        <v>138.75</v>
      </c>
      <c r="G10383" s="412"/>
      <c r="H10383" s="413"/>
    </row>
    <row r="10384" spans="2:8" ht="40.5" x14ac:dyDescent="0.35">
      <c r="B10384" s="410" t="s">
        <v>11192</v>
      </c>
      <c r="C10384" s="411" t="s">
        <v>559</v>
      </c>
      <c r="D10384" s="412"/>
      <c r="E10384" s="412">
        <v>138.75</v>
      </c>
      <c r="F10384" s="412">
        <v>0</v>
      </c>
      <c r="G10384" s="412"/>
      <c r="H10384" s="413"/>
    </row>
    <row r="10385" spans="2:8" ht="40.5" x14ac:dyDescent="0.35">
      <c r="B10385" s="410" t="s">
        <v>11193</v>
      </c>
      <c r="C10385" s="411" t="s">
        <v>559</v>
      </c>
      <c r="D10385" s="412"/>
      <c r="E10385" s="412">
        <v>0</v>
      </c>
      <c r="F10385" s="412">
        <v>101.75</v>
      </c>
      <c r="G10385" s="412"/>
      <c r="H10385" s="413"/>
    </row>
    <row r="10386" spans="2:8" ht="40.5" x14ac:dyDescent="0.35">
      <c r="B10386" s="410" t="s">
        <v>11194</v>
      </c>
      <c r="C10386" s="411" t="s">
        <v>559</v>
      </c>
      <c r="D10386" s="412"/>
      <c r="E10386" s="412">
        <v>101.75</v>
      </c>
      <c r="F10386" s="412">
        <v>0</v>
      </c>
      <c r="G10386" s="412"/>
      <c r="H10386" s="413"/>
    </row>
    <row r="10387" spans="2:8" ht="40.5" x14ac:dyDescent="0.35">
      <c r="B10387" s="410" t="s">
        <v>11195</v>
      </c>
      <c r="C10387" s="411" t="s">
        <v>559</v>
      </c>
      <c r="D10387" s="412"/>
      <c r="E10387" s="412">
        <v>0</v>
      </c>
      <c r="F10387" s="412">
        <v>323.75</v>
      </c>
      <c r="G10387" s="412"/>
      <c r="H10387" s="413"/>
    </row>
    <row r="10388" spans="2:8" ht="40.5" x14ac:dyDescent="0.35">
      <c r="B10388" s="410" t="s">
        <v>11196</v>
      </c>
      <c r="C10388" s="411" t="s">
        <v>559</v>
      </c>
      <c r="D10388" s="412"/>
      <c r="E10388" s="412">
        <v>323.75</v>
      </c>
      <c r="F10388" s="412">
        <v>0</v>
      </c>
      <c r="G10388" s="412"/>
      <c r="H10388" s="413"/>
    </row>
    <row r="10389" spans="2:8" ht="40.5" x14ac:dyDescent="0.35">
      <c r="B10389" s="410" t="s">
        <v>11197</v>
      </c>
      <c r="C10389" s="411" t="s">
        <v>559</v>
      </c>
      <c r="D10389" s="412"/>
      <c r="E10389" s="412">
        <v>0</v>
      </c>
      <c r="F10389" s="412">
        <v>508.75</v>
      </c>
      <c r="G10389" s="412"/>
      <c r="H10389" s="413"/>
    </row>
    <row r="10390" spans="2:8" ht="40.5" x14ac:dyDescent="0.35">
      <c r="B10390" s="410" t="s">
        <v>11198</v>
      </c>
      <c r="C10390" s="411" t="s">
        <v>559</v>
      </c>
      <c r="D10390" s="412"/>
      <c r="E10390" s="412">
        <v>508.75</v>
      </c>
      <c r="F10390" s="412">
        <v>0</v>
      </c>
      <c r="G10390" s="412"/>
      <c r="H10390" s="413"/>
    </row>
    <row r="10391" spans="2:8" ht="40.5" x14ac:dyDescent="0.35">
      <c r="B10391" s="410" t="s">
        <v>11199</v>
      </c>
      <c r="C10391" s="411" t="s">
        <v>559</v>
      </c>
      <c r="D10391" s="412"/>
      <c r="E10391" s="412">
        <v>0</v>
      </c>
      <c r="F10391" s="412">
        <v>101.75</v>
      </c>
      <c r="G10391" s="412"/>
      <c r="H10391" s="413"/>
    </row>
    <row r="10392" spans="2:8" ht="40.5" x14ac:dyDescent="0.35">
      <c r="B10392" s="410" t="s">
        <v>11200</v>
      </c>
      <c r="C10392" s="411" t="s">
        <v>559</v>
      </c>
      <c r="D10392" s="412"/>
      <c r="E10392" s="412">
        <v>101.75</v>
      </c>
      <c r="F10392" s="412">
        <v>0</v>
      </c>
      <c r="G10392" s="412"/>
      <c r="H10392" s="413"/>
    </row>
    <row r="10393" spans="2:8" ht="40.5" x14ac:dyDescent="0.35">
      <c r="B10393" s="410" t="s">
        <v>11201</v>
      </c>
      <c r="C10393" s="411" t="s">
        <v>559</v>
      </c>
      <c r="D10393" s="412"/>
      <c r="E10393" s="412">
        <v>0</v>
      </c>
      <c r="F10393" s="412">
        <v>4417.1099999999997</v>
      </c>
      <c r="G10393" s="412"/>
      <c r="H10393" s="413"/>
    </row>
    <row r="10394" spans="2:8" ht="40.5" x14ac:dyDescent="0.35">
      <c r="B10394" s="410" t="s">
        <v>11202</v>
      </c>
      <c r="C10394" s="411" t="s">
        <v>559</v>
      </c>
      <c r="D10394" s="412"/>
      <c r="E10394" s="412">
        <v>4417.1099999999997</v>
      </c>
      <c r="F10394" s="412">
        <v>0</v>
      </c>
      <c r="G10394" s="412"/>
      <c r="H10394" s="413"/>
    </row>
    <row r="10395" spans="2:8" ht="40.5" x14ac:dyDescent="0.35">
      <c r="B10395" s="410" t="s">
        <v>11203</v>
      </c>
      <c r="C10395" s="411" t="s">
        <v>573</v>
      </c>
      <c r="D10395" s="412"/>
      <c r="E10395" s="412">
        <v>0</v>
      </c>
      <c r="F10395" s="412">
        <v>147.63999999999999</v>
      </c>
      <c r="G10395" s="412"/>
      <c r="H10395" s="413"/>
    </row>
    <row r="10396" spans="2:8" ht="40.5" x14ac:dyDescent="0.35">
      <c r="B10396" s="410" t="s">
        <v>11204</v>
      </c>
      <c r="C10396" s="411" t="s">
        <v>573</v>
      </c>
      <c r="D10396" s="412"/>
      <c r="E10396" s="412">
        <v>147.63999999999999</v>
      </c>
      <c r="F10396" s="412">
        <v>0</v>
      </c>
      <c r="G10396" s="412"/>
      <c r="H10396" s="413"/>
    </row>
    <row r="10397" spans="2:8" ht="40.5" x14ac:dyDescent="0.35">
      <c r="B10397" s="410" t="s">
        <v>11205</v>
      </c>
      <c r="C10397" s="411" t="s">
        <v>577</v>
      </c>
      <c r="D10397" s="412"/>
      <c r="E10397" s="412">
        <v>0</v>
      </c>
      <c r="F10397" s="412">
        <v>277.5</v>
      </c>
      <c r="G10397" s="412"/>
      <c r="H10397" s="413"/>
    </row>
    <row r="10398" spans="2:8" ht="40.5" x14ac:dyDescent="0.35">
      <c r="B10398" s="410" t="s">
        <v>11206</v>
      </c>
      <c r="C10398" s="411" t="s">
        <v>577</v>
      </c>
      <c r="D10398" s="412"/>
      <c r="E10398" s="412">
        <v>277.5</v>
      </c>
      <c r="F10398" s="412">
        <v>0</v>
      </c>
      <c r="G10398" s="412"/>
      <c r="H10398" s="413"/>
    </row>
    <row r="10399" spans="2:8" ht="40.5" x14ac:dyDescent="0.35">
      <c r="B10399" s="410" t="s">
        <v>11207</v>
      </c>
      <c r="C10399" s="411" t="s">
        <v>577</v>
      </c>
      <c r="D10399" s="412"/>
      <c r="E10399" s="412">
        <v>0</v>
      </c>
      <c r="F10399" s="412">
        <v>238.42</v>
      </c>
      <c r="G10399" s="412"/>
      <c r="H10399" s="413"/>
    </row>
    <row r="10400" spans="2:8" ht="40.5" x14ac:dyDescent="0.35">
      <c r="B10400" s="410" t="s">
        <v>11208</v>
      </c>
      <c r="C10400" s="411" t="s">
        <v>577</v>
      </c>
      <c r="D10400" s="412"/>
      <c r="E10400" s="412">
        <v>238.42</v>
      </c>
      <c r="F10400" s="412">
        <v>0</v>
      </c>
      <c r="G10400" s="412"/>
      <c r="H10400" s="413"/>
    </row>
    <row r="10401" spans="2:8" ht="40.5" x14ac:dyDescent="0.35">
      <c r="B10401" s="410" t="s">
        <v>11209</v>
      </c>
      <c r="C10401" s="411" t="s">
        <v>577</v>
      </c>
      <c r="D10401" s="412"/>
      <c r="E10401" s="412">
        <v>0</v>
      </c>
      <c r="F10401" s="412">
        <v>215.3</v>
      </c>
      <c r="G10401" s="412"/>
      <c r="H10401" s="413"/>
    </row>
    <row r="10402" spans="2:8" ht="40.5" x14ac:dyDescent="0.35">
      <c r="B10402" s="410" t="s">
        <v>11210</v>
      </c>
      <c r="C10402" s="411" t="s">
        <v>577</v>
      </c>
      <c r="D10402" s="412"/>
      <c r="E10402" s="412">
        <v>215.3</v>
      </c>
      <c r="F10402" s="412">
        <v>0</v>
      </c>
      <c r="G10402" s="412"/>
      <c r="H10402" s="413"/>
    </row>
    <row r="10403" spans="2:8" ht="40.5" x14ac:dyDescent="0.35">
      <c r="B10403" s="410" t="s">
        <v>11211</v>
      </c>
      <c r="C10403" s="411" t="s">
        <v>577</v>
      </c>
      <c r="D10403" s="412"/>
      <c r="E10403" s="412">
        <v>0</v>
      </c>
      <c r="F10403" s="412">
        <v>601.25</v>
      </c>
      <c r="G10403" s="412"/>
      <c r="H10403" s="413"/>
    </row>
    <row r="10404" spans="2:8" ht="40.5" x14ac:dyDescent="0.35">
      <c r="B10404" s="410" t="s">
        <v>11212</v>
      </c>
      <c r="C10404" s="411" t="s">
        <v>577</v>
      </c>
      <c r="D10404" s="412"/>
      <c r="E10404" s="412">
        <v>601.25</v>
      </c>
      <c r="F10404" s="412">
        <v>0</v>
      </c>
      <c r="G10404" s="412"/>
      <c r="H10404" s="413"/>
    </row>
    <row r="10405" spans="2:8" ht="40.5" x14ac:dyDescent="0.35">
      <c r="B10405" s="410" t="s">
        <v>11213</v>
      </c>
      <c r="C10405" s="411" t="s">
        <v>577</v>
      </c>
      <c r="D10405" s="412"/>
      <c r="E10405" s="412">
        <v>0</v>
      </c>
      <c r="F10405" s="412">
        <v>201.42</v>
      </c>
      <c r="G10405" s="412"/>
      <c r="H10405" s="413"/>
    </row>
    <row r="10406" spans="2:8" ht="40.5" x14ac:dyDescent="0.35">
      <c r="B10406" s="410" t="s">
        <v>11214</v>
      </c>
      <c r="C10406" s="411" t="s">
        <v>577</v>
      </c>
      <c r="D10406" s="412"/>
      <c r="E10406" s="412">
        <v>201.42</v>
      </c>
      <c r="F10406" s="412">
        <v>0</v>
      </c>
      <c r="G10406" s="412"/>
      <c r="H10406" s="413"/>
    </row>
    <row r="10407" spans="2:8" ht="40.5" x14ac:dyDescent="0.35">
      <c r="B10407" s="410" t="s">
        <v>11215</v>
      </c>
      <c r="C10407" s="411" t="s">
        <v>577</v>
      </c>
      <c r="D10407" s="412"/>
      <c r="E10407" s="412">
        <v>0</v>
      </c>
      <c r="F10407" s="412">
        <v>1017.5</v>
      </c>
      <c r="G10407" s="412"/>
      <c r="H10407" s="413"/>
    </row>
    <row r="10408" spans="2:8" ht="40.5" x14ac:dyDescent="0.35">
      <c r="B10408" s="410" t="s">
        <v>11216</v>
      </c>
      <c r="C10408" s="411" t="s">
        <v>577</v>
      </c>
      <c r="D10408" s="412"/>
      <c r="E10408" s="412">
        <v>1017.5</v>
      </c>
      <c r="F10408" s="412">
        <v>0</v>
      </c>
      <c r="G10408" s="412"/>
      <c r="H10408" s="413"/>
    </row>
    <row r="10409" spans="2:8" ht="27.75" x14ac:dyDescent="0.35">
      <c r="B10409" s="410" t="s">
        <v>11217</v>
      </c>
      <c r="C10409" s="411" t="s">
        <v>589</v>
      </c>
      <c r="D10409" s="412"/>
      <c r="E10409" s="412">
        <v>0</v>
      </c>
      <c r="F10409" s="412">
        <v>277.5</v>
      </c>
      <c r="G10409" s="412"/>
      <c r="H10409" s="413"/>
    </row>
    <row r="10410" spans="2:8" ht="27.75" x14ac:dyDescent="0.35">
      <c r="B10410" s="410" t="s">
        <v>11218</v>
      </c>
      <c r="C10410" s="411" t="s">
        <v>589</v>
      </c>
      <c r="D10410" s="412"/>
      <c r="E10410" s="412">
        <v>277.5</v>
      </c>
      <c r="F10410" s="412">
        <v>0</v>
      </c>
      <c r="G10410" s="412"/>
      <c r="H10410" s="413"/>
    </row>
    <row r="10411" spans="2:8" ht="27.75" x14ac:dyDescent="0.35">
      <c r="B10411" s="410" t="s">
        <v>11219</v>
      </c>
      <c r="C10411" s="411" t="s">
        <v>589</v>
      </c>
      <c r="D10411" s="412"/>
      <c r="E10411" s="412">
        <v>0</v>
      </c>
      <c r="F10411" s="412">
        <v>277.5</v>
      </c>
      <c r="G10411" s="412"/>
      <c r="H10411" s="413"/>
    </row>
    <row r="10412" spans="2:8" ht="27.75" x14ac:dyDescent="0.35">
      <c r="B10412" s="410" t="s">
        <v>11220</v>
      </c>
      <c r="C10412" s="411" t="s">
        <v>589</v>
      </c>
      <c r="D10412" s="412"/>
      <c r="E10412" s="412">
        <v>277.5</v>
      </c>
      <c r="F10412" s="412">
        <v>0</v>
      </c>
      <c r="G10412" s="412"/>
      <c r="H10412" s="413"/>
    </row>
    <row r="10413" spans="2:8" ht="27.75" x14ac:dyDescent="0.35">
      <c r="B10413" s="410" t="s">
        <v>11221</v>
      </c>
      <c r="C10413" s="411" t="s">
        <v>589</v>
      </c>
      <c r="D10413" s="412"/>
      <c r="E10413" s="412">
        <v>0</v>
      </c>
      <c r="F10413" s="412">
        <v>231.26</v>
      </c>
      <c r="G10413" s="412"/>
      <c r="H10413" s="413"/>
    </row>
    <row r="10414" spans="2:8" ht="27.75" x14ac:dyDescent="0.35">
      <c r="B10414" s="410" t="s">
        <v>11222</v>
      </c>
      <c r="C10414" s="411" t="s">
        <v>589</v>
      </c>
      <c r="D10414" s="412"/>
      <c r="E10414" s="412">
        <v>231.26</v>
      </c>
      <c r="F10414" s="412">
        <v>0</v>
      </c>
      <c r="G10414" s="412"/>
      <c r="H10414" s="413"/>
    </row>
    <row r="10415" spans="2:8" ht="27.75" x14ac:dyDescent="0.35">
      <c r="B10415" s="410" t="s">
        <v>11223</v>
      </c>
      <c r="C10415" s="411" t="s">
        <v>589</v>
      </c>
      <c r="D10415" s="412"/>
      <c r="E10415" s="412">
        <v>0</v>
      </c>
      <c r="F10415" s="412">
        <v>647.5</v>
      </c>
      <c r="G10415" s="412"/>
      <c r="H10415" s="413"/>
    </row>
    <row r="10416" spans="2:8" ht="27.75" x14ac:dyDescent="0.35">
      <c r="B10416" s="410" t="s">
        <v>11224</v>
      </c>
      <c r="C10416" s="411" t="s">
        <v>589</v>
      </c>
      <c r="D10416" s="412"/>
      <c r="E10416" s="412">
        <v>647.5</v>
      </c>
      <c r="F10416" s="412">
        <v>0</v>
      </c>
      <c r="G10416" s="412"/>
      <c r="H10416" s="413"/>
    </row>
    <row r="10417" spans="2:8" ht="27.75" x14ac:dyDescent="0.35">
      <c r="B10417" s="410" t="s">
        <v>11225</v>
      </c>
      <c r="C10417" s="411" t="s">
        <v>589</v>
      </c>
      <c r="D10417" s="412"/>
      <c r="E10417" s="412">
        <v>0</v>
      </c>
      <c r="F10417" s="412">
        <v>203.5</v>
      </c>
      <c r="G10417" s="412"/>
      <c r="H10417" s="413"/>
    </row>
    <row r="10418" spans="2:8" ht="27.75" x14ac:dyDescent="0.35">
      <c r="B10418" s="410" t="s">
        <v>11226</v>
      </c>
      <c r="C10418" s="411" t="s">
        <v>589</v>
      </c>
      <c r="D10418" s="412"/>
      <c r="E10418" s="412">
        <v>203.5</v>
      </c>
      <c r="F10418" s="412">
        <v>0</v>
      </c>
      <c r="G10418" s="412"/>
      <c r="H10418" s="413"/>
    </row>
    <row r="10419" spans="2:8" ht="27.75" x14ac:dyDescent="0.35">
      <c r="B10419" s="410" t="s">
        <v>11227</v>
      </c>
      <c r="C10419" s="411" t="s">
        <v>589</v>
      </c>
      <c r="D10419" s="412"/>
      <c r="E10419" s="412">
        <v>0</v>
      </c>
      <c r="F10419" s="412">
        <v>1017.5</v>
      </c>
      <c r="G10419" s="412"/>
      <c r="H10419" s="413"/>
    </row>
    <row r="10420" spans="2:8" ht="27.75" x14ac:dyDescent="0.35">
      <c r="B10420" s="410" t="s">
        <v>11228</v>
      </c>
      <c r="C10420" s="411" t="s">
        <v>589</v>
      </c>
      <c r="D10420" s="412"/>
      <c r="E10420" s="412">
        <v>1017.5</v>
      </c>
      <c r="F10420" s="412">
        <v>0</v>
      </c>
      <c r="G10420" s="412"/>
      <c r="H10420" s="413"/>
    </row>
    <row r="10421" spans="2:8" ht="27.75" x14ac:dyDescent="0.35">
      <c r="B10421" s="410" t="s">
        <v>11229</v>
      </c>
      <c r="C10421" s="411" t="s">
        <v>288</v>
      </c>
      <c r="D10421" s="412"/>
      <c r="E10421" s="412">
        <v>0</v>
      </c>
      <c r="F10421" s="412">
        <v>277.5</v>
      </c>
      <c r="G10421" s="412"/>
      <c r="H10421" s="413"/>
    </row>
    <row r="10422" spans="2:8" ht="27.75" x14ac:dyDescent="0.35">
      <c r="B10422" s="410" t="s">
        <v>11230</v>
      </c>
      <c r="C10422" s="411" t="s">
        <v>288</v>
      </c>
      <c r="D10422" s="412"/>
      <c r="E10422" s="412">
        <v>277.5</v>
      </c>
      <c r="F10422" s="412">
        <v>0</v>
      </c>
      <c r="G10422" s="412"/>
      <c r="H10422" s="413"/>
    </row>
    <row r="10423" spans="2:8" ht="27.75" x14ac:dyDescent="0.35">
      <c r="B10423" s="410" t="s">
        <v>11231</v>
      </c>
      <c r="C10423" s="411" t="s">
        <v>288</v>
      </c>
      <c r="D10423" s="412"/>
      <c r="E10423" s="412">
        <v>0</v>
      </c>
      <c r="F10423" s="412">
        <v>277.5</v>
      </c>
      <c r="G10423" s="412"/>
      <c r="H10423" s="413"/>
    </row>
    <row r="10424" spans="2:8" ht="27.75" x14ac:dyDescent="0.35">
      <c r="B10424" s="410" t="s">
        <v>11232</v>
      </c>
      <c r="C10424" s="411" t="s">
        <v>288</v>
      </c>
      <c r="D10424" s="412"/>
      <c r="E10424" s="412">
        <v>277.5</v>
      </c>
      <c r="F10424" s="412">
        <v>0</v>
      </c>
      <c r="G10424" s="412"/>
      <c r="H10424" s="413"/>
    </row>
    <row r="10425" spans="2:8" ht="27.75" x14ac:dyDescent="0.35">
      <c r="B10425" s="410" t="s">
        <v>11233</v>
      </c>
      <c r="C10425" s="411" t="s">
        <v>288</v>
      </c>
      <c r="D10425" s="412"/>
      <c r="E10425" s="412">
        <v>0</v>
      </c>
      <c r="F10425" s="412">
        <v>231.26</v>
      </c>
      <c r="G10425" s="412"/>
      <c r="H10425" s="413"/>
    </row>
    <row r="10426" spans="2:8" ht="27.75" x14ac:dyDescent="0.35">
      <c r="B10426" s="410" t="s">
        <v>11234</v>
      </c>
      <c r="C10426" s="411" t="s">
        <v>288</v>
      </c>
      <c r="D10426" s="412"/>
      <c r="E10426" s="412">
        <v>231.26</v>
      </c>
      <c r="F10426" s="412">
        <v>0</v>
      </c>
      <c r="G10426" s="412"/>
      <c r="H10426" s="413"/>
    </row>
    <row r="10427" spans="2:8" ht="27.75" x14ac:dyDescent="0.35">
      <c r="B10427" s="410" t="s">
        <v>11235</v>
      </c>
      <c r="C10427" s="411" t="s">
        <v>288</v>
      </c>
      <c r="D10427" s="412"/>
      <c r="E10427" s="412">
        <v>0</v>
      </c>
      <c r="F10427" s="412">
        <v>647.5</v>
      </c>
      <c r="G10427" s="412"/>
      <c r="H10427" s="413"/>
    </row>
    <row r="10428" spans="2:8" ht="27.75" x14ac:dyDescent="0.35">
      <c r="B10428" s="410" t="s">
        <v>11236</v>
      </c>
      <c r="C10428" s="411" t="s">
        <v>288</v>
      </c>
      <c r="D10428" s="412"/>
      <c r="E10428" s="412">
        <v>647.5</v>
      </c>
      <c r="F10428" s="412">
        <v>0</v>
      </c>
      <c r="G10428" s="412"/>
      <c r="H10428" s="413"/>
    </row>
    <row r="10429" spans="2:8" ht="27.75" x14ac:dyDescent="0.35">
      <c r="B10429" s="410" t="s">
        <v>11237</v>
      </c>
      <c r="C10429" s="411" t="s">
        <v>288</v>
      </c>
      <c r="D10429" s="412"/>
      <c r="E10429" s="412">
        <v>0</v>
      </c>
      <c r="F10429" s="412">
        <v>203.5</v>
      </c>
      <c r="G10429" s="412"/>
      <c r="H10429" s="413"/>
    </row>
    <row r="10430" spans="2:8" ht="27.75" x14ac:dyDescent="0.35">
      <c r="B10430" s="410" t="s">
        <v>11238</v>
      </c>
      <c r="C10430" s="411" t="s">
        <v>288</v>
      </c>
      <c r="D10430" s="412"/>
      <c r="E10430" s="412">
        <v>203.5</v>
      </c>
      <c r="F10430" s="412">
        <v>0</v>
      </c>
      <c r="G10430" s="412"/>
      <c r="H10430" s="413"/>
    </row>
    <row r="10431" spans="2:8" ht="27.75" x14ac:dyDescent="0.35">
      <c r="B10431" s="410" t="s">
        <v>11239</v>
      </c>
      <c r="C10431" s="411" t="s">
        <v>288</v>
      </c>
      <c r="D10431" s="412"/>
      <c r="E10431" s="412">
        <v>0</v>
      </c>
      <c r="F10431" s="412">
        <v>1017.5</v>
      </c>
      <c r="G10431" s="412"/>
      <c r="H10431" s="413"/>
    </row>
    <row r="10432" spans="2:8" ht="27.75" x14ac:dyDescent="0.35">
      <c r="B10432" s="410" t="s">
        <v>11240</v>
      </c>
      <c r="C10432" s="411" t="s">
        <v>288</v>
      </c>
      <c r="D10432" s="412"/>
      <c r="E10432" s="412">
        <v>1017.5</v>
      </c>
      <c r="F10432" s="412">
        <v>0</v>
      </c>
      <c r="G10432" s="412"/>
      <c r="H10432" s="413"/>
    </row>
    <row r="10433" spans="2:8" ht="27.75" x14ac:dyDescent="0.35">
      <c r="B10433" s="410" t="s">
        <v>11241</v>
      </c>
      <c r="C10433" s="411" t="s">
        <v>292</v>
      </c>
      <c r="D10433" s="412"/>
      <c r="E10433" s="412">
        <v>0</v>
      </c>
      <c r="F10433" s="412">
        <v>277.5</v>
      </c>
      <c r="G10433" s="412"/>
      <c r="H10433" s="413"/>
    </row>
    <row r="10434" spans="2:8" ht="27.75" x14ac:dyDescent="0.35">
      <c r="B10434" s="410" t="s">
        <v>11242</v>
      </c>
      <c r="C10434" s="411" t="s">
        <v>292</v>
      </c>
      <c r="D10434" s="412"/>
      <c r="E10434" s="412">
        <v>277.5</v>
      </c>
      <c r="F10434" s="412">
        <v>0</v>
      </c>
      <c r="G10434" s="412"/>
      <c r="H10434" s="413"/>
    </row>
    <row r="10435" spans="2:8" ht="27.75" x14ac:dyDescent="0.35">
      <c r="B10435" s="410" t="s">
        <v>11243</v>
      </c>
      <c r="C10435" s="411" t="s">
        <v>292</v>
      </c>
      <c r="D10435" s="412"/>
      <c r="E10435" s="412">
        <v>0</v>
      </c>
      <c r="F10435" s="412">
        <v>277.5</v>
      </c>
      <c r="G10435" s="412"/>
      <c r="H10435" s="413"/>
    </row>
    <row r="10436" spans="2:8" ht="27.75" x14ac:dyDescent="0.35">
      <c r="B10436" s="410" t="s">
        <v>11244</v>
      </c>
      <c r="C10436" s="411" t="s">
        <v>292</v>
      </c>
      <c r="D10436" s="412"/>
      <c r="E10436" s="412">
        <v>277.5</v>
      </c>
      <c r="F10436" s="412">
        <v>0</v>
      </c>
      <c r="G10436" s="412"/>
      <c r="H10436" s="413"/>
    </row>
    <row r="10437" spans="2:8" ht="27.75" x14ac:dyDescent="0.35">
      <c r="B10437" s="410" t="s">
        <v>11245</v>
      </c>
      <c r="C10437" s="411" t="s">
        <v>292</v>
      </c>
      <c r="D10437" s="412"/>
      <c r="E10437" s="412">
        <v>0</v>
      </c>
      <c r="F10437" s="412">
        <v>231.26</v>
      </c>
      <c r="G10437" s="412"/>
      <c r="H10437" s="413"/>
    </row>
    <row r="10438" spans="2:8" ht="27.75" x14ac:dyDescent="0.35">
      <c r="B10438" s="410" t="s">
        <v>11246</v>
      </c>
      <c r="C10438" s="411" t="s">
        <v>292</v>
      </c>
      <c r="D10438" s="412"/>
      <c r="E10438" s="412">
        <v>231.26</v>
      </c>
      <c r="F10438" s="412">
        <v>0</v>
      </c>
      <c r="G10438" s="412"/>
      <c r="H10438" s="413"/>
    </row>
    <row r="10439" spans="2:8" ht="27.75" x14ac:dyDescent="0.35">
      <c r="B10439" s="410" t="s">
        <v>11247</v>
      </c>
      <c r="C10439" s="411" t="s">
        <v>292</v>
      </c>
      <c r="D10439" s="412"/>
      <c r="E10439" s="412">
        <v>0</v>
      </c>
      <c r="F10439" s="412">
        <v>647.5</v>
      </c>
      <c r="G10439" s="412"/>
      <c r="H10439" s="413"/>
    </row>
    <row r="10440" spans="2:8" ht="27.75" x14ac:dyDescent="0.35">
      <c r="B10440" s="410" t="s">
        <v>11248</v>
      </c>
      <c r="C10440" s="411" t="s">
        <v>292</v>
      </c>
      <c r="D10440" s="412"/>
      <c r="E10440" s="412">
        <v>647.5</v>
      </c>
      <c r="F10440" s="412">
        <v>0</v>
      </c>
      <c r="G10440" s="412"/>
      <c r="H10440" s="413"/>
    </row>
    <row r="10441" spans="2:8" ht="27.75" x14ac:dyDescent="0.35">
      <c r="B10441" s="410" t="s">
        <v>11249</v>
      </c>
      <c r="C10441" s="411" t="s">
        <v>292</v>
      </c>
      <c r="D10441" s="412"/>
      <c r="E10441" s="412">
        <v>0</v>
      </c>
      <c r="F10441" s="412">
        <v>1017.5</v>
      </c>
      <c r="G10441" s="412"/>
      <c r="H10441" s="413"/>
    </row>
    <row r="10442" spans="2:8" ht="27.75" x14ac:dyDescent="0.35">
      <c r="B10442" s="410" t="s">
        <v>11250</v>
      </c>
      <c r="C10442" s="411" t="s">
        <v>292</v>
      </c>
      <c r="D10442" s="412"/>
      <c r="E10442" s="412">
        <v>1017.5</v>
      </c>
      <c r="F10442" s="412">
        <v>0</v>
      </c>
      <c r="G10442" s="412"/>
      <c r="H10442" s="413"/>
    </row>
    <row r="10443" spans="2:8" ht="27.75" x14ac:dyDescent="0.35">
      <c r="B10443" s="410" t="s">
        <v>11251</v>
      </c>
      <c r="C10443" s="411" t="s">
        <v>292</v>
      </c>
      <c r="D10443" s="412"/>
      <c r="E10443" s="412">
        <v>0</v>
      </c>
      <c r="F10443" s="412">
        <v>203.5</v>
      </c>
      <c r="G10443" s="412"/>
      <c r="H10443" s="413"/>
    </row>
    <row r="10444" spans="2:8" ht="27.75" x14ac:dyDescent="0.35">
      <c r="B10444" s="410" t="s">
        <v>11252</v>
      </c>
      <c r="C10444" s="411" t="s">
        <v>292</v>
      </c>
      <c r="D10444" s="412"/>
      <c r="E10444" s="412">
        <v>203.5</v>
      </c>
      <c r="F10444" s="412">
        <v>0</v>
      </c>
      <c r="G10444" s="412"/>
      <c r="H10444" s="413"/>
    </row>
    <row r="10445" spans="2:8" ht="27.75" x14ac:dyDescent="0.35">
      <c r="B10445" s="410" t="s">
        <v>11253</v>
      </c>
      <c r="C10445" s="411" t="s">
        <v>292</v>
      </c>
      <c r="D10445" s="412"/>
      <c r="E10445" s="412">
        <v>0</v>
      </c>
      <c r="F10445" s="412">
        <v>231.26</v>
      </c>
      <c r="G10445" s="412"/>
      <c r="H10445" s="413"/>
    </row>
    <row r="10446" spans="2:8" ht="27.75" x14ac:dyDescent="0.35">
      <c r="B10446" s="410" t="s">
        <v>11254</v>
      </c>
      <c r="C10446" s="411" t="s">
        <v>292</v>
      </c>
      <c r="D10446" s="412"/>
      <c r="E10446" s="412">
        <v>231.26</v>
      </c>
      <c r="F10446" s="412">
        <v>0</v>
      </c>
      <c r="G10446" s="412"/>
      <c r="H10446" s="413"/>
    </row>
    <row r="10447" spans="2:8" ht="27.75" x14ac:dyDescent="0.35">
      <c r="B10447" s="410" t="s">
        <v>11255</v>
      </c>
      <c r="C10447" s="411" t="s">
        <v>292</v>
      </c>
      <c r="D10447" s="412"/>
      <c r="E10447" s="412">
        <v>0</v>
      </c>
      <c r="F10447" s="412">
        <v>203.5</v>
      </c>
      <c r="G10447" s="412"/>
      <c r="H10447" s="413"/>
    </row>
    <row r="10448" spans="2:8" ht="27.75" x14ac:dyDescent="0.35">
      <c r="B10448" s="410" t="s">
        <v>11256</v>
      </c>
      <c r="C10448" s="411" t="s">
        <v>292</v>
      </c>
      <c r="D10448" s="412"/>
      <c r="E10448" s="412">
        <v>203.5</v>
      </c>
      <c r="F10448" s="412">
        <v>0</v>
      </c>
      <c r="G10448" s="412"/>
      <c r="H10448" s="413"/>
    </row>
    <row r="10449" spans="2:8" ht="27.75" x14ac:dyDescent="0.35">
      <c r="B10449" s="410" t="s">
        <v>11257</v>
      </c>
      <c r="C10449" s="411" t="s">
        <v>292</v>
      </c>
      <c r="D10449" s="412"/>
      <c r="E10449" s="412">
        <v>0</v>
      </c>
      <c r="F10449" s="412">
        <v>6680</v>
      </c>
      <c r="G10449" s="412"/>
      <c r="H10449" s="413"/>
    </row>
    <row r="10450" spans="2:8" ht="27.75" x14ac:dyDescent="0.35">
      <c r="B10450" s="410" t="s">
        <v>11258</v>
      </c>
      <c r="C10450" s="411" t="s">
        <v>292</v>
      </c>
      <c r="D10450" s="412"/>
      <c r="E10450" s="412">
        <v>6680</v>
      </c>
      <c r="F10450" s="412">
        <v>0</v>
      </c>
      <c r="G10450" s="412"/>
      <c r="H10450" s="413"/>
    </row>
    <row r="10451" spans="2:8" ht="27.75" x14ac:dyDescent="0.35">
      <c r="B10451" s="410" t="s">
        <v>11259</v>
      </c>
      <c r="C10451" s="411" t="s">
        <v>296</v>
      </c>
      <c r="D10451" s="412"/>
      <c r="E10451" s="412">
        <v>0</v>
      </c>
      <c r="F10451" s="412">
        <v>277.5</v>
      </c>
      <c r="G10451" s="412"/>
      <c r="H10451" s="413"/>
    </row>
    <row r="10452" spans="2:8" ht="27.75" x14ac:dyDescent="0.35">
      <c r="B10452" s="410" t="s">
        <v>11260</v>
      </c>
      <c r="C10452" s="411" t="s">
        <v>296</v>
      </c>
      <c r="D10452" s="412"/>
      <c r="E10452" s="412">
        <v>277.5</v>
      </c>
      <c r="F10452" s="412">
        <v>0</v>
      </c>
      <c r="G10452" s="412"/>
      <c r="H10452" s="413"/>
    </row>
    <row r="10453" spans="2:8" ht="27.75" x14ac:dyDescent="0.35">
      <c r="B10453" s="410" t="s">
        <v>11261</v>
      </c>
      <c r="C10453" s="411" t="s">
        <v>296</v>
      </c>
      <c r="D10453" s="412"/>
      <c r="E10453" s="412">
        <v>0</v>
      </c>
      <c r="F10453" s="412">
        <v>277.5</v>
      </c>
      <c r="G10453" s="412"/>
      <c r="H10453" s="413"/>
    </row>
    <row r="10454" spans="2:8" ht="27.75" x14ac:dyDescent="0.35">
      <c r="B10454" s="410" t="s">
        <v>11262</v>
      </c>
      <c r="C10454" s="411" t="s">
        <v>296</v>
      </c>
      <c r="D10454" s="412"/>
      <c r="E10454" s="412">
        <v>277.5</v>
      </c>
      <c r="F10454" s="412">
        <v>0</v>
      </c>
      <c r="G10454" s="412"/>
      <c r="H10454" s="413"/>
    </row>
    <row r="10455" spans="2:8" ht="27.75" x14ac:dyDescent="0.35">
      <c r="B10455" s="410" t="s">
        <v>11263</v>
      </c>
      <c r="C10455" s="411" t="s">
        <v>296</v>
      </c>
      <c r="D10455" s="412"/>
      <c r="E10455" s="412">
        <v>0</v>
      </c>
      <c r="F10455" s="412">
        <v>217.38</v>
      </c>
      <c r="G10455" s="412"/>
      <c r="H10455" s="413"/>
    </row>
    <row r="10456" spans="2:8" ht="27.75" x14ac:dyDescent="0.35">
      <c r="B10456" s="410" t="s">
        <v>11264</v>
      </c>
      <c r="C10456" s="411" t="s">
        <v>296</v>
      </c>
      <c r="D10456" s="412"/>
      <c r="E10456" s="412">
        <v>217.38</v>
      </c>
      <c r="F10456" s="412">
        <v>0</v>
      </c>
      <c r="G10456" s="412"/>
      <c r="H10456" s="413"/>
    </row>
    <row r="10457" spans="2:8" ht="27.75" x14ac:dyDescent="0.35">
      <c r="B10457" s="410" t="s">
        <v>11265</v>
      </c>
      <c r="C10457" s="411" t="s">
        <v>296</v>
      </c>
      <c r="D10457" s="412"/>
      <c r="E10457" s="412">
        <v>0</v>
      </c>
      <c r="F10457" s="412">
        <v>647.5</v>
      </c>
      <c r="G10457" s="412"/>
      <c r="H10457" s="413"/>
    </row>
    <row r="10458" spans="2:8" ht="27.75" x14ac:dyDescent="0.35">
      <c r="B10458" s="410" t="s">
        <v>11266</v>
      </c>
      <c r="C10458" s="411" t="s">
        <v>296</v>
      </c>
      <c r="D10458" s="412"/>
      <c r="E10458" s="412">
        <v>647.5</v>
      </c>
      <c r="F10458" s="412">
        <v>0</v>
      </c>
      <c r="G10458" s="412"/>
      <c r="H10458" s="413"/>
    </row>
    <row r="10459" spans="2:8" ht="27.75" x14ac:dyDescent="0.35">
      <c r="B10459" s="410" t="s">
        <v>11267</v>
      </c>
      <c r="C10459" s="411" t="s">
        <v>296</v>
      </c>
      <c r="D10459" s="412"/>
      <c r="E10459" s="412">
        <v>0</v>
      </c>
      <c r="F10459" s="412">
        <v>1017.5</v>
      </c>
      <c r="G10459" s="412"/>
      <c r="H10459" s="413"/>
    </row>
    <row r="10460" spans="2:8" ht="27.75" x14ac:dyDescent="0.35">
      <c r="B10460" s="410" t="s">
        <v>11268</v>
      </c>
      <c r="C10460" s="411" t="s">
        <v>296</v>
      </c>
      <c r="D10460" s="412"/>
      <c r="E10460" s="412">
        <v>1017.5</v>
      </c>
      <c r="F10460" s="412">
        <v>0</v>
      </c>
      <c r="G10460" s="412"/>
      <c r="H10460" s="413"/>
    </row>
    <row r="10461" spans="2:8" ht="27.75" x14ac:dyDescent="0.35">
      <c r="B10461" s="410" t="s">
        <v>11269</v>
      </c>
      <c r="C10461" s="411" t="s">
        <v>296</v>
      </c>
      <c r="D10461" s="412"/>
      <c r="E10461" s="412">
        <v>0</v>
      </c>
      <c r="F10461" s="412">
        <v>203.5</v>
      </c>
      <c r="G10461" s="412"/>
      <c r="H10461" s="413"/>
    </row>
    <row r="10462" spans="2:8" ht="27.75" x14ac:dyDescent="0.35">
      <c r="B10462" s="410" t="s">
        <v>11270</v>
      </c>
      <c r="C10462" s="411" t="s">
        <v>296</v>
      </c>
      <c r="D10462" s="412"/>
      <c r="E10462" s="412">
        <v>203.5</v>
      </c>
      <c r="F10462" s="412">
        <v>0</v>
      </c>
      <c r="G10462" s="412"/>
      <c r="H10462" s="413"/>
    </row>
    <row r="10463" spans="2:8" ht="27.75" x14ac:dyDescent="0.35">
      <c r="B10463" s="410" t="s">
        <v>11271</v>
      </c>
      <c r="C10463" s="411" t="s">
        <v>296</v>
      </c>
      <c r="D10463" s="412"/>
      <c r="E10463" s="412">
        <v>0</v>
      </c>
      <c r="F10463" s="412">
        <v>231.26</v>
      </c>
      <c r="G10463" s="412"/>
      <c r="H10463" s="413"/>
    </row>
    <row r="10464" spans="2:8" ht="27.75" x14ac:dyDescent="0.35">
      <c r="B10464" s="410" t="s">
        <v>11272</v>
      </c>
      <c r="C10464" s="411" t="s">
        <v>296</v>
      </c>
      <c r="D10464" s="412"/>
      <c r="E10464" s="412">
        <v>231.26</v>
      </c>
      <c r="F10464" s="412">
        <v>0</v>
      </c>
      <c r="G10464" s="412"/>
      <c r="H10464" s="413"/>
    </row>
    <row r="10465" spans="2:8" ht="27.75" x14ac:dyDescent="0.35">
      <c r="B10465" s="410" t="s">
        <v>11273</v>
      </c>
      <c r="C10465" s="411" t="s">
        <v>296</v>
      </c>
      <c r="D10465" s="412"/>
      <c r="E10465" s="412">
        <v>0</v>
      </c>
      <c r="F10465" s="412">
        <v>203.5</v>
      </c>
      <c r="G10465" s="412"/>
      <c r="H10465" s="413"/>
    </row>
    <row r="10466" spans="2:8" ht="27.75" x14ac:dyDescent="0.35">
      <c r="B10466" s="410" t="s">
        <v>11274</v>
      </c>
      <c r="C10466" s="411" t="s">
        <v>296</v>
      </c>
      <c r="D10466" s="412"/>
      <c r="E10466" s="412">
        <v>203.5</v>
      </c>
      <c r="F10466" s="412">
        <v>0</v>
      </c>
      <c r="G10466" s="412"/>
      <c r="H10466" s="413"/>
    </row>
    <row r="10467" spans="2:8" ht="27.75" x14ac:dyDescent="0.35">
      <c r="B10467" s="410" t="s">
        <v>11275</v>
      </c>
      <c r="C10467" s="411" t="s">
        <v>296</v>
      </c>
      <c r="D10467" s="412"/>
      <c r="E10467" s="412">
        <v>0</v>
      </c>
      <c r="F10467" s="412">
        <v>6650</v>
      </c>
      <c r="G10467" s="412"/>
      <c r="H10467" s="413"/>
    </row>
    <row r="10468" spans="2:8" ht="27.75" x14ac:dyDescent="0.35">
      <c r="B10468" s="410" t="s">
        <v>11276</v>
      </c>
      <c r="C10468" s="411" t="s">
        <v>296</v>
      </c>
      <c r="D10468" s="412"/>
      <c r="E10468" s="412">
        <v>6650</v>
      </c>
      <c r="F10468" s="412">
        <v>0</v>
      </c>
      <c r="G10468" s="412"/>
      <c r="H10468" s="413"/>
    </row>
    <row r="10469" spans="2:8" ht="27.75" x14ac:dyDescent="0.35">
      <c r="B10469" s="410" t="s">
        <v>11277</v>
      </c>
      <c r="C10469" s="411" t="s">
        <v>300</v>
      </c>
      <c r="D10469" s="412"/>
      <c r="E10469" s="412">
        <v>0</v>
      </c>
      <c r="F10469" s="412">
        <v>231.26</v>
      </c>
      <c r="G10469" s="412"/>
      <c r="H10469" s="413"/>
    </row>
    <row r="10470" spans="2:8" ht="27.75" x14ac:dyDescent="0.35">
      <c r="B10470" s="410" t="s">
        <v>11278</v>
      </c>
      <c r="C10470" s="411" t="s">
        <v>300</v>
      </c>
      <c r="D10470" s="412"/>
      <c r="E10470" s="412">
        <v>231.26</v>
      </c>
      <c r="F10470" s="412">
        <v>0</v>
      </c>
      <c r="G10470" s="412"/>
      <c r="H10470" s="413"/>
    </row>
    <row r="10471" spans="2:8" ht="27.75" x14ac:dyDescent="0.35">
      <c r="B10471" s="410" t="s">
        <v>11279</v>
      </c>
      <c r="C10471" s="411" t="s">
        <v>300</v>
      </c>
      <c r="D10471" s="412"/>
      <c r="E10471" s="412">
        <v>0</v>
      </c>
      <c r="F10471" s="412">
        <v>203.5</v>
      </c>
      <c r="G10471" s="412"/>
      <c r="H10471" s="413"/>
    </row>
    <row r="10472" spans="2:8" ht="27.75" x14ac:dyDescent="0.35">
      <c r="B10472" s="410" t="s">
        <v>11280</v>
      </c>
      <c r="C10472" s="411" t="s">
        <v>300</v>
      </c>
      <c r="D10472" s="412"/>
      <c r="E10472" s="412">
        <v>203.5</v>
      </c>
      <c r="F10472" s="412">
        <v>0</v>
      </c>
      <c r="G10472" s="412"/>
      <c r="H10472" s="413"/>
    </row>
    <row r="10473" spans="2:8" ht="27.75" x14ac:dyDescent="0.35">
      <c r="B10473" s="410" t="s">
        <v>11281</v>
      </c>
      <c r="C10473" s="411" t="s">
        <v>300</v>
      </c>
      <c r="D10473" s="412"/>
      <c r="E10473" s="412">
        <v>0</v>
      </c>
      <c r="F10473" s="412">
        <v>277.5</v>
      </c>
      <c r="G10473" s="412"/>
      <c r="H10473" s="413"/>
    </row>
    <row r="10474" spans="2:8" ht="27.75" x14ac:dyDescent="0.35">
      <c r="B10474" s="410" t="s">
        <v>11282</v>
      </c>
      <c r="C10474" s="411" t="s">
        <v>300</v>
      </c>
      <c r="D10474" s="412"/>
      <c r="E10474" s="412">
        <v>277.5</v>
      </c>
      <c r="F10474" s="412">
        <v>0</v>
      </c>
      <c r="G10474" s="412"/>
      <c r="H10474" s="413"/>
    </row>
    <row r="10475" spans="2:8" ht="27.75" x14ac:dyDescent="0.35">
      <c r="B10475" s="410" t="s">
        <v>11283</v>
      </c>
      <c r="C10475" s="411" t="s">
        <v>300</v>
      </c>
      <c r="D10475" s="412"/>
      <c r="E10475" s="412">
        <v>0</v>
      </c>
      <c r="F10475" s="412">
        <v>277.5</v>
      </c>
      <c r="G10475" s="412"/>
      <c r="H10475" s="413"/>
    </row>
    <row r="10476" spans="2:8" ht="27.75" x14ac:dyDescent="0.35">
      <c r="B10476" s="410" t="s">
        <v>11284</v>
      </c>
      <c r="C10476" s="411" t="s">
        <v>300</v>
      </c>
      <c r="D10476" s="412"/>
      <c r="E10476" s="412">
        <v>277.5</v>
      </c>
      <c r="F10476" s="412">
        <v>0</v>
      </c>
      <c r="G10476" s="412"/>
      <c r="H10476" s="413"/>
    </row>
    <row r="10477" spans="2:8" ht="27.75" x14ac:dyDescent="0.35">
      <c r="B10477" s="410" t="s">
        <v>11285</v>
      </c>
      <c r="C10477" s="411" t="s">
        <v>300</v>
      </c>
      <c r="D10477" s="412"/>
      <c r="E10477" s="412">
        <v>0</v>
      </c>
      <c r="F10477" s="412">
        <v>203.5</v>
      </c>
      <c r="G10477" s="412"/>
      <c r="H10477" s="413"/>
    </row>
    <row r="10478" spans="2:8" ht="27.75" x14ac:dyDescent="0.35">
      <c r="B10478" s="410" t="s">
        <v>11286</v>
      </c>
      <c r="C10478" s="411" t="s">
        <v>300</v>
      </c>
      <c r="D10478" s="412"/>
      <c r="E10478" s="412">
        <v>203.5</v>
      </c>
      <c r="F10478" s="412">
        <v>0</v>
      </c>
      <c r="G10478" s="412"/>
      <c r="H10478" s="413"/>
    </row>
    <row r="10479" spans="2:8" ht="27.75" x14ac:dyDescent="0.35">
      <c r="B10479" s="410" t="s">
        <v>11287</v>
      </c>
      <c r="C10479" s="411" t="s">
        <v>300</v>
      </c>
      <c r="D10479" s="412"/>
      <c r="E10479" s="412">
        <v>0</v>
      </c>
      <c r="F10479" s="412">
        <v>647.5</v>
      </c>
      <c r="G10479" s="412"/>
      <c r="H10479" s="413"/>
    </row>
    <row r="10480" spans="2:8" ht="27.75" x14ac:dyDescent="0.35">
      <c r="B10480" s="410" t="s">
        <v>11288</v>
      </c>
      <c r="C10480" s="411" t="s">
        <v>300</v>
      </c>
      <c r="D10480" s="412"/>
      <c r="E10480" s="412">
        <v>647.5</v>
      </c>
      <c r="F10480" s="412">
        <v>0</v>
      </c>
      <c r="G10480" s="412"/>
      <c r="H10480" s="413"/>
    </row>
    <row r="10481" spans="2:8" ht="27.75" x14ac:dyDescent="0.35">
      <c r="B10481" s="410" t="s">
        <v>11289</v>
      </c>
      <c r="C10481" s="411" t="s">
        <v>300</v>
      </c>
      <c r="D10481" s="412"/>
      <c r="E10481" s="412">
        <v>0</v>
      </c>
      <c r="F10481" s="412">
        <v>1024.08</v>
      </c>
      <c r="G10481" s="412"/>
      <c r="H10481" s="413"/>
    </row>
    <row r="10482" spans="2:8" ht="27.75" x14ac:dyDescent="0.35">
      <c r="B10482" s="410" t="s">
        <v>11290</v>
      </c>
      <c r="C10482" s="411" t="s">
        <v>300</v>
      </c>
      <c r="D10482" s="412"/>
      <c r="E10482" s="412">
        <v>1024.08</v>
      </c>
      <c r="F10482" s="412">
        <v>0</v>
      </c>
      <c r="G10482" s="412"/>
      <c r="H10482" s="413"/>
    </row>
    <row r="10483" spans="2:8" ht="27.75" x14ac:dyDescent="0.35">
      <c r="B10483" s="410" t="s">
        <v>11291</v>
      </c>
      <c r="C10483" s="411" t="s">
        <v>300</v>
      </c>
      <c r="D10483" s="412"/>
      <c r="E10483" s="412">
        <v>0</v>
      </c>
      <c r="F10483" s="412">
        <v>1017.5</v>
      </c>
      <c r="G10483" s="412"/>
      <c r="H10483" s="413"/>
    </row>
    <row r="10484" spans="2:8" ht="27.75" x14ac:dyDescent="0.35">
      <c r="B10484" s="410" t="s">
        <v>11292</v>
      </c>
      <c r="C10484" s="411" t="s">
        <v>300</v>
      </c>
      <c r="D10484" s="412"/>
      <c r="E10484" s="412">
        <v>1017.5</v>
      </c>
      <c r="F10484" s="412">
        <v>0</v>
      </c>
      <c r="G10484" s="412"/>
      <c r="H10484" s="413"/>
    </row>
    <row r="10485" spans="2:8" ht="27.75" x14ac:dyDescent="0.35">
      <c r="B10485" s="410" t="s">
        <v>11293</v>
      </c>
      <c r="C10485" s="411" t="s">
        <v>300</v>
      </c>
      <c r="D10485" s="412"/>
      <c r="E10485" s="412">
        <v>0</v>
      </c>
      <c r="F10485" s="412">
        <v>203.5</v>
      </c>
      <c r="G10485" s="412"/>
      <c r="H10485" s="413"/>
    </row>
    <row r="10486" spans="2:8" ht="27.75" x14ac:dyDescent="0.35">
      <c r="B10486" s="410" t="s">
        <v>11294</v>
      </c>
      <c r="C10486" s="411" t="s">
        <v>300</v>
      </c>
      <c r="D10486" s="412"/>
      <c r="E10486" s="412">
        <v>203.5</v>
      </c>
      <c r="F10486" s="412">
        <v>0</v>
      </c>
      <c r="G10486" s="412"/>
      <c r="H10486" s="413"/>
    </row>
    <row r="10487" spans="2:8" ht="27.75" x14ac:dyDescent="0.35">
      <c r="B10487" s="410" t="s">
        <v>11295</v>
      </c>
      <c r="C10487" s="411" t="s">
        <v>304</v>
      </c>
      <c r="D10487" s="412"/>
      <c r="E10487" s="412">
        <v>0</v>
      </c>
      <c r="F10487" s="412">
        <v>277.5</v>
      </c>
      <c r="G10487" s="412"/>
      <c r="H10487" s="413"/>
    </row>
    <row r="10488" spans="2:8" ht="27.75" x14ac:dyDescent="0.35">
      <c r="B10488" s="410" t="s">
        <v>11296</v>
      </c>
      <c r="C10488" s="411" t="s">
        <v>304</v>
      </c>
      <c r="D10488" s="412"/>
      <c r="E10488" s="412">
        <v>277.5</v>
      </c>
      <c r="F10488" s="412">
        <v>0</v>
      </c>
      <c r="G10488" s="412"/>
      <c r="H10488" s="413"/>
    </row>
    <row r="10489" spans="2:8" ht="27.75" x14ac:dyDescent="0.35">
      <c r="B10489" s="410" t="s">
        <v>11297</v>
      </c>
      <c r="C10489" s="411" t="s">
        <v>304</v>
      </c>
      <c r="D10489" s="412"/>
      <c r="E10489" s="412">
        <v>0</v>
      </c>
      <c r="F10489" s="412">
        <v>277.5</v>
      </c>
      <c r="G10489" s="412"/>
      <c r="H10489" s="413"/>
    </row>
    <row r="10490" spans="2:8" ht="27.75" x14ac:dyDescent="0.35">
      <c r="B10490" s="410" t="s">
        <v>11298</v>
      </c>
      <c r="C10490" s="411" t="s">
        <v>304</v>
      </c>
      <c r="D10490" s="412"/>
      <c r="E10490" s="412">
        <v>277.5</v>
      </c>
      <c r="F10490" s="412">
        <v>0</v>
      </c>
      <c r="G10490" s="412"/>
      <c r="H10490" s="413"/>
    </row>
    <row r="10491" spans="2:8" ht="27.75" x14ac:dyDescent="0.35">
      <c r="B10491" s="410" t="s">
        <v>11299</v>
      </c>
      <c r="C10491" s="411" t="s">
        <v>304</v>
      </c>
      <c r="D10491" s="412"/>
      <c r="E10491" s="412">
        <v>0</v>
      </c>
      <c r="F10491" s="412">
        <v>231.26</v>
      </c>
      <c r="G10491" s="412"/>
      <c r="H10491" s="413"/>
    </row>
    <row r="10492" spans="2:8" ht="27.75" x14ac:dyDescent="0.35">
      <c r="B10492" s="410" t="s">
        <v>11300</v>
      </c>
      <c r="C10492" s="411" t="s">
        <v>304</v>
      </c>
      <c r="D10492" s="412"/>
      <c r="E10492" s="412">
        <v>231.26</v>
      </c>
      <c r="F10492" s="412">
        <v>0</v>
      </c>
      <c r="G10492" s="412"/>
      <c r="H10492" s="413"/>
    </row>
    <row r="10493" spans="2:8" ht="27.75" x14ac:dyDescent="0.35">
      <c r="B10493" s="410" t="s">
        <v>11301</v>
      </c>
      <c r="C10493" s="411" t="s">
        <v>304</v>
      </c>
      <c r="D10493" s="412"/>
      <c r="E10493" s="412">
        <v>0</v>
      </c>
      <c r="F10493" s="412">
        <v>647.5</v>
      </c>
      <c r="G10493" s="412"/>
      <c r="H10493" s="413"/>
    </row>
    <row r="10494" spans="2:8" ht="27.75" x14ac:dyDescent="0.35">
      <c r="B10494" s="410" t="s">
        <v>11302</v>
      </c>
      <c r="C10494" s="411" t="s">
        <v>304</v>
      </c>
      <c r="D10494" s="412"/>
      <c r="E10494" s="412">
        <v>647.5</v>
      </c>
      <c r="F10494" s="412">
        <v>0</v>
      </c>
      <c r="G10494" s="412"/>
      <c r="H10494" s="413"/>
    </row>
    <row r="10495" spans="2:8" ht="27.75" x14ac:dyDescent="0.35">
      <c r="B10495" s="410" t="s">
        <v>11303</v>
      </c>
      <c r="C10495" s="411" t="s">
        <v>304</v>
      </c>
      <c r="D10495" s="412"/>
      <c r="E10495" s="412">
        <v>0</v>
      </c>
      <c r="F10495" s="412">
        <v>1017.5</v>
      </c>
      <c r="G10495" s="412"/>
      <c r="H10495" s="413"/>
    </row>
    <row r="10496" spans="2:8" ht="27.75" x14ac:dyDescent="0.35">
      <c r="B10496" s="410" t="s">
        <v>11304</v>
      </c>
      <c r="C10496" s="411" t="s">
        <v>304</v>
      </c>
      <c r="D10496" s="412"/>
      <c r="E10496" s="412">
        <v>1017.5</v>
      </c>
      <c r="F10496" s="412">
        <v>0</v>
      </c>
      <c r="G10496" s="412"/>
      <c r="H10496" s="413"/>
    </row>
    <row r="10497" spans="2:8" ht="27.75" x14ac:dyDescent="0.35">
      <c r="B10497" s="410" t="s">
        <v>11305</v>
      </c>
      <c r="C10497" s="411" t="s">
        <v>304</v>
      </c>
      <c r="D10497" s="412"/>
      <c r="E10497" s="412">
        <v>0</v>
      </c>
      <c r="F10497" s="412">
        <v>203.5</v>
      </c>
      <c r="G10497" s="412"/>
      <c r="H10497" s="413"/>
    </row>
    <row r="10498" spans="2:8" ht="27.75" x14ac:dyDescent="0.35">
      <c r="B10498" s="410" t="s">
        <v>11306</v>
      </c>
      <c r="C10498" s="411" t="s">
        <v>304</v>
      </c>
      <c r="D10498" s="412"/>
      <c r="E10498" s="412">
        <v>203.5</v>
      </c>
      <c r="F10498" s="412">
        <v>0</v>
      </c>
      <c r="G10498" s="412"/>
      <c r="H10498" s="413"/>
    </row>
    <row r="10499" spans="2:8" ht="27.75" x14ac:dyDescent="0.35">
      <c r="B10499" s="410" t="s">
        <v>11307</v>
      </c>
      <c r="C10499" s="411" t="s">
        <v>304</v>
      </c>
      <c r="D10499" s="412"/>
      <c r="E10499" s="412">
        <v>0</v>
      </c>
      <c r="F10499" s="412">
        <v>231.26</v>
      </c>
      <c r="G10499" s="412"/>
      <c r="H10499" s="413"/>
    </row>
    <row r="10500" spans="2:8" ht="27.75" x14ac:dyDescent="0.35">
      <c r="B10500" s="410" t="s">
        <v>11308</v>
      </c>
      <c r="C10500" s="411" t="s">
        <v>304</v>
      </c>
      <c r="D10500" s="412"/>
      <c r="E10500" s="412">
        <v>231.26</v>
      </c>
      <c r="F10500" s="412">
        <v>0</v>
      </c>
      <c r="G10500" s="412"/>
      <c r="H10500" s="413"/>
    </row>
    <row r="10501" spans="2:8" ht="27.75" x14ac:dyDescent="0.35">
      <c r="B10501" s="410" t="s">
        <v>11309</v>
      </c>
      <c r="C10501" s="411" t="s">
        <v>304</v>
      </c>
      <c r="D10501" s="412"/>
      <c r="E10501" s="412">
        <v>0</v>
      </c>
      <c r="F10501" s="412">
        <v>203.5</v>
      </c>
      <c r="G10501" s="412"/>
      <c r="H10501" s="413"/>
    </row>
    <row r="10502" spans="2:8" ht="27.75" x14ac:dyDescent="0.35">
      <c r="B10502" s="410" t="s">
        <v>11310</v>
      </c>
      <c r="C10502" s="411" t="s">
        <v>304</v>
      </c>
      <c r="D10502" s="412"/>
      <c r="E10502" s="412">
        <v>203.5</v>
      </c>
      <c r="F10502" s="412">
        <v>0</v>
      </c>
      <c r="G10502" s="412"/>
      <c r="H10502" s="413"/>
    </row>
    <row r="10503" spans="2:8" ht="27.75" x14ac:dyDescent="0.35">
      <c r="B10503" s="410" t="s">
        <v>11311</v>
      </c>
      <c r="C10503" s="411" t="s">
        <v>304</v>
      </c>
      <c r="D10503" s="412"/>
      <c r="E10503" s="412">
        <v>0</v>
      </c>
      <c r="F10503" s="412">
        <v>6680</v>
      </c>
      <c r="G10503" s="412"/>
      <c r="H10503" s="413"/>
    </row>
    <row r="10504" spans="2:8" ht="27.75" x14ac:dyDescent="0.35">
      <c r="B10504" s="410" t="s">
        <v>11312</v>
      </c>
      <c r="C10504" s="411" t="s">
        <v>304</v>
      </c>
      <c r="D10504" s="412"/>
      <c r="E10504" s="412">
        <v>6680</v>
      </c>
      <c r="F10504" s="412">
        <v>0</v>
      </c>
      <c r="G10504" s="412"/>
      <c r="H10504" s="413"/>
    </row>
    <row r="10505" spans="2:8" ht="27.75" x14ac:dyDescent="0.35">
      <c r="B10505" s="410" t="s">
        <v>11313</v>
      </c>
      <c r="C10505" s="411" t="s">
        <v>304</v>
      </c>
      <c r="D10505" s="412"/>
      <c r="E10505" s="412">
        <v>0</v>
      </c>
      <c r="F10505" s="412">
        <v>4956.5600000000004</v>
      </c>
      <c r="G10505" s="412"/>
      <c r="H10505" s="413"/>
    </row>
    <row r="10506" spans="2:8" ht="27.75" x14ac:dyDescent="0.35">
      <c r="B10506" s="410" t="s">
        <v>11314</v>
      </c>
      <c r="C10506" s="411" t="s">
        <v>304</v>
      </c>
      <c r="D10506" s="412"/>
      <c r="E10506" s="412">
        <v>4956.5600000000004</v>
      </c>
      <c r="F10506" s="412">
        <v>0</v>
      </c>
      <c r="G10506" s="412"/>
      <c r="H10506" s="413"/>
    </row>
    <row r="10507" spans="2:8" ht="27.75" x14ac:dyDescent="0.35">
      <c r="B10507" s="410" t="s">
        <v>11315</v>
      </c>
      <c r="C10507" s="411" t="s">
        <v>308</v>
      </c>
      <c r="D10507" s="412"/>
      <c r="E10507" s="412">
        <v>0</v>
      </c>
      <c r="F10507" s="412">
        <v>115.63</v>
      </c>
      <c r="G10507" s="412"/>
      <c r="H10507" s="413"/>
    </row>
    <row r="10508" spans="2:8" ht="27.75" x14ac:dyDescent="0.35">
      <c r="B10508" s="410" t="s">
        <v>11316</v>
      </c>
      <c r="C10508" s="411" t="s">
        <v>308</v>
      </c>
      <c r="D10508" s="412"/>
      <c r="E10508" s="412">
        <v>115.63</v>
      </c>
      <c r="F10508" s="412">
        <v>0</v>
      </c>
      <c r="G10508" s="412"/>
      <c r="H10508" s="413"/>
    </row>
    <row r="10509" spans="2:8" ht="27.75" x14ac:dyDescent="0.35">
      <c r="B10509" s="410" t="s">
        <v>11317</v>
      </c>
      <c r="C10509" s="411" t="s">
        <v>308</v>
      </c>
      <c r="D10509" s="412"/>
      <c r="E10509" s="412">
        <v>0</v>
      </c>
      <c r="F10509" s="412">
        <v>101.75</v>
      </c>
      <c r="G10509" s="412"/>
      <c r="H10509" s="413"/>
    </row>
    <row r="10510" spans="2:8" ht="27.75" x14ac:dyDescent="0.35">
      <c r="B10510" s="410" t="s">
        <v>11318</v>
      </c>
      <c r="C10510" s="411" t="s">
        <v>308</v>
      </c>
      <c r="D10510" s="412"/>
      <c r="E10510" s="412">
        <v>101.75</v>
      </c>
      <c r="F10510" s="412">
        <v>0</v>
      </c>
      <c r="G10510" s="412"/>
      <c r="H10510" s="413"/>
    </row>
    <row r="10511" spans="2:8" ht="27.75" x14ac:dyDescent="0.35">
      <c r="B10511" s="410" t="s">
        <v>11319</v>
      </c>
      <c r="C10511" s="411" t="s">
        <v>308</v>
      </c>
      <c r="D10511" s="412"/>
      <c r="E10511" s="412">
        <v>0</v>
      </c>
      <c r="F10511" s="412">
        <v>138.75</v>
      </c>
      <c r="G10511" s="412"/>
      <c r="H10511" s="413"/>
    </row>
    <row r="10512" spans="2:8" ht="27.75" x14ac:dyDescent="0.35">
      <c r="B10512" s="410" t="s">
        <v>11320</v>
      </c>
      <c r="C10512" s="411" t="s">
        <v>308</v>
      </c>
      <c r="D10512" s="412"/>
      <c r="E10512" s="412">
        <v>138.75</v>
      </c>
      <c r="F10512" s="412">
        <v>0</v>
      </c>
      <c r="G10512" s="412"/>
      <c r="H10512" s="413"/>
    </row>
    <row r="10513" spans="2:8" ht="27.75" x14ac:dyDescent="0.35">
      <c r="B10513" s="410" t="s">
        <v>11321</v>
      </c>
      <c r="C10513" s="411" t="s">
        <v>308</v>
      </c>
      <c r="D10513" s="412"/>
      <c r="E10513" s="412">
        <v>0</v>
      </c>
      <c r="F10513" s="412">
        <v>138.75</v>
      </c>
      <c r="G10513" s="412"/>
      <c r="H10513" s="413"/>
    </row>
    <row r="10514" spans="2:8" ht="27.75" x14ac:dyDescent="0.35">
      <c r="B10514" s="410" t="s">
        <v>11322</v>
      </c>
      <c r="C10514" s="411" t="s">
        <v>308</v>
      </c>
      <c r="D10514" s="412"/>
      <c r="E10514" s="412">
        <v>138.75</v>
      </c>
      <c r="F10514" s="412">
        <v>0</v>
      </c>
      <c r="G10514" s="412"/>
      <c r="H10514" s="413"/>
    </row>
    <row r="10515" spans="2:8" ht="27.75" x14ac:dyDescent="0.35">
      <c r="B10515" s="410" t="s">
        <v>11323</v>
      </c>
      <c r="C10515" s="411" t="s">
        <v>308</v>
      </c>
      <c r="D10515" s="412"/>
      <c r="E10515" s="412">
        <v>0</v>
      </c>
      <c r="F10515" s="412">
        <v>101.75</v>
      </c>
      <c r="G10515" s="412"/>
      <c r="H10515" s="413"/>
    </row>
    <row r="10516" spans="2:8" ht="27.75" x14ac:dyDescent="0.35">
      <c r="B10516" s="410" t="s">
        <v>11324</v>
      </c>
      <c r="C10516" s="411" t="s">
        <v>308</v>
      </c>
      <c r="D10516" s="412"/>
      <c r="E10516" s="412">
        <v>101.75</v>
      </c>
      <c r="F10516" s="412">
        <v>0</v>
      </c>
      <c r="G10516" s="412"/>
      <c r="H10516" s="413"/>
    </row>
    <row r="10517" spans="2:8" ht="27.75" x14ac:dyDescent="0.35">
      <c r="B10517" s="410" t="s">
        <v>11325</v>
      </c>
      <c r="C10517" s="411" t="s">
        <v>308</v>
      </c>
      <c r="D10517" s="412"/>
      <c r="E10517" s="412">
        <v>0</v>
      </c>
      <c r="F10517" s="412">
        <v>323.75</v>
      </c>
      <c r="G10517" s="412"/>
      <c r="H10517" s="413"/>
    </row>
    <row r="10518" spans="2:8" ht="27.75" x14ac:dyDescent="0.35">
      <c r="B10518" s="410" t="s">
        <v>11326</v>
      </c>
      <c r="C10518" s="411" t="s">
        <v>308</v>
      </c>
      <c r="D10518" s="412"/>
      <c r="E10518" s="412">
        <v>323.75</v>
      </c>
      <c r="F10518" s="412">
        <v>0</v>
      </c>
      <c r="G10518" s="412"/>
      <c r="H10518" s="413"/>
    </row>
    <row r="10519" spans="2:8" ht="27.75" x14ac:dyDescent="0.35">
      <c r="B10519" s="410" t="s">
        <v>11327</v>
      </c>
      <c r="C10519" s="411" t="s">
        <v>308</v>
      </c>
      <c r="D10519" s="412"/>
      <c r="E10519" s="412">
        <v>0</v>
      </c>
      <c r="F10519" s="412">
        <v>512.04</v>
      </c>
      <c r="G10519" s="412"/>
      <c r="H10519" s="413"/>
    </row>
    <row r="10520" spans="2:8" ht="27.75" x14ac:dyDescent="0.35">
      <c r="B10520" s="410" t="s">
        <v>11328</v>
      </c>
      <c r="C10520" s="411" t="s">
        <v>308</v>
      </c>
      <c r="D10520" s="412"/>
      <c r="E10520" s="412">
        <v>512.04</v>
      </c>
      <c r="F10520" s="412">
        <v>0</v>
      </c>
      <c r="G10520" s="412"/>
      <c r="H10520" s="413"/>
    </row>
    <row r="10521" spans="2:8" ht="27.75" x14ac:dyDescent="0.35">
      <c r="B10521" s="410" t="s">
        <v>11329</v>
      </c>
      <c r="C10521" s="411" t="s">
        <v>308</v>
      </c>
      <c r="D10521" s="412"/>
      <c r="E10521" s="412">
        <v>0</v>
      </c>
      <c r="F10521" s="412">
        <v>508.75</v>
      </c>
      <c r="G10521" s="412"/>
      <c r="H10521" s="413"/>
    </row>
    <row r="10522" spans="2:8" ht="27.75" x14ac:dyDescent="0.35">
      <c r="B10522" s="410" t="s">
        <v>11330</v>
      </c>
      <c r="C10522" s="411" t="s">
        <v>308</v>
      </c>
      <c r="D10522" s="412"/>
      <c r="E10522" s="412">
        <v>508.75</v>
      </c>
      <c r="F10522" s="412">
        <v>0</v>
      </c>
      <c r="G10522" s="412"/>
      <c r="H10522" s="413"/>
    </row>
    <row r="10523" spans="2:8" ht="27.75" x14ac:dyDescent="0.35">
      <c r="B10523" s="410" t="s">
        <v>11331</v>
      </c>
      <c r="C10523" s="411" t="s">
        <v>308</v>
      </c>
      <c r="D10523" s="412"/>
      <c r="E10523" s="412">
        <v>0</v>
      </c>
      <c r="F10523" s="412">
        <v>101.75</v>
      </c>
      <c r="G10523" s="412"/>
      <c r="H10523" s="413"/>
    </row>
    <row r="10524" spans="2:8" ht="27.75" x14ac:dyDescent="0.35">
      <c r="B10524" s="410" t="s">
        <v>11332</v>
      </c>
      <c r="C10524" s="411" t="s">
        <v>308</v>
      </c>
      <c r="D10524" s="412"/>
      <c r="E10524" s="412">
        <v>101.75</v>
      </c>
      <c r="F10524" s="412">
        <v>0</v>
      </c>
      <c r="G10524" s="412"/>
      <c r="H10524" s="413"/>
    </row>
    <row r="10525" spans="2:8" ht="27.75" x14ac:dyDescent="0.35">
      <c r="B10525" s="410" t="s">
        <v>11333</v>
      </c>
      <c r="C10525" s="411" t="s">
        <v>282</v>
      </c>
      <c r="D10525" s="412"/>
      <c r="E10525" s="412">
        <v>0</v>
      </c>
      <c r="F10525" s="412">
        <v>231.26</v>
      </c>
      <c r="G10525" s="412"/>
      <c r="H10525" s="413"/>
    </row>
    <row r="10526" spans="2:8" ht="27.75" x14ac:dyDescent="0.35">
      <c r="B10526" s="410" t="s">
        <v>11334</v>
      </c>
      <c r="C10526" s="411" t="s">
        <v>282</v>
      </c>
      <c r="D10526" s="412"/>
      <c r="E10526" s="412">
        <v>231.26</v>
      </c>
      <c r="F10526" s="412">
        <v>0</v>
      </c>
      <c r="G10526" s="412"/>
      <c r="H10526" s="413"/>
    </row>
    <row r="10527" spans="2:8" ht="27.75" x14ac:dyDescent="0.35">
      <c r="B10527" s="410" t="s">
        <v>11335</v>
      </c>
      <c r="C10527" s="411" t="s">
        <v>282</v>
      </c>
      <c r="D10527" s="412"/>
      <c r="E10527" s="412">
        <v>0</v>
      </c>
      <c r="F10527" s="412">
        <v>203.5</v>
      </c>
      <c r="G10527" s="412"/>
      <c r="H10527" s="413"/>
    </row>
    <row r="10528" spans="2:8" ht="27.75" x14ac:dyDescent="0.35">
      <c r="B10528" s="410" t="s">
        <v>11336</v>
      </c>
      <c r="C10528" s="411" t="s">
        <v>282</v>
      </c>
      <c r="D10528" s="412"/>
      <c r="E10528" s="412">
        <v>203.5</v>
      </c>
      <c r="F10528" s="412">
        <v>0</v>
      </c>
      <c r="G10528" s="412"/>
      <c r="H10528" s="413"/>
    </row>
    <row r="10529" spans="2:8" ht="27.75" x14ac:dyDescent="0.35">
      <c r="B10529" s="410" t="s">
        <v>11337</v>
      </c>
      <c r="C10529" s="411" t="s">
        <v>282</v>
      </c>
      <c r="D10529" s="412"/>
      <c r="E10529" s="412">
        <v>0</v>
      </c>
      <c r="F10529" s="412">
        <v>277.5</v>
      </c>
      <c r="G10529" s="412"/>
      <c r="H10529" s="413"/>
    </row>
    <row r="10530" spans="2:8" ht="27.75" x14ac:dyDescent="0.35">
      <c r="B10530" s="410" t="s">
        <v>11338</v>
      </c>
      <c r="C10530" s="411" t="s">
        <v>282</v>
      </c>
      <c r="D10530" s="412"/>
      <c r="E10530" s="412">
        <v>277.5</v>
      </c>
      <c r="F10530" s="412">
        <v>0</v>
      </c>
      <c r="G10530" s="412"/>
      <c r="H10530" s="413"/>
    </row>
    <row r="10531" spans="2:8" ht="27.75" x14ac:dyDescent="0.35">
      <c r="B10531" s="410" t="s">
        <v>11339</v>
      </c>
      <c r="C10531" s="411" t="s">
        <v>282</v>
      </c>
      <c r="D10531" s="412"/>
      <c r="E10531" s="412">
        <v>0</v>
      </c>
      <c r="F10531" s="412">
        <v>277.5</v>
      </c>
      <c r="G10531" s="412"/>
      <c r="H10531" s="413"/>
    </row>
    <row r="10532" spans="2:8" ht="27.75" x14ac:dyDescent="0.35">
      <c r="B10532" s="410" t="s">
        <v>11340</v>
      </c>
      <c r="C10532" s="411" t="s">
        <v>282</v>
      </c>
      <c r="D10532" s="412"/>
      <c r="E10532" s="412">
        <v>277.5</v>
      </c>
      <c r="F10532" s="412">
        <v>0</v>
      </c>
      <c r="G10532" s="412"/>
      <c r="H10532" s="413"/>
    </row>
    <row r="10533" spans="2:8" ht="27.75" x14ac:dyDescent="0.35">
      <c r="B10533" s="410" t="s">
        <v>11341</v>
      </c>
      <c r="C10533" s="411" t="s">
        <v>282</v>
      </c>
      <c r="D10533" s="412"/>
      <c r="E10533" s="412">
        <v>0</v>
      </c>
      <c r="F10533" s="412">
        <v>203.5</v>
      </c>
      <c r="G10533" s="412"/>
      <c r="H10533" s="413"/>
    </row>
    <row r="10534" spans="2:8" ht="27.75" x14ac:dyDescent="0.35">
      <c r="B10534" s="410" t="s">
        <v>11342</v>
      </c>
      <c r="C10534" s="411" t="s">
        <v>282</v>
      </c>
      <c r="D10534" s="412"/>
      <c r="E10534" s="412">
        <v>203.5</v>
      </c>
      <c r="F10534" s="412">
        <v>0</v>
      </c>
      <c r="G10534" s="412"/>
      <c r="H10534" s="413"/>
    </row>
    <row r="10535" spans="2:8" ht="27.75" x14ac:dyDescent="0.35">
      <c r="B10535" s="410" t="s">
        <v>11343</v>
      </c>
      <c r="C10535" s="411" t="s">
        <v>282</v>
      </c>
      <c r="D10535" s="412"/>
      <c r="E10535" s="412">
        <v>0</v>
      </c>
      <c r="F10535" s="412">
        <v>647.5</v>
      </c>
      <c r="G10535" s="412"/>
      <c r="H10535" s="413"/>
    </row>
    <row r="10536" spans="2:8" ht="27.75" x14ac:dyDescent="0.35">
      <c r="B10536" s="410" t="s">
        <v>11344</v>
      </c>
      <c r="C10536" s="411" t="s">
        <v>282</v>
      </c>
      <c r="D10536" s="412"/>
      <c r="E10536" s="412">
        <v>647.5</v>
      </c>
      <c r="F10536" s="412">
        <v>0</v>
      </c>
      <c r="G10536" s="412"/>
      <c r="H10536" s="413"/>
    </row>
    <row r="10537" spans="2:8" ht="27.75" x14ac:dyDescent="0.35">
      <c r="B10537" s="410" t="s">
        <v>11345</v>
      </c>
      <c r="C10537" s="411" t="s">
        <v>282</v>
      </c>
      <c r="D10537" s="412"/>
      <c r="E10537" s="412">
        <v>0</v>
      </c>
      <c r="F10537" s="412">
        <v>1024.08</v>
      </c>
      <c r="G10537" s="412"/>
      <c r="H10537" s="413"/>
    </row>
    <row r="10538" spans="2:8" ht="27.75" x14ac:dyDescent="0.35">
      <c r="B10538" s="410" t="s">
        <v>11346</v>
      </c>
      <c r="C10538" s="411" t="s">
        <v>282</v>
      </c>
      <c r="D10538" s="412"/>
      <c r="E10538" s="412">
        <v>1024.08</v>
      </c>
      <c r="F10538" s="412">
        <v>0</v>
      </c>
      <c r="G10538" s="412"/>
      <c r="H10538" s="413"/>
    </row>
    <row r="10539" spans="2:8" ht="27.75" x14ac:dyDescent="0.35">
      <c r="B10539" s="410" t="s">
        <v>11347</v>
      </c>
      <c r="C10539" s="411" t="s">
        <v>282</v>
      </c>
      <c r="D10539" s="412"/>
      <c r="E10539" s="412">
        <v>0</v>
      </c>
      <c r="F10539" s="412">
        <v>1017.5</v>
      </c>
      <c r="G10539" s="412"/>
      <c r="H10539" s="413"/>
    </row>
    <row r="10540" spans="2:8" ht="27.75" x14ac:dyDescent="0.35">
      <c r="B10540" s="410" t="s">
        <v>11348</v>
      </c>
      <c r="C10540" s="411" t="s">
        <v>282</v>
      </c>
      <c r="D10540" s="412"/>
      <c r="E10540" s="412">
        <v>1017.5</v>
      </c>
      <c r="F10540" s="412">
        <v>0</v>
      </c>
      <c r="G10540" s="412"/>
      <c r="H10540" s="413"/>
    </row>
    <row r="10541" spans="2:8" ht="27.75" x14ac:dyDescent="0.35">
      <c r="B10541" s="410" t="s">
        <v>11349</v>
      </c>
      <c r="C10541" s="411" t="s">
        <v>282</v>
      </c>
      <c r="D10541" s="412"/>
      <c r="E10541" s="412">
        <v>0</v>
      </c>
      <c r="F10541" s="412">
        <v>203.5</v>
      </c>
      <c r="G10541" s="412"/>
      <c r="H10541" s="413"/>
    </row>
    <row r="10542" spans="2:8" ht="27.75" x14ac:dyDescent="0.35">
      <c r="B10542" s="410" t="s">
        <v>11350</v>
      </c>
      <c r="C10542" s="411" t="s">
        <v>282</v>
      </c>
      <c r="D10542" s="412"/>
      <c r="E10542" s="412">
        <v>203.5</v>
      </c>
      <c r="F10542" s="412">
        <v>0</v>
      </c>
      <c r="G10542" s="412"/>
      <c r="H10542" s="413"/>
    </row>
    <row r="10543" spans="2:8" x14ac:dyDescent="0.35">
      <c r="B10543" s="410" t="s">
        <v>11351</v>
      </c>
      <c r="C10543" s="411" t="s">
        <v>2692</v>
      </c>
      <c r="D10543" s="412">
        <v>0</v>
      </c>
      <c r="E10543" s="412">
        <v>64770.78</v>
      </c>
      <c r="F10543" s="412">
        <v>64770.78</v>
      </c>
      <c r="G10543" s="412">
        <v>0</v>
      </c>
      <c r="H10543" s="413"/>
    </row>
    <row r="10544" spans="2:8" ht="40.5" x14ac:dyDescent="0.35">
      <c r="B10544" s="410" t="s">
        <v>11352</v>
      </c>
      <c r="C10544" s="411" t="s">
        <v>393</v>
      </c>
      <c r="D10544" s="412"/>
      <c r="E10544" s="412">
        <v>0</v>
      </c>
      <c r="F10544" s="412">
        <v>366</v>
      </c>
      <c r="G10544" s="412"/>
      <c r="H10544" s="413"/>
    </row>
    <row r="10545" spans="2:8" ht="40.5" x14ac:dyDescent="0.35">
      <c r="B10545" s="410" t="s">
        <v>11353</v>
      </c>
      <c r="C10545" s="411" t="s">
        <v>393</v>
      </c>
      <c r="D10545" s="412"/>
      <c r="E10545" s="412">
        <v>366</v>
      </c>
      <c r="F10545" s="412">
        <v>0</v>
      </c>
      <c r="G10545" s="412"/>
      <c r="H10545" s="413"/>
    </row>
    <row r="10546" spans="2:8" ht="40.5" x14ac:dyDescent="0.35">
      <c r="B10546" s="410" t="s">
        <v>11354</v>
      </c>
      <c r="C10546" s="411" t="s">
        <v>393</v>
      </c>
      <c r="D10546" s="412"/>
      <c r="E10546" s="412">
        <v>0</v>
      </c>
      <c r="F10546" s="412">
        <v>366</v>
      </c>
      <c r="G10546" s="412"/>
      <c r="H10546" s="413"/>
    </row>
    <row r="10547" spans="2:8" ht="40.5" x14ac:dyDescent="0.35">
      <c r="B10547" s="410" t="s">
        <v>11355</v>
      </c>
      <c r="C10547" s="411" t="s">
        <v>393</v>
      </c>
      <c r="D10547" s="412"/>
      <c r="E10547" s="412">
        <v>366</v>
      </c>
      <c r="F10547" s="412">
        <v>0</v>
      </c>
      <c r="G10547" s="412"/>
      <c r="H10547" s="413"/>
    </row>
    <row r="10548" spans="2:8" ht="40.5" x14ac:dyDescent="0.35">
      <c r="B10548" s="410" t="s">
        <v>11356</v>
      </c>
      <c r="C10548" s="411" t="s">
        <v>393</v>
      </c>
      <c r="D10548" s="412"/>
      <c r="E10548" s="412">
        <v>0</v>
      </c>
      <c r="F10548" s="412">
        <v>305</v>
      </c>
      <c r="G10548" s="412"/>
      <c r="H10548" s="413"/>
    </row>
    <row r="10549" spans="2:8" ht="40.5" x14ac:dyDescent="0.35">
      <c r="B10549" s="410" t="s">
        <v>11357</v>
      </c>
      <c r="C10549" s="411" t="s">
        <v>393</v>
      </c>
      <c r="D10549" s="412"/>
      <c r="E10549" s="412">
        <v>305</v>
      </c>
      <c r="F10549" s="412">
        <v>0</v>
      </c>
      <c r="G10549" s="412"/>
      <c r="H10549" s="413"/>
    </row>
    <row r="10550" spans="2:8" ht="40.5" x14ac:dyDescent="0.35">
      <c r="B10550" s="410" t="s">
        <v>11358</v>
      </c>
      <c r="C10550" s="411" t="s">
        <v>393</v>
      </c>
      <c r="D10550" s="412"/>
      <c r="E10550" s="412">
        <v>0</v>
      </c>
      <c r="F10550" s="412">
        <v>854</v>
      </c>
      <c r="G10550" s="412"/>
      <c r="H10550" s="413"/>
    </row>
    <row r="10551" spans="2:8" ht="40.5" x14ac:dyDescent="0.35">
      <c r="B10551" s="410" t="s">
        <v>11359</v>
      </c>
      <c r="C10551" s="411" t="s">
        <v>393</v>
      </c>
      <c r="D10551" s="412"/>
      <c r="E10551" s="412">
        <v>854</v>
      </c>
      <c r="F10551" s="412">
        <v>0</v>
      </c>
      <c r="G10551" s="412"/>
      <c r="H10551" s="413"/>
    </row>
    <row r="10552" spans="2:8" ht="40.5" x14ac:dyDescent="0.35">
      <c r="B10552" s="410" t="s">
        <v>11360</v>
      </c>
      <c r="C10552" s="411" t="s">
        <v>393</v>
      </c>
      <c r="D10552" s="412"/>
      <c r="E10552" s="412">
        <v>0</v>
      </c>
      <c r="F10552" s="412">
        <v>268.39999999999998</v>
      </c>
      <c r="G10552" s="412"/>
      <c r="H10552" s="413"/>
    </row>
    <row r="10553" spans="2:8" ht="40.5" x14ac:dyDescent="0.35">
      <c r="B10553" s="410" t="s">
        <v>11361</v>
      </c>
      <c r="C10553" s="411" t="s">
        <v>393</v>
      </c>
      <c r="D10553" s="412"/>
      <c r="E10553" s="412">
        <v>268.39999999999998</v>
      </c>
      <c r="F10553" s="412">
        <v>0</v>
      </c>
      <c r="G10553" s="412"/>
      <c r="H10553" s="413"/>
    </row>
    <row r="10554" spans="2:8" ht="40.5" x14ac:dyDescent="0.35">
      <c r="B10554" s="410" t="s">
        <v>11362</v>
      </c>
      <c r="C10554" s="411" t="s">
        <v>393</v>
      </c>
      <c r="D10554" s="412"/>
      <c r="E10554" s="412">
        <v>0</v>
      </c>
      <c r="F10554" s="412">
        <v>1342</v>
      </c>
      <c r="G10554" s="412"/>
      <c r="H10554" s="413"/>
    </row>
    <row r="10555" spans="2:8" ht="40.5" x14ac:dyDescent="0.35">
      <c r="B10555" s="410" t="s">
        <v>11363</v>
      </c>
      <c r="C10555" s="411" t="s">
        <v>393</v>
      </c>
      <c r="D10555" s="412"/>
      <c r="E10555" s="412">
        <v>1342</v>
      </c>
      <c r="F10555" s="412">
        <v>0</v>
      </c>
      <c r="G10555" s="412"/>
      <c r="H10555" s="413"/>
    </row>
    <row r="10556" spans="2:8" ht="40.5" x14ac:dyDescent="0.35">
      <c r="B10556" s="410" t="s">
        <v>11364</v>
      </c>
      <c r="C10556" s="411" t="s">
        <v>393</v>
      </c>
      <c r="D10556" s="412"/>
      <c r="E10556" s="412">
        <v>0</v>
      </c>
      <c r="F10556" s="412">
        <v>405.65</v>
      </c>
      <c r="G10556" s="412"/>
      <c r="H10556" s="413"/>
    </row>
    <row r="10557" spans="2:8" ht="40.5" x14ac:dyDescent="0.35">
      <c r="B10557" s="410" t="s">
        <v>11365</v>
      </c>
      <c r="C10557" s="411" t="s">
        <v>393</v>
      </c>
      <c r="D10557" s="412"/>
      <c r="E10557" s="412">
        <v>405.65</v>
      </c>
      <c r="F10557" s="412">
        <v>0</v>
      </c>
      <c r="G10557" s="412"/>
      <c r="H10557" s="413"/>
    </row>
    <row r="10558" spans="2:8" ht="27.75" x14ac:dyDescent="0.35">
      <c r="B10558" s="410" t="s">
        <v>11366</v>
      </c>
      <c r="C10558" s="411" t="s">
        <v>434</v>
      </c>
      <c r="D10558" s="412"/>
      <c r="E10558" s="412">
        <v>0</v>
      </c>
      <c r="F10558" s="412">
        <v>366</v>
      </c>
      <c r="G10558" s="412"/>
      <c r="H10558" s="413"/>
    </row>
    <row r="10559" spans="2:8" ht="27.75" x14ac:dyDescent="0.35">
      <c r="B10559" s="410" t="s">
        <v>11367</v>
      </c>
      <c r="C10559" s="411" t="s">
        <v>434</v>
      </c>
      <c r="D10559" s="412"/>
      <c r="E10559" s="412">
        <v>366</v>
      </c>
      <c r="F10559" s="412">
        <v>0</v>
      </c>
      <c r="G10559" s="412"/>
      <c r="H10559" s="413"/>
    </row>
    <row r="10560" spans="2:8" ht="27.75" x14ac:dyDescent="0.35">
      <c r="B10560" s="410" t="s">
        <v>11368</v>
      </c>
      <c r="C10560" s="411" t="s">
        <v>434</v>
      </c>
      <c r="D10560" s="412"/>
      <c r="E10560" s="412">
        <v>0</v>
      </c>
      <c r="F10560" s="412">
        <v>366</v>
      </c>
      <c r="G10560" s="412"/>
      <c r="H10560" s="413"/>
    </row>
    <row r="10561" spans="2:8" ht="27.75" x14ac:dyDescent="0.35">
      <c r="B10561" s="410" t="s">
        <v>11369</v>
      </c>
      <c r="C10561" s="411" t="s">
        <v>434</v>
      </c>
      <c r="D10561" s="412"/>
      <c r="E10561" s="412">
        <v>366</v>
      </c>
      <c r="F10561" s="412">
        <v>0</v>
      </c>
      <c r="G10561" s="412"/>
      <c r="H10561" s="413"/>
    </row>
    <row r="10562" spans="2:8" ht="27.75" x14ac:dyDescent="0.35">
      <c r="B10562" s="410" t="s">
        <v>11370</v>
      </c>
      <c r="C10562" s="411" t="s">
        <v>434</v>
      </c>
      <c r="D10562" s="412"/>
      <c r="E10562" s="412">
        <v>0</v>
      </c>
      <c r="F10562" s="412">
        <v>305</v>
      </c>
      <c r="G10562" s="412"/>
      <c r="H10562" s="413"/>
    </row>
    <row r="10563" spans="2:8" ht="27.75" x14ac:dyDescent="0.35">
      <c r="B10563" s="410" t="s">
        <v>11371</v>
      </c>
      <c r="C10563" s="411" t="s">
        <v>434</v>
      </c>
      <c r="D10563" s="412"/>
      <c r="E10563" s="412">
        <v>305</v>
      </c>
      <c r="F10563" s="412">
        <v>0</v>
      </c>
      <c r="G10563" s="412"/>
      <c r="H10563" s="413"/>
    </row>
    <row r="10564" spans="2:8" ht="27.75" x14ac:dyDescent="0.35">
      <c r="B10564" s="410" t="s">
        <v>11372</v>
      </c>
      <c r="C10564" s="411" t="s">
        <v>434</v>
      </c>
      <c r="D10564" s="412"/>
      <c r="E10564" s="412">
        <v>0</v>
      </c>
      <c r="F10564" s="412">
        <v>854</v>
      </c>
      <c r="G10564" s="412"/>
      <c r="H10564" s="413"/>
    </row>
    <row r="10565" spans="2:8" ht="27.75" x14ac:dyDescent="0.35">
      <c r="B10565" s="410" t="s">
        <v>11373</v>
      </c>
      <c r="C10565" s="411" t="s">
        <v>434</v>
      </c>
      <c r="D10565" s="412"/>
      <c r="E10565" s="412">
        <v>854</v>
      </c>
      <c r="F10565" s="412">
        <v>0</v>
      </c>
      <c r="G10565" s="412"/>
      <c r="H10565" s="413"/>
    </row>
    <row r="10566" spans="2:8" ht="27.75" x14ac:dyDescent="0.35">
      <c r="B10566" s="410" t="s">
        <v>11374</v>
      </c>
      <c r="C10566" s="411" t="s">
        <v>434</v>
      </c>
      <c r="D10566" s="412"/>
      <c r="E10566" s="412">
        <v>0</v>
      </c>
      <c r="F10566" s="412">
        <v>268.39999999999998</v>
      </c>
      <c r="G10566" s="412"/>
      <c r="H10566" s="413"/>
    </row>
    <row r="10567" spans="2:8" ht="27.75" x14ac:dyDescent="0.35">
      <c r="B10567" s="410" t="s">
        <v>11375</v>
      </c>
      <c r="C10567" s="411" t="s">
        <v>434</v>
      </c>
      <c r="D10567" s="412"/>
      <c r="E10567" s="412">
        <v>268.39999999999998</v>
      </c>
      <c r="F10567" s="412">
        <v>0</v>
      </c>
      <c r="G10567" s="412"/>
      <c r="H10567" s="413"/>
    </row>
    <row r="10568" spans="2:8" ht="27.75" x14ac:dyDescent="0.35">
      <c r="B10568" s="410" t="s">
        <v>11376</v>
      </c>
      <c r="C10568" s="411" t="s">
        <v>434</v>
      </c>
      <c r="D10568" s="412"/>
      <c r="E10568" s="412">
        <v>0</v>
      </c>
      <c r="F10568" s="412">
        <v>1342</v>
      </c>
      <c r="G10568" s="412"/>
      <c r="H10568" s="413"/>
    </row>
    <row r="10569" spans="2:8" ht="27.75" x14ac:dyDescent="0.35">
      <c r="B10569" s="410" t="s">
        <v>11377</v>
      </c>
      <c r="C10569" s="411" t="s">
        <v>434</v>
      </c>
      <c r="D10569" s="412"/>
      <c r="E10569" s="412">
        <v>1342</v>
      </c>
      <c r="F10569" s="412">
        <v>0</v>
      </c>
      <c r="G10569" s="412"/>
      <c r="H10569" s="413"/>
    </row>
    <row r="10570" spans="2:8" ht="53.25" x14ac:dyDescent="0.35">
      <c r="B10570" s="410" t="s">
        <v>11378</v>
      </c>
      <c r="C10570" s="411" t="s">
        <v>436</v>
      </c>
      <c r="D10570" s="412"/>
      <c r="E10570" s="412">
        <v>0</v>
      </c>
      <c r="F10570" s="412">
        <v>366</v>
      </c>
      <c r="G10570" s="412"/>
      <c r="H10570" s="413"/>
    </row>
    <row r="10571" spans="2:8" ht="53.25" x14ac:dyDescent="0.35">
      <c r="B10571" s="410" t="s">
        <v>11379</v>
      </c>
      <c r="C10571" s="411" t="s">
        <v>436</v>
      </c>
      <c r="D10571" s="412"/>
      <c r="E10571" s="412">
        <v>366</v>
      </c>
      <c r="F10571" s="412">
        <v>0</v>
      </c>
      <c r="G10571" s="412"/>
      <c r="H10571" s="413"/>
    </row>
    <row r="10572" spans="2:8" ht="53.25" x14ac:dyDescent="0.35">
      <c r="B10572" s="410" t="s">
        <v>11380</v>
      </c>
      <c r="C10572" s="411" t="s">
        <v>436</v>
      </c>
      <c r="D10572" s="412"/>
      <c r="E10572" s="412">
        <v>0</v>
      </c>
      <c r="F10572" s="412">
        <v>366</v>
      </c>
      <c r="G10572" s="412"/>
      <c r="H10572" s="413"/>
    </row>
    <row r="10573" spans="2:8" ht="53.25" x14ac:dyDescent="0.35">
      <c r="B10573" s="410" t="s">
        <v>11381</v>
      </c>
      <c r="C10573" s="411" t="s">
        <v>436</v>
      </c>
      <c r="D10573" s="412"/>
      <c r="E10573" s="412">
        <v>366</v>
      </c>
      <c r="F10573" s="412">
        <v>0</v>
      </c>
      <c r="G10573" s="412"/>
      <c r="H10573" s="413"/>
    </row>
    <row r="10574" spans="2:8" ht="53.25" x14ac:dyDescent="0.35">
      <c r="B10574" s="410" t="s">
        <v>11382</v>
      </c>
      <c r="C10574" s="411" t="s">
        <v>436</v>
      </c>
      <c r="D10574" s="412"/>
      <c r="E10574" s="412">
        <v>0</v>
      </c>
      <c r="F10574" s="412">
        <v>305</v>
      </c>
      <c r="G10574" s="412"/>
      <c r="H10574" s="413"/>
    </row>
    <row r="10575" spans="2:8" ht="53.25" x14ac:dyDescent="0.35">
      <c r="B10575" s="410" t="s">
        <v>11383</v>
      </c>
      <c r="C10575" s="411" t="s">
        <v>436</v>
      </c>
      <c r="D10575" s="412"/>
      <c r="E10575" s="412">
        <v>305</v>
      </c>
      <c r="F10575" s="412">
        <v>0</v>
      </c>
      <c r="G10575" s="412"/>
      <c r="H10575" s="413"/>
    </row>
    <row r="10576" spans="2:8" ht="53.25" x14ac:dyDescent="0.35">
      <c r="B10576" s="410" t="s">
        <v>11384</v>
      </c>
      <c r="C10576" s="411" t="s">
        <v>436</v>
      </c>
      <c r="D10576" s="412"/>
      <c r="E10576" s="412">
        <v>0</v>
      </c>
      <c r="F10576" s="412">
        <v>854</v>
      </c>
      <c r="G10576" s="412"/>
      <c r="H10576" s="413"/>
    </row>
    <row r="10577" spans="2:8" ht="53.25" x14ac:dyDescent="0.35">
      <c r="B10577" s="410" t="s">
        <v>11385</v>
      </c>
      <c r="C10577" s="411" t="s">
        <v>436</v>
      </c>
      <c r="D10577" s="412"/>
      <c r="E10577" s="412">
        <v>854</v>
      </c>
      <c r="F10577" s="412">
        <v>0</v>
      </c>
      <c r="G10577" s="412"/>
      <c r="H10577" s="413"/>
    </row>
    <row r="10578" spans="2:8" ht="53.25" x14ac:dyDescent="0.35">
      <c r="B10578" s="410" t="s">
        <v>11386</v>
      </c>
      <c r="C10578" s="411" t="s">
        <v>436</v>
      </c>
      <c r="D10578" s="412"/>
      <c r="E10578" s="412">
        <v>0</v>
      </c>
      <c r="F10578" s="412">
        <v>268.39999999999998</v>
      </c>
      <c r="G10578" s="412"/>
      <c r="H10578" s="413"/>
    </row>
    <row r="10579" spans="2:8" ht="53.25" x14ac:dyDescent="0.35">
      <c r="B10579" s="410" t="s">
        <v>11387</v>
      </c>
      <c r="C10579" s="411" t="s">
        <v>436</v>
      </c>
      <c r="D10579" s="412"/>
      <c r="E10579" s="412">
        <v>268.39999999999998</v>
      </c>
      <c r="F10579" s="412">
        <v>0</v>
      </c>
      <c r="G10579" s="412"/>
      <c r="H10579" s="413"/>
    </row>
    <row r="10580" spans="2:8" ht="53.25" x14ac:dyDescent="0.35">
      <c r="B10580" s="410" t="s">
        <v>11388</v>
      </c>
      <c r="C10580" s="411" t="s">
        <v>436</v>
      </c>
      <c r="D10580" s="412"/>
      <c r="E10580" s="412">
        <v>0</v>
      </c>
      <c r="F10580" s="412">
        <v>1342</v>
      </c>
      <c r="G10580" s="412"/>
      <c r="H10580" s="413"/>
    </row>
    <row r="10581" spans="2:8" ht="53.25" x14ac:dyDescent="0.35">
      <c r="B10581" s="410" t="s">
        <v>11389</v>
      </c>
      <c r="C10581" s="411" t="s">
        <v>436</v>
      </c>
      <c r="D10581" s="412"/>
      <c r="E10581" s="412">
        <v>1342</v>
      </c>
      <c r="F10581" s="412">
        <v>0</v>
      </c>
      <c r="G10581" s="412"/>
      <c r="H10581" s="413"/>
    </row>
    <row r="10582" spans="2:8" ht="53.25" x14ac:dyDescent="0.35">
      <c r="B10582" s="410" t="s">
        <v>11390</v>
      </c>
      <c r="C10582" s="411" t="s">
        <v>436</v>
      </c>
      <c r="D10582" s="412"/>
      <c r="E10582" s="412">
        <v>0</v>
      </c>
      <c r="F10582" s="412">
        <v>268.39999999999998</v>
      </c>
      <c r="G10582" s="412"/>
      <c r="H10582" s="413"/>
    </row>
    <row r="10583" spans="2:8" ht="53.25" x14ac:dyDescent="0.35">
      <c r="B10583" s="410" t="s">
        <v>11391</v>
      </c>
      <c r="C10583" s="411" t="s">
        <v>436</v>
      </c>
      <c r="D10583" s="412"/>
      <c r="E10583" s="412">
        <v>268.39999999999998</v>
      </c>
      <c r="F10583" s="412">
        <v>0</v>
      </c>
      <c r="G10583" s="412"/>
      <c r="H10583" s="413"/>
    </row>
    <row r="10584" spans="2:8" ht="53.25" x14ac:dyDescent="0.35">
      <c r="B10584" s="410" t="s">
        <v>11392</v>
      </c>
      <c r="C10584" s="411" t="s">
        <v>436</v>
      </c>
      <c r="D10584" s="412"/>
      <c r="E10584" s="412">
        <v>0</v>
      </c>
      <c r="F10584" s="412">
        <v>292.82</v>
      </c>
      <c r="G10584" s="412"/>
      <c r="H10584" s="413"/>
    </row>
    <row r="10585" spans="2:8" ht="53.25" x14ac:dyDescent="0.35">
      <c r="B10585" s="410" t="s">
        <v>11393</v>
      </c>
      <c r="C10585" s="411" t="s">
        <v>436</v>
      </c>
      <c r="D10585" s="412"/>
      <c r="E10585" s="412">
        <v>292.82</v>
      </c>
      <c r="F10585" s="412">
        <v>0</v>
      </c>
      <c r="G10585" s="412"/>
      <c r="H10585" s="413"/>
    </row>
    <row r="10586" spans="2:8" ht="53.25" x14ac:dyDescent="0.35">
      <c r="B10586" s="410" t="s">
        <v>11394</v>
      </c>
      <c r="C10586" s="411" t="s">
        <v>436</v>
      </c>
      <c r="D10586" s="412"/>
      <c r="E10586" s="412">
        <v>0</v>
      </c>
      <c r="F10586" s="412">
        <v>268.39999999999998</v>
      </c>
      <c r="G10586" s="412"/>
      <c r="H10586" s="413"/>
    </row>
    <row r="10587" spans="2:8" ht="53.25" x14ac:dyDescent="0.35">
      <c r="B10587" s="410" t="s">
        <v>11395</v>
      </c>
      <c r="C10587" s="411" t="s">
        <v>436</v>
      </c>
      <c r="D10587" s="412"/>
      <c r="E10587" s="412">
        <v>268.39999999999998</v>
      </c>
      <c r="F10587" s="412">
        <v>0</v>
      </c>
      <c r="G10587" s="412"/>
      <c r="H10587" s="413"/>
    </row>
    <row r="10588" spans="2:8" ht="40.5" x14ac:dyDescent="0.35">
      <c r="B10588" s="410" t="s">
        <v>11396</v>
      </c>
      <c r="C10588" s="411" t="s">
        <v>559</v>
      </c>
      <c r="D10588" s="412"/>
      <c r="E10588" s="412">
        <v>0</v>
      </c>
      <c r="F10588" s="412">
        <v>490.17</v>
      </c>
      <c r="G10588" s="412"/>
      <c r="H10588" s="413"/>
    </row>
    <row r="10589" spans="2:8" ht="40.5" x14ac:dyDescent="0.35">
      <c r="B10589" s="410" t="s">
        <v>11397</v>
      </c>
      <c r="C10589" s="411" t="s">
        <v>559</v>
      </c>
      <c r="D10589" s="412"/>
      <c r="E10589" s="412">
        <v>490.17</v>
      </c>
      <c r="F10589" s="412">
        <v>0</v>
      </c>
      <c r="G10589" s="412"/>
      <c r="H10589" s="413"/>
    </row>
    <row r="10590" spans="2:8" ht="40.5" x14ac:dyDescent="0.35">
      <c r="B10590" s="410" t="s">
        <v>11398</v>
      </c>
      <c r="C10590" s="411" t="s">
        <v>559</v>
      </c>
      <c r="D10590" s="412"/>
      <c r="E10590" s="412">
        <v>0</v>
      </c>
      <c r="F10590" s="412">
        <v>471.87</v>
      </c>
      <c r="G10590" s="412"/>
      <c r="H10590" s="413"/>
    </row>
    <row r="10591" spans="2:8" ht="40.5" x14ac:dyDescent="0.35">
      <c r="B10591" s="410" t="s">
        <v>11399</v>
      </c>
      <c r="C10591" s="411" t="s">
        <v>559</v>
      </c>
      <c r="D10591" s="412"/>
      <c r="E10591" s="412">
        <v>471.87</v>
      </c>
      <c r="F10591" s="412">
        <v>0</v>
      </c>
      <c r="G10591" s="412"/>
      <c r="H10591" s="413"/>
    </row>
    <row r="10592" spans="2:8" ht="40.5" x14ac:dyDescent="0.35">
      <c r="B10592" s="410" t="s">
        <v>11400</v>
      </c>
      <c r="C10592" s="411" t="s">
        <v>559</v>
      </c>
      <c r="D10592" s="412"/>
      <c r="E10592" s="412">
        <v>0</v>
      </c>
      <c r="F10592" s="412">
        <v>183</v>
      </c>
      <c r="G10592" s="412"/>
      <c r="H10592" s="413"/>
    </row>
    <row r="10593" spans="2:8" ht="40.5" x14ac:dyDescent="0.35">
      <c r="B10593" s="410" t="s">
        <v>11401</v>
      </c>
      <c r="C10593" s="411" t="s">
        <v>559</v>
      </c>
      <c r="D10593" s="412"/>
      <c r="E10593" s="412">
        <v>183</v>
      </c>
      <c r="F10593" s="412">
        <v>0</v>
      </c>
      <c r="G10593" s="412"/>
      <c r="H10593" s="413"/>
    </row>
    <row r="10594" spans="2:8" ht="40.5" x14ac:dyDescent="0.35">
      <c r="B10594" s="410" t="s">
        <v>11402</v>
      </c>
      <c r="C10594" s="411" t="s">
        <v>559</v>
      </c>
      <c r="D10594" s="412"/>
      <c r="E10594" s="412">
        <v>0</v>
      </c>
      <c r="F10594" s="412">
        <v>183</v>
      </c>
      <c r="G10594" s="412"/>
      <c r="H10594" s="413"/>
    </row>
    <row r="10595" spans="2:8" ht="40.5" x14ac:dyDescent="0.35">
      <c r="B10595" s="410" t="s">
        <v>11403</v>
      </c>
      <c r="C10595" s="411" t="s">
        <v>559</v>
      </c>
      <c r="D10595" s="412"/>
      <c r="E10595" s="412">
        <v>183</v>
      </c>
      <c r="F10595" s="412">
        <v>0</v>
      </c>
      <c r="G10595" s="412"/>
      <c r="H10595" s="413"/>
    </row>
    <row r="10596" spans="2:8" ht="40.5" x14ac:dyDescent="0.35">
      <c r="B10596" s="410" t="s">
        <v>11404</v>
      </c>
      <c r="C10596" s="411" t="s">
        <v>559</v>
      </c>
      <c r="D10596" s="412"/>
      <c r="E10596" s="412">
        <v>0</v>
      </c>
      <c r="F10596" s="412">
        <v>134.19999999999999</v>
      </c>
      <c r="G10596" s="412"/>
      <c r="H10596" s="413"/>
    </row>
    <row r="10597" spans="2:8" ht="40.5" x14ac:dyDescent="0.35">
      <c r="B10597" s="410" t="s">
        <v>11405</v>
      </c>
      <c r="C10597" s="411" t="s">
        <v>559</v>
      </c>
      <c r="D10597" s="412"/>
      <c r="E10597" s="412">
        <v>134.19999999999999</v>
      </c>
      <c r="F10597" s="412">
        <v>0</v>
      </c>
      <c r="G10597" s="412"/>
      <c r="H10597" s="413"/>
    </row>
    <row r="10598" spans="2:8" ht="40.5" x14ac:dyDescent="0.35">
      <c r="B10598" s="410" t="s">
        <v>11406</v>
      </c>
      <c r="C10598" s="411" t="s">
        <v>559</v>
      </c>
      <c r="D10598" s="412"/>
      <c r="E10598" s="412">
        <v>0</v>
      </c>
      <c r="F10598" s="412">
        <v>427</v>
      </c>
      <c r="G10598" s="412"/>
      <c r="H10598" s="413"/>
    </row>
    <row r="10599" spans="2:8" ht="40.5" x14ac:dyDescent="0.35">
      <c r="B10599" s="410" t="s">
        <v>11407</v>
      </c>
      <c r="C10599" s="411" t="s">
        <v>559</v>
      </c>
      <c r="D10599" s="412"/>
      <c r="E10599" s="412">
        <v>427</v>
      </c>
      <c r="F10599" s="412">
        <v>0</v>
      </c>
      <c r="G10599" s="412"/>
      <c r="H10599" s="413"/>
    </row>
    <row r="10600" spans="2:8" ht="40.5" x14ac:dyDescent="0.35">
      <c r="B10600" s="410" t="s">
        <v>11408</v>
      </c>
      <c r="C10600" s="411" t="s">
        <v>559</v>
      </c>
      <c r="D10600" s="412"/>
      <c r="E10600" s="412">
        <v>0</v>
      </c>
      <c r="F10600" s="412">
        <v>671</v>
      </c>
      <c r="G10600" s="412"/>
      <c r="H10600" s="413"/>
    </row>
    <row r="10601" spans="2:8" ht="40.5" x14ac:dyDescent="0.35">
      <c r="B10601" s="410" t="s">
        <v>11409</v>
      </c>
      <c r="C10601" s="411" t="s">
        <v>559</v>
      </c>
      <c r="D10601" s="412"/>
      <c r="E10601" s="412">
        <v>671</v>
      </c>
      <c r="F10601" s="412">
        <v>0</v>
      </c>
      <c r="G10601" s="412"/>
      <c r="H10601" s="413"/>
    </row>
    <row r="10602" spans="2:8" ht="40.5" x14ac:dyDescent="0.35">
      <c r="B10602" s="410" t="s">
        <v>11410</v>
      </c>
      <c r="C10602" s="411" t="s">
        <v>559</v>
      </c>
      <c r="D10602" s="412"/>
      <c r="E10602" s="412">
        <v>0</v>
      </c>
      <c r="F10602" s="412">
        <v>134.19999999999999</v>
      </c>
      <c r="G10602" s="412"/>
      <c r="H10602" s="413"/>
    </row>
    <row r="10603" spans="2:8" ht="40.5" x14ac:dyDescent="0.35">
      <c r="B10603" s="410" t="s">
        <v>11411</v>
      </c>
      <c r="C10603" s="411" t="s">
        <v>559</v>
      </c>
      <c r="D10603" s="412"/>
      <c r="E10603" s="412">
        <v>134.19999999999999</v>
      </c>
      <c r="F10603" s="412">
        <v>0</v>
      </c>
      <c r="G10603" s="412"/>
      <c r="H10603" s="413"/>
    </row>
    <row r="10604" spans="2:8" ht="40.5" x14ac:dyDescent="0.35">
      <c r="B10604" s="410" t="s">
        <v>11412</v>
      </c>
      <c r="C10604" s="411" t="s">
        <v>559</v>
      </c>
      <c r="D10604" s="412"/>
      <c r="E10604" s="412">
        <v>0</v>
      </c>
      <c r="F10604" s="412">
        <v>3431.03</v>
      </c>
      <c r="G10604" s="412"/>
      <c r="H10604" s="413"/>
    </row>
    <row r="10605" spans="2:8" ht="40.5" x14ac:dyDescent="0.35">
      <c r="B10605" s="410" t="s">
        <v>11413</v>
      </c>
      <c r="C10605" s="411" t="s">
        <v>559</v>
      </c>
      <c r="D10605" s="412"/>
      <c r="E10605" s="412">
        <v>3431.03</v>
      </c>
      <c r="F10605" s="412">
        <v>0</v>
      </c>
      <c r="G10605" s="412"/>
      <c r="H10605" s="413"/>
    </row>
    <row r="10606" spans="2:8" ht="40.5" x14ac:dyDescent="0.35">
      <c r="B10606" s="410" t="s">
        <v>11414</v>
      </c>
      <c r="C10606" s="411" t="s">
        <v>573</v>
      </c>
      <c r="D10606" s="412"/>
      <c r="E10606" s="412">
        <v>0</v>
      </c>
      <c r="F10606" s="412">
        <v>140</v>
      </c>
      <c r="G10606" s="412"/>
      <c r="H10606" s="413"/>
    </row>
    <row r="10607" spans="2:8" ht="40.5" x14ac:dyDescent="0.35">
      <c r="B10607" s="410" t="s">
        <v>11415</v>
      </c>
      <c r="C10607" s="411" t="s">
        <v>573</v>
      </c>
      <c r="D10607" s="412"/>
      <c r="E10607" s="412">
        <v>140</v>
      </c>
      <c r="F10607" s="412">
        <v>0</v>
      </c>
      <c r="G10607" s="412"/>
      <c r="H10607" s="413"/>
    </row>
    <row r="10608" spans="2:8" ht="40.5" x14ac:dyDescent="0.35">
      <c r="B10608" s="410" t="s">
        <v>11416</v>
      </c>
      <c r="C10608" s="411" t="s">
        <v>577</v>
      </c>
      <c r="D10608" s="412"/>
      <c r="E10608" s="412">
        <v>0</v>
      </c>
      <c r="F10608" s="412">
        <v>366</v>
      </c>
      <c r="G10608" s="412"/>
      <c r="H10608" s="413"/>
    </row>
    <row r="10609" spans="2:8" ht="40.5" x14ac:dyDescent="0.35">
      <c r="B10609" s="410" t="s">
        <v>11417</v>
      </c>
      <c r="C10609" s="411" t="s">
        <v>577</v>
      </c>
      <c r="D10609" s="412"/>
      <c r="E10609" s="412">
        <v>366</v>
      </c>
      <c r="F10609" s="412">
        <v>0</v>
      </c>
      <c r="G10609" s="412"/>
      <c r="H10609" s="413"/>
    </row>
    <row r="10610" spans="2:8" ht="40.5" x14ac:dyDescent="0.35">
      <c r="B10610" s="410" t="s">
        <v>11418</v>
      </c>
      <c r="C10610" s="411" t="s">
        <v>577</v>
      </c>
      <c r="D10610" s="412"/>
      <c r="E10610" s="412">
        <v>0</v>
      </c>
      <c r="F10610" s="412">
        <v>314.45999999999998</v>
      </c>
      <c r="G10610" s="412"/>
      <c r="H10610" s="413"/>
    </row>
    <row r="10611" spans="2:8" ht="40.5" x14ac:dyDescent="0.35">
      <c r="B10611" s="410" t="s">
        <v>11419</v>
      </c>
      <c r="C10611" s="411" t="s">
        <v>577</v>
      </c>
      <c r="D10611" s="412"/>
      <c r="E10611" s="412">
        <v>314.45999999999998</v>
      </c>
      <c r="F10611" s="412">
        <v>0</v>
      </c>
      <c r="G10611" s="412"/>
      <c r="H10611" s="413"/>
    </row>
    <row r="10612" spans="2:8" ht="40.5" x14ac:dyDescent="0.35">
      <c r="B10612" s="410" t="s">
        <v>11420</v>
      </c>
      <c r="C10612" s="411" t="s">
        <v>577</v>
      </c>
      <c r="D10612" s="412"/>
      <c r="E10612" s="412">
        <v>0</v>
      </c>
      <c r="F10612" s="412">
        <v>283.95999999999998</v>
      </c>
      <c r="G10612" s="412"/>
      <c r="H10612" s="413"/>
    </row>
    <row r="10613" spans="2:8" ht="40.5" x14ac:dyDescent="0.35">
      <c r="B10613" s="410" t="s">
        <v>11421</v>
      </c>
      <c r="C10613" s="411" t="s">
        <v>577</v>
      </c>
      <c r="D10613" s="412"/>
      <c r="E10613" s="412">
        <v>283.95999999999998</v>
      </c>
      <c r="F10613" s="412">
        <v>0</v>
      </c>
      <c r="G10613" s="412"/>
      <c r="H10613" s="413"/>
    </row>
    <row r="10614" spans="2:8" ht="40.5" x14ac:dyDescent="0.35">
      <c r="B10614" s="410" t="s">
        <v>11422</v>
      </c>
      <c r="C10614" s="411" t="s">
        <v>577</v>
      </c>
      <c r="D10614" s="412"/>
      <c r="E10614" s="412">
        <v>0</v>
      </c>
      <c r="F10614" s="412">
        <v>793</v>
      </c>
      <c r="G10614" s="412"/>
      <c r="H10614" s="413"/>
    </row>
    <row r="10615" spans="2:8" ht="40.5" x14ac:dyDescent="0.35">
      <c r="B10615" s="410" t="s">
        <v>11423</v>
      </c>
      <c r="C10615" s="411" t="s">
        <v>577</v>
      </c>
      <c r="D10615" s="412"/>
      <c r="E10615" s="412">
        <v>793</v>
      </c>
      <c r="F10615" s="412">
        <v>0</v>
      </c>
      <c r="G10615" s="412"/>
      <c r="H10615" s="413"/>
    </row>
    <row r="10616" spans="2:8" ht="40.5" x14ac:dyDescent="0.35">
      <c r="B10616" s="410" t="s">
        <v>11424</v>
      </c>
      <c r="C10616" s="411" t="s">
        <v>577</v>
      </c>
      <c r="D10616" s="412"/>
      <c r="E10616" s="412">
        <v>0</v>
      </c>
      <c r="F10616" s="412">
        <v>265.66000000000003</v>
      </c>
      <c r="G10616" s="412"/>
      <c r="H10616" s="413"/>
    </row>
    <row r="10617" spans="2:8" ht="40.5" x14ac:dyDescent="0.35">
      <c r="B10617" s="410" t="s">
        <v>11425</v>
      </c>
      <c r="C10617" s="411" t="s">
        <v>577</v>
      </c>
      <c r="D10617" s="412"/>
      <c r="E10617" s="412">
        <v>265.66000000000003</v>
      </c>
      <c r="F10617" s="412">
        <v>0</v>
      </c>
      <c r="G10617" s="412"/>
      <c r="H10617" s="413"/>
    </row>
    <row r="10618" spans="2:8" ht="40.5" x14ac:dyDescent="0.35">
      <c r="B10618" s="410" t="s">
        <v>11426</v>
      </c>
      <c r="C10618" s="411" t="s">
        <v>577</v>
      </c>
      <c r="D10618" s="412"/>
      <c r="E10618" s="412">
        <v>0</v>
      </c>
      <c r="F10618" s="412">
        <v>1342</v>
      </c>
      <c r="G10618" s="412"/>
      <c r="H10618" s="413"/>
    </row>
    <row r="10619" spans="2:8" ht="40.5" x14ac:dyDescent="0.35">
      <c r="B10619" s="410" t="s">
        <v>11427</v>
      </c>
      <c r="C10619" s="411" t="s">
        <v>577</v>
      </c>
      <c r="D10619" s="412"/>
      <c r="E10619" s="412">
        <v>1342</v>
      </c>
      <c r="F10619" s="412">
        <v>0</v>
      </c>
      <c r="G10619" s="412"/>
      <c r="H10619" s="413"/>
    </row>
    <row r="10620" spans="2:8" ht="27.75" x14ac:dyDescent="0.35">
      <c r="B10620" s="410" t="s">
        <v>11428</v>
      </c>
      <c r="C10620" s="411" t="s">
        <v>589</v>
      </c>
      <c r="D10620" s="412"/>
      <c r="E10620" s="412">
        <v>0</v>
      </c>
      <c r="F10620" s="412">
        <v>366</v>
      </c>
      <c r="G10620" s="412"/>
      <c r="H10620" s="413"/>
    </row>
    <row r="10621" spans="2:8" ht="27.75" x14ac:dyDescent="0.35">
      <c r="B10621" s="410" t="s">
        <v>11429</v>
      </c>
      <c r="C10621" s="411" t="s">
        <v>589</v>
      </c>
      <c r="D10621" s="412"/>
      <c r="E10621" s="412">
        <v>366</v>
      </c>
      <c r="F10621" s="412">
        <v>0</v>
      </c>
      <c r="G10621" s="412"/>
      <c r="H10621" s="413"/>
    </row>
    <row r="10622" spans="2:8" ht="27.75" x14ac:dyDescent="0.35">
      <c r="B10622" s="410" t="s">
        <v>11430</v>
      </c>
      <c r="C10622" s="411" t="s">
        <v>589</v>
      </c>
      <c r="D10622" s="412"/>
      <c r="E10622" s="412">
        <v>0</v>
      </c>
      <c r="F10622" s="412">
        <v>366</v>
      </c>
      <c r="G10622" s="412"/>
      <c r="H10622" s="413"/>
    </row>
    <row r="10623" spans="2:8" ht="27.75" x14ac:dyDescent="0.35">
      <c r="B10623" s="410" t="s">
        <v>11431</v>
      </c>
      <c r="C10623" s="411" t="s">
        <v>589</v>
      </c>
      <c r="D10623" s="412"/>
      <c r="E10623" s="412">
        <v>366</v>
      </c>
      <c r="F10623" s="412">
        <v>0</v>
      </c>
      <c r="G10623" s="412"/>
      <c r="H10623" s="413"/>
    </row>
    <row r="10624" spans="2:8" ht="27.75" x14ac:dyDescent="0.35">
      <c r="B10624" s="410" t="s">
        <v>11432</v>
      </c>
      <c r="C10624" s="411" t="s">
        <v>589</v>
      </c>
      <c r="D10624" s="412"/>
      <c r="E10624" s="412">
        <v>0</v>
      </c>
      <c r="F10624" s="412">
        <v>305</v>
      </c>
      <c r="G10624" s="412"/>
      <c r="H10624" s="413"/>
    </row>
    <row r="10625" spans="2:8" ht="27.75" x14ac:dyDescent="0.35">
      <c r="B10625" s="410" t="s">
        <v>11433</v>
      </c>
      <c r="C10625" s="411" t="s">
        <v>589</v>
      </c>
      <c r="D10625" s="412"/>
      <c r="E10625" s="412">
        <v>305</v>
      </c>
      <c r="F10625" s="412">
        <v>0</v>
      </c>
      <c r="G10625" s="412"/>
      <c r="H10625" s="413"/>
    </row>
    <row r="10626" spans="2:8" ht="27.75" x14ac:dyDescent="0.35">
      <c r="B10626" s="410" t="s">
        <v>11434</v>
      </c>
      <c r="C10626" s="411" t="s">
        <v>589</v>
      </c>
      <c r="D10626" s="412"/>
      <c r="E10626" s="412">
        <v>0</v>
      </c>
      <c r="F10626" s="412">
        <v>854</v>
      </c>
      <c r="G10626" s="412"/>
      <c r="H10626" s="413"/>
    </row>
    <row r="10627" spans="2:8" ht="27.75" x14ac:dyDescent="0.35">
      <c r="B10627" s="410" t="s">
        <v>11435</v>
      </c>
      <c r="C10627" s="411" t="s">
        <v>589</v>
      </c>
      <c r="D10627" s="412"/>
      <c r="E10627" s="412">
        <v>854</v>
      </c>
      <c r="F10627" s="412">
        <v>0</v>
      </c>
      <c r="G10627" s="412"/>
      <c r="H10627" s="413"/>
    </row>
    <row r="10628" spans="2:8" ht="27.75" x14ac:dyDescent="0.35">
      <c r="B10628" s="410" t="s">
        <v>11436</v>
      </c>
      <c r="C10628" s="411" t="s">
        <v>589</v>
      </c>
      <c r="D10628" s="412"/>
      <c r="E10628" s="412">
        <v>0</v>
      </c>
      <c r="F10628" s="412">
        <v>268.39999999999998</v>
      </c>
      <c r="G10628" s="412"/>
      <c r="H10628" s="413"/>
    </row>
    <row r="10629" spans="2:8" ht="27.75" x14ac:dyDescent="0.35">
      <c r="B10629" s="410" t="s">
        <v>11437</v>
      </c>
      <c r="C10629" s="411" t="s">
        <v>589</v>
      </c>
      <c r="D10629" s="412"/>
      <c r="E10629" s="412">
        <v>268.39999999999998</v>
      </c>
      <c r="F10629" s="412">
        <v>0</v>
      </c>
      <c r="G10629" s="412"/>
      <c r="H10629" s="413"/>
    </row>
    <row r="10630" spans="2:8" ht="27.75" x14ac:dyDescent="0.35">
      <c r="B10630" s="410" t="s">
        <v>11438</v>
      </c>
      <c r="C10630" s="411" t="s">
        <v>589</v>
      </c>
      <c r="D10630" s="412"/>
      <c r="E10630" s="412">
        <v>0</v>
      </c>
      <c r="F10630" s="412">
        <v>1342</v>
      </c>
      <c r="G10630" s="412"/>
      <c r="H10630" s="413"/>
    </row>
    <row r="10631" spans="2:8" ht="27.75" x14ac:dyDescent="0.35">
      <c r="B10631" s="410" t="s">
        <v>11439</v>
      </c>
      <c r="C10631" s="411" t="s">
        <v>589</v>
      </c>
      <c r="D10631" s="412"/>
      <c r="E10631" s="412">
        <v>1342</v>
      </c>
      <c r="F10631" s="412">
        <v>0</v>
      </c>
      <c r="G10631" s="412"/>
      <c r="H10631" s="413"/>
    </row>
    <row r="10632" spans="2:8" ht="27.75" x14ac:dyDescent="0.35">
      <c r="B10632" s="410" t="s">
        <v>11440</v>
      </c>
      <c r="C10632" s="411" t="s">
        <v>288</v>
      </c>
      <c r="D10632" s="412"/>
      <c r="E10632" s="412">
        <v>0</v>
      </c>
      <c r="F10632" s="412">
        <v>366</v>
      </c>
      <c r="G10632" s="412"/>
      <c r="H10632" s="413"/>
    </row>
    <row r="10633" spans="2:8" ht="27.75" x14ac:dyDescent="0.35">
      <c r="B10633" s="410" t="s">
        <v>11441</v>
      </c>
      <c r="C10633" s="411" t="s">
        <v>288</v>
      </c>
      <c r="D10633" s="412"/>
      <c r="E10633" s="412">
        <v>366</v>
      </c>
      <c r="F10633" s="412">
        <v>0</v>
      </c>
      <c r="G10633" s="412"/>
      <c r="H10633" s="413"/>
    </row>
    <row r="10634" spans="2:8" ht="27.75" x14ac:dyDescent="0.35">
      <c r="B10634" s="410" t="s">
        <v>11442</v>
      </c>
      <c r="C10634" s="411" t="s">
        <v>288</v>
      </c>
      <c r="D10634" s="412"/>
      <c r="E10634" s="412">
        <v>0</v>
      </c>
      <c r="F10634" s="412">
        <v>366</v>
      </c>
      <c r="G10634" s="412"/>
      <c r="H10634" s="413"/>
    </row>
    <row r="10635" spans="2:8" ht="27.75" x14ac:dyDescent="0.35">
      <c r="B10635" s="410" t="s">
        <v>11443</v>
      </c>
      <c r="C10635" s="411" t="s">
        <v>288</v>
      </c>
      <c r="D10635" s="412"/>
      <c r="E10635" s="412">
        <v>366</v>
      </c>
      <c r="F10635" s="412">
        <v>0</v>
      </c>
      <c r="G10635" s="412"/>
      <c r="H10635" s="413"/>
    </row>
    <row r="10636" spans="2:8" ht="27.75" x14ac:dyDescent="0.35">
      <c r="B10636" s="410" t="s">
        <v>11444</v>
      </c>
      <c r="C10636" s="411" t="s">
        <v>288</v>
      </c>
      <c r="D10636" s="412"/>
      <c r="E10636" s="412">
        <v>0</v>
      </c>
      <c r="F10636" s="412">
        <v>305</v>
      </c>
      <c r="G10636" s="412"/>
      <c r="H10636" s="413"/>
    </row>
    <row r="10637" spans="2:8" ht="27.75" x14ac:dyDescent="0.35">
      <c r="B10637" s="410" t="s">
        <v>11445</v>
      </c>
      <c r="C10637" s="411" t="s">
        <v>288</v>
      </c>
      <c r="D10637" s="412"/>
      <c r="E10637" s="412">
        <v>305</v>
      </c>
      <c r="F10637" s="412">
        <v>0</v>
      </c>
      <c r="G10637" s="412"/>
      <c r="H10637" s="413"/>
    </row>
    <row r="10638" spans="2:8" ht="27.75" x14ac:dyDescent="0.35">
      <c r="B10638" s="410" t="s">
        <v>11446</v>
      </c>
      <c r="C10638" s="411" t="s">
        <v>288</v>
      </c>
      <c r="D10638" s="412"/>
      <c r="E10638" s="412">
        <v>0</v>
      </c>
      <c r="F10638" s="412">
        <v>854</v>
      </c>
      <c r="G10638" s="412"/>
      <c r="H10638" s="413"/>
    </row>
    <row r="10639" spans="2:8" ht="27.75" x14ac:dyDescent="0.35">
      <c r="B10639" s="410" t="s">
        <v>11447</v>
      </c>
      <c r="C10639" s="411" t="s">
        <v>288</v>
      </c>
      <c r="D10639" s="412"/>
      <c r="E10639" s="412">
        <v>854</v>
      </c>
      <c r="F10639" s="412">
        <v>0</v>
      </c>
      <c r="G10639" s="412"/>
      <c r="H10639" s="413"/>
    </row>
    <row r="10640" spans="2:8" ht="27.75" x14ac:dyDescent="0.35">
      <c r="B10640" s="410" t="s">
        <v>11448</v>
      </c>
      <c r="C10640" s="411" t="s">
        <v>288</v>
      </c>
      <c r="D10640" s="412"/>
      <c r="E10640" s="412">
        <v>0</v>
      </c>
      <c r="F10640" s="412">
        <v>268.39999999999998</v>
      </c>
      <c r="G10640" s="412"/>
      <c r="H10640" s="413"/>
    </row>
    <row r="10641" spans="2:8" ht="27.75" x14ac:dyDescent="0.35">
      <c r="B10641" s="410" t="s">
        <v>11449</v>
      </c>
      <c r="C10641" s="411" t="s">
        <v>288</v>
      </c>
      <c r="D10641" s="412"/>
      <c r="E10641" s="412">
        <v>268.39999999999998</v>
      </c>
      <c r="F10641" s="412">
        <v>0</v>
      </c>
      <c r="G10641" s="412"/>
      <c r="H10641" s="413"/>
    </row>
    <row r="10642" spans="2:8" ht="27.75" x14ac:dyDescent="0.35">
      <c r="B10642" s="410" t="s">
        <v>11450</v>
      </c>
      <c r="C10642" s="411" t="s">
        <v>288</v>
      </c>
      <c r="D10642" s="412"/>
      <c r="E10642" s="412">
        <v>0</v>
      </c>
      <c r="F10642" s="412">
        <v>1342</v>
      </c>
      <c r="G10642" s="412"/>
      <c r="H10642" s="413"/>
    </row>
    <row r="10643" spans="2:8" ht="27.75" x14ac:dyDescent="0.35">
      <c r="B10643" s="410" t="s">
        <v>11451</v>
      </c>
      <c r="C10643" s="411" t="s">
        <v>288</v>
      </c>
      <c r="D10643" s="412"/>
      <c r="E10643" s="412">
        <v>1342</v>
      </c>
      <c r="F10643" s="412">
        <v>0</v>
      </c>
      <c r="G10643" s="412"/>
      <c r="H10643" s="413"/>
    </row>
    <row r="10644" spans="2:8" ht="27.75" x14ac:dyDescent="0.35">
      <c r="B10644" s="410" t="s">
        <v>11452</v>
      </c>
      <c r="C10644" s="411" t="s">
        <v>292</v>
      </c>
      <c r="D10644" s="412"/>
      <c r="E10644" s="412">
        <v>0</v>
      </c>
      <c r="F10644" s="412">
        <v>366</v>
      </c>
      <c r="G10644" s="412"/>
      <c r="H10644" s="413"/>
    </row>
    <row r="10645" spans="2:8" ht="27.75" x14ac:dyDescent="0.35">
      <c r="B10645" s="410" t="s">
        <v>11453</v>
      </c>
      <c r="C10645" s="411" t="s">
        <v>292</v>
      </c>
      <c r="D10645" s="412"/>
      <c r="E10645" s="412">
        <v>366</v>
      </c>
      <c r="F10645" s="412">
        <v>0</v>
      </c>
      <c r="G10645" s="412"/>
      <c r="H10645" s="413"/>
    </row>
    <row r="10646" spans="2:8" ht="27.75" x14ac:dyDescent="0.35">
      <c r="B10646" s="410" t="s">
        <v>11454</v>
      </c>
      <c r="C10646" s="411" t="s">
        <v>292</v>
      </c>
      <c r="D10646" s="412"/>
      <c r="E10646" s="412">
        <v>0</v>
      </c>
      <c r="F10646" s="412">
        <v>366</v>
      </c>
      <c r="G10646" s="412"/>
      <c r="H10646" s="413"/>
    </row>
    <row r="10647" spans="2:8" ht="27.75" x14ac:dyDescent="0.35">
      <c r="B10647" s="410" t="s">
        <v>11455</v>
      </c>
      <c r="C10647" s="411" t="s">
        <v>292</v>
      </c>
      <c r="D10647" s="412"/>
      <c r="E10647" s="412">
        <v>366</v>
      </c>
      <c r="F10647" s="412">
        <v>0</v>
      </c>
      <c r="G10647" s="412"/>
      <c r="H10647" s="413"/>
    </row>
    <row r="10648" spans="2:8" ht="27.75" x14ac:dyDescent="0.35">
      <c r="B10648" s="410" t="s">
        <v>11456</v>
      </c>
      <c r="C10648" s="411" t="s">
        <v>292</v>
      </c>
      <c r="D10648" s="412"/>
      <c r="E10648" s="412">
        <v>0</v>
      </c>
      <c r="F10648" s="412">
        <v>305</v>
      </c>
      <c r="G10648" s="412"/>
      <c r="H10648" s="413"/>
    </row>
    <row r="10649" spans="2:8" ht="27.75" x14ac:dyDescent="0.35">
      <c r="B10649" s="410" t="s">
        <v>11457</v>
      </c>
      <c r="C10649" s="411" t="s">
        <v>292</v>
      </c>
      <c r="D10649" s="412"/>
      <c r="E10649" s="412">
        <v>305</v>
      </c>
      <c r="F10649" s="412">
        <v>0</v>
      </c>
      <c r="G10649" s="412"/>
      <c r="H10649" s="413"/>
    </row>
    <row r="10650" spans="2:8" ht="27.75" x14ac:dyDescent="0.35">
      <c r="B10650" s="410" t="s">
        <v>11458</v>
      </c>
      <c r="C10650" s="411" t="s">
        <v>292</v>
      </c>
      <c r="D10650" s="412"/>
      <c r="E10650" s="412">
        <v>0</v>
      </c>
      <c r="F10650" s="412">
        <v>854</v>
      </c>
      <c r="G10650" s="412"/>
      <c r="H10650" s="413"/>
    </row>
    <row r="10651" spans="2:8" ht="27.75" x14ac:dyDescent="0.35">
      <c r="B10651" s="410" t="s">
        <v>11459</v>
      </c>
      <c r="C10651" s="411" t="s">
        <v>292</v>
      </c>
      <c r="D10651" s="412"/>
      <c r="E10651" s="412">
        <v>854</v>
      </c>
      <c r="F10651" s="412">
        <v>0</v>
      </c>
      <c r="G10651" s="412"/>
      <c r="H10651" s="413"/>
    </row>
    <row r="10652" spans="2:8" ht="27.75" x14ac:dyDescent="0.35">
      <c r="B10652" s="410" t="s">
        <v>11460</v>
      </c>
      <c r="C10652" s="411" t="s">
        <v>292</v>
      </c>
      <c r="D10652" s="412"/>
      <c r="E10652" s="412">
        <v>0</v>
      </c>
      <c r="F10652" s="412">
        <v>1342</v>
      </c>
      <c r="G10652" s="412"/>
      <c r="H10652" s="413"/>
    </row>
    <row r="10653" spans="2:8" ht="27.75" x14ac:dyDescent="0.35">
      <c r="B10653" s="410" t="s">
        <v>11461</v>
      </c>
      <c r="C10653" s="411" t="s">
        <v>292</v>
      </c>
      <c r="D10653" s="412"/>
      <c r="E10653" s="412">
        <v>1342</v>
      </c>
      <c r="F10653" s="412">
        <v>0</v>
      </c>
      <c r="G10653" s="412"/>
      <c r="H10653" s="413"/>
    </row>
    <row r="10654" spans="2:8" ht="27.75" x14ac:dyDescent="0.35">
      <c r="B10654" s="410" t="s">
        <v>11462</v>
      </c>
      <c r="C10654" s="411" t="s">
        <v>292</v>
      </c>
      <c r="D10654" s="412"/>
      <c r="E10654" s="412">
        <v>0</v>
      </c>
      <c r="F10654" s="412">
        <v>268.39999999999998</v>
      </c>
      <c r="G10654" s="412"/>
      <c r="H10654" s="413"/>
    </row>
    <row r="10655" spans="2:8" ht="27.75" x14ac:dyDescent="0.35">
      <c r="B10655" s="410" t="s">
        <v>11463</v>
      </c>
      <c r="C10655" s="411" t="s">
        <v>292</v>
      </c>
      <c r="D10655" s="412"/>
      <c r="E10655" s="412">
        <v>268.39999999999998</v>
      </c>
      <c r="F10655" s="412">
        <v>0</v>
      </c>
      <c r="G10655" s="412"/>
      <c r="H10655" s="413"/>
    </row>
    <row r="10656" spans="2:8" ht="27.75" x14ac:dyDescent="0.35">
      <c r="B10656" s="410" t="s">
        <v>11464</v>
      </c>
      <c r="C10656" s="411" t="s">
        <v>292</v>
      </c>
      <c r="D10656" s="412"/>
      <c r="E10656" s="412">
        <v>0</v>
      </c>
      <c r="F10656" s="412">
        <v>305</v>
      </c>
      <c r="G10656" s="412"/>
      <c r="H10656" s="413"/>
    </row>
    <row r="10657" spans="2:8" ht="27.75" x14ac:dyDescent="0.35">
      <c r="B10657" s="410" t="s">
        <v>11465</v>
      </c>
      <c r="C10657" s="411" t="s">
        <v>292</v>
      </c>
      <c r="D10657" s="412"/>
      <c r="E10657" s="412">
        <v>305</v>
      </c>
      <c r="F10657" s="412">
        <v>0</v>
      </c>
      <c r="G10657" s="412"/>
      <c r="H10657" s="413"/>
    </row>
    <row r="10658" spans="2:8" ht="27.75" x14ac:dyDescent="0.35">
      <c r="B10658" s="410" t="s">
        <v>11466</v>
      </c>
      <c r="C10658" s="411" t="s">
        <v>292</v>
      </c>
      <c r="D10658" s="412"/>
      <c r="E10658" s="412">
        <v>0</v>
      </c>
      <c r="F10658" s="412">
        <v>268.39999999999998</v>
      </c>
      <c r="G10658" s="412"/>
      <c r="H10658" s="413"/>
    </row>
    <row r="10659" spans="2:8" ht="27.75" x14ac:dyDescent="0.35">
      <c r="B10659" s="410" t="s">
        <v>11467</v>
      </c>
      <c r="C10659" s="411" t="s">
        <v>292</v>
      </c>
      <c r="D10659" s="412"/>
      <c r="E10659" s="412">
        <v>268.39999999999998</v>
      </c>
      <c r="F10659" s="412">
        <v>0</v>
      </c>
      <c r="G10659" s="412"/>
      <c r="H10659" s="413"/>
    </row>
    <row r="10660" spans="2:8" ht="27.75" x14ac:dyDescent="0.35">
      <c r="B10660" s="410" t="s">
        <v>11468</v>
      </c>
      <c r="C10660" s="411" t="s">
        <v>292</v>
      </c>
      <c r="D10660" s="412"/>
      <c r="E10660" s="412">
        <v>0</v>
      </c>
      <c r="F10660" s="412">
        <v>4956.5600000000004</v>
      </c>
      <c r="G10660" s="412"/>
      <c r="H10660" s="413"/>
    </row>
    <row r="10661" spans="2:8" ht="27.75" x14ac:dyDescent="0.35">
      <c r="B10661" s="410" t="s">
        <v>11469</v>
      </c>
      <c r="C10661" s="411" t="s">
        <v>292</v>
      </c>
      <c r="D10661" s="412"/>
      <c r="E10661" s="412">
        <v>4956.5600000000004</v>
      </c>
      <c r="F10661" s="412">
        <v>0</v>
      </c>
      <c r="G10661" s="412"/>
      <c r="H10661" s="413"/>
    </row>
    <row r="10662" spans="2:8" ht="27.75" x14ac:dyDescent="0.35">
      <c r="B10662" s="410" t="s">
        <v>11470</v>
      </c>
      <c r="C10662" s="411" t="s">
        <v>296</v>
      </c>
      <c r="D10662" s="412"/>
      <c r="E10662" s="412">
        <v>0</v>
      </c>
      <c r="F10662" s="412">
        <v>366</v>
      </c>
      <c r="G10662" s="412"/>
      <c r="H10662" s="413"/>
    </row>
    <row r="10663" spans="2:8" ht="27.75" x14ac:dyDescent="0.35">
      <c r="B10663" s="410" t="s">
        <v>11471</v>
      </c>
      <c r="C10663" s="411" t="s">
        <v>296</v>
      </c>
      <c r="D10663" s="412"/>
      <c r="E10663" s="412">
        <v>366</v>
      </c>
      <c r="F10663" s="412">
        <v>0</v>
      </c>
      <c r="G10663" s="412"/>
      <c r="H10663" s="413"/>
    </row>
    <row r="10664" spans="2:8" ht="27.75" x14ac:dyDescent="0.35">
      <c r="B10664" s="410" t="s">
        <v>11472</v>
      </c>
      <c r="C10664" s="411" t="s">
        <v>296</v>
      </c>
      <c r="D10664" s="412"/>
      <c r="E10664" s="412">
        <v>0</v>
      </c>
      <c r="F10664" s="412">
        <v>366</v>
      </c>
      <c r="G10664" s="412"/>
      <c r="H10664" s="413"/>
    </row>
    <row r="10665" spans="2:8" ht="27.75" x14ac:dyDescent="0.35">
      <c r="B10665" s="410" t="s">
        <v>11473</v>
      </c>
      <c r="C10665" s="411" t="s">
        <v>296</v>
      </c>
      <c r="D10665" s="412"/>
      <c r="E10665" s="412">
        <v>366</v>
      </c>
      <c r="F10665" s="412">
        <v>0</v>
      </c>
      <c r="G10665" s="412"/>
      <c r="H10665" s="413"/>
    </row>
    <row r="10666" spans="2:8" ht="27.75" x14ac:dyDescent="0.35">
      <c r="B10666" s="410" t="s">
        <v>11474</v>
      </c>
      <c r="C10666" s="411" t="s">
        <v>296</v>
      </c>
      <c r="D10666" s="412"/>
      <c r="E10666" s="412">
        <v>0</v>
      </c>
      <c r="F10666" s="412">
        <v>286.7</v>
      </c>
      <c r="G10666" s="412"/>
      <c r="H10666" s="413"/>
    </row>
    <row r="10667" spans="2:8" ht="27.75" x14ac:dyDescent="0.35">
      <c r="B10667" s="410" t="s">
        <v>11475</v>
      </c>
      <c r="C10667" s="411" t="s">
        <v>296</v>
      </c>
      <c r="D10667" s="412"/>
      <c r="E10667" s="412">
        <v>286.7</v>
      </c>
      <c r="F10667" s="412">
        <v>0</v>
      </c>
      <c r="G10667" s="412"/>
      <c r="H10667" s="413"/>
    </row>
    <row r="10668" spans="2:8" ht="27.75" x14ac:dyDescent="0.35">
      <c r="B10668" s="410" t="s">
        <v>11476</v>
      </c>
      <c r="C10668" s="411" t="s">
        <v>296</v>
      </c>
      <c r="D10668" s="412"/>
      <c r="E10668" s="412">
        <v>0</v>
      </c>
      <c r="F10668" s="412">
        <v>854</v>
      </c>
      <c r="G10668" s="412"/>
      <c r="H10668" s="413"/>
    </row>
    <row r="10669" spans="2:8" ht="27.75" x14ac:dyDescent="0.35">
      <c r="B10669" s="410" t="s">
        <v>11477</v>
      </c>
      <c r="C10669" s="411" t="s">
        <v>296</v>
      </c>
      <c r="D10669" s="412"/>
      <c r="E10669" s="412">
        <v>854</v>
      </c>
      <c r="F10669" s="412">
        <v>0</v>
      </c>
      <c r="G10669" s="412"/>
      <c r="H10669" s="413"/>
    </row>
    <row r="10670" spans="2:8" ht="27.75" x14ac:dyDescent="0.35">
      <c r="B10670" s="410" t="s">
        <v>11478</v>
      </c>
      <c r="C10670" s="411" t="s">
        <v>296</v>
      </c>
      <c r="D10670" s="412"/>
      <c r="E10670" s="412">
        <v>0</v>
      </c>
      <c r="F10670" s="412">
        <v>1342</v>
      </c>
      <c r="G10670" s="412"/>
      <c r="H10670" s="413"/>
    </row>
    <row r="10671" spans="2:8" ht="27.75" x14ac:dyDescent="0.35">
      <c r="B10671" s="410" t="s">
        <v>11479</v>
      </c>
      <c r="C10671" s="411" t="s">
        <v>296</v>
      </c>
      <c r="D10671" s="412"/>
      <c r="E10671" s="412">
        <v>1342</v>
      </c>
      <c r="F10671" s="412">
        <v>0</v>
      </c>
      <c r="G10671" s="412"/>
      <c r="H10671" s="413"/>
    </row>
    <row r="10672" spans="2:8" ht="27.75" x14ac:dyDescent="0.35">
      <c r="B10672" s="410" t="s">
        <v>11480</v>
      </c>
      <c r="C10672" s="411" t="s">
        <v>296</v>
      </c>
      <c r="D10672" s="412"/>
      <c r="E10672" s="412">
        <v>0</v>
      </c>
      <c r="F10672" s="412">
        <v>268.39999999999998</v>
      </c>
      <c r="G10672" s="412"/>
      <c r="H10672" s="413"/>
    </row>
    <row r="10673" spans="2:8" ht="27.75" x14ac:dyDescent="0.35">
      <c r="B10673" s="410" t="s">
        <v>11481</v>
      </c>
      <c r="C10673" s="411" t="s">
        <v>296</v>
      </c>
      <c r="D10673" s="412"/>
      <c r="E10673" s="412">
        <v>268.39999999999998</v>
      </c>
      <c r="F10673" s="412">
        <v>0</v>
      </c>
      <c r="G10673" s="412"/>
      <c r="H10673" s="413"/>
    </row>
    <row r="10674" spans="2:8" ht="27.75" x14ac:dyDescent="0.35">
      <c r="B10674" s="410" t="s">
        <v>11482</v>
      </c>
      <c r="C10674" s="411" t="s">
        <v>296</v>
      </c>
      <c r="D10674" s="412"/>
      <c r="E10674" s="412">
        <v>0</v>
      </c>
      <c r="F10674" s="412">
        <v>305</v>
      </c>
      <c r="G10674" s="412"/>
      <c r="H10674" s="413"/>
    </row>
    <row r="10675" spans="2:8" ht="27.75" x14ac:dyDescent="0.35">
      <c r="B10675" s="410" t="s">
        <v>11483</v>
      </c>
      <c r="C10675" s="411" t="s">
        <v>296</v>
      </c>
      <c r="D10675" s="412"/>
      <c r="E10675" s="412">
        <v>305</v>
      </c>
      <c r="F10675" s="412">
        <v>0</v>
      </c>
      <c r="G10675" s="412"/>
      <c r="H10675" s="413"/>
    </row>
    <row r="10676" spans="2:8" ht="27.75" x14ac:dyDescent="0.35">
      <c r="B10676" s="410" t="s">
        <v>11484</v>
      </c>
      <c r="C10676" s="411" t="s">
        <v>296</v>
      </c>
      <c r="D10676" s="412"/>
      <c r="E10676" s="412">
        <v>0</v>
      </c>
      <c r="F10676" s="412">
        <v>268.39999999999998</v>
      </c>
      <c r="G10676" s="412"/>
      <c r="H10676" s="413"/>
    </row>
    <row r="10677" spans="2:8" ht="27.75" x14ac:dyDescent="0.35">
      <c r="B10677" s="410" t="s">
        <v>11485</v>
      </c>
      <c r="C10677" s="411" t="s">
        <v>296</v>
      </c>
      <c r="D10677" s="412"/>
      <c r="E10677" s="412">
        <v>268.39999999999998</v>
      </c>
      <c r="F10677" s="412">
        <v>0</v>
      </c>
      <c r="G10677" s="412"/>
      <c r="H10677" s="413"/>
    </row>
    <row r="10678" spans="2:8" ht="27.75" x14ac:dyDescent="0.35">
      <c r="B10678" s="410" t="s">
        <v>11486</v>
      </c>
      <c r="C10678" s="411" t="s">
        <v>296</v>
      </c>
      <c r="D10678" s="412"/>
      <c r="E10678" s="412">
        <v>0</v>
      </c>
      <c r="F10678" s="412">
        <v>4934.3</v>
      </c>
      <c r="G10678" s="412"/>
      <c r="H10678" s="413"/>
    </row>
    <row r="10679" spans="2:8" ht="27.75" x14ac:dyDescent="0.35">
      <c r="B10679" s="410" t="s">
        <v>11487</v>
      </c>
      <c r="C10679" s="411" t="s">
        <v>296</v>
      </c>
      <c r="D10679" s="412"/>
      <c r="E10679" s="412">
        <v>4934.3</v>
      </c>
      <c r="F10679" s="412">
        <v>0</v>
      </c>
      <c r="G10679" s="412"/>
      <c r="H10679" s="413"/>
    </row>
    <row r="10680" spans="2:8" ht="27.75" x14ac:dyDescent="0.35">
      <c r="B10680" s="410" t="s">
        <v>11488</v>
      </c>
      <c r="C10680" s="411" t="s">
        <v>300</v>
      </c>
      <c r="D10680" s="412"/>
      <c r="E10680" s="412">
        <v>0</v>
      </c>
      <c r="F10680" s="412">
        <v>305</v>
      </c>
      <c r="G10680" s="412"/>
      <c r="H10680" s="413"/>
    </row>
    <row r="10681" spans="2:8" ht="27.75" x14ac:dyDescent="0.35">
      <c r="B10681" s="410" t="s">
        <v>11489</v>
      </c>
      <c r="C10681" s="411" t="s">
        <v>300</v>
      </c>
      <c r="D10681" s="412"/>
      <c r="E10681" s="412">
        <v>305</v>
      </c>
      <c r="F10681" s="412">
        <v>0</v>
      </c>
      <c r="G10681" s="412"/>
      <c r="H10681" s="413"/>
    </row>
    <row r="10682" spans="2:8" ht="27.75" x14ac:dyDescent="0.35">
      <c r="B10682" s="410" t="s">
        <v>11490</v>
      </c>
      <c r="C10682" s="411" t="s">
        <v>300</v>
      </c>
      <c r="D10682" s="412"/>
      <c r="E10682" s="412">
        <v>0</v>
      </c>
      <c r="F10682" s="412">
        <v>268.39999999999998</v>
      </c>
      <c r="G10682" s="412"/>
      <c r="H10682" s="413"/>
    </row>
    <row r="10683" spans="2:8" ht="27.75" x14ac:dyDescent="0.35">
      <c r="B10683" s="410" t="s">
        <v>11491</v>
      </c>
      <c r="C10683" s="411" t="s">
        <v>300</v>
      </c>
      <c r="D10683" s="412"/>
      <c r="E10683" s="412">
        <v>268.39999999999998</v>
      </c>
      <c r="F10683" s="412">
        <v>0</v>
      </c>
      <c r="G10683" s="412"/>
      <c r="H10683" s="413"/>
    </row>
    <row r="10684" spans="2:8" ht="27.75" x14ac:dyDescent="0.35">
      <c r="B10684" s="410" t="s">
        <v>11492</v>
      </c>
      <c r="C10684" s="411" t="s">
        <v>300</v>
      </c>
      <c r="D10684" s="412"/>
      <c r="E10684" s="412">
        <v>0</v>
      </c>
      <c r="F10684" s="412">
        <v>366</v>
      </c>
      <c r="G10684" s="412"/>
      <c r="H10684" s="413"/>
    </row>
    <row r="10685" spans="2:8" ht="27.75" x14ac:dyDescent="0.35">
      <c r="B10685" s="410" t="s">
        <v>11493</v>
      </c>
      <c r="C10685" s="411" t="s">
        <v>300</v>
      </c>
      <c r="D10685" s="412"/>
      <c r="E10685" s="412">
        <v>366</v>
      </c>
      <c r="F10685" s="412">
        <v>0</v>
      </c>
      <c r="G10685" s="412"/>
      <c r="H10685" s="413"/>
    </row>
    <row r="10686" spans="2:8" ht="27.75" x14ac:dyDescent="0.35">
      <c r="B10686" s="410" t="s">
        <v>11494</v>
      </c>
      <c r="C10686" s="411" t="s">
        <v>300</v>
      </c>
      <c r="D10686" s="412"/>
      <c r="E10686" s="412">
        <v>0</v>
      </c>
      <c r="F10686" s="412">
        <v>366</v>
      </c>
      <c r="G10686" s="412"/>
      <c r="H10686" s="413"/>
    </row>
    <row r="10687" spans="2:8" ht="27.75" x14ac:dyDescent="0.35">
      <c r="B10687" s="410" t="s">
        <v>11495</v>
      </c>
      <c r="C10687" s="411" t="s">
        <v>300</v>
      </c>
      <c r="D10687" s="412"/>
      <c r="E10687" s="412">
        <v>366</v>
      </c>
      <c r="F10687" s="412">
        <v>0</v>
      </c>
      <c r="G10687" s="412"/>
      <c r="H10687" s="413"/>
    </row>
    <row r="10688" spans="2:8" ht="27.75" x14ac:dyDescent="0.35">
      <c r="B10688" s="410" t="s">
        <v>11496</v>
      </c>
      <c r="C10688" s="411" t="s">
        <v>300</v>
      </c>
      <c r="D10688" s="412"/>
      <c r="E10688" s="412">
        <v>0</v>
      </c>
      <c r="F10688" s="412">
        <v>268.39999999999998</v>
      </c>
      <c r="G10688" s="412"/>
      <c r="H10688" s="413"/>
    </row>
    <row r="10689" spans="2:8" ht="27.75" x14ac:dyDescent="0.35">
      <c r="B10689" s="410" t="s">
        <v>11497</v>
      </c>
      <c r="C10689" s="411" t="s">
        <v>300</v>
      </c>
      <c r="D10689" s="412"/>
      <c r="E10689" s="412">
        <v>268.39999999999998</v>
      </c>
      <c r="F10689" s="412">
        <v>0</v>
      </c>
      <c r="G10689" s="412"/>
      <c r="H10689" s="413"/>
    </row>
    <row r="10690" spans="2:8" ht="27.75" x14ac:dyDescent="0.35">
      <c r="B10690" s="410" t="s">
        <v>11498</v>
      </c>
      <c r="C10690" s="411" t="s">
        <v>300</v>
      </c>
      <c r="D10690" s="412"/>
      <c r="E10690" s="412">
        <v>0</v>
      </c>
      <c r="F10690" s="412">
        <v>854</v>
      </c>
      <c r="G10690" s="412"/>
      <c r="H10690" s="413"/>
    </row>
    <row r="10691" spans="2:8" ht="27.75" x14ac:dyDescent="0.35">
      <c r="B10691" s="410" t="s">
        <v>11499</v>
      </c>
      <c r="C10691" s="411" t="s">
        <v>300</v>
      </c>
      <c r="D10691" s="412"/>
      <c r="E10691" s="412">
        <v>854</v>
      </c>
      <c r="F10691" s="412">
        <v>0</v>
      </c>
      <c r="G10691" s="412"/>
      <c r="H10691" s="413"/>
    </row>
    <row r="10692" spans="2:8" ht="27.75" x14ac:dyDescent="0.35">
      <c r="B10692" s="410" t="s">
        <v>11500</v>
      </c>
      <c r="C10692" s="411" t="s">
        <v>300</v>
      </c>
      <c r="D10692" s="412"/>
      <c r="E10692" s="412">
        <v>0</v>
      </c>
      <c r="F10692" s="412">
        <v>1350.68</v>
      </c>
      <c r="G10692" s="412"/>
      <c r="H10692" s="413"/>
    </row>
    <row r="10693" spans="2:8" ht="27.75" x14ac:dyDescent="0.35">
      <c r="B10693" s="410" t="s">
        <v>11501</v>
      </c>
      <c r="C10693" s="411" t="s">
        <v>300</v>
      </c>
      <c r="D10693" s="412"/>
      <c r="E10693" s="412">
        <v>1350.68</v>
      </c>
      <c r="F10693" s="412">
        <v>0</v>
      </c>
      <c r="G10693" s="412"/>
      <c r="H10693" s="413"/>
    </row>
    <row r="10694" spans="2:8" ht="27.75" x14ac:dyDescent="0.35">
      <c r="B10694" s="410" t="s">
        <v>11502</v>
      </c>
      <c r="C10694" s="411" t="s">
        <v>300</v>
      </c>
      <c r="D10694" s="412"/>
      <c r="E10694" s="412">
        <v>0</v>
      </c>
      <c r="F10694" s="412">
        <v>1342</v>
      </c>
      <c r="G10694" s="412"/>
      <c r="H10694" s="413"/>
    </row>
    <row r="10695" spans="2:8" ht="27.75" x14ac:dyDescent="0.35">
      <c r="B10695" s="410" t="s">
        <v>11503</v>
      </c>
      <c r="C10695" s="411" t="s">
        <v>300</v>
      </c>
      <c r="D10695" s="412"/>
      <c r="E10695" s="412">
        <v>1342</v>
      </c>
      <c r="F10695" s="412">
        <v>0</v>
      </c>
      <c r="G10695" s="412"/>
      <c r="H10695" s="413"/>
    </row>
    <row r="10696" spans="2:8" ht="27.75" x14ac:dyDescent="0.35">
      <c r="B10696" s="410" t="s">
        <v>11504</v>
      </c>
      <c r="C10696" s="411" t="s">
        <v>300</v>
      </c>
      <c r="D10696" s="412"/>
      <c r="E10696" s="412">
        <v>0</v>
      </c>
      <c r="F10696" s="412">
        <v>268.39999999999998</v>
      </c>
      <c r="G10696" s="412"/>
      <c r="H10696" s="413"/>
    </row>
    <row r="10697" spans="2:8" ht="27.75" x14ac:dyDescent="0.35">
      <c r="B10697" s="410" t="s">
        <v>11505</v>
      </c>
      <c r="C10697" s="411" t="s">
        <v>300</v>
      </c>
      <c r="D10697" s="412"/>
      <c r="E10697" s="412">
        <v>268.39999999999998</v>
      </c>
      <c r="F10697" s="412">
        <v>0</v>
      </c>
      <c r="G10697" s="412"/>
      <c r="H10697" s="413"/>
    </row>
    <row r="10698" spans="2:8" ht="27.75" x14ac:dyDescent="0.35">
      <c r="B10698" s="410" t="s">
        <v>11506</v>
      </c>
      <c r="C10698" s="411" t="s">
        <v>304</v>
      </c>
      <c r="D10698" s="412"/>
      <c r="E10698" s="412">
        <v>0</v>
      </c>
      <c r="F10698" s="412">
        <v>366</v>
      </c>
      <c r="G10698" s="412"/>
      <c r="H10698" s="413"/>
    </row>
    <row r="10699" spans="2:8" ht="27.75" x14ac:dyDescent="0.35">
      <c r="B10699" s="410" t="s">
        <v>11507</v>
      </c>
      <c r="C10699" s="411" t="s">
        <v>304</v>
      </c>
      <c r="D10699" s="412"/>
      <c r="E10699" s="412">
        <v>366</v>
      </c>
      <c r="F10699" s="412">
        <v>0</v>
      </c>
      <c r="G10699" s="412"/>
      <c r="H10699" s="413"/>
    </row>
    <row r="10700" spans="2:8" ht="27.75" x14ac:dyDescent="0.35">
      <c r="B10700" s="410" t="s">
        <v>11508</v>
      </c>
      <c r="C10700" s="411" t="s">
        <v>304</v>
      </c>
      <c r="D10700" s="412"/>
      <c r="E10700" s="412">
        <v>0</v>
      </c>
      <c r="F10700" s="412">
        <v>366</v>
      </c>
      <c r="G10700" s="412"/>
      <c r="H10700" s="413"/>
    </row>
    <row r="10701" spans="2:8" ht="27.75" x14ac:dyDescent="0.35">
      <c r="B10701" s="410" t="s">
        <v>11509</v>
      </c>
      <c r="C10701" s="411" t="s">
        <v>304</v>
      </c>
      <c r="D10701" s="412"/>
      <c r="E10701" s="412">
        <v>366</v>
      </c>
      <c r="F10701" s="412">
        <v>0</v>
      </c>
      <c r="G10701" s="412"/>
      <c r="H10701" s="413"/>
    </row>
    <row r="10702" spans="2:8" ht="27.75" x14ac:dyDescent="0.35">
      <c r="B10702" s="410" t="s">
        <v>11510</v>
      </c>
      <c r="C10702" s="411" t="s">
        <v>304</v>
      </c>
      <c r="D10702" s="412"/>
      <c r="E10702" s="412">
        <v>0</v>
      </c>
      <c r="F10702" s="412">
        <v>305</v>
      </c>
      <c r="G10702" s="412"/>
      <c r="H10702" s="413"/>
    </row>
    <row r="10703" spans="2:8" ht="27.75" x14ac:dyDescent="0.35">
      <c r="B10703" s="410" t="s">
        <v>11511</v>
      </c>
      <c r="C10703" s="411" t="s">
        <v>304</v>
      </c>
      <c r="D10703" s="412"/>
      <c r="E10703" s="412">
        <v>305</v>
      </c>
      <c r="F10703" s="412">
        <v>0</v>
      </c>
      <c r="G10703" s="412"/>
      <c r="H10703" s="413"/>
    </row>
    <row r="10704" spans="2:8" ht="27.75" x14ac:dyDescent="0.35">
      <c r="B10704" s="410" t="s">
        <v>11512</v>
      </c>
      <c r="C10704" s="411" t="s">
        <v>304</v>
      </c>
      <c r="D10704" s="412"/>
      <c r="E10704" s="412">
        <v>0</v>
      </c>
      <c r="F10704" s="412">
        <v>854</v>
      </c>
      <c r="G10704" s="412"/>
      <c r="H10704" s="413"/>
    </row>
    <row r="10705" spans="2:8" ht="27.75" x14ac:dyDescent="0.35">
      <c r="B10705" s="410" t="s">
        <v>11513</v>
      </c>
      <c r="C10705" s="411" t="s">
        <v>304</v>
      </c>
      <c r="D10705" s="412"/>
      <c r="E10705" s="412">
        <v>854</v>
      </c>
      <c r="F10705" s="412">
        <v>0</v>
      </c>
      <c r="G10705" s="412"/>
      <c r="H10705" s="413"/>
    </row>
    <row r="10706" spans="2:8" ht="27.75" x14ac:dyDescent="0.35">
      <c r="B10706" s="410" t="s">
        <v>11514</v>
      </c>
      <c r="C10706" s="411" t="s">
        <v>304</v>
      </c>
      <c r="D10706" s="412"/>
      <c r="E10706" s="412">
        <v>0</v>
      </c>
      <c r="F10706" s="412">
        <v>1342</v>
      </c>
      <c r="G10706" s="412"/>
      <c r="H10706" s="413"/>
    </row>
    <row r="10707" spans="2:8" ht="27.75" x14ac:dyDescent="0.35">
      <c r="B10707" s="410" t="s">
        <v>11515</v>
      </c>
      <c r="C10707" s="411" t="s">
        <v>304</v>
      </c>
      <c r="D10707" s="412"/>
      <c r="E10707" s="412">
        <v>1342</v>
      </c>
      <c r="F10707" s="412">
        <v>0</v>
      </c>
      <c r="G10707" s="412"/>
      <c r="H10707" s="413"/>
    </row>
    <row r="10708" spans="2:8" ht="27.75" x14ac:dyDescent="0.35">
      <c r="B10708" s="410" t="s">
        <v>11516</v>
      </c>
      <c r="C10708" s="411" t="s">
        <v>304</v>
      </c>
      <c r="D10708" s="412"/>
      <c r="E10708" s="412">
        <v>0</v>
      </c>
      <c r="F10708" s="412">
        <v>268.39999999999998</v>
      </c>
      <c r="G10708" s="412"/>
      <c r="H10708" s="413"/>
    </row>
    <row r="10709" spans="2:8" ht="27.75" x14ac:dyDescent="0.35">
      <c r="B10709" s="410" t="s">
        <v>11517</v>
      </c>
      <c r="C10709" s="411" t="s">
        <v>304</v>
      </c>
      <c r="D10709" s="412"/>
      <c r="E10709" s="412">
        <v>268.39999999999998</v>
      </c>
      <c r="F10709" s="412">
        <v>0</v>
      </c>
      <c r="G10709" s="412"/>
      <c r="H10709" s="413"/>
    </row>
    <row r="10710" spans="2:8" ht="27.75" x14ac:dyDescent="0.35">
      <c r="B10710" s="410" t="s">
        <v>11518</v>
      </c>
      <c r="C10710" s="411" t="s">
        <v>304</v>
      </c>
      <c r="D10710" s="412"/>
      <c r="E10710" s="412">
        <v>0</v>
      </c>
      <c r="F10710" s="412">
        <v>305</v>
      </c>
      <c r="G10710" s="412"/>
      <c r="H10710" s="413"/>
    </row>
    <row r="10711" spans="2:8" ht="27.75" x14ac:dyDescent="0.35">
      <c r="B10711" s="410" t="s">
        <v>11519</v>
      </c>
      <c r="C10711" s="411" t="s">
        <v>304</v>
      </c>
      <c r="D10711" s="412"/>
      <c r="E10711" s="412">
        <v>305</v>
      </c>
      <c r="F10711" s="412">
        <v>0</v>
      </c>
      <c r="G10711" s="412"/>
      <c r="H10711" s="413"/>
    </row>
    <row r="10712" spans="2:8" ht="27.75" x14ac:dyDescent="0.35">
      <c r="B10712" s="410" t="s">
        <v>11520</v>
      </c>
      <c r="C10712" s="411" t="s">
        <v>304</v>
      </c>
      <c r="D10712" s="412"/>
      <c r="E10712" s="412">
        <v>0</v>
      </c>
      <c r="F10712" s="412">
        <v>268.39999999999998</v>
      </c>
      <c r="G10712" s="412"/>
      <c r="H10712" s="413"/>
    </row>
    <row r="10713" spans="2:8" ht="27.75" x14ac:dyDescent="0.35">
      <c r="B10713" s="410" t="s">
        <v>11521</v>
      </c>
      <c r="C10713" s="411" t="s">
        <v>304</v>
      </c>
      <c r="D10713" s="412"/>
      <c r="E10713" s="412">
        <v>268.39999999999998</v>
      </c>
      <c r="F10713" s="412">
        <v>0</v>
      </c>
      <c r="G10713" s="412"/>
      <c r="H10713" s="413"/>
    </row>
    <row r="10714" spans="2:8" ht="27.75" x14ac:dyDescent="0.35">
      <c r="B10714" s="410" t="s">
        <v>11522</v>
      </c>
      <c r="C10714" s="411" t="s">
        <v>304</v>
      </c>
      <c r="D10714" s="412"/>
      <c r="E10714" s="412">
        <v>0</v>
      </c>
      <c r="F10714" s="412">
        <v>828.8</v>
      </c>
      <c r="G10714" s="412"/>
      <c r="H10714" s="413"/>
    </row>
    <row r="10715" spans="2:8" ht="27.75" x14ac:dyDescent="0.35">
      <c r="B10715" s="410" t="s">
        <v>11523</v>
      </c>
      <c r="C10715" s="411" t="s">
        <v>304</v>
      </c>
      <c r="D10715" s="412"/>
      <c r="E10715" s="412">
        <v>828.8</v>
      </c>
      <c r="F10715" s="412">
        <v>0</v>
      </c>
      <c r="G10715" s="412"/>
      <c r="H10715" s="413"/>
    </row>
    <row r="10716" spans="2:8" ht="27.75" x14ac:dyDescent="0.35">
      <c r="B10716" s="410" t="s">
        <v>11524</v>
      </c>
      <c r="C10716" s="411" t="s">
        <v>308</v>
      </c>
      <c r="D10716" s="412"/>
      <c r="E10716" s="412">
        <v>0</v>
      </c>
      <c r="F10716" s="412">
        <v>152.5</v>
      </c>
      <c r="G10716" s="412"/>
      <c r="H10716" s="413"/>
    </row>
    <row r="10717" spans="2:8" ht="27.75" x14ac:dyDescent="0.35">
      <c r="B10717" s="410" t="s">
        <v>11525</v>
      </c>
      <c r="C10717" s="411" t="s">
        <v>308</v>
      </c>
      <c r="D10717" s="412"/>
      <c r="E10717" s="412">
        <v>152.5</v>
      </c>
      <c r="F10717" s="412">
        <v>0</v>
      </c>
      <c r="G10717" s="412"/>
      <c r="H10717" s="413"/>
    </row>
    <row r="10718" spans="2:8" ht="27.75" x14ac:dyDescent="0.35">
      <c r="B10718" s="410" t="s">
        <v>11526</v>
      </c>
      <c r="C10718" s="411" t="s">
        <v>308</v>
      </c>
      <c r="D10718" s="412"/>
      <c r="E10718" s="412">
        <v>0</v>
      </c>
      <c r="F10718" s="412">
        <v>134.19999999999999</v>
      </c>
      <c r="G10718" s="412"/>
      <c r="H10718" s="413"/>
    </row>
    <row r="10719" spans="2:8" ht="27.75" x14ac:dyDescent="0.35">
      <c r="B10719" s="410" t="s">
        <v>11527</v>
      </c>
      <c r="C10719" s="411" t="s">
        <v>308</v>
      </c>
      <c r="D10719" s="412"/>
      <c r="E10719" s="412">
        <v>134.19999999999999</v>
      </c>
      <c r="F10719" s="412">
        <v>0</v>
      </c>
      <c r="G10719" s="412"/>
      <c r="H10719" s="413"/>
    </row>
    <row r="10720" spans="2:8" ht="27.75" x14ac:dyDescent="0.35">
      <c r="B10720" s="410" t="s">
        <v>11528</v>
      </c>
      <c r="C10720" s="411" t="s">
        <v>308</v>
      </c>
      <c r="D10720" s="412"/>
      <c r="E10720" s="412">
        <v>0</v>
      </c>
      <c r="F10720" s="412">
        <v>183</v>
      </c>
      <c r="G10720" s="412"/>
      <c r="H10720" s="413"/>
    </row>
    <row r="10721" spans="2:8" ht="27.75" x14ac:dyDescent="0.35">
      <c r="B10721" s="410" t="s">
        <v>11529</v>
      </c>
      <c r="C10721" s="411" t="s">
        <v>308</v>
      </c>
      <c r="D10721" s="412"/>
      <c r="E10721" s="412">
        <v>183</v>
      </c>
      <c r="F10721" s="412">
        <v>0</v>
      </c>
      <c r="G10721" s="412"/>
      <c r="H10721" s="413"/>
    </row>
    <row r="10722" spans="2:8" ht="27.75" x14ac:dyDescent="0.35">
      <c r="B10722" s="410" t="s">
        <v>11530</v>
      </c>
      <c r="C10722" s="411" t="s">
        <v>308</v>
      </c>
      <c r="D10722" s="412"/>
      <c r="E10722" s="412">
        <v>0</v>
      </c>
      <c r="F10722" s="412">
        <v>183</v>
      </c>
      <c r="G10722" s="412"/>
      <c r="H10722" s="413"/>
    </row>
    <row r="10723" spans="2:8" ht="27.75" x14ac:dyDescent="0.35">
      <c r="B10723" s="410" t="s">
        <v>11531</v>
      </c>
      <c r="C10723" s="411" t="s">
        <v>308</v>
      </c>
      <c r="D10723" s="412"/>
      <c r="E10723" s="412">
        <v>183</v>
      </c>
      <c r="F10723" s="412">
        <v>0</v>
      </c>
      <c r="G10723" s="412"/>
      <c r="H10723" s="413"/>
    </row>
    <row r="10724" spans="2:8" ht="27.75" x14ac:dyDescent="0.35">
      <c r="B10724" s="410" t="s">
        <v>11532</v>
      </c>
      <c r="C10724" s="411" t="s">
        <v>308</v>
      </c>
      <c r="D10724" s="412"/>
      <c r="E10724" s="412">
        <v>0</v>
      </c>
      <c r="F10724" s="412">
        <v>134.19999999999999</v>
      </c>
      <c r="G10724" s="412"/>
      <c r="H10724" s="413"/>
    </row>
    <row r="10725" spans="2:8" ht="27.75" x14ac:dyDescent="0.35">
      <c r="B10725" s="410" t="s">
        <v>11533</v>
      </c>
      <c r="C10725" s="411" t="s">
        <v>308</v>
      </c>
      <c r="D10725" s="412"/>
      <c r="E10725" s="412">
        <v>134.19999999999999</v>
      </c>
      <c r="F10725" s="412">
        <v>0</v>
      </c>
      <c r="G10725" s="412"/>
      <c r="H10725" s="413"/>
    </row>
    <row r="10726" spans="2:8" ht="27.75" x14ac:dyDescent="0.35">
      <c r="B10726" s="410" t="s">
        <v>11534</v>
      </c>
      <c r="C10726" s="411" t="s">
        <v>308</v>
      </c>
      <c r="D10726" s="412"/>
      <c r="E10726" s="412">
        <v>0</v>
      </c>
      <c r="F10726" s="412">
        <v>427</v>
      </c>
      <c r="G10726" s="412"/>
      <c r="H10726" s="413"/>
    </row>
    <row r="10727" spans="2:8" ht="27.75" x14ac:dyDescent="0.35">
      <c r="B10727" s="410" t="s">
        <v>11535</v>
      </c>
      <c r="C10727" s="411" t="s">
        <v>308</v>
      </c>
      <c r="D10727" s="412"/>
      <c r="E10727" s="412">
        <v>427</v>
      </c>
      <c r="F10727" s="412">
        <v>0</v>
      </c>
      <c r="G10727" s="412"/>
      <c r="H10727" s="413"/>
    </row>
    <row r="10728" spans="2:8" ht="27.75" x14ac:dyDescent="0.35">
      <c r="B10728" s="410" t="s">
        <v>11536</v>
      </c>
      <c r="C10728" s="411" t="s">
        <v>308</v>
      </c>
      <c r="D10728" s="412"/>
      <c r="E10728" s="412">
        <v>0</v>
      </c>
      <c r="F10728" s="412">
        <v>675.34</v>
      </c>
      <c r="G10728" s="412"/>
      <c r="H10728" s="413"/>
    </row>
    <row r="10729" spans="2:8" ht="27.75" x14ac:dyDescent="0.35">
      <c r="B10729" s="410" t="s">
        <v>11537</v>
      </c>
      <c r="C10729" s="411" t="s">
        <v>308</v>
      </c>
      <c r="D10729" s="412"/>
      <c r="E10729" s="412">
        <v>675.34</v>
      </c>
      <c r="F10729" s="412">
        <v>0</v>
      </c>
      <c r="G10729" s="412"/>
      <c r="H10729" s="413"/>
    </row>
    <row r="10730" spans="2:8" ht="27.75" x14ac:dyDescent="0.35">
      <c r="B10730" s="410" t="s">
        <v>11538</v>
      </c>
      <c r="C10730" s="411" t="s">
        <v>308</v>
      </c>
      <c r="D10730" s="412"/>
      <c r="E10730" s="412">
        <v>0</v>
      </c>
      <c r="F10730" s="412">
        <v>671</v>
      </c>
      <c r="G10730" s="412"/>
      <c r="H10730" s="413"/>
    </row>
    <row r="10731" spans="2:8" ht="27.75" x14ac:dyDescent="0.35">
      <c r="B10731" s="410" t="s">
        <v>11539</v>
      </c>
      <c r="C10731" s="411" t="s">
        <v>308</v>
      </c>
      <c r="D10731" s="412"/>
      <c r="E10731" s="412">
        <v>671</v>
      </c>
      <c r="F10731" s="412">
        <v>0</v>
      </c>
      <c r="G10731" s="412"/>
      <c r="H10731" s="413"/>
    </row>
    <row r="10732" spans="2:8" ht="27.75" x14ac:dyDescent="0.35">
      <c r="B10732" s="410" t="s">
        <v>11540</v>
      </c>
      <c r="C10732" s="411" t="s">
        <v>308</v>
      </c>
      <c r="D10732" s="412"/>
      <c r="E10732" s="412">
        <v>0</v>
      </c>
      <c r="F10732" s="412">
        <v>134.19999999999999</v>
      </c>
      <c r="G10732" s="412"/>
      <c r="H10732" s="413"/>
    </row>
    <row r="10733" spans="2:8" ht="27.75" x14ac:dyDescent="0.35">
      <c r="B10733" s="410" t="s">
        <v>11541</v>
      </c>
      <c r="C10733" s="411" t="s">
        <v>308</v>
      </c>
      <c r="D10733" s="412"/>
      <c r="E10733" s="412">
        <v>134.19999999999999</v>
      </c>
      <c r="F10733" s="412">
        <v>0</v>
      </c>
      <c r="G10733" s="412"/>
      <c r="H10733" s="413"/>
    </row>
    <row r="10734" spans="2:8" ht="27.75" x14ac:dyDescent="0.35">
      <c r="B10734" s="410" t="s">
        <v>11542</v>
      </c>
      <c r="C10734" s="411" t="s">
        <v>282</v>
      </c>
      <c r="D10734" s="412"/>
      <c r="E10734" s="412">
        <v>0</v>
      </c>
      <c r="F10734" s="412">
        <v>305</v>
      </c>
      <c r="G10734" s="412"/>
      <c r="H10734" s="413"/>
    </row>
    <row r="10735" spans="2:8" ht="27.75" x14ac:dyDescent="0.35">
      <c r="B10735" s="410" t="s">
        <v>11543</v>
      </c>
      <c r="C10735" s="411" t="s">
        <v>282</v>
      </c>
      <c r="D10735" s="412"/>
      <c r="E10735" s="412">
        <v>305</v>
      </c>
      <c r="F10735" s="412">
        <v>0</v>
      </c>
      <c r="G10735" s="412"/>
      <c r="H10735" s="413"/>
    </row>
    <row r="10736" spans="2:8" ht="27.75" x14ac:dyDescent="0.35">
      <c r="B10736" s="410" t="s">
        <v>11544</v>
      </c>
      <c r="C10736" s="411" t="s">
        <v>282</v>
      </c>
      <c r="D10736" s="412"/>
      <c r="E10736" s="412">
        <v>0</v>
      </c>
      <c r="F10736" s="412">
        <v>268.39999999999998</v>
      </c>
      <c r="G10736" s="412"/>
      <c r="H10736" s="413"/>
    </row>
    <row r="10737" spans="2:8" ht="27.75" x14ac:dyDescent="0.35">
      <c r="B10737" s="410" t="s">
        <v>11545</v>
      </c>
      <c r="C10737" s="411" t="s">
        <v>282</v>
      </c>
      <c r="D10737" s="412"/>
      <c r="E10737" s="412">
        <v>268.39999999999998</v>
      </c>
      <c r="F10737" s="412">
        <v>0</v>
      </c>
      <c r="G10737" s="412"/>
      <c r="H10737" s="413"/>
    </row>
    <row r="10738" spans="2:8" ht="27.75" x14ac:dyDescent="0.35">
      <c r="B10738" s="410" t="s">
        <v>11546</v>
      </c>
      <c r="C10738" s="411" t="s">
        <v>282</v>
      </c>
      <c r="D10738" s="412"/>
      <c r="E10738" s="412">
        <v>0</v>
      </c>
      <c r="F10738" s="412">
        <v>366</v>
      </c>
      <c r="G10738" s="412"/>
      <c r="H10738" s="413"/>
    </row>
    <row r="10739" spans="2:8" ht="27.75" x14ac:dyDescent="0.35">
      <c r="B10739" s="410" t="s">
        <v>11547</v>
      </c>
      <c r="C10739" s="411" t="s">
        <v>282</v>
      </c>
      <c r="D10739" s="412"/>
      <c r="E10739" s="412">
        <v>366</v>
      </c>
      <c r="F10739" s="412">
        <v>0</v>
      </c>
      <c r="G10739" s="412"/>
      <c r="H10739" s="413"/>
    </row>
    <row r="10740" spans="2:8" ht="27.75" x14ac:dyDescent="0.35">
      <c r="B10740" s="410" t="s">
        <v>11548</v>
      </c>
      <c r="C10740" s="411" t="s">
        <v>282</v>
      </c>
      <c r="D10740" s="412"/>
      <c r="E10740" s="412">
        <v>0</v>
      </c>
      <c r="F10740" s="412">
        <v>366</v>
      </c>
      <c r="G10740" s="412"/>
      <c r="H10740" s="413"/>
    </row>
    <row r="10741" spans="2:8" ht="27.75" x14ac:dyDescent="0.35">
      <c r="B10741" s="410" t="s">
        <v>11549</v>
      </c>
      <c r="C10741" s="411" t="s">
        <v>282</v>
      </c>
      <c r="D10741" s="412"/>
      <c r="E10741" s="412">
        <v>366</v>
      </c>
      <c r="F10741" s="412">
        <v>0</v>
      </c>
      <c r="G10741" s="412"/>
      <c r="H10741" s="413"/>
    </row>
    <row r="10742" spans="2:8" ht="27.75" x14ac:dyDescent="0.35">
      <c r="B10742" s="410" t="s">
        <v>11550</v>
      </c>
      <c r="C10742" s="411" t="s">
        <v>282</v>
      </c>
      <c r="D10742" s="412"/>
      <c r="E10742" s="412">
        <v>0</v>
      </c>
      <c r="F10742" s="412">
        <v>268.39999999999998</v>
      </c>
      <c r="G10742" s="412"/>
      <c r="H10742" s="413"/>
    </row>
    <row r="10743" spans="2:8" ht="27.75" x14ac:dyDescent="0.35">
      <c r="B10743" s="410" t="s">
        <v>11551</v>
      </c>
      <c r="C10743" s="411" t="s">
        <v>282</v>
      </c>
      <c r="D10743" s="412"/>
      <c r="E10743" s="412">
        <v>268.39999999999998</v>
      </c>
      <c r="F10743" s="412">
        <v>0</v>
      </c>
      <c r="G10743" s="412"/>
      <c r="H10743" s="413"/>
    </row>
    <row r="10744" spans="2:8" ht="27.75" x14ac:dyDescent="0.35">
      <c r="B10744" s="410" t="s">
        <v>11552</v>
      </c>
      <c r="C10744" s="411" t="s">
        <v>282</v>
      </c>
      <c r="D10744" s="412"/>
      <c r="E10744" s="412">
        <v>0</v>
      </c>
      <c r="F10744" s="412">
        <v>854</v>
      </c>
      <c r="G10744" s="412"/>
      <c r="H10744" s="413"/>
    </row>
    <row r="10745" spans="2:8" ht="27.75" x14ac:dyDescent="0.35">
      <c r="B10745" s="410" t="s">
        <v>11553</v>
      </c>
      <c r="C10745" s="411" t="s">
        <v>282</v>
      </c>
      <c r="D10745" s="412"/>
      <c r="E10745" s="412">
        <v>854</v>
      </c>
      <c r="F10745" s="412">
        <v>0</v>
      </c>
      <c r="G10745" s="412"/>
      <c r="H10745" s="413"/>
    </row>
    <row r="10746" spans="2:8" ht="27.75" x14ac:dyDescent="0.35">
      <c r="B10746" s="410" t="s">
        <v>11554</v>
      </c>
      <c r="C10746" s="411" t="s">
        <v>282</v>
      </c>
      <c r="D10746" s="412"/>
      <c r="E10746" s="412">
        <v>0</v>
      </c>
      <c r="F10746" s="412">
        <v>1350.68</v>
      </c>
      <c r="G10746" s="412"/>
      <c r="H10746" s="413"/>
    </row>
    <row r="10747" spans="2:8" ht="27.75" x14ac:dyDescent="0.35">
      <c r="B10747" s="410" t="s">
        <v>11555</v>
      </c>
      <c r="C10747" s="411" t="s">
        <v>282</v>
      </c>
      <c r="D10747" s="412"/>
      <c r="E10747" s="412">
        <v>1350.68</v>
      </c>
      <c r="F10747" s="412">
        <v>0</v>
      </c>
      <c r="G10747" s="412"/>
      <c r="H10747" s="413"/>
    </row>
    <row r="10748" spans="2:8" ht="27.75" x14ac:dyDescent="0.35">
      <c r="B10748" s="410" t="s">
        <v>11556</v>
      </c>
      <c r="C10748" s="411" t="s">
        <v>282</v>
      </c>
      <c r="D10748" s="412"/>
      <c r="E10748" s="412">
        <v>0</v>
      </c>
      <c r="F10748" s="412">
        <v>1342</v>
      </c>
      <c r="G10748" s="412"/>
      <c r="H10748" s="413"/>
    </row>
    <row r="10749" spans="2:8" ht="27.75" x14ac:dyDescent="0.35">
      <c r="B10749" s="410" t="s">
        <v>11557</v>
      </c>
      <c r="C10749" s="411" t="s">
        <v>282</v>
      </c>
      <c r="D10749" s="412"/>
      <c r="E10749" s="412">
        <v>1342</v>
      </c>
      <c r="F10749" s="412">
        <v>0</v>
      </c>
      <c r="G10749" s="412"/>
      <c r="H10749" s="413"/>
    </row>
    <row r="10750" spans="2:8" ht="27.75" x14ac:dyDescent="0.35">
      <c r="B10750" s="410" t="s">
        <v>11558</v>
      </c>
      <c r="C10750" s="411" t="s">
        <v>282</v>
      </c>
      <c r="D10750" s="412"/>
      <c r="E10750" s="412">
        <v>0</v>
      </c>
      <c r="F10750" s="412">
        <v>268.39999999999998</v>
      </c>
      <c r="G10750" s="412"/>
      <c r="H10750" s="413"/>
    </row>
    <row r="10751" spans="2:8" ht="27.75" x14ac:dyDescent="0.35">
      <c r="B10751" s="410" t="s">
        <v>11559</v>
      </c>
      <c r="C10751" s="411" t="s">
        <v>282</v>
      </c>
      <c r="D10751" s="412"/>
      <c r="E10751" s="412">
        <v>268.39999999999998</v>
      </c>
      <c r="F10751" s="412">
        <v>0</v>
      </c>
      <c r="G10751" s="412"/>
      <c r="H10751" s="413"/>
    </row>
    <row r="10752" spans="2:8" ht="27.75" x14ac:dyDescent="0.35">
      <c r="B10752" s="410" t="s">
        <v>11560</v>
      </c>
      <c r="C10752" s="411" t="s">
        <v>2798</v>
      </c>
      <c r="D10752" s="412">
        <v>0</v>
      </c>
      <c r="E10752" s="412">
        <v>10764.49</v>
      </c>
      <c r="F10752" s="412">
        <v>10764.49</v>
      </c>
      <c r="G10752" s="412">
        <v>0</v>
      </c>
      <c r="H10752" s="413"/>
    </row>
    <row r="10753" spans="2:8" ht="40.5" x14ac:dyDescent="0.35">
      <c r="B10753" s="410" t="s">
        <v>11561</v>
      </c>
      <c r="C10753" s="411" t="s">
        <v>393</v>
      </c>
      <c r="D10753" s="412"/>
      <c r="E10753" s="412">
        <v>0</v>
      </c>
      <c r="F10753" s="412">
        <v>84</v>
      </c>
      <c r="G10753" s="412"/>
      <c r="H10753" s="413"/>
    </row>
    <row r="10754" spans="2:8" ht="40.5" x14ac:dyDescent="0.35">
      <c r="B10754" s="410" t="s">
        <v>11562</v>
      </c>
      <c r="C10754" s="411" t="s">
        <v>393</v>
      </c>
      <c r="D10754" s="412"/>
      <c r="E10754" s="412">
        <v>84</v>
      </c>
      <c r="F10754" s="412">
        <v>0</v>
      </c>
      <c r="G10754" s="412"/>
      <c r="H10754" s="413"/>
    </row>
    <row r="10755" spans="2:8" ht="40.5" x14ac:dyDescent="0.35">
      <c r="B10755" s="410" t="s">
        <v>11563</v>
      </c>
      <c r="C10755" s="411" t="s">
        <v>393</v>
      </c>
      <c r="D10755" s="412"/>
      <c r="E10755" s="412">
        <v>0</v>
      </c>
      <c r="F10755" s="412">
        <v>84</v>
      </c>
      <c r="G10755" s="412"/>
      <c r="H10755" s="413"/>
    </row>
    <row r="10756" spans="2:8" ht="40.5" x14ac:dyDescent="0.35">
      <c r="B10756" s="410" t="s">
        <v>11564</v>
      </c>
      <c r="C10756" s="411" t="s">
        <v>393</v>
      </c>
      <c r="D10756" s="412"/>
      <c r="E10756" s="412">
        <v>84</v>
      </c>
      <c r="F10756" s="412">
        <v>0</v>
      </c>
      <c r="G10756" s="412"/>
      <c r="H10756" s="413"/>
    </row>
    <row r="10757" spans="2:8" ht="40.5" x14ac:dyDescent="0.35">
      <c r="B10757" s="410" t="s">
        <v>11565</v>
      </c>
      <c r="C10757" s="411" t="s">
        <v>393</v>
      </c>
      <c r="D10757" s="412"/>
      <c r="E10757" s="412">
        <v>0</v>
      </c>
      <c r="F10757" s="412">
        <v>70</v>
      </c>
      <c r="G10757" s="412"/>
      <c r="H10757" s="413"/>
    </row>
    <row r="10758" spans="2:8" ht="40.5" x14ac:dyDescent="0.35">
      <c r="B10758" s="410" t="s">
        <v>11566</v>
      </c>
      <c r="C10758" s="411" t="s">
        <v>393</v>
      </c>
      <c r="D10758" s="412"/>
      <c r="E10758" s="412">
        <v>70</v>
      </c>
      <c r="F10758" s="412">
        <v>0</v>
      </c>
      <c r="G10758" s="412"/>
      <c r="H10758" s="413"/>
    </row>
    <row r="10759" spans="2:8" ht="40.5" x14ac:dyDescent="0.35">
      <c r="B10759" s="410" t="s">
        <v>11567</v>
      </c>
      <c r="C10759" s="411" t="s">
        <v>393</v>
      </c>
      <c r="D10759" s="412"/>
      <c r="E10759" s="412">
        <v>0</v>
      </c>
      <c r="F10759" s="412">
        <v>196</v>
      </c>
      <c r="G10759" s="412"/>
      <c r="H10759" s="413"/>
    </row>
    <row r="10760" spans="2:8" ht="40.5" x14ac:dyDescent="0.35">
      <c r="B10760" s="410" t="s">
        <v>11568</v>
      </c>
      <c r="C10760" s="411" t="s">
        <v>393</v>
      </c>
      <c r="D10760" s="412"/>
      <c r="E10760" s="412">
        <v>196</v>
      </c>
      <c r="F10760" s="412">
        <v>0</v>
      </c>
      <c r="G10760" s="412"/>
      <c r="H10760" s="413"/>
    </row>
    <row r="10761" spans="2:8" ht="40.5" x14ac:dyDescent="0.35">
      <c r="B10761" s="410" t="s">
        <v>11569</v>
      </c>
      <c r="C10761" s="411" t="s">
        <v>393</v>
      </c>
      <c r="D10761" s="412"/>
      <c r="E10761" s="412">
        <v>0</v>
      </c>
      <c r="F10761" s="412">
        <v>61.6</v>
      </c>
      <c r="G10761" s="412"/>
      <c r="H10761" s="413"/>
    </row>
    <row r="10762" spans="2:8" ht="40.5" x14ac:dyDescent="0.35">
      <c r="B10762" s="410" t="s">
        <v>11570</v>
      </c>
      <c r="C10762" s="411" t="s">
        <v>393</v>
      </c>
      <c r="D10762" s="412"/>
      <c r="E10762" s="412">
        <v>61.6</v>
      </c>
      <c r="F10762" s="412">
        <v>0</v>
      </c>
      <c r="G10762" s="412"/>
      <c r="H10762" s="413"/>
    </row>
    <row r="10763" spans="2:8" ht="40.5" x14ac:dyDescent="0.35">
      <c r="B10763" s="410" t="s">
        <v>11571</v>
      </c>
      <c r="C10763" s="411" t="s">
        <v>393</v>
      </c>
      <c r="D10763" s="412"/>
      <c r="E10763" s="412">
        <v>0</v>
      </c>
      <c r="F10763" s="412">
        <v>93.1</v>
      </c>
      <c r="G10763" s="412"/>
      <c r="H10763" s="413"/>
    </row>
    <row r="10764" spans="2:8" ht="40.5" x14ac:dyDescent="0.35">
      <c r="B10764" s="410" t="s">
        <v>11572</v>
      </c>
      <c r="C10764" s="411" t="s">
        <v>393</v>
      </c>
      <c r="D10764" s="412"/>
      <c r="E10764" s="412">
        <v>93.1</v>
      </c>
      <c r="F10764" s="412">
        <v>0</v>
      </c>
      <c r="G10764" s="412"/>
      <c r="H10764" s="413"/>
    </row>
    <row r="10765" spans="2:8" ht="27.75" x14ac:dyDescent="0.35">
      <c r="B10765" s="410" t="s">
        <v>11573</v>
      </c>
      <c r="C10765" s="411" t="s">
        <v>434</v>
      </c>
      <c r="D10765" s="412"/>
      <c r="E10765" s="412">
        <v>0</v>
      </c>
      <c r="F10765" s="412">
        <v>84</v>
      </c>
      <c r="G10765" s="412"/>
      <c r="H10765" s="413"/>
    </row>
    <row r="10766" spans="2:8" ht="27.75" x14ac:dyDescent="0.35">
      <c r="B10766" s="410" t="s">
        <v>11574</v>
      </c>
      <c r="C10766" s="411" t="s">
        <v>434</v>
      </c>
      <c r="D10766" s="412"/>
      <c r="E10766" s="412">
        <v>84</v>
      </c>
      <c r="F10766" s="412">
        <v>0</v>
      </c>
      <c r="G10766" s="412"/>
      <c r="H10766" s="413"/>
    </row>
    <row r="10767" spans="2:8" ht="27.75" x14ac:dyDescent="0.35">
      <c r="B10767" s="410" t="s">
        <v>11575</v>
      </c>
      <c r="C10767" s="411" t="s">
        <v>434</v>
      </c>
      <c r="D10767" s="412"/>
      <c r="E10767" s="412">
        <v>0</v>
      </c>
      <c r="F10767" s="412">
        <v>84</v>
      </c>
      <c r="G10767" s="412"/>
      <c r="H10767" s="413"/>
    </row>
    <row r="10768" spans="2:8" ht="27.75" x14ac:dyDescent="0.35">
      <c r="B10768" s="410" t="s">
        <v>11576</v>
      </c>
      <c r="C10768" s="411" t="s">
        <v>434</v>
      </c>
      <c r="D10768" s="412"/>
      <c r="E10768" s="412">
        <v>84</v>
      </c>
      <c r="F10768" s="412">
        <v>0</v>
      </c>
      <c r="G10768" s="412"/>
      <c r="H10768" s="413"/>
    </row>
    <row r="10769" spans="2:8" ht="27.75" x14ac:dyDescent="0.35">
      <c r="B10769" s="410" t="s">
        <v>11577</v>
      </c>
      <c r="C10769" s="411" t="s">
        <v>434</v>
      </c>
      <c r="D10769" s="412"/>
      <c r="E10769" s="412">
        <v>0</v>
      </c>
      <c r="F10769" s="412">
        <v>70</v>
      </c>
      <c r="G10769" s="412"/>
      <c r="H10769" s="413"/>
    </row>
    <row r="10770" spans="2:8" ht="27.75" x14ac:dyDescent="0.35">
      <c r="B10770" s="410" t="s">
        <v>11578</v>
      </c>
      <c r="C10770" s="411" t="s">
        <v>434</v>
      </c>
      <c r="D10770" s="412"/>
      <c r="E10770" s="412">
        <v>70</v>
      </c>
      <c r="F10770" s="412">
        <v>0</v>
      </c>
      <c r="G10770" s="412"/>
      <c r="H10770" s="413"/>
    </row>
    <row r="10771" spans="2:8" ht="27.75" x14ac:dyDescent="0.35">
      <c r="B10771" s="410" t="s">
        <v>11579</v>
      </c>
      <c r="C10771" s="411" t="s">
        <v>434</v>
      </c>
      <c r="D10771" s="412"/>
      <c r="E10771" s="412">
        <v>0</v>
      </c>
      <c r="F10771" s="412">
        <v>196</v>
      </c>
      <c r="G10771" s="412"/>
      <c r="H10771" s="413"/>
    </row>
    <row r="10772" spans="2:8" ht="27.75" x14ac:dyDescent="0.35">
      <c r="B10772" s="410" t="s">
        <v>11580</v>
      </c>
      <c r="C10772" s="411" t="s">
        <v>434</v>
      </c>
      <c r="D10772" s="412"/>
      <c r="E10772" s="412">
        <v>196</v>
      </c>
      <c r="F10772" s="412">
        <v>0</v>
      </c>
      <c r="G10772" s="412"/>
      <c r="H10772" s="413"/>
    </row>
    <row r="10773" spans="2:8" ht="27.75" x14ac:dyDescent="0.35">
      <c r="B10773" s="410" t="s">
        <v>11581</v>
      </c>
      <c r="C10773" s="411" t="s">
        <v>434</v>
      </c>
      <c r="D10773" s="412"/>
      <c r="E10773" s="412">
        <v>0</v>
      </c>
      <c r="F10773" s="412">
        <v>61.6</v>
      </c>
      <c r="G10773" s="412"/>
      <c r="H10773" s="413"/>
    </row>
    <row r="10774" spans="2:8" ht="27.75" x14ac:dyDescent="0.35">
      <c r="B10774" s="410" t="s">
        <v>11582</v>
      </c>
      <c r="C10774" s="411" t="s">
        <v>434</v>
      </c>
      <c r="D10774" s="412"/>
      <c r="E10774" s="412">
        <v>61.6</v>
      </c>
      <c r="F10774" s="412">
        <v>0</v>
      </c>
      <c r="G10774" s="412"/>
      <c r="H10774" s="413"/>
    </row>
    <row r="10775" spans="2:8" ht="53.25" x14ac:dyDescent="0.35">
      <c r="B10775" s="410" t="s">
        <v>11583</v>
      </c>
      <c r="C10775" s="411" t="s">
        <v>436</v>
      </c>
      <c r="D10775" s="412"/>
      <c r="E10775" s="412">
        <v>0</v>
      </c>
      <c r="F10775" s="412">
        <v>84</v>
      </c>
      <c r="G10775" s="412"/>
      <c r="H10775" s="413"/>
    </row>
    <row r="10776" spans="2:8" ht="53.25" x14ac:dyDescent="0.35">
      <c r="B10776" s="410" t="s">
        <v>11584</v>
      </c>
      <c r="C10776" s="411" t="s">
        <v>436</v>
      </c>
      <c r="D10776" s="412"/>
      <c r="E10776" s="412">
        <v>84</v>
      </c>
      <c r="F10776" s="412">
        <v>0</v>
      </c>
      <c r="G10776" s="412"/>
      <c r="H10776" s="413"/>
    </row>
    <row r="10777" spans="2:8" ht="53.25" x14ac:dyDescent="0.35">
      <c r="B10777" s="410" t="s">
        <v>11585</v>
      </c>
      <c r="C10777" s="411" t="s">
        <v>436</v>
      </c>
      <c r="D10777" s="412"/>
      <c r="E10777" s="412">
        <v>0</v>
      </c>
      <c r="F10777" s="412">
        <v>84</v>
      </c>
      <c r="G10777" s="412"/>
      <c r="H10777" s="413"/>
    </row>
    <row r="10778" spans="2:8" ht="53.25" x14ac:dyDescent="0.35">
      <c r="B10778" s="410" t="s">
        <v>11586</v>
      </c>
      <c r="C10778" s="411" t="s">
        <v>436</v>
      </c>
      <c r="D10778" s="412"/>
      <c r="E10778" s="412">
        <v>84</v>
      </c>
      <c r="F10778" s="412">
        <v>0</v>
      </c>
      <c r="G10778" s="412"/>
      <c r="H10778" s="413"/>
    </row>
    <row r="10779" spans="2:8" ht="53.25" x14ac:dyDescent="0.35">
      <c r="B10779" s="410" t="s">
        <v>11587</v>
      </c>
      <c r="C10779" s="411" t="s">
        <v>436</v>
      </c>
      <c r="D10779" s="412"/>
      <c r="E10779" s="412">
        <v>0</v>
      </c>
      <c r="F10779" s="412">
        <v>70</v>
      </c>
      <c r="G10779" s="412"/>
      <c r="H10779" s="413"/>
    </row>
    <row r="10780" spans="2:8" ht="53.25" x14ac:dyDescent="0.35">
      <c r="B10780" s="410" t="s">
        <v>11588</v>
      </c>
      <c r="C10780" s="411" t="s">
        <v>436</v>
      </c>
      <c r="D10780" s="412"/>
      <c r="E10780" s="412">
        <v>70</v>
      </c>
      <c r="F10780" s="412">
        <v>0</v>
      </c>
      <c r="G10780" s="412"/>
      <c r="H10780" s="413"/>
    </row>
    <row r="10781" spans="2:8" ht="53.25" x14ac:dyDescent="0.35">
      <c r="B10781" s="410" t="s">
        <v>11589</v>
      </c>
      <c r="C10781" s="411" t="s">
        <v>436</v>
      </c>
      <c r="D10781" s="412"/>
      <c r="E10781" s="412">
        <v>0</v>
      </c>
      <c r="F10781" s="412">
        <v>196</v>
      </c>
      <c r="G10781" s="412"/>
      <c r="H10781" s="413"/>
    </row>
    <row r="10782" spans="2:8" ht="53.25" x14ac:dyDescent="0.35">
      <c r="B10782" s="410" t="s">
        <v>11590</v>
      </c>
      <c r="C10782" s="411" t="s">
        <v>436</v>
      </c>
      <c r="D10782" s="412"/>
      <c r="E10782" s="412">
        <v>196</v>
      </c>
      <c r="F10782" s="412">
        <v>0</v>
      </c>
      <c r="G10782" s="412"/>
      <c r="H10782" s="413"/>
    </row>
    <row r="10783" spans="2:8" ht="53.25" x14ac:dyDescent="0.35">
      <c r="B10783" s="410" t="s">
        <v>11591</v>
      </c>
      <c r="C10783" s="411" t="s">
        <v>436</v>
      </c>
      <c r="D10783" s="412"/>
      <c r="E10783" s="412">
        <v>0</v>
      </c>
      <c r="F10783" s="412">
        <v>61.6</v>
      </c>
      <c r="G10783" s="412"/>
      <c r="H10783" s="413"/>
    </row>
    <row r="10784" spans="2:8" ht="53.25" x14ac:dyDescent="0.35">
      <c r="B10784" s="410" t="s">
        <v>11592</v>
      </c>
      <c r="C10784" s="411" t="s">
        <v>436</v>
      </c>
      <c r="D10784" s="412"/>
      <c r="E10784" s="412">
        <v>61.6</v>
      </c>
      <c r="F10784" s="412">
        <v>0</v>
      </c>
      <c r="G10784" s="412"/>
      <c r="H10784" s="413"/>
    </row>
    <row r="10785" spans="2:8" ht="53.25" x14ac:dyDescent="0.35">
      <c r="B10785" s="410" t="s">
        <v>11593</v>
      </c>
      <c r="C10785" s="411" t="s">
        <v>436</v>
      </c>
      <c r="D10785" s="412"/>
      <c r="E10785" s="412">
        <v>0</v>
      </c>
      <c r="F10785" s="412">
        <v>61.6</v>
      </c>
      <c r="G10785" s="412"/>
      <c r="H10785" s="413"/>
    </row>
    <row r="10786" spans="2:8" ht="53.25" x14ac:dyDescent="0.35">
      <c r="B10786" s="410" t="s">
        <v>11594</v>
      </c>
      <c r="C10786" s="411" t="s">
        <v>436</v>
      </c>
      <c r="D10786" s="412"/>
      <c r="E10786" s="412">
        <v>61.6</v>
      </c>
      <c r="F10786" s="412">
        <v>0</v>
      </c>
      <c r="G10786" s="412"/>
      <c r="H10786" s="413"/>
    </row>
    <row r="10787" spans="2:8" ht="53.25" x14ac:dyDescent="0.35">
      <c r="B10787" s="410" t="s">
        <v>11595</v>
      </c>
      <c r="C10787" s="411" t="s">
        <v>436</v>
      </c>
      <c r="D10787" s="412"/>
      <c r="E10787" s="412">
        <v>0</v>
      </c>
      <c r="F10787" s="412">
        <v>67.2</v>
      </c>
      <c r="G10787" s="412"/>
      <c r="H10787" s="413"/>
    </row>
    <row r="10788" spans="2:8" ht="53.25" x14ac:dyDescent="0.35">
      <c r="B10788" s="410" t="s">
        <v>11596</v>
      </c>
      <c r="C10788" s="411" t="s">
        <v>436</v>
      </c>
      <c r="D10788" s="412"/>
      <c r="E10788" s="412">
        <v>67.2</v>
      </c>
      <c r="F10788" s="412">
        <v>0</v>
      </c>
      <c r="G10788" s="412"/>
      <c r="H10788" s="413"/>
    </row>
    <row r="10789" spans="2:8" ht="53.25" x14ac:dyDescent="0.35">
      <c r="B10789" s="410" t="s">
        <v>11597</v>
      </c>
      <c r="C10789" s="411" t="s">
        <v>436</v>
      </c>
      <c r="D10789" s="412"/>
      <c r="E10789" s="412">
        <v>0</v>
      </c>
      <c r="F10789" s="412">
        <v>61.6</v>
      </c>
      <c r="G10789" s="412"/>
      <c r="H10789" s="413"/>
    </row>
    <row r="10790" spans="2:8" ht="53.25" x14ac:dyDescent="0.35">
      <c r="B10790" s="410" t="s">
        <v>11598</v>
      </c>
      <c r="C10790" s="411" t="s">
        <v>436</v>
      </c>
      <c r="D10790" s="412"/>
      <c r="E10790" s="412">
        <v>61.6</v>
      </c>
      <c r="F10790" s="412">
        <v>0</v>
      </c>
      <c r="G10790" s="412"/>
      <c r="H10790" s="413"/>
    </row>
    <row r="10791" spans="2:8" ht="40.5" x14ac:dyDescent="0.35">
      <c r="B10791" s="410" t="s">
        <v>11599</v>
      </c>
      <c r="C10791" s="411" t="s">
        <v>559</v>
      </c>
      <c r="D10791" s="412"/>
      <c r="E10791" s="412">
        <v>0</v>
      </c>
      <c r="F10791" s="412">
        <v>112.5</v>
      </c>
      <c r="G10791" s="412"/>
      <c r="H10791" s="413"/>
    </row>
    <row r="10792" spans="2:8" ht="40.5" x14ac:dyDescent="0.35">
      <c r="B10792" s="410" t="s">
        <v>11600</v>
      </c>
      <c r="C10792" s="411" t="s">
        <v>559</v>
      </c>
      <c r="D10792" s="412"/>
      <c r="E10792" s="412">
        <v>112.5</v>
      </c>
      <c r="F10792" s="412">
        <v>0</v>
      </c>
      <c r="G10792" s="412"/>
      <c r="H10792" s="413"/>
    </row>
    <row r="10793" spans="2:8" ht="40.5" x14ac:dyDescent="0.35">
      <c r="B10793" s="410" t="s">
        <v>11601</v>
      </c>
      <c r="C10793" s="411" t="s">
        <v>559</v>
      </c>
      <c r="D10793" s="412"/>
      <c r="E10793" s="412">
        <v>0</v>
      </c>
      <c r="F10793" s="412">
        <v>108.3</v>
      </c>
      <c r="G10793" s="412"/>
      <c r="H10793" s="413"/>
    </row>
    <row r="10794" spans="2:8" ht="40.5" x14ac:dyDescent="0.35">
      <c r="B10794" s="410" t="s">
        <v>11602</v>
      </c>
      <c r="C10794" s="411" t="s">
        <v>559</v>
      </c>
      <c r="D10794" s="412"/>
      <c r="E10794" s="412">
        <v>108.3</v>
      </c>
      <c r="F10794" s="412">
        <v>0</v>
      </c>
      <c r="G10794" s="412"/>
      <c r="H10794" s="413"/>
    </row>
    <row r="10795" spans="2:8" ht="40.5" x14ac:dyDescent="0.35">
      <c r="B10795" s="410" t="s">
        <v>11603</v>
      </c>
      <c r="C10795" s="411" t="s">
        <v>559</v>
      </c>
      <c r="D10795" s="412"/>
      <c r="E10795" s="412">
        <v>0</v>
      </c>
      <c r="F10795" s="412">
        <v>42</v>
      </c>
      <c r="G10795" s="412"/>
      <c r="H10795" s="413"/>
    </row>
    <row r="10796" spans="2:8" ht="40.5" x14ac:dyDescent="0.35">
      <c r="B10796" s="410" t="s">
        <v>11604</v>
      </c>
      <c r="C10796" s="411" t="s">
        <v>559</v>
      </c>
      <c r="D10796" s="412"/>
      <c r="E10796" s="412">
        <v>42</v>
      </c>
      <c r="F10796" s="412">
        <v>0</v>
      </c>
      <c r="G10796" s="412"/>
      <c r="H10796" s="413"/>
    </row>
    <row r="10797" spans="2:8" ht="40.5" x14ac:dyDescent="0.35">
      <c r="B10797" s="410" t="s">
        <v>11605</v>
      </c>
      <c r="C10797" s="411" t="s">
        <v>559</v>
      </c>
      <c r="D10797" s="412"/>
      <c r="E10797" s="412">
        <v>0</v>
      </c>
      <c r="F10797" s="412">
        <v>42</v>
      </c>
      <c r="G10797" s="412"/>
      <c r="H10797" s="413"/>
    </row>
    <row r="10798" spans="2:8" ht="40.5" x14ac:dyDescent="0.35">
      <c r="B10798" s="410" t="s">
        <v>11606</v>
      </c>
      <c r="C10798" s="411" t="s">
        <v>559</v>
      </c>
      <c r="D10798" s="412"/>
      <c r="E10798" s="412">
        <v>42</v>
      </c>
      <c r="F10798" s="412">
        <v>0</v>
      </c>
      <c r="G10798" s="412"/>
      <c r="H10798" s="413"/>
    </row>
    <row r="10799" spans="2:8" ht="40.5" x14ac:dyDescent="0.35">
      <c r="B10799" s="410" t="s">
        <v>11607</v>
      </c>
      <c r="C10799" s="411" t="s">
        <v>559</v>
      </c>
      <c r="D10799" s="412"/>
      <c r="E10799" s="412">
        <v>0</v>
      </c>
      <c r="F10799" s="412">
        <v>30.8</v>
      </c>
      <c r="G10799" s="412"/>
      <c r="H10799" s="413"/>
    </row>
    <row r="10800" spans="2:8" ht="40.5" x14ac:dyDescent="0.35">
      <c r="B10800" s="410" t="s">
        <v>11608</v>
      </c>
      <c r="C10800" s="411" t="s">
        <v>559</v>
      </c>
      <c r="D10800" s="412"/>
      <c r="E10800" s="412">
        <v>30.8</v>
      </c>
      <c r="F10800" s="412">
        <v>0</v>
      </c>
      <c r="G10800" s="412"/>
      <c r="H10800" s="413"/>
    </row>
    <row r="10801" spans="2:8" ht="40.5" x14ac:dyDescent="0.35">
      <c r="B10801" s="410" t="s">
        <v>11609</v>
      </c>
      <c r="C10801" s="411" t="s">
        <v>559</v>
      </c>
      <c r="D10801" s="412"/>
      <c r="E10801" s="412">
        <v>0</v>
      </c>
      <c r="F10801" s="412">
        <v>98</v>
      </c>
      <c r="G10801" s="412"/>
      <c r="H10801" s="413"/>
    </row>
    <row r="10802" spans="2:8" ht="40.5" x14ac:dyDescent="0.35">
      <c r="B10802" s="410" t="s">
        <v>11610</v>
      </c>
      <c r="C10802" s="411" t="s">
        <v>559</v>
      </c>
      <c r="D10802" s="412"/>
      <c r="E10802" s="412">
        <v>98</v>
      </c>
      <c r="F10802" s="412">
        <v>0</v>
      </c>
      <c r="G10802" s="412"/>
      <c r="H10802" s="413"/>
    </row>
    <row r="10803" spans="2:8" ht="40.5" x14ac:dyDescent="0.35">
      <c r="B10803" s="410" t="s">
        <v>11611</v>
      </c>
      <c r="C10803" s="411" t="s">
        <v>559</v>
      </c>
      <c r="D10803" s="412"/>
      <c r="E10803" s="412">
        <v>0</v>
      </c>
      <c r="F10803" s="412">
        <v>30.8</v>
      </c>
      <c r="G10803" s="412"/>
      <c r="H10803" s="413"/>
    </row>
    <row r="10804" spans="2:8" ht="40.5" x14ac:dyDescent="0.35">
      <c r="B10804" s="410" t="s">
        <v>11612</v>
      </c>
      <c r="C10804" s="411" t="s">
        <v>559</v>
      </c>
      <c r="D10804" s="412"/>
      <c r="E10804" s="412">
        <v>30.8</v>
      </c>
      <c r="F10804" s="412">
        <v>0</v>
      </c>
      <c r="G10804" s="412"/>
      <c r="H10804" s="413"/>
    </row>
    <row r="10805" spans="2:8" ht="40.5" x14ac:dyDescent="0.35">
      <c r="B10805" s="410" t="s">
        <v>11613</v>
      </c>
      <c r="C10805" s="411" t="s">
        <v>559</v>
      </c>
      <c r="D10805" s="412"/>
      <c r="E10805" s="412">
        <v>0</v>
      </c>
      <c r="F10805" s="412">
        <v>613.66999999999996</v>
      </c>
      <c r="G10805" s="412"/>
      <c r="H10805" s="413"/>
    </row>
    <row r="10806" spans="2:8" ht="40.5" x14ac:dyDescent="0.35">
      <c r="B10806" s="410" t="s">
        <v>11614</v>
      </c>
      <c r="C10806" s="411" t="s">
        <v>559</v>
      </c>
      <c r="D10806" s="412"/>
      <c r="E10806" s="412">
        <v>613.66999999999996</v>
      </c>
      <c r="F10806" s="412">
        <v>0</v>
      </c>
      <c r="G10806" s="412"/>
      <c r="H10806" s="413"/>
    </row>
    <row r="10807" spans="2:8" ht="40.5" x14ac:dyDescent="0.35">
      <c r="B10807" s="410" t="s">
        <v>11615</v>
      </c>
      <c r="C10807" s="411" t="s">
        <v>573</v>
      </c>
      <c r="D10807" s="412"/>
      <c r="E10807" s="412">
        <v>0</v>
      </c>
      <c r="F10807" s="412">
        <v>24.64</v>
      </c>
      <c r="G10807" s="412"/>
      <c r="H10807" s="413"/>
    </row>
    <row r="10808" spans="2:8" ht="40.5" x14ac:dyDescent="0.35">
      <c r="B10808" s="410" t="s">
        <v>11616</v>
      </c>
      <c r="C10808" s="411" t="s">
        <v>573</v>
      </c>
      <c r="D10808" s="412"/>
      <c r="E10808" s="412">
        <v>24.64</v>
      </c>
      <c r="F10808" s="412">
        <v>0</v>
      </c>
      <c r="G10808" s="412"/>
      <c r="H10808" s="413"/>
    </row>
    <row r="10809" spans="2:8" ht="40.5" x14ac:dyDescent="0.35">
      <c r="B10809" s="410" t="s">
        <v>11617</v>
      </c>
      <c r="C10809" s="411" t="s">
        <v>577</v>
      </c>
      <c r="D10809" s="412"/>
      <c r="E10809" s="412">
        <v>0</v>
      </c>
      <c r="F10809" s="412">
        <v>84</v>
      </c>
      <c r="G10809" s="412"/>
      <c r="H10809" s="413"/>
    </row>
    <row r="10810" spans="2:8" ht="40.5" x14ac:dyDescent="0.35">
      <c r="B10810" s="410" t="s">
        <v>11618</v>
      </c>
      <c r="C10810" s="411" t="s">
        <v>577</v>
      </c>
      <c r="D10810" s="412"/>
      <c r="E10810" s="412">
        <v>84</v>
      </c>
      <c r="F10810" s="412">
        <v>0</v>
      </c>
      <c r="G10810" s="412"/>
      <c r="H10810" s="413"/>
    </row>
    <row r="10811" spans="2:8" ht="40.5" x14ac:dyDescent="0.35">
      <c r="B10811" s="410" t="s">
        <v>11619</v>
      </c>
      <c r="C10811" s="411" t="s">
        <v>577</v>
      </c>
      <c r="D10811" s="412"/>
      <c r="E10811" s="412">
        <v>0</v>
      </c>
      <c r="F10811" s="412">
        <v>72.17</v>
      </c>
      <c r="G10811" s="412"/>
      <c r="H10811" s="413"/>
    </row>
    <row r="10812" spans="2:8" ht="40.5" x14ac:dyDescent="0.35">
      <c r="B10812" s="410" t="s">
        <v>11620</v>
      </c>
      <c r="C10812" s="411" t="s">
        <v>577</v>
      </c>
      <c r="D10812" s="412"/>
      <c r="E10812" s="412">
        <v>72.17</v>
      </c>
      <c r="F10812" s="412">
        <v>0</v>
      </c>
      <c r="G10812" s="412"/>
      <c r="H10812" s="413"/>
    </row>
    <row r="10813" spans="2:8" ht="40.5" x14ac:dyDescent="0.35">
      <c r="B10813" s="410" t="s">
        <v>11621</v>
      </c>
      <c r="C10813" s="411" t="s">
        <v>577</v>
      </c>
      <c r="D10813" s="412"/>
      <c r="E10813" s="412">
        <v>0</v>
      </c>
      <c r="F10813" s="412">
        <v>65.17</v>
      </c>
      <c r="G10813" s="412"/>
      <c r="H10813" s="413"/>
    </row>
    <row r="10814" spans="2:8" ht="40.5" x14ac:dyDescent="0.35">
      <c r="B10814" s="410" t="s">
        <v>11622</v>
      </c>
      <c r="C10814" s="411" t="s">
        <v>577</v>
      </c>
      <c r="D10814" s="412"/>
      <c r="E10814" s="412">
        <v>65.17</v>
      </c>
      <c r="F10814" s="412">
        <v>0</v>
      </c>
      <c r="G10814" s="412"/>
      <c r="H10814" s="413"/>
    </row>
    <row r="10815" spans="2:8" ht="40.5" x14ac:dyDescent="0.35">
      <c r="B10815" s="410" t="s">
        <v>11623</v>
      </c>
      <c r="C10815" s="411" t="s">
        <v>577</v>
      </c>
      <c r="D10815" s="412"/>
      <c r="E10815" s="412">
        <v>0</v>
      </c>
      <c r="F10815" s="412">
        <v>182</v>
      </c>
      <c r="G10815" s="412"/>
      <c r="H10815" s="413"/>
    </row>
    <row r="10816" spans="2:8" ht="40.5" x14ac:dyDescent="0.35">
      <c r="B10816" s="410" t="s">
        <v>11624</v>
      </c>
      <c r="C10816" s="411" t="s">
        <v>577</v>
      </c>
      <c r="D10816" s="412"/>
      <c r="E10816" s="412">
        <v>182</v>
      </c>
      <c r="F10816" s="412">
        <v>0</v>
      </c>
      <c r="G10816" s="412"/>
      <c r="H10816" s="413"/>
    </row>
    <row r="10817" spans="2:8" ht="40.5" x14ac:dyDescent="0.35">
      <c r="B10817" s="410" t="s">
        <v>11625</v>
      </c>
      <c r="C10817" s="411" t="s">
        <v>577</v>
      </c>
      <c r="D10817" s="412"/>
      <c r="E10817" s="412">
        <v>0</v>
      </c>
      <c r="F10817" s="412">
        <v>60.97</v>
      </c>
      <c r="G10817" s="412"/>
      <c r="H10817" s="413"/>
    </row>
    <row r="10818" spans="2:8" ht="40.5" x14ac:dyDescent="0.35">
      <c r="B10818" s="410" t="s">
        <v>11626</v>
      </c>
      <c r="C10818" s="411" t="s">
        <v>577</v>
      </c>
      <c r="D10818" s="412"/>
      <c r="E10818" s="412">
        <v>60.97</v>
      </c>
      <c r="F10818" s="412">
        <v>0</v>
      </c>
      <c r="G10818" s="412"/>
      <c r="H10818" s="413"/>
    </row>
    <row r="10819" spans="2:8" ht="27.75" x14ac:dyDescent="0.35">
      <c r="B10819" s="410" t="s">
        <v>11627</v>
      </c>
      <c r="C10819" s="411" t="s">
        <v>589</v>
      </c>
      <c r="D10819" s="412"/>
      <c r="E10819" s="412">
        <v>0</v>
      </c>
      <c r="F10819" s="412">
        <v>84</v>
      </c>
      <c r="G10819" s="412"/>
      <c r="H10819" s="413"/>
    </row>
    <row r="10820" spans="2:8" ht="27.75" x14ac:dyDescent="0.35">
      <c r="B10820" s="410" t="s">
        <v>11628</v>
      </c>
      <c r="C10820" s="411" t="s">
        <v>589</v>
      </c>
      <c r="D10820" s="412"/>
      <c r="E10820" s="412">
        <v>84</v>
      </c>
      <c r="F10820" s="412">
        <v>0</v>
      </c>
      <c r="G10820" s="412"/>
      <c r="H10820" s="413"/>
    </row>
    <row r="10821" spans="2:8" ht="27.75" x14ac:dyDescent="0.35">
      <c r="B10821" s="410" t="s">
        <v>11629</v>
      </c>
      <c r="C10821" s="411" t="s">
        <v>589</v>
      </c>
      <c r="D10821" s="412"/>
      <c r="E10821" s="412">
        <v>0</v>
      </c>
      <c r="F10821" s="412">
        <v>84</v>
      </c>
      <c r="G10821" s="412"/>
      <c r="H10821" s="413"/>
    </row>
    <row r="10822" spans="2:8" ht="27.75" x14ac:dyDescent="0.35">
      <c r="B10822" s="410" t="s">
        <v>11630</v>
      </c>
      <c r="C10822" s="411" t="s">
        <v>589</v>
      </c>
      <c r="D10822" s="412"/>
      <c r="E10822" s="412">
        <v>84</v>
      </c>
      <c r="F10822" s="412">
        <v>0</v>
      </c>
      <c r="G10822" s="412"/>
      <c r="H10822" s="413"/>
    </row>
    <row r="10823" spans="2:8" ht="27.75" x14ac:dyDescent="0.35">
      <c r="B10823" s="410" t="s">
        <v>11631</v>
      </c>
      <c r="C10823" s="411" t="s">
        <v>589</v>
      </c>
      <c r="D10823" s="412"/>
      <c r="E10823" s="412">
        <v>0</v>
      </c>
      <c r="F10823" s="412">
        <v>70</v>
      </c>
      <c r="G10823" s="412"/>
      <c r="H10823" s="413"/>
    </row>
    <row r="10824" spans="2:8" ht="27.75" x14ac:dyDescent="0.35">
      <c r="B10824" s="410" t="s">
        <v>11632</v>
      </c>
      <c r="C10824" s="411" t="s">
        <v>589</v>
      </c>
      <c r="D10824" s="412"/>
      <c r="E10824" s="412">
        <v>70</v>
      </c>
      <c r="F10824" s="412">
        <v>0</v>
      </c>
      <c r="G10824" s="412"/>
      <c r="H10824" s="413"/>
    </row>
    <row r="10825" spans="2:8" ht="27.75" x14ac:dyDescent="0.35">
      <c r="B10825" s="410" t="s">
        <v>11633</v>
      </c>
      <c r="C10825" s="411" t="s">
        <v>589</v>
      </c>
      <c r="D10825" s="412"/>
      <c r="E10825" s="412">
        <v>0</v>
      </c>
      <c r="F10825" s="412">
        <v>196</v>
      </c>
      <c r="G10825" s="412"/>
      <c r="H10825" s="413"/>
    </row>
    <row r="10826" spans="2:8" ht="27.75" x14ac:dyDescent="0.35">
      <c r="B10826" s="410" t="s">
        <v>11634</v>
      </c>
      <c r="C10826" s="411" t="s">
        <v>589</v>
      </c>
      <c r="D10826" s="412"/>
      <c r="E10826" s="412">
        <v>196</v>
      </c>
      <c r="F10826" s="412">
        <v>0</v>
      </c>
      <c r="G10826" s="412"/>
      <c r="H10826" s="413"/>
    </row>
    <row r="10827" spans="2:8" ht="27.75" x14ac:dyDescent="0.35">
      <c r="B10827" s="410" t="s">
        <v>11635</v>
      </c>
      <c r="C10827" s="411" t="s">
        <v>589</v>
      </c>
      <c r="D10827" s="412"/>
      <c r="E10827" s="412">
        <v>0</v>
      </c>
      <c r="F10827" s="412">
        <v>61.6</v>
      </c>
      <c r="G10827" s="412"/>
      <c r="H10827" s="413"/>
    </row>
    <row r="10828" spans="2:8" ht="27.75" x14ac:dyDescent="0.35">
      <c r="B10828" s="410" t="s">
        <v>11636</v>
      </c>
      <c r="C10828" s="411" t="s">
        <v>589</v>
      </c>
      <c r="D10828" s="412"/>
      <c r="E10828" s="412">
        <v>61.6</v>
      </c>
      <c r="F10828" s="412">
        <v>0</v>
      </c>
      <c r="G10828" s="412"/>
      <c r="H10828" s="413"/>
    </row>
    <row r="10829" spans="2:8" ht="27.75" x14ac:dyDescent="0.35">
      <c r="B10829" s="410" t="s">
        <v>11637</v>
      </c>
      <c r="C10829" s="411" t="s">
        <v>288</v>
      </c>
      <c r="D10829" s="412"/>
      <c r="E10829" s="412">
        <v>0</v>
      </c>
      <c r="F10829" s="412">
        <v>84</v>
      </c>
      <c r="G10829" s="412"/>
      <c r="H10829" s="413"/>
    </row>
    <row r="10830" spans="2:8" ht="27.75" x14ac:dyDescent="0.35">
      <c r="B10830" s="410" t="s">
        <v>11638</v>
      </c>
      <c r="C10830" s="411" t="s">
        <v>288</v>
      </c>
      <c r="D10830" s="412"/>
      <c r="E10830" s="412">
        <v>84</v>
      </c>
      <c r="F10830" s="412">
        <v>0</v>
      </c>
      <c r="G10830" s="412"/>
      <c r="H10830" s="413"/>
    </row>
    <row r="10831" spans="2:8" ht="27.75" x14ac:dyDescent="0.35">
      <c r="B10831" s="410" t="s">
        <v>11639</v>
      </c>
      <c r="C10831" s="411" t="s">
        <v>288</v>
      </c>
      <c r="D10831" s="412"/>
      <c r="E10831" s="412">
        <v>0</v>
      </c>
      <c r="F10831" s="412">
        <v>84</v>
      </c>
      <c r="G10831" s="412"/>
      <c r="H10831" s="413"/>
    </row>
    <row r="10832" spans="2:8" ht="27.75" x14ac:dyDescent="0.35">
      <c r="B10832" s="410" t="s">
        <v>11640</v>
      </c>
      <c r="C10832" s="411" t="s">
        <v>288</v>
      </c>
      <c r="D10832" s="412"/>
      <c r="E10832" s="412">
        <v>84</v>
      </c>
      <c r="F10832" s="412">
        <v>0</v>
      </c>
      <c r="G10832" s="412"/>
      <c r="H10832" s="413"/>
    </row>
    <row r="10833" spans="2:8" ht="27.75" x14ac:dyDescent="0.35">
      <c r="B10833" s="410" t="s">
        <v>11641</v>
      </c>
      <c r="C10833" s="411" t="s">
        <v>288</v>
      </c>
      <c r="D10833" s="412"/>
      <c r="E10833" s="412">
        <v>0</v>
      </c>
      <c r="F10833" s="412">
        <v>70</v>
      </c>
      <c r="G10833" s="412"/>
      <c r="H10833" s="413"/>
    </row>
    <row r="10834" spans="2:8" ht="27.75" x14ac:dyDescent="0.35">
      <c r="B10834" s="410" t="s">
        <v>11642</v>
      </c>
      <c r="C10834" s="411" t="s">
        <v>288</v>
      </c>
      <c r="D10834" s="412"/>
      <c r="E10834" s="412">
        <v>70</v>
      </c>
      <c r="F10834" s="412">
        <v>0</v>
      </c>
      <c r="G10834" s="412"/>
      <c r="H10834" s="413"/>
    </row>
    <row r="10835" spans="2:8" ht="27.75" x14ac:dyDescent="0.35">
      <c r="B10835" s="410" t="s">
        <v>11643</v>
      </c>
      <c r="C10835" s="411" t="s">
        <v>288</v>
      </c>
      <c r="D10835" s="412"/>
      <c r="E10835" s="412">
        <v>0</v>
      </c>
      <c r="F10835" s="412">
        <v>196</v>
      </c>
      <c r="G10835" s="412"/>
      <c r="H10835" s="413"/>
    </row>
    <row r="10836" spans="2:8" ht="27.75" x14ac:dyDescent="0.35">
      <c r="B10836" s="410" t="s">
        <v>11644</v>
      </c>
      <c r="C10836" s="411" t="s">
        <v>288</v>
      </c>
      <c r="D10836" s="412"/>
      <c r="E10836" s="412">
        <v>196</v>
      </c>
      <c r="F10836" s="412">
        <v>0</v>
      </c>
      <c r="G10836" s="412"/>
      <c r="H10836" s="413"/>
    </row>
    <row r="10837" spans="2:8" ht="27.75" x14ac:dyDescent="0.35">
      <c r="B10837" s="410" t="s">
        <v>11645</v>
      </c>
      <c r="C10837" s="411" t="s">
        <v>288</v>
      </c>
      <c r="D10837" s="412"/>
      <c r="E10837" s="412">
        <v>0</v>
      </c>
      <c r="F10837" s="412">
        <v>61.6</v>
      </c>
      <c r="G10837" s="412"/>
      <c r="H10837" s="413"/>
    </row>
    <row r="10838" spans="2:8" ht="27.75" x14ac:dyDescent="0.35">
      <c r="B10838" s="410" t="s">
        <v>11646</v>
      </c>
      <c r="C10838" s="411" t="s">
        <v>288</v>
      </c>
      <c r="D10838" s="412"/>
      <c r="E10838" s="412">
        <v>61.6</v>
      </c>
      <c r="F10838" s="412">
        <v>0</v>
      </c>
      <c r="G10838" s="412"/>
      <c r="H10838" s="413"/>
    </row>
    <row r="10839" spans="2:8" ht="27.75" x14ac:dyDescent="0.35">
      <c r="B10839" s="410" t="s">
        <v>11647</v>
      </c>
      <c r="C10839" s="411" t="s">
        <v>292</v>
      </c>
      <c r="D10839" s="412"/>
      <c r="E10839" s="412">
        <v>0</v>
      </c>
      <c r="F10839" s="412">
        <v>84</v>
      </c>
      <c r="G10839" s="412"/>
      <c r="H10839" s="413"/>
    </row>
    <row r="10840" spans="2:8" ht="27.75" x14ac:dyDescent="0.35">
      <c r="B10840" s="410" t="s">
        <v>11648</v>
      </c>
      <c r="C10840" s="411" t="s">
        <v>292</v>
      </c>
      <c r="D10840" s="412"/>
      <c r="E10840" s="412">
        <v>84</v>
      </c>
      <c r="F10840" s="412">
        <v>0</v>
      </c>
      <c r="G10840" s="412"/>
      <c r="H10840" s="413"/>
    </row>
    <row r="10841" spans="2:8" ht="27.75" x14ac:dyDescent="0.35">
      <c r="B10841" s="410" t="s">
        <v>11649</v>
      </c>
      <c r="C10841" s="411" t="s">
        <v>292</v>
      </c>
      <c r="D10841" s="412"/>
      <c r="E10841" s="412">
        <v>0</v>
      </c>
      <c r="F10841" s="412">
        <v>84</v>
      </c>
      <c r="G10841" s="412"/>
      <c r="H10841" s="413"/>
    </row>
    <row r="10842" spans="2:8" ht="27.75" x14ac:dyDescent="0.35">
      <c r="B10842" s="410" t="s">
        <v>11650</v>
      </c>
      <c r="C10842" s="411" t="s">
        <v>292</v>
      </c>
      <c r="D10842" s="412"/>
      <c r="E10842" s="412">
        <v>84</v>
      </c>
      <c r="F10842" s="412">
        <v>0</v>
      </c>
      <c r="G10842" s="412"/>
      <c r="H10842" s="413"/>
    </row>
    <row r="10843" spans="2:8" ht="27.75" x14ac:dyDescent="0.35">
      <c r="B10843" s="410" t="s">
        <v>11651</v>
      </c>
      <c r="C10843" s="411" t="s">
        <v>292</v>
      </c>
      <c r="D10843" s="412"/>
      <c r="E10843" s="412">
        <v>0</v>
      </c>
      <c r="F10843" s="412">
        <v>70</v>
      </c>
      <c r="G10843" s="412"/>
      <c r="H10843" s="413"/>
    </row>
    <row r="10844" spans="2:8" ht="27.75" x14ac:dyDescent="0.35">
      <c r="B10844" s="410" t="s">
        <v>11652</v>
      </c>
      <c r="C10844" s="411" t="s">
        <v>292</v>
      </c>
      <c r="D10844" s="412"/>
      <c r="E10844" s="412">
        <v>70</v>
      </c>
      <c r="F10844" s="412">
        <v>0</v>
      </c>
      <c r="G10844" s="412"/>
      <c r="H10844" s="413"/>
    </row>
    <row r="10845" spans="2:8" ht="27.75" x14ac:dyDescent="0.35">
      <c r="B10845" s="410" t="s">
        <v>11653</v>
      </c>
      <c r="C10845" s="411" t="s">
        <v>292</v>
      </c>
      <c r="D10845" s="412"/>
      <c r="E10845" s="412">
        <v>0</v>
      </c>
      <c r="F10845" s="412">
        <v>196</v>
      </c>
      <c r="G10845" s="412"/>
      <c r="H10845" s="413"/>
    </row>
    <row r="10846" spans="2:8" ht="27.75" x14ac:dyDescent="0.35">
      <c r="B10846" s="410" t="s">
        <v>11654</v>
      </c>
      <c r="C10846" s="411" t="s">
        <v>292</v>
      </c>
      <c r="D10846" s="412"/>
      <c r="E10846" s="412">
        <v>196</v>
      </c>
      <c r="F10846" s="412">
        <v>0</v>
      </c>
      <c r="G10846" s="412"/>
      <c r="H10846" s="413"/>
    </row>
    <row r="10847" spans="2:8" ht="27.75" x14ac:dyDescent="0.35">
      <c r="B10847" s="410" t="s">
        <v>11655</v>
      </c>
      <c r="C10847" s="411" t="s">
        <v>292</v>
      </c>
      <c r="D10847" s="412"/>
      <c r="E10847" s="412">
        <v>0</v>
      </c>
      <c r="F10847" s="412">
        <v>61.6</v>
      </c>
      <c r="G10847" s="412"/>
      <c r="H10847" s="413"/>
    </row>
    <row r="10848" spans="2:8" ht="27.75" x14ac:dyDescent="0.35">
      <c r="B10848" s="410" t="s">
        <v>11656</v>
      </c>
      <c r="C10848" s="411" t="s">
        <v>292</v>
      </c>
      <c r="D10848" s="412"/>
      <c r="E10848" s="412">
        <v>61.6</v>
      </c>
      <c r="F10848" s="412">
        <v>0</v>
      </c>
      <c r="G10848" s="412"/>
      <c r="H10848" s="413"/>
    </row>
    <row r="10849" spans="2:8" ht="27.75" x14ac:dyDescent="0.35">
      <c r="B10849" s="410" t="s">
        <v>11657</v>
      </c>
      <c r="C10849" s="411" t="s">
        <v>292</v>
      </c>
      <c r="D10849" s="412"/>
      <c r="E10849" s="412">
        <v>0</v>
      </c>
      <c r="F10849" s="412">
        <v>70</v>
      </c>
      <c r="G10849" s="412"/>
      <c r="H10849" s="413"/>
    </row>
    <row r="10850" spans="2:8" ht="27.75" x14ac:dyDescent="0.35">
      <c r="B10850" s="410" t="s">
        <v>11658</v>
      </c>
      <c r="C10850" s="411" t="s">
        <v>292</v>
      </c>
      <c r="D10850" s="412"/>
      <c r="E10850" s="412">
        <v>70</v>
      </c>
      <c r="F10850" s="412">
        <v>0</v>
      </c>
      <c r="G10850" s="412"/>
      <c r="H10850" s="413"/>
    </row>
    <row r="10851" spans="2:8" ht="27.75" x14ac:dyDescent="0.35">
      <c r="B10851" s="410" t="s">
        <v>11659</v>
      </c>
      <c r="C10851" s="411" t="s">
        <v>292</v>
      </c>
      <c r="D10851" s="412"/>
      <c r="E10851" s="412">
        <v>0</v>
      </c>
      <c r="F10851" s="412">
        <v>61.6</v>
      </c>
      <c r="G10851" s="412"/>
      <c r="H10851" s="413"/>
    </row>
    <row r="10852" spans="2:8" ht="27.75" x14ac:dyDescent="0.35">
      <c r="B10852" s="410" t="s">
        <v>11660</v>
      </c>
      <c r="C10852" s="411" t="s">
        <v>292</v>
      </c>
      <c r="D10852" s="412"/>
      <c r="E10852" s="412">
        <v>61.6</v>
      </c>
      <c r="F10852" s="412">
        <v>0</v>
      </c>
      <c r="G10852" s="412"/>
      <c r="H10852" s="413"/>
    </row>
    <row r="10853" spans="2:8" ht="27.75" x14ac:dyDescent="0.35">
      <c r="B10853" s="410" t="s">
        <v>11661</v>
      </c>
      <c r="C10853" s="411" t="s">
        <v>292</v>
      </c>
      <c r="D10853" s="412"/>
      <c r="E10853" s="412">
        <v>0</v>
      </c>
      <c r="F10853" s="412">
        <v>828.8</v>
      </c>
      <c r="G10853" s="412"/>
      <c r="H10853" s="413"/>
    </row>
    <row r="10854" spans="2:8" ht="27.75" x14ac:dyDescent="0.35">
      <c r="B10854" s="410" t="s">
        <v>11662</v>
      </c>
      <c r="C10854" s="411" t="s">
        <v>292</v>
      </c>
      <c r="D10854" s="412"/>
      <c r="E10854" s="412">
        <v>828.8</v>
      </c>
      <c r="F10854" s="412">
        <v>0</v>
      </c>
      <c r="G10854" s="412"/>
      <c r="H10854" s="413"/>
    </row>
    <row r="10855" spans="2:8" ht="27.75" x14ac:dyDescent="0.35">
      <c r="B10855" s="410" t="s">
        <v>11663</v>
      </c>
      <c r="C10855" s="411" t="s">
        <v>296</v>
      </c>
      <c r="D10855" s="412"/>
      <c r="E10855" s="412">
        <v>0</v>
      </c>
      <c r="F10855" s="412">
        <v>84</v>
      </c>
      <c r="G10855" s="412"/>
      <c r="H10855" s="413"/>
    </row>
    <row r="10856" spans="2:8" ht="27.75" x14ac:dyDescent="0.35">
      <c r="B10856" s="410" t="s">
        <v>11664</v>
      </c>
      <c r="C10856" s="411" t="s">
        <v>296</v>
      </c>
      <c r="D10856" s="412"/>
      <c r="E10856" s="412">
        <v>84</v>
      </c>
      <c r="F10856" s="412">
        <v>0</v>
      </c>
      <c r="G10856" s="412"/>
      <c r="H10856" s="413"/>
    </row>
    <row r="10857" spans="2:8" ht="27.75" x14ac:dyDescent="0.35">
      <c r="B10857" s="410" t="s">
        <v>11665</v>
      </c>
      <c r="C10857" s="411" t="s">
        <v>296</v>
      </c>
      <c r="D10857" s="412"/>
      <c r="E10857" s="412">
        <v>0</v>
      </c>
      <c r="F10857" s="412">
        <v>84</v>
      </c>
      <c r="G10857" s="412"/>
      <c r="H10857" s="413"/>
    </row>
    <row r="10858" spans="2:8" ht="27.75" x14ac:dyDescent="0.35">
      <c r="B10858" s="410" t="s">
        <v>11666</v>
      </c>
      <c r="C10858" s="411" t="s">
        <v>296</v>
      </c>
      <c r="D10858" s="412"/>
      <c r="E10858" s="412">
        <v>84</v>
      </c>
      <c r="F10858" s="412">
        <v>0</v>
      </c>
      <c r="G10858" s="412"/>
      <c r="H10858" s="413"/>
    </row>
    <row r="10859" spans="2:8" ht="27.75" x14ac:dyDescent="0.35">
      <c r="B10859" s="410" t="s">
        <v>11667</v>
      </c>
      <c r="C10859" s="411" t="s">
        <v>296</v>
      </c>
      <c r="D10859" s="412"/>
      <c r="E10859" s="412">
        <v>0</v>
      </c>
      <c r="F10859" s="412">
        <v>65.8</v>
      </c>
      <c r="G10859" s="412"/>
      <c r="H10859" s="413"/>
    </row>
    <row r="10860" spans="2:8" ht="27.75" x14ac:dyDescent="0.35">
      <c r="B10860" s="410" t="s">
        <v>11668</v>
      </c>
      <c r="C10860" s="411" t="s">
        <v>296</v>
      </c>
      <c r="D10860" s="412"/>
      <c r="E10860" s="412">
        <v>65.8</v>
      </c>
      <c r="F10860" s="412">
        <v>0</v>
      </c>
      <c r="G10860" s="412"/>
      <c r="H10860" s="413"/>
    </row>
    <row r="10861" spans="2:8" ht="27.75" x14ac:dyDescent="0.35">
      <c r="B10861" s="410" t="s">
        <v>11669</v>
      </c>
      <c r="C10861" s="411" t="s">
        <v>296</v>
      </c>
      <c r="D10861" s="412"/>
      <c r="E10861" s="412">
        <v>0</v>
      </c>
      <c r="F10861" s="412">
        <v>196</v>
      </c>
      <c r="G10861" s="412"/>
      <c r="H10861" s="413"/>
    </row>
    <row r="10862" spans="2:8" ht="27.75" x14ac:dyDescent="0.35">
      <c r="B10862" s="410" t="s">
        <v>11670</v>
      </c>
      <c r="C10862" s="411" t="s">
        <v>296</v>
      </c>
      <c r="D10862" s="412"/>
      <c r="E10862" s="412">
        <v>196</v>
      </c>
      <c r="F10862" s="412">
        <v>0</v>
      </c>
      <c r="G10862" s="412"/>
      <c r="H10862" s="413"/>
    </row>
    <row r="10863" spans="2:8" ht="27.75" x14ac:dyDescent="0.35">
      <c r="B10863" s="410" t="s">
        <v>11671</v>
      </c>
      <c r="C10863" s="411" t="s">
        <v>296</v>
      </c>
      <c r="D10863" s="412"/>
      <c r="E10863" s="412">
        <v>0</v>
      </c>
      <c r="F10863" s="412">
        <v>61.6</v>
      </c>
      <c r="G10863" s="412"/>
      <c r="H10863" s="413"/>
    </row>
    <row r="10864" spans="2:8" ht="27.75" x14ac:dyDescent="0.35">
      <c r="B10864" s="410" t="s">
        <v>11672</v>
      </c>
      <c r="C10864" s="411" t="s">
        <v>296</v>
      </c>
      <c r="D10864" s="412"/>
      <c r="E10864" s="412">
        <v>61.6</v>
      </c>
      <c r="F10864" s="412">
        <v>0</v>
      </c>
      <c r="G10864" s="412"/>
      <c r="H10864" s="413"/>
    </row>
    <row r="10865" spans="2:8" ht="27.75" x14ac:dyDescent="0.35">
      <c r="B10865" s="410" t="s">
        <v>11673</v>
      </c>
      <c r="C10865" s="411" t="s">
        <v>296</v>
      </c>
      <c r="D10865" s="412"/>
      <c r="E10865" s="412">
        <v>0</v>
      </c>
      <c r="F10865" s="412">
        <v>70</v>
      </c>
      <c r="G10865" s="412"/>
      <c r="H10865" s="413"/>
    </row>
    <row r="10866" spans="2:8" ht="27.75" x14ac:dyDescent="0.35">
      <c r="B10866" s="410" t="s">
        <v>11674</v>
      </c>
      <c r="C10866" s="411" t="s">
        <v>296</v>
      </c>
      <c r="D10866" s="412"/>
      <c r="E10866" s="412">
        <v>70</v>
      </c>
      <c r="F10866" s="412">
        <v>0</v>
      </c>
      <c r="G10866" s="412"/>
      <c r="H10866" s="413"/>
    </row>
    <row r="10867" spans="2:8" ht="27.75" x14ac:dyDescent="0.35">
      <c r="B10867" s="410" t="s">
        <v>11675</v>
      </c>
      <c r="C10867" s="411" t="s">
        <v>296</v>
      </c>
      <c r="D10867" s="412"/>
      <c r="E10867" s="412">
        <v>0</v>
      </c>
      <c r="F10867" s="412">
        <v>61.6</v>
      </c>
      <c r="G10867" s="412"/>
      <c r="H10867" s="413"/>
    </row>
    <row r="10868" spans="2:8" ht="27.75" x14ac:dyDescent="0.35">
      <c r="B10868" s="410" t="s">
        <v>11676</v>
      </c>
      <c r="C10868" s="411" t="s">
        <v>296</v>
      </c>
      <c r="D10868" s="412"/>
      <c r="E10868" s="412">
        <v>61.6</v>
      </c>
      <c r="F10868" s="412">
        <v>0</v>
      </c>
      <c r="G10868" s="412"/>
      <c r="H10868" s="413"/>
    </row>
    <row r="10869" spans="2:8" ht="27.75" x14ac:dyDescent="0.35">
      <c r="B10869" s="410" t="s">
        <v>11677</v>
      </c>
      <c r="C10869" s="411" t="s">
        <v>296</v>
      </c>
      <c r="D10869" s="412"/>
      <c r="E10869" s="412">
        <v>0</v>
      </c>
      <c r="F10869" s="412">
        <v>823.25</v>
      </c>
      <c r="G10869" s="412"/>
      <c r="H10869" s="413"/>
    </row>
    <row r="10870" spans="2:8" ht="27.75" x14ac:dyDescent="0.35">
      <c r="B10870" s="410" t="s">
        <v>11678</v>
      </c>
      <c r="C10870" s="411" t="s">
        <v>296</v>
      </c>
      <c r="D10870" s="412"/>
      <c r="E10870" s="412">
        <v>823.25</v>
      </c>
      <c r="F10870" s="412">
        <v>0</v>
      </c>
      <c r="G10870" s="412"/>
      <c r="H10870" s="413"/>
    </row>
    <row r="10871" spans="2:8" ht="27.75" x14ac:dyDescent="0.35">
      <c r="B10871" s="410" t="s">
        <v>11679</v>
      </c>
      <c r="C10871" s="411" t="s">
        <v>300</v>
      </c>
      <c r="D10871" s="412"/>
      <c r="E10871" s="412">
        <v>0</v>
      </c>
      <c r="F10871" s="412">
        <v>70</v>
      </c>
      <c r="G10871" s="412"/>
      <c r="H10871" s="413"/>
    </row>
    <row r="10872" spans="2:8" ht="27.75" x14ac:dyDescent="0.35">
      <c r="B10872" s="410" t="s">
        <v>11680</v>
      </c>
      <c r="C10872" s="411" t="s">
        <v>300</v>
      </c>
      <c r="D10872" s="412"/>
      <c r="E10872" s="412">
        <v>70</v>
      </c>
      <c r="F10872" s="412">
        <v>0</v>
      </c>
      <c r="G10872" s="412"/>
      <c r="H10872" s="413"/>
    </row>
    <row r="10873" spans="2:8" ht="27.75" x14ac:dyDescent="0.35">
      <c r="B10873" s="410" t="s">
        <v>11681</v>
      </c>
      <c r="C10873" s="411" t="s">
        <v>300</v>
      </c>
      <c r="D10873" s="412"/>
      <c r="E10873" s="412">
        <v>0</v>
      </c>
      <c r="F10873" s="412">
        <v>61.6</v>
      </c>
      <c r="G10873" s="412"/>
      <c r="H10873" s="413"/>
    </row>
    <row r="10874" spans="2:8" ht="27.75" x14ac:dyDescent="0.35">
      <c r="B10874" s="410" t="s">
        <v>11682</v>
      </c>
      <c r="C10874" s="411" t="s">
        <v>300</v>
      </c>
      <c r="D10874" s="412"/>
      <c r="E10874" s="412">
        <v>61.6</v>
      </c>
      <c r="F10874" s="412">
        <v>0</v>
      </c>
      <c r="G10874" s="412"/>
      <c r="H10874" s="413"/>
    </row>
    <row r="10875" spans="2:8" ht="27.75" x14ac:dyDescent="0.35">
      <c r="B10875" s="410" t="s">
        <v>11683</v>
      </c>
      <c r="C10875" s="411" t="s">
        <v>300</v>
      </c>
      <c r="D10875" s="412"/>
      <c r="E10875" s="412">
        <v>0</v>
      </c>
      <c r="F10875" s="412">
        <v>84</v>
      </c>
      <c r="G10875" s="412"/>
      <c r="H10875" s="413"/>
    </row>
    <row r="10876" spans="2:8" ht="27.75" x14ac:dyDescent="0.35">
      <c r="B10876" s="410" t="s">
        <v>11684</v>
      </c>
      <c r="C10876" s="411" t="s">
        <v>300</v>
      </c>
      <c r="D10876" s="412"/>
      <c r="E10876" s="412">
        <v>84</v>
      </c>
      <c r="F10876" s="412">
        <v>0</v>
      </c>
      <c r="G10876" s="412"/>
      <c r="H10876" s="413"/>
    </row>
    <row r="10877" spans="2:8" ht="27.75" x14ac:dyDescent="0.35">
      <c r="B10877" s="410" t="s">
        <v>11685</v>
      </c>
      <c r="C10877" s="411" t="s">
        <v>300</v>
      </c>
      <c r="D10877" s="412"/>
      <c r="E10877" s="412">
        <v>0</v>
      </c>
      <c r="F10877" s="412">
        <v>84</v>
      </c>
      <c r="G10877" s="412"/>
      <c r="H10877" s="413"/>
    </row>
    <row r="10878" spans="2:8" ht="27.75" x14ac:dyDescent="0.35">
      <c r="B10878" s="410" t="s">
        <v>11686</v>
      </c>
      <c r="C10878" s="411" t="s">
        <v>300</v>
      </c>
      <c r="D10878" s="412"/>
      <c r="E10878" s="412">
        <v>84</v>
      </c>
      <c r="F10878" s="412">
        <v>0</v>
      </c>
      <c r="G10878" s="412"/>
      <c r="H10878" s="413"/>
    </row>
    <row r="10879" spans="2:8" ht="27.75" x14ac:dyDescent="0.35">
      <c r="B10879" s="410" t="s">
        <v>11687</v>
      </c>
      <c r="C10879" s="411" t="s">
        <v>300</v>
      </c>
      <c r="D10879" s="412"/>
      <c r="E10879" s="412">
        <v>0</v>
      </c>
      <c r="F10879" s="412">
        <v>61.6</v>
      </c>
      <c r="G10879" s="412"/>
      <c r="H10879" s="413"/>
    </row>
    <row r="10880" spans="2:8" ht="27.75" x14ac:dyDescent="0.35">
      <c r="B10880" s="410" t="s">
        <v>11688</v>
      </c>
      <c r="C10880" s="411" t="s">
        <v>300</v>
      </c>
      <c r="D10880" s="412"/>
      <c r="E10880" s="412">
        <v>61.6</v>
      </c>
      <c r="F10880" s="412">
        <v>0</v>
      </c>
      <c r="G10880" s="412"/>
      <c r="H10880" s="413"/>
    </row>
    <row r="10881" spans="2:8" ht="27.75" x14ac:dyDescent="0.35">
      <c r="B10881" s="410" t="s">
        <v>11689</v>
      </c>
      <c r="C10881" s="411" t="s">
        <v>300</v>
      </c>
      <c r="D10881" s="412"/>
      <c r="E10881" s="412">
        <v>0</v>
      </c>
      <c r="F10881" s="412">
        <v>196</v>
      </c>
      <c r="G10881" s="412"/>
      <c r="H10881" s="413"/>
    </row>
    <row r="10882" spans="2:8" ht="27.75" x14ac:dyDescent="0.35">
      <c r="B10882" s="410" t="s">
        <v>11690</v>
      </c>
      <c r="C10882" s="411" t="s">
        <v>300</v>
      </c>
      <c r="D10882" s="412"/>
      <c r="E10882" s="412">
        <v>196</v>
      </c>
      <c r="F10882" s="412">
        <v>0</v>
      </c>
      <c r="G10882" s="412"/>
      <c r="H10882" s="413"/>
    </row>
    <row r="10883" spans="2:8" ht="27.75" x14ac:dyDescent="0.35">
      <c r="B10883" s="410" t="s">
        <v>11691</v>
      </c>
      <c r="C10883" s="411" t="s">
        <v>300</v>
      </c>
      <c r="D10883" s="412"/>
      <c r="E10883" s="412">
        <v>0</v>
      </c>
      <c r="F10883" s="412">
        <v>310</v>
      </c>
      <c r="G10883" s="412"/>
      <c r="H10883" s="413"/>
    </row>
    <row r="10884" spans="2:8" ht="27.75" x14ac:dyDescent="0.35">
      <c r="B10884" s="410" t="s">
        <v>11692</v>
      </c>
      <c r="C10884" s="411" t="s">
        <v>300</v>
      </c>
      <c r="D10884" s="412"/>
      <c r="E10884" s="412">
        <v>310</v>
      </c>
      <c r="F10884" s="412">
        <v>0</v>
      </c>
      <c r="G10884" s="412"/>
      <c r="H10884" s="413"/>
    </row>
    <row r="10885" spans="2:8" ht="27.75" x14ac:dyDescent="0.35">
      <c r="B10885" s="410" t="s">
        <v>11693</v>
      </c>
      <c r="C10885" s="411" t="s">
        <v>300</v>
      </c>
      <c r="D10885" s="412"/>
      <c r="E10885" s="412">
        <v>0</v>
      </c>
      <c r="F10885" s="412">
        <v>61.6</v>
      </c>
      <c r="G10885" s="412"/>
      <c r="H10885" s="413"/>
    </row>
    <row r="10886" spans="2:8" ht="27.75" x14ac:dyDescent="0.35">
      <c r="B10886" s="410" t="s">
        <v>11694</v>
      </c>
      <c r="C10886" s="411" t="s">
        <v>300</v>
      </c>
      <c r="D10886" s="412"/>
      <c r="E10886" s="412">
        <v>61.6</v>
      </c>
      <c r="F10886" s="412">
        <v>0</v>
      </c>
      <c r="G10886" s="412"/>
      <c r="H10886" s="413"/>
    </row>
    <row r="10887" spans="2:8" ht="27.75" x14ac:dyDescent="0.35">
      <c r="B10887" s="410" t="s">
        <v>11695</v>
      </c>
      <c r="C10887" s="411" t="s">
        <v>304</v>
      </c>
      <c r="D10887" s="412"/>
      <c r="E10887" s="412">
        <v>0</v>
      </c>
      <c r="F10887" s="412">
        <v>84</v>
      </c>
      <c r="G10887" s="412"/>
      <c r="H10887" s="413"/>
    </row>
    <row r="10888" spans="2:8" ht="27.75" x14ac:dyDescent="0.35">
      <c r="B10888" s="410" t="s">
        <v>11696</v>
      </c>
      <c r="C10888" s="411" t="s">
        <v>304</v>
      </c>
      <c r="D10888" s="412"/>
      <c r="E10888" s="412">
        <v>84</v>
      </c>
      <c r="F10888" s="412">
        <v>0</v>
      </c>
      <c r="G10888" s="412"/>
      <c r="H10888" s="413"/>
    </row>
    <row r="10889" spans="2:8" ht="27.75" x14ac:dyDescent="0.35">
      <c r="B10889" s="410" t="s">
        <v>11697</v>
      </c>
      <c r="C10889" s="411" t="s">
        <v>304</v>
      </c>
      <c r="D10889" s="412"/>
      <c r="E10889" s="412">
        <v>0</v>
      </c>
      <c r="F10889" s="412">
        <v>84</v>
      </c>
      <c r="G10889" s="412"/>
      <c r="H10889" s="413"/>
    </row>
    <row r="10890" spans="2:8" ht="27.75" x14ac:dyDescent="0.35">
      <c r="B10890" s="410" t="s">
        <v>11698</v>
      </c>
      <c r="C10890" s="411" t="s">
        <v>304</v>
      </c>
      <c r="D10890" s="412"/>
      <c r="E10890" s="412">
        <v>84</v>
      </c>
      <c r="F10890" s="412">
        <v>0</v>
      </c>
      <c r="G10890" s="412"/>
      <c r="H10890" s="413"/>
    </row>
    <row r="10891" spans="2:8" ht="27.75" x14ac:dyDescent="0.35">
      <c r="B10891" s="410" t="s">
        <v>11699</v>
      </c>
      <c r="C10891" s="411" t="s">
        <v>304</v>
      </c>
      <c r="D10891" s="412"/>
      <c r="E10891" s="412">
        <v>0</v>
      </c>
      <c r="F10891" s="412">
        <v>70</v>
      </c>
      <c r="G10891" s="412"/>
      <c r="H10891" s="413"/>
    </row>
    <row r="10892" spans="2:8" ht="27.75" x14ac:dyDescent="0.35">
      <c r="B10892" s="410" t="s">
        <v>11700</v>
      </c>
      <c r="C10892" s="411" t="s">
        <v>304</v>
      </c>
      <c r="D10892" s="412"/>
      <c r="E10892" s="412">
        <v>70</v>
      </c>
      <c r="F10892" s="412">
        <v>0</v>
      </c>
      <c r="G10892" s="412"/>
      <c r="H10892" s="413"/>
    </row>
    <row r="10893" spans="2:8" ht="27.75" x14ac:dyDescent="0.35">
      <c r="B10893" s="410" t="s">
        <v>11701</v>
      </c>
      <c r="C10893" s="411" t="s">
        <v>304</v>
      </c>
      <c r="D10893" s="412"/>
      <c r="E10893" s="412">
        <v>0</v>
      </c>
      <c r="F10893" s="412">
        <v>196</v>
      </c>
      <c r="G10893" s="412"/>
      <c r="H10893" s="413"/>
    </row>
    <row r="10894" spans="2:8" ht="27.75" x14ac:dyDescent="0.35">
      <c r="B10894" s="410" t="s">
        <v>11702</v>
      </c>
      <c r="C10894" s="411" t="s">
        <v>304</v>
      </c>
      <c r="D10894" s="412"/>
      <c r="E10894" s="412">
        <v>196</v>
      </c>
      <c r="F10894" s="412">
        <v>0</v>
      </c>
      <c r="G10894" s="412"/>
      <c r="H10894" s="413"/>
    </row>
    <row r="10895" spans="2:8" ht="27.75" x14ac:dyDescent="0.35">
      <c r="B10895" s="410" t="s">
        <v>11703</v>
      </c>
      <c r="C10895" s="411" t="s">
        <v>304</v>
      </c>
      <c r="D10895" s="412"/>
      <c r="E10895" s="412">
        <v>0</v>
      </c>
      <c r="F10895" s="412">
        <v>61.6</v>
      </c>
      <c r="G10895" s="412"/>
      <c r="H10895" s="413"/>
    </row>
    <row r="10896" spans="2:8" ht="27.75" x14ac:dyDescent="0.35">
      <c r="B10896" s="410" t="s">
        <v>11704</v>
      </c>
      <c r="C10896" s="411" t="s">
        <v>304</v>
      </c>
      <c r="D10896" s="412"/>
      <c r="E10896" s="412">
        <v>61.6</v>
      </c>
      <c r="F10896" s="412">
        <v>0</v>
      </c>
      <c r="G10896" s="412"/>
      <c r="H10896" s="413"/>
    </row>
    <row r="10897" spans="2:8" ht="27.75" x14ac:dyDescent="0.35">
      <c r="B10897" s="410" t="s">
        <v>11705</v>
      </c>
      <c r="C10897" s="411" t="s">
        <v>304</v>
      </c>
      <c r="D10897" s="412"/>
      <c r="E10897" s="412">
        <v>0</v>
      </c>
      <c r="F10897" s="412">
        <v>70</v>
      </c>
      <c r="G10897" s="412"/>
      <c r="H10897" s="413"/>
    </row>
    <row r="10898" spans="2:8" ht="27.75" x14ac:dyDescent="0.35">
      <c r="B10898" s="410" t="s">
        <v>11706</v>
      </c>
      <c r="C10898" s="411" t="s">
        <v>304</v>
      </c>
      <c r="D10898" s="412"/>
      <c r="E10898" s="412">
        <v>70</v>
      </c>
      <c r="F10898" s="412">
        <v>0</v>
      </c>
      <c r="G10898" s="412"/>
      <c r="H10898" s="413"/>
    </row>
    <row r="10899" spans="2:8" ht="27.75" x14ac:dyDescent="0.35">
      <c r="B10899" s="410" t="s">
        <v>11707</v>
      </c>
      <c r="C10899" s="411" t="s">
        <v>304</v>
      </c>
      <c r="D10899" s="412"/>
      <c r="E10899" s="412">
        <v>0</v>
      </c>
      <c r="F10899" s="412">
        <v>61.6</v>
      </c>
      <c r="G10899" s="412"/>
      <c r="H10899" s="413"/>
    </row>
    <row r="10900" spans="2:8" ht="27.75" x14ac:dyDescent="0.35">
      <c r="B10900" s="410" t="s">
        <v>11708</v>
      </c>
      <c r="C10900" s="411" t="s">
        <v>304</v>
      </c>
      <c r="D10900" s="412"/>
      <c r="E10900" s="412">
        <v>61.6</v>
      </c>
      <c r="F10900" s="412">
        <v>0</v>
      </c>
      <c r="G10900" s="412"/>
      <c r="H10900" s="413"/>
    </row>
    <row r="10901" spans="2:8" ht="27.75" x14ac:dyDescent="0.35">
      <c r="B10901" s="410" t="s">
        <v>11709</v>
      </c>
      <c r="C10901" s="411" t="s">
        <v>304</v>
      </c>
      <c r="D10901" s="412"/>
      <c r="E10901" s="412">
        <v>0</v>
      </c>
      <c r="F10901" s="412">
        <v>584.52</v>
      </c>
      <c r="G10901" s="412"/>
      <c r="H10901" s="413"/>
    </row>
    <row r="10902" spans="2:8" ht="27.75" x14ac:dyDescent="0.35">
      <c r="B10902" s="410" t="s">
        <v>11710</v>
      </c>
      <c r="C10902" s="411" t="s">
        <v>304</v>
      </c>
      <c r="D10902" s="412"/>
      <c r="E10902" s="412">
        <v>584.52</v>
      </c>
      <c r="F10902" s="412">
        <v>0</v>
      </c>
      <c r="G10902" s="412"/>
      <c r="H10902" s="413"/>
    </row>
    <row r="10903" spans="2:8" ht="27.75" x14ac:dyDescent="0.35">
      <c r="B10903" s="410" t="s">
        <v>11711</v>
      </c>
      <c r="C10903" s="411" t="s">
        <v>308</v>
      </c>
      <c r="D10903" s="412"/>
      <c r="E10903" s="412">
        <v>0</v>
      </c>
      <c r="F10903" s="412">
        <v>35</v>
      </c>
      <c r="G10903" s="412"/>
      <c r="H10903" s="413"/>
    </row>
    <row r="10904" spans="2:8" ht="27.75" x14ac:dyDescent="0.35">
      <c r="B10904" s="410" t="s">
        <v>11712</v>
      </c>
      <c r="C10904" s="411" t="s">
        <v>308</v>
      </c>
      <c r="D10904" s="412"/>
      <c r="E10904" s="412">
        <v>35</v>
      </c>
      <c r="F10904" s="412">
        <v>0</v>
      </c>
      <c r="G10904" s="412"/>
      <c r="H10904" s="413"/>
    </row>
    <row r="10905" spans="2:8" ht="27.75" x14ac:dyDescent="0.35">
      <c r="B10905" s="410" t="s">
        <v>11713</v>
      </c>
      <c r="C10905" s="411" t="s">
        <v>308</v>
      </c>
      <c r="D10905" s="412"/>
      <c r="E10905" s="412">
        <v>0</v>
      </c>
      <c r="F10905" s="412">
        <v>30.8</v>
      </c>
      <c r="G10905" s="412"/>
      <c r="H10905" s="413"/>
    </row>
    <row r="10906" spans="2:8" ht="27.75" x14ac:dyDescent="0.35">
      <c r="B10906" s="410" t="s">
        <v>11714</v>
      </c>
      <c r="C10906" s="411" t="s">
        <v>308</v>
      </c>
      <c r="D10906" s="412"/>
      <c r="E10906" s="412">
        <v>30.8</v>
      </c>
      <c r="F10906" s="412">
        <v>0</v>
      </c>
      <c r="G10906" s="412"/>
      <c r="H10906" s="413"/>
    </row>
    <row r="10907" spans="2:8" ht="27.75" x14ac:dyDescent="0.35">
      <c r="B10907" s="410" t="s">
        <v>11715</v>
      </c>
      <c r="C10907" s="411" t="s">
        <v>308</v>
      </c>
      <c r="D10907" s="412"/>
      <c r="E10907" s="412">
        <v>0</v>
      </c>
      <c r="F10907" s="412">
        <v>42</v>
      </c>
      <c r="G10907" s="412"/>
      <c r="H10907" s="413"/>
    </row>
    <row r="10908" spans="2:8" ht="27.75" x14ac:dyDescent="0.35">
      <c r="B10908" s="410" t="s">
        <v>11716</v>
      </c>
      <c r="C10908" s="411" t="s">
        <v>308</v>
      </c>
      <c r="D10908" s="412"/>
      <c r="E10908" s="412">
        <v>42</v>
      </c>
      <c r="F10908" s="412">
        <v>0</v>
      </c>
      <c r="G10908" s="412"/>
      <c r="H10908" s="413"/>
    </row>
    <row r="10909" spans="2:8" ht="27.75" x14ac:dyDescent="0.35">
      <c r="B10909" s="410" t="s">
        <v>11717</v>
      </c>
      <c r="C10909" s="411" t="s">
        <v>308</v>
      </c>
      <c r="D10909" s="412"/>
      <c r="E10909" s="412">
        <v>0</v>
      </c>
      <c r="F10909" s="412">
        <v>42</v>
      </c>
      <c r="G10909" s="412"/>
      <c r="H10909" s="413"/>
    </row>
    <row r="10910" spans="2:8" ht="27.75" x14ac:dyDescent="0.35">
      <c r="B10910" s="410" t="s">
        <v>11718</v>
      </c>
      <c r="C10910" s="411" t="s">
        <v>308</v>
      </c>
      <c r="D10910" s="412"/>
      <c r="E10910" s="412">
        <v>42</v>
      </c>
      <c r="F10910" s="412">
        <v>0</v>
      </c>
      <c r="G10910" s="412"/>
      <c r="H10910" s="413"/>
    </row>
    <row r="10911" spans="2:8" ht="27.75" x14ac:dyDescent="0.35">
      <c r="B10911" s="410" t="s">
        <v>11719</v>
      </c>
      <c r="C10911" s="411" t="s">
        <v>308</v>
      </c>
      <c r="D10911" s="412"/>
      <c r="E10911" s="412">
        <v>0</v>
      </c>
      <c r="F10911" s="412">
        <v>30.8</v>
      </c>
      <c r="G10911" s="412"/>
      <c r="H10911" s="413"/>
    </row>
    <row r="10912" spans="2:8" ht="27.75" x14ac:dyDescent="0.35">
      <c r="B10912" s="410" t="s">
        <v>11720</v>
      </c>
      <c r="C10912" s="411" t="s">
        <v>308</v>
      </c>
      <c r="D10912" s="412"/>
      <c r="E10912" s="412">
        <v>30.8</v>
      </c>
      <c r="F10912" s="412">
        <v>0</v>
      </c>
      <c r="G10912" s="412"/>
      <c r="H10912" s="413"/>
    </row>
    <row r="10913" spans="2:8" ht="27.75" x14ac:dyDescent="0.35">
      <c r="B10913" s="410" t="s">
        <v>11721</v>
      </c>
      <c r="C10913" s="411" t="s">
        <v>308</v>
      </c>
      <c r="D10913" s="412"/>
      <c r="E10913" s="412">
        <v>0</v>
      </c>
      <c r="F10913" s="412">
        <v>98</v>
      </c>
      <c r="G10913" s="412"/>
      <c r="H10913" s="413"/>
    </row>
    <row r="10914" spans="2:8" ht="27.75" x14ac:dyDescent="0.35">
      <c r="B10914" s="410" t="s">
        <v>11722</v>
      </c>
      <c r="C10914" s="411" t="s">
        <v>308</v>
      </c>
      <c r="D10914" s="412"/>
      <c r="E10914" s="412">
        <v>98</v>
      </c>
      <c r="F10914" s="412">
        <v>0</v>
      </c>
      <c r="G10914" s="412"/>
      <c r="H10914" s="413"/>
    </row>
    <row r="10915" spans="2:8" ht="27.75" x14ac:dyDescent="0.35">
      <c r="B10915" s="410" t="s">
        <v>11723</v>
      </c>
      <c r="C10915" s="411" t="s">
        <v>308</v>
      </c>
      <c r="D10915" s="412"/>
      <c r="E10915" s="412">
        <v>0</v>
      </c>
      <c r="F10915" s="412">
        <v>155</v>
      </c>
      <c r="G10915" s="412"/>
      <c r="H10915" s="413"/>
    </row>
    <row r="10916" spans="2:8" ht="27.75" x14ac:dyDescent="0.35">
      <c r="B10916" s="410" t="s">
        <v>11724</v>
      </c>
      <c r="C10916" s="411" t="s">
        <v>308</v>
      </c>
      <c r="D10916" s="412"/>
      <c r="E10916" s="412">
        <v>155</v>
      </c>
      <c r="F10916" s="412">
        <v>0</v>
      </c>
      <c r="G10916" s="412"/>
      <c r="H10916" s="413"/>
    </row>
    <row r="10917" spans="2:8" ht="27.75" x14ac:dyDescent="0.35">
      <c r="B10917" s="410" t="s">
        <v>11725</v>
      </c>
      <c r="C10917" s="411" t="s">
        <v>308</v>
      </c>
      <c r="D10917" s="412"/>
      <c r="E10917" s="412">
        <v>0</v>
      </c>
      <c r="F10917" s="412">
        <v>30.8</v>
      </c>
      <c r="G10917" s="412"/>
      <c r="H10917" s="413"/>
    </row>
    <row r="10918" spans="2:8" ht="27.75" x14ac:dyDescent="0.35">
      <c r="B10918" s="410" t="s">
        <v>11726</v>
      </c>
      <c r="C10918" s="411" t="s">
        <v>308</v>
      </c>
      <c r="D10918" s="412"/>
      <c r="E10918" s="412">
        <v>30.8</v>
      </c>
      <c r="F10918" s="412">
        <v>0</v>
      </c>
      <c r="G10918" s="412"/>
      <c r="H10918" s="413"/>
    </row>
    <row r="10919" spans="2:8" ht="27.75" x14ac:dyDescent="0.35">
      <c r="B10919" s="410" t="s">
        <v>11727</v>
      </c>
      <c r="C10919" s="411" t="s">
        <v>282</v>
      </c>
      <c r="D10919" s="412"/>
      <c r="E10919" s="412">
        <v>0</v>
      </c>
      <c r="F10919" s="412">
        <v>70</v>
      </c>
      <c r="G10919" s="412"/>
      <c r="H10919" s="413"/>
    </row>
    <row r="10920" spans="2:8" ht="27.75" x14ac:dyDescent="0.35">
      <c r="B10920" s="410" t="s">
        <v>11728</v>
      </c>
      <c r="C10920" s="411" t="s">
        <v>282</v>
      </c>
      <c r="D10920" s="412"/>
      <c r="E10920" s="412">
        <v>70</v>
      </c>
      <c r="F10920" s="412">
        <v>0</v>
      </c>
      <c r="G10920" s="412"/>
      <c r="H10920" s="413"/>
    </row>
    <row r="10921" spans="2:8" ht="27.75" x14ac:dyDescent="0.35">
      <c r="B10921" s="410" t="s">
        <v>11729</v>
      </c>
      <c r="C10921" s="411" t="s">
        <v>282</v>
      </c>
      <c r="D10921" s="412"/>
      <c r="E10921" s="412">
        <v>0</v>
      </c>
      <c r="F10921" s="412">
        <v>61.6</v>
      </c>
      <c r="G10921" s="412"/>
      <c r="H10921" s="413"/>
    </row>
    <row r="10922" spans="2:8" ht="27.75" x14ac:dyDescent="0.35">
      <c r="B10922" s="410" t="s">
        <v>11730</v>
      </c>
      <c r="C10922" s="411" t="s">
        <v>282</v>
      </c>
      <c r="D10922" s="412"/>
      <c r="E10922" s="412">
        <v>61.6</v>
      </c>
      <c r="F10922" s="412">
        <v>0</v>
      </c>
      <c r="G10922" s="412"/>
      <c r="H10922" s="413"/>
    </row>
    <row r="10923" spans="2:8" ht="27.75" x14ac:dyDescent="0.35">
      <c r="B10923" s="410" t="s">
        <v>11731</v>
      </c>
      <c r="C10923" s="411" t="s">
        <v>282</v>
      </c>
      <c r="D10923" s="412"/>
      <c r="E10923" s="412">
        <v>0</v>
      </c>
      <c r="F10923" s="412">
        <v>84</v>
      </c>
      <c r="G10923" s="412"/>
      <c r="H10923" s="413"/>
    </row>
    <row r="10924" spans="2:8" ht="27.75" x14ac:dyDescent="0.35">
      <c r="B10924" s="410" t="s">
        <v>11732</v>
      </c>
      <c r="C10924" s="411" t="s">
        <v>282</v>
      </c>
      <c r="D10924" s="412"/>
      <c r="E10924" s="412">
        <v>84</v>
      </c>
      <c r="F10924" s="412">
        <v>0</v>
      </c>
      <c r="G10924" s="412"/>
      <c r="H10924" s="413"/>
    </row>
    <row r="10925" spans="2:8" ht="27.75" x14ac:dyDescent="0.35">
      <c r="B10925" s="410" t="s">
        <v>11733</v>
      </c>
      <c r="C10925" s="411" t="s">
        <v>282</v>
      </c>
      <c r="D10925" s="412"/>
      <c r="E10925" s="412">
        <v>0</v>
      </c>
      <c r="F10925" s="412">
        <v>84</v>
      </c>
      <c r="G10925" s="412"/>
      <c r="H10925" s="413"/>
    </row>
    <row r="10926" spans="2:8" ht="27.75" x14ac:dyDescent="0.35">
      <c r="B10926" s="410" t="s">
        <v>11734</v>
      </c>
      <c r="C10926" s="411" t="s">
        <v>282</v>
      </c>
      <c r="D10926" s="412"/>
      <c r="E10926" s="412">
        <v>84</v>
      </c>
      <c r="F10926" s="412">
        <v>0</v>
      </c>
      <c r="G10926" s="412"/>
      <c r="H10926" s="413"/>
    </row>
    <row r="10927" spans="2:8" ht="27.75" x14ac:dyDescent="0.35">
      <c r="B10927" s="410" t="s">
        <v>11735</v>
      </c>
      <c r="C10927" s="411" t="s">
        <v>282</v>
      </c>
      <c r="D10927" s="412"/>
      <c r="E10927" s="412">
        <v>0</v>
      </c>
      <c r="F10927" s="412">
        <v>61.6</v>
      </c>
      <c r="G10927" s="412"/>
      <c r="H10927" s="413"/>
    </row>
    <row r="10928" spans="2:8" ht="27.75" x14ac:dyDescent="0.35">
      <c r="B10928" s="410" t="s">
        <v>11736</v>
      </c>
      <c r="C10928" s="411" t="s">
        <v>282</v>
      </c>
      <c r="D10928" s="412"/>
      <c r="E10928" s="412">
        <v>61.6</v>
      </c>
      <c r="F10928" s="412">
        <v>0</v>
      </c>
      <c r="G10928" s="412"/>
      <c r="H10928" s="413"/>
    </row>
    <row r="10929" spans="2:8" ht="27.75" x14ac:dyDescent="0.35">
      <c r="B10929" s="410" t="s">
        <v>11737</v>
      </c>
      <c r="C10929" s="411" t="s">
        <v>282</v>
      </c>
      <c r="D10929" s="412"/>
      <c r="E10929" s="412">
        <v>0</v>
      </c>
      <c r="F10929" s="412">
        <v>196</v>
      </c>
      <c r="G10929" s="412"/>
      <c r="H10929" s="413"/>
    </row>
    <row r="10930" spans="2:8" ht="27.75" x14ac:dyDescent="0.35">
      <c r="B10930" s="410" t="s">
        <v>11738</v>
      </c>
      <c r="C10930" s="411" t="s">
        <v>282</v>
      </c>
      <c r="D10930" s="412"/>
      <c r="E10930" s="412">
        <v>196</v>
      </c>
      <c r="F10930" s="412">
        <v>0</v>
      </c>
      <c r="G10930" s="412"/>
      <c r="H10930" s="413"/>
    </row>
    <row r="10931" spans="2:8" ht="27.75" x14ac:dyDescent="0.35">
      <c r="B10931" s="410" t="s">
        <v>11739</v>
      </c>
      <c r="C10931" s="411" t="s">
        <v>282</v>
      </c>
      <c r="D10931" s="412"/>
      <c r="E10931" s="412">
        <v>0</v>
      </c>
      <c r="F10931" s="412">
        <v>310</v>
      </c>
      <c r="G10931" s="412"/>
      <c r="H10931" s="413"/>
    </row>
    <row r="10932" spans="2:8" ht="27.75" x14ac:dyDescent="0.35">
      <c r="B10932" s="410" t="s">
        <v>11740</v>
      </c>
      <c r="C10932" s="411" t="s">
        <v>282</v>
      </c>
      <c r="D10932" s="412"/>
      <c r="E10932" s="412">
        <v>310</v>
      </c>
      <c r="F10932" s="412">
        <v>0</v>
      </c>
      <c r="G10932" s="412"/>
      <c r="H10932" s="413"/>
    </row>
    <row r="10933" spans="2:8" ht="27.75" x14ac:dyDescent="0.35">
      <c r="B10933" s="410" t="s">
        <v>11741</v>
      </c>
      <c r="C10933" s="411" t="s">
        <v>282</v>
      </c>
      <c r="D10933" s="412"/>
      <c r="E10933" s="412">
        <v>0</v>
      </c>
      <c r="F10933" s="412">
        <v>61.6</v>
      </c>
      <c r="G10933" s="412"/>
      <c r="H10933" s="413"/>
    </row>
    <row r="10934" spans="2:8" ht="27.75" x14ac:dyDescent="0.35">
      <c r="B10934" s="410" t="s">
        <v>11742</v>
      </c>
      <c r="C10934" s="411" t="s">
        <v>282</v>
      </c>
      <c r="D10934" s="412"/>
      <c r="E10934" s="412">
        <v>61.6</v>
      </c>
      <c r="F10934" s="412">
        <v>0</v>
      </c>
      <c r="G10934" s="412"/>
      <c r="H10934" s="413"/>
    </row>
    <row r="10935" spans="2:8" ht="27.75" x14ac:dyDescent="0.35">
      <c r="B10935" s="410" t="s">
        <v>11743</v>
      </c>
      <c r="C10935" s="411" t="s">
        <v>2891</v>
      </c>
      <c r="D10935" s="412">
        <v>0</v>
      </c>
      <c r="E10935" s="412">
        <v>2926.35</v>
      </c>
      <c r="F10935" s="412">
        <v>2926.35</v>
      </c>
      <c r="G10935" s="412">
        <v>0</v>
      </c>
      <c r="H10935" s="413"/>
    </row>
    <row r="10936" spans="2:8" ht="40.5" x14ac:dyDescent="0.35">
      <c r="B10936" s="410" t="s">
        <v>11744</v>
      </c>
      <c r="C10936" s="411" t="s">
        <v>559</v>
      </c>
      <c r="D10936" s="412"/>
      <c r="E10936" s="412">
        <v>0</v>
      </c>
      <c r="F10936" s="412">
        <v>773</v>
      </c>
      <c r="G10936" s="412"/>
      <c r="H10936" s="413"/>
    </row>
    <row r="10937" spans="2:8" ht="40.5" x14ac:dyDescent="0.35">
      <c r="B10937" s="410" t="s">
        <v>11745</v>
      </c>
      <c r="C10937" s="411" t="s">
        <v>559</v>
      </c>
      <c r="D10937" s="412"/>
      <c r="E10937" s="412">
        <v>773</v>
      </c>
      <c r="F10937" s="412">
        <v>0</v>
      </c>
      <c r="G10937" s="412"/>
      <c r="H10937" s="413"/>
    </row>
    <row r="10938" spans="2:8" ht="40.5" x14ac:dyDescent="0.35">
      <c r="B10938" s="410" t="s">
        <v>11746</v>
      </c>
      <c r="C10938" s="411" t="s">
        <v>573</v>
      </c>
      <c r="D10938" s="412"/>
      <c r="E10938" s="412">
        <v>0</v>
      </c>
      <c r="F10938" s="412">
        <v>17.66</v>
      </c>
      <c r="G10938" s="412"/>
      <c r="H10938" s="413"/>
    </row>
    <row r="10939" spans="2:8" ht="40.5" x14ac:dyDescent="0.35">
      <c r="B10939" s="410" t="s">
        <v>11747</v>
      </c>
      <c r="C10939" s="411" t="s">
        <v>573</v>
      </c>
      <c r="D10939" s="412"/>
      <c r="E10939" s="412">
        <v>17.66</v>
      </c>
      <c r="F10939" s="412">
        <v>0</v>
      </c>
      <c r="G10939" s="412"/>
      <c r="H10939" s="413"/>
    </row>
    <row r="10940" spans="2:8" ht="27.75" x14ac:dyDescent="0.35">
      <c r="B10940" s="410" t="s">
        <v>11748</v>
      </c>
      <c r="C10940" s="411" t="s">
        <v>292</v>
      </c>
      <c r="D10940" s="412"/>
      <c r="E10940" s="412">
        <v>0</v>
      </c>
      <c r="F10940" s="412">
        <v>584.52</v>
      </c>
      <c r="G10940" s="412"/>
      <c r="H10940" s="413"/>
    </row>
    <row r="10941" spans="2:8" ht="27.75" x14ac:dyDescent="0.35">
      <c r="B10941" s="410" t="s">
        <v>11749</v>
      </c>
      <c r="C10941" s="411" t="s">
        <v>292</v>
      </c>
      <c r="D10941" s="412"/>
      <c r="E10941" s="412">
        <v>584.52</v>
      </c>
      <c r="F10941" s="412">
        <v>0</v>
      </c>
      <c r="G10941" s="412"/>
      <c r="H10941" s="413"/>
    </row>
    <row r="10942" spans="2:8" ht="27.75" x14ac:dyDescent="0.35">
      <c r="B10942" s="410" t="s">
        <v>11750</v>
      </c>
      <c r="C10942" s="411" t="s">
        <v>296</v>
      </c>
      <c r="D10942" s="412"/>
      <c r="E10942" s="412">
        <v>0</v>
      </c>
      <c r="F10942" s="412">
        <v>581.89</v>
      </c>
      <c r="G10942" s="412"/>
      <c r="H10942" s="413"/>
    </row>
    <row r="10943" spans="2:8" ht="27.75" x14ac:dyDescent="0.35">
      <c r="B10943" s="410" t="s">
        <v>11751</v>
      </c>
      <c r="C10943" s="411" t="s">
        <v>296</v>
      </c>
      <c r="D10943" s="412"/>
      <c r="E10943" s="412">
        <v>581.89</v>
      </c>
      <c r="F10943" s="412">
        <v>0</v>
      </c>
      <c r="G10943" s="412"/>
      <c r="H10943" s="413"/>
    </row>
    <row r="10944" spans="2:8" ht="27.75" x14ac:dyDescent="0.35">
      <c r="B10944" s="410" t="s">
        <v>11752</v>
      </c>
      <c r="C10944" s="411" t="s">
        <v>304</v>
      </c>
      <c r="D10944" s="412"/>
      <c r="E10944" s="412">
        <v>0</v>
      </c>
      <c r="F10944" s="412">
        <v>969.28</v>
      </c>
      <c r="G10944" s="412"/>
      <c r="H10944" s="413"/>
    </row>
    <row r="10945" spans="2:8" ht="27.75" x14ac:dyDescent="0.35">
      <c r="B10945" s="410" t="s">
        <v>11753</v>
      </c>
      <c r="C10945" s="411" t="s">
        <v>304</v>
      </c>
      <c r="D10945" s="412"/>
      <c r="E10945" s="412">
        <v>969.28</v>
      </c>
      <c r="F10945" s="412">
        <v>0</v>
      </c>
      <c r="G10945" s="412"/>
      <c r="H10945" s="413"/>
    </row>
    <row r="10946" spans="2:8" x14ac:dyDescent="0.35">
      <c r="B10946" s="410" t="s">
        <v>11754</v>
      </c>
      <c r="C10946" s="411" t="s">
        <v>2898</v>
      </c>
      <c r="D10946" s="412">
        <v>0</v>
      </c>
      <c r="E10946" s="412">
        <v>3245.34</v>
      </c>
      <c r="F10946" s="412">
        <v>3245.34</v>
      </c>
      <c r="G10946" s="412">
        <v>0</v>
      </c>
      <c r="H10946" s="413"/>
    </row>
    <row r="10947" spans="2:8" ht="40.5" x14ac:dyDescent="0.35">
      <c r="B10947" s="410" t="s">
        <v>11755</v>
      </c>
      <c r="C10947" s="411" t="s">
        <v>559</v>
      </c>
      <c r="D10947" s="412"/>
      <c r="E10947" s="412">
        <v>0</v>
      </c>
      <c r="F10947" s="412">
        <v>1281.8399999999999</v>
      </c>
      <c r="G10947" s="412"/>
      <c r="H10947" s="413"/>
    </row>
    <row r="10948" spans="2:8" ht="40.5" x14ac:dyDescent="0.35">
      <c r="B10948" s="410" t="s">
        <v>11756</v>
      </c>
      <c r="C10948" s="411" t="s">
        <v>559</v>
      </c>
      <c r="D10948" s="412"/>
      <c r="E10948" s="412">
        <v>1281.8399999999999</v>
      </c>
      <c r="F10948" s="412">
        <v>0</v>
      </c>
      <c r="G10948" s="412"/>
      <c r="H10948" s="413"/>
    </row>
    <row r="10949" spans="2:8" ht="40.5" x14ac:dyDescent="0.35">
      <c r="B10949" s="410" t="s">
        <v>11757</v>
      </c>
      <c r="C10949" s="411" t="s">
        <v>573</v>
      </c>
      <c r="D10949" s="412"/>
      <c r="E10949" s="412">
        <v>0</v>
      </c>
      <c r="F10949" s="412">
        <v>29.3</v>
      </c>
      <c r="G10949" s="412"/>
      <c r="H10949" s="413"/>
    </row>
    <row r="10950" spans="2:8" ht="40.5" x14ac:dyDescent="0.35">
      <c r="B10950" s="410" t="s">
        <v>11758</v>
      </c>
      <c r="C10950" s="411" t="s">
        <v>573</v>
      </c>
      <c r="D10950" s="412"/>
      <c r="E10950" s="412">
        <v>29.3</v>
      </c>
      <c r="F10950" s="412">
        <v>0</v>
      </c>
      <c r="G10950" s="412"/>
      <c r="H10950" s="413"/>
    </row>
    <row r="10951" spans="2:8" ht="27.75" x14ac:dyDescent="0.35">
      <c r="B10951" s="410" t="s">
        <v>11759</v>
      </c>
      <c r="C10951" s="411" t="s">
        <v>292</v>
      </c>
      <c r="D10951" s="412"/>
      <c r="E10951" s="412">
        <v>0</v>
      </c>
      <c r="F10951" s="412">
        <v>969.28</v>
      </c>
      <c r="G10951" s="412"/>
      <c r="H10951" s="413"/>
    </row>
    <row r="10952" spans="2:8" ht="27.75" x14ac:dyDescent="0.35">
      <c r="B10952" s="410" t="s">
        <v>11760</v>
      </c>
      <c r="C10952" s="411" t="s">
        <v>292</v>
      </c>
      <c r="D10952" s="412"/>
      <c r="E10952" s="412">
        <v>969.28</v>
      </c>
      <c r="F10952" s="412">
        <v>0</v>
      </c>
      <c r="G10952" s="412"/>
      <c r="H10952" s="413"/>
    </row>
    <row r="10953" spans="2:8" ht="27.75" x14ac:dyDescent="0.35">
      <c r="B10953" s="410" t="s">
        <v>11761</v>
      </c>
      <c r="C10953" s="411" t="s">
        <v>296</v>
      </c>
      <c r="D10953" s="412"/>
      <c r="E10953" s="412">
        <v>0</v>
      </c>
      <c r="F10953" s="412">
        <v>964.92</v>
      </c>
      <c r="G10953" s="412"/>
      <c r="H10953" s="413"/>
    </row>
    <row r="10954" spans="2:8" ht="27.75" x14ac:dyDescent="0.35">
      <c r="B10954" s="410" t="s">
        <v>11762</v>
      </c>
      <c r="C10954" s="411" t="s">
        <v>296</v>
      </c>
      <c r="D10954" s="412"/>
      <c r="E10954" s="412">
        <v>964.92</v>
      </c>
      <c r="F10954" s="412">
        <v>0</v>
      </c>
      <c r="G10954" s="412"/>
      <c r="H10954" s="413"/>
    </row>
    <row r="10955" spans="2:8" ht="27.75" x14ac:dyDescent="0.35">
      <c r="B10955" s="410" t="s">
        <v>11763</v>
      </c>
      <c r="C10955" s="411" t="s">
        <v>2904</v>
      </c>
      <c r="D10955" s="412">
        <v>0</v>
      </c>
      <c r="E10955" s="412">
        <v>21240</v>
      </c>
      <c r="F10955" s="412">
        <v>21240</v>
      </c>
      <c r="G10955" s="412">
        <v>0</v>
      </c>
      <c r="H10955" s="413"/>
    </row>
    <row r="10956" spans="2:8" x14ac:dyDescent="0.35">
      <c r="B10956" s="410" t="s">
        <v>11764</v>
      </c>
      <c r="C10956" s="411" t="s">
        <v>120</v>
      </c>
      <c r="D10956" s="412">
        <v>0</v>
      </c>
      <c r="E10956" s="412">
        <v>21240</v>
      </c>
      <c r="F10956" s="412">
        <v>21240</v>
      </c>
      <c r="G10956" s="412">
        <v>0</v>
      </c>
      <c r="H10956" s="413"/>
    </row>
    <row r="10957" spans="2:8" ht="27.75" x14ac:dyDescent="0.35">
      <c r="B10957" s="410" t="s">
        <v>11765</v>
      </c>
      <c r="C10957" s="411" t="s">
        <v>2907</v>
      </c>
      <c r="D10957" s="412">
        <v>0</v>
      </c>
      <c r="E10957" s="412">
        <v>21240</v>
      </c>
      <c r="F10957" s="412">
        <v>21240</v>
      </c>
      <c r="G10957" s="412">
        <v>0</v>
      </c>
      <c r="H10957" s="413"/>
    </row>
    <row r="10958" spans="2:8" ht="27.75" x14ac:dyDescent="0.35">
      <c r="B10958" s="410" t="s">
        <v>11766</v>
      </c>
      <c r="C10958" s="411" t="s">
        <v>380</v>
      </c>
      <c r="D10958" s="412"/>
      <c r="E10958" s="412">
        <v>0</v>
      </c>
      <c r="F10958" s="412">
        <v>10000</v>
      </c>
      <c r="G10958" s="412"/>
      <c r="H10958" s="413"/>
    </row>
    <row r="10959" spans="2:8" ht="27.75" x14ac:dyDescent="0.35">
      <c r="B10959" s="410" t="s">
        <v>11767</v>
      </c>
      <c r="C10959" s="411" t="s">
        <v>380</v>
      </c>
      <c r="D10959" s="412"/>
      <c r="E10959" s="412">
        <v>10000</v>
      </c>
      <c r="F10959" s="412">
        <v>0</v>
      </c>
      <c r="G10959" s="412"/>
      <c r="H10959" s="413"/>
    </row>
    <row r="10960" spans="2:8" x14ac:dyDescent="0.35">
      <c r="B10960" s="410" t="s">
        <v>11768</v>
      </c>
      <c r="C10960" s="411" t="s">
        <v>696</v>
      </c>
      <c r="D10960" s="412"/>
      <c r="E10960" s="412">
        <v>0</v>
      </c>
      <c r="F10960" s="412">
        <v>11240</v>
      </c>
      <c r="G10960" s="412"/>
      <c r="H10960" s="413"/>
    </row>
    <row r="10961" spans="2:8" x14ac:dyDescent="0.35">
      <c r="B10961" s="410" t="s">
        <v>11769</v>
      </c>
      <c r="C10961" s="411" t="s">
        <v>696</v>
      </c>
      <c r="D10961" s="412"/>
      <c r="E10961" s="412">
        <v>11240</v>
      </c>
      <c r="F10961" s="412">
        <v>0</v>
      </c>
      <c r="G10961" s="412"/>
      <c r="H10961" s="413"/>
    </row>
    <row r="10962" spans="2:8" x14ac:dyDescent="0.35">
      <c r="B10962" s="410" t="s">
        <v>11770</v>
      </c>
      <c r="C10962" s="411" t="s">
        <v>2911</v>
      </c>
      <c r="D10962" s="412">
        <v>0</v>
      </c>
      <c r="E10962" s="412">
        <v>1209042.44</v>
      </c>
      <c r="F10962" s="412">
        <v>1209042.44</v>
      </c>
      <c r="G10962" s="412">
        <v>0</v>
      </c>
      <c r="H10962" s="413"/>
    </row>
    <row r="10963" spans="2:8" ht="40.5" x14ac:dyDescent="0.35">
      <c r="B10963" s="410" t="s">
        <v>11771</v>
      </c>
      <c r="C10963" s="411" t="s">
        <v>2913</v>
      </c>
      <c r="D10963" s="412">
        <v>0</v>
      </c>
      <c r="E10963" s="412">
        <v>264874.15999999997</v>
      </c>
      <c r="F10963" s="412">
        <v>264874.15999999997</v>
      </c>
      <c r="G10963" s="412">
        <v>0</v>
      </c>
      <c r="H10963" s="413"/>
    </row>
    <row r="10964" spans="2:8" ht="27.75" x14ac:dyDescent="0.35">
      <c r="B10964" s="410" t="s">
        <v>11772</v>
      </c>
      <c r="C10964" s="411" t="s">
        <v>2915</v>
      </c>
      <c r="D10964" s="412">
        <v>0</v>
      </c>
      <c r="E10964" s="412">
        <v>152369.54999999999</v>
      </c>
      <c r="F10964" s="412">
        <v>152369.54999999999</v>
      </c>
      <c r="G10964" s="412">
        <v>0</v>
      </c>
      <c r="H10964" s="413"/>
    </row>
    <row r="10965" spans="2:8" x14ac:dyDescent="0.35">
      <c r="B10965" s="410" t="s">
        <v>11773</v>
      </c>
      <c r="C10965" s="411" t="s">
        <v>2917</v>
      </c>
      <c r="D10965" s="412">
        <v>0</v>
      </c>
      <c r="E10965" s="412">
        <v>152369.54999999999</v>
      </c>
      <c r="F10965" s="412">
        <v>152369.54999999999</v>
      </c>
      <c r="G10965" s="412">
        <v>0</v>
      </c>
      <c r="H10965" s="413"/>
    </row>
    <row r="10966" spans="2:8" x14ac:dyDescent="0.35">
      <c r="B10966" s="410" t="s">
        <v>11774</v>
      </c>
      <c r="C10966" s="411" t="s">
        <v>521</v>
      </c>
      <c r="D10966" s="412"/>
      <c r="E10966" s="412">
        <v>0</v>
      </c>
      <c r="F10966" s="412">
        <v>3200</v>
      </c>
      <c r="G10966" s="412"/>
      <c r="H10966" s="413"/>
    </row>
    <row r="10967" spans="2:8" x14ac:dyDescent="0.35">
      <c r="B10967" s="410" t="s">
        <v>11775</v>
      </c>
      <c r="C10967" s="411" t="s">
        <v>521</v>
      </c>
      <c r="D10967" s="412"/>
      <c r="E10967" s="412">
        <v>3200</v>
      </c>
      <c r="F10967" s="412">
        <v>0</v>
      </c>
      <c r="G10967" s="412"/>
      <c r="H10967" s="413"/>
    </row>
    <row r="10968" spans="2:8" x14ac:dyDescent="0.35">
      <c r="B10968" s="410" t="s">
        <v>11776</v>
      </c>
      <c r="C10968" s="411" t="s">
        <v>521</v>
      </c>
      <c r="D10968" s="412"/>
      <c r="E10968" s="412">
        <v>0</v>
      </c>
      <c r="F10968" s="412">
        <v>3200</v>
      </c>
      <c r="G10968" s="412"/>
      <c r="H10968" s="413"/>
    </row>
    <row r="10969" spans="2:8" x14ac:dyDescent="0.35">
      <c r="B10969" s="410" t="s">
        <v>11777</v>
      </c>
      <c r="C10969" s="411" t="s">
        <v>521</v>
      </c>
      <c r="D10969" s="412"/>
      <c r="E10969" s="412">
        <v>3200</v>
      </c>
      <c r="F10969" s="412">
        <v>0</v>
      </c>
      <c r="G10969" s="412"/>
      <c r="H10969" s="413"/>
    </row>
    <row r="10970" spans="2:8" x14ac:dyDescent="0.35">
      <c r="B10970" s="410" t="s">
        <v>11778</v>
      </c>
      <c r="C10970" s="411" t="s">
        <v>521</v>
      </c>
      <c r="D10970" s="412"/>
      <c r="E10970" s="412">
        <v>0</v>
      </c>
      <c r="F10970" s="412">
        <v>3200</v>
      </c>
      <c r="G10970" s="412"/>
      <c r="H10970" s="413"/>
    </row>
    <row r="10971" spans="2:8" x14ac:dyDescent="0.35">
      <c r="B10971" s="410" t="s">
        <v>11779</v>
      </c>
      <c r="C10971" s="411" t="s">
        <v>521</v>
      </c>
      <c r="D10971" s="412"/>
      <c r="E10971" s="412">
        <v>3200</v>
      </c>
      <c r="F10971" s="412">
        <v>0</v>
      </c>
      <c r="G10971" s="412"/>
      <c r="H10971" s="413"/>
    </row>
    <row r="10972" spans="2:8" ht="27.75" x14ac:dyDescent="0.35">
      <c r="B10972" s="410" t="s">
        <v>11780</v>
      </c>
      <c r="C10972" s="411" t="s">
        <v>541</v>
      </c>
      <c r="D10972" s="412"/>
      <c r="E10972" s="412">
        <v>0</v>
      </c>
      <c r="F10972" s="412">
        <v>2111.1999999999998</v>
      </c>
      <c r="G10972" s="412"/>
      <c r="H10972" s="413"/>
    </row>
    <row r="10973" spans="2:8" ht="27.75" x14ac:dyDescent="0.35">
      <c r="B10973" s="410" t="s">
        <v>11781</v>
      </c>
      <c r="C10973" s="411" t="s">
        <v>541</v>
      </c>
      <c r="D10973" s="412"/>
      <c r="E10973" s="412">
        <v>2111.1999999999998</v>
      </c>
      <c r="F10973" s="412">
        <v>0</v>
      </c>
      <c r="G10973" s="412"/>
      <c r="H10973" s="413"/>
    </row>
    <row r="10974" spans="2:8" ht="27.75" x14ac:dyDescent="0.35">
      <c r="B10974" s="410" t="s">
        <v>11782</v>
      </c>
      <c r="C10974" s="411" t="s">
        <v>541</v>
      </c>
      <c r="D10974" s="412"/>
      <c r="E10974" s="412">
        <v>0</v>
      </c>
      <c r="F10974" s="412">
        <v>1242.3599999999999</v>
      </c>
      <c r="G10974" s="412"/>
      <c r="H10974" s="413"/>
    </row>
    <row r="10975" spans="2:8" ht="27.75" x14ac:dyDescent="0.35">
      <c r="B10975" s="410" t="s">
        <v>11783</v>
      </c>
      <c r="C10975" s="411" t="s">
        <v>541</v>
      </c>
      <c r="D10975" s="412"/>
      <c r="E10975" s="412">
        <v>1242.3599999999999</v>
      </c>
      <c r="F10975" s="412">
        <v>0</v>
      </c>
      <c r="G10975" s="412"/>
      <c r="H10975" s="413"/>
    </row>
    <row r="10976" spans="2:8" ht="27.75" x14ac:dyDescent="0.35">
      <c r="B10976" s="410" t="s">
        <v>11784</v>
      </c>
      <c r="C10976" s="411" t="s">
        <v>541</v>
      </c>
      <c r="D10976" s="412"/>
      <c r="E10976" s="412">
        <v>0</v>
      </c>
      <c r="F10976" s="412">
        <v>778.36</v>
      </c>
      <c r="G10976" s="412"/>
      <c r="H10976" s="413"/>
    </row>
    <row r="10977" spans="2:8" ht="27.75" x14ac:dyDescent="0.35">
      <c r="B10977" s="410" t="s">
        <v>11785</v>
      </c>
      <c r="C10977" s="411" t="s">
        <v>541</v>
      </c>
      <c r="D10977" s="412"/>
      <c r="E10977" s="412">
        <v>778.36</v>
      </c>
      <c r="F10977" s="412">
        <v>0</v>
      </c>
      <c r="G10977" s="412"/>
      <c r="H10977" s="413"/>
    </row>
    <row r="10978" spans="2:8" ht="27.75" x14ac:dyDescent="0.35">
      <c r="B10978" s="410" t="s">
        <v>11786</v>
      </c>
      <c r="C10978" s="411" t="s">
        <v>541</v>
      </c>
      <c r="D10978" s="412"/>
      <c r="E10978" s="412">
        <v>0</v>
      </c>
      <c r="F10978" s="412">
        <v>1298.04</v>
      </c>
      <c r="G10978" s="412"/>
      <c r="H10978" s="413"/>
    </row>
    <row r="10979" spans="2:8" ht="27.75" x14ac:dyDescent="0.35">
      <c r="B10979" s="410" t="s">
        <v>11787</v>
      </c>
      <c r="C10979" s="411" t="s">
        <v>541</v>
      </c>
      <c r="D10979" s="412"/>
      <c r="E10979" s="412">
        <v>1298.04</v>
      </c>
      <c r="F10979" s="412">
        <v>0</v>
      </c>
      <c r="G10979" s="412"/>
      <c r="H10979" s="413"/>
    </row>
    <row r="10980" spans="2:8" ht="27.75" x14ac:dyDescent="0.35">
      <c r="B10980" s="410" t="s">
        <v>11788</v>
      </c>
      <c r="C10980" s="411" t="s">
        <v>541</v>
      </c>
      <c r="D10980" s="412"/>
      <c r="E10980" s="412">
        <v>0</v>
      </c>
      <c r="F10980" s="412">
        <v>2151.8000000000002</v>
      </c>
      <c r="G10980" s="412"/>
      <c r="H10980" s="413"/>
    </row>
    <row r="10981" spans="2:8" ht="27.75" x14ac:dyDescent="0.35">
      <c r="B10981" s="410" t="s">
        <v>11789</v>
      </c>
      <c r="C10981" s="411" t="s">
        <v>541</v>
      </c>
      <c r="D10981" s="412"/>
      <c r="E10981" s="412">
        <v>2151.8000000000002</v>
      </c>
      <c r="F10981" s="412">
        <v>0</v>
      </c>
      <c r="G10981" s="412"/>
      <c r="H10981" s="413"/>
    </row>
    <row r="10982" spans="2:8" ht="27.75" x14ac:dyDescent="0.35">
      <c r="B10982" s="410" t="s">
        <v>11790</v>
      </c>
      <c r="C10982" s="411" t="s">
        <v>541</v>
      </c>
      <c r="D10982" s="412"/>
      <c r="E10982" s="412">
        <v>0</v>
      </c>
      <c r="F10982" s="412">
        <v>1972</v>
      </c>
      <c r="G10982" s="412"/>
      <c r="H10982" s="413"/>
    </row>
    <row r="10983" spans="2:8" ht="27.75" x14ac:dyDescent="0.35">
      <c r="B10983" s="410" t="s">
        <v>11791</v>
      </c>
      <c r="C10983" s="411" t="s">
        <v>541</v>
      </c>
      <c r="D10983" s="412"/>
      <c r="E10983" s="412">
        <v>1972</v>
      </c>
      <c r="F10983" s="412">
        <v>0</v>
      </c>
      <c r="G10983" s="412"/>
      <c r="H10983" s="413"/>
    </row>
    <row r="10984" spans="2:8" ht="27.75" x14ac:dyDescent="0.35">
      <c r="B10984" s="410" t="s">
        <v>11792</v>
      </c>
      <c r="C10984" s="411" t="s">
        <v>541</v>
      </c>
      <c r="D10984" s="412"/>
      <c r="E10984" s="412">
        <v>0</v>
      </c>
      <c r="F10984" s="412">
        <v>2434.84</v>
      </c>
      <c r="G10984" s="412"/>
      <c r="H10984" s="413"/>
    </row>
    <row r="10985" spans="2:8" ht="27.75" x14ac:dyDescent="0.35">
      <c r="B10985" s="410" t="s">
        <v>11793</v>
      </c>
      <c r="C10985" s="411" t="s">
        <v>541</v>
      </c>
      <c r="D10985" s="412"/>
      <c r="E10985" s="412">
        <v>2434.84</v>
      </c>
      <c r="F10985" s="412">
        <v>0</v>
      </c>
      <c r="G10985" s="412"/>
      <c r="H10985" s="413"/>
    </row>
    <row r="10986" spans="2:8" ht="27.75" x14ac:dyDescent="0.35">
      <c r="B10986" s="410" t="s">
        <v>11794</v>
      </c>
      <c r="C10986" s="411" t="s">
        <v>541</v>
      </c>
      <c r="D10986" s="412"/>
      <c r="E10986" s="412">
        <v>0</v>
      </c>
      <c r="F10986" s="412">
        <v>1961.56</v>
      </c>
      <c r="G10986" s="412"/>
      <c r="H10986" s="413"/>
    </row>
    <row r="10987" spans="2:8" ht="27.75" x14ac:dyDescent="0.35">
      <c r="B10987" s="410" t="s">
        <v>11795</v>
      </c>
      <c r="C10987" s="411" t="s">
        <v>541</v>
      </c>
      <c r="D10987" s="412"/>
      <c r="E10987" s="412">
        <v>1961.56</v>
      </c>
      <c r="F10987" s="412">
        <v>0</v>
      </c>
      <c r="G10987" s="412"/>
      <c r="H10987" s="413"/>
    </row>
    <row r="10988" spans="2:8" ht="27.75" x14ac:dyDescent="0.35">
      <c r="B10988" s="410" t="s">
        <v>11796</v>
      </c>
      <c r="C10988" s="411" t="s">
        <v>541</v>
      </c>
      <c r="D10988" s="412"/>
      <c r="E10988" s="412">
        <v>0</v>
      </c>
      <c r="F10988" s="412">
        <v>5013.5200000000004</v>
      </c>
      <c r="G10988" s="412"/>
      <c r="H10988" s="413"/>
    </row>
    <row r="10989" spans="2:8" ht="27.75" x14ac:dyDescent="0.35">
      <c r="B10989" s="410" t="s">
        <v>11797</v>
      </c>
      <c r="C10989" s="411" t="s">
        <v>541</v>
      </c>
      <c r="D10989" s="412"/>
      <c r="E10989" s="412">
        <v>5013.5200000000004</v>
      </c>
      <c r="F10989" s="412">
        <v>0</v>
      </c>
      <c r="G10989" s="412"/>
      <c r="H10989" s="413"/>
    </row>
    <row r="10990" spans="2:8" ht="27.75" x14ac:dyDescent="0.35">
      <c r="B10990" s="410" t="s">
        <v>11798</v>
      </c>
      <c r="C10990" s="411" t="s">
        <v>541</v>
      </c>
      <c r="D10990" s="412"/>
      <c r="E10990" s="412">
        <v>0</v>
      </c>
      <c r="F10990" s="412">
        <v>1484.8</v>
      </c>
      <c r="G10990" s="412"/>
      <c r="H10990" s="413"/>
    </row>
    <row r="10991" spans="2:8" ht="27.75" x14ac:dyDescent="0.35">
      <c r="B10991" s="410" t="s">
        <v>11799</v>
      </c>
      <c r="C10991" s="411" t="s">
        <v>541</v>
      </c>
      <c r="D10991" s="412"/>
      <c r="E10991" s="412">
        <v>1484.8</v>
      </c>
      <c r="F10991" s="412">
        <v>0</v>
      </c>
      <c r="G10991" s="412"/>
      <c r="H10991" s="413"/>
    </row>
    <row r="10992" spans="2:8" ht="27.75" x14ac:dyDescent="0.35">
      <c r="B10992" s="410" t="s">
        <v>11800</v>
      </c>
      <c r="C10992" s="411" t="s">
        <v>541</v>
      </c>
      <c r="D10992" s="412"/>
      <c r="E10992" s="412">
        <v>0</v>
      </c>
      <c r="F10992" s="412">
        <v>2795.6</v>
      </c>
      <c r="G10992" s="412"/>
      <c r="H10992" s="413"/>
    </row>
    <row r="10993" spans="2:8" ht="27.75" x14ac:dyDescent="0.35">
      <c r="B10993" s="410" t="s">
        <v>11801</v>
      </c>
      <c r="C10993" s="411" t="s">
        <v>541</v>
      </c>
      <c r="D10993" s="412"/>
      <c r="E10993" s="412">
        <v>2795.6</v>
      </c>
      <c r="F10993" s="412">
        <v>0</v>
      </c>
      <c r="G10993" s="412"/>
      <c r="H10993" s="413"/>
    </row>
    <row r="10994" spans="2:8" ht="27.75" x14ac:dyDescent="0.35">
      <c r="B10994" s="410" t="s">
        <v>11802</v>
      </c>
      <c r="C10994" s="411" t="s">
        <v>541</v>
      </c>
      <c r="D10994" s="412"/>
      <c r="E10994" s="412">
        <v>0</v>
      </c>
      <c r="F10994" s="412">
        <v>2955.68</v>
      </c>
      <c r="G10994" s="412"/>
      <c r="H10994" s="413"/>
    </row>
    <row r="10995" spans="2:8" ht="27.75" x14ac:dyDescent="0.35">
      <c r="B10995" s="410" t="s">
        <v>11803</v>
      </c>
      <c r="C10995" s="411" t="s">
        <v>541</v>
      </c>
      <c r="D10995" s="412"/>
      <c r="E10995" s="412">
        <v>2955.68</v>
      </c>
      <c r="F10995" s="412">
        <v>0</v>
      </c>
      <c r="G10995" s="412"/>
      <c r="H10995" s="413"/>
    </row>
    <row r="10996" spans="2:8" ht="27.75" x14ac:dyDescent="0.35">
      <c r="B10996" s="410" t="s">
        <v>11804</v>
      </c>
      <c r="C10996" s="411" t="s">
        <v>541</v>
      </c>
      <c r="D10996" s="412"/>
      <c r="E10996" s="412">
        <v>0</v>
      </c>
      <c r="F10996" s="412">
        <v>3833.8</v>
      </c>
      <c r="G10996" s="412"/>
      <c r="H10996" s="413"/>
    </row>
    <row r="10997" spans="2:8" ht="27.75" x14ac:dyDescent="0.35">
      <c r="B10997" s="410" t="s">
        <v>11805</v>
      </c>
      <c r="C10997" s="411" t="s">
        <v>541</v>
      </c>
      <c r="D10997" s="412"/>
      <c r="E10997" s="412">
        <v>3833.8</v>
      </c>
      <c r="F10997" s="412">
        <v>0</v>
      </c>
      <c r="G10997" s="412"/>
      <c r="H10997" s="413"/>
    </row>
    <row r="10998" spans="2:8" ht="27.75" x14ac:dyDescent="0.35">
      <c r="B10998" s="410" t="s">
        <v>11806</v>
      </c>
      <c r="C10998" s="411" t="s">
        <v>541</v>
      </c>
      <c r="D10998" s="412"/>
      <c r="E10998" s="412">
        <v>0</v>
      </c>
      <c r="F10998" s="412">
        <v>5079.6400000000003</v>
      </c>
      <c r="G10998" s="412"/>
      <c r="H10998" s="413"/>
    </row>
    <row r="10999" spans="2:8" ht="27.75" x14ac:dyDescent="0.35">
      <c r="B10999" s="410" t="s">
        <v>11807</v>
      </c>
      <c r="C10999" s="411" t="s">
        <v>541</v>
      </c>
      <c r="D10999" s="412"/>
      <c r="E10999" s="412">
        <v>5079.6400000000003</v>
      </c>
      <c r="F10999" s="412">
        <v>0</v>
      </c>
      <c r="G10999" s="412"/>
      <c r="H10999" s="413"/>
    </row>
    <row r="11000" spans="2:8" ht="27.75" x14ac:dyDescent="0.35">
      <c r="B11000" s="410" t="s">
        <v>11808</v>
      </c>
      <c r="C11000" s="411" t="s">
        <v>541</v>
      </c>
      <c r="D11000" s="412"/>
      <c r="E11000" s="412">
        <v>0</v>
      </c>
      <c r="F11000" s="412">
        <v>4743.24</v>
      </c>
      <c r="G11000" s="412"/>
      <c r="H11000" s="413"/>
    </row>
    <row r="11001" spans="2:8" ht="27.75" x14ac:dyDescent="0.35">
      <c r="B11001" s="410" t="s">
        <v>11809</v>
      </c>
      <c r="C11001" s="411" t="s">
        <v>541</v>
      </c>
      <c r="D11001" s="412"/>
      <c r="E11001" s="412">
        <v>4743.24</v>
      </c>
      <c r="F11001" s="412">
        <v>0</v>
      </c>
      <c r="G11001" s="412"/>
      <c r="H11001" s="413"/>
    </row>
    <row r="11002" spans="2:8" ht="27.75" x14ac:dyDescent="0.35">
      <c r="B11002" s="410" t="s">
        <v>11810</v>
      </c>
      <c r="C11002" s="411" t="s">
        <v>541</v>
      </c>
      <c r="D11002" s="412"/>
      <c r="E11002" s="412">
        <v>0</v>
      </c>
      <c r="F11002" s="412">
        <v>3491.6</v>
      </c>
      <c r="G11002" s="412"/>
      <c r="H11002" s="413"/>
    </row>
    <row r="11003" spans="2:8" ht="27.75" x14ac:dyDescent="0.35">
      <c r="B11003" s="410" t="s">
        <v>11811</v>
      </c>
      <c r="C11003" s="411" t="s">
        <v>541</v>
      </c>
      <c r="D11003" s="412"/>
      <c r="E11003" s="412">
        <v>3491.6</v>
      </c>
      <c r="F11003" s="412">
        <v>0</v>
      </c>
      <c r="G11003" s="412"/>
      <c r="H11003" s="413"/>
    </row>
    <row r="11004" spans="2:8" ht="27.75" x14ac:dyDescent="0.35">
      <c r="B11004" s="410" t="s">
        <v>11812</v>
      </c>
      <c r="C11004" s="411" t="s">
        <v>541</v>
      </c>
      <c r="D11004" s="412"/>
      <c r="E11004" s="412">
        <v>0</v>
      </c>
      <c r="F11004" s="412">
        <v>4352.32</v>
      </c>
      <c r="G11004" s="412"/>
      <c r="H11004" s="413"/>
    </row>
    <row r="11005" spans="2:8" ht="27.75" x14ac:dyDescent="0.35">
      <c r="B11005" s="410" t="s">
        <v>11813</v>
      </c>
      <c r="C11005" s="411" t="s">
        <v>541</v>
      </c>
      <c r="D11005" s="412"/>
      <c r="E11005" s="412">
        <v>4352.32</v>
      </c>
      <c r="F11005" s="412">
        <v>0</v>
      </c>
      <c r="G11005" s="412"/>
      <c r="H11005" s="413"/>
    </row>
    <row r="11006" spans="2:8" ht="27.75" x14ac:dyDescent="0.35">
      <c r="B11006" s="410" t="s">
        <v>11814</v>
      </c>
      <c r="C11006" s="411" t="s">
        <v>541</v>
      </c>
      <c r="D11006" s="412"/>
      <c r="E11006" s="412">
        <v>0</v>
      </c>
      <c r="F11006" s="412">
        <v>417.6</v>
      </c>
      <c r="G11006" s="412"/>
      <c r="H11006" s="413"/>
    </row>
    <row r="11007" spans="2:8" ht="27.75" x14ac:dyDescent="0.35">
      <c r="B11007" s="410" t="s">
        <v>11815</v>
      </c>
      <c r="C11007" s="411" t="s">
        <v>541</v>
      </c>
      <c r="D11007" s="412"/>
      <c r="E11007" s="412">
        <v>417.6</v>
      </c>
      <c r="F11007" s="412">
        <v>0</v>
      </c>
      <c r="G11007" s="412"/>
      <c r="H11007" s="413"/>
    </row>
    <row r="11008" spans="2:8" ht="27.75" x14ac:dyDescent="0.35">
      <c r="B11008" s="410" t="s">
        <v>11816</v>
      </c>
      <c r="C11008" s="411" t="s">
        <v>541</v>
      </c>
      <c r="D11008" s="412"/>
      <c r="E11008" s="412">
        <v>0</v>
      </c>
      <c r="F11008" s="412">
        <v>602.04</v>
      </c>
      <c r="G11008" s="412"/>
      <c r="H11008" s="413"/>
    </row>
    <row r="11009" spans="2:8" ht="27.75" x14ac:dyDescent="0.35">
      <c r="B11009" s="410" t="s">
        <v>11817</v>
      </c>
      <c r="C11009" s="411" t="s">
        <v>541</v>
      </c>
      <c r="D11009" s="412"/>
      <c r="E11009" s="412">
        <v>602.04</v>
      </c>
      <c r="F11009" s="412">
        <v>0</v>
      </c>
      <c r="G11009" s="412"/>
      <c r="H11009" s="413"/>
    </row>
    <row r="11010" spans="2:8" ht="27.75" x14ac:dyDescent="0.35">
      <c r="B11010" s="410" t="s">
        <v>11818</v>
      </c>
      <c r="C11010" s="411" t="s">
        <v>583</v>
      </c>
      <c r="D11010" s="412"/>
      <c r="E11010" s="412">
        <v>0</v>
      </c>
      <c r="F11010" s="412">
        <v>8102.6</v>
      </c>
      <c r="G11010" s="412"/>
      <c r="H11010" s="413"/>
    </row>
    <row r="11011" spans="2:8" ht="27.75" x14ac:dyDescent="0.35">
      <c r="B11011" s="410" t="s">
        <v>11819</v>
      </c>
      <c r="C11011" s="411" t="s">
        <v>583</v>
      </c>
      <c r="D11011" s="412"/>
      <c r="E11011" s="412">
        <v>8102.6</v>
      </c>
      <c r="F11011" s="412">
        <v>0</v>
      </c>
      <c r="G11011" s="412"/>
      <c r="H11011" s="413"/>
    </row>
    <row r="11012" spans="2:8" ht="27.75" x14ac:dyDescent="0.35">
      <c r="B11012" s="410" t="s">
        <v>11820</v>
      </c>
      <c r="C11012" s="411" t="s">
        <v>583</v>
      </c>
      <c r="D11012" s="412"/>
      <c r="E11012" s="412">
        <v>0</v>
      </c>
      <c r="F11012" s="412">
        <v>5185.2</v>
      </c>
      <c r="G11012" s="412"/>
      <c r="H11012" s="413"/>
    </row>
    <row r="11013" spans="2:8" ht="27.75" x14ac:dyDescent="0.35">
      <c r="B11013" s="410" t="s">
        <v>11821</v>
      </c>
      <c r="C11013" s="411" t="s">
        <v>583</v>
      </c>
      <c r="D11013" s="412"/>
      <c r="E11013" s="412">
        <v>5185.2</v>
      </c>
      <c r="F11013" s="412">
        <v>0</v>
      </c>
      <c r="G11013" s="412"/>
      <c r="H11013" s="413"/>
    </row>
    <row r="11014" spans="2:8" ht="27.75" x14ac:dyDescent="0.35">
      <c r="B11014" s="410" t="s">
        <v>11822</v>
      </c>
      <c r="C11014" s="411" t="s">
        <v>583</v>
      </c>
      <c r="D11014" s="412"/>
      <c r="E11014" s="412">
        <v>0</v>
      </c>
      <c r="F11014" s="412">
        <v>3781.6</v>
      </c>
      <c r="G11014" s="412"/>
      <c r="H11014" s="413"/>
    </row>
    <row r="11015" spans="2:8" ht="27.75" x14ac:dyDescent="0.35">
      <c r="B11015" s="410" t="s">
        <v>11823</v>
      </c>
      <c r="C11015" s="411" t="s">
        <v>583</v>
      </c>
      <c r="D11015" s="412"/>
      <c r="E11015" s="412">
        <v>3781.6</v>
      </c>
      <c r="F11015" s="412">
        <v>0</v>
      </c>
      <c r="G11015" s="412"/>
      <c r="H11015" s="413"/>
    </row>
    <row r="11016" spans="2:8" ht="27.75" x14ac:dyDescent="0.35">
      <c r="B11016" s="410" t="s">
        <v>11824</v>
      </c>
      <c r="C11016" s="411" t="s">
        <v>583</v>
      </c>
      <c r="D11016" s="412"/>
      <c r="E11016" s="412">
        <v>0</v>
      </c>
      <c r="F11016" s="412">
        <v>8253.4</v>
      </c>
      <c r="G11016" s="412"/>
      <c r="H11016" s="413"/>
    </row>
    <row r="11017" spans="2:8" ht="27.75" x14ac:dyDescent="0.35">
      <c r="B11017" s="410" t="s">
        <v>11825</v>
      </c>
      <c r="C11017" s="411" t="s">
        <v>583</v>
      </c>
      <c r="D11017" s="412"/>
      <c r="E11017" s="412">
        <v>8253.4</v>
      </c>
      <c r="F11017" s="412">
        <v>0</v>
      </c>
      <c r="G11017" s="412"/>
      <c r="H11017" s="413"/>
    </row>
    <row r="11018" spans="2:8" ht="27.75" x14ac:dyDescent="0.35">
      <c r="B11018" s="410" t="s">
        <v>11826</v>
      </c>
      <c r="C11018" s="411" t="s">
        <v>583</v>
      </c>
      <c r="D11018" s="412"/>
      <c r="E11018" s="412">
        <v>0</v>
      </c>
      <c r="F11018" s="412">
        <v>3833.8</v>
      </c>
      <c r="G11018" s="412"/>
      <c r="H11018" s="413"/>
    </row>
    <row r="11019" spans="2:8" ht="27.75" x14ac:dyDescent="0.35">
      <c r="B11019" s="410" t="s">
        <v>11827</v>
      </c>
      <c r="C11019" s="411" t="s">
        <v>583</v>
      </c>
      <c r="D11019" s="412"/>
      <c r="E11019" s="412">
        <v>3833.8</v>
      </c>
      <c r="F11019" s="412">
        <v>0</v>
      </c>
      <c r="G11019" s="412"/>
      <c r="H11019" s="413"/>
    </row>
    <row r="11020" spans="2:8" ht="27.75" x14ac:dyDescent="0.35">
      <c r="B11020" s="410" t="s">
        <v>11828</v>
      </c>
      <c r="C11020" s="411" t="s">
        <v>583</v>
      </c>
      <c r="D11020" s="412"/>
      <c r="E11020" s="412">
        <v>0</v>
      </c>
      <c r="F11020" s="412">
        <v>9071.2000000000007</v>
      </c>
      <c r="G11020" s="412"/>
      <c r="H11020" s="413"/>
    </row>
    <row r="11021" spans="2:8" ht="27.75" x14ac:dyDescent="0.35">
      <c r="B11021" s="410" t="s">
        <v>11829</v>
      </c>
      <c r="C11021" s="411" t="s">
        <v>583</v>
      </c>
      <c r="D11021" s="412"/>
      <c r="E11021" s="412">
        <v>9071.2000000000007</v>
      </c>
      <c r="F11021" s="412">
        <v>0</v>
      </c>
      <c r="G11021" s="412"/>
      <c r="H11021" s="413"/>
    </row>
    <row r="11022" spans="2:8" ht="27.75" x14ac:dyDescent="0.35">
      <c r="B11022" s="410" t="s">
        <v>11830</v>
      </c>
      <c r="C11022" s="411" t="s">
        <v>583</v>
      </c>
      <c r="D11022" s="412"/>
      <c r="E11022" s="412">
        <v>0</v>
      </c>
      <c r="F11022" s="412">
        <v>6362.6</v>
      </c>
      <c r="G11022" s="412"/>
      <c r="H11022" s="413"/>
    </row>
    <row r="11023" spans="2:8" ht="27.75" x14ac:dyDescent="0.35">
      <c r="B11023" s="410" t="s">
        <v>11831</v>
      </c>
      <c r="C11023" s="411" t="s">
        <v>583</v>
      </c>
      <c r="D11023" s="412"/>
      <c r="E11023" s="412">
        <v>6362.6</v>
      </c>
      <c r="F11023" s="412">
        <v>0</v>
      </c>
      <c r="G11023" s="412"/>
      <c r="H11023" s="413"/>
    </row>
    <row r="11024" spans="2:8" ht="27.75" x14ac:dyDescent="0.35">
      <c r="B11024" s="410" t="s">
        <v>11832</v>
      </c>
      <c r="C11024" s="411" t="s">
        <v>583</v>
      </c>
      <c r="D11024" s="412"/>
      <c r="E11024" s="412">
        <v>0</v>
      </c>
      <c r="F11024" s="412">
        <v>3462.6</v>
      </c>
      <c r="G11024" s="412"/>
      <c r="H11024" s="413"/>
    </row>
    <row r="11025" spans="2:8" ht="27.75" x14ac:dyDescent="0.35">
      <c r="B11025" s="410" t="s">
        <v>11833</v>
      </c>
      <c r="C11025" s="411" t="s">
        <v>583</v>
      </c>
      <c r="D11025" s="412"/>
      <c r="E11025" s="412">
        <v>3462.6</v>
      </c>
      <c r="F11025" s="412">
        <v>0</v>
      </c>
      <c r="G11025" s="412"/>
      <c r="H11025" s="413"/>
    </row>
    <row r="11026" spans="2:8" x14ac:dyDescent="0.35">
      <c r="B11026" s="410" t="s">
        <v>11834</v>
      </c>
      <c r="C11026" s="411" t="s">
        <v>706</v>
      </c>
      <c r="D11026" s="412"/>
      <c r="E11026" s="412">
        <v>0</v>
      </c>
      <c r="F11026" s="412">
        <v>2244.6</v>
      </c>
      <c r="G11026" s="412"/>
      <c r="H11026" s="413"/>
    </row>
    <row r="11027" spans="2:8" x14ac:dyDescent="0.35">
      <c r="B11027" s="410" t="s">
        <v>11835</v>
      </c>
      <c r="C11027" s="411" t="s">
        <v>706</v>
      </c>
      <c r="D11027" s="412"/>
      <c r="E11027" s="412">
        <v>2244.6</v>
      </c>
      <c r="F11027" s="412">
        <v>0</v>
      </c>
      <c r="G11027" s="412"/>
      <c r="H11027" s="413"/>
    </row>
    <row r="11028" spans="2:8" x14ac:dyDescent="0.35">
      <c r="B11028" s="410" t="s">
        <v>11836</v>
      </c>
      <c r="C11028" s="411" t="s">
        <v>706</v>
      </c>
      <c r="D11028" s="412"/>
      <c r="E11028" s="412">
        <v>0</v>
      </c>
      <c r="F11028" s="412">
        <v>1755.08</v>
      </c>
      <c r="G11028" s="412"/>
      <c r="H11028" s="413"/>
    </row>
    <row r="11029" spans="2:8" x14ac:dyDescent="0.35">
      <c r="B11029" s="410" t="s">
        <v>11837</v>
      </c>
      <c r="C11029" s="411" t="s">
        <v>706</v>
      </c>
      <c r="D11029" s="412"/>
      <c r="E11029" s="412">
        <v>1755.08</v>
      </c>
      <c r="F11029" s="412">
        <v>0</v>
      </c>
      <c r="G11029" s="412"/>
      <c r="H11029" s="413"/>
    </row>
    <row r="11030" spans="2:8" x14ac:dyDescent="0.35">
      <c r="B11030" s="410" t="s">
        <v>11838</v>
      </c>
      <c r="C11030" s="411" t="s">
        <v>706</v>
      </c>
      <c r="D11030" s="412"/>
      <c r="E11030" s="412">
        <v>0</v>
      </c>
      <c r="F11030" s="412">
        <v>1595</v>
      </c>
      <c r="G11030" s="412"/>
      <c r="H11030" s="413"/>
    </row>
    <row r="11031" spans="2:8" x14ac:dyDescent="0.35">
      <c r="B11031" s="410" t="s">
        <v>11839</v>
      </c>
      <c r="C11031" s="411" t="s">
        <v>706</v>
      </c>
      <c r="D11031" s="412"/>
      <c r="E11031" s="412">
        <v>1595</v>
      </c>
      <c r="F11031" s="412">
        <v>0</v>
      </c>
      <c r="G11031" s="412"/>
      <c r="H11031" s="413"/>
    </row>
    <row r="11032" spans="2:8" x14ac:dyDescent="0.35">
      <c r="B11032" s="410" t="s">
        <v>11840</v>
      </c>
      <c r="C11032" s="411" t="s">
        <v>706</v>
      </c>
      <c r="D11032" s="412"/>
      <c r="E11032" s="412">
        <v>0</v>
      </c>
      <c r="F11032" s="412">
        <v>585.79999999999995</v>
      </c>
      <c r="G11032" s="412"/>
      <c r="H11032" s="413"/>
    </row>
    <row r="11033" spans="2:8" x14ac:dyDescent="0.35">
      <c r="B11033" s="410" t="s">
        <v>11841</v>
      </c>
      <c r="C11033" s="411" t="s">
        <v>706</v>
      </c>
      <c r="D11033" s="412"/>
      <c r="E11033" s="412">
        <v>585.79999999999995</v>
      </c>
      <c r="F11033" s="412">
        <v>0</v>
      </c>
      <c r="G11033" s="412"/>
      <c r="H11033" s="413"/>
    </row>
    <row r="11034" spans="2:8" x14ac:dyDescent="0.35">
      <c r="B11034" s="410" t="s">
        <v>11842</v>
      </c>
      <c r="C11034" s="411" t="s">
        <v>706</v>
      </c>
      <c r="D11034" s="412"/>
      <c r="E11034" s="412">
        <v>0</v>
      </c>
      <c r="F11034" s="412">
        <v>3491.6</v>
      </c>
      <c r="G11034" s="412"/>
      <c r="H11034" s="413"/>
    </row>
    <row r="11035" spans="2:8" x14ac:dyDescent="0.35">
      <c r="B11035" s="410" t="s">
        <v>11843</v>
      </c>
      <c r="C11035" s="411" t="s">
        <v>706</v>
      </c>
      <c r="D11035" s="412"/>
      <c r="E11035" s="412">
        <v>3491.6</v>
      </c>
      <c r="F11035" s="412">
        <v>0</v>
      </c>
      <c r="G11035" s="412"/>
      <c r="H11035" s="413"/>
    </row>
    <row r="11036" spans="2:8" x14ac:dyDescent="0.35">
      <c r="B11036" s="410" t="s">
        <v>11844</v>
      </c>
      <c r="C11036" s="411" t="s">
        <v>706</v>
      </c>
      <c r="D11036" s="412"/>
      <c r="E11036" s="412">
        <v>0</v>
      </c>
      <c r="F11036" s="412">
        <v>3133.16</v>
      </c>
      <c r="G11036" s="412"/>
      <c r="H11036" s="413"/>
    </row>
    <row r="11037" spans="2:8" x14ac:dyDescent="0.35">
      <c r="B11037" s="410" t="s">
        <v>11845</v>
      </c>
      <c r="C11037" s="411" t="s">
        <v>706</v>
      </c>
      <c r="D11037" s="412"/>
      <c r="E11037" s="412">
        <v>3133.16</v>
      </c>
      <c r="F11037" s="412">
        <v>0</v>
      </c>
      <c r="G11037" s="412"/>
      <c r="H11037" s="413"/>
    </row>
    <row r="11038" spans="2:8" x14ac:dyDescent="0.35">
      <c r="B11038" s="410" t="s">
        <v>11846</v>
      </c>
      <c r="C11038" s="411" t="s">
        <v>706</v>
      </c>
      <c r="D11038" s="412"/>
      <c r="E11038" s="412">
        <v>0</v>
      </c>
      <c r="F11038" s="412">
        <v>2794.44</v>
      </c>
      <c r="G11038" s="412"/>
      <c r="H11038" s="413"/>
    </row>
    <row r="11039" spans="2:8" x14ac:dyDescent="0.35">
      <c r="B11039" s="410" t="s">
        <v>11847</v>
      </c>
      <c r="C11039" s="411" t="s">
        <v>706</v>
      </c>
      <c r="D11039" s="412"/>
      <c r="E11039" s="412">
        <v>2794.44</v>
      </c>
      <c r="F11039" s="412">
        <v>0</v>
      </c>
      <c r="G11039" s="412"/>
      <c r="H11039" s="413"/>
    </row>
    <row r="11040" spans="2:8" x14ac:dyDescent="0.35">
      <c r="B11040" s="410" t="s">
        <v>11848</v>
      </c>
      <c r="C11040" s="411" t="s">
        <v>706</v>
      </c>
      <c r="D11040" s="412"/>
      <c r="E11040" s="412">
        <v>0</v>
      </c>
      <c r="F11040" s="412">
        <v>2476.6</v>
      </c>
      <c r="G11040" s="412"/>
      <c r="H11040" s="413"/>
    </row>
    <row r="11041" spans="2:8" x14ac:dyDescent="0.35">
      <c r="B11041" s="410" t="s">
        <v>11849</v>
      </c>
      <c r="C11041" s="411" t="s">
        <v>706</v>
      </c>
      <c r="D11041" s="412"/>
      <c r="E11041" s="412">
        <v>2476.6</v>
      </c>
      <c r="F11041" s="412">
        <v>0</v>
      </c>
      <c r="G11041" s="412"/>
      <c r="H11041" s="413"/>
    </row>
    <row r="11042" spans="2:8" x14ac:dyDescent="0.35">
      <c r="B11042" s="410" t="s">
        <v>11850</v>
      </c>
      <c r="C11042" s="411" t="s">
        <v>706</v>
      </c>
      <c r="D11042" s="412"/>
      <c r="E11042" s="412">
        <v>0</v>
      </c>
      <c r="F11042" s="412">
        <v>3722.44</v>
      </c>
      <c r="G11042" s="412"/>
      <c r="H11042" s="413"/>
    </row>
    <row r="11043" spans="2:8" x14ac:dyDescent="0.35">
      <c r="B11043" s="410" t="s">
        <v>11851</v>
      </c>
      <c r="C11043" s="411" t="s">
        <v>706</v>
      </c>
      <c r="D11043" s="412"/>
      <c r="E11043" s="412">
        <v>3722.44</v>
      </c>
      <c r="F11043" s="412">
        <v>0</v>
      </c>
      <c r="G11043" s="412"/>
      <c r="H11043" s="413"/>
    </row>
    <row r="11044" spans="2:8" x14ac:dyDescent="0.35">
      <c r="B11044" s="410" t="s">
        <v>11852</v>
      </c>
      <c r="C11044" s="411" t="s">
        <v>706</v>
      </c>
      <c r="D11044" s="412"/>
      <c r="E11044" s="412">
        <v>0</v>
      </c>
      <c r="F11044" s="412">
        <v>1589.2</v>
      </c>
      <c r="G11044" s="412"/>
      <c r="H11044" s="413"/>
    </row>
    <row r="11045" spans="2:8" x14ac:dyDescent="0.35">
      <c r="B11045" s="410" t="s">
        <v>11853</v>
      </c>
      <c r="C11045" s="411" t="s">
        <v>706</v>
      </c>
      <c r="D11045" s="412"/>
      <c r="E11045" s="412">
        <v>1589.2</v>
      </c>
      <c r="F11045" s="412">
        <v>0</v>
      </c>
      <c r="G11045" s="412"/>
      <c r="H11045" s="413"/>
    </row>
    <row r="11046" spans="2:8" x14ac:dyDescent="0.35">
      <c r="B11046" s="410" t="s">
        <v>11854</v>
      </c>
      <c r="C11046" s="411" t="s">
        <v>706</v>
      </c>
      <c r="D11046" s="412"/>
      <c r="E11046" s="412">
        <v>0</v>
      </c>
      <c r="F11046" s="412">
        <v>1954.6</v>
      </c>
      <c r="G11046" s="412"/>
      <c r="H11046" s="413"/>
    </row>
    <row r="11047" spans="2:8" x14ac:dyDescent="0.35">
      <c r="B11047" s="410" t="s">
        <v>11855</v>
      </c>
      <c r="C11047" s="411" t="s">
        <v>706</v>
      </c>
      <c r="D11047" s="412"/>
      <c r="E11047" s="412">
        <v>1954.6</v>
      </c>
      <c r="F11047" s="412">
        <v>0</v>
      </c>
      <c r="G11047" s="412"/>
      <c r="H11047" s="413"/>
    </row>
    <row r="11048" spans="2:8" x14ac:dyDescent="0.35">
      <c r="B11048" s="410" t="s">
        <v>11856</v>
      </c>
      <c r="C11048" s="411" t="s">
        <v>706</v>
      </c>
      <c r="D11048" s="412"/>
      <c r="E11048" s="412">
        <v>0</v>
      </c>
      <c r="F11048" s="412">
        <v>745.88</v>
      </c>
      <c r="G11048" s="412"/>
      <c r="H11048" s="413"/>
    </row>
    <row r="11049" spans="2:8" x14ac:dyDescent="0.35">
      <c r="B11049" s="410" t="s">
        <v>11857</v>
      </c>
      <c r="C11049" s="411" t="s">
        <v>706</v>
      </c>
      <c r="D11049" s="412"/>
      <c r="E11049" s="412">
        <v>745.88</v>
      </c>
      <c r="F11049" s="412">
        <v>0</v>
      </c>
      <c r="G11049" s="412"/>
      <c r="H11049" s="413"/>
    </row>
    <row r="11050" spans="2:8" x14ac:dyDescent="0.35">
      <c r="B11050" s="410" t="s">
        <v>11858</v>
      </c>
      <c r="C11050" s="411" t="s">
        <v>706</v>
      </c>
      <c r="D11050" s="412"/>
      <c r="E11050" s="412">
        <v>0</v>
      </c>
      <c r="F11050" s="412">
        <v>1952.28</v>
      </c>
      <c r="G11050" s="412"/>
      <c r="H11050" s="413"/>
    </row>
    <row r="11051" spans="2:8" x14ac:dyDescent="0.35">
      <c r="B11051" s="410" t="s">
        <v>11859</v>
      </c>
      <c r="C11051" s="411" t="s">
        <v>706</v>
      </c>
      <c r="D11051" s="412"/>
      <c r="E11051" s="412">
        <v>1952.28</v>
      </c>
      <c r="F11051" s="412">
        <v>0</v>
      </c>
      <c r="G11051" s="412"/>
      <c r="H11051" s="413"/>
    </row>
    <row r="11052" spans="2:8" x14ac:dyDescent="0.35">
      <c r="B11052" s="410" t="s">
        <v>11860</v>
      </c>
      <c r="C11052" s="411" t="s">
        <v>706</v>
      </c>
      <c r="D11052" s="412"/>
      <c r="E11052" s="412">
        <v>0</v>
      </c>
      <c r="F11052" s="412">
        <v>1780.6</v>
      </c>
      <c r="G11052" s="412"/>
      <c r="H11052" s="413"/>
    </row>
    <row r="11053" spans="2:8" x14ac:dyDescent="0.35">
      <c r="B11053" s="410" t="s">
        <v>11861</v>
      </c>
      <c r="C11053" s="411" t="s">
        <v>706</v>
      </c>
      <c r="D11053" s="412"/>
      <c r="E11053" s="412">
        <v>1780.6</v>
      </c>
      <c r="F11053" s="412">
        <v>0</v>
      </c>
      <c r="G11053" s="412"/>
      <c r="H11053" s="413"/>
    </row>
    <row r="11054" spans="2:8" x14ac:dyDescent="0.35">
      <c r="B11054" s="410" t="s">
        <v>11862</v>
      </c>
      <c r="C11054" s="411" t="s">
        <v>706</v>
      </c>
      <c r="D11054" s="412"/>
      <c r="E11054" s="412">
        <v>0</v>
      </c>
      <c r="F11054" s="412">
        <v>4761.8</v>
      </c>
      <c r="G11054" s="412"/>
      <c r="H11054" s="413"/>
    </row>
    <row r="11055" spans="2:8" x14ac:dyDescent="0.35">
      <c r="B11055" s="410" t="s">
        <v>11863</v>
      </c>
      <c r="C11055" s="411" t="s">
        <v>706</v>
      </c>
      <c r="D11055" s="412"/>
      <c r="E11055" s="412">
        <v>4761.8</v>
      </c>
      <c r="F11055" s="412">
        <v>0</v>
      </c>
      <c r="G11055" s="412"/>
      <c r="H11055" s="413"/>
    </row>
    <row r="11056" spans="2:8" x14ac:dyDescent="0.35">
      <c r="B11056" s="410" t="s">
        <v>11864</v>
      </c>
      <c r="C11056" s="411" t="s">
        <v>706</v>
      </c>
      <c r="D11056" s="412"/>
      <c r="E11056" s="412">
        <v>0</v>
      </c>
      <c r="F11056" s="412">
        <v>1356.04</v>
      </c>
      <c r="G11056" s="412"/>
      <c r="H11056" s="413"/>
    </row>
    <row r="11057" spans="2:8" x14ac:dyDescent="0.35">
      <c r="B11057" s="410" t="s">
        <v>11865</v>
      </c>
      <c r="C11057" s="411" t="s">
        <v>706</v>
      </c>
      <c r="D11057" s="412"/>
      <c r="E11057" s="412">
        <v>1356.04</v>
      </c>
      <c r="F11057" s="412">
        <v>0</v>
      </c>
      <c r="G11057" s="412"/>
      <c r="H11057" s="413"/>
    </row>
    <row r="11058" spans="2:8" x14ac:dyDescent="0.35">
      <c r="B11058" s="410" t="s">
        <v>11866</v>
      </c>
      <c r="C11058" s="411" t="s">
        <v>706</v>
      </c>
      <c r="D11058" s="412"/>
      <c r="E11058" s="412">
        <v>0</v>
      </c>
      <c r="F11058" s="412">
        <v>1439.56</v>
      </c>
      <c r="G11058" s="412"/>
      <c r="H11058" s="413"/>
    </row>
    <row r="11059" spans="2:8" x14ac:dyDescent="0.35">
      <c r="B11059" s="410" t="s">
        <v>11867</v>
      </c>
      <c r="C11059" s="411" t="s">
        <v>706</v>
      </c>
      <c r="D11059" s="412"/>
      <c r="E11059" s="412">
        <v>1439.56</v>
      </c>
      <c r="F11059" s="412">
        <v>0</v>
      </c>
      <c r="G11059" s="412"/>
      <c r="H11059" s="413"/>
    </row>
    <row r="11060" spans="2:8" x14ac:dyDescent="0.35">
      <c r="B11060" s="410" t="s">
        <v>11868</v>
      </c>
      <c r="C11060" s="411" t="s">
        <v>706</v>
      </c>
      <c r="D11060" s="412"/>
      <c r="E11060" s="412">
        <v>0</v>
      </c>
      <c r="F11060" s="412">
        <v>2075.2399999999998</v>
      </c>
      <c r="G11060" s="412"/>
      <c r="H11060" s="413"/>
    </row>
    <row r="11061" spans="2:8" x14ac:dyDescent="0.35">
      <c r="B11061" s="410" t="s">
        <v>11869</v>
      </c>
      <c r="C11061" s="411" t="s">
        <v>706</v>
      </c>
      <c r="D11061" s="412"/>
      <c r="E11061" s="412">
        <v>2075.2399999999998</v>
      </c>
      <c r="F11061" s="412">
        <v>0</v>
      </c>
      <c r="G11061" s="412"/>
      <c r="H11061" s="413"/>
    </row>
    <row r="11062" spans="2:8" x14ac:dyDescent="0.35">
      <c r="B11062" s="410" t="s">
        <v>11870</v>
      </c>
      <c r="C11062" s="411" t="s">
        <v>706</v>
      </c>
      <c r="D11062" s="412"/>
      <c r="E11062" s="412">
        <v>0</v>
      </c>
      <c r="F11062" s="412">
        <v>1470.88</v>
      </c>
      <c r="G11062" s="412"/>
      <c r="H11062" s="413"/>
    </row>
    <row r="11063" spans="2:8" x14ac:dyDescent="0.35">
      <c r="B11063" s="410" t="s">
        <v>11871</v>
      </c>
      <c r="C11063" s="411" t="s">
        <v>706</v>
      </c>
      <c r="D11063" s="412"/>
      <c r="E11063" s="412">
        <v>1470.88</v>
      </c>
      <c r="F11063" s="412">
        <v>0</v>
      </c>
      <c r="G11063" s="412"/>
      <c r="H11063" s="413"/>
    </row>
    <row r="11064" spans="2:8" x14ac:dyDescent="0.35">
      <c r="B11064" s="410" t="s">
        <v>11872</v>
      </c>
      <c r="C11064" s="411" t="s">
        <v>706</v>
      </c>
      <c r="D11064" s="412"/>
      <c r="E11064" s="412">
        <v>0</v>
      </c>
      <c r="F11064" s="412">
        <v>643.79999999999995</v>
      </c>
      <c r="G11064" s="412"/>
      <c r="H11064" s="413"/>
    </row>
    <row r="11065" spans="2:8" x14ac:dyDescent="0.35">
      <c r="B11065" s="410" t="s">
        <v>11873</v>
      </c>
      <c r="C11065" s="411" t="s">
        <v>706</v>
      </c>
      <c r="D11065" s="412"/>
      <c r="E11065" s="412">
        <v>643.79999999999995</v>
      </c>
      <c r="F11065" s="412">
        <v>0</v>
      </c>
      <c r="G11065" s="412"/>
      <c r="H11065" s="413"/>
    </row>
    <row r="11066" spans="2:8" x14ac:dyDescent="0.35">
      <c r="B11066" s="410" t="s">
        <v>11874</v>
      </c>
      <c r="C11066" s="411" t="s">
        <v>706</v>
      </c>
      <c r="D11066" s="412"/>
      <c r="E11066" s="412">
        <v>0</v>
      </c>
      <c r="F11066" s="412">
        <v>928</v>
      </c>
      <c r="G11066" s="412"/>
      <c r="H11066" s="413"/>
    </row>
    <row r="11067" spans="2:8" x14ac:dyDescent="0.35">
      <c r="B11067" s="410" t="s">
        <v>11875</v>
      </c>
      <c r="C11067" s="411" t="s">
        <v>706</v>
      </c>
      <c r="D11067" s="412"/>
      <c r="E11067" s="412">
        <v>928</v>
      </c>
      <c r="F11067" s="412">
        <v>0</v>
      </c>
      <c r="G11067" s="412"/>
      <c r="H11067" s="413"/>
    </row>
    <row r="11068" spans="2:8" ht="40.5" x14ac:dyDescent="0.35">
      <c r="B11068" s="410" t="s">
        <v>11876</v>
      </c>
      <c r="C11068" s="411" t="s">
        <v>744</v>
      </c>
      <c r="D11068" s="412"/>
      <c r="E11068" s="412">
        <v>0</v>
      </c>
      <c r="F11068" s="412">
        <v>1999.97</v>
      </c>
      <c r="G11068" s="412"/>
      <c r="H11068" s="413"/>
    </row>
    <row r="11069" spans="2:8" ht="40.5" x14ac:dyDescent="0.35">
      <c r="B11069" s="410" t="s">
        <v>11877</v>
      </c>
      <c r="C11069" s="411" t="s">
        <v>744</v>
      </c>
      <c r="D11069" s="412"/>
      <c r="E11069" s="412">
        <v>1999.97</v>
      </c>
      <c r="F11069" s="412">
        <v>0</v>
      </c>
      <c r="G11069" s="412"/>
      <c r="H11069" s="413"/>
    </row>
    <row r="11070" spans="2:8" ht="40.5" x14ac:dyDescent="0.35">
      <c r="B11070" s="410" t="s">
        <v>11878</v>
      </c>
      <c r="C11070" s="411" t="s">
        <v>744</v>
      </c>
      <c r="D11070" s="412"/>
      <c r="E11070" s="412">
        <v>0</v>
      </c>
      <c r="F11070" s="412">
        <v>1499.98</v>
      </c>
      <c r="G11070" s="412"/>
      <c r="H11070" s="413"/>
    </row>
    <row r="11071" spans="2:8" ht="40.5" x14ac:dyDescent="0.35">
      <c r="B11071" s="410" t="s">
        <v>11879</v>
      </c>
      <c r="C11071" s="411" t="s">
        <v>744</v>
      </c>
      <c r="D11071" s="412"/>
      <c r="E11071" s="412">
        <v>1499.98</v>
      </c>
      <c r="F11071" s="412">
        <v>0</v>
      </c>
      <c r="G11071" s="412"/>
      <c r="H11071" s="413"/>
    </row>
    <row r="11072" spans="2:8" ht="40.5" x14ac:dyDescent="0.35">
      <c r="B11072" s="410" t="s">
        <v>11880</v>
      </c>
      <c r="C11072" s="411" t="s">
        <v>2972</v>
      </c>
      <c r="D11072" s="412">
        <v>0</v>
      </c>
      <c r="E11072" s="412">
        <v>3199.95</v>
      </c>
      <c r="F11072" s="412">
        <v>3199.95</v>
      </c>
      <c r="G11072" s="412">
        <v>0</v>
      </c>
      <c r="H11072" s="413"/>
    </row>
    <row r="11073" spans="2:8" ht="27.75" x14ac:dyDescent="0.35">
      <c r="B11073" s="410" t="s">
        <v>11881</v>
      </c>
      <c r="C11073" s="411" t="s">
        <v>2974</v>
      </c>
      <c r="D11073" s="412">
        <v>0</v>
      </c>
      <c r="E11073" s="412">
        <v>3199.95</v>
      </c>
      <c r="F11073" s="412">
        <v>3199.95</v>
      </c>
      <c r="G11073" s="412">
        <v>0</v>
      </c>
      <c r="H11073" s="413"/>
    </row>
    <row r="11074" spans="2:8" x14ac:dyDescent="0.35">
      <c r="B11074" s="410" t="s">
        <v>11882</v>
      </c>
      <c r="C11074" s="411" t="s">
        <v>432</v>
      </c>
      <c r="D11074" s="412"/>
      <c r="E11074" s="412">
        <v>0</v>
      </c>
      <c r="F11074" s="412">
        <v>2499.9899999999998</v>
      </c>
      <c r="G11074" s="412"/>
      <c r="H11074" s="413"/>
    </row>
    <row r="11075" spans="2:8" x14ac:dyDescent="0.35">
      <c r="B11075" s="410" t="s">
        <v>11883</v>
      </c>
      <c r="C11075" s="411" t="s">
        <v>432</v>
      </c>
      <c r="D11075" s="412"/>
      <c r="E11075" s="412">
        <v>2499.9899999999998</v>
      </c>
      <c r="F11075" s="412">
        <v>0</v>
      </c>
      <c r="G11075" s="412"/>
      <c r="H11075" s="413"/>
    </row>
    <row r="11076" spans="2:8" x14ac:dyDescent="0.35">
      <c r="B11076" s="410" t="s">
        <v>11884</v>
      </c>
      <c r="C11076" s="411" t="s">
        <v>521</v>
      </c>
      <c r="D11076" s="412"/>
      <c r="E11076" s="412">
        <v>0</v>
      </c>
      <c r="F11076" s="412">
        <v>399.98</v>
      </c>
      <c r="G11076" s="412"/>
      <c r="H11076" s="413"/>
    </row>
    <row r="11077" spans="2:8" x14ac:dyDescent="0.35">
      <c r="B11077" s="410" t="s">
        <v>11885</v>
      </c>
      <c r="C11077" s="411" t="s">
        <v>521</v>
      </c>
      <c r="D11077" s="412"/>
      <c r="E11077" s="412">
        <v>399.98</v>
      </c>
      <c r="F11077" s="412">
        <v>0</v>
      </c>
      <c r="G11077" s="412"/>
      <c r="H11077" s="413"/>
    </row>
    <row r="11078" spans="2:8" x14ac:dyDescent="0.35">
      <c r="B11078" s="410" t="s">
        <v>11886</v>
      </c>
      <c r="C11078" s="411" t="s">
        <v>521</v>
      </c>
      <c r="D11078" s="412"/>
      <c r="E11078" s="412">
        <v>0</v>
      </c>
      <c r="F11078" s="412">
        <v>299.98</v>
      </c>
      <c r="G11078" s="412"/>
      <c r="H11078" s="413"/>
    </row>
    <row r="11079" spans="2:8" x14ac:dyDescent="0.35">
      <c r="B11079" s="410" t="s">
        <v>11887</v>
      </c>
      <c r="C11079" s="411" t="s">
        <v>521</v>
      </c>
      <c r="D11079" s="412"/>
      <c r="E11079" s="412">
        <v>299.98</v>
      </c>
      <c r="F11079" s="412">
        <v>0</v>
      </c>
      <c r="G11079" s="412"/>
      <c r="H11079" s="413"/>
    </row>
    <row r="11080" spans="2:8" x14ac:dyDescent="0.35">
      <c r="B11080" s="410" t="s">
        <v>11888</v>
      </c>
      <c r="C11080" s="411" t="s">
        <v>2979</v>
      </c>
      <c r="D11080" s="412">
        <v>0</v>
      </c>
      <c r="E11080" s="412">
        <v>109304.66</v>
      </c>
      <c r="F11080" s="412">
        <v>109304.66</v>
      </c>
      <c r="G11080" s="412">
        <v>0</v>
      </c>
      <c r="H11080" s="413"/>
    </row>
    <row r="11081" spans="2:8" x14ac:dyDescent="0.35">
      <c r="B11081" s="410" t="s">
        <v>11889</v>
      </c>
      <c r="C11081" s="411" t="s">
        <v>2981</v>
      </c>
      <c r="D11081" s="412">
        <v>0</v>
      </c>
      <c r="E11081" s="412">
        <v>109304.66</v>
      </c>
      <c r="F11081" s="412">
        <v>109304.66</v>
      </c>
      <c r="G11081" s="412">
        <v>0</v>
      </c>
      <c r="H11081" s="413"/>
    </row>
    <row r="11082" spans="2:8" ht="27.75" x14ac:dyDescent="0.35">
      <c r="B11082" s="410" t="s">
        <v>11890</v>
      </c>
      <c r="C11082" s="411" t="s">
        <v>372</v>
      </c>
      <c r="D11082" s="412"/>
      <c r="E11082" s="412">
        <v>0</v>
      </c>
      <c r="F11082" s="412">
        <v>1796.68</v>
      </c>
      <c r="G11082" s="412"/>
      <c r="H11082" s="413"/>
    </row>
    <row r="11083" spans="2:8" ht="27.75" x14ac:dyDescent="0.35">
      <c r="B11083" s="410" t="s">
        <v>11891</v>
      </c>
      <c r="C11083" s="411" t="s">
        <v>372</v>
      </c>
      <c r="D11083" s="412"/>
      <c r="E11083" s="412">
        <v>1796.68</v>
      </c>
      <c r="F11083" s="412">
        <v>0</v>
      </c>
      <c r="G11083" s="412"/>
      <c r="H11083" s="413"/>
    </row>
    <row r="11084" spans="2:8" x14ac:dyDescent="0.35">
      <c r="B11084" s="410" t="s">
        <v>11892</v>
      </c>
      <c r="C11084" s="411" t="s">
        <v>473</v>
      </c>
      <c r="D11084" s="412"/>
      <c r="E11084" s="412">
        <v>0</v>
      </c>
      <c r="F11084" s="412">
        <v>6264</v>
      </c>
      <c r="G11084" s="412"/>
      <c r="H11084" s="413"/>
    </row>
    <row r="11085" spans="2:8" x14ac:dyDescent="0.35">
      <c r="B11085" s="410" t="s">
        <v>11893</v>
      </c>
      <c r="C11085" s="411" t="s">
        <v>473</v>
      </c>
      <c r="D11085" s="412"/>
      <c r="E11085" s="412">
        <v>6264</v>
      </c>
      <c r="F11085" s="412">
        <v>0</v>
      </c>
      <c r="G11085" s="412"/>
      <c r="H11085" s="413"/>
    </row>
    <row r="11086" spans="2:8" x14ac:dyDescent="0.35">
      <c r="B11086" s="410" t="s">
        <v>11894</v>
      </c>
      <c r="C11086" s="411" t="s">
        <v>473</v>
      </c>
      <c r="D11086" s="412"/>
      <c r="E11086" s="412">
        <v>0</v>
      </c>
      <c r="F11086" s="412">
        <v>3132</v>
      </c>
      <c r="G11086" s="412"/>
      <c r="H11086" s="413"/>
    </row>
    <row r="11087" spans="2:8" x14ac:dyDescent="0.35">
      <c r="B11087" s="410" t="s">
        <v>11895</v>
      </c>
      <c r="C11087" s="411" t="s">
        <v>473</v>
      </c>
      <c r="D11087" s="412"/>
      <c r="E11087" s="412">
        <v>3132</v>
      </c>
      <c r="F11087" s="412">
        <v>0</v>
      </c>
      <c r="G11087" s="412"/>
      <c r="H11087" s="413"/>
    </row>
    <row r="11088" spans="2:8" x14ac:dyDescent="0.35">
      <c r="B11088" s="410" t="s">
        <v>11896</v>
      </c>
      <c r="C11088" s="411" t="s">
        <v>473</v>
      </c>
      <c r="D11088" s="412"/>
      <c r="E11088" s="412">
        <v>0</v>
      </c>
      <c r="F11088" s="412">
        <v>6264</v>
      </c>
      <c r="G11088" s="412"/>
      <c r="H11088" s="413"/>
    </row>
    <row r="11089" spans="2:8" x14ac:dyDescent="0.35">
      <c r="B11089" s="410" t="s">
        <v>11897</v>
      </c>
      <c r="C11089" s="411" t="s">
        <v>473</v>
      </c>
      <c r="D11089" s="412"/>
      <c r="E11089" s="412">
        <v>6264</v>
      </c>
      <c r="F11089" s="412">
        <v>0</v>
      </c>
      <c r="G11089" s="412"/>
      <c r="H11089" s="413"/>
    </row>
    <row r="11090" spans="2:8" ht="40.5" x14ac:dyDescent="0.35">
      <c r="B11090" s="410" t="s">
        <v>11898</v>
      </c>
      <c r="C11090" s="411" t="s">
        <v>613</v>
      </c>
      <c r="D11090" s="412"/>
      <c r="E11090" s="412">
        <v>0</v>
      </c>
      <c r="F11090" s="412">
        <v>1699</v>
      </c>
      <c r="G11090" s="412"/>
      <c r="H11090" s="413"/>
    </row>
    <row r="11091" spans="2:8" ht="40.5" x14ac:dyDescent="0.35">
      <c r="B11091" s="410" t="s">
        <v>11899</v>
      </c>
      <c r="C11091" s="411" t="s">
        <v>613</v>
      </c>
      <c r="D11091" s="412"/>
      <c r="E11091" s="412">
        <v>1699</v>
      </c>
      <c r="F11091" s="412">
        <v>0</v>
      </c>
      <c r="G11091" s="412"/>
      <c r="H11091" s="413"/>
    </row>
    <row r="11092" spans="2:8" x14ac:dyDescent="0.35">
      <c r="B11092" s="410" t="s">
        <v>11900</v>
      </c>
      <c r="C11092" s="411" t="s">
        <v>623</v>
      </c>
      <c r="D11092" s="412"/>
      <c r="E11092" s="412">
        <v>0</v>
      </c>
      <c r="F11092" s="412">
        <v>825.5</v>
      </c>
      <c r="G11092" s="412"/>
      <c r="H11092" s="413"/>
    </row>
    <row r="11093" spans="2:8" x14ac:dyDescent="0.35">
      <c r="B11093" s="410" t="s">
        <v>11901</v>
      </c>
      <c r="C11093" s="411" t="s">
        <v>623</v>
      </c>
      <c r="D11093" s="412"/>
      <c r="E11093" s="412">
        <v>825.5</v>
      </c>
      <c r="F11093" s="412">
        <v>0</v>
      </c>
      <c r="G11093" s="412"/>
      <c r="H11093" s="413"/>
    </row>
    <row r="11094" spans="2:8" x14ac:dyDescent="0.35">
      <c r="B11094" s="410" t="s">
        <v>11902</v>
      </c>
      <c r="C11094" s="411" t="s">
        <v>692</v>
      </c>
      <c r="D11094" s="412"/>
      <c r="E11094" s="412">
        <v>0</v>
      </c>
      <c r="F11094" s="412">
        <v>31858.240000000002</v>
      </c>
      <c r="G11094" s="412"/>
      <c r="H11094" s="413"/>
    </row>
    <row r="11095" spans="2:8" x14ac:dyDescent="0.35">
      <c r="B11095" s="410" t="s">
        <v>11903</v>
      </c>
      <c r="C11095" s="411" t="s">
        <v>692</v>
      </c>
      <c r="D11095" s="412"/>
      <c r="E11095" s="412">
        <v>31858.240000000002</v>
      </c>
      <c r="F11095" s="412">
        <v>0</v>
      </c>
      <c r="G11095" s="412"/>
      <c r="H11095" s="413"/>
    </row>
    <row r="11096" spans="2:8" x14ac:dyDescent="0.35">
      <c r="B11096" s="410" t="s">
        <v>11904</v>
      </c>
      <c r="C11096" s="411" t="s">
        <v>692</v>
      </c>
      <c r="D11096" s="412"/>
      <c r="E11096" s="412">
        <v>0</v>
      </c>
      <c r="F11096" s="412">
        <v>36995.879999999997</v>
      </c>
      <c r="G11096" s="412"/>
      <c r="H11096" s="413"/>
    </row>
    <row r="11097" spans="2:8" x14ac:dyDescent="0.35">
      <c r="B11097" s="410" t="s">
        <v>11905</v>
      </c>
      <c r="C11097" s="411" t="s">
        <v>692</v>
      </c>
      <c r="D11097" s="412"/>
      <c r="E11097" s="412">
        <v>36995.879999999997</v>
      </c>
      <c r="F11097" s="412">
        <v>0</v>
      </c>
      <c r="G11097" s="412"/>
      <c r="H11097" s="413"/>
    </row>
    <row r="11098" spans="2:8" x14ac:dyDescent="0.35">
      <c r="B11098" s="410" t="s">
        <v>11906</v>
      </c>
      <c r="C11098" s="411" t="s">
        <v>692</v>
      </c>
      <c r="D11098" s="412"/>
      <c r="E11098" s="412">
        <v>0</v>
      </c>
      <c r="F11098" s="412">
        <v>6221.08</v>
      </c>
      <c r="G11098" s="412"/>
      <c r="H11098" s="413"/>
    </row>
    <row r="11099" spans="2:8" x14ac:dyDescent="0.35">
      <c r="B11099" s="410" t="s">
        <v>11907</v>
      </c>
      <c r="C11099" s="411" t="s">
        <v>692</v>
      </c>
      <c r="D11099" s="412"/>
      <c r="E11099" s="412">
        <v>6221.08</v>
      </c>
      <c r="F11099" s="412">
        <v>0</v>
      </c>
      <c r="G11099" s="412"/>
      <c r="H11099" s="413"/>
    </row>
    <row r="11100" spans="2:8" x14ac:dyDescent="0.35">
      <c r="B11100" s="410" t="s">
        <v>11908</v>
      </c>
      <c r="C11100" s="411" t="s">
        <v>692</v>
      </c>
      <c r="D11100" s="412"/>
      <c r="E11100" s="412">
        <v>0</v>
      </c>
      <c r="F11100" s="412">
        <v>7288.28</v>
      </c>
      <c r="G11100" s="412"/>
      <c r="H11100" s="413"/>
    </row>
    <row r="11101" spans="2:8" x14ac:dyDescent="0.35">
      <c r="B11101" s="410" t="s">
        <v>11909</v>
      </c>
      <c r="C11101" s="411" t="s">
        <v>692</v>
      </c>
      <c r="D11101" s="412"/>
      <c r="E11101" s="412">
        <v>7288.28</v>
      </c>
      <c r="F11101" s="412">
        <v>0</v>
      </c>
      <c r="G11101" s="412"/>
      <c r="H11101" s="413"/>
    </row>
    <row r="11102" spans="2:8" ht="27.75" x14ac:dyDescent="0.35">
      <c r="B11102" s="410" t="s">
        <v>11910</v>
      </c>
      <c r="C11102" s="411" t="s">
        <v>752</v>
      </c>
      <c r="D11102" s="412"/>
      <c r="E11102" s="412">
        <v>0</v>
      </c>
      <c r="F11102" s="412">
        <v>6960</v>
      </c>
      <c r="G11102" s="412"/>
      <c r="H11102" s="413"/>
    </row>
    <row r="11103" spans="2:8" ht="27.75" x14ac:dyDescent="0.35">
      <c r="B11103" s="410" t="s">
        <v>11911</v>
      </c>
      <c r="C11103" s="411" t="s">
        <v>752</v>
      </c>
      <c r="D11103" s="412"/>
      <c r="E11103" s="412">
        <v>6960</v>
      </c>
      <c r="F11103" s="412">
        <v>0</v>
      </c>
      <c r="G11103" s="412"/>
      <c r="H11103" s="413"/>
    </row>
    <row r="11104" spans="2:8" x14ac:dyDescent="0.35">
      <c r="B11104" s="410" t="s">
        <v>11912</v>
      </c>
      <c r="C11104" s="411" t="s">
        <v>2994</v>
      </c>
      <c r="D11104" s="412">
        <v>0</v>
      </c>
      <c r="E11104" s="412">
        <v>216533.39</v>
      </c>
      <c r="F11104" s="412">
        <v>216533.39</v>
      </c>
      <c r="G11104" s="412">
        <v>0</v>
      </c>
      <c r="H11104" s="413"/>
    </row>
    <row r="11105" spans="2:8" x14ac:dyDescent="0.35">
      <c r="B11105" s="410" t="s">
        <v>11913</v>
      </c>
      <c r="C11105" s="411" t="s">
        <v>2996</v>
      </c>
      <c r="D11105" s="412">
        <v>0</v>
      </c>
      <c r="E11105" s="412">
        <v>216533.39</v>
      </c>
      <c r="F11105" s="412">
        <v>216533.39</v>
      </c>
      <c r="G11105" s="412">
        <v>0</v>
      </c>
      <c r="H11105" s="413"/>
    </row>
    <row r="11106" spans="2:8" x14ac:dyDescent="0.35">
      <c r="B11106" s="410" t="s">
        <v>11914</v>
      </c>
      <c r="C11106" s="411" t="s">
        <v>2996</v>
      </c>
      <c r="D11106" s="412">
        <v>0</v>
      </c>
      <c r="E11106" s="412">
        <v>216533.39</v>
      </c>
      <c r="F11106" s="412">
        <v>216533.39</v>
      </c>
      <c r="G11106" s="412">
        <v>0</v>
      </c>
      <c r="H11106" s="413"/>
    </row>
    <row r="11107" spans="2:8" ht="27.75" x14ac:dyDescent="0.35">
      <c r="B11107" s="410" t="s">
        <v>11915</v>
      </c>
      <c r="C11107" s="411" t="s">
        <v>388</v>
      </c>
      <c r="D11107" s="412"/>
      <c r="E11107" s="412">
        <v>0</v>
      </c>
      <c r="F11107" s="412">
        <v>550</v>
      </c>
      <c r="G11107" s="412"/>
      <c r="H11107" s="413"/>
    </row>
    <row r="11108" spans="2:8" ht="27.75" x14ac:dyDescent="0.35">
      <c r="B11108" s="410" t="s">
        <v>11916</v>
      </c>
      <c r="C11108" s="411" t="s">
        <v>388</v>
      </c>
      <c r="D11108" s="412"/>
      <c r="E11108" s="412">
        <v>550</v>
      </c>
      <c r="F11108" s="412">
        <v>0</v>
      </c>
      <c r="G11108" s="412"/>
      <c r="H11108" s="413"/>
    </row>
    <row r="11109" spans="2:8" ht="40.5" x14ac:dyDescent="0.35">
      <c r="B11109" s="410" t="s">
        <v>11917</v>
      </c>
      <c r="C11109" s="411" t="s">
        <v>419</v>
      </c>
      <c r="D11109" s="412"/>
      <c r="E11109" s="412">
        <v>0</v>
      </c>
      <c r="F11109" s="412">
        <v>12180</v>
      </c>
      <c r="G11109" s="412"/>
      <c r="H11109" s="413"/>
    </row>
    <row r="11110" spans="2:8" ht="40.5" x14ac:dyDescent="0.35">
      <c r="B11110" s="410" t="s">
        <v>11918</v>
      </c>
      <c r="C11110" s="411" t="s">
        <v>419</v>
      </c>
      <c r="D11110" s="412"/>
      <c r="E11110" s="412">
        <v>12180</v>
      </c>
      <c r="F11110" s="412">
        <v>0</v>
      </c>
      <c r="G11110" s="412"/>
      <c r="H11110" s="413"/>
    </row>
    <row r="11111" spans="2:8" ht="40.5" x14ac:dyDescent="0.35">
      <c r="B11111" s="410" t="s">
        <v>11919</v>
      </c>
      <c r="C11111" s="411" t="s">
        <v>421</v>
      </c>
      <c r="D11111" s="412"/>
      <c r="E11111" s="412">
        <v>0</v>
      </c>
      <c r="F11111" s="412">
        <v>16864</v>
      </c>
      <c r="G11111" s="412"/>
      <c r="H11111" s="413"/>
    </row>
    <row r="11112" spans="2:8" ht="40.5" x14ac:dyDescent="0.35">
      <c r="B11112" s="410" t="s">
        <v>11920</v>
      </c>
      <c r="C11112" s="411" t="s">
        <v>421</v>
      </c>
      <c r="D11112" s="412"/>
      <c r="E11112" s="412">
        <v>16864</v>
      </c>
      <c r="F11112" s="412">
        <v>0</v>
      </c>
      <c r="G11112" s="412"/>
      <c r="H11112" s="413"/>
    </row>
    <row r="11113" spans="2:8" ht="53.25" x14ac:dyDescent="0.35">
      <c r="B11113" s="410" t="s">
        <v>11921</v>
      </c>
      <c r="C11113" s="411" t="s">
        <v>501</v>
      </c>
      <c r="D11113" s="412"/>
      <c r="E11113" s="412">
        <v>0</v>
      </c>
      <c r="F11113" s="412">
        <v>12382</v>
      </c>
      <c r="G11113" s="412"/>
      <c r="H11113" s="413"/>
    </row>
    <row r="11114" spans="2:8" ht="53.25" x14ac:dyDescent="0.35">
      <c r="B11114" s="410" t="s">
        <v>11922</v>
      </c>
      <c r="C11114" s="411" t="s">
        <v>501</v>
      </c>
      <c r="D11114" s="412"/>
      <c r="E11114" s="412">
        <v>12382</v>
      </c>
      <c r="F11114" s="412">
        <v>0</v>
      </c>
      <c r="G11114" s="412"/>
      <c r="H11114" s="413"/>
    </row>
    <row r="11115" spans="2:8" ht="53.25" x14ac:dyDescent="0.35">
      <c r="B11115" s="410" t="s">
        <v>11923</v>
      </c>
      <c r="C11115" s="411" t="s">
        <v>505</v>
      </c>
      <c r="D11115" s="412"/>
      <c r="E11115" s="412">
        <v>0</v>
      </c>
      <c r="F11115" s="412">
        <v>16804</v>
      </c>
      <c r="G11115" s="412"/>
      <c r="H11115" s="413"/>
    </row>
    <row r="11116" spans="2:8" ht="53.25" x14ac:dyDescent="0.35">
      <c r="B11116" s="410" t="s">
        <v>11924</v>
      </c>
      <c r="C11116" s="411" t="s">
        <v>505</v>
      </c>
      <c r="D11116" s="412"/>
      <c r="E11116" s="412">
        <v>16804</v>
      </c>
      <c r="F11116" s="412">
        <v>0</v>
      </c>
      <c r="G11116" s="412"/>
      <c r="H11116" s="413"/>
    </row>
    <row r="11117" spans="2:8" ht="53.25" x14ac:dyDescent="0.35">
      <c r="B11117" s="410" t="s">
        <v>11925</v>
      </c>
      <c r="C11117" s="411" t="s">
        <v>507</v>
      </c>
      <c r="D11117" s="412"/>
      <c r="E11117" s="412">
        <v>0</v>
      </c>
      <c r="F11117" s="412">
        <v>17688</v>
      </c>
      <c r="G11117" s="412"/>
      <c r="H11117" s="413"/>
    </row>
    <row r="11118" spans="2:8" ht="53.25" x14ac:dyDescent="0.35">
      <c r="B11118" s="410" t="s">
        <v>11926</v>
      </c>
      <c r="C11118" s="411" t="s">
        <v>507</v>
      </c>
      <c r="D11118" s="412"/>
      <c r="E11118" s="412">
        <v>17688</v>
      </c>
      <c r="F11118" s="412">
        <v>0</v>
      </c>
      <c r="G11118" s="412"/>
      <c r="H11118" s="413"/>
    </row>
    <row r="11119" spans="2:8" ht="40.5" x14ac:dyDescent="0.35">
      <c r="B11119" s="410" t="s">
        <v>11927</v>
      </c>
      <c r="C11119" s="411" t="s">
        <v>523</v>
      </c>
      <c r="D11119" s="412"/>
      <c r="E11119" s="412">
        <v>0</v>
      </c>
      <c r="F11119" s="412">
        <v>6191</v>
      </c>
      <c r="G11119" s="412"/>
      <c r="H11119" s="413"/>
    </row>
    <row r="11120" spans="2:8" ht="40.5" x14ac:dyDescent="0.35">
      <c r="B11120" s="410" t="s">
        <v>11928</v>
      </c>
      <c r="C11120" s="411" t="s">
        <v>523</v>
      </c>
      <c r="D11120" s="412"/>
      <c r="E11120" s="412">
        <v>6191</v>
      </c>
      <c r="F11120" s="412">
        <v>0</v>
      </c>
      <c r="G11120" s="412"/>
      <c r="H11120" s="413"/>
    </row>
    <row r="11121" spans="2:8" ht="53.25" x14ac:dyDescent="0.35">
      <c r="B11121" s="410" t="s">
        <v>11929</v>
      </c>
      <c r="C11121" s="411" t="s">
        <v>525</v>
      </c>
      <c r="D11121" s="412"/>
      <c r="E11121" s="412">
        <v>0</v>
      </c>
      <c r="F11121" s="412">
        <v>1769</v>
      </c>
      <c r="G11121" s="412"/>
      <c r="H11121" s="413"/>
    </row>
    <row r="11122" spans="2:8" ht="53.25" x14ac:dyDescent="0.35">
      <c r="B11122" s="410" t="s">
        <v>11930</v>
      </c>
      <c r="C11122" s="411" t="s">
        <v>525</v>
      </c>
      <c r="D11122" s="412"/>
      <c r="E11122" s="412">
        <v>1769</v>
      </c>
      <c r="F11122" s="412">
        <v>0</v>
      </c>
      <c r="G11122" s="412"/>
      <c r="H11122" s="413"/>
    </row>
    <row r="11123" spans="2:8" ht="53.25" x14ac:dyDescent="0.35">
      <c r="B11123" s="410" t="s">
        <v>11931</v>
      </c>
      <c r="C11123" s="411" t="s">
        <v>579</v>
      </c>
      <c r="D11123" s="412"/>
      <c r="E11123" s="412">
        <v>0</v>
      </c>
      <c r="F11123" s="412">
        <v>16864</v>
      </c>
      <c r="G11123" s="412"/>
      <c r="H11123" s="413"/>
    </row>
    <row r="11124" spans="2:8" ht="53.25" x14ac:dyDescent="0.35">
      <c r="B11124" s="410" t="s">
        <v>11932</v>
      </c>
      <c r="C11124" s="411" t="s">
        <v>579</v>
      </c>
      <c r="D11124" s="412"/>
      <c r="E11124" s="412">
        <v>16864</v>
      </c>
      <c r="F11124" s="412">
        <v>0</v>
      </c>
      <c r="G11124" s="412"/>
      <c r="H11124" s="413"/>
    </row>
    <row r="11125" spans="2:8" ht="40.5" x14ac:dyDescent="0.35">
      <c r="B11125" s="410" t="s">
        <v>11933</v>
      </c>
      <c r="C11125" s="411" t="s">
        <v>613</v>
      </c>
      <c r="D11125" s="412"/>
      <c r="E11125" s="412">
        <v>0</v>
      </c>
      <c r="F11125" s="412">
        <v>980.9</v>
      </c>
      <c r="G11125" s="412"/>
      <c r="H11125" s="413"/>
    </row>
    <row r="11126" spans="2:8" ht="40.5" x14ac:dyDescent="0.35">
      <c r="B11126" s="410" t="s">
        <v>11934</v>
      </c>
      <c r="C11126" s="411" t="s">
        <v>613</v>
      </c>
      <c r="D11126" s="412"/>
      <c r="E11126" s="412">
        <v>980.9</v>
      </c>
      <c r="F11126" s="412">
        <v>0</v>
      </c>
      <c r="G11126" s="412"/>
      <c r="H11126" s="413"/>
    </row>
    <row r="11127" spans="2:8" x14ac:dyDescent="0.35">
      <c r="B11127" s="410" t="s">
        <v>11935</v>
      </c>
      <c r="C11127" s="411" t="s">
        <v>623</v>
      </c>
      <c r="D11127" s="412"/>
      <c r="E11127" s="412">
        <v>0</v>
      </c>
      <c r="F11127" s="412">
        <v>876.49</v>
      </c>
      <c r="G11127" s="412"/>
      <c r="H11127" s="413"/>
    </row>
    <row r="11128" spans="2:8" x14ac:dyDescent="0.35">
      <c r="B11128" s="410" t="s">
        <v>11936</v>
      </c>
      <c r="C11128" s="411" t="s">
        <v>623</v>
      </c>
      <c r="D11128" s="412"/>
      <c r="E11128" s="412">
        <v>876.49</v>
      </c>
      <c r="F11128" s="412">
        <v>0</v>
      </c>
      <c r="G11128" s="412"/>
      <c r="H11128" s="413"/>
    </row>
    <row r="11129" spans="2:8" ht="53.25" x14ac:dyDescent="0.35">
      <c r="B11129" s="410" t="s">
        <v>11937</v>
      </c>
      <c r="C11129" s="411" t="s">
        <v>629</v>
      </c>
      <c r="D11129" s="412"/>
      <c r="E11129" s="412">
        <v>0</v>
      </c>
      <c r="F11129" s="412">
        <v>11497</v>
      </c>
      <c r="G11129" s="412"/>
      <c r="H11129" s="413"/>
    </row>
    <row r="11130" spans="2:8" ht="53.25" x14ac:dyDescent="0.35">
      <c r="B11130" s="410" t="s">
        <v>11938</v>
      </c>
      <c r="C11130" s="411" t="s">
        <v>629</v>
      </c>
      <c r="D11130" s="412"/>
      <c r="E11130" s="412">
        <v>11497</v>
      </c>
      <c r="F11130" s="412">
        <v>0</v>
      </c>
      <c r="G11130" s="412"/>
      <c r="H11130" s="413"/>
    </row>
    <row r="11131" spans="2:8" ht="53.25" x14ac:dyDescent="0.35">
      <c r="B11131" s="410" t="s">
        <v>11939</v>
      </c>
      <c r="C11131" s="411" t="s">
        <v>631</v>
      </c>
      <c r="D11131" s="412"/>
      <c r="E11131" s="412">
        <v>0</v>
      </c>
      <c r="F11131" s="412">
        <v>17688</v>
      </c>
      <c r="G11131" s="412"/>
      <c r="H11131" s="413"/>
    </row>
    <row r="11132" spans="2:8" ht="53.25" x14ac:dyDescent="0.35">
      <c r="B11132" s="410" t="s">
        <v>11940</v>
      </c>
      <c r="C11132" s="411" t="s">
        <v>631</v>
      </c>
      <c r="D11132" s="412"/>
      <c r="E11132" s="412">
        <v>17688</v>
      </c>
      <c r="F11132" s="412">
        <v>0</v>
      </c>
      <c r="G11132" s="412"/>
      <c r="H11132" s="413"/>
    </row>
    <row r="11133" spans="2:8" ht="53.25" x14ac:dyDescent="0.35">
      <c r="B11133" s="410" t="s">
        <v>11941</v>
      </c>
      <c r="C11133" s="411" t="s">
        <v>633</v>
      </c>
      <c r="D11133" s="412"/>
      <c r="E11133" s="412">
        <v>0</v>
      </c>
      <c r="F11133" s="412">
        <v>18572</v>
      </c>
      <c r="G11133" s="412"/>
      <c r="H11133" s="413"/>
    </row>
    <row r="11134" spans="2:8" ht="53.25" x14ac:dyDescent="0.35">
      <c r="B11134" s="410" t="s">
        <v>11942</v>
      </c>
      <c r="C11134" s="411" t="s">
        <v>633</v>
      </c>
      <c r="D11134" s="412"/>
      <c r="E11134" s="412">
        <v>18572</v>
      </c>
      <c r="F11134" s="412">
        <v>0</v>
      </c>
      <c r="G11134" s="412"/>
      <c r="H11134" s="413"/>
    </row>
    <row r="11135" spans="2:8" ht="53.25" x14ac:dyDescent="0.35">
      <c r="B11135" s="410" t="s">
        <v>11943</v>
      </c>
      <c r="C11135" s="411" t="s">
        <v>635</v>
      </c>
      <c r="D11135" s="412"/>
      <c r="E11135" s="412">
        <v>0</v>
      </c>
      <c r="F11135" s="412">
        <v>15035</v>
      </c>
      <c r="G11135" s="412"/>
      <c r="H11135" s="413"/>
    </row>
    <row r="11136" spans="2:8" ht="53.25" x14ac:dyDescent="0.35">
      <c r="B11136" s="410" t="s">
        <v>11944</v>
      </c>
      <c r="C11136" s="411" t="s">
        <v>635</v>
      </c>
      <c r="D11136" s="412"/>
      <c r="E11136" s="412">
        <v>15035</v>
      </c>
      <c r="F11136" s="412">
        <v>0</v>
      </c>
      <c r="G11136" s="412"/>
      <c r="H11136" s="413"/>
    </row>
    <row r="11137" spans="2:8" ht="40.5" x14ac:dyDescent="0.35">
      <c r="B11137" s="410" t="s">
        <v>11945</v>
      </c>
      <c r="C11137" s="411" t="s">
        <v>681</v>
      </c>
      <c r="D11137" s="412"/>
      <c r="E11137" s="412">
        <v>0</v>
      </c>
      <c r="F11137" s="412">
        <v>16864</v>
      </c>
      <c r="G11137" s="412"/>
      <c r="H11137" s="413"/>
    </row>
    <row r="11138" spans="2:8" ht="40.5" x14ac:dyDescent="0.35">
      <c r="B11138" s="410" t="s">
        <v>11946</v>
      </c>
      <c r="C11138" s="411" t="s">
        <v>681</v>
      </c>
      <c r="D11138" s="412"/>
      <c r="E11138" s="412">
        <v>16864</v>
      </c>
      <c r="F11138" s="412">
        <v>0</v>
      </c>
      <c r="G11138" s="412"/>
      <c r="H11138" s="413"/>
    </row>
    <row r="11139" spans="2:8" ht="53.25" x14ac:dyDescent="0.35">
      <c r="B11139" s="410" t="s">
        <v>11947</v>
      </c>
      <c r="C11139" s="411" t="s">
        <v>740</v>
      </c>
      <c r="D11139" s="412"/>
      <c r="E11139" s="412">
        <v>0</v>
      </c>
      <c r="F11139" s="412">
        <v>19675</v>
      </c>
      <c r="G11139" s="412"/>
      <c r="H11139" s="413"/>
    </row>
    <row r="11140" spans="2:8" ht="53.25" x14ac:dyDescent="0.35">
      <c r="B11140" s="410" t="s">
        <v>11948</v>
      </c>
      <c r="C11140" s="411" t="s">
        <v>740</v>
      </c>
      <c r="D11140" s="412"/>
      <c r="E11140" s="412">
        <v>19675</v>
      </c>
      <c r="F11140" s="412">
        <v>0</v>
      </c>
      <c r="G11140" s="412"/>
      <c r="H11140" s="413"/>
    </row>
    <row r="11141" spans="2:8" ht="40.5" x14ac:dyDescent="0.35">
      <c r="B11141" s="410" t="s">
        <v>11949</v>
      </c>
      <c r="C11141" s="411" t="s">
        <v>780</v>
      </c>
      <c r="D11141" s="412"/>
      <c r="E11141" s="412">
        <v>0</v>
      </c>
      <c r="F11141" s="412">
        <v>14053</v>
      </c>
      <c r="G11141" s="412"/>
      <c r="H11141" s="413"/>
    </row>
    <row r="11142" spans="2:8" ht="40.5" x14ac:dyDescent="0.35">
      <c r="B11142" s="410" t="s">
        <v>11950</v>
      </c>
      <c r="C11142" s="411" t="s">
        <v>780</v>
      </c>
      <c r="D11142" s="412"/>
      <c r="E11142" s="412">
        <v>14053</v>
      </c>
      <c r="F11142" s="412">
        <v>0</v>
      </c>
      <c r="G11142" s="412"/>
      <c r="H11142" s="413"/>
    </row>
    <row r="11143" spans="2:8" ht="27.75" x14ac:dyDescent="0.35">
      <c r="B11143" s="410" t="s">
        <v>11951</v>
      </c>
      <c r="C11143" s="411" t="s">
        <v>3017</v>
      </c>
      <c r="D11143" s="412">
        <v>0</v>
      </c>
      <c r="E11143" s="412">
        <v>51423.99</v>
      </c>
      <c r="F11143" s="412">
        <v>51423.99</v>
      </c>
      <c r="G11143" s="412">
        <v>0</v>
      </c>
      <c r="H11143" s="413"/>
    </row>
    <row r="11144" spans="2:8" x14ac:dyDescent="0.35">
      <c r="B11144" s="410" t="s">
        <v>11952</v>
      </c>
      <c r="C11144" s="411" t="s">
        <v>3019</v>
      </c>
      <c r="D11144" s="412">
        <v>0</v>
      </c>
      <c r="E11144" s="412">
        <v>1082.31</v>
      </c>
      <c r="F11144" s="412">
        <v>1082.31</v>
      </c>
      <c r="G11144" s="412">
        <v>0</v>
      </c>
      <c r="H11144" s="413"/>
    </row>
    <row r="11145" spans="2:8" x14ac:dyDescent="0.35">
      <c r="B11145" s="410" t="s">
        <v>11953</v>
      </c>
      <c r="C11145" s="411" t="s">
        <v>3019</v>
      </c>
      <c r="D11145" s="412">
        <v>0</v>
      </c>
      <c r="E11145" s="412">
        <v>1082.31</v>
      </c>
      <c r="F11145" s="412">
        <v>1082.31</v>
      </c>
      <c r="G11145" s="412">
        <v>0</v>
      </c>
      <c r="H11145" s="413"/>
    </row>
    <row r="11146" spans="2:8" x14ac:dyDescent="0.35">
      <c r="B11146" s="410" t="s">
        <v>11954</v>
      </c>
      <c r="C11146" s="411" t="s">
        <v>623</v>
      </c>
      <c r="D11146" s="412"/>
      <c r="E11146" s="412">
        <v>0</v>
      </c>
      <c r="F11146" s="412">
        <v>1082.31</v>
      </c>
      <c r="G11146" s="412"/>
      <c r="H11146" s="413"/>
    </row>
    <row r="11147" spans="2:8" x14ac:dyDescent="0.35">
      <c r="B11147" s="410" t="s">
        <v>11955</v>
      </c>
      <c r="C11147" s="411" t="s">
        <v>623</v>
      </c>
      <c r="D11147" s="412"/>
      <c r="E11147" s="412">
        <v>1082.31</v>
      </c>
      <c r="F11147" s="412">
        <v>0</v>
      </c>
      <c r="G11147" s="412"/>
      <c r="H11147" s="413"/>
    </row>
    <row r="11148" spans="2:8" ht="27.75" x14ac:dyDescent="0.35">
      <c r="B11148" s="410" t="s">
        <v>11956</v>
      </c>
      <c r="C11148" s="411" t="s">
        <v>3023</v>
      </c>
      <c r="D11148" s="412">
        <v>0</v>
      </c>
      <c r="E11148" s="412">
        <v>50341.68</v>
      </c>
      <c r="F11148" s="412">
        <v>50341.68</v>
      </c>
      <c r="G11148" s="412">
        <v>0</v>
      </c>
      <c r="H11148" s="413"/>
    </row>
    <row r="11149" spans="2:8" x14ac:dyDescent="0.35">
      <c r="B11149" s="410" t="s">
        <v>11957</v>
      </c>
      <c r="C11149" s="411" t="s">
        <v>3025</v>
      </c>
      <c r="D11149" s="412">
        <v>0</v>
      </c>
      <c r="E11149" s="412">
        <v>50341.68</v>
      </c>
      <c r="F11149" s="412">
        <v>50341.68</v>
      </c>
      <c r="G11149" s="412">
        <v>0</v>
      </c>
      <c r="H11149" s="413"/>
    </row>
    <row r="11150" spans="2:8" x14ac:dyDescent="0.35">
      <c r="B11150" s="410" t="s">
        <v>11958</v>
      </c>
      <c r="C11150" s="411" t="s">
        <v>758</v>
      </c>
      <c r="D11150" s="412"/>
      <c r="E11150" s="412">
        <v>0</v>
      </c>
      <c r="F11150" s="412">
        <v>50341.68</v>
      </c>
      <c r="G11150" s="412"/>
      <c r="H11150" s="413"/>
    </row>
    <row r="11151" spans="2:8" x14ac:dyDescent="0.35">
      <c r="B11151" s="410" t="s">
        <v>11959</v>
      </c>
      <c r="C11151" s="411" t="s">
        <v>758</v>
      </c>
      <c r="D11151" s="412"/>
      <c r="E11151" s="412">
        <v>50341.68</v>
      </c>
      <c r="F11151" s="412">
        <v>0</v>
      </c>
      <c r="G11151" s="412"/>
      <c r="H11151" s="413"/>
    </row>
    <row r="11152" spans="2:8" ht="27.75" x14ac:dyDescent="0.35">
      <c r="B11152" s="410" t="s">
        <v>11960</v>
      </c>
      <c r="C11152" s="411" t="s">
        <v>3028</v>
      </c>
      <c r="D11152" s="412">
        <v>0</v>
      </c>
      <c r="E11152" s="412">
        <v>57890.8</v>
      </c>
      <c r="F11152" s="412">
        <v>57890.8</v>
      </c>
      <c r="G11152" s="412">
        <v>0</v>
      </c>
      <c r="H11152" s="413"/>
    </row>
    <row r="11153" spans="2:8" x14ac:dyDescent="0.35">
      <c r="B11153" s="410" t="s">
        <v>11961</v>
      </c>
      <c r="C11153" s="411" t="s">
        <v>3030</v>
      </c>
      <c r="D11153" s="412">
        <v>0</v>
      </c>
      <c r="E11153" s="412">
        <v>314</v>
      </c>
      <c r="F11153" s="412">
        <v>314</v>
      </c>
      <c r="G11153" s="412">
        <v>0</v>
      </c>
      <c r="H11153" s="413"/>
    </row>
    <row r="11154" spans="2:8" x14ac:dyDescent="0.35">
      <c r="B11154" s="410" t="s">
        <v>11962</v>
      </c>
      <c r="C11154" s="411" t="s">
        <v>3030</v>
      </c>
      <c r="D11154" s="412">
        <v>0</v>
      </c>
      <c r="E11154" s="412">
        <v>314</v>
      </c>
      <c r="F11154" s="412">
        <v>314</v>
      </c>
      <c r="G11154" s="412">
        <v>0</v>
      </c>
      <c r="H11154" s="413"/>
    </row>
    <row r="11155" spans="2:8" ht="27.75" x14ac:dyDescent="0.35">
      <c r="B11155" s="410" t="s">
        <v>11963</v>
      </c>
      <c r="C11155" s="411" t="s">
        <v>388</v>
      </c>
      <c r="D11155" s="412"/>
      <c r="E11155" s="412">
        <v>0</v>
      </c>
      <c r="F11155" s="412">
        <v>314</v>
      </c>
      <c r="G11155" s="412"/>
      <c r="H11155" s="413"/>
    </row>
    <row r="11156" spans="2:8" ht="27.75" x14ac:dyDescent="0.35">
      <c r="B11156" s="410" t="s">
        <v>11964</v>
      </c>
      <c r="C11156" s="411" t="s">
        <v>388</v>
      </c>
      <c r="D11156" s="412"/>
      <c r="E11156" s="412">
        <v>314</v>
      </c>
      <c r="F11156" s="412">
        <v>0</v>
      </c>
      <c r="G11156" s="412"/>
      <c r="H11156" s="413"/>
    </row>
    <row r="11157" spans="2:8" ht="27.75" x14ac:dyDescent="0.35">
      <c r="B11157" s="410" t="s">
        <v>11965</v>
      </c>
      <c r="C11157" s="411" t="s">
        <v>3034</v>
      </c>
      <c r="D11157" s="412">
        <v>0</v>
      </c>
      <c r="E11157" s="412">
        <v>57576.800000000003</v>
      </c>
      <c r="F11157" s="412">
        <v>57576.800000000003</v>
      </c>
      <c r="G11157" s="412">
        <v>0</v>
      </c>
      <c r="H11157" s="413"/>
    </row>
    <row r="11158" spans="2:8" ht="27.75" x14ac:dyDescent="0.35">
      <c r="B11158" s="410" t="s">
        <v>11966</v>
      </c>
      <c r="C11158" s="411" t="s">
        <v>3034</v>
      </c>
      <c r="D11158" s="412">
        <v>0</v>
      </c>
      <c r="E11158" s="412">
        <v>57576.800000000003</v>
      </c>
      <c r="F11158" s="412">
        <v>57576.800000000003</v>
      </c>
      <c r="G11158" s="412">
        <v>0</v>
      </c>
      <c r="H11158" s="413"/>
    </row>
    <row r="11159" spans="2:8" ht="27.75" x14ac:dyDescent="0.35">
      <c r="B11159" s="410" t="s">
        <v>11967</v>
      </c>
      <c r="C11159" s="411" t="s">
        <v>372</v>
      </c>
      <c r="D11159" s="412"/>
      <c r="E11159" s="412">
        <v>0</v>
      </c>
      <c r="F11159" s="412">
        <v>799</v>
      </c>
      <c r="G11159" s="412"/>
      <c r="H11159" s="413"/>
    </row>
    <row r="11160" spans="2:8" ht="27.75" x14ac:dyDescent="0.35">
      <c r="B11160" s="410" t="s">
        <v>11968</v>
      </c>
      <c r="C11160" s="411" t="s">
        <v>372</v>
      </c>
      <c r="D11160" s="412"/>
      <c r="E11160" s="412">
        <v>799</v>
      </c>
      <c r="F11160" s="412">
        <v>0</v>
      </c>
      <c r="G11160" s="412"/>
      <c r="H11160" s="413"/>
    </row>
    <row r="11161" spans="2:8" ht="27.75" x14ac:dyDescent="0.35">
      <c r="B11161" s="410" t="s">
        <v>11969</v>
      </c>
      <c r="C11161" s="411" t="s">
        <v>388</v>
      </c>
      <c r="D11161" s="412"/>
      <c r="E11161" s="412">
        <v>0</v>
      </c>
      <c r="F11161" s="412">
        <v>297</v>
      </c>
      <c r="G11161" s="412"/>
      <c r="H11161" s="413"/>
    </row>
    <row r="11162" spans="2:8" ht="27.75" x14ac:dyDescent="0.35">
      <c r="B11162" s="410" t="s">
        <v>11970</v>
      </c>
      <c r="C11162" s="411" t="s">
        <v>388</v>
      </c>
      <c r="D11162" s="412"/>
      <c r="E11162" s="412">
        <v>297</v>
      </c>
      <c r="F11162" s="412">
        <v>0</v>
      </c>
      <c r="G11162" s="412"/>
      <c r="H11162" s="413"/>
    </row>
    <row r="11163" spans="2:8" ht="27.75" x14ac:dyDescent="0.35">
      <c r="B11163" s="410" t="s">
        <v>11971</v>
      </c>
      <c r="C11163" s="411" t="s">
        <v>388</v>
      </c>
      <c r="D11163" s="412"/>
      <c r="E11163" s="412">
        <v>0</v>
      </c>
      <c r="F11163" s="412">
        <v>519</v>
      </c>
      <c r="G11163" s="412"/>
      <c r="H11163" s="413"/>
    </row>
    <row r="11164" spans="2:8" ht="27.75" x14ac:dyDescent="0.35">
      <c r="B11164" s="410" t="s">
        <v>11972</v>
      </c>
      <c r="C11164" s="411" t="s">
        <v>388</v>
      </c>
      <c r="D11164" s="412"/>
      <c r="E11164" s="412">
        <v>519</v>
      </c>
      <c r="F11164" s="412">
        <v>0</v>
      </c>
      <c r="G11164" s="412"/>
      <c r="H11164" s="413"/>
    </row>
    <row r="11165" spans="2:8" x14ac:dyDescent="0.35">
      <c r="B11165" s="410" t="s">
        <v>11973</v>
      </c>
      <c r="C11165" s="411" t="s">
        <v>473</v>
      </c>
      <c r="D11165" s="412"/>
      <c r="E11165" s="412">
        <v>0</v>
      </c>
      <c r="F11165" s="412">
        <v>10996.8</v>
      </c>
      <c r="G11165" s="412"/>
      <c r="H11165" s="413"/>
    </row>
    <row r="11166" spans="2:8" x14ac:dyDescent="0.35">
      <c r="B11166" s="410" t="s">
        <v>11974</v>
      </c>
      <c r="C11166" s="411" t="s">
        <v>473</v>
      </c>
      <c r="D11166" s="412"/>
      <c r="E11166" s="412">
        <v>10996.8</v>
      </c>
      <c r="F11166" s="412">
        <v>0</v>
      </c>
      <c r="G11166" s="412"/>
      <c r="H11166" s="413"/>
    </row>
    <row r="11167" spans="2:8" x14ac:dyDescent="0.35">
      <c r="B11167" s="410" t="s">
        <v>11975</v>
      </c>
      <c r="C11167" s="411" t="s">
        <v>473</v>
      </c>
      <c r="D11167" s="412"/>
      <c r="E11167" s="412">
        <v>0</v>
      </c>
      <c r="F11167" s="412">
        <v>2749.2</v>
      </c>
      <c r="G11167" s="412"/>
      <c r="H11167" s="413"/>
    </row>
    <row r="11168" spans="2:8" x14ac:dyDescent="0.35">
      <c r="B11168" s="410" t="s">
        <v>11976</v>
      </c>
      <c r="C11168" s="411" t="s">
        <v>473</v>
      </c>
      <c r="D11168" s="412"/>
      <c r="E11168" s="412">
        <v>2749.2</v>
      </c>
      <c r="F11168" s="412">
        <v>0</v>
      </c>
      <c r="G11168" s="412"/>
      <c r="H11168" s="413"/>
    </row>
    <row r="11169" spans="2:8" x14ac:dyDescent="0.35">
      <c r="B11169" s="410" t="s">
        <v>11977</v>
      </c>
      <c r="C11169" s="411" t="s">
        <v>473</v>
      </c>
      <c r="D11169" s="412"/>
      <c r="E11169" s="412">
        <v>0</v>
      </c>
      <c r="F11169" s="412">
        <v>36400.800000000003</v>
      </c>
      <c r="G11169" s="412"/>
      <c r="H11169" s="413"/>
    </row>
    <row r="11170" spans="2:8" x14ac:dyDescent="0.35">
      <c r="B11170" s="410" t="s">
        <v>11978</v>
      </c>
      <c r="C11170" s="411" t="s">
        <v>473</v>
      </c>
      <c r="D11170" s="412"/>
      <c r="E11170" s="412">
        <v>36400.800000000003</v>
      </c>
      <c r="F11170" s="412">
        <v>0</v>
      </c>
      <c r="G11170" s="412"/>
      <c r="H11170" s="413"/>
    </row>
    <row r="11171" spans="2:8" ht="27.75" x14ac:dyDescent="0.35">
      <c r="B11171" s="410" t="s">
        <v>11979</v>
      </c>
      <c r="C11171" s="411" t="s">
        <v>569</v>
      </c>
      <c r="D11171" s="412"/>
      <c r="E11171" s="412">
        <v>0</v>
      </c>
      <c r="F11171" s="412">
        <v>2547</v>
      </c>
      <c r="G11171" s="412"/>
      <c r="H11171" s="413"/>
    </row>
    <row r="11172" spans="2:8" ht="27.75" x14ac:dyDescent="0.35">
      <c r="B11172" s="410" t="s">
        <v>11980</v>
      </c>
      <c r="C11172" s="411" t="s">
        <v>569</v>
      </c>
      <c r="D11172" s="412"/>
      <c r="E11172" s="412">
        <v>2547</v>
      </c>
      <c r="F11172" s="412">
        <v>0</v>
      </c>
      <c r="G11172" s="412"/>
      <c r="H11172" s="413"/>
    </row>
    <row r="11173" spans="2:8" ht="40.5" x14ac:dyDescent="0.35">
      <c r="B11173" s="410" t="s">
        <v>11981</v>
      </c>
      <c r="C11173" s="411" t="s">
        <v>597</v>
      </c>
      <c r="D11173" s="412"/>
      <c r="E11173" s="412">
        <v>0</v>
      </c>
      <c r="F11173" s="412">
        <v>2907</v>
      </c>
      <c r="G11173" s="412"/>
      <c r="H11173" s="413"/>
    </row>
    <row r="11174" spans="2:8" ht="40.5" x14ac:dyDescent="0.35">
      <c r="B11174" s="410" t="s">
        <v>11982</v>
      </c>
      <c r="C11174" s="411" t="s">
        <v>597</v>
      </c>
      <c r="D11174" s="412"/>
      <c r="E11174" s="412">
        <v>2907</v>
      </c>
      <c r="F11174" s="412">
        <v>0</v>
      </c>
      <c r="G11174" s="412"/>
      <c r="H11174" s="413"/>
    </row>
    <row r="11175" spans="2:8" ht="40.5" x14ac:dyDescent="0.35">
      <c r="B11175" s="410" t="s">
        <v>11983</v>
      </c>
      <c r="C11175" s="411" t="s">
        <v>613</v>
      </c>
      <c r="D11175" s="412"/>
      <c r="E11175" s="412">
        <v>0</v>
      </c>
      <c r="F11175" s="412">
        <v>361</v>
      </c>
      <c r="G11175" s="412"/>
      <c r="H11175" s="413"/>
    </row>
    <row r="11176" spans="2:8" ht="40.5" x14ac:dyDescent="0.35">
      <c r="B11176" s="410" t="s">
        <v>11984</v>
      </c>
      <c r="C11176" s="411" t="s">
        <v>613</v>
      </c>
      <c r="D11176" s="412"/>
      <c r="E11176" s="412">
        <v>361</v>
      </c>
      <c r="F11176" s="412">
        <v>0</v>
      </c>
      <c r="G11176" s="412"/>
      <c r="H11176" s="413"/>
    </row>
    <row r="11177" spans="2:8" ht="27.75" x14ac:dyDescent="0.35">
      <c r="B11177" s="410" t="s">
        <v>11985</v>
      </c>
      <c r="C11177" s="411" t="s">
        <v>3046</v>
      </c>
      <c r="D11177" s="412">
        <v>0</v>
      </c>
      <c r="E11177" s="412">
        <v>392734.96</v>
      </c>
      <c r="F11177" s="412">
        <v>392734.96</v>
      </c>
      <c r="G11177" s="412">
        <v>0</v>
      </c>
      <c r="H11177" s="413"/>
    </row>
    <row r="11178" spans="2:8" x14ac:dyDescent="0.35">
      <c r="B11178" s="410" t="s">
        <v>11986</v>
      </c>
      <c r="C11178" s="411" t="s">
        <v>3048</v>
      </c>
      <c r="D11178" s="412">
        <v>0</v>
      </c>
      <c r="E11178" s="412">
        <v>392734.96</v>
      </c>
      <c r="F11178" s="412">
        <v>392734.96</v>
      </c>
      <c r="G11178" s="412">
        <v>0</v>
      </c>
      <c r="H11178" s="413"/>
    </row>
    <row r="11179" spans="2:8" x14ac:dyDescent="0.35">
      <c r="B11179" s="410" t="s">
        <v>11987</v>
      </c>
      <c r="C11179" s="411" t="s">
        <v>3048</v>
      </c>
      <c r="D11179" s="412">
        <v>0</v>
      </c>
      <c r="E11179" s="412">
        <v>392734.96</v>
      </c>
      <c r="F11179" s="412">
        <v>392734.96</v>
      </c>
      <c r="G11179" s="412">
        <v>0</v>
      </c>
      <c r="H11179" s="413"/>
    </row>
    <row r="11180" spans="2:8" ht="27.75" x14ac:dyDescent="0.35">
      <c r="B11180" s="410" t="s">
        <v>11988</v>
      </c>
      <c r="C11180" s="411" t="s">
        <v>318</v>
      </c>
      <c r="D11180" s="412"/>
      <c r="E11180" s="412">
        <v>0</v>
      </c>
      <c r="F11180" s="412">
        <v>498.66</v>
      </c>
      <c r="G11180" s="412"/>
      <c r="H11180" s="413"/>
    </row>
    <row r="11181" spans="2:8" ht="27.75" x14ac:dyDescent="0.35">
      <c r="B11181" s="410" t="s">
        <v>11989</v>
      </c>
      <c r="C11181" s="411" t="s">
        <v>318</v>
      </c>
      <c r="D11181" s="412"/>
      <c r="E11181" s="412">
        <v>498.66</v>
      </c>
      <c r="F11181" s="412">
        <v>0</v>
      </c>
      <c r="G11181" s="412"/>
      <c r="H11181" s="413"/>
    </row>
    <row r="11182" spans="2:8" ht="27.75" x14ac:dyDescent="0.35">
      <c r="B11182" s="410" t="s">
        <v>11990</v>
      </c>
      <c r="C11182" s="411" t="s">
        <v>318</v>
      </c>
      <c r="D11182" s="412"/>
      <c r="E11182" s="412">
        <v>0</v>
      </c>
      <c r="F11182" s="412">
        <v>750</v>
      </c>
      <c r="G11182" s="412"/>
      <c r="H11182" s="413"/>
    </row>
    <row r="11183" spans="2:8" ht="27.75" x14ac:dyDescent="0.35">
      <c r="B11183" s="410" t="s">
        <v>11991</v>
      </c>
      <c r="C11183" s="411" t="s">
        <v>318</v>
      </c>
      <c r="D11183" s="412"/>
      <c r="E11183" s="412">
        <v>750</v>
      </c>
      <c r="F11183" s="412">
        <v>0</v>
      </c>
      <c r="G11183" s="412"/>
      <c r="H11183" s="413"/>
    </row>
    <row r="11184" spans="2:8" ht="27.75" x14ac:dyDescent="0.35">
      <c r="B11184" s="410" t="s">
        <v>11992</v>
      </c>
      <c r="C11184" s="411" t="s">
        <v>318</v>
      </c>
      <c r="D11184" s="412"/>
      <c r="E11184" s="412">
        <v>0</v>
      </c>
      <c r="F11184" s="412">
        <v>1300</v>
      </c>
      <c r="G11184" s="412"/>
      <c r="H11184" s="413"/>
    </row>
    <row r="11185" spans="2:8" ht="27.75" x14ac:dyDescent="0.35">
      <c r="B11185" s="410" t="s">
        <v>11993</v>
      </c>
      <c r="C11185" s="411" t="s">
        <v>318</v>
      </c>
      <c r="D11185" s="412"/>
      <c r="E11185" s="412">
        <v>1300</v>
      </c>
      <c r="F11185" s="412">
        <v>0</v>
      </c>
      <c r="G11185" s="412"/>
      <c r="H11185" s="413"/>
    </row>
    <row r="11186" spans="2:8" ht="27.75" x14ac:dyDescent="0.35">
      <c r="B11186" s="410" t="s">
        <v>11994</v>
      </c>
      <c r="C11186" s="411" t="s">
        <v>318</v>
      </c>
      <c r="D11186" s="412"/>
      <c r="E11186" s="412">
        <v>0</v>
      </c>
      <c r="F11186" s="412">
        <v>800</v>
      </c>
      <c r="G11186" s="412"/>
      <c r="H11186" s="413"/>
    </row>
    <row r="11187" spans="2:8" ht="27.75" x14ac:dyDescent="0.35">
      <c r="B11187" s="410" t="s">
        <v>11995</v>
      </c>
      <c r="C11187" s="411" t="s">
        <v>318</v>
      </c>
      <c r="D11187" s="412"/>
      <c r="E11187" s="412">
        <v>800</v>
      </c>
      <c r="F11187" s="412">
        <v>0</v>
      </c>
      <c r="G11187" s="412"/>
      <c r="H11187" s="413"/>
    </row>
    <row r="11188" spans="2:8" ht="27.75" x14ac:dyDescent="0.35">
      <c r="B11188" s="410" t="s">
        <v>11996</v>
      </c>
      <c r="C11188" s="411" t="s">
        <v>318</v>
      </c>
      <c r="D11188" s="412"/>
      <c r="E11188" s="412">
        <v>0</v>
      </c>
      <c r="F11188" s="412">
        <v>750</v>
      </c>
      <c r="G11188" s="412"/>
      <c r="H11188" s="413"/>
    </row>
    <row r="11189" spans="2:8" ht="27.75" x14ac:dyDescent="0.35">
      <c r="B11189" s="410" t="s">
        <v>11997</v>
      </c>
      <c r="C11189" s="411" t="s">
        <v>318</v>
      </c>
      <c r="D11189" s="412"/>
      <c r="E11189" s="412">
        <v>750</v>
      </c>
      <c r="F11189" s="412">
        <v>0</v>
      </c>
      <c r="G11189" s="412"/>
      <c r="H11189" s="413"/>
    </row>
    <row r="11190" spans="2:8" ht="27.75" x14ac:dyDescent="0.35">
      <c r="B11190" s="410" t="s">
        <v>11998</v>
      </c>
      <c r="C11190" s="411" t="s">
        <v>318</v>
      </c>
      <c r="D11190" s="412"/>
      <c r="E11190" s="412">
        <v>0</v>
      </c>
      <c r="F11190" s="412">
        <v>3200</v>
      </c>
      <c r="G11190" s="412"/>
      <c r="H11190" s="413"/>
    </row>
    <row r="11191" spans="2:8" ht="27.75" x14ac:dyDescent="0.35">
      <c r="B11191" s="410" t="s">
        <v>11999</v>
      </c>
      <c r="C11191" s="411" t="s">
        <v>318</v>
      </c>
      <c r="D11191" s="412"/>
      <c r="E11191" s="412">
        <v>3200</v>
      </c>
      <c r="F11191" s="412">
        <v>0</v>
      </c>
      <c r="G11191" s="412"/>
      <c r="H11191" s="413"/>
    </row>
    <row r="11192" spans="2:8" ht="27.75" x14ac:dyDescent="0.35">
      <c r="B11192" s="410" t="s">
        <v>12000</v>
      </c>
      <c r="C11192" s="411" t="s">
        <v>318</v>
      </c>
      <c r="D11192" s="412"/>
      <c r="E11192" s="412">
        <v>0</v>
      </c>
      <c r="F11192" s="412">
        <v>4300</v>
      </c>
      <c r="G11192" s="412"/>
      <c r="H11192" s="413"/>
    </row>
    <row r="11193" spans="2:8" ht="27.75" x14ac:dyDescent="0.35">
      <c r="B11193" s="410" t="s">
        <v>12001</v>
      </c>
      <c r="C11193" s="411" t="s">
        <v>318</v>
      </c>
      <c r="D11193" s="412"/>
      <c r="E11193" s="412">
        <v>4300</v>
      </c>
      <c r="F11193" s="412">
        <v>0</v>
      </c>
      <c r="G11193" s="412"/>
      <c r="H11193" s="413"/>
    </row>
    <row r="11194" spans="2:8" ht="40.5" x14ac:dyDescent="0.35">
      <c r="B11194" s="410" t="s">
        <v>12002</v>
      </c>
      <c r="C11194" s="411" t="s">
        <v>322</v>
      </c>
      <c r="D11194" s="412"/>
      <c r="E11194" s="412">
        <v>0</v>
      </c>
      <c r="F11194" s="412">
        <v>500</v>
      </c>
      <c r="G11194" s="412"/>
      <c r="H11194" s="413"/>
    </row>
    <row r="11195" spans="2:8" ht="40.5" x14ac:dyDescent="0.35">
      <c r="B11195" s="410" t="s">
        <v>12003</v>
      </c>
      <c r="C11195" s="411" t="s">
        <v>322</v>
      </c>
      <c r="D11195" s="412"/>
      <c r="E11195" s="412">
        <v>500</v>
      </c>
      <c r="F11195" s="412">
        <v>0</v>
      </c>
      <c r="G11195" s="412"/>
      <c r="H11195" s="413"/>
    </row>
    <row r="11196" spans="2:8" ht="40.5" x14ac:dyDescent="0.35">
      <c r="B11196" s="410" t="s">
        <v>12004</v>
      </c>
      <c r="C11196" s="411" t="s">
        <v>322</v>
      </c>
      <c r="D11196" s="412"/>
      <c r="E11196" s="412">
        <v>0</v>
      </c>
      <c r="F11196" s="412">
        <v>600</v>
      </c>
      <c r="G11196" s="412"/>
      <c r="H11196" s="413"/>
    </row>
    <row r="11197" spans="2:8" ht="40.5" x14ac:dyDescent="0.35">
      <c r="B11197" s="410" t="s">
        <v>12005</v>
      </c>
      <c r="C11197" s="411" t="s">
        <v>322</v>
      </c>
      <c r="D11197" s="412"/>
      <c r="E11197" s="412">
        <v>600</v>
      </c>
      <c r="F11197" s="412">
        <v>0</v>
      </c>
      <c r="G11197" s="412"/>
      <c r="H11197" s="413"/>
    </row>
    <row r="11198" spans="2:8" ht="40.5" x14ac:dyDescent="0.35">
      <c r="B11198" s="410" t="s">
        <v>12006</v>
      </c>
      <c r="C11198" s="411" t="s">
        <v>322</v>
      </c>
      <c r="D11198" s="412"/>
      <c r="E11198" s="412">
        <v>0</v>
      </c>
      <c r="F11198" s="412">
        <v>600</v>
      </c>
      <c r="G11198" s="412"/>
      <c r="H11198" s="413"/>
    </row>
    <row r="11199" spans="2:8" ht="40.5" x14ac:dyDescent="0.35">
      <c r="B11199" s="410" t="s">
        <v>12007</v>
      </c>
      <c r="C11199" s="411" t="s">
        <v>322</v>
      </c>
      <c r="D11199" s="412"/>
      <c r="E11199" s="412">
        <v>600</v>
      </c>
      <c r="F11199" s="412">
        <v>0</v>
      </c>
      <c r="G11199" s="412"/>
      <c r="H11199" s="413"/>
    </row>
    <row r="11200" spans="2:8" ht="40.5" x14ac:dyDescent="0.35">
      <c r="B11200" s="410" t="s">
        <v>12008</v>
      </c>
      <c r="C11200" s="411" t="s">
        <v>322</v>
      </c>
      <c r="D11200" s="412"/>
      <c r="E11200" s="412">
        <v>0</v>
      </c>
      <c r="F11200" s="412">
        <v>700</v>
      </c>
      <c r="G11200" s="412"/>
      <c r="H11200" s="413"/>
    </row>
    <row r="11201" spans="2:8" ht="40.5" x14ac:dyDescent="0.35">
      <c r="B11201" s="410" t="s">
        <v>12009</v>
      </c>
      <c r="C11201" s="411" t="s">
        <v>322</v>
      </c>
      <c r="D11201" s="412"/>
      <c r="E11201" s="412">
        <v>700</v>
      </c>
      <c r="F11201" s="412">
        <v>0</v>
      </c>
      <c r="G11201" s="412"/>
      <c r="H11201" s="413"/>
    </row>
    <row r="11202" spans="2:8" ht="40.5" x14ac:dyDescent="0.35">
      <c r="B11202" s="410" t="s">
        <v>12010</v>
      </c>
      <c r="C11202" s="411" t="s">
        <v>322</v>
      </c>
      <c r="D11202" s="412"/>
      <c r="E11202" s="412">
        <v>0</v>
      </c>
      <c r="F11202" s="412">
        <v>1100</v>
      </c>
      <c r="G11202" s="412"/>
      <c r="H11202" s="413"/>
    </row>
    <row r="11203" spans="2:8" ht="40.5" x14ac:dyDescent="0.35">
      <c r="B11203" s="410" t="s">
        <v>12011</v>
      </c>
      <c r="C11203" s="411" t="s">
        <v>322</v>
      </c>
      <c r="D11203" s="412"/>
      <c r="E11203" s="412">
        <v>1100</v>
      </c>
      <c r="F11203" s="412">
        <v>0</v>
      </c>
      <c r="G11203" s="412"/>
      <c r="H11203" s="413"/>
    </row>
    <row r="11204" spans="2:8" ht="40.5" x14ac:dyDescent="0.35">
      <c r="B11204" s="410" t="s">
        <v>12012</v>
      </c>
      <c r="C11204" s="411" t="s">
        <v>322</v>
      </c>
      <c r="D11204" s="412"/>
      <c r="E11204" s="412">
        <v>0</v>
      </c>
      <c r="F11204" s="412">
        <v>1100</v>
      </c>
      <c r="G11204" s="412"/>
      <c r="H11204" s="413"/>
    </row>
    <row r="11205" spans="2:8" ht="40.5" x14ac:dyDescent="0.35">
      <c r="B11205" s="410" t="s">
        <v>12013</v>
      </c>
      <c r="C11205" s="411" t="s">
        <v>322</v>
      </c>
      <c r="D11205" s="412"/>
      <c r="E11205" s="412">
        <v>1100</v>
      </c>
      <c r="F11205" s="412">
        <v>0</v>
      </c>
      <c r="G11205" s="412"/>
      <c r="H11205" s="413"/>
    </row>
    <row r="11206" spans="2:8" ht="40.5" x14ac:dyDescent="0.35">
      <c r="B11206" s="410" t="s">
        <v>12014</v>
      </c>
      <c r="C11206" s="411" t="s">
        <v>322</v>
      </c>
      <c r="D11206" s="412"/>
      <c r="E11206" s="412">
        <v>0</v>
      </c>
      <c r="F11206" s="412">
        <v>2100</v>
      </c>
      <c r="G11206" s="412"/>
      <c r="H11206" s="413"/>
    </row>
    <row r="11207" spans="2:8" ht="40.5" x14ac:dyDescent="0.35">
      <c r="B11207" s="410" t="s">
        <v>12015</v>
      </c>
      <c r="C11207" s="411" t="s">
        <v>322</v>
      </c>
      <c r="D11207" s="412"/>
      <c r="E11207" s="412">
        <v>2100</v>
      </c>
      <c r="F11207" s="412">
        <v>0</v>
      </c>
      <c r="G11207" s="412"/>
      <c r="H11207" s="413"/>
    </row>
    <row r="11208" spans="2:8" ht="40.5" x14ac:dyDescent="0.35">
      <c r="B11208" s="410" t="s">
        <v>12016</v>
      </c>
      <c r="C11208" s="411" t="s">
        <v>322</v>
      </c>
      <c r="D11208" s="412"/>
      <c r="E11208" s="412">
        <v>0</v>
      </c>
      <c r="F11208" s="412">
        <v>1600</v>
      </c>
      <c r="G11208" s="412"/>
      <c r="H11208" s="413"/>
    </row>
    <row r="11209" spans="2:8" ht="40.5" x14ac:dyDescent="0.35">
      <c r="B11209" s="410" t="s">
        <v>12017</v>
      </c>
      <c r="C11209" s="411" t="s">
        <v>322</v>
      </c>
      <c r="D11209" s="412"/>
      <c r="E11209" s="412">
        <v>1600</v>
      </c>
      <c r="F11209" s="412">
        <v>0</v>
      </c>
      <c r="G11209" s="412"/>
      <c r="H11209" s="413"/>
    </row>
    <row r="11210" spans="2:8" ht="40.5" x14ac:dyDescent="0.35">
      <c r="B11210" s="410" t="s">
        <v>12018</v>
      </c>
      <c r="C11210" s="411" t="s">
        <v>344</v>
      </c>
      <c r="D11210" s="412"/>
      <c r="E11210" s="412">
        <v>0</v>
      </c>
      <c r="F11210" s="412">
        <v>650</v>
      </c>
      <c r="G11210" s="412"/>
      <c r="H11210" s="413"/>
    </row>
    <row r="11211" spans="2:8" ht="40.5" x14ac:dyDescent="0.35">
      <c r="B11211" s="410" t="s">
        <v>12019</v>
      </c>
      <c r="C11211" s="411" t="s">
        <v>344</v>
      </c>
      <c r="D11211" s="412"/>
      <c r="E11211" s="412">
        <v>650</v>
      </c>
      <c r="F11211" s="412">
        <v>0</v>
      </c>
      <c r="G11211" s="412"/>
      <c r="H11211" s="413"/>
    </row>
    <row r="11212" spans="2:8" ht="40.5" x14ac:dyDescent="0.35">
      <c r="B11212" s="410" t="s">
        <v>12020</v>
      </c>
      <c r="C11212" s="411" t="s">
        <v>344</v>
      </c>
      <c r="D11212" s="412"/>
      <c r="E11212" s="412">
        <v>0</v>
      </c>
      <c r="F11212" s="412">
        <v>2050</v>
      </c>
      <c r="G11212" s="412"/>
      <c r="H11212" s="413"/>
    </row>
    <row r="11213" spans="2:8" ht="40.5" x14ac:dyDescent="0.35">
      <c r="B11213" s="410" t="s">
        <v>12021</v>
      </c>
      <c r="C11213" s="411" t="s">
        <v>344</v>
      </c>
      <c r="D11213" s="412"/>
      <c r="E11213" s="412">
        <v>2050</v>
      </c>
      <c r="F11213" s="412">
        <v>0</v>
      </c>
      <c r="G11213" s="412"/>
      <c r="H11213" s="413"/>
    </row>
    <row r="11214" spans="2:8" ht="40.5" x14ac:dyDescent="0.35">
      <c r="B11214" s="410" t="s">
        <v>12022</v>
      </c>
      <c r="C11214" s="411" t="s">
        <v>344</v>
      </c>
      <c r="D11214" s="412"/>
      <c r="E11214" s="412">
        <v>0</v>
      </c>
      <c r="F11214" s="412">
        <v>2050</v>
      </c>
      <c r="G11214" s="412"/>
      <c r="H11214" s="413"/>
    </row>
    <row r="11215" spans="2:8" ht="40.5" x14ac:dyDescent="0.35">
      <c r="B11215" s="410" t="s">
        <v>12023</v>
      </c>
      <c r="C11215" s="411" t="s">
        <v>344</v>
      </c>
      <c r="D11215" s="412"/>
      <c r="E11215" s="412">
        <v>2050</v>
      </c>
      <c r="F11215" s="412">
        <v>0</v>
      </c>
      <c r="G11215" s="412"/>
      <c r="H11215" s="413"/>
    </row>
    <row r="11216" spans="2:8" ht="40.5" x14ac:dyDescent="0.35">
      <c r="B11216" s="410" t="s">
        <v>12024</v>
      </c>
      <c r="C11216" s="411" t="s">
        <v>344</v>
      </c>
      <c r="D11216" s="412"/>
      <c r="E11216" s="412">
        <v>0</v>
      </c>
      <c r="F11216" s="412">
        <v>700</v>
      </c>
      <c r="G11216" s="412"/>
      <c r="H11216" s="413"/>
    </row>
    <row r="11217" spans="2:8" ht="40.5" x14ac:dyDescent="0.35">
      <c r="B11217" s="410" t="s">
        <v>12025</v>
      </c>
      <c r="C11217" s="411" t="s">
        <v>344</v>
      </c>
      <c r="D11217" s="412"/>
      <c r="E11217" s="412">
        <v>700</v>
      </c>
      <c r="F11217" s="412">
        <v>0</v>
      </c>
      <c r="G11217" s="412"/>
      <c r="H11217" s="413"/>
    </row>
    <row r="11218" spans="2:8" ht="40.5" x14ac:dyDescent="0.35">
      <c r="B11218" s="410" t="s">
        <v>12026</v>
      </c>
      <c r="C11218" s="411" t="s">
        <v>344</v>
      </c>
      <c r="D11218" s="412"/>
      <c r="E11218" s="412">
        <v>0</v>
      </c>
      <c r="F11218" s="412">
        <v>1250</v>
      </c>
      <c r="G11218" s="412"/>
      <c r="H11218" s="413"/>
    </row>
    <row r="11219" spans="2:8" ht="40.5" x14ac:dyDescent="0.35">
      <c r="B11219" s="410" t="s">
        <v>12027</v>
      </c>
      <c r="C11219" s="411" t="s">
        <v>344</v>
      </c>
      <c r="D11219" s="412"/>
      <c r="E11219" s="412">
        <v>1250</v>
      </c>
      <c r="F11219" s="412">
        <v>0</v>
      </c>
      <c r="G11219" s="412"/>
      <c r="H11219" s="413"/>
    </row>
    <row r="11220" spans="2:8" ht="40.5" x14ac:dyDescent="0.35">
      <c r="B11220" s="410" t="s">
        <v>12028</v>
      </c>
      <c r="C11220" s="411" t="s">
        <v>344</v>
      </c>
      <c r="D11220" s="412"/>
      <c r="E11220" s="412">
        <v>0</v>
      </c>
      <c r="F11220" s="412">
        <v>700</v>
      </c>
      <c r="G11220" s="412"/>
      <c r="H11220" s="413"/>
    </row>
    <row r="11221" spans="2:8" ht="40.5" x14ac:dyDescent="0.35">
      <c r="B11221" s="410" t="s">
        <v>12029</v>
      </c>
      <c r="C11221" s="411" t="s">
        <v>344</v>
      </c>
      <c r="D11221" s="412"/>
      <c r="E11221" s="412">
        <v>700</v>
      </c>
      <c r="F11221" s="412">
        <v>0</v>
      </c>
      <c r="G11221" s="412"/>
      <c r="H11221" s="413"/>
    </row>
    <row r="11222" spans="2:8" ht="40.5" x14ac:dyDescent="0.35">
      <c r="B11222" s="410" t="s">
        <v>12030</v>
      </c>
      <c r="C11222" s="411" t="s">
        <v>344</v>
      </c>
      <c r="D11222" s="412"/>
      <c r="E11222" s="412">
        <v>0</v>
      </c>
      <c r="F11222" s="412">
        <v>2681.04</v>
      </c>
      <c r="G11222" s="412"/>
      <c r="H11222" s="413"/>
    </row>
    <row r="11223" spans="2:8" ht="40.5" x14ac:dyDescent="0.35">
      <c r="B11223" s="410" t="s">
        <v>12031</v>
      </c>
      <c r="C11223" s="411" t="s">
        <v>344</v>
      </c>
      <c r="D11223" s="412"/>
      <c r="E11223" s="412">
        <v>2681.04</v>
      </c>
      <c r="F11223" s="412">
        <v>0</v>
      </c>
      <c r="G11223" s="412"/>
      <c r="H11223" s="413"/>
    </row>
    <row r="11224" spans="2:8" ht="40.5" x14ac:dyDescent="0.35">
      <c r="B11224" s="410" t="s">
        <v>12032</v>
      </c>
      <c r="C11224" s="411" t="s">
        <v>344</v>
      </c>
      <c r="D11224" s="412"/>
      <c r="E11224" s="412">
        <v>0</v>
      </c>
      <c r="F11224" s="412">
        <v>1450</v>
      </c>
      <c r="G11224" s="412"/>
      <c r="H11224" s="413"/>
    </row>
    <row r="11225" spans="2:8" ht="40.5" x14ac:dyDescent="0.35">
      <c r="B11225" s="410" t="s">
        <v>12033</v>
      </c>
      <c r="C11225" s="411" t="s">
        <v>344</v>
      </c>
      <c r="D11225" s="412"/>
      <c r="E11225" s="412">
        <v>1450</v>
      </c>
      <c r="F11225" s="412">
        <v>0</v>
      </c>
      <c r="G11225" s="412"/>
      <c r="H11225" s="413"/>
    </row>
    <row r="11226" spans="2:8" ht="40.5" x14ac:dyDescent="0.35">
      <c r="B11226" s="410" t="s">
        <v>12034</v>
      </c>
      <c r="C11226" s="411" t="s">
        <v>344</v>
      </c>
      <c r="D11226" s="412"/>
      <c r="E11226" s="412">
        <v>0</v>
      </c>
      <c r="F11226" s="412">
        <v>650</v>
      </c>
      <c r="G11226" s="412"/>
      <c r="H11226" s="413"/>
    </row>
    <row r="11227" spans="2:8" ht="40.5" x14ac:dyDescent="0.35">
      <c r="B11227" s="410" t="s">
        <v>12035</v>
      </c>
      <c r="C11227" s="411" t="s">
        <v>344</v>
      </c>
      <c r="D11227" s="412"/>
      <c r="E11227" s="412">
        <v>650</v>
      </c>
      <c r="F11227" s="412">
        <v>0</v>
      </c>
      <c r="G11227" s="412"/>
      <c r="H11227" s="413"/>
    </row>
    <row r="11228" spans="2:8" ht="40.5" x14ac:dyDescent="0.35">
      <c r="B11228" s="410" t="s">
        <v>12036</v>
      </c>
      <c r="C11228" s="411" t="s">
        <v>352</v>
      </c>
      <c r="D11228" s="412"/>
      <c r="E11228" s="412">
        <v>0</v>
      </c>
      <c r="F11228" s="412">
        <v>2300</v>
      </c>
      <c r="G11228" s="412"/>
      <c r="H11228" s="413"/>
    </row>
    <row r="11229" spans="2:8" ht="40.5" x14ac:dyDescent="0.35">
      <c r="B11229" s="410" t="s">
        <v>12037</v>
      </c>
      <c r="C11229" s="411" t="s">
        <v>352</v>
      </c>
      <c r="D11229" s="412"/>
      <c r="E11229" s="412">
        <v>2300</v>
      </c>
      <c r="F11229" s="412">
        <v>0</v>
      </c>
      <c r="G11229" s="412"/>
      <c r="H11229" s="413"/>
    </row>
    <row r="11230" spans="2:8" ht="40.5" x14ac:dyDescent="0.35">
      <c r="B11230" s="410" t="s">
        <v>12038</v>
      </c>
      <c r="C11230" s="411" t="s">
        <v>352</v>
      </c>
      <c r="D11230" s="412"/>
      <c r="E11230" s="412">
        <v>0</v>
      </c>
      <c r="F11230" s="412">
        <v>3320</v>
      </c>
      <c r="G11230" s="412"/>
      <c r="H11230" s="413"/>
    </row>
    <row r="11231" spans="2:8" ht="40.5" x14ac:dyDescent="0.35">
      <c r="B11231" s="410" t="s">
        <v>12039</v>
      </c>
      <c r="C11231" s="411" t="s">
        <v>352</v>
      </c>
      <c r="D11231" s="412"/>
      <c r="E11231" s="412">
        <v>3320</v>
      </c>
      <c r="F11231" s="412">
        <v>0</v>
      </c>
      <c r="G11231" s="412"/>
      <c r="H11231" s="413"/>
    </row>
    <row r="11232" spans="2:8" ht="40.5" x14ac:dyDescent="0.35">
      <c r="B11232" s="410" t="s">
        <v>12040</v>
      </c>
      <c r="C11232" s="411" t="s">
        <v>352</v>
      </c>
      <c r="D11232" s="412"/>
      <c r="E11232" s="412">
        <v>0</v>
      </c>
      <c r="F11232" s="412">
        <v>5000</v>
      </c>
      <c r="G11232" s="412"/>
      <c r="H11232" s="413"/>
    </row>
    <row r="11233" spans="2:8" ht="40.5" x14ac:dyDescent="0.35">
      <c r="B11233" s="410" t="s">
        <v>12041</v>
      </c>
      <c r="C11233" s="411" t="s">
        <v>352</v>
      </c>
      <c r="D11233" s="412"/>
      <c r="E11233" s="412">
        <v>5000</v>
      </c>
      <c r="F11233" s="412">
        <v>0</v>
      </c>
      <c r="G11233" s="412"/>
      <c r="H11233" s="413"/>
    </row>
    <row r="11234" spans="2:8" ht="40.5" x14ac:dyDescent="0.35">
      <c r="B11234" s="410" t="s">
        <v>12042</v>
      </c>
      <c r="C11234" s="411" t="s">
        <v>352</v>
      </c>
      <c r="D11234" s="412"/>
      <c r="E11234" s="412">
        <v>0</v>
      </c>
      <c r="F11234" s="412">
        <v>2900</v>
      </c>
      <c r="G11234" s="412"/>
      <c r="H11234" s="413"/>
    </row>
    <row r="11235" spans="2:8" ht="40.5" x14ac:dyDescent="0.35">
      <c r="B11235" s="410" t="s">
        <v>12043</v>
      </c>
      <c r="C11235" s="411" t="s">
        <v>352</v>
      </c>
      <c r="D11235" s="412"/>
      <c r="E11235" s="412">
        <v>2900</v>
      </c>
      <c r="F11235" s="412">
        <v>0</v>
      </c>
      <c r="G11235" s="412"/>
      <c r="H11235" s="413"/>
    </row>
    <row r="11236" spans="2:8" ht="40.5" x14ac:dyDescent="0.35">
      <c r="B11236" s="410" t="s">
        <v>12044</v>
      </c>
      <c r="C11236" s="411" t="s">
        <v>352</v>
      </c>
      <c r="D11236" s="412"/>
      <c r="E11236" s="412">
        <v>0</v>
      </c>
      <c r="F11236" s="412">
        <v>1100</v>
      </c>
      <c r="G11236" s="412"/>
      <c r="H11236" s="413"/>
    </row>
    <row r="11237" spans="2:8" ht="40.5" x14ac:dyDescent="0.35">
      <c r="B11237" s="410" t="s">
        <v>12045</v>
      </c>
      <c r="C11237" s="411" t="s">
        <v>352</v>
      </c>
      <c r="D11237" s="412"/>
      <c r="E11237" s="412">
        <v>1100</v>
      </c>
      <c r="F11237" s="412">
        <v>0</v>
      </c>
      <c r="G11237" s="412"/>
      <c r="H11237" s="413"/>
    </row>
    <row r="11238" spans="2:8" ht="40.5" x14ac:dyDescent="0.35">
      <c r="B11238" s="410" t="s">
        <v>12046</v>
      </c>
      <c r="C11238" s="411" t="s">
        <v>352</v>
      </c>
      <c r="D11238" s="412"/>
      <c r="E11238" s="412">
        <v>0</v>
      </c>
      <c r="F11238" s="412">
        <v>300</v>
      </c>
      <c r="G11238" s="412"/>
      <c r="H11238" s="413"/>
    </row>
    <row r="11239" spans="2:8" ht="40.5" x14ac:dyDescent="0.35">
      <c r="B11239" s="410" t="s">
        <v>12047</v>
      </c>
      <c r="C11239" s="411" t="s">
        <v>352</v>
      </c>
      <c r="D11239" s="412"/>
      <c r="E11239" s="412">
        <v>300</v>
      </c>
      <c r="F11239" s="412">
        <v>0</v>
      </c>
      <c r="G11239" s="412"/>
      <c r="H11239" s="413"/>
    </row>
    <row r="11240" spans="2:8" ht="40.5" x14ac:dyDescent="0.35">
      <c r="B11240" s="410" t="s">
        <v>12048</v>
      </c>
      <c r="C11240" s="411" t="s">
        <v>352</v>
      </c>
      <c r="D11240" s="412"/>
      <c r="E11240" s="412">
        <v>0</v>
      </c>
      <c r="F11240" s="412">
        <v>1200</v>
      </c>
      <c r="G11240" s="412"/>
      <c r="H11240" s="413"/>
    </row>
    <row r="11241" spans="2:8" ht="40.5" x14ac:dyDescent="0.35">
      <c r="B11241" s="410" t="s">
        <v>12049</v>
      </c>
      <c r="C11241" s="411" t="s">
        <v>352</v>
      </c>
      <c r="D11241" s="412"/>
      <c r="E11241" s="412">
        <v>1200</v>
      </c>
      <c r="F11241" s="412">
        <v>0</v>
      </c>
      <c r="G11241" s="412"/>
      <c r="H11241" s="413"/>
    </row>
    <row r="11242" spans="2:8" ht="40.5" x14ac:dyDescent="0.35">
      <c r="B11242" s="410" t="s">
        <v>12050</v>
      </c>
      <c r="C11242" s="411" t="s">
        <v>352</v>
      </c>
      <c r="D11242" s="412"/>
      <c r="E11242" s="412">
        <v>0</v>
      </c>
      <c r="F11242" s="412">
        <v>1000</v>
      </c>
      <c r="G11242" s="412"/>
      <c r="H11242" s="413"/>
    </row>
    <row r="11243" spans="2:8" ht="40.5" x14ac:dyDescent="0.35">
      <c r="B11243" s="410" t="s">
        <v>12051</v>
      </c>
      <c r="C11243" s="411" t="s">
        <v>352</v>
      </c>
      <c r="D11243" s="412"/>
      <c r="E11243" s="412">
        <v>1000</v>
      </c>
      <c r="F11243" s="412">
        <v>0</v>
      </c>
      <c r="G11243" s="412"/>
      <c r="H11243" s="413"/>
    </row>
    <row r="11244" spans="2:8" ht="40.5" x14ac:dyDescent="0.35">
      <c r="B11244" s="410" t="s">
        <v>12052</v>
      </c>
      <c r="C11244" s="411" t="s">
        <v>354</v>
      </c>
      <c r="D11244" s="412"/>
      <c r="E11244" s="412">
        <v>0</v>
      </c>
      <c r="F11244" s="412">
        <v>600</v>
      </c>
      <c r="G11244" s="412"/>
      <c r="H11244" s="413"/>
    </row>
    <row r="11245" spans="2:8" ht="40.5" x14ac:dyDescent="0.35">
      <c r="B11245" s="410" t="s">
        <v>12053</v>
      </c>
      <c r="C11245" s="411" t="s">
        <v>354</v>
      </c>
      <c r="D11245" s="412"/>
      <c r="E11245" s="412">
        <v>600</v>
      </c>
      <c r="F11245" s="412">
        <v>0</v>
      </c>
      <c r="G11245" s="412"/>
      <c r="H11245" s="413"/>
    </row>
    <row r="11246" spans="2:8" ht="40.5" x14ac:dyDescent="0.35">
      <c r="B11246" s="410" t="s">
        <v>12054</v>
      </c>
      <c r="C11246" s="411" t="s">
        <v>354</v>
      </c>
      <c r="D11246" s="412"/>
      <c r="E11246" s="412">
        <v>0</v>
      </c>
      <c r="F11246" s="412">
        <v>650</v>
      </c>
      <c r="G11246" s="412"/>
      <c r="H11246" s="413"/>
    </row>
    <row r="11247" spans="2:8" ht="40.5" x14ac:dyDescent="0.35">
      <c r="B11247" s="410" t="s">
        <v>12055</v>
      </c>
      <c r="C11247" s="411" t="s">
        <v>354</v>
      </c>
      <c r="D11247" s="412"/>
      <c r="E11247" s="412">
        <v>650</v>
      </c>
      <c r="F11247" s="412">
        <v>0</v>
      </c>
      <c r="G11247" s="412"/>
      <c r="H11247" s="413"/>
    </row>
    <row r="11248" spans="2:8" ht="40.5" x14ac:dyDescent="0.35">
      <c r="B11248" s="410" t="s">
        <v>12056</v>
      </c>
      <c r="C11248" s="411" t="s">
        <v>354</v>
      </c>
      <c r="D11248" s="412"/>
      <c r="E11248" s="412">
        <v>0</v>
      </c>
      <c r="F11248" s="412">
        <v>4603.9399999999996</v>
      </c>
      <c r="G11248" s="412"/>
      <c r="H11248" s="413"/>
    </row>
    <row r="11249" spans="2:8" ht="40.5" x14ac:dyDescent="0.35">
      <c r="B11249" s="410" t="s">
        <v>12057</v>
      </c>
      <c r="C11249" s="411" t="s">
        <v>354</v>
      </c>
      <c r="D11249" s="412"/>
      <c r="E11249" s="412">
        <v>4603.9399999999996</v>
      </c>
      <c r="F11249" s="412">
        <v>0</v>
      </c>
      <c r="G11249" s="412"/>
      <c r="H11249" s="413"/>
    </row>
    <row r="11250" spans="2:8" ht="40.5" x14ac:dyDescent="0.35">
      <c r="B11250" s="410" t="s">
        <v>12058</v>
      </c>
      <c r="C11250" s="411" t="s">
        <v>354</v>
      </c>
      <c r="D11250" s="412"/>
      <c r="E11250" s="412">
        <v>0</v>
      </c>
      <c r="F11250" s="412">
        <v>720</v>
      </c>
      <c r="G11250" s="412"/>
      <c r="H11250" s="413"/>
    </row>
    <row r="11251" spans="2:8" ht="40.5" x14ac:dyDescent="0.35">
      <c r="B11251" s="410" t="s">
        <v>12059</v>
      </c>
      <c r="C11251" s="411" t="s">
        <v>354</v>
      </c>
      <c r="D11251" s="412"/>
      <c r="E11251" s="412">
        <v>720</v>
      </c>
      <c r="F11251" s="412">
        <v>0</v>
      </c>
      <c r="G11251" s="412"/>
      <c r="H11251" s="413"/>
    </row>
    <row r="11252" spans="2:8" ht="40.5" x14ac:dyDescent="0.35">
      <c r="B11252" s="410" t="s">
        <v>12060</v>
      </c>
      <c r="C11252" s="411" t="s">
        <v>354</v>
      </c>
      <c r="D11252" s="412"/>
      <c r="E11252" s="412">
        <v>0</v>
      </c>
      <c r="F11252" s="412">
        <v>1950</v>
      </c>
      <c r="G11252" s="412"/>
      <c r="H11252" s="413"/>
    </row>
    <row r="11253" spans="2:8" ht="40.5" x14ac:dyDescent="0.35">
      <c r="B11253" s="410" t="s">
        <v>12061</v>
      </c>
      <c r="C11253" s="411" t="s">
        <v>354</v>
      </c>
      <c r="D11253" s="412"/>
      <c r="E11253" s="412">
        <v>1950</v>
      </c>
      <c r="F11253" s="412">
        <v>0</v>
      </c>
      <c r="G11253" s="412"/>
      <c r="H11253" s="413"/>
    </row>
    <row r="11254" spans="2:8" ht="40.5" x14ac:dyDescent="0.35">
      <c r="B11254" s="410" t="s">
        <v>12062</v>
      </c>
      <c r="C11254" s="411" t="s">
        <v>354</v>
      </c>
      <c r="D11254" s="412"/>
      <c r="E11254" s="412">
        <v>0</v>
      </c>
      <c r="F11254" s="412">
        <v>2000</v>
      </c>
      <c r="G11254" s="412"/>
      <c r="H11254" s="413"/>
    </row>
    <row r="11255" spans="2:8" ht="40.5" x14ac:dyDescent="0.35">
      <c r="B11255" s="410" t="s">
        <v>12063</v>
      </c>
      <c r="C11255" s="411" t="s">
        <v>354</v>
      </c>
      <c r="D11255" s="412"/>
      <c r="E11255" s="412">
        <v>2000</v>
      </c>
      <c r="F11255" s="412">
        <v>0</v>
      </c>
      <c r="G11255" s="412"/>
      <c r="H11255" s="413"/>
    </row>
    <row r="11256" spans="2:8" ht="40.5" x14ac:dyDescent="0.35">
      <c r="B11256" s="410" t="s">
        <v>12064</v>
      </c>
      <c r="C11256" s="411" t="s">
        <v>354</v>
      </c>
      <c r="D11256" s="412"/>
      <c r="E11256" s="412">
        <v>0</v>
      </c>
      <c r="F11256" s="412">
        <v>1650</v>
      </c>
      <c r="G11256" s="412"/>
      <c r="H11256" s="413"/>
    </row>
    <row r="11257" spans="2:8" ht="40.5" x14ac:dyDescent="0.35">
      <c r="B11257" s="410" t="s">
        <v>12065</v>
      </c>
      <c r="C11257" s="411" t="s">
        <v>354</v>
      </c>
      <c r="D11257" s="412"/>
      <c r="E11257" s="412">
        <v>1650</v>
      </c>
      <c r="F11257" s="412">
        <v>0</v>
      </c>
      <c r="G11257" s="412"/>
      <c r="H11257" s="413"/>
    </row>
    <row r="11258" spans="2:8" ht="40.5" x14ac:dyDescent="0.35">
      <c r="B11258" s="410" t="s">
        <v>12066</v>
      </c>
      <c r="C11258" s="411" t="s">
        <v>374</v>
      </c>
      <c r="D11258" s="412"/>
      <c r="E11258" s="412">
        <v>0</v>
      </c>
      <c r="F11258" s="412">
        <v>9700</v>
      </c>
      <c r="G11258" s="412"/>
      <c r="H11258" s="413"/>
    </row>
    <row r="11259" spans="2:8" ht="40.5" x14ac:dyDescent="0.35">
      <c r="B11259" s="410" t="s">
        <v>12067</v>
      </c>
      <c r="C11259" s="411" t="s">
        <v>374</v>
      </c>
      <c r="D11259" s="412"/>
      <c r="E11259" s="412">
        <v>9700</v>
      </c>
      <c r="F11259" s="412">
        <v>0</v>
      </c>
      <c r="G11259" s="412"/>
      <c r="H11259" s="413"/>
    </row>
    <row r="11260" spans="2:8" ht="40.5" x14ac:dyDescent="0.35">
      <c r="B11260" s="410" t="s">
        <v>12068</v>
      </c>
      <c r="C11260" s="411" t="s">
        <v>374</v>
      </c>
      <c r="D11260" s="412"/>
      <c r="E11260" s="412">
        <v>0</v>
      </c>
      <c r="F11260" s="412">
        <v>500</v>
      </c>
      <c r="G11260" s="412"/>
      <c r="H11260" s="413"/>
    </row>
    <row r="11261" spans="2:8" ht="40.5" x14ac:dyDescent="0.35">
      <c r="B11261" s="410" t="s">
        <v>12069</v>
      </c>
      <c r="C11261" s="411" t="s">
        <v>374</v>
      </c>
      <c r="D11261" s="412"/>
      <c r="E11261" s="412">
        <v>500</v>
      </c>
      <c r="F11261" s="412">
        <v>0</v>
      </c>
      <c r="G11261" s="412"/>
      <c r="H11261" s="413"/>
    </row>
    <row r="11262" spans="2:8" ht="40.5" x14ac:dyDescent="0.35">
      <c r="B11262" s="410" t="s">
        <v>12070</v>
      </c>
      <c r="C11262" s="411" t="s">
        <v>374</v>
      </c>
      <c r="D11262" s="412"/>
      <c r="E11262" s="412">
        <v>0</v>
      </c>
      <c r="F11262" s="412">
        <v>1700</v>
      </c>
      <c r="G11262" s="412"/>
      <c r="H11262" s="413"/>
    </row>
    <row r="11263" spans="2:8" ht="40.5" x14ac:dyDescent="0.35">
      <c r="B11263" s="410" t="s">
        <v>12071</v>
      </c>
      <c r="C11263" s="411" t="s">
        <v>374</v>
      </c>
      <c r="D11263" s="412"/>
      <c r="E11263" s="412">
        <v>1700</v>
      </c>
      <c r="F11263" s="412">
        <v>0</v>
      </c>
      <c r="G11263" s="412"/>
      <c r="H11263" s="413"/>
    </row>
    <row r="11264" spans="2:8" ht="40.5" x14ac:dyDescent="0.35">
      <c r="B11264" s="410" t="s">
        <v>12072</v>
      </c>
      <c r="C11264" s="411" t="s">
        <v>374</v>
      </c>
      <c r="D11264" s="412"/>
      <c r="E11264" s="412">
        <v>0</v>
      </c>
      <c r="F11264" s="412">
        <v>4673</v>
      </c>
      <c r="G11264" s="412"/>
      <c r="H11264" s="413"/>
    </row>
    <row r="11265" spans="2:8" ht="40.5" x14ac:dyDescent="0.35">
      <c r="B11265" s="410" t="s">
        <v>12073</v>
      </c>
      <c r="C11265" s="411" t="s">
        <v>374</v>
      </c>
      <c r="D11265" s="412"/>
      <c r="E11265" s="412">
        <v>4673</v>
      </c>
      <c r="F11265" s="412">
        <v>0</v>
      </c>
      <c r="G11265" s="412"/>
      <c r="H11265" s="413"/>
    </row>
    <row r="11266" spans="2:8" ht="40.5" x14ac:dyDescent="0.35">
      <c r="B11266" s="410" t="s">
        <v>12074</v>
      </c>
      <c r="C11266" s="411" t="s">
        <v>374</v>
      </c>
      <c r="D11266" s="412"/>
      <c r="E11266" s="412">
        <v>0</v>
      </c>
      <c r="F11266" s="412">
        <v>500</v>
      </c>
      <c r="G11266" s="412"/>
      <c r="H11266" s="413"/>
    </row>
    <row r="11267" spans="2:8" ht="40.5" x14ac:dyDescent="0.35">
      <c r="B11267" s="410" t="s">
        <v>12075</v>
      </c>
      <c r="C11267" s="411" t="s">
        <v>374</v>
      </c>
      <c r="D11267" s="412"/>
      <c r="E11267" s="412">
        <v>500</v>
      </c>
      <c r="F11267" s="412">
        <v>0</v>
      </c>
      <c r="G11267" s="412"/>
      <c r="H11267" s="413"/>
    </row>
    <row r="11268" spans="2:8" ht="40.5" x14ac:dyDescent="0.35">
      <c r="B11268" s="410" t="s">
        <v>12076</v>
      </c>
      <c r="C11268" s="411" t="s">
        <v>374</v>
      </c>
      <c r="D11268" s="412"/>
      <c r="E11268" s="412">
        <v>0</v>
      </c>
      <c r="F11268" s="412">
        <v>4820</v>
      </c>
      <c r="G11268" s="412"/>
      <c r="H11268" s="413"/>
    </row>
    <row r="11269" spans="2:8" ht="40.5" x14ac:dyDescent="0.35">
      <c r="B11269" s="410" t="s">
        <v>12077</v>
      </c>
      <c r="C11269" s="411" t="s">
        <v>374</v>
      </c>
      <c r="D11269" s="412"/>
      <c r="E11269" s="412">
        <v>4820</v>
      </c>
      <c r="F11269" s="412">
        <v>0</v>
      </c>
      <c r="G11269" s="412"/>
      <c r="H11269" s="413"/>
    </row>
    <row r="11270" spans="2:8" ht="40.5" x14ac:dyDescent="0.35">
      <c r="B11270" s="410" t="s">
        <v>12078</v>
      </c>
      <c r="C11270" s="411" t="s">
        <v>374</v>
      </c>
      <c r="D11270" s="412"/>
      <c r="E11270" s="412">
        <v>0</v>
      </c>
      <c r="F11270" s="412">
        <v>750</v>
      </c>
      <c r="G11270" s="412"/>
      <c r="H11270" s="413"/>
    </row>
    <row r="11271" spans="2:8" ht="40.5" x14ac:dyDescent="0.35">
      <c r="B11271" s="410" t="s">
        <v>12079</v>
      </c>
      <c r="C11271" s="411" t="s">
        <v>374</v>
      </c>
      <c r="D11271" s="412"/>
      <c r="E11271" s="412">
        <v>750</v>
      </c>
      <c r="F11271" s="412">
        <v>0</v>
      </c>
      <c r="G11271" s="412"/>
      <c r="H11271" s="413"/>
    </row>
    <row r="11272" spans="2:8" ht="40.5" x14ac:dyDescent="0.35">
      <c r="B11272" s="410" t="s">
        <v>12080</v>
      </c>
      <c r="C11272" s="411" t="s">
        <v>374</v>
      </c>
      <c r="D11272" s="412"/>
      <c r="E11272" s="412">
        <v>0</v>
      </c>
      <c r="F11272" s="412">
        <v>1200</v>
      </c>
      <c r="G11272" s="412"/>
      <c r="H11272" s="413"/>
    </row>
    <row r="11273" spans="2:8" ht="40.5" x14ac:dyDescent="0.35">
      <c r="B11273" s="410" t="s">
        <v>12081</v>
      </c>
      <c r="C11273" s="411" t="s">
        <v>374</v>
      </c>
      <c r="D11273" s="412"/>
      <c r="E11273" s="412">
        <v>1200</v>
      </c>
      <c r="F11273" s="412">
        <v>0</v>
      </c>
      <c r="G11273" s="412"/>
      <c r="H11273" s="413"/>
    </row>
    <row r="11274" spans="2:8" ht="40.5" x14ac:dyDescent="0.35">
      <c r="B11274" s="410" t="s">
        <v>12082</v>
      </c>
      <c r="C11274" s="411" t="s">
        <v>374</v>
      </c>
      <c r="D11274" s="412"/>
      <c r="E11274" s="412">
        <v>0</v>
      </c>
      <c r="F11274" s="412">
        <v>3300</v>
      </c>
      <c r="G11274" s="412"/>
      <c r="H11274" s="413"/>
    </row>
    <row r="11275" spans="2:8" ht="40.5" x14ac:dyDescent="0.35">
      <c r="B11275" s="410" t="s">
        <v>12083</v>
      </c>
      <c r="C11275" s="411" t="s">
        <v>374</v>
      </c>
      <c r="D11275" s="412"/>
      <c r="E11275" s="412">
        <v>3300</v>
      </c>
      <c r="F11275" s="412">
        <v>0</v>
      </c>
      <c r="G11275" s="412"/>
      <c r="H11275" s="413"/>
    </row>
    <row r="11276" spans="2:8" ht="40.5" x14ac:dyDescent="0.35">
      <c r="B11276" s="410" t="s">
        <v>12084</v>
      </c>
      <c r="C11276" s="411" t="s">
        <v>374</v>
      </c>
      <c r="D11276" s="412"/>
      <c r="E11276" s="412">
        <v>0</v>
      </c>
      <c r="F11276" s="412">
        <v>5050</v>
      </c>
      <c r="G11276" s="412"/>
      <c r="H11276" s="413"/>
    </row>
    <row r="11277" spans="2:8" ht="40.5" x14ac:dyDescent="0.35">
      <c r="B11277" s="410" t="s">
        <v>12085</v>
      </c>
      <c r="C11277" s="411" t="s">
        <v>374</v>
      </c>
      <c r="D11277" s="412"/>
      <c r="E11277" s="412">
        <v>5050</v>
      </c>
      <c r="F11277" s="412">
        <v>0</v>
      </c>
      <c r="G11277" s="412"/>
      <c r="H11277" s="413"/>
    </row>
    <row r="11278" spans="2:8" ht="40.5" x14ac:dyDescent="0.35">
      <c r="B11278" s="410" t="s">
        <v>12086</v>
      </c>
      <c r="C11278" s="411" t="s">
        <v>384</v>
      </c>
      <c r="D11278" s="412"/>
      <c r="E11278" s="412">
        <v>0</v>
      </c>
      <c r="F11278" s="412">
        <v>3460</v>
      </c>
      <c r="G11278" s="412"/>
      <c r="H11278" s="413"/>
    </row>
    <row r="11279" spans="2:8" ht="40.5" x14ac:dyDescent="0.35">
      <c r="B11279" s="410" t="s">
        <v>12087</v>
      </c>
      <c r="C11279" s="411" t="s">
        <v>384</v>
      </c>
      <c r="D11279" s="412"/>
      <c r="E11279" s="412">
        <v>3460</v>
      </c>
      <c r="F11279" s="412">
        <v>0</v>
      </c>
      <c r="G11279" s="412"/>
      <c r="H11279" s="413"/>
    </row>
    <row r="11280" spans="2:8" ht="40.5" x14ac:dyDescent="0.35">
      <c r="B11280" s="410" t="s">
        <v>12088</v>
      </c>
      <c r="C11280" s="411" t="s">
        <v>384</v>
      </c>
      <c r="D11280" s="412"/>
      <c r="E11280" s="412">
        <v>0</v>
      </c>
      <c r="F11280" s="412">
        <v>4500</v>
      </c>
      <c r="G11280" s="412"/>
      <c r="H11280" s="413"/>
    </row>
    <row r="11281" spans="2:8" ht="40.5" x14ac:dyDescent="0.35">
      <c r="B11281" s="410" t="s">
        <v>12089</v>
      </c>
      <c r="C11281" s="411" t="s">
        <v>384</v>
      </c>
      <c r="D11281" s="412"/>
      <c r="E11281" s="412">
        <v>4500</v>
      </c>
      <c r="F11281" s="412">
        <v>0</v>
      </c>
      <c r="G11281" s="412"/>
      <c r="H11281" s="413"/>
    </row>
    <row r="11282" spans="2:8" ht="40.5" x14ac:dyDescent="0.35">
      <c r="B11282" s="410" t="s">
        <v>12090</v>
      </c>
      <c r="C11282" s="411" t="s">
        <v>384</v>
      </c>
      <c r="D11282" s="412"/>
      <c r="E11282" s="412">
        <v>0</v>
      </c>
      <c r="F11282" s="412">
        <v>8000</v>
      </c>
      <c r="G11282" s="412"/>
      <c r="H11282" s="413"/>
    </row>
    <row r="11283" spans="2:8" ht="40.5" x14ac:dyDescent="0.35">
      <c r="B11283" s="410" t="s">
        <v>12091</v>
      </c>
      <c r="C11283" s="411" t="s">
        <v>384</v>
      </c>
      <c r="D11283" s="412"/>
      <c r="E11283" s="412">
        <v>8000</v>
      </c>
      <c r="F11283" s="412">
        <v>0</v>
      </c>
      <c r="G11283" s="412"/>
      <c r="H11283" s="413"/>
    </row>
    <row r="11284" spans="2:8" ht="40.5" x14ac:dyDescent="0.35">
      <c r="B11284" s="410" t="s">
        <v>12092</v>
      </c>
      <c r="C11284" s="411" t="s">
        <v>384</v>
      </c>
      <c r="D11284" s="412"/>
      <c r="E11284" s="412">
        <v>0</v>
      </c>
      <c r="F11284" s="412">
        <v>600</v>
      </c>
      <c r="G11284" s="412"/>
      <c r="H11284" s="413"/>
    </row>
    <row r="11285" spans="2:8" ht="40.5" x14ac:dyDescent="0.35">
      <c r="B11285" s="410" t="s">
        <v>12093</v>
      </c>
      <c r="C11285" s="411" t="s">
        <v>384</v>
      </c>
      <c r="D11285" s="412"/>
      <c r="E11285" s="412">
        <v>600</v>
      </c>
      <c r="F11285" s="412">
        <v>0</v>
      </c>
      <c r="G11285" s="412"/>
      <c r="H11285" s="413"/>
    </row>
    <row r="11286" spans="2:8" ht="40.5" x14ac:dyDescent="0.35">
      <c r="B11286" s="410" t="s">
        <v>12094</v>
      </c>
      <c r="C11286" s="411" t="s">
        <v>384</v>
      </c>
      <c r="D11286" s="412"/>
      <c r="E11286" s="412">
        <v>0</v>
      </c>
      <c r="F11286" s="412">
        <v>900</v>
      </c>
      <c r="G11286" s="412"/>
      <c r="H11286" s="413"/>
    </row>
    <row r="11287" spans="2:8" ht="40.5" x14ac:dyDescent="0.35">
      <c r="B11287" s="410" t="s">
        <v>12095</v>
      </c>
      <c r="C11287" s="411" t="s">
        <v>384</v>
      </c>
      <c r="D11287" s="412"/>
      <c r="E11287" s="412">
        <v>900</v>
      </c>
      <c r="F11287" s="412">
        <v>0</v>
      </c>
      <c r="G11287" s="412"/>
      <c r="H11287" s="413"/>
    </row>
    <row r="11288" spans="2:8" ht="40.5" x14ac:dyDescent="0.35">
      <c r="B11288" s="410" t="s">
        <v>12096</v>
      </c>
      <c r="C11288" s="411" t="s">
        <v>384</v>
      </c>
      <c r="D11288" s="412"/>
      <c r="E11288" s="412">
        <v>0</v>
      </c>
      <c r="F11288" s="412">
        <v>5000</v>
      </c>
      <c r="G11288" s="412"/>
      <c r="H11288" s="413"/>
    </row>
    <row r="11289" spans="2:8" ht="40.5" x14ac:dyDescent="0.35">
      <c r="B11289" s="410" t="s">
        <v>12097</v>
      </c>
      <c r="C11289" s="411" t="s">
        <v>384</v>
      </c>
      <c r="D11289" s="412"/>
      <c r="E11289" s="412">
        <v>5000</v>
      </c>
      <c r="F11289" s="412">
        <v>0</v>
      </c>
      <c r="G11289" s="412"/>
      <c r="H11289" s="413"/>
    </row>
    <row r="11290" spans="2:8" ht="40.5" x14ac:dyDescent="0.35">
      <c r="B11290" s="410" t="s">
        <v>12098</v>
      </c>
      <c r="C11290" s="411" t="s">
        <v>384</v>
      </c>
      <c r="D11290" s="412"/>
      <c r="E11290" s="412">
        <v>0</v>
      </c>
      <c r="F11290" s="412">
        <v>1000</v>
      </c>
      <c r="G11290" s="412"/>
      <c r="H11290" s="413"/>
    </row>
    <row r="11291" spans="2:8" ht="40.5" x14ac:dyDescent="0.35">
      <c r="B11291" s="410" t="s">
        <v>12099</v>
      </c>
      <c r="C11291" s="411" t="s">
        <v>384</v>
      </c>
      <c r="D11291" s="412"/>
      <c r="E11291" s="412">
        <v>1000</v>
      </c>
      <c r="F11291" s="412">
        <v>0</v>
      </c>
      <c r="G11291" s="412"/>
      <c r="H11291" s="413"/>
    </row>
    <row r="11292" spans="2:8" ht="40.5" x14ac:dyDescent="0.35">
      <c r="B11292" s="410" t="s">
        <v>12100</v>
      </c>
      <c r="C11292" s="411" t="s">
        <v>384</v>
      </c>
      <c r="D11292" s="412"/>
      <c r="E11292" s="412">
        <v>0</v>
      </c>
      <c r="F11292" s="412">
        <v>1400</v>
      </c>
      <c r="G11292" s="412"/>
      <c r="H11292" s="413"/>
    </row>
    <row r="11293" spans="2:8" ht="40.5" x14ac:dyDescent="0.35">
      <c r="B11293" s="410" t="s">
        <v>12101</v>
      </c>
      <c r="C11293" s="411" t="s">
        <v>384</v>
      </c>
      <c r="D11293" s="412"/>
      <c r="E11293" s="412">
        <v>1400</v>
      </c>
      <c r="F11293" s="412">
        <v>0</v>
      </c>
      <c r="G11293" s="412"/>
      <c r="H11293" s="413"/>
    </row>
    <row r="11294" spans="2:8" ht="40.5" x14ac:dyDescent="0.35">
      <c r="B11294" s="410" t="s">
        <v>12102</v>
      </c>
      <c r="C11294" s="411" t="s">
        <v>384</v>
      </c>
      <c r="D11294" s="412"/>
      <c r="E11294" s="412">
        <v>0</v>
      </c>
      <c r="F11294" s="412">
        <v>400</v>
      </c>
      <c r="G11294" s="412"/>
      <c r="H11294" s="413"/>
    </row>
    <row r="11295" spans="2:8" ht="40.5" x14ac:dyDescent="0.35">
      <c r="B11295" s="410" t="s">
        <v>12103</v>
      </c>
      <c r="C11295" s="411" t="s">
        <v>384</v>
      </c>
      <c r="D11295" s="412"/>
      <c r="E11295" s="412">
        <v>400</v>
      </c>
      <c r="F11295" s="412">
        <v>0</v>
      </c>
      <c r="G11295" s="412"/>
      <c r="H11295" s="413"/>
    </row>
    <row r="11296" spans="2:8" ht="40.5" x14ac:dyDescent="0.35">
      <c r="B11296" s="410" t="s">
        <v>12104</v>
      </c>
      <c r="C11296" s="411" t="s">
        <v>384</v>
      </c>
      <c r="D11296" s="412"/>
      <c r="E11296" s="412">
        <v>0</v>
      </c>
      <c r="F11296" s="412">
        <v>4100</v>
      </c>
      <c r="G11296" s="412"/>
      <c r="H11296" s="413"/>
    </row>
    <row r="11297" spans="2:8" ht="40.5" x14ac:dyDescent="0.35">
      <c r="B11297" s="410" t="s">
        <v>12105</v>
      </c>
      <c r="C11297" s="411" t="s">
        <v>384</v>
      </c>
      <c r="D11297" s="412"/>
      <c r="E11297" s="412">
        <v>4100</v>
      </c>
      <c r="F11297" s="412">
        <v>0</v>
      </c>
      <c r="G11297" s="412"/>
      <c r="H11297" s="413"/>
    </row>
    <row r="11298" spans="2:8" ht="27.75" x14ac:dyDescent="0.35">
      <c r="B11298" s="410" t="s">
        <v>12106</v>
      </c>
      <c r="C11298" s="411" t="s">
        <v>428</v>
      </c>
      <c r="D11298" s="412"/>
      <c r="E11298" s="412">
        <v>0</v>
      </c>
      <c r="F11298" s="412">
        <v>4200</v>
      </c>
      <c r="G11298" s="412"/>
      <c r="H11298" s="413"/>
    </row>
    <row r="11299" spans="2:8" ht="27.75" x14ac:dyDescent="0.35">
      <c r="B11299" s="410" t="s">
        <v>12107</v>
      </c>
      <c r="C11299" s="411" t="s">
        <v>428</v>
      </c>
      <c r="D11299" s="412"/>
      <c r="E11299" s="412">
        <v>4200</v>
      </c>
      <c r="F11299" s="412">
        <v>0</v>
      </c>
      <c r="G11299" s="412"/>
      <c r="H11299" s="413"/>
    </row>
    <row r="11300" spans="2:8" ht="27.75" x14ac:dyDescent="0.35">
      <c r="B11300" s="410" t="s">
        <v>12108</v>
      </c>
      <c r="C11300" s="411" t="s">
        <v>428</v>
      </c>
      <c r="D11300" s="412"/>
      <c r="E11300" s="412">
        <v>0</v>
      </c>
      <c r="F11300" s="412">
        <v>1450</v>
      </c>
      <c r="G11300" s="412"/>
      <c r="H11300" s="413"/>
    </row>
    <row r="11301" spans="2:8" ht="27.75" x14ac:dyDescent="0.35">
      <c r="B11301" s="410" t="s">
        <v>12109</v>
      </c>
      <c r="C11301" s="411" t="s">
        <v>428</v>
      </c>
      <c r="D11301" s="412"/>
      <c r="E11301" s="412">
        <v>1450</v>
      </c>
      <c r="F11301" s="412">
        <v>0</v>
      </c>
      <c r="G11301" s="412"/>
      <c r="H11301" s="413"/>
    </row>
    <row r="11302" spans="2:8" ht="27.75" x14ac:dyDescent="0.35">
      <c r="B11302" s="410" t="s">
        <v>12110</v>
      </c>
      <c r="C11302" s="411" t="s">
        <v>428</v>
      </c>
      <c r="D11302" s="412"/>
      <c r="E11302" s="412">
        <v>0</v>
      </c>
      <c r="F11302" s="412">
        <v>1200</v>
      </c>
      <c r="G11302" s="412"/>
      <c r="H11302" s="413"/>
    </row>
    <row r="11303" spans="2:8" ht="27.75" x14ac:dyDescent="0.35">
      <c r="B11303" s="410" t="s">
        <v>12111</v>
      </c>
      <c r="C11303" s="411" t="s">
        <v>428</v>
      </c>
      <c r="D11303" s="412"/>
      <c r="E11303" s="412">
        <v>1200</v>
      </c>
      <c r="F11303" s="412">
        <v>0</v>
      </c>
      <c r="G11303" s="412"/>
      <c r="H11303" s="413"/>
    </row>
    <row r="11304" spans="2:8" ht="27.75" x14ac:dyDescent="0.35">
      <c r="B11304" s="410" t="s">
        <v>12112</v>
      </c>
      <c r="C11304" s="411" t="s">
        <v>428</v>
      </c>
      <c r="D11304" s="412"/>
      <c r="E11304" s="412">
        <v>0</v>
      </c>
      <c r="F11304" s="412">
        <v>1970</v>
      </c>
      <c r="G11304" s="412"/>
      <c r="H11304" s="413"/>
    </row>
    <row r="11305" spans="2:8" ht="27.75" x14ac:dyDescent="0.35">
      <c r="B11305" s="410" t="s">
        <v>12113</v>
      </c>
      <c r="C11305" s="411" t="s">
        <v>428</v>
      </c>
      <c r="D11305" s="412"/>
      <c r="E11305" s="412">
        <v>1970</v>
      </c>
      <c r="F11305" s="412">
        <v>0</v>
      </c>
      <c r="G11305" s="412"/>
      <c r="H11305" s="413"/>
    </row>
    <row r="11306" spans="2:8" ht="27.75" x14ac:dyDescent="0.35">
      <c r="B11306" s="410" t="s">
        <v>12114</v>
      </c>
      <c r="C11306" s="411" t="s">
        <v>428</v>
      </c>
      <c r="D11306" s="412"/>
      <c r="E11306" s="412">
        <v>0</v>
      </c>
      <c r="F11306" s="412">
        <v>4295</v>
      </c>
      <c r="G11306" s="412"/>
      <c r="H11306" s="413"/>
    </row>
    <row r="11307" spans="2:8" ht="27.75" x14ac:dyDescent="0.35">
      <c r="B11307" s="410" t="s">
        <v>12115</v>
      </c>
      <c r="C11307" s="411" t="s">
        <v>428</v>
      </c>
      <c r="D11307" s="412"/>
      <c r="E11307" s="412">
        <v>4295</v>
      </c>
      <c r="F11307" s="412">
        <v>0</v>
      </c>
      <c r="G11307" s="412"/>
      <c r="H11307" s="413"/>
    </row>
    <row r="11308" spans="2:8" ht="27.75" x14ac:dyDescent="0.35">
      <c r="B11308" s="410" t="s">
        <v>12116</v>
      </c>
      <c r="C11308" s="411" t="s">
        <v>428</v>
      </c>
      <c r="D11308" s="412"/>
      <c r="E11308" s="412">
        <v>0</v>
      </c>
      <c r="F11308" s="412">
        <v>1600</v>
      </c>
      <c r="G11308" s="412"/>
      <c r="H11308" s="413"/>
    </row>
    <row r="11309" spans="2:8" ht="27.75" x14ac:dyDescent="0.35">
      <c r="B11309" s="410" t="s">
        <v>12117</v>
      </c>
      <c r="C11309" s="411" t="s">
        <v>428</v>
      </c>
      <c r="D11309" s="412"/>
      <c r="E11309" s="412">
        <v>1600</v>
      </c>
      <c r="F11309" s="412">
        <v>0</v>
      </c>
      <c r="G11309" s="412"/>
      <c r="H11309" s="413"/>
    </row>
    <row r="11310" spans="2:8" ht="27.75" x14ac:dyDescent="0.35">
      <c r="B11310" s="410" t="s">
        <v>12118</v>
      </c>
      <c r="C11310" s="411" t="s">
        <v>428</v>
      </c>
      <c r="D11310" s="412"/>
      <c r="E11310" s="412">
        <v>0</v>
      </c>
      <c r="F11310" s="412">
        <v>4575</v>
      </c>
      <c r="G11310" s="412"/>
      <c r="H11310" s="413"/>
    </row>
    <row r="11311" spans="2:8" ht="27.75" x14ac:dyDescent="0.35">
      <c r="B11311" s="410" t="s">
        <v>12119</v>
      </c>
      <c r="C11311" s="411" t="s">
        <v>428</v>
      </c>
      <c r="D11311" s="412"/>
      <c r="E11311" s="412">
        <v>4575</v>
      </c>
      <c r="F11311" s="412">
        <v>0</v>
      </c>
      <c r="G11311" s="412"/>
      <c r="H11311" s="413"/>
    </row>
    <row r="11312" spans="2:8" ht="27.75" x14ac:dyDescent="0.35">
      <c r="B11312" s="410" t="s">
        <v>12120</v>
      </c>
      <c r="C11312" s="411" t="s">
        <v>428</v>
      </c>
      <c r="D11312" s="412"/>
      <c r="E11312" s="412">
        <v>0</v>
      </c>
      <c r="F11312" s="412">
        <v>700</v>
      </c>
      <c r="G11312" s="412"/>
      <c r="H11312" s="413"/>
    </row>
    <row r="11313" spans="2:8" ht="27.75" x14ac:dyDescent="0.35">
      <c r="B11313" s="410" t="s">
        <v>12121</v>
      </c>
      <c r="C11313" s="411" t="s">
        <v>428</v>
      </c>
      <c r="D11313" s="412"/>
      <c r="E11313" s="412">
        <v>700</v>
      </c>
      <c r="F11313" s="412">
        <v>0</v>
      </c>
      <c r="G11313" s="412"/>
      <c r="H11313" s="413"/>
    </row>
    <row r="11314" spans="2:8" ht="27.75" x14ac:dyDescent="0.35">
      <c r="B11314" s="410" t="s">
        <v>12122</v>
      </c>
      <c r="C11314" s="411" t="s">
        <v>428</v>
      </c>
      <c r="D11314" s="412"/>
      <c r="E11314" s="412">
        <v>0</v>
      </c>
      <c r="F11314" s="412">
        <v>3300</v>
      </c>
      <c r="G11314" s="412"/>
      <c r="H11314" s="413"/>
    </row>
    <row r="11315" spans="2:8" ht="27.75" x14ac:dyDescent="0.35">
      <c r="B11315" s="410" t="s">
        <v>12123</v>
      </c>
      <c r="C11315" s="411" t="s">
        <v>428</v>
      </c>
      <c r="D11315" s="412"/>
      <c r="E11315" s="412">
        <v>3300</v>
      </c>
      <c r="F11315" s="412">
        <v>0</v>
      </c>
      <c r="G11315" s="412"/>
      <c r="H11315" s="413"/>
    </row>
    <row r="11316" spans="2:8" ht="27.75" x14ac:dyDescent="0.35">
      <c r="B11316" s="410" t="s">
        <v>12124</v>
      </c>
      <c r="C11316" s="411" t="s">
        <v>428</v>
      </c>
      <c r="D11316" s="412"/>
      <c r="E11316" s="412">
        <v>0</v>
      </c>
      <c r="F11316" s="412">
        <v>4550</v>
      </c>
      <c r="G11316" s="412"/>
      <c r="H11316" s="413"/>
    </row>
    <row r="11317" spans="2:8" ht="27.75" x14ac:dyDescent="0.35">
      <c r="B11317" s="410" t="s">
        <v>12125</v>
      </c>
      <c r="C11317" s="411" t="s">
        <v>428</v>
      </c>
      <c r="D11317" s="412"/>
      <c r="E11317" s="412">
        <v>4550</v>
      </c>
      <c r="F11317" s="412">
        <v>0</v>
      </c>
      <c r="G11317" s="412"/>
      <c r="H11317" s="413"/>
    </row>
    <row r="11318" spans="2:8" ht="40.5" x14ac:dyDescent="0.35">
      <c r="B11318" s="410" t="s">
        <v>12126</v>
      </c>
      <c r="C11318" s="411" t="s">
        <v>440</v>
      </c>
      <c r="D11318" s="412"/>
      <c r="E11318" s="412">
        <v>0</v>
      </c>
      <c r="F11318" s="412">
        <v>3000</v>
      </c>
      <c r="G11318" s="412"/>
      <c r="H11318" s="413"/>
    </row>
    <row r="11319" spans="2:8" ht="40.5" x14ac:dyDescent="0.35">
      <c r="B11319" s="410" t="s">
        <v>12127</v>
      </c>
      <c r="C11319" s="411" t="s">
        <v>440</v>
      </c>
      <c r="D11319" s="412"/>
      <c r="E11319" s="412">
        <v>3000</v>
      </c>
      <c r="F11319" s="412">
        <v>0</v>
      </c>
      <c r="G11319" s="412"/>
      <c r="H11319" s="413"/>
    </row>
    <row r="11320" spans="2:8" ht="40.5" x14ac:dyDescent="0.35">
      <c r="B11320" s="410" t="s">
        <v>12128</v>
      </c>
      <c r="C11320" s="411" t="s">
        <v>440</v>
      </c>
      <c r="D11320" s="412"/>
      <c r="E11320" s="412">
        <v>0</v>
      </c>
      <c r="F11320" s="412">
        <v>600</v>
      </c>
      <c r="G11320" s="412"/>
      <c r="H11320" s="413"/>
    </row>
    <row r="11321" spans="2:8" ht="40.5" x14ac:dyDescent="0.35">
      <c r="B11321" s="410" t="s">
        <v>12129</v>
      </c>
      <c r="C11321" s="411" t="s">
        <v>440</v>
      </c>
      <c r="D11321" s="412"/>
      <c r="E11321" s="412">
        <v>600</v>
      </c>
      <c r="F11321" s="412">
        <v>0</v>
      </c>
      <c r="G11321" s="412"/>
      <c r="H11321" s="413"/>
    </row>
    <row r="11322" spans="2:8" ht="40.5" x14ac:dyDescent="0.35">
      <c r="B11322" s="410" t="s">
        <v>12130</v>
      </c>
      <c r="C11322" s="411" t="s">
        <v>440</v>
      </c>
      <c r="D11322" s="412"/>
      <c r="E11322" s="412">
        <v>0</v>
      </c>
      <c r="F11322" s="412">
        <v>1100</v>
      </c>
      <c r="G11322" s="412"/>
      <c r="H11322" s="413"/>
    </row>
    <row r="11323" spans="2:8" ht="40.5" x14ac:dyDescent="0.35">
      <c r="B11323" s="410" t="s">
        <v>12131</v>
      </c>
      <c r="C11323" s="411" t="s">
        <v>440</v>
      </c>
      <c r="D11323" s="412"/>
      <c r="E11323" s="412">
        <v>1100</v>
      </c>
      <c r="F11323" s="412">
        <v>0</v>
      </c>
      <c r="G11323" s="412"/>
      <c r="H11323" s="413"/>
    </row>
    <row r="11324" spans="2:8" ht="40.5" x14ac:dyDescent="0.35">
      <c r="B11324" s="410" t="s">
        <v>12132</v>
      </c>
      <c r="C11324" s="411" t="s">
        <v>440</v>
      </c>
      <c r="D11324" s="412"/>
      <c r="E11324" s="412">
        <v>0</v>
      </c>
      <c r="F11324" s="412">
        <v>4900</v>
      </c>
      <c r="G11324" s="412"/>
      <c r="H11324" s="413"/>
    </row>
    <row r="11325" spans="2:8" ht="40.5" x14ac:dyDescent="0.35">
      <c r="B11325" s="410" t="s">
        <v>12133</v>
      </c>
      <c r="C11325" s="411" t="s">
        <v>440</v>
      </c>
      <c r="D11325" s="412"/>
      <c r="E11325" s="412">
        <v>4900</v>
      </c>
      <c r="F11325" s="412">
        <v>0</v>
      </c>
      <c r="G11325" s="412"/>
      <c r="H11325" s="413"/>
    </row>
    <row r="11326" spans="2:8" ht="40.5" x14ac:dyDescent="0.35">
      <c r="B11326" s="410" t="s">
        <v>12134</v>
      </c>
      <c r="C11326" s="411" t="s">
        <v>440</v>
      </c>
      <c r="D11326" s="412"/>
      <c r="E11326" s="412">
        <v>0</v>
      </c>
      <c r="F11326" s="412">
        <v>500</v>
      </c>
      <c r="G11326" s="412"/>
      <c r="H11326" s="413"/>
    </row>
    <row r="11327" spans="2:8" ht="40.5" x14ac:dyDescent="0.35">
      <c r="B11327" s="410" t="s">
        <v>12135</v>
      </c>
      <c r="C11327" s="411" t="s">
        <v>440</v>
      </c>
      <c r="D11327" s="412"/>
      <c r="E11327" s="412">
        <v>500</v>
      </c>
      <c r="F11327" s="412">
        <v>0</v>
      </c>
      <c r="G11327" s="412"/>
      <c r="H11327" s="413"/>
    </row>
    <row r="11328" spans="2:8" ht="40.5" x14ac:dyDescent="0.35">
      <c r="B11328" s="410" t="s">
        <v>12136</v>
      </c>
      <c r="C11328" s="411" t="s">
        <v>440</v>
      </c>
      <c r="D11328" s="412"/>
      <c r="E11328" s="412">
        <v>0</v>
      </c>
      <c r="F11328" s="412">
        <v>4100</v>
      </c>
      <c r="G11328" s="412"/>
      <c r="H11328" s="413"/>
    </row>
    <row r="11329" spans="2:8" ht="40.5" x14ac:dyDescent="0.35">
      <c r="B11329" s="410" t="s">
        <v>12137</v>
      </c>
      <c r="C11329" s="411" t="s">
        <v>440</v>
      </c>
      <c r="D11329" s="412"/>
      <c r="E11329" s="412">
        <v>4100</v>
      </c>
      <c r="F11329" s="412">
        <v>0</v>
      </c>
      <c r="G11329" s="412"/>
      <c r="H11329" s="413"/>
    </row>
    <row r="11330" spans="2:8" ht="40.5" x14ac:dyDescent="0.35">
      <c r="B11330" s="410" t="s">
        <v>12138</v>
      </c>
      <c r="C11330" s="411" t="s">
        <v>440</v>
      </c>
      <c r="D11330" s="412"/>
      <c r="E11330" s="412">
        <v>0</v>
      </c>
      <c r="F11330" s="412">
        <v>600</v>
      </c>
      <c r="G11330" s="412"/>
      <c r="H11330" s="413"/>
    </row>
    <row r="11331" spans="2:8" ht="40.5" x14ac:dyDescent="0.35">
      <c r="B11331" s="410" t="s">
        <v>12139</v>
      </c>
      <c r="C11331" s="411" t="s">
        <v>440</v>
      </c>
      <c r="D11331" s="412"/>
      <c r="E11331" s="412">
        <v>600</v>
      </c>
      <c r="F11331" s="412">
        <v>0</v>
      </c>
      <c r="G11331" s="412"/>
      <c r="H11331" s="413"/>
    </row>
    <row r="11332" spans="2:8" ht="40.5" x14ac:dyDescent="0.35">
      <c r="B11332" s="410" t="s">
        <v>12140</v>
      </c>
      <c r="C11332" s="411" t="s">
        <v>440</v>
      </c>
      <c r="D11332" s="412"/>
      <c r="E11332" s="412">
        <v>0</v>
      </c>
      <c r="F11332" s="412">
        <v>4500</v>
      </c>
      <c r="G11332" s="412"/>
      <c r="H11332" s="413"/>
    </row>
    <row r="11333" spans="2:8" ht="40.5" x14ac:dyDescent="0.35">
      <c r="B11333" s="410" t="s">
        <v>12141</v>
      </c>
      <c r="C11333" s="411" t="s">
        <v>440</v>
      </c>
      <c r="D11333" s="412"/>
      <c r="E11333" s="412">
        <v>4500</v>
      </c>
      <c r="F11333" s="412">
        <v>0</v>
      </c>
      <c r="G11333" s="412"/>
      <c r="H11333" s="413"/>
    </row>
    <row r="11334" spans="2:8" ht="40.5" x14ac:dyDescent="0.35">
      <c r="B11334" s="410" t="s">
        <v>12142</v>
      </c>
      <c r="C11334" s="411" t="s">
        <v>440</v>
      </c>
      <c r="D11334" s="412"/>
      <c r="E11334" s="412">
        <v>0</v>
      </c>
      <c r="F11334" s="412">
        <v>2800</v>
      </c>
      <c r="G11334" s="412"/>
      <c r="H11334" s="413"/>
    </row>
    <row r="11335" spans="2:8" ht="40.5" x14ac:dyDescent="0.35">
      <c r="B11335" s="410" t="s">
        <v>12143</v>
      </c>
      <c r="C11335" s="411" t="s">
        <v>440</v>
      </c>
      <c r="D11335" s="412"/>
      <c r="E11335" s="412">
        <v>2800</v>
      </c>
      <c r="F11335" s="412">
        <v>0</v>
      </c>
      <c r="G11335" s="412"/>
      <c r="H11335" s="413"/>
    </row>
    <row r="11336" spans="2:8" ht="40.5" x14ac:dyDescent="0.35">
      <c r="B11336" s="410" t="s">
        <v>12144</v>
      </c>
      <c r="C11336" s="411" t="s">
        <v>440</v>
      </c>
      <c r="D11336" s="412"/>
      <c r="E11336" s="412">
        <v>0</v>
      </c>
      <c r="F11336" s="412">
        <v>500</v>
      </c>
      <c r="G11336" s="412"/>
      <c r="H11336" s="413"/>
    </row>
    <row r="11337" spans="2:8" ht="40.5" x14ac:dyDescent="0.35">
      <c r="B11337" s="410" t="s">
        <v>12145</v>
      </c>
      <c r="C11337" s="411" t="s">
        <v>440</v>
      </c>
      <c r="D11337" s="412"/>
      <c r="E11337" s="412">
        <v>500</v>
      </c>
      <c r="F11337" s="412">
        <v>0</v>
      </c>
      <c r="G11337" s="412"/>
      <c r="H11337" s="413"/>
    </row>
    <row r="11338" spans="2:8" ht="53.25" x14ac:dyDescent="0.35">
      <c r="B11338" s="410" t="s">
        <v>12146</v>
      </c>
      <c r="C11338" s="411" t="s">
        <v>442</v>
      </c>
      <c r="D11338" s="412"/>
      <c r="E11338" s="412">
        <v>0</v>
      </c>
      <c r="F11338" s="412">
        <v>2673</v>
      </c>
      <c r="G11338" s="412"/>
      <c r="H11338" s="413"/>
    </row>
    <row r="11339" spans="2:8" ht="53.25" x14ac:dyDescent="0.35">
      <c r="B11339" s="410" t="s">
        <v>12147</v>
      </c>
      <c r="C11339" s="411" t="s">
        <v>442</v>
      </c>
      <c r="D11339" s="412"/>
      <c r="E11339" s="412">
        <v>2673</v>
      </c>
      <c r="F11339" s="412">
        <v>0</v>
      </c>
      <c r="G11339" s="412"/>
      <c r="H11339" s="413"/>
    </row>
    <row r="11340" spans="2:8" ht="53.25" x14ac:dyDescent="0.35">
      <c r="B11340" s="410" t="s">
        <v>12148</v>
      </c>
      <c r="C11340" s="411" t="s">
        <v>442</v>
      </c>
      <c r="D11340" s="412"/>
      <c r="E11340" s="412">
        <v>0</v>
      </c>
      <c r="F11340" s="412">
        <v>2000</v>
      </c>
      <c r="G11340" s="412"/>
      <c r="H11340" s="413"/>
    </row>
    <row r="11341" spans="2:8" ht="53.25" x14ac:dyDescent="0.35">
      <c r="B11341" s="410" t="s">
        <v>12149</v>
      </c>
      <c r="C11341" s="411" t="s">
        <v>442</v>
      </c>
      <c r="D11341" s="412"/>
      <c r="E11341" s="412">
        <v>2000</v>
      </c>
      <c r="F11341" s="412">
        <v>0</v>
      </c>
      <c r="G11341" s="412"/>
      <c r="H11341" s="413"/>
    </row>
    <row r="11342" spans="2:8" ht="53.25" x14ac:dyDescent="0.35">
      <c r="B11342" s="410" t="s">
        <v>12150</v>
      </c>
      <c r="C11342" s="411" t="s">
        <v>442</v>
      </c>
      <c r="D11342" s="412"/>
      <c r="E11342" s="412">
        <v>0</v>
      </c>
      <c r="F11342" s="412">
        <v>1800</v>
      </c>
      <c r="G11342" s="412"/>
      <c r="H11342" s="413"/>
    </row>
    <row r="11343" spans="2:8" ht="53.25" x14ac:dyDescent="0.35">
      <c r="B11343" s="410" t="s">
        <v>12151</v>
      </c>
      <c r="C11343" s="411" t="s">
        <v>442</v>
      </c>
      <c r="D11343" s="412"/>
      <c r="E11343" s="412">
        <v>1800</v>
      </c>
      <c r="F11343" s="412">
        <v>0</v>
      </c>
      <c r="G11343" s="412"/>
      <c r="H11343" s="413"/>
    </row>
    <row r="11344" spans="2:8" ht="53.25" x14ac:dyDescent="0.35">
      <c r="B11344" s="410" t="s">
        <v>12152</v>
      </c>
      <c r="C11344" s="411" t="s">
        <v>442</v>
      </c>
      <c r="D11344" s="412"/>
      <c r="E11344" s="412">
        <v>0</v>
      </c>
      <c r="F11344" s="412">
        <v>1400</v>
      </c>
      <c r="G11344" s="412"/>
      <c r="H11344" s="413"/>
    </row>
    <row r="11345" spans="2:8" ht="53.25" x14ac:dyDescent="0.35">
      <c r="B11345" s="410" t="s">
        <v>12153</v>
      </c>
      <c r="C11345" s="411" t="s">
        <v>442</v>
      </c>
      <c r="D11345" s="412"/>
      <c r="E11345" s="412">
        <v>1400</v>
      </c>
      <c r="F11345" s="412">
        <v>0</v>
      </c>
      <c r="G11345" s="412"/>
      <c r="H11345" s="413"/>
    </row>
    <row r="11346" spans="2:8" ht="53.25" x14ac:dyDescent="0.35">
      <c r="B11346" s="410" t="s">
        <v>12154</v>
      </c>
      <c r="C11346" s="411" t="s">
        <v>442</v>
      </c>
      <c r="D11346" s="412"/>
      <c r="E11346" s="412">
        <v>0</v>
      </c>
      <c r="F11346" s="412">
        <v>1000.94</v>
      </c>
      <c r="G11346" s="412"/>
      <c r="H11346" s="413"/>
    </row>
    <row r="11347" spans="2:8" ht="53.25" x14ac:dyDescent="0.35">
      <c r="B11347" s="410" t="s">
        <v>12155</v>
      </c>
      <c r="C11347" s="411" t="s">
        <v>442</v>
      </c>
      <c r="D11347" s="412"/>
      <c r="E11347" s="412">
        <v>1000.94</v>
      </c>
      <c r="F11347" s="412">
        <v>0</v>
      </c>
      <c r="G11347" s="412"/>
      <c r="H11347" s="413"/>
    </row>
    <row r="11348" spans="2:8" ht="53.25" x14ac:dyDescent="0.35">
      <c r="B11348" s="410" t="s">
        <v>12156</v>
      </c>
      <c r="C11348" s="411" t="s">
        <v>442</v>
      </c>
      <c r="D11348" s="412"/>
      <c r="E11348" s="412">
        <v>0</v>
      </c>
      <c r="F11348" s="412">
        <v>1000</v>
      </c>
      <c r="G11348" s="412"/>
      <c r="H11348" s="413"/>
    </row>
    <row r="11349" spans="2:8" ht="53.25" x14ac:dyDescent="0.35">
      <c r="B11349" s="410" t="s">
        <v>12157</v>
      </c>
      <c r="C11349" s="411" t="s">
        <v>442</v>
      </c>
      <c r="D11349" s="412"/>
      <c r="E11349" s="412">
        <v>1000</v>
      </c>
      <c r="F11349" s="412">
        <v>0</v>
      </c>
      <c r="G11349" s="412"/>
      <c r="H11349" s="413"/>
    </row>
    <row r="11350" spans="2:8" ht="53.25" x14ac:dyDescent="0.35">
      <c r="B11350" s="410" t="s">
        <v>12158</v>
      </c>
      <c r="C11350" s="411" t="s">
        <v>442</v>
      </c>
      <c r="D11350" s="412"/>
      <c r="E11350" s="412">
        <v>0</v>
      </c>
      <c r="F11350" s="412">
        <v>1200</v>
      </c>
      <c r="G11350" s="412"/>
      <c r="H11350" s="413"/>
    </row>
    <row r="11351" spans="2:8" ht="53.25" x14ac:dyDescent="0.35">
      <c r="B11351" s="410" t="s">
        <v>12159</v>
      </c>
      <c r="C11351" s="411" t="s">
        <v>442</v>
      </c>
      <c r="D11351" s="412"/>
      <c r="E11351" s="412">
        <v>1200</v>
      </c>
      <c r="F11351" s="412">
        <v>0</v>
      </c>
      <c r="G11351" s="412"/>
      <c r="H11351" s="413"/>
    </row>
    <row r="11352" spans="2:8" ht="53.25" x14ac:dyDescent="0.35">
      <c r="B11352" s="410" t="s">
        <v>12160</v>
      </c>
      <c r="C11352" s="411" t="s">
        <v>442</v>
      </c>
      <c r="D11352" s="412"/>
      <c r="E11352" s="412">
        <v>0</v>
      </c>
      <c r="F11352" s="412">
        <v>600</v>
      </c>
      <c r="G11352" s="412"/>
      <c r="H11352" s="413"/>
    </row>
    <row r="11353" spans="2:8" ht="53.25" x14ac:dyDescent="0.35">
      <c r="B11353" s="410" t="s">
        <v>12161</v>
      </c>
      <c r="C11353" s="411" t="s">
        <v>442</v>
      </c>
      <c r="D11353" s="412"/>
      <c r="E11353" s="412">
        <v>600</v>
      </c>
      <c r="F11353" s="412">
        <v>0</v>
      </c>
      <c r="G11353" s="412"/>
      <c r="H11353" s="413"/>
    </row>
    <row r="11354" spans="2:8" ht="53.25" x14ac:dyDescent="0.35">
      <c r="B11354" s="410" t="s">
        <v>12162</v>
      </c>
      <c r="C11354" s="411" t="s">
        <v>442</v>
      </c>
      <c r="D11354" s="412"/>
      <c r="E11354" s="412">
        <v>0</v>
      </c>
      <c r="F11354" s="412">
        <v>500</v>
      </c>
      <c r="G11354" s="412"/>
      <c r="H11354" s="413"/>
    </row>
    <row r="11355" spans="2:8" ht="53.25" x14ac:dyDescent="0.35">
      <c r="B11355" s="410" t="s">
        <v>12163</v>
      </c>
      <c r="C11355" s="411" t="s">
        <v>442</v>
      </c>
      <c r="D11355" s="412"/>
      <c r="E11355" s="412">
        <v>500</v>
      </c>
      <c r="F11355" s="412">
        <v>0</v>
      </c>
      <c r="G11355" s="412"/>
      <c r="H11355" s="413"/>
    </row>
    <row r="11356" spans="2:8" ht="40.5" x14ac:dyDescent="0.35">
      <c r="B11356" s="410" t="s">
        <v>12164</v>
      </c>
      <c r="C11356" s="411" t="s">
        <v>454</v>
      </c>
      <c r="D11356" s="412"/>
      <c r="E11356" s="412">
        <v>0</v>
      </c>
      <c r="F11356" s="412">
        <v>500</v>
      </c>
      <c r="G11356" s="412"/>
      <c r="H11356" s="413"/>
    </row>
    <row r="11357" spans="2:8" ht="40.5" x14ac:dyDescent="0.35">
      <c r="B11357" s="410" t="s">
        <v>12165</v>
      </c>
      <c r="C11357" s="411" t="s">
        <v>454</v>
      </c>
      <c r="D11357" s="412"/>
      <c r="E11357" s="412">
        <v>500</v>
      </c>
      <c r="F11357" s="412">
        <v>0</v>
      </c>
      <c r="G11357" s="412"/>
      <c r="H11357" s="413"/>
    </row>
    <row r="11358" spans="2:8" ht="40.5" x14ac:dyDescent="0.35">
      <c r="B11358" s="410" t="s">
        <v>12166</v>
      </c>
      <c r="C11358" s="411" t="s">
        <v>454</v>
      </c>
      <c r="D11358" s="412"/>
      <c r="E11358" s="412">
        <v>0</v>
      </c>
      <c r="F11358" s="412">
        <v>300</v>
      </c>
      <c r="G11358" s="412"/>
      <c r="H11358" s="413"/>
    </row>
    <row r="11359" spans="2:8" ht="40.5" x14ac:dyDescent="0.35">
      <c r="B11359" s="410" t="s">
        <v>12167</v>
      </c>
      <c r="C11359" s="411" t="s">
        <v>454</v>
      </c>
      <c r="D11359" s="412"/>
      <c r="E11359" s="412">
        <v>300</v>
      </c>
      <c r="F11359" s="412">
        <v>0</v>
      </c>
      <c r="G11359" s="412"/>
      <c r="H11359" s="413"/>
    </row>
    <row r="11360" spans="2:8" ht="40.5" x14ac:dyDescent="0.35">
      <c r="B11360" s="410" t="s">
        <v>12168</v>
      </c>
      <c r="C11360" s="411" t="s">
        <v>454</v>
      </c>
      <c r="D11360" s="412"/>
      <c r="E11360" s="412">
        <v>0</v>
      </c>
      <c r="F11360" s="412">
        <v>4400</v>
      </c>
      <c r="G11360" s="412"/>
      <c r="H11360" s="413"/>
    </row>
    <row r="11361" spans="2:8" ht="40.5" x14ac:dyDescent="0.35">
      <c r="B11361" s="410" t="s">
        <v>12169</v>
      </c>
      <c r="C11361" s="411" t="s">
        <v>454</v>
      </c>
      <c r="D11361" s="412"/>
      <c r="E11361" s="412">
        <v>4400</v>
      </c>
      <c r="F11361" s="412">
        <v>0</v>
      </c>
      <c r="G11361" s="412"/>
      <c r="H11361" s="413"/>
    </row>
    <row r="11362" spans="2:8" ht="40.5" x14ac:dyDescent="0.35">
      <c r="B11362" s="410" t="s">
        <v>12170</v>
      </c>
      <c r="C11362" s="411" t="s">
        <v>454</v>
      </c>
      <c r="D11362" s="412"/>
      <c r="E11362" s="412">
        <v>0</v>
      </c>
      <c r="F11362" s="412">
        <v>3000</v>
      </c>
      <c r="G11362" s="412"/>
      <c r="H11362" s="413"/>
    </row>
    <row r="11363" spans="2:8" ht="40.5" x14ac:dyDescent="0.35">
      <c r="B11363" s="410" t="s">
        <v>12171</v>
      </c>
      <c r="C11363" s="411" t="s">
        <v>454</v>
      </c>
      <c r="D11363" s="412"/>
      <c r="E11363" s="412">
        <v>3000</v>
      </c>
      <c r="F11363" s="412">
        <v>0</v>
      </c>
      <c r="G11363" s="412"/>
      <c r="H11363" s="413"/>
    </row>
    <row r="11364" spans="2:8" ht="40.5" x14ac:dyDescent="0.35">
      <c r="B11364" s="410" t="s">
        <v>12172</v>
      </c>
      <c r="C11364" s="411" t="s">
        <v>454</v>
      </c>
      <c r="D11364" s="412"/>
      <c r="E11364" s="412">
        <v>0</v>
      </c>
      <c r="F11364" s="412">
        <v>8300</v>
      </c>
      <c r="G11364" s="412"/>
      <c r="H11364" s="413"/>
    </row>
    <row r="11365" spans="2:8" ht="40.5" x14ac:dyDescent="0.35">
      <c r="B11365" s="410" t="s">
        <v>12173</v>
      </c>
      <c r="C11365" s="411" t="s">
        <v>454</v>
      </c>
      <c r="D11365" s="412"/>
      <c r="E11365" s="412">
        <v>8300</v>
      </c>
      <c r="F11365" s="412">
        <v>0</v>
      </c>
      <c r="G11365" s="412"/>
      <c r="H11365" s="413"/>
    </row>
    <row r="11366" spans="2:8" ht="40.5" x14ac:dyDescent="0.35">
      <c r="B11366" s="410" t="s">
        <v>12174</v>
      </c>
      <c r="C11366" s="411" t="s">
        <v>454</v>
      </c>
      <c r="D11366" s="412"/>
      <c r="E11366" s="412">
        <v>0</v>
      </c>
      <c r="F11366" s="412">
        <v>2800</v>
      </c>
      <c r="G11366" s="412"/>
      <c r="H11366" s="413"/>
    </row>
    <row r="11367" spans="2:8" ht="40.5" x14ac:dyDescent="0.35">
      <c r="B11367" s="410" t="s">
        <v>12175</v>
      </c>
      <c r="C11367" s="411" t="s">
        <v>454</v>
      </c>
      <c r="D11367" s="412"/>
      <c r="E11367" s="412">
        <v>2800</v>
      </c>
      <c r="F11367" s="412">
        <v>0</v>
      </c>
      <c r="G11367" s="412"/>
      <c r="H11367" s="413"/>
    </row>
    <row r="11368" spans="2:8" ht="40.5" x14ac:dyDescent="0.35">
      <c r="B11368" s="410" t="s">
        <v>12176</v>
      </c>
      <c r="C11368" s="411" t="s">
        <v>454</v>
      </c>
      <c r="D11368" s="412"/>
      <c r="E11368" s="412">
        <v>0</v>
      </c>
      <c r="F11368" s="412">
        <v>2150</v>
      </c>
      <c r="G11368" s="412"/>
      <c r="H11368" s="413"/>
    </row>
    <row r="11369" spans="2:8" ht="40.5" x14ac:dyDescent="0.35">
      <c r="B11369" s="410" t="s">
        <v>12177</v>
      </c>
      <c r="C11369" s="411" t="s">
        <v>454</v>
      </c>
      <c r="D11369" s="412"/>
      <c r="E11369" s="412">
        <v>2150</v>
      </c>
      <c r="F11369" s="412">
        <v>0</v>
      </c>
      <c r="G11369" s="412"/>
      <c r="H11369" s="413"/>
    </row>
    <row r="11370" spans="2:8" ht="40.5" x14ac:dyDescent="0.35">
      <c r="B11370" s="410" t="s">
        <v>12178</v>
      </c>
      <c r="C11370" s="411" t="s">
        <v>454</v>
      </c>
      <c r="D11370" s="412"/>
      <c r="E11370" s="412">
        <v>0</v>
      </c>
      <c r="F11370" s="412">
        <v>1600</v>
      </c>
      <c r="G11370" s="412"/>
      <c r="H11370" s="413"/>
    </row>
    <row r="11371" spans="2:8" ht="40.5" x14ac:dyDescent="0.35">
      <c r="B11371" s="410" t="s">
        <v>12179</v>
      </c>
      <c r="C11371" s="411" t="s">
        <v>454</v>
      </c>
      <c r="D11371" s="412"/>
      <c r="E11371" s="412">
        <v>1600</v>
      </c>
      <c r="F11371" s="412">
        <v>0</v>
      </c>
      <c r="G11371" s="412"/>
      <c r="H11371" s="413"/>
    </row>
    <row r="11372" spans="2:8" ht="40.5" x14ac:dyDescent="0.35">
      <c r="B11372" s="410" t="s">
        <v>12180</v>
      </c>
      <c r="C11372" s="411" t="s">
        <v>454</v>
      </c>
      <c r="D11372" s="412"/>
      <c r="E11372" s="412">
        <v>0</v>
      </c>
      <c r="F11372" s="412">
        <v>2300</v>
      </c>
      <c r="G11372" s="412"/>
      <c r="H11372" s="413"/>
    </row>
    <row r="11373" spans="2:8" ht="40.5" x14ac:dyDescent="0.35">
      <c r="B11373" s="410" t="s">
        <v>12181</v>
      </c>
      <c r="C11373" s="411" t="s">
        <v>454</v>
      </c>
      <c r="D11373" s="412"/>
      <c r="E11373" s="412">
        <v>2300</v>
      </c>
      <c r="F11373" s="412">
        <v>0</v>
      </c>
      <c r="G11373" s="412"/>
      <c r="H11373" s="413"/>
    </row>
    <row r="11374" spans="2:8" ht="40.5" x14ac:dyDescent="0.35">
      <c r="B11374" s="410" t="s">
        <v>12182</v>
      </c>
      <c r="C11374" s="411" t="s">
        <v>456</v>
      </c>
      <c r="D11374" s="412"/>
      <c r="E11374" s="412">
        <v>0</v>
      </c>
      <c r="F11374" s="412">
        <v>1700</v>
      </c>
      <c r="G11374" s="412"/>
      <c r="H11374" s="413"/>
    </row>
    <row r="11375" spans="2:8" ht="40.5" x14ac:dyDescent="0.35">
      <c r="B11375" s="410" t="s">
        <v>12183</v>
      </c>
      <c r="C11375" s="411" t="s">
        <v>456</v>
      </c>
      <c r="D11375" s="412"/>
      <c r="E11375" s="412">
        <v>1700</v>
      </c>
      <c r="F11375" s="412">
        <v>0</v>
      </c>
      <c r="G11375" s="412"/>
      <c r="H11375" s="413"/>
    </row>
    <row r="11376" spans="2:8" ht="40.5" x14ac:dyDescent="0.35">
      <c r="B11376" s="410" t="s">
        <v>12184</v>
      </c>
      <c r="C11376" s="411" t="s">
        <v>456</v>
      </c>
      <c r="D11376" s="412"/>
      <c r="E11376" s="412">
        <v>0</v>
      </c>
      <c r="F11376" s="412">
        <v>1850</v>
      </c>
      <c r="G11376" s="412"/>
      <c r="H11376" s="413"/>
    </row>
    <row r="11377" spans="2:8" ht="40.5" x14ac:dyDescent="0.35">
      <c r="B11377" s="410" t="s">
        <v>12185</v>
      </c>
      <c r="C11377" s="411" t="s">
        <v>456</v>
      </c>
      <c r="D11377" s="412"/>
      <c r="E11377" s="412">
        <v>1850</v>
      </c>
      <c r="F11377" s="412">
        <v>0</v>
      </c>
      <c r="G11377" s="412"/>
      <c r="H11377" s="413"/>
    </row>
    <row r="11378" spans="2:8" ht="40.5" x14ac:dyDescent="0.35">
      <c r="B11378" s="410" t="s">
        <v>12186</v>
      </c>
      <c r="C11378" s="411" t="s">
        <v>456</v>
      </c>
      <c r="D11378" s="412"/>
      <c r="E11378" s="412">
        <v>0</v>
      </c>
      <c r="F11378" s="412">
        <v>3400</v>
      </c>
      <c r="G11378" s="412"/>
      <c r="H11378" s="413"/>
    </row>
    <row r="11379" spans="2:8" ht="40.5" x14ac:dyDescent="0.35">
      <c r="B11379" s="410" t="s">
        <v>12187</v>
      </c>
      <c r="C11379" s="411" t="s">
        <v>456</v>
      </c>
      <c r="D11379" s="412"/>
      <c r="E11379" s="412">
        <v>3400</v>
      </c>
      <c r="F11379" s="412">
        <v>0</v>
      </c>
      <c r="G11379" s="412"/>
      <c r="H11379" s="413"/>
    </row>
    <row r="11380" spans="2:8" ht="40.5" x14ac:dyDescent="0.35">
      <c r="B11380" s="410" t="s">
        <v>12188</v>
      </c>
      <c r="C11380" s="411" t="s">
        <v>456</v>
      </c>
      <c r="D11380" s="412"/>
      <c r="E11380" s="412">
        <v>0</v>
      </c>
      <c r="F11380" s="412">
        <v>1023.94</v>
      </c>
      <c r="G11380" s="412"/>
      <c r="H11380" s="413"/>
    </row>
    <row r="11381" spans="2:8" ht="40.5" x14ac:dyDescent="0.35">
      <c r="B11381" s="410" t="s">
        <v>12189</v>
      </c>
      <c r="C11381" s="411" t="s">
        <v>456</v>
      </c>
      <c r="D11381" s="412"/>
      <c r="E11381" s="412">
        <v>1023.94</v>
      </c>
      <c r="F11381" s="412">
        <v>0</v>
      </c>
      <c r="G11381" s="412"/>
      <c r="H11381" s="413"/>
    </row>
    <row r="11382" spans="2:8" ht="40.5" x14ac:dyDescent="0.35">
      <c r="B11382" s="410" t="s">
        <v>12190</v>
      </c>
      <c r="C11382" s="411" t="s">
        <v>456</v>
      </c>
      <c r="D11382" s="412"/>
      <c r="E11382" s="412">
        <v>0</v>
      </c>
      <c r="F11382" s="412">
        <v>2050</v>
      </c>
      <c r="G11382" s="412"/>
      <c r="H11382" s="413"/>
    </row>
    <row r="11383" spans="2:8" ht="40.5" x14ac:dyDescent="0.35">
      <c r="B11383" s="410" t="s">
        <v>12191</v>
      </c>
      <c r="C11383" s="411" t="s">
        <v>456</v>
      </c>
      <c r="D11383" s="412"/>
      <c r="E11383" s="412">
        <v>2050</v>
      </c>
      <c r="F11383" s="412">
        <v>0</v>
      </c>
      <c r="G11383" s="412"/>
      <c r="H11383" s="413"/>
    </row>
    <row r="11384" spans="2:8" ht="40.5" x14ac:dyDescent="0.35">
      <c r="B11384" s="410" t="s">
        <v>12192</v>
      </c>
      <c r="C11384" s="411" t="s">
        <v>456</v>
      </c>
      <c r="D11384" s="412"/>
      <c r="E11384" s="412">
        <v>0</v>
      </c>
      <c r="F11384" s="412">
        <v>650</v>
      </c>
      <c r="G11384" s="412"/>
      <c r="H11384" s="413"/>
    </row>
    <row r="11385" spans="2:8" ht="40.5" x14ac:dyDescent="0.35">
      <c r="B11385" s="410" t="s">
        <v>12193</v>
      </c>
      <c r="C11385" s="411" t="s">
        <v>456</v>
      </c>
      <c r="D11385" s="412"/>
      <c r="E11385" s="412">
        <v>650</v>
      </c>
      <c r="F11385" s="412">
        <v>0</v>
      </c>
      <c r="G11385" s="412"/>
      <c r="H11385" s="413"/>
    </row>
    <row r="11386" spans="2:8" ht="40.5" x14ac:dyDescent="0.35">
      <c r="B11386" s="410" t="s">
        <v>12194</v>
      </c>
      <c r="C11386" s="411" t="s">
        <v>456</v>
      </c>
      <c r="D11386" s="412"/>
      <c r="E11386" s="412">
        <v>0</v>
      </c>
      <c r="F11386" s="412">
        <v>800</v>
      </c>
      <c r="G11386" s="412"/>
      <c r="H11386" s="413"/>
    </row>
    <row r="11387" spans="2:8" ht="40.5" x14ac:dyDescent="0.35">
      <c r="B11387" s="410" t="s">
        <v>12195</v>
      </c>
      <c r="C11387" s="411" t="s">
        <v>456</v>
      </c>
      <c r="D11387" s="412"/>
      <c r="E11387" s="412">
        <v>800</v>
      </c>
      <c r="F11387" s="412">
        <v>0</v>
      </c>
      <c r="G11387" s="412"/>
      <c r="H11387" s="413"/>
    </row>
    <row r="11388" spans="2:8" ht="40.5" x14ac:dyDescent="0.35">
      <c r="B11388" s="410" t="s">
        <v>12196</v>
      </c>
      <c r="C11388" s="411" t="s">
        <v>456</v>
      </c>
      <c r="D11388" s="412"/>
      <c r="E11388" s="412">
        <v>0</v>
      </c>
      <c r="F11388" s="412">
        <v>700</v>
      </c>
      <c r="G11388" s="412"/>
      <c r="H11388" s="413"/>
    </row>
    <row r="11389" spans="2:8" ht="40.5" x14ac:dyDescent="0.35">
      <c r="B11389" s="410" t="s">
        <v>12197</v>
      </c>
      <c r="C11389" s="411" t="s">
        <v>456</v>
      </c>
      <c r="D11389" s="412"/>
      <c r="E11389" s="412">
        <v>700</v>
      </c>
      <c r="F11389" s="412">
        <v>0</v>
      </c>
      <c r="G11389" s="412"/>
      <c r="H11389" s="413"/>
    </row>
    <row r="11390" spans="2:8" ht="53.25" x14ac:dyDescent="0.35">
      <c r="B11390" s="410" t="s">
        <v>12198</v>
      </c>
      <c r="C11390" s="411" t="s">
        <v>533</v>
      </c>
      <c r="D11390" s="412"/>
      <c r="E11390" s="412">
        <v>0</v>
      </c>
      <c r="F11390" s="412">
        <v>600</v>
      </c>
      <c r="G11390" s="412"/>
      <c r="H11390" s="413"/>
    </row>
    <row r="11391" spans="2:8" ht="53.25" x14ac:dyDescent="0.35">
      <c r="B11391" s="410" t="s">
        <v>12199</v>
      </c>
      <c r="C11391" s="411" t="s">
        <v>533</v>
      </c>
      <c r="D11391" s="412"/>
      <c r="E11391" s="412">
        <v>600</v>
      </c>
      <c r="F11391" s="412">
        <v>0</v>
      </c>
      <c r="G11391" s="412"/>
      <c r="H11391" s="413"/>
    </row>
    <row r="11392" spans="2:8" ht="53.25" x14ac:dyDescent="0.35">
      <c r="B11392" s="410" t="s">
        <v>12200</v>
      </c>
      <c r="C11392" s="411" t="s">
        <v>533</v>
      </c>
      <c r="D11392" s="412"/>
      <c r="E11392" s="412">
        <v>0</v>
      </c>
      <c r="F11392" s="412">
        <v>900</v>
      </c>
      <c r="G11392" s="412"/>
      <c r="H11392" s="413"/>
    </row>
    <row r="11393" spans="2:8" ht="53.25" x14ac:dyDescent="0.35">
      <c r="B11393" s="410" t="s">
        <v>12201</v>
      </c>
      <c r="C11393" s="411" t="s">
        <v>533</v>
      </c>
      <c r="D11393" s="412"/>
      <c r="E11393" s="412">
        <v>900</v>
      </c>
      <c r="F11393" s="412">
        <v>0</v>
      </c>
      <c r="G11393" s="412"/>
      <c r="H11393" s="413"/>
    </row>
    <row r="11394" spans="2:8" ht="53.25" x14ac:dyDescent="0.35">
      <c r="B11394" s="410" t="s">
        <v>12202</v>
      </c>
      <c r="C11394" s="411" t="s">
        <v>533</v>
      </c>
      <c r="D11394" s="412"/>
      <c r="E11394" s="412">
        <v>0</v>
      </c>
      <c r="F11394" s="412">
        <v>8000</v>
      </c>
      <c r="G11394" s="412"/>
      <c r="H11394" s="413"/>
    </row>
    <row r="11395" spans="2:8" ht="53.25" x14ac:dyDescent="0.35">
      <c r="B11395" s="410" t="s">
        <v>12203</v>
      </c>
      <c r="C11395" s="411" t="s">
        <v>533</v>
      </c>
      <c r="D11395" s="412"/>
      <c r="E11395" s="412">
        <v>8000</v>
      </c>
      <c r="F11395" s="412">
        <v>0</v>
      </c>
      <c r="G11395" s="412"/>
      <c r="H11395" s="413"/>
    </row>
    <row r="11396" spans="2:8" ht="53.25" x14ac:dyDescent="0.35">
      <c r="B11396" s="410" t="s">
        <v>12204</v>
      </c>
      <c r="C11396" s="411" t="s">
        <v>533</v>
      </c>
      <c r="D11396" s="412"/>
      <c r="E11396" s="412">
        <v>0</v>
      </c>
      <c r="F11396" s="412">
        <v>1725</v>
      </c>
      <c r="G11396" s="412"/>
      <c r="H11396" s="413"/>
    </row>
    <row r="11397" spans="2:8" ht="53.25" x14ac:dyDescent="0.35">
      <c r="B11397" s="410" t="s">
        <v>12205</v>
      </c>
      <c r="C11397" s="411" t="s">
        <v>533</v>
      </c>
      <c r="D11397" s="412"/>
      <c r="E11397" s="412">
        <v>1725</v>
      </c>
      <c r="F11397" s="412">
        <v>0</v>
      </c>
      <c r="G11397" s="412"/>
      <c r="H11397" s="413"/>
    </row>
    <row r="11398" spans="2:8" ht="53.25" x14ac:dyDescent="0.35">
      <c r="B11398" s="410" t="s">
        <v>12206</v>
      </c>
      <c r="C11398" s="411" t="s">
        <v>533</v>
      </c>
      <c r="D11398" s="412"/>
      <c r="E11398" s="412">
        <v>0</v>
      </c>
      <c r="F11398" s="412">
        <v>5200</v>
      </c>
      <c r="G11398" s="412"/>
      <c r="H11398" s="413"/>
    </row>
    <row r="11399" spans="2:8" ht="53.25" x14ac:dyDescent="0.35">
      <c r="B11399" s="410" t="s">
        <v>12207</v>
      </c>
      <c r="C11399" s="411" t="s">
        <v>533</v>
      </c>
      <c r="D11399" s="412"/>
      <c r="E11399" s="412">
        <v>5200</v>
      </c>
      <c r="F11399" s="412">
        <v>0</v>
      </c>
      <c r="G11399" s="412"/>
      <c r="H11399" s="413"/>
    </row>
    <row r="11400" spans="2:8" ht="53.25" x14ac:dyDescent="0.35">
      <c r="B11400" s="410" t="s">
        <v>12208</v>
      </c>
      <c r="C11400" s="411" t="s">
        <v>533</v>
      </c>
      <c r="D11400" s="412"/>
      <c r="E11400" s="412">
        <v>0</v>
      </c>
      <c r="F11400" s="412">
        <v>2600</v>
      </c>
      <c r="G11400" s="412"/>
      <c r="H11400" s="413"/>
    </row>
    <row r="11401" spans="2:8" ht="53.25" x14ac:dyDescent="0.35">
      <c r="B11401" s="410" t="s">
        <v>12209</v>
      </c>
      <c r="C11401" s="411" t="s">
        <v>533</v>
      </c>
      <c r="D11401" s="412"/>
      <c r="E11401" s="412">
        <v>2600</v>
      </c>
      <c r="F11401" s="412">
        <v>0</v>
      </c>
      <c r="G11401" s="412"/>
      <c r="H11401" s="413"/>
    </row>
    <row r="11402" spans="2:8" ht="53.25" x14ac:dyDescent="0.35">
      <c r="B11402" s="410" t="s">
        <v>12210</v>
      </c>
      <c r="C11402" s="411" t="s">
        <v>533</v>
      </c>
      <c r="D11402" s="412"/>
      <c r="E11402" s="412">
        <v>0</v>
      </c>
      <c r="F11402" s="412">
        <v>1100</v>
      </c>
      <c r="G11402" s="412"/>
      <c r="H11402" s="413"/>
    </row>
    <row r="11403" spans="2:8" ht="53.25" x14ac:dyDescent="0.35">
      <c r="B11403" s="410" t="s">
        <v>12211</v>
      </c>
      <c r="C11403" s="411" t="s">
        <v>533</v>
      </c>
      <c r="D11403" s="412"/>
      <c r="E11403" s="412">
        <v>1100</v>
      </c>
      <c r="F11403" s="412">
        <v>0</v>
      </c>
      <c r="G11403" s="412"/>
      <c r="H11403" s="413"/>
    </row>
    <row r="11404" spans="2:8" ht="53.25" x14ac:dyDescent="0.35">
      <c r="B11404" s="410" t="s">
        <v>12212</v>
      </c>
      <c r="C11404" s="411" t="s">
        <v>533</v>
      </c>
      <c r="D11404" s="412"/>
      <c r="E11404" s="412">
        <v>0</v>
      </c>
      <c r="F11404" s="412">
        <v>5100</v>
      </c>
      <c r="G11404" s="412"/>
      <c r="H11404" s="413"/>
    </row>
    <row r="11405" spans="2:8" ht="53.25" x14ac:dyDescent="0.35">
      <c r="B11405" s="410" t="s">
        <v>12213</v>
      </c>
      <c r="C11405" s="411" t="s">
        <v>533</v>
      </c>
      <c r="D11405" s="412"/>
      <c r="E11405" s="412">
        <v>5100</v>
      </c>
      <c r="F11405" s="412">
        <v>0</v>
      </c>
      <c r="G11405" s="412"/>
      <c r="H11405" s="413"/>
    </row>
    <row r="11406" spans="2:8" ht="53.25" x14ac:dyDescent="0.35">
      <c r="B11406" s="410" t="s">
        <v>12214</v>
      </c>
      <c r="C11406" s="411" t="s">
        <v>533</v>
      </c>
      <c r="D11406" s="412"/>
      <c r="E11406" s="412">
        <v>0</v>
      </c>
      <c r="F11406" s="412">
        <v>1000</v>
      </c>
      <c r="G11406" s="412"/>
      <c r="H11406" s="413"/>
    </row>
    <row r="11407" spans="2:8" ht="53.25" x14ac:dyDescent="0.35">
      <c r="B11407" s="410" t="s">
        <v>12215</v>
      </c>
      <c r="C11407" s="411" t="s">
        <v>533</v>
      </c>
      <c r="D11407" s="412"/>
      <c r="E11407" s="412">
        <v>1000</v>
      </c>
      <c r="F11407" s="412">
        <v>0</v>
      </c>
      <c r="G11407" s="412"/>
      <c r="H11407" s="413"/>
    </row>
    <row r="11408" spans="2:8" ht="53.25" x14ac:dyDescent="0.35">
      <c r="B11408" s="410" t="s">
        <v>12216</v>
      </c>
      <c r="C11408" s="411" t="s">
        <v>533</v>
      </c>
      <c r="D11408" s="412"/>
      <c r="E11408" s="412">
        <v>0</v>
      </c>
      <c r="F11408" s="412">
        <v>700</v>
      </c>
      <c r="G11408" s="412"/>
      <c r="H11408" s="413"/>
    </row>
    <row r="11409" spans="2:8" ht="53.25" x14ac:dyDescent="0.35">
      <c r="B11409" s="410" t="s">
        <v>12217</v>
      </c>
      <c r="C11409" s="411" t="s">
        <v>533</v>
      </c>
      <c r="D11409" s="412"/>
      <c r="E11409" s="412">
        <v>700</v>
      </c>
      <c r="F11409" s="412">
        <v>0</v>
      </c>
      <c r="G11409" s="412"/>
      <c r="H11409" s="413"/>
    </row>
    <row r="11410" spans="2:8" ht="27.75" x14ac:dyDescent="0.35">
      <c r="B11410" s="410" t="s">
        <v>12218</v>
      </c>
      <c r="C11410" s="411" t="s">
        <v>567</v>
      </c>
      <c r="D11410" s="412"/>
      <c r="E11410" s="412">
        <v>0</v>
      </c>
      <c r="F11410" s="412">
        <v>4400</v>
      </c>
      <c r="G11410" s="412"/>
      <c r="H11410" s="413"/>
    </row>
    <row r="11411" spans="2:8" ht="27.75" x14ac:dyDescent="0.35">
      <c r="B11411" s="410" t="s">
        <v>12219</v>
      </c>
      <c r="C11411" s="411" t="s">
        <v>567</v>
      </c>
      <c r="D11411" s="412"/>
      <c r="E11411" s="412">
        <v>4400</v>
      </c>
      <c r="F11411" s="412">
        <v>0</v>
      </c>
      <c r="G11411" s="412"/>
      <c r="H11411" s="413"/>
    </row>
    <row r="11412" spans="2:8" ht="27.75" x14ac:dyDescent="0.35">
      <c r="B11412" s="410" t="s">
        <v>12220</v>
      </c>
      <c r="C11412" s="411" t="s">
        <v>567</v>
      </c>
      <c r="D11412" s="412"/>
      <c r="E11412" s="412">
        <v>0</v>
      </c>
      <c r="F11412" s="412">
        <v>800</v>
      </c>
      <c r="G11412" s="412"/>
      <c r="H11412" s="413"/>
    </row>
    <row r="11413" spans="2:8" ht="27.75" x14ac:dyDescent="0.35">
      <c r="B11413" s="410" t="s">
        <v>12221</v>
      </c>
      <c r="C11413" s="411" t="s">
        <v>567</v>
      </c>
      <c r="D11413" s="412"/>
      <c r="E11413" s="412">
        <v>800</v>
      </c>
      <c r="F11413" s="412">
        <v>0</v>
      </c>
      <c r="G11413" s="412"/>
      <c r="H11413" s="413"/>
    </row>
    <row r="11414" spans="2:8" ht="27.75" x14ac:dyDescent="0.35">
      <c r="B11414" s="410" t="s">
        <v>12222</v>
      </c>
      <c r="C11414" s="411" t="s">
        <v>567</v>
      </c>
      <c r="D11414" s="412"/>
      <c r="E11414" s="412">
        <v>0</v>
      </c>
      <c r="F11414" s="412">
        <v>400</v>
      </c>
      <c r="G11414" s="412"/>
      <c r="H11414" s="413"/>
    </row>
    <row r="11415" spans="2:8" ht="27.75" x14ac:dyDescent="0.35">
      <c r="B11415" s="410" t="s">
        <v>12223</v>
      </c>
      <c r="C11415" s="411" t="s">
        <v>567</v>
      </c>
      <c r="D11415" s="412"/>
      <c r="E11415" s="412">
        <v>400</v>
      </c>
      <c r="F11415" s="412">
        <v>0</v>
      </c>
      <c r="G11415" s="412"/>
      <c r="H11415" s="413"/>
    </row>
    <row r="11416" spans="2:8" ht="27.75" x14ac:dyDescent="0.35">
      <c r="B11416" s="410" t="s">
        <v>12224</v>
      </c>
      <c r="C11416" s="411" t="s">
        <v>567</v>
      </c>
      <c r="D11416" s="412"/>
      <c r="E11416" s="412">
        <v>0</v>
      </c>
      <c r="F11416" s="412">
        <v>3450</v>
      </c>
      <c r="G11416" s="412"/>
      <c r="H11416" s="413"/>
    </row>
    <row r="11417" spans="2:8" ht="27.75" x14ac:dyDescent="0.35">
      <c r="B11417" s="410" t="s">
        <v>12225</v>
      </c>
      <c r="C11417" s="411" t="s">
        <v>567</v>
      </c>
      <c r="D11417" s="412"/>
      <c r="E11417" s="412">
        <v>3450</v>
      </c>
      <c r="F11417" s="412">
        <v>0</v>
      </c>
      <c r="G11417" s="412"/>
      <c r="H11417" s="413"/>
    </row>
    <row r="11418" spans="2:8" ht="27.75" x14ac:dyDescent="0.35">
      <c r="B11418" s="410" t="s">
        <v>12226</v>
      </c>
      <c r="C11418" s="411" t="s">
        <v>567</v>
      </c>
      <c r="D11418" s="412"/>
      <c r="E11418" s="412">
        <v>0</v>
      </c>
      <c r="F11418" s="412">
        <v>600</v>
      </c>
      <c r="G11418" s="412"/>
      <c r="H11418" s="413"/>
    </row>
    <row r="11419" spans="2:8" ht="27.75" x14ac:dyDescent="0.35">
      <c r="B11419" s="410" t="s">
        <v>12227</v>
      </c>
      <c r="C11419" s="411" t="s">
        <v>567</v>
      </c>
      <c r="D11419" s="412"/>
      <c r="E11419" s="412">
        <v>600</v>
      </c>
      <c r="F11419" s="412">
        <v>0</v>
      </c>
      <c r="G11419" s="412"/>
      <c r="H11419" s="413"/>
    </row>
    <row r="11420" spans="2:8" ht="27.75" x14ac:dyDescent="0.35">
      <c r="B11420" s="410" t="s">
        <v>12228</v>
      </c>
      <c r="C11420" s="411" t="s">
        <v>567</v>
      </c>
      <c r="D11420" s="412"/>
      <c r="E11420" s="412">
        <v>0</v>
      </c>
      <c r="F11420" s="412">
        <v>2200</v>
      </c>
      <c r="G11420" s="412"/>
      <c r="H11420" s="413"/>
    </row>
    <row r="11421" spans="2:8" ht="27.75" x14ac:dyDescent="0.35">
      <c r="B11421" s="410" t="s">
        <v>12229</v>
      </c>
      <c r="C11421" s="411" t="s">
        <v>567</v>
      </c>
      <c r="D11421" s="412"/>
      <c r="E11421" s="412">
        <v>2200</v>
      </c>
      <c r="F11421" s="412">
        <v>0</v>
      </c>
      <c r="G11421" s="412"/>
      <c r="H11421" s="413"/>
    </row>
    <row r="11422" spans="2:8" ht="27.75" x14ac:dyDescent="0.35">
      <c r="B11422" s="410" t="s">
        <v>12230</v>
      </c>
      <c r="C11422" s="411" t="s">
        <v>567</v>
      </c>
      <c r="D11422" s="412"/>
      <c r="E11422" s="412">
        <v>0</v>
      </c>
      <c r="F11422" s="412">
        <v>1100</v>
      </c>
      <c r="G11422" s="412"/>
      <c r="H11422" s="413"/>
    </row>
    <row r="11423" spans="2:8" ht="27.75" x14ac:dyDescent="0.35">
      <c r="B11423" s="410" t="s">
        <v>12231</v>
      </c>
      <c r="C11423" s="411" t="s">
        <v>567</v>
      </c>
      <c r="D11423" s="412"/>
      <c r="E11423" s="412">
        <v>1100</v>
      </c>
      <c r="F11423" s="412">
        <v>0</v>
      </c>
      <c r="G11423" s="412"/>
      <c r="H11423" s="413"/>
    </row>
    <row r="11424" spans="2:8" ht="27.75" x14ac:dyDescent="0.35">
      <c r="B11424" s="410" t="s">
        <v>12232</v>
      </c>
      <c r="C11424" s="411" t="s">
        <v>567</v>
      </c>
      <c r="D11424" s="412"/>
      <c r="E11424" s="412">
        <v>0</v>
      </c>
      <c r="F11424" s="412">
        <v>1800</v>
      </c>
      <c r="G11424" s="412"/>
      <c r="H11424" s="413"/>
    </row>
    <row r="11425" spans="2:8" ht="27.75" x14ac:dyDescent="0.35">
      <c r="B11425" s="410" t="s">
        <v>12233</v>
      </c>
      <c r="C11425" s="411" t="s">
        <v>567</v>
      </c>
      <c r="D11425" s="412"/>
      <c r="E11425" s="412">
        <v>1800</v>
      </c>
      <c r="F11425" s="412">
        <v>0</v>
      </c>
      <c r="G11425" s="412"/>
      <c r="H11425" s="413"/>
    </row>
    <row r="11426" spans="2:8" ht="40.5" x14ac:dyDescent="0.35">
      <c r="B11426" s="410" t="s">
        <v>12234</v>
      </c>
      <c r="C11426" s="411" t="s">
        <v>585</v>
      </c>
      <c r="D11426" s="412"/>
      <c r="E11426" s="412">
        <v>0</v>
      </c>
      <c r="F11426" s="412">
        <v>1681.04</v>
      </c>
      <c r="G11426" s="412"/>
      <c r="H11426" s="413"/>
    </row>
    <row r="11427" spans="2:8" ht="40.5" x14ac:dyDescent="0.35">
      <c r="B11427" s="410" t="s">
        <v>12235</v>
      </c>
      <c r="C11427" s="411" t="s">
        <v>585</v>
      </c>
      <c r="D11427" s="412"/>
      <c r="E11427" s="412">
        <v>1681.04</v>
      </c>
      <c r="F11427" s="412">
        <v>0</v>
      </c>
      <c r="G11427" s="412"/>
      <c r="H11427" s="413"/>
    </row>
    <row r="11428" spans="2:8" ht="40.5" x14ac:dyDescent="0.35">
      <c r="B11428" s="410" t="s">
        <v>12236</v>
      </c>
      <c r="C11428" s="411" t="s">
        <v>585</v>
      </c>
      <c r="D11428" s="412"/>
      <c r="E11428" s="412">
        <v>0</v>
      </c>
      <c r="F11428" s="412">
        <v>2700</v>
      </c>
      <c r="G11428" s="412"/>
      <c r="H11428" s="413"/>
    </row>
    <row r="11429" spans="2:8" ht="40.5" x14ac:dyDescent="0.35">
      <c r="B11429" s="410" t="s">
        <v>12237</v>
      </c>
      <c r="C11429" s="411" t="s">
        <v>585</v>
      </c>
      <c r="D11429" s="412"/>
      <c r="E11429" s="412">
        <v>2700</v>
      </c>
      <c r="F11429" s="412">
        <v>0</v>
      </c>
      <c r="G11429" s="412"/>
      <c r="H11429" s="413"/>
    </row>
    <row r="11430" spans="2:8" ht="40.5" x14ac:dyDescent="0.35">
      <c r="B11430" s="410" t="s">
        <v>12238</v>
      </c>
      <c r="C11430" s="411" t="s">
        <v>585</v>
      </c>
      <c r="D11430" s="412"/>
      <c r="E11430" s="412">
        <v>0</v>
      </c>
      <c r="F11430" s="412">
        <v>2000</v>
      </c>
      <c r="G11430" s="412"/>
      <c r="H11430" s="413"/>
    </row>
    <row r="11431" spans="2:8" ht="40.5" x14ac:dyDescent="0.35">
      <c r="B11431" s="410" t="s">
        <v>12239</v>
      </c>
      <c r="C11431" s="411" t="s">
        <v>585</v>
      </c>
      <c r="D11431" s="412"/>
      <c r="E11431" s="412">
        <v>2000</v>
      </c>
      <c r="F11431" s="412">
        <v>0</v>
      </c>
      <c r="G11431" s="412"/>
      <c r="H11431" s="413"/>
    </row>
    <row r="11432" spans="2:8" ht="40.5" x14ac:dyDescent="0.35">
      <c r="B11432" s="410" t="s">
        <v>12240</v>
      </c>
      <c r="C11432" s="411" t="s">
        <v>585</v>
      </c>
      <c r="D11432" s="412"/>
      <c r="E11432" s="412">
        <v>0</v>
      </c>
      <c r="F11432" s="412">
        <v>700</v>
      </c>
      <c r="G11432" s="412"/>
      <c r="H11432" s="413"/>
    </row>
    <row r="11433" spans="2:8" ht="40.5" x14ac:dyDescent="0.35">
      <c r="B11433" s="410" t="s">
        <v>12241</v>
      </c>
      <c r="C11433" s="411" t="s">
        <v>585</v>
      </c>
      <c r="D11433" s="412"/>
      <c r="E11433" s="412">
        <v>700</v>
      </c>
      <c r="F11433" s="412">
        <v>0</v>
      </c>
      <c r="G11433" s="412"/>
      <c r="H11433" s="413"/>
    </row>
    <row r="11434" spans="2:8" ht="40.5" x14ac:dyDescent="0.35">
      <c r="B11434" s="410" t="s">
        <v>12242</v>
      </c>
      <c r="C11434" s="411" t="s">
        <v>585</v>
      </c>
      <c r="D11434" s="412"/>
      <c r="E11434" s="412">
        <v>0</v>
      </c>
      <c r="F11434" s="412">
        <v>500</v>
      </c>
      <c r="G11434" s="412"/>
      <c r="H11434" s="413"/>
    </row>
    <row r="11435" spans="2:8" ht="40.5" x14ac:dyDescent="0.35">
      <c r="B11435" s="410" t="s">
        <v>12243</v>
      </c>
      <c r="C11435" s="411" t="s">
        <v>585</v>
      </c>
      <c r="D11435" s="412"/>
      <c r="E11435" s="412">
        <v>500</v>
      </c>
      <c r="F11435" s="412">
        <v>0</v>
      </c>
      <c r="G11435" s="412"/>
      <c r="H11435" s="413"/>
    </row>
    <row r="11436" spans="2:8" ht="40.5" x14ac:dyDescent="0.35">
      <c r="B11436" s="410" t="s">
        <v>12244</v>
      </c>
      <c r="C11436" s="411" t="s">
        <v>585</v>
      </c>
      <c r="D11436" s="412"/>
      <c r="E11436" s="412">
        <v>0</v>
      </c>
      <c r="F11436" s="412">
        <v>1250</v>
      </c>
      <c r="G11436" s="412"/>
      <c r="H11436" s="413"/>
    </row>
    <row r="11437" spans="2:8" ht="40.5" x14ac:dyDescent="0.35">
      <c r="B11437" s="410" t="s">
        <v>12245</v>
      </c>
      <c r="C11437" s="411" t="s">
        <v>585</v>
      </c>
      <c r="D11437" s="412"/>
      <c r="E11437" s="412">
        <v>1250</v>
      </c>
      <c r="F11437" s="412">
        <v>0</v>
      </c>
      <c r="G11437" s="412"/>
      <c r="H11437" s="413"/>
    </row>
    <row r="11438" spans="2:8" ht="40.5" x14ac:dyDescent="0.35">
      <c r="B11438" s="410" t="s">
        <v>12246</v>
      </c>
      <c r="C11438" s="411" t="s">
        <v>585</v>
      </c>
      <c r="D11438" s="412"/>
      <c r="E11438" s="412">
        <v>0</v>
      </c>
      <c r="F11438" s="412">
        <v>1250</v>
      </c>
      <c r="G11438" s="412"/>
      <c r="H11438" s="413"/>
    </row>
    <row r="11439" spans="2:8" ht="40.5" x14ac:dyDescent="0.35">
      <c r="B11439" s="410" t="s">
        <v>12247</v>
      </c>
      <c r="C11439" s="411" t="s">
        <v>585</v>
      </c>
      <c r="D11439" s="412"/>
      <c r="E11439" s="412">
        <v>1250</v>
      </c>
      <c r="F11439" s="412">
        <v>0</v>
      </c>
      <c r="G11439" s="412"/>
      <c r="H11439" s="413"/>
    </row>
    <row r="11440" spans="2:8" ht="40.5" x14ac:dyDescent="0.35">
      <c r="B11440" s="410" t="s">
        <v>12248</v>
      </c>
      <c r="C11440" s="411" t="s">
        <v>585</v>
      </c>
      <c r="D11440" s="412"/>
      <c r="E11440" s="412">
        <v>0</v>
      </c>
      <c r="F11440" s="412">
        <v>1400</v>
      </c>
      <c r="G11440" s="412"/>
      <c r="H11440" s="413"/>
    </row>
    <row r="11441" spans="2:8" ht="40.5" x14ac:dyDescent="0.35">
      <c r="B11441" s="410" t="s">
        <v>12249</v>
      </c>
      <c r="C11441" s="411" t="s">
        <v>585</v>
      </c>
      <c r="D11441" s="412"/>
      <c r="E11441" s="412">
        <v>1400</v>
      </c>
      <c r="F11441" s="412">
        <v>0</v>
      </c>
      <c r="G11441" s="412"/>
      <c r="H11441" s="413"/>
    </row>
    <row r="11442" spans="2:8" ht="40.5" x14ac:dyDescent="0.35">
      <c r="B11442" s="410" t="s">
        <v>12250</v>
      </c>
      <c r="C11442" s="411" t="s">
        <v>585</v>
      </c>
      <c r="D11442" s="412"/>
      <c r="E11442" s="412">
        <v>0</v>
      </c>
      <c r="F11442" s="412">
        <v>700</v>
      </c>
      <c r="G11442" s="412"/>
      <c r="H11442" s="413"/>
    </row>
    <row r="11443" spans="2:8" ht="40.5" x14ac:dyDescent="0.35">
      <c r="B11443" s="410" t="s">
        <v>12251</v>
      </c>
      <c r="C11443" s="411" t="s">
        <v>585</v>
      </c>
      <c r="D11443" s="412"/>
      <c r="E11443" s="412">
        <v>700</v>
      </c>
      <c r="F11443" s="412">
        <v>0</v>
      </c>
      <c r="G11443" s="412"/>
      <c r="H11443" s="413"/>
    </row>
    <row r="11444" spans="2:8" ht="40.5" x14ac:dyDescent="0.35">
      <c r="B11444" s="410" t="s">
        <v>12252</v>
      </c>
      <c r="C11444" s="411" t="s">
        <v>762</v>
      </c>
      <c r="D11444" s="412"/>
      <c r="E11444" s="412">
        <v>0</v>
      </c>
      <c r="F11444" s="412">
        <v>1250</v>
      </c>
      <c r="G11444" s="412"/>
      <c r="H11444" s="413"/>
    </row>
    <row r="11445" spans="2:8" ht="40.5" x14ac:dyDescent="0.35">
      <c r="B11445" s="410" t="s">
        <v>12253</v>
      </c>
      <c r="C11445" s="411" t="s">
        <v>762</v>
      </c>
      <c r="D11445" s="412"/>
      <c r="E11445" s="412">
        <v>1250</v>
      </c>
      <c r="F11445" s="412">
        <v>0</v>
      </c>
      <c r="G11445" s="412"/>
      <c r="H11445" s="413"/>
    </row>
    <row r="11446" spans="2:8" ht="40.5" x14ac:dyDescent="0.35">
      <c r="B11446" s="410" t="s">
        <v>12254</v>
      </c>
      <c r="C11446" s="411" t="s">
        <v>762</v>
      </c>
      <c r="D11446" s="412"/>
      <c r="E11446" s="412">
        <v>0</v>
      </c>
      <c r="F11446" s="412">
        <v>3830.73</v>
      </c>
      <c r="G11446" s="412"/>
      <c r="H11446" s="413"/>
    </row>
    <row r="11447" spans="2:8" ht="40.5" x14ac:dyDescent="0.35">
      <c r="B11447" s="410" t="s">
        <v>12255</v>
      </c>
      <c r="C11447" s="411" t="s">
        <v>762</v>
      </c>
      <c r="D11447" s="412"/>
      <c r="E11447" s="412">
        <v>3830.73</v>
      </c>
      <c r="F11447" s="412">
        <v>0</v>
      </c>
      <c r="G11447" s="412"/>
      <c r="H11447" s="413"/>
    </row>
    <row r="11448" spans="2:8" ht="40.5" x14ac:dyDescent="0.35">
      <c r="B11448" s="410" t="s">
        <v>12256</v>
      </c>
      <c r="C11448" s="411" t="s">
        <v>762</v>
      </c>
      <c r="D11448" s="412"/>
      <c r="E11448" s="412">
        <v>0</v>
      </c>
      <c r="F11448" s="412">
        <v>1700</v>
      </c>
      <c r="G11448" s="412"/>
      <c r="H11448" s="413"/>
    </row>
    <row r="11449" spans="2:8" ht="40.5" x14ac:dyDescent="0.35">
      <c r="B11449" s="410" t="s">
        <v>12257</v>
      </c>
      <c r="C11449" s="411" t="s">
        <v>762</v>
      </c>
      <c r="D11449" s="412"/>
      <c r="E11449" s="412">
        <v>1700</v>
      </c>
      <c r="F11449" s="412">
        <v>0</v>
      </c>
      <c r="G11449" s="412"/>
      <c r="H11449" s="413"/>
    </row>
    <row r="11450" spans="2:8" ht="40.5" x14ac:dyDescent="0.35">
      <c r="B11450" s="410" t="s">
        <v>12258</v>
      </c>
      <c r="C11450" s="411" t="s">
        <v>762</v>
      </c>
      <c r="D11450" s="412"/>
      <c r="E11450" s="412">
        <v>0</v>
      </c>
      <c r="F11450" s="412">
        <v>1400</v>
      </c>
      <c r="G11450" s="412"/>
      <c r="H11450" s="413"/>
    </row>
    <row r="11451" spans="2:8" ht="40.5" x14ac:dyDescent="0.35">
      <c r="B11451" s="410" t="s">
        <v>12259</v>
      </c>
      <c r="C11451" s="411" t="s">
        <v>762</v>
      </c>
      <c r="D11451" s="412"/>
      <c r="E11451" s="412">
        <v>1400</v>
      </c>
      <c r="F11451" s="412">
        <v>0</v>
      </c>
      <c r="G11451" s="412"/>
      <c r="H11451" s="413"/>
    </row>
    <row r="11452" spans="2:8" ht="40.5" x14ac:dyDescent="0.35">
      <c r="B11452" s="410" t="s">
        <v>12260</v>
      </c>
      <c r="C11452" s="411" t="s">
        <v>762</v>
      </c>
      <c r="D11452" s="412"/>
      <c r="E11452" s="412">
        <v>0</v>
      </c>
      <c r="F11452" s="412">
        <v>1300</v>
      </c>
      <c r="G11452" s="412"/>
      <c r="H11452" s="413"/>
    </row>
    <row r="11453" spans="2:8" ht="40.5" x14ac:dyDescent="0.35">
      <c r="B11453" s="410" t="s">
        <v>12261</v>
      </c>
      <c r="C11453" s="411" t="s">
        <v>762</v>
      </c>
      <c r="D11453" s="412"/>
      <c r="E11453" s="412">
        <v>1300</v>
      </c>
      <c r="F11453" s="412">
        <v>0</v>
      </c>
      <c r="G11453" s="412"/>
      <c r="H11453" s="413"/>
    </row>
    <row r="11454" spans="2:8" ht="40.5" x14ac:dyDescent="0.35">
      <c r="B11454" s="410" t="s">
        <v>12262</v>
      </c>
      <c r="C11454" s="411" t="s">
        <v>762</v>
      </c>
      <c r="D11454" s="412"/>
      <c r="E11454" s="412">
        <v>0</v>
      </c>
      <c r="F11454" s="412">
        <v>1100</v>
      </c>
      <c r="G11454" s="412"/>
      <c r="H11454" s="413"/>
    </row>
    <row r="11455" spans="2:8" ht="40.5" x14ac:dyDescent="0.35">
      <c r="B11455" s="410" t="s">
        <v>12263</v>
      </c>
      <c r="C11455" s="411" t="s">
        <v>762</v>
      </c>
      <c r="D11455" s="412"/>
      <c r="E11455" s="412">
        <v>1100</v>
      </c>
      <c r="F11455" s="412">
        <v>0</v>
      </c>
      <c r="G11455" s="412"/>
      <c r="H11455" s="413"/>
    </row>
    <row r="11456" spans="2:8" ht="40.5" x14ac:dyDescent="0.35">
      <c r="B11456" s="410" t="s">
        <v>12264</v>
      </c>
      <c r="C11456" s="411" t="s">
        <v>762</v>
      </c>
      <c r="D11456" s="412"/>
      <c r="E11456" s="412">
        <v>0</v>
      </c>
      <c r="F11456" s="412">
        <v>700</v>
      </c>
      <c r="G11456" s="412"/>
      <c r="H11456" s="413"/>
    </row>
    <row r="11457" spans="2:8" ht="40.5" x14ac:dyDescent="0.35">
      <c r="B11457" s="410" t="s">
        <v>12265</v>
      </c>
      <c r="C11457" s="411" t="s">
        <v>762</v>
      </c>
      <c r="D11457" s="412"/>
      <c r="E11457" s="412">
        <v>700</v>
      </c>
      <c r="F11457" s="412">
        <v>0</v>
      </c>
      <c r="G11457" s="412"/>
      <c r="H11457" s="413"/>
    </row>
    <row r="11458" spans="2:8" ht="40.5" x14ac:dyDescent="0.35">
      <c r="B11458" s="410" t="s">
        <v>12266</v>
      </c>
      <c r="C11458" s="411" t="s">
        <v>762</v>
      </c>
      <c r="D11458" s="412"/>
      <c r="E11458" s="412">
        <v>0</v>
      </c>
      <c r="F11458" s="412">
        <v>750</v>
      </c>
      <c r="G11458" s="412"/>
      <c r="H11458" s="413"/>
    </row>
    <row r="11459" spans="2:8" ht="40.5" x14ac:dyDescent="0.35">
      <c r="B11459" s="410" t="s">
        <v>12267</v>
      </c>
      <c r="C11459" s="411" t="s">
        <v>762</v>
      </c>
      <c r="D11459" s="412"/>
      <c r="E11459" s="412">
        <v>750</v>
      </c>
      <c r="F11459" s="412">
        <v>0</v>
      </c>
      <c r="G11459" s="412"/>
      <c r="H11459" s="413"/>
    </row>
    <row r="11460" spans="2:8" ht="40.5" x14ac:dyDescent="0.35">
      <c r="B11460" s="410" t="s">
        <v>12268</v>
      </c>
      <c r="C11460" s="411" t="s">
        <v>762</v>
      </c>
      <c r="D11460" s="412"/>
      <c r="E11460" s="412">
        <v>0</v>
      </c>
      <c r="F11460" s="412">
        <v>1100</v>
      </c>
      <c r="G11460" s="412"/>
      <c r="H11460" s="413"/>
    </row>
    <row r="11461" spans="2:8" ht="40.5" x14ac:dyDescent="0.35">
      <c r="B11461" s="410" t="s">
        <v>12269</v>
      </c>
      <c r="C11461" s="411" t="s">
        <v>762</v>
      </c>
      <c r="D11461" s="412"/>
      <c r="E11461" s="412">
        <v>1100</v>
      </c>
      <c r="F11461" s="412">
        <v>0</v>
      </c>
      <c r="G11461" s="412"/>
      <c r="H11461" s="413"/>
    </row>
    <row r="11462" spans="2:8" ht="40.5" x14ac:dyDescent="0.35">
      <c r="B11462" s="410" t="s">
        <v>12270</v>
      </c>
      <c r="C11462" s="411" t="s">
        <v>762</v>
      </c>
      <c r="D11462" s="412"/>
      <c r="E11462" s="412">
        <v>0</v>
      </c>
      <c r="F11462" s="412">
        <v>650</v>
      </c>
      <c r="G11462" s="412"/>
      <c r="H11462" s="413"/>
    </row>
    <row r="11463" spans="2:8" ht="40.5" x14ac:dyDescent="0.35">
      <c r="B11463" s="410" t="s">
        <v>12271</v>
      </c>
      <c r="C11463" s="411" t="s">
        <v>762</v>
      </c>
      <c r="D11463" s="412"/>
      <c r="E11463" s="412">
        <v>650</v>
      </c>
      <c r="F11463" s="412">
        <v>0</v>
      </c>
      <c r="G11463" s="412"/>
      <c r="H11463" s="413"/>
    </row>
    <row r="11464" spans="2:8" ht="40.5" x14ac:dyDescent="0.35">
      <c r="B11464" s="410" t="s">
        <v>12272</v>
      </c>
      <c r="C11464" s="411" t="s">
        <v>820</v>
      </c>
      <c r="D11464" s="412"/>
      <c r="E11464" s="412">
        <v>0</v>
      </c>
      <c r="F11464" s="412">
        <v>500</v>
      </c>
      <c r="G11464" s="412"/>
      <c r="H11464" s="413"/>
    </row>
    <row r="11465" spans="2:8" ht="40.5" x14ac:dyDescent="0.35">
      <c r="B11465" s="410" t="s">
        <v>12273</v>
      </c>
      <c r="C11465" s="411" t="s">
        <v>820</v>
      </c>
      <c r="D11465" s="412"/>
      <c r="E11465" s="412">
        <v>500</v>
      </c>
      <c r="F11465" s="412">
        <v>0</v>
      </c>
      <c r="G11465" s="412"/>
      <c r="H11465" s="413"/>
    </row>
    <row r="11466" spans="2:8" ht="40.5" x14ac:dyDescent="0.35">
      <c r="B11466" s="410" t="s">
        <v>12274</v>
      </c>
      <c r="C11466" s="411" t="s">
        <v>820</v>
      </c>
      <c r="D11466" s="412"/>
      <c r="E11466" s="412">
        <v>0</v>
      </c>
      <c r="F11466" s="412">
        <v>1100</v>
      </c>
      <c r="G11466" s="412"/>
      <c r="H11466" s="413"/>
    </row>
    <row r="11467" spans="2:8" ht="40.5" x14ac:dyDescent="0.35">
      <c r="B11467" s="410" t="s">
        <v>12275</v>
      </c>
      <c r="C11467" s="411" t="s">
        <v>820</v>
      </c>
      <c r="D11467" s="412"/>
      <c r="E11467" s="412">
        <v>1100</v>
      </c>
      <c r="F11467" s="412">
        <v>0</v>
      </c>
      <c r="G11467" s="412"/>
      <c r="H11467" s="413"/>
    </row>
    <row r="11468" spans="2:8" ht="40.5" x14ac:dyDescent="0.35">
      <c r="B11468" s="410" t="s">
        <v>12276</v>
      </c>
      <c r="C11468" s="411" t="s">
        <v>820</v>
      </c>
      <c r="D11468" s="412"/>
      <c r="E11468" s="412">
        <v>0</v>
      </c>
      <c r="F11468" s="412">
        <v>2750</v>
      </c>
      <c r="G11468" s="412"/>
      <c r="H11468" s="413"/>
    </row>
    <row r="11469" spans="2:8" ht="40.5" x14ac:dyDescent="0.35">
      <c r="B11469" s="410" t="s">
        <v>12277</v>
      </c>
      <c r="C11469" s="411" t="s">
        <v>820</v>
      </c>
      <c r="D11469" s="412"/>
      <c r="E11469" s="412">
        <v>2750</v>
      </c>
      <c r="F11469" s="412">
        <v>0</v>
      </c>
      <c r="G11469" s="412"/>
      <c r="H11469" s="413"/>
    </row>
    <row r="11470" spans="2:8" ht="40.5" x14ac:dyDescent="0.35">
      <c r="B11470" s="410" t="s">
        <v>12278</v>
      </c>
      <c r="C11470" s="411" t="s">
        <v>820</v>
      </c>
      <c r="D11470" s="412"/>
      <c r="E11470" s="412">
        <v>0</v>
      </c>
      <c r="F11470" s="412">
        <v>800</v>
      </c>
      <c r="G11470" s="412"/>
      <c r="H11470" s="413"/>
    </row>
    <row r="11471" spans="2:8" ht="40.5" x14ac:dyDescent="0.35">
      <c r="B11471" s="410" t="s">
        <v>12279</v>
      </c>
      <c r="C11471" s="411" t="s">
        <v>820</v>
      </c>
      <c r="D11471" s="412"/>
      <c r="E11471" s="412">
        <v>800</v>
      </c>
      <c r="F11471" s="412">
        <v>0</v>
      </c>
      <c r="G11471" s="412"/>
      <c r="H11471" s="413"/>
    </row>
    <row r="11472" spans="2:8" ht="40.5" x14ac:dyDescent="0.35">
      <c r="B11472" s="410" t="s">
        <v>12280</v>
      </c>
      <c r="C11472" s="411" t="s">
        <v>820</v>
      </c>
      <c r="D11472" s="412"/>
      <c r="E11472" s="412">
        <v>0</v>
      </c>
      <c r="F11472" s="412">
        <v>850</v>
      </c>
      <c r="G11472" s="412"/>
      <c r="H11472" s="413"/>
    </row>
    <row r="11473" spans="2:8" ht="40.5" x14ac:dyDescent="0.35">
      <c r="B11473" s="410" t="s">
        <v>12281</v>
      </c>
      <c r="C11473" s="411" t="s">
        <v>820</v>
      </c>
      <c r="D11473" s="412"/>
      <c r="E11473" s="412">
        <v>850</v>
      </c>
      <c r="F11473" s="412">
        <v>0</v>
      </c>
      <c r="G11473" s="412"/>
      <c r="H11473" s="413"/>
    </row>
    <row r="11474" spans="2:8" ht="40.5" x14ac:dyDescent="0.35">
      <c r="B11474" s="410" t="s">
        <v>12282</v>
      </c>
      <c r="C11474" s="411" t="s">
        <v>820</v>
      </c>
      <c r="D11474" s="412"/>
      <c r="E11474" s="412">
        <v>0</v>
      </c>
      <c r="F11474" s="412">
        <v>1100</v>
      </c>
      <c r="G11474" s="412"/>
      <c r="H11474" s="413"/>
    </row>
    <row r="11475" spans="2:8" ht="40.5" x14ac:dyDescent="0.35">
      <c r="B11475" s="410" t="s">
        <v>12283</v>
      </c>
      <c r="C11475" s="411" t="s">
        <v>820</v>
      </c>
      <c r="D11475" s="412"/>
      <c r="E11475" s="412">
        <v>1100</v>
      </c>
      <c r="F11475" s="412">
        <v>0</v>
      </c>
      <c r="G11475" s="412"/>
      <c r="H11475" s="413"/>
    </row>
    <row r="11476" spans="2:8" ht="40.5" x14ac:dyDescent="0.35">
      <c r="B11476" s="410" t="s">
        <v>12284</v>
      </c>
      <c r="C11476" s="411" t="s">
        <v>820</v>
      </c>
      <c r="D11476" s="412"/>
      <c r="E11476" s="412">
        <v>0</v>
      </c>
      <c r="F11476" s="412">
        <v>1950</v>
      </c>
      <c r="G11476" s="412"/>
      <c r="H11476" s="413"/>
    </row>
    <row r="11477" spans="2:8" ht="40.5" x14ac:dyDescent="0.35">
      <c r="B11477" s="410" t="s">
        <v>12285</v>
      </c>
      <c r="C11477" s="411" t="s">
        <v>820</v>
      </c>
      <c r="D11477" s="412"/>
      <c r="E11477" s="412">
        <v>1950</v>
      </c>
      <c r="F11477" s="412">
        <v>0</v>
      </c>
      <c r="G11477" s="412"/>
      <c r="H11477" s="413"/>
    </row>
    <row r="11478" spans="2:8" ht="40.5" x14ac:dyDescent="0.35">
      <c r="B11478" s="410" t="s">
        <v>12286</v>
      </c>
      <c r="C11478" s="411" t="s">
        <v>820</v>
      </c>
      <c r="D11478" s="412"/>
      <c r="E11478" s="412">
        <v>0</v>
      </c>
      <c r="F11478" s="412">
        <v>1000</v>
      </c>
      <c r="G11478" s="412"/>
      <c r="H11478" s="413"/>
    </row>
    <row r="11479" spans="2:8" ht="40.5" x14ac:dyDescent="0.35">
      <c r="B11479" s="410" t="s">
        <v>12287</v>
      </c>
      <c r="C11479" s="411" t="s">
        <v>820</v>
      </c>
      <c r="D11479" s="412"/>
      <c r="E11479" s="412">
        <v>1000</v>
      </c>
      <c r="F11479" s="412">
        <v>0</v>
      </c>
      <c r="G11479" s="412"/>
      <c r="H11479" s="413"/>
    </row>
    <row r="11480" spans="2:8" ht="40.5" x14ac:dyDescent="0.35">
      <c r="B11480" s="410" t="s">
        <v>12288</v>
      </c>
      <c r="C11480" s="411" t="s">
        <v>820</v>
      </c>
      <c r="D11480" s="412"/>
      <c r="E11480" s="412">
        <v>0</v>
      </c>
      <c r="F11480" s="412">
        <v>2123.94</v>
      </c>
      <c r="G11480" s="412"/>
      <c r="H11480" s="413"/>
    </row>
    <row r="11481" spans="2:8" ht="40.5" x14ac:dyDescent="0.35">
      <c r="B11481" s="410" t="s">
        <v>12289</v>
      </c>
      <c r="C11481" s="411" t="s">
        <v>820</v>
      </c>
      <c r="D11481" s="412"/>
      <c r="E11481" s="412">
        <v>2123.94</v>
      </c>
      <c r="F11481" s="412">
        <v>0</v>
      </c>
      <c r="G11481" s="412"/>
      <c r="H11481" s="413"/>
    </row>
    <row r="11482" spans="2:8" ht="53.25" x14ac:dyDescent="0.35">
      <c r="B11482" s="410" t="s">
        <v>12290</v>
      </c>
      <c r="C11482" s="411" t="s">
        <v>822</v>
      </c>
      <c r="D11482" s="412"/>
      <c r="E11482" s="412">
        <v>0</v>
      </c>
      <c r="F11482" s="412">
        <v>4400</v>
      </c>
      <c r="G11482" s="412"/>
      <c r="H11482" s="413"/>
    </row>
    <row r="11483" spans="2:8" ht="53.25" x14ac:dyDescent="0.35">
      <c r="B11483" s="410" t="s">
        <v>12291</v>
      </c>
      <c r="C11483" s="411" t="s">
        <v>822</v>
      </c>
      <c r="D11483" s="412"/>
      <c r="E11483" s="412">
        <v>4400</v>
      </c>
      <c r="F11483" s="412">
        <v>0</v>
      </c>
      <c r="G11483" s="412"/>
      <c r="H11483" s="413"/>
    </row>
    <row r="11484" spans="2:8" ht="53.25" x14ac:dyDescent="0.35">
      <c r="B11484" s="410" t="s">
        <v>12292</v>
      </c>
      <c r="C11484" s="411" t="s">
        <v>822</v>
      </c>
      <c r="D11484" s="412"/>
      <c r="E11484" s="412">
        <v>0</v>
      </c>
      <c r="F11484" s="412">
        <v>1100</v>
      </c>
      <c r="G11484" s="412"/>
      <c r="H11484" s="413"/>
    </row>
    <row r="11485" spans="2:8" ht="53.25" x14ac:dyDescent="0.35">
      <c r="B11485" s="410" t="s">
        <v>12293</v>
      </c>
      <c r="C11485" s="411" t="s">
        <v>822</v>
      </c>
      <c r="D11485" s="412"/>
      <c r="E11485" s="412">
        <v>1100</v>
      </c>
      <c r="F11485" s="412">
        <v>0</v>
      </c>
      <c r="G11485" s="412"/>
      <c r="H11485" s="413"/>
    </row>
    <row r="11486" spans="2:8" ht="53.25" x14ac:dyDescent="0.35">
      <c r="B11486" s="410" t="s">
        <v>12294</v>
      </c>
      <c r="C11486" s="411" t="s">
        <v>822</v>
      </c>
      <c r="D11486" s="412"/>
      <c r="E11486" s="412">
        <v>0</v>
      </c>
      <c r="F11486" s="412">
        <v>4920</v>
      </c>
      <c r="G11486" s="412"/>
      <c r="H11486" s="413"/>
    </row>
    <row r="11487" spans="2:8" ht="53.25" x14ac:dyDescent="0.35">
      <c r="B11487" s="410" t="s">
        <v>12295</v>
      </c>
      <c r="C11487" s="411" t="s">
        <v>822</v>
      </c>
      <c r="D11487" s="412"/>
      <c r="E11487" s="412">
        <v>4920</v>
      </c>
      <c r="F11487" s="412">
        <v>0</v>
      </c>
      <c r="G11487" s="412"/>
      <c r="H11487" s="413"/>
    </row>
    <row r="11488" spans="2:8" ht="53.25" x14ac:dyDescent="0.35">
      <c r="B11488" s="410" t="s">
        <v>12296</v>
      </c>
      <c r="C11488" s="411" t="s">
        <v>822</v>
      </c>
      <c r="D11488" s="412"/>
      <c r="E11488" s="412">
        <v>0</v>
      </c>
      <c r="F11488" s="412">
        <v>1300</v>
      </c>
      <c r="G11488" s="412"/>
      <c r="H11488" s="413"/>
    </row>
    <row r="11489" spans="2:8" ht="53.25" x14ac:dyDescent="0.35">
      <c r="B11489" s="410" t="s">
        <v>12297</v>
      </c>
      <c r="C11489" s="411" t="s">
        <v>822</v>
      </c>
      <c r="D11489" s="412"/>
      <c r="E11489" s="412">
        <v>1300</v>
      </c>
      <c r="F11489" s="412">
        <v>0</v>
      </c>
      <c r="G11489" s="412"/>
      <c r="H11489" s="413"/>
    </row>
    <row r="11490" spans="2:8" ht="53.25" x14ac:dyDescent="0.35">
      <c r="B11490" s="410" t="s">
        <v>12298</v>
      </c>
      <c r="C11490" s="411" t="s">
        <v>822</v>
      </c>
      <c r="D11490" s="412"/>
      <c r="E11490" s="412">
        <v>0</v>
      </c>
      <c r="F11490" s="412">
        <v>1500</v>
      </c>
      <c r="G11490" s="412"/>
      <c r="H11490" s="413"/>
    </row>
    <row r="11491" spans="2:8" ht="53.25" x14ac:dyDescent="0.35">
      <c r="B11491" s="410" t="s">
        <v>12299</v>
      </c>
      <c r="C11491" s="411" t="s">
        <v>822</v>
      </c>
      <c r="D11491" s="412"/>
      <c r="E11491" s="412">
        <v>1500</v>
      </c>
      <c r="F11491" s="412">
        <v>0</v>
      </c>
      <c r="G11491" s="412"/>
      <c r="H11491" s="413"/>
    </row>
    <row r="11492" spans="2:8" ht="53.25" x14ac:dyDescent="0.35">
      <c r="B11492" s="410" t="s">
        <v>12300</v>
      </c>
      <c r="C11492" s="411" t="s">
        <v>822</v>
      </c>
      <c r="D11492" s="412"/>
      <c r="E11492" s="412">
        <v>0</v>
      </c>
      <c r="F11492" s="412">
        <v>400</v>
      </c>
      <c r="G11492" s="412"/>
      <c r="H11492" s="413"/>
    </row>
    <row r="11493" spans="2:8" ht="53.25" x14ac:dyDescent="0.35">
      <c r="B11493" s="410" t="s">
        <v>12301</v>
      </c>
      <c r="C11493" s="411" t="s">
        <v>822</v>
      </c>
      <c r="D11493" s="412"/>
      <c r="E11493" s="412">
        <v>400</v>
      </c>
      <c r="F11493" s="412">
        <v>0</v>
      </c>
      <c r="G11493" s="412"/>
      <c r="H11493" s="413"/>
    </row>
    <row r="11494" spans="2:8" ht="53.25" x14ac:dyDescent="0.35">
      <c r="B11494" s="410" t="s">
        <v>12302</v>
      </c>
      <c r="C11494" s="411" t="s">
        <v>822</v>
      </c>
      <c r="D11494" s="412"/>
      <c r="E11494" s="412">
        <v>0</v>
      </c>
      <c r="F11494" s="412">
        <v>450</v>
      </c>
      <c r="G11494" s="412"/>
      <c r="H11494" s="413"/>
    </row>
    <row r="11495" spans="2:8" ht="53.25" x14ac:dyDescent="0.35">
      <c r="B11495" s="410" t="s">
        <v>12303</v>
      </c>
      <c r="C11495" s="411" t="s">
        <v>822</v>
      </c>
      <c r="D11495" s="412"/>
      <c r="E11495" s="412">
        <v>450</v>
      </c>
      <c r="F11495" s="412">
        <v>0</v>
      </c>
      <c r="G11495" s="412"/>
      <c r="H11495" s="413"/>
    </row>
    <row r="11496" spans="2:8" ht="53.25" x14ac:dyDescent="0.35">
      <c r="B11496" s="410" t="s">
        <v>12304</v>
      </c>
      <c r="C11496" s="411" t="s">
        <v>822</v>
      </c>
      <c r="D11496" s="412"/>
      <c r="E11496" s="412">
        <v>0</v>
      </c>
      <c r="F11496" s="412">
        <v>1950</v>
      </c>
      <c r="G11496" s="412"/>
      <c r="H11496" s="413"/>
    </row>
    <row r="11497" spans="2:8" ht="53.25" x14ac:dyDescent="0.35">
      <c r="B11497" s="410" t="s">
        <v>12305</v>
      </c>
      <c r="C11497" s="411" t="s">
        <v>822</v>
      </c>
      <c r="D11497" s="412"/>
      <c r="E11497" s="412">
        <v>1950</v>
      </c>
      <c r="F11497" s="412">
        <v>0</v>
      </c>
      <c r="G11497" s="412"/>
      <c r="H11497" s="413"/>
    </row>
    <row r="11498" spans="2:8" ht="53.25" x14ac:dyDescent="0.35">
      <c r="B11498" s="410" t="s">
        <v>12306</v>
      </c>
      <c r="C11498" s="411" t="s">
        <v>822</v>
      </c>
      <c r="D11498" s="412"/>
      <c r="E11498" s="412">
        <v>0</v>
      </c>
      <c r="F11498" s="412">
        <v>7050</v>
      </c>
      <c r="G11498" s="412"/>
      <c r="H11498" s="413"/>
    </row>
    <row r="11499" spans="2:8" ht="53.25" x14ac:dyDescent="0.35">
      <c r="B11499" s="410" t="s">
        <v>12307</v>
      </c>
      <c r="C11499" s="411" t="s">
        <v>822</v>
      </c>
      <c r="D11499" s="412"/>
      <c r="E11499" s="412">
        <v>7050</v>
      </c>
      <c r="F11499" s="412">
        <v>0</v>
      </c>
      <c r="G11499" s="412"/>
      <c r="H11499" s="413"/>
    </row>
    <row r="11500" spans="2:8" ht="53.25" x14ac:dyDescent="0.35">
      <c r="B11500" s="410" t="s">
        <v>12308</v>
      </c>
      <c r="C11500" s="411" t="s">
        <v>822</v>
      </c>
      <c r="D11500" s="412"/>
      <c r="E11500" s="412">
        <v>0</v>
      </c>
      <c r="F11500" s="412">
        <v>3800</v>
      </c>
      <c r="G11500" s="412"/>
      <c r="H11500" s="413"/>
    </row>
    <row r="11501" spans="2:8" ht="53.25" x14ac:dyDescent="0.35">
      <c r="B11501" s="410" t="s">
        <v>12309</v>
      </c>
      <c r="C11501" s="411" t="s">
        <v>822</v>
      </c>
      <c r="D11501" s="412"/>
      <c r="E11501" s="412">
        <v>3800</v>
      </c>
      <c r="F11501" s="412">
        <v>0</v>
      </c>
      <c r="G11501" s="412"/>
      <c r="H11501" s="413"/>
    </row>
    <row r="11502" spans="2:8" ht="27.75" x14ac:dyDescent="0.35">
      <c r="B11502" s="410" t="s">
        <v>12310</v>
      </c>
      <c r="C11502" s="411" t="s">
        <v>889</v>
      </c>
      <c r="D11502" s="412"/>
      <c r="E11502" s="412">
        <v>0</v>
      </c>
      <c r="F11502" s="412">
        <v>2780.73</v>
      </c>
      <c r="G11502" s="412"/>
      <c r="H11502" s="413"/>
    </row>
    <row r="11503" spans="2:8" ht="27.75" x14ac:dyDescent="0.35">
      <c r="B11503" s="410" t="s">
        <v>12311</v>
      </c>
      <c r="C11503" s="411" t="s">
        <v>889</v>
      </c>
      <c r="D11503" s="412"/>
      <c r="E11503" s="412">
        <v>2780.73</v>
      </c>
      <c r="F11503" s="412">
        <v>0</v>
      </c>
      <c r="G11503" s="412"/>
      <c r="H11503" s="413"/>
    </row>
    <row r="11504" spans="2:8" ht="27.75" x14ac:dyDescent="0.35">
      <c r="B11504" s="410" t="s">
        <v>12312</v>
      </c>
      <c r="C11504" s="411" t="s">
        <v>889</v>
      </c>
      <c r="D11504" s="412"/>
      <c r="E11504" s="412">
        <v>0</v>
      </c>
      <c r="F11504" s="412">
        <v>2500</v>
      </c>
      <c r="G11504" s="412"/>
      <c r="H11504" s="413"/>
    </row>
    <row r="11505" spans="2:8" ht="27.75" x14ac:dyDescent="0.35">
      <c r="B11505" s="410" t="s">
        <v>12313</v>
      </c>
      <c r="C11505" s="411" t="s">
        <v>889</v>
      </c>
      <c r="D11505" s="412"/>
      <c r="E11505" s="412">
        <v>2500</v>
      </c>
      <c r="F11505" s="412">
        <v>0</v>
      </c>
      <c r="G11505" s="412"/>
      <c r="H11505" s="413"/>
    </row>
    <row r="11506" spans="2:8" ht="27.75" x14ac:dyDescent="0.35">
      <c r="B11506" s="410" t="s">
        <v>12314</v>
      </c>
      <c r="C11506" s="411" t="s">
        <v>889</v>
      </c>
      <c r="D11506" s="412"/>
      <c r="E11506" s="412">
        <v>0</v>
      </c>
      <c r="F11506" s="412">
        <v>3600</v>
      </c>
      <c r="G11506" s="412"/>
      <c r="H11506" s="413"/>
    </row>
    <row r="11507" spans="2:8" ht="27.75" x14ac:dyDescent="0.35">
      <c r="B11507" s="410" t="s">
        <v>12315</v>
      </c>
      <c r="C11507" s="411" t="s">
        <v>889</v>
      </c>
      <c r="D11507" s="412"/>
      <c r="E11507" s="412">
        <v>3600</v>
      </c>
      <c r="F11507" s="412">
        <v>0</v>
      </c>
      <c r="G11507" s="412"/>
      <c r="H11507" s="413"/>
    </row>
    <row r="11508" spans="2:8" ht="27.75" x14ac:dyDescent="0.35">
      <c r="B11508" s="410" t="s">
        <v>12316</v>
      </c>
      <c r="C11508" s="411" t="s">
        <v>889</v>
      </c>
      <c r="D11508" s="412"/>
      <c r="E11508" s="412">
        <v>0</v>
      </c>
      <c r="F11508" s="412">
        <v>1500</v>
      </c>
      <c r="G11508" s="412"/>
      <c r="H11508" s="413"/>
    </row>
    <row r="11509" spans="2:8" ht="27.75" x14ac:dyDescent="0.35">
      <c r="B11509" s="410" t="s">
        <v>12317</v>
      </c>
      <c r="C11509" s="411" t="s">
        <v>889</v>
      </c>
      <c r="D11509" s="412"/>
      <c r="E11509" s="412">
        <v>1500</v>
      </c>
      <c r="F11509" s="412">
        <v>0</v>
      </c>
      <c r="G11509" s="412"/>
      <c r="H11509" s="413"/>
    </row>
    <row r="11510" spans="2:8" ht="27.75" x14ac:dyDescent="0.35">
      <c r="B11510" s="410" t="s">
        <v>12318</v>
      </c>
      <c r="C11510" s="411" t="s">
        <v>889</v>
      </c>
      <c r="D11510" s="412"/>
      <c r="E11510" s="412">
        <v>0</v>
      </c>
      <c r="F11510" s="412">
        <v>3400</v>
      </c>
      <c r="G11510" s="412"/>
      <c r="H11510" s="413"/>
    </row>
    <row r="11511" spans="2:8" ht="27.75" x14ac:dyDescent="0.35">
      <c r="B11511" s="410" t="s">
        <v>12319</v>
      </c>
      <c r="C11511" s="411" t="s">
        <v>889</v>
      </c>
      <c r="D11511" s="412"/>
      <c r="E11511" s="412">
        <v>3400</v>
      </c>
      <c r="F11511" s="412">
        <v>0</v>
      </c>
      <c r="G11511" s="412"/>
      <c r="H11511" s="413"/>
    </row>
    <row r="11512" spans="2:8" ht="40.5" x14ac:dyDescent="0.35">
      <c r="B11512" s="410" t="s">
        <v>12320</v>
      </c>
      <c r="C11512" s="411" t="s">
        <v>905</v>
      </c>
      <c r="D11512" s="412"/>
      <c r="E11512" s="412">
        <v>0</v>
      </c>
      <c r="F11512" s="412">
        <v>4200</v>
      </c>
      <c r="G11512" s="412"/>
      <c r="H11512" s="413"/>
    </row>
    <row r="11513" spans="2:8" ht="40.5" x14ac:dyDescent="0.35">
      <c r="B11513" s="410" t="s">
        <v>12321</v>
      </c>
      <c r="C11513" s="411" t="s">
        <v>905</v>
      </c>
      <c r="D11513" s="412"/>
      <c r="E11513" s="412">
        <v>4200</v>
      </c>
      <c r="F11513" s="412">
        <v>0</v>
      </c>
      <c r="G11513" s="412"/>
      <c r="H11513" s="413"/>
    </row>
    <row r="11514" spans="2:8" ht="40.5" x14ac:dyDescent="0.35">
      <c r="B11514" s="410" t="s">
        <v>12322</v>
      </c>
      <c r="C11514" s="411" t="s">
        <v>905</v>
      </c>
      <c r="D11514" s="412"/>
      <c r="E11514" s="412">
        <v>0</v>
      </c>
      <c r="F11514" s="412">
        <v>1100</v>
      </c>
      <c r="G11514" s="412"/>
      <c r="H11514" s="413"/>
    </row>
    <row r="11515" spans="2:8" ht="40.5" x14ac:dyDescent="0.35">
      <c r="B11515" s="410" t="s">
        <v>12323</v>
      </c>
      <c r="C11515" s="411" t="s">
        <v>905</v>
      </c>
      <c r="D11515" s="412"/>
      <c r="E11515" s="412">
        <v>1100</v>
      </c>
      <c r="F11515" s="412">
        <v>0</v>
      </c>
      <c r="G11515" s="412"/>
      <c r="H11515" s="413"/>
    </row>
    <row r="11516" spans="2:8" ht="40.5" x14ac:dyDescent="0.35">
      <c r="B11516" s="410" t="s">
        <v>12324</v>
      </c>
      <c r="C11516" s="411" t="s">
        <v>905</v>
      </c>
      <c r="D11516" s="412"/>
      <c r="E11516" s="412">
        <v>0</v>
      </c>
      <c r="F11516" s="412">
        <v>2800</v>
      </c>
      <c r="G11516" s="412"/>
      <c r="H11516" s="413"/>
    </row>
    <row r="11517" spans="2:8" ht="40.5" x14ac:dyDescent="0.35">
      <c r="B11517" s="410" t="s">
        <v>12325</v>
      </c>
      <c r="C11517" s="411" t="s">
        <v>905</v>
      </c>
      <c r="D11517" s="412"/>
      <c r="E11517" s="412">
        <v>2800</v>
      </c>
      <c r="F11517" s="412">
        <v>0</v>
      </c>
      <c r="G11517" s="412"/>
      <c r="H11517" s="413"/>
    </row>
    <row r="11518" spans="2:8" ht="40.5" x14ac:dyDescent="0.35">
      <c r="B11518" s="410" t="s">
        <v>12326</v>
      </c>
      <c r="C11518" s="411" t="s">
        <v>905</v>
      </c>
      <c r="D11518" s="412"/>
      <c r="E11518" s="412">
        <v>0</v>
      </c>
      <c r="F11518" s="412">
        <v>2191</v>
      </c>
      <c r="G11518" s="412"/>
      <c r="H11518" s="413"/>
    </row>
    <row r="11519" spans="2:8" ht="40.5" x14ac:dyDescent="0.35">
      <c r="B11519" s="410" t="s">
        <v>12327</v>
      </c>
      <c r="C11519" s="411" t="s">
        <v>905</v>
      </c>
      <c r="D11519" s="412"/>
      <c r="E11519" s="412">
        <v>2191</v>
      </c>
      <c r="F11519" s="412">
        <v>0</v>
      </c>
      <c r="G11519" s="412"/>
      <c r="H11519" s="413"/>
    </row>
    <row r="11520" spans="2:8" ht="40.5" x14ac:dyDescent="0.35">
      <c r="B11520" s="410" t="s">
        <v>12328</v>
      </c>
      <c r="C11520" s="411" t="s">
        <v>905</v>
      </c>
      <c r="D11520" s="412"/>
      <c r="E11520" s="412">
        <v>0</v>
      </c>
      <c r="F11520" s="412">
        <v>2500</v>
      </c>
      <c r="G11520" s="412"/>
      <c r="H11520" s="413"/>
    </row>
    <row r="11521" spans="2:8" ht="40.5" x14ac:dyDescent="0.35">
      <c r="B11521" s="410" t="s">
        <v>12329</v>
      </c>
      <c r="C11521" s="411" t="s">
        <v>905</v>
      </c>
      <c r="D11521" s="412"/>
      <c r="E11521" s="412">
        <v>2500</v>
      </c>
      <c r="F11521" s="412">
        <v>0</v>
      </c>
      <c r="G11521" s="412"/>
      <c r="H11521" s="413"/>
    </row>
    <row r="11522" spans="2:8" ht="40.5" x14ac:dyDescent="0.35">
      <c r="B11522" s="410" t="s">
        <v>12330</v>
      </c>
      <c r="C11522" s="411" t="s">
        <v>905</v>
      </c>
      <c r="D11522" s="412"/>
      <c r="E11522" s="412">
        <v>0</v>
      </c>
      <c r="F11522" s="412">
        <v>500</v>
      </c>
      <c r="G11522" s="412"/>
      <c r="H11522" s="413"/>
    </row>
    <row r="11523" spans="2:8" ht="40.5" x14ac:dyDescent="0.35">
      <c r="B11523" s="410" t="s">
        <v>12331</v>
      </c>
      <c r="C11523" s="411" t="s">
        <v>905</v>
      </c>
      <c r="D11523" s="412"/>
      <c r="E11523" s="412">
        <v>500</v>
      </c>
      <c r="F11523" s="412">
        <v>0</v>
      </c>
      <c r="G11523" s="412"/>
      <c r="H11523" s="413"/>
    </row>
    <row r="11524" spans="2:8" ht="40.5" x14ac:dyDescent="0.35">
      <c r="B11524" s="410" t="s">
        <v>12332</v>
      </c>
      <c r="C11524" s="411" t="s">
        <v>905</v>
      </c>
      <c r="D11524" s="412"/>
      <c r="E11524" s="412">
        <v>0</v>
      </c>
      <c r="F11524" s="412">
        <v>900</v>
      </c>
      <c r="G11524" s="412"/>
      <c r="H11524" s="413"/>
    </row>
    <row r="11525" spans="2:8" ht="40.5" x14ac:dyDescent="0.35">
      <c r="B11525" s="410" t="s">
        <v>12333</v>
      </c>
      <c r="C11525" s="411" t="s">
        <v>905</v>
      </c>
      <c r="D11525" s="412"/>
      <c r="E11525" s="412">
        <v>900</v>
      </c>
      <c r="F11525" s="412">
        <v>0</v>
      </c>
      <c r="G11525" s="412"/>
      <c r="H11525" s="413"/>
    </row>
    <row r="11526" spans="2:8" ht="40.5" x14ac:dyDescent="0.35">
      <c r="B11526" s="410" t="s">
        <v>12334</v>
      </c>
      <c r="C11526" s="411" t="s">
        <v>905</v>
      </c>
      <c r="D11526" s="412"/>
      <c r="E11526" s="412">
        <v>0</v>
      </c>
      <c r="F11526" s="412">
        <v>500</v>
      </c>
      <c r="G11526" s="412"/>
      <c r="H11526" s="413"/>
    </row>
    <row r="11527" spans="2:8" ht="40.5" x14ac:dyDescent="0.35">
      <c r="B11527" s="410" t="s">
        <v>12335</v>
      </c>
      <c r="C11527" s="411" t="s">
        <v>905</v>
      </c>
      <c r="D11527" s="412"/>
      <c r="E11527" s="412">
        <v>500</v>
      </c>
      <c r="F11527" s="412">
        <v>0</v>
      </c>
      <c r="G11527" s="412"/>
      <c r="H11527" s="413"/>
    </row>
    <row r="11528" spans="2:8" ht="40.5" x14ac:dyDescent="0.35">
      <c r="B11528" s="410" t="s">
        <v>12336</v>
      </c>
      <c r="C11528" s="411" t="s">
        <v>905</v>
      </c>
      <c r="D11528" s="412"/>
      <c r="E11528" s="412">
        <v>0</v>
      </c>
      <c r="F11528" s="412">
        <v>2100</v>
      </c>
      <c r="G11528" s="412"/>
      <c r="H11528" s="413"/>
    </row>
    <row r="11529" spans="2:8" ht="40.5" x14ac:dyDescent="0.35">
      <c r="B11529" s="410" t="s">
        <v>12337</v>
      </c>
      <c r="C11529" s="411" t="s">
        <v>905</v>
      </c>
      <c r="D11529" s="412"/>
      <c r="E11529" s="412">
        <v>2100</v>
      </c>
      <c r="F11529" s="412">
        <v>0</v>
      </c>
      <c r="G11529" s="412"/>
      <c r="H11529" s="413"/>
    </row>
    <row r="11530" spans="2:8" ht="40.5" x14ac:dyDescent="0.35">
      <c r="B11530" s="410" t="s">
        <v>12338</v>
      </c>
      <c r="C11530" s="411" t="s">
        <v>905</v>
      </c>
      <c r="D11530" s="412"/>
      <c r="E11530" s="412">
        <v>0</v>
      </c>
      <c r="F11530" s="412">
        <v>4800</v>
      </c>
      <c r="G11530" s="412"/>
      <c r="H11530" s="413"/>
    </row>
    <row r="11531" spans="2:8" ht="40.5" x14ac:dyDescent="0.35">
      <c r="B11531" s="410" t="s">
        <v>12339</v>
      </c>
      <c r="C11531" s="411" t="s">
        <v>905</v>
      </c>
      <c r="D11531" s="412"/>
      <c r="E11531" s="412">
        <v>4800</v>
      </c>
      <c r="F11531" s="412">
        <v>0</v>
      </c>
      <c r="G11531" s="412"/>
      <c r="H11531" s="413"/>
    </row>
    <row r="11532" spans="2:8" ht="40.5" x14ac:dyDescent="0.35">
      <c r="B11532" s="410" t="s">
        <v>12340</v>
      </c>
      <c r="C11532" s="411" t="s">
        <v>923</v>
      </c>
      <c r="D11532" s="412"/>
      <c r="E11532" s="412">
        <v>0</v>
      </c>
      <c r="F11532" s="412">
        <v>3100</v>
      </c>
      <c r="G11532" s="412"/>
      <c r="H11532" s="413"/>
    </row>
    <row r="11533" spans="2:8" ht="40.5" x14ac:dyDescent="0.35">
      <c r="B11533" s="410" t="s">
        <v>12341</v>
      </c>
      <c r="C11533" s="411" t="s">
        <v>923</v>
      </c>
      <c r="D11533" s="412"/>
      <c r="E11533" s="412">
        <v>3100</v>
      </c>
      <c r="F11533" s="412">
        <v>0</v>
      </c>
      <c r="G11533" s="412"/>
      <c r="H11533" s="413"/>
    </row>
    <row r="11534" spans="2:8" ht="40.5" x14ac:dyDescent="0.35">
      <c r="B11534" s="410" t="s">
        <v>12342</v>
      </c>
      <c r="C11534" s="411" t="s">
        <v>923</v>
      </c>
      <c r="D11534" s="412"/>
      <c r="E11534" s="412">
        <v>0</v>
      </c>
      <c r="F11534" s="412">
        <v>7058</v>
      </c>
      <c r="G11534" s="412"/>
      <c r="H11534" s="413"/>
    </row>
    <row r="11535" spans="2:8" ht="40.5" x14ac:dyDescent="0.35">
      <c r="B11535" s="410" t="s">
        <v>12343</v>
      </c>
      <c r="C11535" s="411" t="s">
        <v>923</v>
      </c>
      <c r="D11535" s="412"/>
      <c r="E11535" s="412">
        <v>7058</v>
      </c>
      <c r="F11535" s="412">
        <v>0</v>
      </c>
      <c r="G11535" s="412"/>
      <c r="H11535" s="413"/>
    </row>
    <row r="11536" spans="2:8" ht="40.5" x14ac:dyDescent="0.35">
      <c r="B11536" s="410" t="s">
        <v>12344</v>
      </c>
      <c r="C11536" s="411" t="s">
        <v>923</v>
      </c>
      <c r="D11536" s="412"/>
      <c r="E11536" s="412">
        <v>0</v>
      </c>
      <c r="F11536" s="412">
        <v>900</v>
      </c>
      <c r="G11536" s="412"/>
      <c r="H11536" s="413"/>
    </row>
    <row r="11537" spans="2:8" ht="40.5" x14ac:dyDescent="0.35">
      <c r="B11537" s="410" t="s">
        <v>12345</v>
      </c>
      <c r="C11537" s="411" t="s">
        <v>923</v>
      </c>
      <c r="D11537" s="412"/>
      <c r="E11537" s="412">
        <v>900</v>
      </c>
      <c r="F11537" s="412">
        <v>0</v>
      </c>
      <c r="G11537" s="412"/>
      <c r="H11537" s="413"/>
    </row>
    <row r="11538" spans="2:8" ht="40.5" x14ac:dyDescent="0.35">
      <c r="B11538" s="410" t="s">
        <v>12346</v>
      </c>
      <c r="C11538" s="411" t="s">
        <v>923</v>
      </c>
      <c r="D11538" s="412"/>
      <c r="E11538" s="412">
        <v>0</v>
      </c>
      <c r="F11538" s="412">
        <v>2580</v>
      </c>
      <c r="G11538" s="412"/>
      <c r="H11538" s="413"/>
    </row>
    <row r="11539" spans="2:8" ht="40.5" x14ac:dyDescent="0.35">
      <c r="B11539" s="410" t="s">
        <v>12347</v>
      </c>
      <c r="C11539" s="411" t="s">
        <v>923</v>
      </c>
      <c r="D11539" s="412"/>
      <c r="E11539" s="412">
        <v>2580</v>
      </c>
      <c r="F11539" s="412">
        <v>0</v>
      </c>
      <c r="G11539" s="412"/>
      <c r="H11539" s="413"/>
    </row>
    <row r="11540" spans="2:8" ht="40.5" x14ac:dyDescent="0.35">
      <c r="B11540" s="410" t="s">
        <v>12348</v>
      </c>
      <c r="C11540" s="411" t="s">
        <v>923</v>
      </c>
      <c r="D11540" s="412"/>
      <c r="E11540" s="412">
        <v>0</v>
      </c>
      <c r="F11540" s="412">
        <v>8360</v>
      </c>
      <c r="G11540" s="412"/>
      <c r="H11540" s="413"/>
    </row>
    <row r="11541" spans="2:8" ht="40.5" x14ac:dyDescent="0.35">
      <c r="B11541" s="410" t="s">
        <v>12349</v>
      </c>
      <c r="C11541" s="411" t="s">
        <v>923</v>
      </c>
      <c r="D11541" s="412"/>
      <c r="E11541" s="412">
        <v>8360</v>
      </c>
      <c r="F11541" s="412">
        <v>0</v>
      </c>
      <c r="G11541" s="412"/>
      <c r="H11541" s="413"/>
    </row>
    <row r="11542" spans="2:8" ht="40.5" x14ac:dyDescent="0.35">
      <c r="B11542" s="410" t="s">
        <v>12350</v>
      </c>
      <c r="C11542" s="411" t="s">
        <v>923</v>
      </c>
      <c r="D11542" s="412"/>
      <c r="E11542" s="412">
        <v>0</v>
      </c>
      <c r="F11542" s="412">
        <v>500</v>
      </c>
      <c r="G11542" s="412"/>
      <c r="H11542" s="413"/>
    </row>
    <row r="11543" spans="2:8" ht="40.5" x14ac:dyDescent="0.35">
      <c r="B11543" s="410" t="s">
        <v>12351</v>
      </c>
      <c r="C11543" s="411" t="s">
        <v>923</v>
      </c>
      <c r="D11543" s="412"/>
      <c r="E11543" s="412">
        <v>500</v>
      </c>
      <c r="F11543" s="412">
        <v>0</v>
      </c>
      <c r="G11543" s="412"/>
      <c r="H11543" s="413"/>
    </row>
    <row r="11544" spans="2:8" ht="40.5" x14ac:dyDescent="0.35">
      <c r="B11544" s="410" t="s">
        <v>12352</v>
      </c>
      <c r="C11544" s="411" t="s">
        <v>923</v>
      </c>
      <c r="D11544" s="412"/>
      <c r="E11544" s="412">
        <v>0</v>
      </c>
      <c r="F11544" s="412">
        <v>4120</v>
      </c>
      <c r="G11544" s="412"/>
      <c r="H11544" s="413"/>
    </row>
    <row r="11545" spans="2:8" ht="40.5" x14ac:dyDescent="0.35">
      <c r="B11545" s="410" t="s">
        <v>12353</v>
      </c>
      <c r="C11545" s="411" t="s">
        <v>923</v>
      </c>
      <c r="D11545" s="412"/>
      <c r="E11545" s="412">
        <v>4120</v>
      </c>
      <c r="F11545" s="412">
        <v>0</v>
      </c>
      <c r="G11545" s="412"/>
      <c r="H11545" s="413"/>
    </row>
    <row r="11546" spans="2:8" ht="40.5" x14ac:dyDescent="0.35">
      <c r="B11546" s="410" t="s">
        <v>12354</v>
      </c>
      <c r="C11546" s="411" t="s">
        <v>923</v>
      </c>
      <c r="D11546" s="412"/>
      <c r="E11546" s="412">
        <v>0</v>
      </c>
      <c r="F11546" s="412">
        <v>1000</v>
      </c>
      <c r="G11546" s="412"/>
      <c r="H11546" s="413"/>
    </row>
    <row r="11547" spans="2:8" ht="40.5" x14ac:dyDescent="0.35">
      <c r="B11547" s="410" t="s">
        <v>12355</v>
      </c>
      <c r="C11547" s="411" t="s">
        <v>923</v>
      </c>
      <c r="D11547" s="412"/>
      <c r="E11547" s="412">
        <v>1000</v>
      </c>
      <c r="F11547" s="412">
        <v>0</v>
      </c>
      <c r="G11547" s="412"/>
      <c r="H11547" s="413"/>
    </row>
    <row r="11548" spans="2:8" ht="40.5" x14ac:dyDescent="0.35">
      <c r="B11548" s="410" t="s">
        <v>12356</v>
      </c>
      <c r="C11548" s="411" t="s">
        <v>3235</v>
      </c>
      <c r="D11548" s="412">
        <v>0</v>
      </c>
      <c r="E11548" s="412">
        <v>58000</v>
      </c>
      <c r="F11548" s="412">
        <v>58000</v>
      </c>
      <c r="G11548" s="412">
        <v>0</v>
      </c>
      <c r="H11548" s="413"/>
    </row>
    <row r="11549" spans="2:8" x14ac:dyDescent="0.35">
      <c r="B11549" s="410" t="s">
        <v>12357</v>
      </c>
      <c r="C11549" s="411" t="s">
        <v>3237</v>
      </c>
      <c r="D11549" s="412">
        <v>0</v>
      </c>
      <c r="E11549" s="412">
        <v>58000</v>
      </c>
      <c r="F11549" s="412">
        <v>58000</v>
      </c>
      <c r="G11549" s="412">
        <v>0</v>
      </c>
      <c r="H11549" s="413"/>
    </row>
    <row r="11550" spans="2:8" x14ac:dyDescent="0.35">
      <c r="B11550" s="410" t="s">
        <v>12358</v>
      </c>
      <c r="C11550" s="411" t="s">
        <v>3237</v>
      </c>
      <c r="D11550" s="412">
        <v>0</v>
      </c>
      <c r="E11550" s="412">
        <v>58000</v>
      </c>
      <c r="F11550" s="412">
        <v>58000</v>
      </c>
      <c r="G11550" s="412">
        <v>0</v>
      </c>
      <c r="H11550" s="413"/>
    </row>
    <row r="11551" spans="2:8" ht="27.75" x14ac:dyDescent="0.35">
      <c r="B11551" s="410" t="s">
        <v>12359</v>
      </c>
      <c r="C11551" s="411" t="s">
        <v>752</v>
      </c>
      <c r="D11551" s="412"/>
      <c r="E11551" s="412">
        <v>0</v>
      </c>
      <c r="F11551" s="412">
        <v>58000</v>
      </c>
      <c r="G11551" s="412"/>
      <c r="H11551" s="413"/>
    </row>
    <row r="11552" spans="2:8" ht="27.75" x14ac:dyDescent="0.35">
      <c r="B11552" s="410" t="s">
        <v>12360</v>
      </c>
      <c r="C11552" s="411" t="s">
        <v>752</v>
      </c>
      <c r="D11552" s="412"/>
      <c r="E11552" s="412">
        <v>58000</v>
      </c>
      <c r="F11552" s="412">
        <v>0</v>
      </c>
      <c r="G11552" s="412"/>
      <c r="H11552" s="413"/>
    </row>
    <row r="11553" spans="2:8" ht="27.75" x14ac:dyDescent="0.35">
      <c r="B11553" s="410" t="s">
        <v>12361</v>
      </c>
      <c r="C11553" s="411" t="s">
        <v>3241</v>
      </c>
      <c r="D11553" s="412">
        <v>0</v>
      </c>
      <c r="E11553" s="412">
        <v>167585.14000000001</v>
      </c>
      <c r="F11553" s="412">
        <v>167585.14000000001</v>
      </c>
      <c r="G11553" s="412">
        <v>0</v>
      </c>
      <c r="H11553" s="413"/>
    </row>
    <row r="11554" spans="2:8" ht="27.75" x14ac:dyDescent="0.35">
      <c r="B11554" s="410" t="s">
        <v>12362</v>
      </c>
      <c r="C11554" s="411" t="s">
        <v>3243</v>
      </c>
      <c r="D11554" s="412">
        <v>0</v>
      </c>
      <c r="E11554" s="412">
        <v>6960</v>
      </c>
      <c r="F11554" s="412">
        <v>6960</v>
      </c>
      <c r="G11554" s="412">
        <v>0</v>
      </c>
      <c r="H11554" s="413"/>
    </row>
    <row r="11555" spans="2:8" ht="27.75" x14ac:dyDescent="0.35">
      <c r="B11555" s="410" t="s">
        <v>12363</v>
      </c>
      <c r="C11555" s="411" t="s">
        <v>3243</v>
      </c>
      <c r="D11555" s="412">
        <v>0</v>
      </c>
      <c r="E11555" s="412">
        <v>6960</v>
      </c>
      <c r="F11555" s="412">
        <v>6960</v>
      </c>
      <c r="G11555" s="412">
        <v>0</v>
      </c>
      <c r="H11555" s="413"/>
    </row>
    <row r="11556" spans="2:8" ht="40.5" x14ac:dyDescent="0.35">
      <c r="B11556" s="410" t="s">
        <v>12364</v>
      </c>
      <c r="C11556" s="411" t="s">
        <v>492</v>
      </c>
      <c r="D11556" s="412"/>
      <c r="E11556" s="412">
        <v>0</v>
      </c>
      <c r="F11556" s="412">
        <v>6960</v>
      </c>
      <c r="G11556" s="412"/>
      <c r="H11556" s="413"/>
    </row>
    <row r="11557" spans="2:8" ht="40.5" x14ac:dyDescent="0.35">
      <c r="B11557" s="410" t="s">
        <v>12365</v>
      </c>
      <c r="C11557" s="411" t="s">
        <v>492</v>
      </c>
      <c r="D11557" s="412"/>
      <c r="E11557" s="412">
        <v>6960</v>
      </c>
      <c r="F11557" s="412">
        <v>0</v>
      </c>
      <c r="G11557" s="412"/>
      <c r="H11557" s="413"/>
    </row>
    <row r="11558" spans="2:8" ht="40.5" x14ac:dyDescent="0.35">
      <c r="B11558" s="410" t="s">
        <v>12366</v>
      </c>
      <c r="C11558" s="411" t="s">
        <v>3247</v>
      </c>
      <c r="D11558" s="412">
        <v>0</v>
      </c>
      <c r="E11558" s="412">
        <v>152054.14000000001</v>
      </c>
      <c r="F11558" s="412">
        <v>152054.14000000001</v>
      </c>
      <c r="G11558" s="412">
        <v>0</v>
      </c>
      <c r="H11558" s="413"/>
    </row>
    <row r="11559" spans="2:8" ht="27.75" x14ac:dyDescent="0.35">
      <c r="B11559" s="410" t="s">
        <v>12367</v>
      </c>
      <c r="C11559" s="411" t="s">
        <v>3249</v>
      </c>
      <c r="D11559" s="412">
        <v>0</v>
      </c>
      <c r="E11559" s="412">
        <v>152054.14000000001</v>
      </c>
      <c r="F11559" s="412">
        <v>152054.14000000001</v>
      </c>
      <c r="G11559" s="412">
        <v>0</v>
      </c>
      <c r="H11559" s="413"/>
    </row>
    <row r="11560" spans="2:8" ht="27.75" x14ac:dyDescent="0.35">
      <c r="B11560" s="410" t="s">
        <v>12368</v>
      </c>
      <c r="C11560" s="411" t="s">
        <v>489</v>
      </c>
      <c r="D11560" s="412"/>
      <c r="E11560" s="412">
        <v>0</v>
      </c>
      <c r="F11560" s="412">
        <v>1986.19</v>
      </c>
      <c r="G11560" s="412"/>
      <c r="H11560" s="413"/>
    </row>
    <row r="11561" spans="2:8" ht="27.75" x14ac:dyDescent="0.35">
      <c r="B11561" s="410" t="s">
        <v>12369</v>
      </c>
      <c r="C11561" s="411" t="s">
        <v>489</v>
      </c>
      <c r="D11561" s="412"/>
      <c r="E11561" s="412">
        <v>1986.19</v>
      </c>
      <c r="F11561" s="412">
        <v>0</v>
      </c>
      <c r="G11561" s="412"/>
      <c r="H11561" s="413"/>
    </row>
    <row r="11562" spans="2:8" ht="27.75" x14ac:dyDescent="0.35">
      <c r="B11562" s="410" t="s">
        <v>12370</v>
      </c>
      <c r="C11562" s="411" t="s">
        <v>489</v>
      </c>
      <c r="D11562" s="412"/>
      <c r="E11562" s="412">
        <v>0</v>
      </c>
      <c r="F11562" s="412">
        <v>1986.19</v>
      </c>
      <c r="G11562" s="412"/>
      <c r="H11562" s="413"/>
    </row>
    <row r="11563" spans="2:8" ht="27.75" x14ac:dyDescent="0.35">
      <c r="B11563" s="410" t="s">
        <v>12371</v>
      </c>
      <c r="C11563" s="411" t="s">
        <v>489</v>
      </c>
      <c r="D11563" s="412"/>
      <c r="E11563" s="412">
        <v>1986.19</v>
      </c>
      <c r="F11563" s="412">
        <v>0</v>
      </c>
      <c r="G11563" s="412"/>
      <c r="H11563" s="413"/>
    </row>
    <row r="11564" spans="2:8" ht="27.75" x14ac:dyDescent="0.35">
      <c r="B11564" s="410" t="s">
        <v>12372</v>
      </c>
      <c r="C11564" s="411" t="s">
        <v>489</v>
      </c>
      <c r="D11564" s="412"/>
      <c r="E11564" s="412">
        <v>0</v>
      </c>
      <c r="F11564" s="412">
        <v>3970.81</v>
      </c>
      <c r="G11564" s="412"/>
      <c r="H11564" s="413"/>
    </row>
    <row r="11565" spans="2:8" ht="27.75" x14ac:dyDescent="0.35">
      <c r="B11565" s="410" t="s">
        <v>12373</v>
      </c>
      <c r="C11565" s="411" t="s">
        <v>489</v>
      </c>
      <c r="D11565" s="412"/>
      <c r="E11565" s="412">
        <v>3970.81</v>
      </c>
      <c r="F11565" s="412">
        <v>0</v>
      </c>
      <c r="G11565" s="412"/>
      <c r="H11565" s="413"/>
    </row>
    <row r="11566" spans="2:8" ht="27.75" x14ac:dyDescent="0.35">
      <c r="B11566" s="410" t="s">
        <v>12374</v>
      </c>
      <c r="C11566" s="411" t="s">
        <v>489</v>
      </c>
      <c r="D11566" s="412"/>
      <c r="E11566" s="412">
        <v>0</v>
      </c>
      <c r="F11566" s="412">
        <v>1986.19</v>
      </c>
      <c r="G11566" s="412"/>
      <c r="H11566" s="413"/>
    </row>
    <row r="11567" spans="2:8" ht="27.75" x14ac:dyDescent="0.35">
      <c r="B11567" s="410" t="s">
        <v>12375</v>
      </c>
      <c r="C11567" s="411" t="s">
        <v>489</v>
      </c>
      <c r="D11567" s="412"/>
      <c r="E11567" s="412">
        <v>1986.19</v>
      </c>
      <c r="F11567" s="412">
        <v>0</v>
      </c>
      <c r="G11567" s="412"/>
      <c r="H11567" s="413"/>
    </row>
    <row r="11568" spans="2:8" ht="27.75" x14ac:dyDescent="0.35">
      <c r="B11568" s="410" t="s">
        <v>12376</v>
      </c>
      <c r="C11568" s="411" t="s">
        <v>489</v>
      </c>
      <c r="D11568" s="412"/>
      <c r="E11568" s="412">
        <v>0</v>
      </c>
      <c r="F11568" s="412">
        <v>1986.19</v>
      </c>
      <c r="G11568" s="412"/>
      <c r="H11568" s="413"/>
    </row>
    <row r="11569" spans="2:8" ht="27.75" x14ac:dyDescent="0.35">
      <c r="B11569" s="410" t="s">
        <v>12377</v>
      </c>
      <c r="C11569" s="411" t="s">
        <v>489</v>
      </c>
      <c r="D11569" s="412"/>
      <c r="E11569" s="412">
        <v>1986.19</v>
      </c>
      <c r="F11569" s="412">
        <v>0</v>
      </c>
      <c r="G11569" s="412"/>
      <c r="H11569" s="413"/>
    </row>
    <row r="11570" spans="2:8" ht="27.75" x14ac:dyDescent="0.35">
      <c r="B11570" s="410" t="s">
        <v>12378</v>
      </c>
      <c r="C11570" s="411" t="s">
        <v>489</v>
      </c>
      <c r="D11570" s="412"/>
      <c r="E11570" s="412">
        <v>0</v>
      </c>
      <c r="F11570" s="412">
        <v>1986.19</v>
      </c>
      <c r="G11570" s="412"/>
      <c r="H11570" s="413"/>
    </row>
    <row r="11571" spans="2:8" ht="27.75" x14ac:dyDescent="0.35">
      <c r="B11571" s="410" t="s">
        <v>12379</v>
      </c>
      <c r="C11571" s="411" t="s">
        <v>489</v>
      </c>
      <c r="D11571" s="412"/>
      <c r="E11571" s="412">
        <v>1986.19</v>
      </c>
      <c r="F11571" s="412">
        <v>0</v>
      </c>
      <c r="G11571" s="412"/>
      <c r="H11571" s="413"/>
    </row>
    <row r="11572" spans="2:8" x14ac:dyDescent="0.35">
      <c r="B11572" s="410" t="s">
        <v>12380</v>
      </c>
      <c r="C11572" s="411" t="s">
        <v>521</v>
      </c>
      <c r="D11572" s="412"/>
      <c r="E11572" s="412">
        <v>0</v>
      </c>
      <c r="F11572" s="412">
        <v>109.99</v>
      </c>
      <c r="G11572" s="412"/>
      <c r="H11572" s="413"/>
    </row>
    <row r="11573" spans="2:8" x14ac:dyDescent="0.35">
      <c r="B11573" s="410" t="s">
        <v>12381</v>
      </c>
      <c r="C11573" s="411" t="s">
        <v>521</v>
      </c>
      <c r="D11573" s="412"/>
      <c r="E11573" s="412">
        <v>109.99</v>
      </c>
      <c r="F11573" s="412">
        <v>0</v>
      </c>
      <c r="G11573" s="412"/>
      <c r="H11573" s="413"/>
    </row>
    <row r="11574" spans="2:8" x14ac:dyDescent="0.35">
      <c r="B11574" s="410" t="s">
        <v>12382</v>
      </c>
      <c r="C11574" s="411" t="s">
        <v>521</v>
      </c>
      <c r="D11574" s="412"/>
      <c r="E11574" s="412">
        <v>0</v>
      </c>
      <c r="F11574" s="412">
        <v>109.99</v>
      </c>
      <c r="G11574" s="412"/>
      <c r="H11574" s="413"/>
    </row>
    <row r="11575" spans="2:8" x14ac:dyDescent="0.35">
      <c r="B11575" s="410" t="s">
        <v>12383</v>
      </c>
      <c r="C11575" s="411" t="s">
        <v>521</v>
      </c>
      <c r="D11575" s="412"/>
      <c r="E11575" s="412">
        <v>109.99</v>
      </c>
      <c r="F11575" s="412">
        <v>0</v>
      </c>
      <c r="G11575" s="412"/>
      <c r="H11575" s="413"/>
    </row>
    <row r="11576" spans="2:8" x14ac:dyDescent="0.35">
      <c r="B11576" s="410" t="s">
        <v>12384</v>
      </c>
      <c r="C11576" s="411" t="s">
        <v>521</v>
      </c>
      <c r="D11576" s="412"/>
      <c r="E11576" s="412">
        <v>0</v>
      </c>
      <c r="F11576" s="412">
        <v>98.99</v>
      </c>
      <c r="G11576" s="412"/>
      <c r="H11576" s="413"/>
    </row>
    <row r="11577" spans="2:8" x14ac:dyDescent="0.35">
      <c r="B11577" s="410" t="s">
        <v>12385</v>
      </c>
      <c r="C11577" s="411" t="s">
        <v>521</v>
      </c>
      <c r="D11577" s="412"/>
      <c r="E11577" s="412">
        <v>98.99</v>
      </c>
      <c r="F11577" s="412">
        <v>0</v>
      </c>
      <c r="G11577" s="412"/>
      <c r="H11577" s="413"/>
    </row>
    <row r="11578" spans="2:8" x14ac:dyDescent="0.35">
      <c r="B11578" s="410" t="s">
        <v>12386</v>
      </c>
      <c r="C11578" s="411" t="s">
        <v>521</v>
      </c>
      <c r="D11578" s="412"/>
      <c r="E11578" s="412">
        <v>0</v>
      </c>
      <c r="F11578" s="412">
        <v>98.99</v>
      </c>
      <c r="G11578" s="412"/>
      <c r="H11578" s="413"/>
    </row>
    <row r="11579" spans="2:8" x14ac:dyDescent="0.35">
      <c r="B11579" s="410" t="s">
        <v>12387</v>
      </c>
      <c r="C11579" s="411" t="s">
        <v>521</v>
      </c>
      <c r="D11579" s="412"/>
      <c r="E11579" s="412">
        <v>98.99</v>
      </c>
      <c r="F11579" s="412">
        <v>0</v>
      </c>
      <c r="G11579" s="412"/>
      <c r="H11579" s="413"/>
    </row>
    <row r="11580" spans="2:8" x14ac:dyDescent="0.35">
      <c r="B11580" s="410" t="s">
        <v>12388</v>
      </c>
      <c r="C11580" s="411" t="s">
        <v>521</v>
      </c>
      <c r="D11580" s="412"/>
      <c r="E11580" s="412">
        <v>0</v>
      </c>
      <c r="F11580" s="412">
        <v>197.99</v>
      </c>
      <c r="G11580" s="412"/>
      <c r="H11580" s="413"/>
    </row>
    <row r="11581" spans="2:8" x14ac:dyDescent="0.35">
      <c r="B11581" s="410" t="s">
        <v>12389</v>
      </c>
      <c r="C11581" s="411" t="s">
        <v>521</v>
      </c>
      <c r="D11581" s="412"/>
      <c r="E11581" s="412">
        <v>197.99</v>
      </c>
      <c r="F11581" s="412">
        <v>0</v>
      </c>
      <c r="G11581" s="412"/>
      <c r="H11581" s="413"/>
    </row>
    <row r="11582" spans="2:8" x14ac:dyDescent="0.35">
      <c r="B11582" s="410" t="s">
        <v>12390</v>
      </c>
      <c r="C11582" s="411" t="s">
        <v>521</v>
      </c>
      <c r="D11582" s="412"/>
      <c r="E11582" s="412">
        <v>0</v>
      </c>
      <c r="F11582" s="412">
        <v>197.99</v>
      </c>
      <c r="G11582" s="412"/>
      <c r="H11582" s="413"/>
    </row>
    <row r="11583" spans="2:8" x14ac:dyDescent="0.35">
      <c r="B11583" s="410" t="s">
        <v>12391</v>
      </c>
      <c r="C11583" s="411" t="s">
        <v>521</v>
      </c>
      <c r="D11583" s="412"/>
      <c r="E11583" s="412">
        <v>197.99</v>
      </c>
      <c r="F11583" s="412">
        <v>0</v>
      </c>
      <c r="G11583" s="412"/>
      <c r="H11583" s="413"/>
    </row>
    <row r="11584" spans="2:8" ht="40.5" x14ac:dyDescent="0.35">
      <c r="B11584" s="410" t="s">
        <v>12392</v>
      </c>
      <c r="C11584" s="411" t="s">
        <v>744</v>
      </c>
      <c r="D11584" s="412"/>
      <c r="E11584" s="412">
        <v>0</v>
      </c>
      <c r="F11584" s="412">
        <v>981.05</v>
      </c>
      <c r="G11584" s="412"/>
      <c r="H11584" s="413"/>
    </row>
    <row r="11585" spans="2:8" ht="40.5" x14ac:dyDescent="0.35">
      <c r="B11585" s="410" t="s">
        <v>12393</v>
      </c>
      <c r="C11585" s="411" t="s">
        <v>744</v>
      </c>
      <c r="D11585" s="412"/>
      <c r="E11585" s="412">
        <v>981.05</v>
      </c>
      <c r="F11585" s="412">
        <v>0</v>
      </c>
      <c r="G11585" s="412"/>
      <c r="H11585" s="413"/>
    </row>
    <row r="11586" spans="2:8" ht="40.5" x14ac:dyDescent="0.35">
      <c r="B11586" s="410" t="s">
        <v>12394</v>
      </c>
      <c r="C11586" s="411" t="s">
        <v>744</v>
      </c>
      <c r="D11586" s="412"/>
      <c r="E11586" s="412">
        <v>0</v>
      </c>
      <c r="F11586" s="412">
        <v>400.01</v>
      </c>
      <c r="G11586" s="412"/>
      <c r="H11586" s="413"/>
    </row>
    <row r="11587" spans="2:8" ht="40.5" x14ac:dyDescent="0.35">
      <c r="B11587" s="410" t="s">
        <v>12395</v>
      </c>
      <c r="C11587" s="411" t="s">
        <v>744</v>
      </c>
      <c r="D11587" s="412"/>
      <c r="E11587" s="412">
        <v>400.01</v>
      </c>
      <c r="F11587" s="412">
        <v>0</v>
      </c>
      <c r="G11587" s="412"/>
      <c r="H11587" s="413"/>
    </row>
    <row r="11588" spans="2:8" ht="40.5" x14ac:dyDescent="0.35">
      <c r="B11588" s="410" t="s">
        <v>12396</v>
      </c>
      <c r="C11588" s="411" t="s">
        <v>744</v>
      </c>
      <c r="D11588" s="412"/>
      <c r="E11588" s="412">
        <v>0</v>
      </c>
      <c r="F11588" s="412">
        <v>799.42</v>
      </c>
      <c r="G11588" s="412"/>
      <c r="H11588" s="413"/>
    </row>
    <row r="11589" spans="2:8" ht="40.5" x14ac:dyDescent="0.35">
      <c r="B11589" s="410" t="s">
        <v>12397</v>
      </c>
      <c r="C11589" s="411" t="s">
        <v>744</v>
      </c>
      <c r="D11589" s="412"/>
      <c r="E11589" s="412">
        <v>799.42</v>
      </c>
      <c r="F11589" s="412">
        <v>0</v>
      </c>
      <c r="G11589" s="412"/>
      <c r="H11589" s="413"/>
    </row>
    <row r="11590" spans="2:8" ht="40.5" x14ac:dyDescent="0.35">
      <c r="B11590" s="410" t="s">
        <v>12398</v>
      </c>
      <c r="C11590" s="411" t="s">
        <v>744</v>
      </c>
      <c r="D11590" s="412"/>
      <c r="E11590" s="412">
        <v>0</v>
      </c>
      <c r="F11590" s="412">
        <v>1200.03</v>
      </c>
      <c r="G11590" s="412"/>
      <c r="H11590" s="413"/>
    </row>
    <row r="11591" spans="2:8" ht="40.5" x14ac:dyDescent="0.35">
      <c r="B11591" s="410" t="s">
        <v>12399</v>
      </c>
      <c r="C11591" s="411" t="s">
        <v>744</v>
      </c>
      <c r="D11591" s="412"/>
      <c r="E11591" s="412">
        <v>1200.03</v>
      </c>
      <c r="F11591" s="412">
        <v>0</v>
      </c>
      <c r="G11591" s="412"/>
      <c r="H11591" s="413"/>
    </row>
    <row r="11592" spans="2:8" ht="40.5" x14ac:dyDescent="0.35">
      <c r="B11592" s="410" t="s">
        <v>12400</v>
      </c>
      <c r="C11592" s="411" t="s">
        <v>744</v>
      </c>
      <c r="D11592" s="412"/>
      <c r="E11592" s="412">
        <v>0</v>
      </c>
      <c r="F11592" s="412">
        <v>1200.03</v>
      </c>
      <c r="G11592" s="412"/>
      <c r="H11592" s="413"/>
    </row>
    <row r="11593" spans="2:8" ht="40.5" x14ac:dyDescent="0.35">
      <c r="B11593" s="410" t="s">
        <v>12401</v>
      </c>
      <c r="C11593" s="411" t="s">
        <v>744</v>
      </c>
      <c r="D11593" s="412"/>
      <c r="E11593" s="412">
        <v>1200.03</v>
      </c>
      <c r="F11593" s="412">
        <v>0</v>
      </c>
      <c r="G11593" s="412"/>
      <c r="H11593" s="413"/>
    </row>
    <row r="11594" spans="2:8" ht="40.5" x14ac:dyDescent="0.35">
      <c r="B11594" s="410" t="s">
        <v>12402</v>
      </c>
      <c r="C11594" s="411" t="s">
        <v>744</v>
      </c>
      <c r="D11594" s="412"/>
      <c r="E11594" s="412">
        <v>0</v>
      </c>
      <c r="F11594" s="412">
        <v>1199.98</v>
      </c>
      <c r="G11594" s="412"/>
      <c r="H11594" s="413"/>
    </row>
    <row r="11595" spans="2:8" ht="40.5" x14ac:dyDescent="0.35">
      <c r="B11595" s="410" t="s">
        <v>12403</v>
      </c>
      <c r="C11595" s="411" t="s">
        <v>744</v>
      </c>
      <c r="D11595" s="412"/>
      <c r="E11595" s="412">
        <v>1199.98</v>
      </c>
      <c r="F11595" s="412">
        <v>0</v>
      </c>
      <c r="G11595" s="412"/>
      <c r="H11595" s="413"/>
    </row>
    <row r="11596" spans="2:8" x14ac:dyDescent="0.35">
      <c r="B11596" s="410" t="s">
        <v>12404</v>
      </c>
      <c r="C11596" s="411" t="s">
        <v>758</v>
      </c>
      <c r="D11596" s="412"/>
      <c r="E11596" s="412">
        <v>0</v>
      </c>
      <c r="F11596" s="412">
        <v>131557.92000000001</v>
      </c>
      <c r="G11596" s="412"/>
      <c r="H11596" s="413"/>
    </row>
    <row r="11597" spans="2:8" x14ac:dyDescent="0.35">
      <c r="B11597" s="410" t="s">
        <v>12405</v>
      </c>
      <c r="C11597" s="411" t="s">
        <v>758</v>
      </c>
      <c r="D11597" s="412"/>
      <c r="E11597" s="412">
        <v>131557.92000000001</v>
      </c>
      <c r="F11597" s="412">
        <v>0</v>
      </c>
      <c r="G11597" s="412"/>
      <c r="H11597" s="413"/>
    </row>
    <row r="11598" spans="2:8" ht="27.75" x14ac:dyDescent="0.35">
      <c r="B11598" s="410" t="s">
        <v>12406</v>
      </c>
      <c r="C11598" s="411" t="s">
        <v>3270</v>
      </c>
      <c r="D11598" s="412">
        <v>0</v>
      </c>
      <c r="E11598" s="412">
        <v>8571</v>
      </c>
      <c r="F11598" s="412">
        <v>8571</v>
      </c>
      <c r="G11598" s="412">
        <v>0</v>
      </c>
      <c r="H11598" s="413"/>
    </row>
    <row r="11599" spans="2:8" ht="27.75" x14ac:dyDescent="0.35">
      <c r="B11599" s="410" t="s">
        <v>12407</v>
      </c>
      <c r="C11599" s="411" t="s">
        <v>3270</v>
      </c>
      <c r="D11599" s="412">
        <v>0</v>
      </c>
      <c r="E11599" s="412">
        <v>8571</v>
      </c>
      <c r="F11599" s="412">
        <v>8571</v>
      </c>
      <c r="G11599" s="412">
        <v>0</v>
      </c>
      <c r="H11599" s="413"/>
    </row>
    <row r="11600" spans="2:8" ht="27.75" x14ac:dyDescent="0.35">
      <c r="B11600" s="410" t="s">
        <v>12408</v>
      </c>
      <c r="C11600" s="411" t="s">
        <v>340</v>
      </c>
      <c r="D11600" s="412"/>
      <c r="E11600" s="412">
        <v>0</v>
      </c>
      <c r="F11600" s="412">
        <v>7656</v>
      </c>
      <c r="G11600" s="412"/>
      <c r="H11600" s="413"/>
    </row>
    <row r="11601" spans="2:8" ht="27.75" x14ac:dyDescent="0.35">
      <c r="B11601" s="410" t="s">
        <v>12409</v>
      </c>
      <c r="C11601" s="411" t="s">
        <v>340</v>
      </c>
      <c r="D11601" s="412"/>
      <c r="E11601" s="412">
        <v>7656</v>
      </c>
      <c r="F11601" s="412">
        <v>0</v>
      </c>
      <c r="G11601" s="412"/>
      <c r="H11601" s="413"/>
    </row>
    <row r="11602" spans="2:8" x14ac:dyDescent="0.35">
      <c r="B11602" s="410" t="s">
        <v>12410</v>
      </c>
      <c r="C11602" s="411" t="s">
        <v>623</v>
      </c>
      <c r="D11602" s="412"/>
      <c r="E11602" s="412">
        <v>0</v>
      </c>
      <c r="F11602" s="412">
        <v>915</v>
      </c>
      <c r="G11602" s="412"/>
      <c r="H11602" s="413"/>
    </row>
    <row r="11603" spans="2:8" x14ac:dyDescent="0.35">
      <c r="B11603" s="410" t="s">
        <v>12411</v>
      </c>
      <c r="C11603" s="411" t="s">
        <v>623</v>
      </c>
      <c r="D11603" s="412"/>
      <c r="E11603" s="412">
        <v>915</v>
      </c>
      <c r="F11603" s="412">
        <v>0</v>
      </c>
      <c r="G11603" s="412"/>
      <c r="H11603" s="413"/>
    </row>
    <row r="11604" spans="2:8" x14ac:dyDescent="0.35">
      <c r="B11604" s="410" t="s">
        <v>12412</v>
      </c>
      <c r="C11604" s="411" t="s">
        <v>3275</v>
      </c>
      <c r="D11604" s="412">
        <v>0</v>
      </c>
      <c r="E11604" s="412">
        <v>367857.78</v>
      </c>
      <c r="F11604" s="412">
        <v>367857.78</v>
      </c>
      <c r="G11604" s="412">
        <v>0</v>
      </c>
      <c r="H11604" s="413"/>
    </row>
    <row r="11605" spans="2:8" x14ac:dyDescent="0.35">
      <c r="B11605" s="410" t="s">
        <v>12413</v>
      </c>
      <c r="C11605" s="411" t="s">
        <v>3277</v>
      </c>
      <c r="D11605" s="412">
        <v>0</v>
      </c>
      <c r="E11605" s="412">
        <v>35569.01</v>
      </c>
      <c r="F11605" s="412">
        <v>35569.01</v>
      </c>
      <c r="G11605" s="412">
        <v>0</v>
      </c>
      <c r="H11605" s="413"/>
    </row>
    <row r="11606" spans="2:8" x14ac:dyDescent="0.35">
      <c r="B11606" s="410" t="s">
        <v>12414</v>
      </c>
      <c r="C11606" s="411" t="s">
        <v>3279</v>
      </c>
      <c r="D11606" s="412">
        <v>0</v>
      </c>
      <c r="E11606" s="412">
        <v>7088</v>
      </c>
      <c r="F11606" s="412">
        <v>7088</v>
      </c>
      <c r="G11606" s="412">
        <v>0</v>
      </c>
      <c r="H11606" s="413"/>
    </row>
    <row r="11607" spans="2:8" x14ac:dyDescent="0.35">
      <c r="B11607" s="410" t="s">
        <v>12415</v>
      </c>
      <c r="C11607" s="411" t="s">
        <v>3281</v>
      </c>
      <c r="D11607" s="412">
        <v>0</v>
      </c>
      <c r="E11607" s="412">
        <v>7088</v>
      </c>
      <c r="F11607" s="412">
        <v>7088</v>
      </c>
      <c r="G11607" s="412">
        <v>0</v>
      </c>
      <c r="H11607" s="413"/>
    </row>
    <row r="11608" spans="2:8" ht="40.5" x14ac:dyDescent="0.35">
      <c r="B11608" s="410" t="s">
        <v>12416</v>
      </c>
      <c r="C11608" s="411" t="s">
        <v>363</v>
      </c>
      <c r="D11608" s="412"/>
      <c r="E11608" s="412">
        <v>0</v>
      </c>
      <c r="F11608" s="412">
        <v>874</v>
      </c>
      <c r="G11608" s="412"/>
      <c r="H11608" s="413"/>
    </row>
    <row r="11609" spans="2:8" ht="40.5" x14ac:dyDescent="0.35">
      <c r="B11609" s="410" t="s">
        <v>12417</v>
      </c>
      <c r="C11609" s="411" t="s">
        <v>363</v>
      </c>
      <c r="D11609" s="412"/>
      <c r="E11609" s="412">
        <v>874</v>
      </c>
      <c r="F11609" s="412">
        <v>0</v>
      </c>
      <c r="G11609" s="412"/>
      <c r="H11609" s="413"/>
    </row>
    <row r="11610" spans="2:8" ht="40.5" x14ac:dyDescent="0.35">
      <c r="B11610" s="410" t="s">
        <v>12418</v>
      </c>
      <c r="C11610" s="411" t="s">
        <v>363</v>
      </c>
      <c r="D11610" s="412"/>
      <c r="E11610" s="412">
        <v>0</v>
      </c>
      <c r="F11610" s="412">
        <v>213</v>
      </c>
      <c r="G11610" s="412"/>
      <c r="H11610" s="413"/>
    </row>
    <row r="11611" spans="2:8" ht="40.5" x14ac:dyDescent="0.35">
      <c r="B11611" s="410" t="s">
        <v>12419</v>
      </c>
      <c r="C11611" s="411" t="s">
        <v>363</v>
      </c>
      <c r="D11611" s="412"/>
      <c r="E11611" s="412">
        <v>213</v>
      </c>
      <c r="F11611" s="412">
        <v>0</v>
      </c>
      <c r="G11611" s="412"/>
      <c r="H11611" s="413"/>
    </row>
    <row r="11612" spans="2:8" ht="27.75" x14ac:dyDescent="0.35">
      <c r="B11612" s="410" t="s">
        <v>12420</v>
      </c>
      <c r="C11612" s="411" t="s">
        <v>413</v>
      </c>
      <c r="D11612" s="412"/>
      <c r="E11612" s="412">
        <v>0</v>
      </c>
      <c r="F11612" s="412">
        <v>673</v>
      </c>
      <c r="G11612" s="412"/>
      <c r="H11612" s="413"/>
    </row>
    <row r="11613" spans="2:8" ht="27.75" x14ac:dyDescent="0.35">
      <c r="B11613" s="410" t="s">
        <v>12421</v>
      </c>
      <c r="C11613" s="411" t="s">
        <v>413</v>
      </c>
      <c r="D11613" s="412"/>
      <c r="E11613" s="412">
        <v>673</v>
      </c>
      <c r="F11613" s="412">
        <v>0</v>
      </c>
      <c r="G11613" s="412"/>
      <c r="H11613" s="413"/>
    </row>
    <row r="11614" spans="2:8" ht="27.75" x14ac:dyDescent="0.35">
      <c r="B11614" s="410" t="s">
        <v>12422</v>
      </c>
      <c r="C11614" s="411" t="s">
        <v>452</v>
      </c>
      <c r="D11614" s="412"/>
      <c r="E11614" s="412">
        <v>0</v>
      </c>
      <c r="F11614" s="412">
        <v>200</v>
      </c>
      <c r="G11614" s="412"/>
      <c r="H11614" s="413"/>
    </row>
    <row r="11615" spans="2:8" ht="27.75" x14ac:dyDescent="0.35">
      <c r="B11615" s="410" t="s">
        <v>12423</v>
      </c>
      <c r="C11615" s="411" t="s">
        <v>452</v>
      </c>
      <c r="D11615" s="412"/>
      <c r="E11615" s="412">
        <v>200</v>
      </c>
      <c r="F11615" s="412">
        <v>0</v>
      </c>
      <c r="G11615" s="412"/>
      <c r="H11615" s="413"/>
    </row>
    <row r="11616" spans="2:8" ht="27.75" x14ac:dyDescent="0.35">
      <c r="B11616" s="410" t="s">
        <v>12424</v>
      </c>
      <c r="C11616" s="411" t="s">
        <v>477</v>
      </c>
      <c r="D11616" s="412"/>
      <c r="E11616" s="412">
        <v>0</v>
      </c>
      <c r="F11616" s="412">
        <v>180</v>
      </c>
      <c r="G11616" s="412"/>
      <c r="H11616" s="413"/>
    </row>
    <row r="11617" spans="2:8" ht="27.75" x14ac:dyDescent="0.35">
      <c r="B11617" s="410" t="s">
        <v>12425</v>
      </c>
      <c r="C11617" s="411" t="s">
        <v>477</v>
      </c>
      <c r="D11617" s="412"/>
      <c r="E11617" s="412">
        <v>180</v>
      </c>
      <c r="F11617" s="412">
        <v>0</v>
      </c>
      <c r="G11617" s="412"/>
      <c r="H11617" s="413"/>
    </row>
    <row r="11618" spans="2:8" ht="40.5" x14ac:dyDescent="0.35">
      <c r="B11618" s="410" t="s">
        <v>12426</v>
      </c>
      <c r="C11618" s="411" t="s">
        <v>479</v>
      </c>
      <c r="D11618" s="412"/>
      <c r="E11618" s="412">
        <v>0</v>
      </c>
      <c r="F11618" s="412">
        <v>852</v>
      </c>
      <c r="G11618" s="412"/>
      <c r="H11618" s="413"/>
    </row>
    <row r="11619" spans="2:8" ht="40.5" x14ac:dyDescent="0.35">
      <c r="B11619" s="410" t="s">
        <v>12427</v>
      </c>
      <c r="C11619" s="411" t="s">
        <v>479</v>
      </c>
      <c r="D11619" s="412"/>
      <c r="E11619" s="412">
        <v>852</v>
      </c>
      <c r="F11619" s="412">
        <v>0</v>
      </c>
      <c r="G11619" s="412"/>
      <c r="H11619" s="413"/>
    </row>
    <row r="11620" spans="2:8" ht="27.75" x14ac:dyDescent="0.35">
      <c r="B11620" s="410" t="s">
        <v>12428</v>
      </c>
      <c r="C11620" s="411" t="s">
        <v>543</v>
      </c>
      <c r="D11620" s="412"/>
      <c r="E11620" s="412">
        <v>0</v>
      </c>
      <c r="F11620" s="412">
        <v>423</v>
      </c>
      <c r="G11620" s="412"/>
      <c r="H11620" s="413"/>
    </row>
    <row r="11621" spans="2:8" ht="27.75" x14ac:dyDescent="0.35">
      <c r="B11621" s="410" t="s">
        <v>12429</v>
      </c>
      <c r="C11621" s="411" t="s">
        <v>543</v>
      </c>
      <c r="D11621" s="412"/>
      <c r="E11621" s="412">
        <v>423</v>
      </c>
      <c r="F11621" s="412">
        <v>0</v>
      </c>
      <c r="G11621" s="412"/>
      <c r="H11621" s="413"/>
    </row>
    <row r="11622" spans="2:8" ht="27.75" x14ac:dyDescent="0.35">
      <c r="B11622" s="410" t="s">
        <v>12430</v>
      </c>
      <c r="C11622" s="411" t="s">
        <v>545</v>
      </c>
      <c r="D11622" s="412"/>
      <c r="E11622" s="412">
        <v>0</v>
      </c>
      <c r="F11622" s="412">
        <v>973</v>
      </c>
      <c r="G11622" s="412"/>
      <c r="H11622" s="413"/>
    </row>
    <row r="11623" spans="2:8" ht="27.75" x14ac:dyDescent="0.35">
      <c r="B11623" s="410" t="s">
        <v>12431</v>
      </c>
      <c r="C11623" s="411" t="s">
        <v>545</v>
      </c>
      <c r="D11623" s="412"/>
      <c r="E11623" s="412">
        <v>973</v>
      </c>
      <c r="F11623" s="412">
        <v>0</v>
      </c>
      <c r="G11623" s="412"/>
      <c r="H11623" s="413"/>
    </row>
    <row r="11624" spans="2:8" ht="27.75" x14ac:dyDescent="0.35">
      <c r="B11624" s="410" t="s">
        <v>12432</v>
      </c>
      <c r="C11624" s="411" t="s">
        <v>708</v>
      </c>
      <c r="D11624" s="412"/>
      <c r="E11624" s="412">
        <v>0</v>
      </c>
      <c r="F11624" s="412">
        <v>1096</v>
      </c>
      <c r="G11624" s="412"/>
      <c r="H11624" s="413"/>
    </row>
    <row r="11625" spans="2:8" ht="27.75" x14ac:dyDescent="0.35">
      <c r="B11625" s="410" t="s">
        <v>12433</v>
      </c>
      <c r="C11625" s="411" t="s">
        <v>708</v>
      </c>
      <c r="D11625" s="412"/>
      <c r="E11625" s="412">
        <v>1096</v>
      </c>
      <c r="F11625" s="412">
        <v>0</v>
      </c>
      <c r="G11625" s="412"/>
      <c r="H11625" s="413"/>
    </row>
    <row r="11626" spans="2:8" ht="27.75" x14ac:dyDescent="0.35">
      <c r="B11626" s="410" t="s">
        <v>12434</v>
      </c>
      <c r="C11626" s="411" t="s">
        <v>710</v>
      </c>
      <c r="D11626" s="412"/>
      <c r="E11626" s="412">
        <v>0</v>
      </c>
      <c r="F11626" s="412">
        <v>332</v>
      </c>
      <c r="G11626" s="412"/>
      <c r="H11626" s="413"/>
    </row>
    <row r="11627" spans="2:8" ht="27.75" x14ac:dyDescent="0.35">
      <c r="B11627" s="410" t="s">
        <v>12435</v>
      </c>
      <c r="C11627" s="411" t="s">
        <v>710</v>
      </c>
      <c r="D11627" s="412"/>
      <c r="E11627" s="412">
        <v>332</v>
      </c>
      <c r="F11627" s="412">
        <v>0</v>
      </c>
      <c r="G11627" s="412"/>
      <c r="H11627" s="413"/>
    </row>
    <row r="11628" spans="2:8" ht="40.5" x14ac:dyDescent="0.35">
      <c r="B11628" s="410" t="s">
        <v>12436</v>
      </c>
      <c r="C11628" s="411" t="s">
        <v>726</v>
      </c>
      <c r="D11628" s="412"/>
      <c r="E11628" s="412">
        <v>0</v>
      </c>
      <c r="F11628" s="412">
        <v>855</v>
      </c>
      <c r="G11628" s="412"/>
      <c r="H11628" s="413"/>
    </row>
    <row r="11629" spans="2:8" ht="40.5" x14ac:dyDescent="0.35">
      <c r="B11629" s="410" t="s">
        <v>12437</v>
      </c>
      <c r="C11629" s="411" t="s">
        <v>726</v>
      </c>
      <c r="D11629" s="412"/>
      <c r="E11629" s="412">
        <v>855</v>
      </c>
      <c r="F11629" s="412">
        <v>0</v>
      </c>
      <c r="G11629" s="412"/>
      <c r="H11629" s="413"/>
    </row>
    <row r="11630" spans="2:8" ht="40.5" x14ac:dyDescent="0.35">
      <c r="B11630" s="410" t="s">
        <v>12438</v>
      </c>
      <c r="C11630" s="411" t="s">
        <v>728</v>
      </c>
      <c r="D11630" s="412"/>
      <c r="E11630" s="412">
        <v>0</v>
      </c>
      <c r="F11630" s="412">
        <v>417</v>
      </c>
      <c r="G11630" s="412"/>
      <c r="H11630" s="413"/>
    </row>
    <row r="11631" spans="2:8" ht="40.5" x14ac:dyDescent="0.35">
      <c r="B11631" s="410" t="s">
        <v>12439</v>
      </c>
      <c r="C11631" s="411" t="s">
        <v>728</v>
      </c>
      <c r="D11631" s="412"/>
      <c r="E11631" s="412">
        <v>417</v>
      </c>
      <c r="F11631" s="412">
        <v>0</v>
      </c>
      <c r="G11631" s="412"/>
      <c r="H11631" s="413"/>
    </row>
    <row r="11632" spans="2:8" x14ac:dyDescent="0.35">
      <c r="B11632" s="410" t="s">
        <v>12440</v>
      </c>
      <c r="C11632" s="411" t="s">
        <v>3295</v>
      </c>
      <c r="D11632" s="412">
        <v>0</v>
      </c>
      <c r="E11632" s="412">
        <v>5081</v>
      </c>
      <c r="F11632" s="412">
        <v>5081</v>
      </c>
      <c r="G11632" s="412">
        <v>0</v>
      </c>
      <c r="H11632" s="413"/>
    </row>
    <row r="11633" spans="2:8" x14ac:dyDescent="0.35">
      <c r="B11633" s="410" t="s">
        <v>12441</v>
      </c>
      <c r="C11633" s="411" t="s">
        <v>3297</v>
      </c>
      <c r="D11633" s="412">
        <v>0</v>
      </c>
      <c r="E11633" s="412">
        <v>5081</v>
      </c>
      <c r="F11633" s="412">
        <v>5081</v>
      </c>
      <c r="G11633" s="412">
        <v>0</v>
      </c>
      <c r="H11633" s="413"/>
    </row>
    <row r="11634" spans="2:8" ht="40.5" x14ac:dyDescent="0.35">
      <c r="B11634" s="410" t="s">
        <v>12442</v>
      </c>
      <c r="C11634" s="411" t="s">
        <v>363</v>
      </c>
      <c r="D11634" s="412"/>
      <c r="E11634" s="412">
        <v>0</v>
      </c>
      <c r="F11634" s="412">
        <v>782</v>
      </c>
      <c r="G11634" s="412"/>
      <c r="H11634" s="413"/>
    </row>
    <row r="11635" spans="2:8" ht="40.5" x14ac:dyDescent="0.35">
      <c r="B11635" s="410" t="s">
        <v>12443</v>
      </c>
      <c r="C11635" s="411" t="s">
        <v>363</v>
      </c>
      <c r="D11635" s="412"/>
      <c r="E11635" s="412">
        <v>782</v>
      </c>
      <c r="F11635" s="412">
        <v>0</v>
      </c>
      <c r="G11635" s="412"/>
      <c r="H11635" s="413"/>
    </row>
    <row r="11636" spans="2:8" ht="27.75" x14ac:dyDescent="0.35">
      <c r="B11636" s="410" t="s">
        <v>12444</v>
      </c>
      <c r="C11636" s="411" t="s">
        <v>411</v>
      </c>
      <c r="D11636" s="412"/>
      <c r="E11636" s="412">
        <v>0</v>
      </c>
      <c r="F11636" s="412">
        <v>782</v>
      </c>
      <c r="G11636" s="412"/>
      <c r="H11636" s="413"/>
    </row>
    <row r="11637" spans="2:8" ht="27.75" x14ac:dyDescent="0.35">
      <c r="B11637" s="410" t="s">
        <v>12445</v>
      </c>
      <c r="C11637" s="411" t="s">
        <v>411</v>
      </c>
      <c r="D11637" s="412"/>
      <c r="E11637" s="412">
        <v>782</v>
      </c>
      <c r="F11637" s="412">
        <v>0</v>
      </c>
      <c r="G11637" s="412"/>
      <c r="H11637" s="413"/>
    </row>
    <row r="11638" spans="2:8" ht="53.25" x14ac:dyDescent="0.35">
      <c r="B11638" s="410" t="s">
        <v>12446</v>
      </c>
      <c r="C11638" s="411" t="s">
        <v>430</v>
      </c>
      <c r="D11638" s="412"/>
      <c r="E11638" s="412">
        <v>0</v>
      </c>
      <c r="F11638" s="412">
        <v>782</v>
      </c>
      <c r="G11638" s="412"/>
      <c r="H11638" s="413"/>
    </row>
    <row r="11639" spans="2:8" ht="53.25" x14ac:dyDescent="0.35">
      <c r="B11639" s="410" t="s">
        <v>12447</v>
      </c>
      <c r="C11639" s="411" t="s">
        <v>430</v>
      </c>
      <c r="D11639" s="412"/>
      <c r="E11639" s="412">
        <v>782</v>
      </c>
      <c r="F11639" s="412">
        <v>0</v>
      </c>
      <c r="G11639" s="412"/>
      <c r="H11639" s="413"/>
    </row>
    <row r="11640" spans="2:8" ht="40.5" x14ac:dyDescent="0.35">
      <c r="B11640" s="410" t="s">
        <v>12448</v>
      </c>
      <c r="C11640" s="411" t="s">
        <v>661</v>
      </c>
      <c r="D11640" s="412"/>
      <c r="E11640" s="412">
        <v>0</v>
      </c>
      <c r="F11640" s="412">
        <v>390</v>
      </c>
      <c r="G11640" s="412"/>
      <c r="H11640" s="413"/>
    </row>
    <row r="11641" spans="2:8" ht="40.5" x14ac:dyDescent="0.35">
      <c r="B11641" s="410" t="s">
        <v>12449</v>
      </c>
      <c r="C11641" s="411" t="s">
        <v>661</v>
      </c>
      <c r="D11641" s="412"/>
      <c r="E11641" s="412">
        <v>390</v>
      </c>
      <c r="F11641" s="412">
        <v>0</v>
      </c>
      <c r="G11641" s="412"/>
      <c r="H11641" s="413"/>
    </row>
    <row r="11642" spans="2:8" ht="27.75" x14ac:dyDescent="0.35">
      <c r="B11642" s="410" t="s">
        <v>12450</v>
      </c>
      <c r="C11642" s="411" t="s">
        <v>704</v>
      </c>
      <c r="D11642" s="412"/>
      <c r="E11642" s="412">
        <v>0</v>
      </c>
      <c r="F11642" s="412">
        <v>391</v>
      </c>
      <c r="G11642" s="412"/>
      <c r="H11642" s="413"/>
    </row>
    <row r="11643" spans="2:8" ht="27.75" x14ac:dyDescent="0.35">
      <c r="B11643" s="410" t="s">
        <v>12451</v>
      </c>
      <c r="C11643" s="411" t="s">
        <v>704</v>
      </c>
      <c r="D11643" s="412"/>
      <c r="E11643" s="412">
        <v>391</v>
      </c>
      <c r="F11643" s="412">
        <v>0</v>
      </c>
      <c r="G11643" s="412"/>
      <c r="H11643" s="413"/>
    </row>
    <row r="11644" spans="2:8" ht="40.5" x14ac:dyDescent="0.35">
      <c r="B11644" s="410" t="s">
        <v>12452</v>
      </c>
      <c r="C11644" s="411" t="s">
        <v>712</v>
      </c>
      <c r="D11644" s="412"/>
      <c r="E11644" s="412">
        <v>0</v>
      </c>
      <c r="F11644" s="412">
        <v>391</v>
      </c>
      <c r="G11644" s="412"/>
      <c r="H11644" s="413"/>
    </row>
    <row r="11645" spans="2:8" ht="40.5" x14ac:dyDescent="0.35">
      <c r="B11645" s="410" t="s">
        <v>12453</v>
      </c>
      <c r="C11645" s="411" t="s">
        <v>712</v>
      </c>
      <c r="D11645" s="412"/>
      <c r="E11645" s="412">
        <v>391</v>
      </c>
      <c r="F11645" s="412">
        <v>0</v>
      </c>
      <c r="G11645" s="412"/>
      <c r="H11645" s="413"/>
    </row>
    <row r="11646" spans="2:8" ht="66" x14ac:dyDescent="0.35">
      <c r="B11646" s="410" t="s">
        <v>12454</v>
      </c>
      <c r="C11646" s="411" t="s">
        <v>724</v>
      </c>
      <c r="D11646" s="412"/>
      <c r="E11646" s="412">
        <v>0</v>
      </c>
      <c r="F11646" s="412">
        <v>391</v>
      </c>
      <c r="G11646" s="412"/>
      <c r="H11646" s="413"/>
    </row>
    <row r="11647" spans="2:8" ht="66" x14ac:dyDescent="0.35">
      <c r="B11647" s="410" t="s">
        <v>12455</v>
      </c>
      <c r="C11647" s="411" t="s">
        <v>724</v>
      </c>
      <c r="D11647" s="412"/>
      <c r="E11647" s="412">
        <v>391</v>
      </c>
      <c r="F11647" s="412">
        <v>0</v>
      </c>
      <c r="G11647" s="412"/>
      <c r="H11647" s="413"/>
    </row>
    <row r="11648" spans="2:8" ht="53.25" x14ac:dyDescent="0.35">
      <c r="B11648" s="410" t="s">
        <v>12456</v>
      </c>
      <c r="C11648" s="411" t="s">
        <v>730</v>
      </c>
      <c r="D11648" s="412"/>
      <c r="E11648" s="412">
        <v>0</v>
      </c>
      <c r="F11648" s="412">
        <v>391</v>
      </c>
      <c r="G11648" s="412"/>
      <c r="H11648" s="413"/>
    </row>
    <row r="11649" spans="2:8" ht="53.25" x14ac:dyDescent="0.35">
      <c r="B11649" s="410" t="s">
        <v>12457</v>
      </c>
      <c r="C11649" s="411" t="s">
        <v>730</v>
      </c>
      <c r="D11649" s="412"/>
      <c r="E11649" s="412">
        <v>391</v>
      </c>
      <c r="F11649" s="412">
        <v>0</v>
      </c>
      <c r="G11649" s="412"/>
      <c r="H11649" s="413"/>
    </row>
    <row r="11650" spans="2:8" ht="40.5" x14ac:dyDescent="0.35">
      <c r="B11650" s="410" t="s">
        <v>12458</v>
      </c>
      <c r="C11650" s="411" t="s">
        <v>734</v>
      </c>
      <c r="D11650" s="412"/>
      <c r="E11650" s="412">
        <v>0</v>
      </c>
      <c r="F11650" s="412">
        <v>390</v>
      </c>
      <c r="G11650" s="412"/>
      <c r="H11650" s="413"/>
    </row>
    <row r="11651" spans="2:8" ht="40.5" x14ac:dyDescent="0.35">
      <c r="B11651" s="410" t="s">
        <v>12459</v>
      </c>
      <c r="C11651" s="411" t="s">
        <v>734</v>
      </c>
      <c r="D11651" s="412"/>
      <c r="E11651" s="412">
        <v>390</v>
      </c>
      <c r="F11651" s="412">
        <v>0</v>
      </c>
      <c r="G11651" s="412"/>
      <c r="H11651" s="413"/>
    </row>
    <row r="11652" spans="2:8" ht="53.25" x14ac:dyDescent="0.35">
      <c r="B11652" s="410" t="s">
        <v>12460</v>
      </c>
      <c r="C11652" s="411" t="s">
        <v>738</v>
      </c>
      <c r="D11652" s="412"/>
      <c r="E11652" s="412">
        <v>0</v>
      </c>
      <c r="F11652" s="412">
        <v>391</v>
      </c>
      <c r="G11652" s="412"/>
      <c r="H11652" s="413"/>
    </row>
    <row r="11653" spans="2:8" ht="53.25" x14ac:dyDescent="0.35">
      <c r="B11653" s="410" t="s">
        <v>12461</v>
      </c>
      <c r="C11653" s="411" t="s">
        <v>738</v>
      </c>
      <c r="D11653" s="412"/>
      <c r="E11653" s="412">
        <v>391</v>
      </c>
      <c r="F11653" s="412">
        <v>0</v>
      </c>
      <c r="G11653" s="412"/>
      <c r="H11653" s="413"/>
    </row>
    <row r="11654" spans="2:8" ht="27.75" x14ac:dyDescent="0.35">
      <c r="B11654" s="410" t="s">
        <v>12462</v>
      </c>
      <c r="C11654" s="411" t="s">
        <v>3309</v>
      </c>
      <c r="D11654" s="412">
        <v>0</v>
      </c>
      <c r="E11654" s="412">
        <v>23400.01</v>
      </c>
      <c r="F11654" s="412">
        <v>23400.01</v>
      </c>
      <c r="G11654" s="412">
        <v>0</v>
      </c>
      <c r="H11654" s="413"/>
    </row>
    <row r="11655" spans="2:8" x14ac:dyDescent="0.35">
      <c r="B11655" s="410" t="s">
        <v>12463</v>
      </c>
      <c r="C11655" s="411" t="s">
        <v>3311</v>
      </c>
      <c r="D11655" s="412">
        <v>0</v>
      </c>
      <c r="E11655" s="412">
        <v>23400.01</v>
      </c>
      <c r="F11655" s="412">
        <v>23400.01</v>
      </c>
      <c r="G11655" s="412">
        <v>0</v>
      </c>
      <c r="H11655" s="413"/>
    </row>
    <row r="11656" spans="2:8" ht="40.5" x14ac:dyDescent="0.35">
      <c r="B11656" s="410" t="s">
        <v>12464</v>
      </c>
      <c r="C11656" s="411" t="s">
        <v>334</v>
      </c>
      <c r="D11656" s="412"/>
      <c r="E11656" s="412">
        <v>0</v>
      </c>
      <c r="F11656" s="412">
        <v>6000</v>
      </c>
      <c r="G11656" s="412"/>
      <c r="H11656" s="413"/>
    </row>
    <row r="11657" spans="2:8" ht="40.5" x14ac:dyDescent="0.35">
      <c r="B11657" s="410" t="s">
        <v>12465</v>
      </c>
      <c r="C11657" s="411" t="s">
        <v>334</v>
      </c>
      <c r="D11657" s="412"/>
      <c r="E11657" s="412">
        <v>6000</v>
      </c>
      <c r="F11657" s="412">
        <v>0</v>
      </c>
      <c r="G11657" s="412"/>
      <c r="H11657" s="413"/>
    </row>
    <row r="11658" spans="2:8" x14ac:dyDescent="0.35">
      <c r="B11658" s="410" t="s">
        <v>12466</v>
      </c>
      <c r="C11658" s="411" t="s">
        <v>361</v>
      </c>
      <c r="D11658" s="412"/>
      <c r="E11658" s="412">
        <v>0</v>
      </c>
      <c r="F11658" s="412">
        <v>3000</v>
      </c>
      <c r="G11658" s="412"/>
      <c r="H11658" s="413"/>
    </row>
    <row r="11659" spans="2:8" x14ac:dyDescent="0.35">
      <c r="B11659" s="410" t="s">
        <v>12467</v>
      </c>
      <c r="C11659" s="411" t="s">
        <v>361</v>
      </c>
      <c r="D11659" s="412"/>
      <c r="E11659" s="412">
        <v>3000</v>
      </c>
      <c r="F11659" s="412">
        <v>0</v>
      </c>
      <c r="G11659" s="412"/>
      <c r="H11659" s="413"/>
    </row>
    <row r="11660" spans="2:8" ht="53.25" x14ac:dyDescent="0.35">
      <c r="B11660" s="410" t="s">
        <v>12468</v>
      </c>
      <c r="C11660" s="411" t="s">
        <v>438</v>
      </c>
      <c r="D11660" s="412"/>
      <c r="E11660" s="412">
        <v>0</v>
      </c>
      <c r="F11660" s="412">
        <v>2400.0100000000002</v>
      </c>
      <c r="G11660" s="412"/>
      <c r="H11660" s="413"/>
    </row>
    <row r="11661" spans="2:8" ht="53.25" x14ac:dyDescent="0.35">
      <c r="B11661" s="410" t="s">
        <v>12469</v>
      </c>
      <c r="C11661" s="411" t="s">
        <v>438</v>
      </c>
      <c r="D11661" s="412"/>
      <c r="E11661" s="412">
        <v>2400.0100000000002</v>
      </c>
      <c r="F11661" s="412">
        <v>0</v>
      </c>
      <c r="G11661" s="412"/>
      <c r="H11661" s="413"/>
    </row>
    <row r="11662" spans="2:8" x14ac:dyDescent="0.35">
      <c r="B11662" s="410" t="s">
        <v>12470</v>
      </c>
      <c r="C11662" s="411" t="s">
        <v>521</v>
      </c>
      <c r="D11662" s="412"/>
      <c r="E11662" s="412">
        <v>0</v>
      </c>
      <c r="F11662" s="412">
        <v>6000</v>
      </c>
      <c r="G11662" s="412"/>
      <c r="H11662" s="413"/>
    </row>
    <row r="11663" spans="2:8" x14ac:dyDescent="0.35">
      <c r="B11663" s="410" t="s">
        <v>12471</v>
      </c>
      <c r="C11663" s="411" t="s">
        <v>521</v>
      </c>
      <c r="D11663" s="412"/>
      <c r="E11663" s="412">
        <v>6000</v>
      </c>
      <c r="F11663" s="412">
        <v>0</v>
      </c>
      <c r="G11663" s="412"/>
      <c r="H11663" s="413"/>
    </row>
    <row r="11664" spans="2:8" ht="53.25" x14ac:dyDescent="0.35">
      <c r="B11664" s="410" t="s">
        <v>12472</v>
      </c>
      <c r="C11664" s="411" t="s">
        <v>903</v>
      </c>
      <c r="D11664" s="412"/>
      <c r="E11664" s="412">
        <v>0</v>
      </c>
      <c r="F11664" s="412">
        <v>6000</v>
      </c>
      <c r="G11664" s="412"/>
      <c r="H11664" s="413"/>
    </row>
    <row r="11665" spans="2:8" ht="53.25" x14ac:dyDescent="0.35">
      <c r="B11665" s="410" t="s">
        <v>12473</v>
      </c>
      <c r="C11665" s="411" t="s">
        <v>903</v>
      </c>
      <c r="D11665" s="412"/>
      <c r="E11665" s="412">
        <v>6000</v>
      </c>
      <c r="F11665" s="412">
        <v>0</v>
      </c>
      <c r="G11665" s="412"/>
      <c r="H11665" s="413"/>
    </row>
    <row r="11666" spans="2:8" ht="40.5" x14ac:dyDescent="0.35">
      <c r="B11666" s="410" t="s">
        <v>12474</v>
      </c>
      <c r="C11666" s="411" t="s">
        <v>3318</v>
      </c>
      <c r="D11666" s="412">
        <v>0</v>
      </c>
      <c r="E11666" s="412">
        <v>129626.52</v>
      </c>
      <c r="F11666" s="412">
        <v>129626.52</v>
      </c>
      <c r="G11666" s="412">
        <v>0</v>
      </c>
      <c r="H11666" s="413"/>
    </row>
    <row r="11667" spans="2:8" ht="40.5" x14ac:dyDescent="0.35">
      <c r="B11667" s="410" t="s">
        <v>12475</v>
      </c>
      <c r="C11667" s="411" t="s">
        <v>3320</v>
      </c>
      <c r="D11667" s="412">
        <v>0</v>
      </c>
      <c r="E11667" s="412">
        <v>33060</v>
      </c>
      <c r="F11667" s="412">
        <v>33060</v>
      </c>
      <c r="G11667" s="412">
        <v>0</v>
      </c>
      <c r="H11667" s="413"/>
    </row>
    <row r="11668" spans="2:8" x14ac:dyDescent="0.35">
      <c r="B11668" s="410" t="s">
        <v>12476</v>
      </c>
      <c r="C11668" s="411" t="s">
        <v>3322</v>
      </c>
      <c r="D11668" s="412">
        <v>0</v>
      </c>
      <c r="E11668" s="412">
        <v>33060</v>
      </c>
      <c r="F11668" s="412">
        <v>33060</v>
      </c>
      <c r="G11668" s="412">
        <v>0</v>
      </c>
      <c r="H11668" s="413"/>
    </row>
    <row r="11669" spans="2:8" ht="40.5" x14ac:dyDescent="0.35">
      <c r="B11669" s="410" t="s">
        <v>12477</v>
      </c>
      <c r="C11669" s="411" t="s">
        <v>446</v>
      </c>
      <c r="D11669" s="412"/>
      <c r="E11669" s="412">
        <v>0</v>
      </c>
      <c r="F11669" s="412">
        <v>29000</v>
      </c>
      <c r="G11669" s="412"/>
      <c r="H11669" s="413"/>
    </row>
    <row r="11670" spans="2:8" ht="40.5" x14ac:dyDescent="0.35">
      <c r="B11670" s="410" t="s">
        <v>12478</v>
      </c>
      <c r="C11670" s="411" t="s">
        <v>446</v>
      </c>
      <c r="D11670" s="412"/>
      <c r="E11670" s="412">
        <v>29000</v>
      </c>
      <c r="F11670" s="412">
        <v>0</v>
      </c>
      <c r="G11670" s="412"/>
      <c r="H11670" s="413"/>
    </row>
    <row r="11671" spans="2:8" ht="27.75" x14ac:dyDescent="0.35">
      <c r="B11671" s="410" t="s">
        <v>12479</v>
      </c>
      <c r="C11671" s="411" t="s">
        <v>670</v>
      </c>
      <c r="D11671" s="412"/>
      <c r="E11671" s="412">
        <v>0</v>
      </c>
      <c r="F11671" s="412">
        <v>4060</v>
      </c>
      <c r="G11671" s="412"/>
      <c r="H11671" s="413"/>
    </row>
    <row r="11672" spans="2:8" ht="27.75" x14ac:dyDescent="0.35">
      <c r="B11672" s="410" t="s">
        <v>12480</v>
      </c>
      <c r="C11672" s="411" t="s">
        <v>670</v>
      </c>
      <c r="D11672" s="412"/>
      <c r="E11672" s="412">
        <v>4060</v>
      </c>
      <c r="F11672" s="412">
        <v>0</v>
      </c>
      <c r="G11672" s="412"/>
      <c r="H11672" s="413"/>
    </row>
    <row r="11673" spans="2:8" ht="27.75" x14ac:dyDescent="0.35">
      <c r="B11673" s="410" t="s">
        <v>12481</v>
      </c>
      <c r="C11673" s="411" t="s">
        <v>3326</v>
      </c>
      <c r="D11673" s="412">
        <v>0</v>
      </c>
      <c r="E11673" s="412">
        <v>96566.52</v>
      </c>
      <c r="F11673" s="412">
        <v>96566.52</v>
      </c>
      <c r="G11673" s="412">
        <v>0</v>
      </c>
      <c r="H11673" s="413"/>
    </row>
    <row r="11674" spans="2:8" ht="66" x14ac:dyDescent="0.35">
      <c r="B11674" s="410" t="s">
        <v>12482</v>
      </c>
      <c r="C11674" s="411" t="s">
        <v>3328</v>
      </c>
      <c r="D11674" s="412">
        <v>0</v>
      </c>
      <c r="E11674" s="412">
        <v>11530.4</v>
      </c>
      <c r="F11674" s="412">
        <v>11530.4</v>
      </c>
      <c r="G11674" s="412">
        <v>0</v>
      </c>
      <c r="H11674" s="413"/>
    </row>
    <row r="11675" spans="2:8" ht="27.75" x14ac:dyDescent="0.35">
      <c r="B11675" s="410" t="s">
        <v>12483</v>
      </c>
      <c r="C11675" s="411" t="s">
        <v>575</v>
      </c>
      <c r="D11675" s="412"/>
      <c r="E11675" s="412">
        <v>0</v>
      </c>
      <c r="F11675" s="412">
        <v>11530.4</v>
      </c>
      <c r="G11675" s="412"/>
      <c r="H11675" s="413"/>
    </row>
    <row r="11676" spans="2:8" ht="27.75" x14ac:dyDescent="0.35">
      <c r="B11676" s="410" t="s">
        <v>12484</v>
      </c>
      <c r="C11676" s="411" t="s">
        <v>575</v>
      </c>
      <c r="D11676" s="412"/>
      <c r="E11676" s="412">
        <v>11530.4</v>
      </c>
      <c r="F11676" s="412">
        <v>0</v>
      </c>
      <c r="G11676" s="412"/>
      <c r="H11676" s="413"/>
    </row>
    <row r="11677" spans="2:8" ht="27.75" x14ac:dyDescent="0.35">
      <c r="B11677" s="410" t="s">
        <v>12485</v>
      </c>
      <c r="C11677" s="411" t="s">
        <v>3331</v>
      </c>
      <c r="D11677" s="412">
        <v>0</v>
      </c>
      <c r="E11677" s="412">
        <v>85036.12</v>
      </c>
      <c r="F11677" s="412">
        <v>85036.12</v>
      </c>
      <c r="G11677" s="412">
        <v>0</v>
      </c>
      <c r="H11677" s="413"/>
    </row>
    <row r="11678" spans="2:8" ht="40.5" x14ac:dyDescent="0.35">
      <c r="B11678" s="410" t="s">
        <v>12486</v>
      </c>
      <c r="C11678" s="411" t="s">
        <v>475</v>
      </c>
      <c r="D11678" s="412"/>
      <c r="E11678" s="412">
        <v>0</v>
      </c>
      <c r="F11678" s="412">
        <v>10440</v>
      </c>
      <c r="G11678" s="412"/>
      <c r="H11678" s="413"/>
    </row>
    <row r="11679" spans="2:8" ht="40.5" x14ac:dyDescent="0.35">
      <c r="B11679" s="410" t="s">
        <v>12487</v>
      </c>
      <c r="C11679" s="411" t="s">
        <v>475</v>
      </c>
      <c r="D11679" s="412"/>
      <c r="E11679" s="412">
        <v>10440</v>
      </c>
      <c r="F11679" s="412">
        <v>0</v>
      </c>
      <c r="G11679" s="412"/>
      <c r="H11679" s="413"/>
    </row>
    <row r="11680" spans="2:8" ht="40.5" x14ac:dyDescent="0.35">
      <c r="B11680" s="410" t="s">
        <v>12488</v>
      </c>
      <c r="C11680" s="411" t="s">
        <v>475</v>
      </c>
      <c r="D11680" s="412"/>
      <c r="E11680" s="412">
        <v>0</v>
      </c>
      <c r="F11680" s="412">
        <v>10440</v>
      </c>
      <c r="G11680" s="412"/>
      <c r="H11680" s="413"/>
    </row>
    <row r="11681" spans="2:8" ht="40.5" x14ac:dyDescent="0.35">
      <c r="B11681" s="410" t="s">
        <v>12489</v>
      </c>
      <c r="C11681" s="411" t="s">
        <v>475</v>
      </c>
      <c r="D11681" s="412"/>
      <c r="E11681" s="412">
        <v>10440</v>
      </c>
      <c r="F11681" s="412">
        <v>0</v>
      </c>
      <c r="G11681" s="412"/>
      <c r="H11681" s="413"/>
    </row>
    <row r="11682" spans="2:8" ht="40.5" x14ac:dyDescent="0.35">
      <c r="B11682" s="410" t="s">
        <v>12490</v>
      </c>
      <c r="C11682" s="411" t="s">
        <v>481</v>
      </c>
      <c r="D11682" s="412"/>
      <c r="E11682" s="412">
        <v>0</v>
      </c>
      <c r="F11682" s="412">
        <v>51312.6</v>
      </c>
      <c r="G11682" s="412"/>
      <c r="H11682" s="413"/>
    </row>
    <row r="11683" spans="2:8" ht="40.5" x14ac:dyDescent="0.35">
      <c r="B11683" s="410" t="s">
        <v>12491</v>
      </c>
      <c r="C11683" s="411" t="s">
        <v>481</v>
      </c>
      <c r="D11683" s="412"/>
      <c r="E11683" s="412">
        <v>51312.6</v>
      </c>
      <c r="F11683" s="412">
        <v>0</v>
      </c>
      <c r="G11683" s="412"/>
      <c r="H11683" s="413"/>
    </row>
    <row r="11684" spans="2:8" ht="40.5" x14ac:dyDescent="0.35">
      <c r="B11684" s="410" t="s">
        <v>12492</v>
      </c>
      <c r="C11684" s="411" t="s">
        <v>714</v>
      </c>
      <c r="D11684" s="412"/>
      <c r="E11684" s="412">
        <v>0</v>
      </c>
      <c r="F11684" s="412">
        <v>12843.52</v>
      </c>
      <c r="G11684" s="412"/>
      <c r="H11684" s="413"/>
    </row>
    <row r="11685" spans="2:8" ht="40.5" x14ac:dyDescent="0.35">
      <c r="B11685" s="410" t="s">
        <v>12493</v>
      </c>
      <c r="C11685" s="411" t="s">
        <v>714</v>
      </c>
      <c r="D11685" s="412"/>
      <c r="E11685" s="412">
        <v>12843.52</v>
      </c>
      <c r="F11685" s="412">
        <v>0</v>
      </c>
      <c r="G11685" s="412"/>
      <c r="H11685" s="413"/>
    </row>
    <row r="11686" spans="2:8" ht="27.75" x14ac:dyDescent="0.35">
      <c r="B11686" s="410" t="s">
        <v>12494</v>
      </c>
      <c r="C11686" s="411" t="s">
        <v>3337</v>
      </c>
      <c r="D11686" s="412">
        <v>0</v>
      </c>
      <c r="E11686" s="412">
        <v>12972.55</v>
      </c>
      <c r="F11686" s="412">
        <v>12972.55</v>
      </c>
      <c r="G11686" s="412">
        <v>0</v>
      </c>
      <c r="H11686" s="413"/>
    </row>
    <row r="11687" spans="2:8" x14ac:dyDescent="0.35">
      <c r="B11687" s="410" t="s">
        <v>12495</v>
      </c>
      <c r="C11687" s="411" t="s">
        <v>3339</v>
      </c>
      <c r="D11687" s="412">
        <v>0</v>
      </c>
      <c r="E11687" s="412">
        <v>4142.5200000000004</v>
      </c>
      <c r="F11687" s="412">
        <v>4142.5200000000004</v>
      </c>
      <c r="G11687" s="412">
        <v>0</v>
      </c>
      <c r="H11687" s="413"/>
    </row>
    <row r="11688" spans="2:8" x14ac:dyDescent="0.35">
      <c r="B11688" s="410" t="s">
        <v>12496</v>
      </c>
      <c r="C11688" s="411" t="s">
        <v>3341</v>
      </c>
      <c r="D11688" s="412">
        <v>0</v>
      </c>
      <c r="E11688" s="412">
        <v>4142.5200000000004</v>
      </c>
      <c r="F11688" s="412">
        <v>4142.5200000000004</v>
      </c>
      <c r="G11688" s="412">
        <v>0</v>
      </c>
      <c r="H11688" s="413"/>
    </row>
    <row r="11689" spans="2:8" ht="27.75" x14ac:dyDescent="0.35">
      <c r="B11689" s="410" t="s">
        <v>12497</v>
      </c>
      <c r="C11689" s="411" t="s">
        <v>316</v>
      </c>
      <c r="D11689" s="412"/>
      <c r="E11689" s="412">
        <v>0</v>
      </c>
      <c r="F11689" s="412">
        <v>51</v>
      </c>
      <c r="G11689" s="412"/>
      <c r="H11689" s="413"/>
    </row>
    <row r="11690" spans="2:8" ht="27.75" x14ac:dyDescent="0.35">
      <c r="B11690" s="410" t="s">
        <v>12498</v>
      </c>
      <c r="C11690" s="411" t="s">
        <v>316</v>
      </c>
      <c r="D11690" s="412"/>
      <c r="E11690" s="412">
        <v>51</v>
      </c>
      <c r="F11690" s="412">
        <v>0</v>
      </c>
      <c r="G11690" s="412"/>
      <c r="H11690" s="413"/>
    </row>
    <row r="11691" spans="2:8" ht="27.75" x14ac:dyDescent="0.35">
      <c r="B11691" s="410" t="s">
        <v>12499</v>
      </c>
      <c r="C11691" s="411" t="s">
        <v>316</v>
      </c>
      <c r="D11691" s="412"/>
      <c r="E11691" s="412">
        <v>0</v>
      </c>
      <c r="F11691" s="412">
        <v>8.16</v>
      </c>
      <c r="G11691" s="412"/>
      <c r="H11691" s="413"/>
    </row>
    <row r="11692" spans="2:8" ht="27.75" x14ac:dyDescent="0.35">
      <c r="B11692" s="410" t="s">
        <v>12500</v>
      </c>
      <c r="C11692" s="411" t="s">
        <v>316</v>
      </c>
      <c r="D11692" s="412"/>
      <c r="E11692" s="412">
        <v>8.16</v>
      </c>
      <c r="F11692" s="412">
        <v>0</v>
      </c>
      <c r="G11692" s="412"/>
      <c r="H11692" s="413"/>
    </row>
    <row r="11693" spans="2:8" ht="27.75" x14ac:dyDescent="0.35">
      <c r="B11693" s="410" t="s">
        <v>12501</v>
      </c>
      <c r="C11693" s="411" t="s">
        <v>316</v>
      </c>
      <c r="D11693" s="412"/>
      <c r="E11693" s="412">
        <v>0</v>
      </c>
      <c r="F11693" s="412">
        <v>34</v>
      </c>
      <c r="G11693" s="412"/>
      <c r="H11693" s="413"/>
    </row>
    <row r="11694" spans="2:8" ht="27.75" x14ac:dyDescent="0.35">
      <c r="B11694" s="410" t="s">
        <v>12502</v>
      </c>
      <c r="C11694" s="411" t="s">
        <v>316</v>
      </c>
      <c r="D11694" s="412"/>
      <c r="E11694" s="412">
        <v>34</v>
      </c>
      <c r="F11694" s="412">
        <v>0</v>
      </c>
      <c r="G11694" s="412"/>
      <c r="H11694" s="413"/>
    </row>
    <row r="11695" spans="2:8" ht="27.75" x14ac:dyDescent="0.35">
      <c r="B11695" s="410" t="s">
        <v>12503</v>
      </c>
      <c r="C11695" s="411" t="s">
        <v>316</v>
      </c>
      <c r="D11695" s="412"/>
      <c r="E11695" s="412">
        <v>0</v>
      </c>
      <c r="F11695" s="412">
        <v>5.44</v>
      </c>
      <c r="G11695" s="412"/>
      <c r="H11695" s="413"/>
    </row>
    <row r="11696" spans="2:8" ht="27.75" x14ac:dyDescent="0.35">
      <c r="B11696" s="410" t="s">
        <v>12504</v>
      </c>
      <c r="C11696" s="411" t="s">
        <v>316</v>
      </c>
      <c r="D11696" s="412"/>
      <c r="E11696" s="412">
        <v>5.44</v>
      </c>
      <c r="F11696" s="412">
        <v>0</v>
      </c>
      <c r="G11696" s="412"/>
      <c r="H11696" s="413"/>
    </row>
    <row r="11697" spans="2:8" ht="27.75" x14ac:dyDescent="0.35">
      <c r="B11697" s="410" t="s">
        <v>12505</v>
      </c>
      <c r="C11697" s="411" t="s">
        <v>330</v>
      </c>
      <c r="D11697" s="412"/>
      <c r="E11697" s="412">
        <v>0</v>
      </c>
      <c r="F11697" s="412">
        <v>17</v>
      </c>
      <c r="G11697" s="412"/>
      <c r="H11697" s="413"/>
    </row>
    <row r="11698" spans="2:8" ht="27.75" x14ac:dyDescent="0.35">
      <c r="B11698" s="410" t="s">
        <v>12506</v>
      </c>
      <c r="C11698" s="411" t="s">
        <v>330</v>
      </c>
      <c r="D11698" s="412"/>
      <c r="E11698" s="412">
        <v>17</v>
      </c>
      <c r="F11698" s="412">
        <v>0</v>
      </c>
      <c r="G11698" s="412"/>
      <c r="H11698" s="413"/>
    </row>
    <row r="11699" spans="2:8" ht="27.75" x14ac:dyDescent="0.35">
      <c r="B11699" s="410" t="s">
        <v>12507</v>
      </c>
      <c r="C11699" s="411" t="s">
        <v>330</v>
      </c>
      <c r="D11699" s="412"/>
      <c r="E11699" s="412">
        <v>0</v>
      </c>
      <c r="F11699" s="412">
        <v>2.72</v>
      </c>
      <c r="G11699" s="412"/>
      <c r="H11699" s="413"/>
    </row>
    <row r="11700" spans="2:8" ht="27.75" x14ac:dyDescent="0.35">
      <c r="B11700" s="410" t="s">
        <v>12508</v>
      </c>
      <c r="C11700" s="411" t="s">
        <v>330</v>
      </c>
      <c r="D11700" s="412"/>
      <c r="E11700" s="412">
        <v>2.72</v>
      </c>
      <c r="F11700" s="412">
        <v>0</v>
      </c>
      <c r="G11700" s="412"/>
      <c r="H11700" s="413"/>
    </row>
    <row r="11701" spans="2:8" ht="27.75" x14ac:dyDescent="0.35">
      <c r="B11701" s="410" t="s">
        <v>12509</v>
      </c>
      <c r="C11701" s="411" t="s">
        <v>330</v>
      </c>
      <c r="D11701" s="412"/>
      <c r="E11701" s="412">
        <v>0</v>
      </c>
      <c r="F11701" s="412">
        <v>17</v>
      </c>
      <c r="G11701" s="412"/>
      <c r="H11701" s="413"/>
    </row>
    <row r="11702" spans="2:8" ht="27.75" x14ac:dyDescent="0.35">
      <c r="B11702" s="410" t="s">
        <v>12510</v>
      </c>
      <c r="C11702" s="411" t="s">
        <v>330</v>
      </c>
      <c r="D11702" s="412"/>
      <c r="E11702" s="412">
        <v>17</v>
      </c>
      <c r="F11702" s="412">
        <v>0</v>
      </c>
      <c r="G11702" s="412"/>
      <c r="H11702" s="413"/>
    </row>
    <row r="11703" spans="2:8" ht="27.75" x14ac:dyDescent="0.35">
      <c r="B11703" s="410" t="s">
        <v>12511</v>
      </c>
      <c r="C11703" s="411" t="s">
        <v>330</v>
      </c>
      <c r="D11703" s="412"/>
      <c r="E11703" s="412">
        <v>0</v>
      </c>
      <c r="F11703" s="412">
        <v>2.72</v>
      </c>
      <c r="G11703" s="412"/>
      <c r="H11703" s="413"/>
    </row>
    <row r="11704" spans="2:8" ht="27.75" x14ac:dyDescent="0.35">
      <c r="B11704" s="410" t="s">
        <v>12512</v>
      </c>
      <c r="C11704" s="411" t="s">
        <v>330</v>
      </c>
      <c r="D11704" s="412"/>
      <c r="E11704" s="412">
        <v>2.72</v>
      </c>
      <c r="F11704" s="412">
        <v>0</v>
      </c>
      <c r="G11704" s="412"/>
      <c r="H11704" s="413"/>
    </row>
    <row r="11705" spans="2:8" ht="27.75" x14ac:dyDescent="0.35">
      <c r="B11705" s="410" t="s">
        <v>12513</v>
      </c>
      <c r="C11705" s="411" t="s">
        <v>338</v>
      </c>
      <c r="D11705" s="412"/>
      <c r="E11705" s="412">
        <v>0</v>
      </c>
      <c r="F11705" s="412">
        <v>102</v>
      </c>
      <c r="G11705" s="412"/>
      <c r="H11705" s="413"/>
    </row>
    <row r="11706" spans="2:8" ht="27.75" x14ac:dyDescent="0.35">
      <c r="B11706" s="410" t="s">
        <v>12514</v>
      </c>
      <c r="C11706" s="411" t="s">
        <v>338</v>
      </c>
      <c r="D11706" s="412"/>
      <c r="E11706" s="412">
        <v>102</v>
      </c>
      <c r="F11706" s="412">
        <v>0</v>
      </c>
      <c r="G11706" s="412"/>
      <c r="H11706" s="413"/>
    </row>
    <row r="11707" spans="2:8" ht="27.75" x14ac:dyDescent="0.35">
      <c r="B11707" s="410" t="s">
        <v>12515</v>
      </c>
      <c r="C11707" s="411" t="s">
        <v>338</v>
      </c>
      <c r="D11707" s="412"/>
      <c r="E11707" s="412">
        <v>0</v>
      </c>
      <c r="F11707" s="412">
        <v>16.32</v>
      </c>
      <c r="G11707" s="412"/>
      <c r="H11707" s="413"/>
    </row>
    <row r="11708" spans="2:8" ht="27.75" x14ac:dyDescent="0.35">
      <c r="B11708" s="410" t="s">
        <v>12516</v>
      </c>
      <c r="C11708" s="411" t="s">
        <v>338</v>
      </c>
      <c r="D11708" s="412"/>
      <c r="E11708" s="412">
        <v>16.32</v>
      </c>
      <c r="F11708" s="412">
        <v>0</v>
      </c>
      <c r="G11708" s="412"/>
      <c r="H11708" s="413"/>
    </row>
    <row r="11709" spans="2:8" ht="27.75" x14ac:dyDescent="0.35">
      <c r="B11709" s="410" t="s">
        <v>12517</v>
      </c>
      <c r="C11709" s="411" t="s">
        <v>346</v>
      </c>
      <c r="D11709" s="412"/>
      <c r="E11709" s="412">
        <v>0</v>
      </c>
      <c r="F11709" s="412">
        <v>17</v>
      </c>
      <c r="G11709" s="412"/>
      <c r="H11709" s="413"/>
    </row>
    <row r="11710" spans="2:8" ht="27.75" x14ac:dyDescent="0.35">
      <c r="B11710" s="410" t="s">
        <v>12518</v>
      </c>
      <c r="C11710" s="411" t="s">
        <v>346</v>
      </c>
      <c r="D11710" s="412"/>
      <c r="E11710" s="412">
        <v>17</v>
      </c>
      <c r="F11710" s="412">
        <v>0</v>
      </c>
      <c r="G11710" s="412"/>
      <c r="H11710" s="413"/>
    </row>
    <row r="11711" spans="2:8" ht="27.75" x14ac:dyDescent="0.35">
      <c r="B11711" s="410" t="s">
        <v>12519</v>
      </c>
      <c r="C11711" s="411" t="s">
        <v>346</v>
      </c>
      <c r="D11711" s="412"/>
      <c r="E11711" s="412">
        <v>0</v>
      </c>
      <c r="F11711" s="412">
        <v>2.72</v>
      </c>
      <c r="G11711" s="412"/>
      <c r="H11711" s="413"/>
    </row>
    <row r="11712" spans="2:8" ht="27.75" x14ac:dyDescent="0.35">
      <c r="B11712" s="410" t="s">
        <v>12520</v>
      </c>
      <c r="C11712" s="411" t="s">
        <v>346</v>
      </c>
      <c r="D11712" s="412"/>
      <c r="E11712" s="412">
        <v>2.72</v>
      </c>
      <c r="F11712" s="412">
        <v>0</v>
      </c>
      <c r="G11712" s="412"/>
      <c r="H11712" s="413"/>
    </row>
    <row r="11713" spans="2:8" ht="27.75" x14ac:dyDescent="0.35">
      <c r="B11713" s="410" t="s">
        <v>12521</v>
      </c>
      <c r="C11713" s="411" t="s">
        <v>346</v>
      </c>
      <c r="D11713" s="412"/>
      <c r="E11713" s="412">
        <v>0</v>
      </c>
      <c r="F11713" s="412">
        <v>34</v>
      </c>
      <c r="G11713" s="412"/>
      <c r="H11713" s="413"/>
    </row>
    <row r="11714" spans="2:8" ht="27.75" x14ac:dyDescent="0.35">
      <c r="B11714" s="410" t="s">
        <v>12522</v>
      </c>
      <c r="C11714" s="411" t="s">
        <v>346</v>
      </c>
      <c r="D11714" s="412"/>
      <c r="E11714" s="412">
        <v>34</v>
      </c>
      <c r="F11714" s="412">
        <v>0</v>
      </c>
      <c r="G11714" s="412"/>
      <c r="H11714" s="413"/>
    </row>
    <row r="11715" spans="2:8" ht="27.75" x14ac:dyDescent="0.35">
      <c r="B11715" s="410" t="s">
        <v>12523</v>
      </c>
      <c r="C11715" s="411" t="s">
        <v>346</v>
      </c>
      <c r="D11715" s="412"/>
      <c r="E11715" s="412">
        <v>0</v>
      </c>
      <c r="F11715" s="412">
        <v>5.44</v>
      </c>
      <c r="G11715" s="412"/>
      <c r="H11715" s="413"/>
    </row>
    <row r="11716" spans="2:8" ht="27.75" x14ac:dyDescent="0.35">
      <c r="B11716" s="410" t="s">
        <v>12524</v>
      </c>
      <c r="C11716" s="411" t="s">
        <v>346</v>
      </c>
      <c r="D11716" s="412"/>
      <c r="E11716" s="412">
        <v>5.44</v>
      </c>
      <c r="F11716" s="412">
        <v>0</v>
      </c>
      <c r="G11716" s="412"/>
      <c r="H11716" s="413"/>
    </row>
    <row r="11717" spans="2:8" ht="27.75" x14ac:dyDescent="0.35">
      <c r="B11717" s="410" t="s">
        <v>12525</v>
      </c>
      <c r="C11717" s="411" t="s">
        <v>356</v>
      </c>
      <c r="D11717" s="412"/>
      <c r="E11717" s="412">
        <v>0</v>
      </c>
      <c r="F11717" s="412">
        <v>119</v>
      </c>
      <c r="G11717" s="412"/>
      <c r="H11717" s="413"/>
    </row>
    <row r="11718" spans="2:8" ht="27.75" x14ac:dyDescent="0.35">
      <c r="B11718" s="410" t="s">
        <v>12526</v>
      </c>
      <c r="C11718" s="411" t="s">
        <v>356</v>
      </c>
      <c r="D11718" s="412"/>
      <c r="E11718" s="412">
        <v>119</v>
      </c>
      <c r="F11718" s="412">
        <v>0</v>
      </c>
      <c r="G11718" s="412"/>
      <c r="H11718" s="413"/>
    </row>
    <row r="11719" spans="2:8" ht="27.75" x14ac:dyDescent="0.35">
      <c r="B11719" s="410" t="s">
        <v>12527</v>
      </c>
      <c r="C11719" s="411" t="s">
        <v>356</v>
      </c>
      <c r="D11719" s="412"/>
      <c r="E11719" s="412">
        <v>0</v>
      </c>
      <c r="F11719" s="412">
        <v>19.04</v>
      </c>
      <c r="G11719" s="412"/>
      <c r="H11719" s="413"/>
    </row>
    <row r="11720" spans="2:8" ht="27.75" x14ac:dyDescent="0.35">
      <c r="B11720" s="410" t="s">
        <v>12528</v>
      </c>
      <c r="C11720" s="411" t="s">
        <v>356</v>
      </c>
      <c r="D11720" s="412"/>
      <c r="E11720" s="412">
        <v>19.04</v>
      </c>
      <c r="F11720" s="412">
        <v>0</v>
      </c>
      <c r="G11720" s="412"/>
      <c r="H11720" s="413"/>
    </row>
    <row r="11721" spans="2:8" ht="27.75" x14ac:dyDescent="0.35">
      <c r="B11721" s="410" t="s">
        <v>12529</v>
      </c>
      <c r="C11721" s="411" t="s">
        <v>356</v>
      </c>
      <c r="D11721" s="412"/>
      <c r="E11721" s="412">
        <v>0</v>
      </c>
      <c r="F11721" s="412">
        <v>119</v>
      </c>
      <c r="G11721" s="412"/>
      <c r="H11721" s="413"/>
    </row>
    <row r="11722" spans="2:8" ht="27.75" x14ac:dyDescent="0.35">
      <c r="B11722" s="410" t="s">
        <v>12530</v>
      </c>
      <c r="C11722" s="411" t="s">
        <v>356</v>
      </c>
      <c r="D11722" s="412"/>
      <c r="E11722" s="412">
        <v>119</v>
      </c>
      <c r="F11722" s="412">
        <v>0</v>
      </c>
      <c r="G11722" s="412"/>
      <c r="H11722" s="413"/>
    </row>
    <row r="11723" spans="2:8" ht="27.75" x14ac:dyDescent="0.35">
      <c r="B11723" s="410" t="s">
        <v>12531</v>
      </c>
      <c r="C11723" s="411" t="s">
        <v>356</v>
      </c>
      <c r="D11723" s="412"/>
      <c r="E11723" s="412">
        <v>0</v>
      </c>
      <c r="F11723" s="412">
        <v>19.04</v>
      </c>
      <c r="G11723" s="412"/>
      <c r="H11723" s="413"/>
    </row>
    <row r="11724" spans="2:8" ht="27.75" x14ac:dyDescent="0.35">
      <c r="B11724" s="410" t="s">
        <v>12532</v>
      </c>
      <c r="C11724" s="411" t="s">
        <v>356</v>
      </c>
      <c r="D11724" s="412"/>
      <c r="E11724" s="412">
        <v>19.04</v>
      </c>
      <c r="F11724" s="412">
        <v>0</v>
      </c>
      <c r="G11724" s="412"/>
      <c r="H11724" s="413"/>
    </row>
    <row r="11725" spans="2:8" ht="27.75" x14ac:dyDescent="0.35">
      <c r="B11725" s="410" t="s">
        <v>12533</v>
      </c>
      <c r="C11725" s="411" t="s">
        <v>356</v>
      </c>
      <c r="D11725" s="412"/>
      <c r="E11725" s="412">
        <v>0</v>
      </c>
      <c r="F11725" s="412">
        <v>136</v>
      </c>
      <c r="G11725" s="412"/>
      <c r="H11725" s="413"/>
    </row>
    <row r="11726" spans="2:8" ht="27.75" x14ac:dyDescent="0.35">
      <c r="B11726" s="410" t="s">
        <v>12534</v>
      </c>
      <c r="C11726" s="411" t="s">
        <v>356</v>
      </c>
      <c r="D11726" s="412"/>
      <c r="E11726" s="412">
        <v>136</v>
      </c>
      <c r="F11726" s="412">
        <v>0</v>
      </c>
      <c r="G11726" s="412"/>
      <c r="H11726" s="413"/>
    </row>
    <row r="11727" spans="2:8" ht="27.75" x14ac:dyDescent="0.35">
      <c r="B11727" s="410" t="s">
        <v>12535</v>
      </c>
      <c r="C11727" s="411" t="s">
        <v>356</v>
      </c>
      <c r="D11727" s="412"/>
      <c r="E11727" s="412">
        <v>0</v>
      </c>
      <c r="F11727" s="412">
        <v>21.76</v>
      </c>
      <c r="G11727" s="412"/>
      <c r="H11727" s="413"/>
    </row>
    <row r="11728" spans="2:8" ht="27.75" x14ac:dyDescent="0.35">
      <c r="B11728" s="410" t="s">
        <v>12536</v>
      </c>
      <c r="C11728" s="411" t="s">
        <v>356</v>
      </c>
      <c r="D11728" s="412"/>
      <c r="E11728" s="412">
        <v>21.76</v>
      </c>
      <c r="F11728" s="412">
        <v>0</v>
      </c>
      <c r="G11728" s="412"/>
      <c r="H11728" s="413"/>
    </row>
    <row r="11729" spans="2:8" ht="27.75" x14ac:dyDescent="0.35">
      <c r="B11729" s="410" t="s">
        <v>12537</v>
      </c>
      <c r="C11729" s="411" t="s">
        <v>356</v>
      </c>
      <c r="D11729" s="412"/>
      <c r="E11729" s="412">
        <v>0</v>
      </c>
      <c r="F11729" s="412">
        <v>17</v>
      </c>
      <c r="G11729" s="412"/>
      <c r="H11729" s="413"/>
    </row>
    <row r="11730" spans="2:8" ht="27.75" x14ac:dyDescent="0.35">
      <c r="B11730" s="410" t="s">
        <v>12538</v>
      </c>
      <c r="C11730" s="411" t="s">
        <v>356</v>
      </c>
      <c r="D11730" s="412"/>
      <c r="E11730" s="412">
        <v>17</v>
      </c>
      <c r="F11730" s="412">
        <v>0</v>
      </c>
      <c r="G11730" s="412"/>
      <c r="H11730" s="413"/>
    </row>
    <row r="11731" spans="2:8" ht="27.75" x14ac:dyDescent="0.35">
      <c r="B11731" s="410" t="s">
        <v>12539</v>
      </c>
      <c r="C11731" s="411" t="s">
        <v>356</v>
      </c>
      <c r="D11731" s="412"/>
      <c r="E11731" s="412">
        <v>0</v>
      </c>
      <c r="F11731" s="412">
        <v>2.72</v>
      </c>
      <c r="G11731" s="412"/>
      <c r="H11731" s="413"/>
    </row>
    <row r="11732" spans="2:8" ht="27.75" x14ac:dyDescent="0.35">
      <c r="B11732" s="410" t="s">
        <v>12540</v>
      </c>
      <c r="C11732" s="411" t="s">
        <v>356</v>
      </c>
      <c r="D11732" s="412"/>
      <c r="E11732" s="412">
        <v>2.72</v>
      </c>
      <c r="F11732" s="412">
        <v>0</v>
      </c>
      <c r="G11732" s="412"/>
      <c r="H11732" s="413"/>
    </row>
    <row r="11733" spans="2:8" ht="27.75" x14ac:dyDescent="0.35">
      <c r="B11733" s="410" t="s">
        <v>12541</v>
      </c>
      <c r="C11733" s="411" t="s">
        <v>330</v>
      </c>
      <c r="D11733" s="412"/>
      <c r="E11733" s="412">
        <v>0</v>
      </c>
      <c r="F11733" s="412">
        <v>17</v>
      </c>
      <c r="G11733" s="412"/>
      <c r="H11733" s="413"/>
    </row>
    <row r="11734" spans="2:8" ht="27.75" x14ac:dyDescent="0.35">
      <c r="B11734" s="410" t="s">
        <v>12542</v>
      </c>
      <c r="C11734" s="411" t="s">
        <v>330</v>
      </c>
      <c r="D11734" s="412"/>
      <c r="E11734" s="412">
        <v>17</v>
      </c>
      <c r="F11734" s="412">
        <v>0</v>
      </c>
      <c r="G11734" s="412"/>
      <c r="H11734" s="413"/>
    </row>
    <row r="11735" spans="2:8" ht="27.75" x14ac:dyDescent="0.35">
      <c r="B11735" s="410" t="s">
        <v>12543</v>
      </c>
      <c r="C11735" s="411" t="s">
        <v>330</v>
      </c>
      <c r="D11735" s="412"/>
      <c r="E11735" s="412">
        <v>0</v>
      </c>
      <c r="F11735" s="412">
        <v>2.72</v>
      </c>
      <c r="G11735" s="412"/>
      <c r="H11735" s="413"/>
    </row>
    <row r="11736" spans="2:8" ht="27.75" x14ac:dyDescent="0.35">
      <c r="B11736" s="410" t="s">
        <v>12544</v>
      </c>
      <c r="C11736" s="411" t="s">
        <v>330</v>
      </c>
      <c r="D11736" s="412"/>
      <c r="E11736" s="412">
        <v>2.72</v>
      </c>
      <c r="F11736" s="412">
        <v>0</v>
      </c>
      <c r="G11736" s="412"/>
      <c r="H11736" s="413"/>
    </row>
    <row r="11737" spans="2:8" ht="27.75" x14ac:dyDescent="0.35">
      <c r="B11737" s="410" t="s">
        <v>12545</v>
      </c>
      <c r="C11737" s="411" t="s">
        <v>376</v>
      </c>
      <c r="D11737" s="412"/>
      <c r="E11737" s="412">
        <v>0</v>
      </c>
      <c r="F11737" s="412">
        <v>543</v>
      </c>
      <c r="G11737" s="412"/>
      <c r="H11737" s="413"/>
    </row>
    <row r="11738" spans="2:8" ht="27.75" x14ac:dyDescent="0.35">
      <c r="B11738" s="410" t="s">
        <v>12546</v>
      </c>
      <c r="C11738" s="411" t="s">
        <v>376</v>
      </c>
      <c r="D11738" s="412"/>
      <c r="E11738" s="412">
        <v>543</v>
      </c>
      <c r="F11738" s="412">
        <v>0</v>
      </c>
      <c r="G11738" s="412"/>
      <c r="H11738" s="413"/>
    </row>
    <row r="11739" spans="2:8" ht="40.5" x14ac:dyDescent="0.35">
      <c r="B11739" s="410" t="s">
        <v>12547</v>
      </c>
      <c r="C11739" s="411" t="s">
        <v>378</v>
      </c>
      <c r="D11739" s="412"/>
      <c r="E11739" s="412">
        <v>0</v>
      </c>
      <c r="F11739" s="412">
        <v>326</v>
      </c>
      <c r="G11739" s="412"/>
      <c r="H11739" s="413"/>
    </row>
    <row r="11740" spans="2:8" ht="40.5" x14ac:dyDescent="0.35">
      <c r="B11740" s="410" t="s">
        <v>12548</v>
      </c>
      <c r="C11740" s="411" t="s">
        <v>378</v>
      </c>
      <c r="D11740" s="412"/>
      <c r="E11740" s="412">
        <v>326</v>
      </c>
      <c r="F11740" s="412">
        <v>0</v>
      </c>
      <c r="G11740" s="412"/>
      <c r="H11740" s="413"/>
    </row>
    <row r="11741" spans="2:8" ht="40.5" x14ac:dyDescent="0.35">
      <c r="B11741" s="410" t="s">
        <v>12549</v>
      </c>
      <c r="C11741" s="411" t="s">
        <v>382</v>
      </c>
      <c r="D11741" s="412"/>
      <c r="E11741" s="412">
        <v>0</v>
      </c>
      <c r="F11741" s="412">
        <v>34</v>
      </c>
      <c r="G11741" s="412"/>
      <c r="H11741" s="413"/>
    </row>
    <row r="11742" spans="2:8" ht="40.5" x14ac:dyDescent="0.35">
      <c r="B11742" s="410" t="s">
        <v>12550</v>
      </c>
      <c r="C11742" s="411" t="s">
        <v>382</v>
      </c>
      <c r="D11742" s="412"/>
      <c r="E11742" s="412">
        <v>34</v>
      </c>
      <c r="F11742" s="412">
        <v>0</v>
      </c>
      <c r="G11742" s="412"/>
      <c r="H11742" s="413"/>
    </row>
    <row r="11743" spans="2:8" ht="40.5" x14ac:dyDescent="0.35">
      <c r="B11743" s="410" t="s">
        <v>12551</v>
      </c>
      <c r="C11743" s="411" t="s">
        <v>382</v>
      </c>
      <c r="D11743" s="412"/>
      <c r="E11743" s="412">
        <v>0</v>
      </c>
      <c r="F11743" s="412">
        <v>5.44</v>
      </c>
      <c r="G11743" s="412"/>
      <c r="H11743" s="413"/>
    </row>
    <row r="11744" spans="2:8" ht="40.5" x14ac:dyDescent="0.35">
      <c r="B11744" s="410" t="s">
        <v>12552</v>
      </c>
      <c r="C11744" s="411" t="s">
        <v>382</v>
      </c>
      <c r="D11744" s="412"/>
      <c r="E11744" s="412">
        <v>5.44</v>
      </c>
      <c r="F11744" s="412">
        <v>0</v>
      </c>
      <c r="G11744" s="412"/>
      <c r="H11744" s="413"/>
    </row>
    <row r="11745" spans="2:8" ht="40.5" x14ac:dyDescent="0.35">
      <c r="B11745" s="410" t="s">
        <v>12553</v>
      </c>
      <c r="C11745" s="411" t="s">
        <v>382</v>
      </c>
      <c r="D11745" s="412"/>
      <c r="E11745" s="412">
        <v>0</v>
      </c>
      <c r="F11745" s="412">
        <v>51</v>
      </c>
      <c r="G11745" s="412"/>
      <c r="H11745" s="413"/>
    </row>
    <row r="11746" spans="2:8" ht="40.5" x14ac:dyDescent="0.35">
      <c r="B11746" s="410" t="s">
        <v>12554</v>
      </c>
      <c r="C11746" s="411" t="s">
        <v>382</v>
      </c>
      <c r="D11746" s="412"/>
      <c r="E11746" s="412">
        <v>51</v>
      </c>
      <c r="F11746" s="412">
        <v>0</v>
      </c>
      <c r="G11746" s="412"/>
      <c r="H11746" s="413"/>
    </row>
    <row r="11747" spans="2:8" ht="40.5" x14ac:dyDescent="0.35">
      <c r="B11747" s="410" t="s">
        <v>12555</v>
      </c>
      <c r="C11747" s="411" t="s">
        <v>382</v>
      </c>
      <c r="D11747" s="412"/>
      <c r="E11747" s="412">
        <v>0</v>
      </c>
      <c r="F11747" s="412">
        <v>8.16</v>
      </c>
      <c r="G11747" s="412"/>
      <c r="H11747" s="413"/>
    </row>
    <row r="11748" spans="2:8" ht="40.5" x14ac:dyDescent="0.35">
      <c r="B11748" s="410" t="s">
        <v>12556</v>
      </c>
      <c r="C11748" s="411" t="s">
        <v>382</v>
      </c>
      <c r="D11748" s="412"/>
      <c r="E11748" s="412">
        <v>8.16</v>
      </c>
      <c r="F11748" s="412">
        <v>0</v>
      </c>
      <c r="G11748" s="412"/>
      <c r="H11748" s="413"/>
    </row>
    <row r="11749" spans="2:8" ht="27.75" x14ac:dyDescent="0.35">
      <c r="B11749" s="410" t="s">
        <v>12557</v>
      </c>
      <c r="C11749" s="411" t="s">
        <v>356</v>
      </c>
      <c r="D11749" s="412"/>
      <c r="E11749" s="412">
        <v>0</v>
      </c>
      <c r="F11749" s="412">
        <v>51</v>
      </c>
      <c r="G11749" s="412"/>
      <c r="H11749" s="413"/>
    </row>
    <row r="11750" spans="2:8" ht="27.75" x14ac:dyDescent="0.35">
      <c r="B11750" s="410" t="s">
        <v>12558</v>
      </c>
      <c r="C11750" s="411" t="s">
        <v>356</v>
      </c>
      <c r="D11750" s="412"/>
      <c r="E11750" s="412">
        <v>51</v>
      </c>
      <c r="F11750" s="412">
        <v>0</v>
      </c>
      <c r="G11750" s="412"/>
      <c r="H11750" s="413"/>
    </row>
    <row r="11751" spans="2:8" ht="27.75" x14ac:dyDescent="0.35">
      <c r="B11751" s="410" t="s">
        <v>12559</v>
      </c>
      <c r="C11751" s="411" t="s">
        <v>356</v>
      </c>
      <c r="D11751" s="412"/>
      <c r="E11751" s="412">
        <v>0</v>
      </c>
      <c r="F11751" s="412">
        <v>8.16</v>
      </c>
      <c r="G11751" s="412"/>
      <c r="H11751" s="413"/>
    </row>
    <row r="11752" spans="2:8" ht="27.75" x14ac:dyDescent="0.35">
      <c r="B11752" s="410" t="s">
        <v>12560</v>
      </c>
      <c r="C11752" s="411" t="s">
        <v>356</v>
      </c>
      <c r="D11752" s="412"/>
      <c r="E11752" s="412">
        <v>8.16</v>
      </c>
      <c r="F11752" s="412">
        <v>0</v>
      </c>
      <c r="G11752" s="412"/>
      <c r="H11752" s="413"/>
    </row>
    <row r="11753" spans="2:8" ht="27.75" x14ac:dyDescent="0.35">
      <c r="B11753" s="410" t="s">
        <v>12561</v>
      </c>
      <c r="C11753" s="411" t="s">
        <v>356</v>
      </c>
      <c r="D11753" s="412"/>
      <c r="E11753" s="412">
        <v>0</v>
      </c>
      <c r="F11753" s="412">
        <v>34</v>
      </c>
      <c r="G11753" s="412"/>
      <c r="H11753" s="413"/>
    </row>
    <row r="11754" spans="2:8" ht="27.75" x14ac:dyDescent="0.35">
      <c r="B11754" s="410" t="s">
        <v>12562</v>
      </c>
      <c r="C11754" s="411" t="s">
        <v>356</v>
      </c>
      <c r="D11754" s="412"/>
      <c r="E11754" s="412">
        <v>34</v>
      </c>
      <c r="F11754" s="412">
        <v>0</v>
      </c>
      <c r="G11754" s="412"/>
      <c r="H11754" s="413"/>
    </row>
    <row r="11755" spans="2:8" ht="27.75" x14ac:dyDescent="0.35">
      <c r="B11755" s="410" t="s">
        <v>12563</v>
      </c>
      <c r="C11755" s="411" t="s">
        <v>356</v>
      </c>
      <c r="D11755" s="412"/>
      <c r="E11755" s="412">
        <v>0</v>
      </c>
      <c r="F11755" s="412">
        <v>5.44</v>
      </c>
      <c r="G11755" s="412"/>
      <c r="H11755" s="413"/>
    </row>
    <row r="11756" spans="2:8" ht="27.75" x14ac:dyDescent="0.35">
      <c r="B11756" s="410" t="s">
        <v>12564</v>
      </c>
      <c r="C11756" s="411" t="s">
        <v>356</v>
      </c>
      <c r="D11756" s="412"/>
      <c r="E11756" s="412">
        <v>5.44</v>
      </c>
      <c r="F11756" s="412">
        <v>0</v>
      </c>
      <c r="G11756" s="412"/>
      <c r="H11756" s="413"/>
    </row>
    <row r="11757" spans="2:8" ht="27.75" x14ac:dyDescent="0.35">
      <c r="B11757" s="410" t="s">
        <v>12565</v>
      </c>
      <c r="C11757" s="411" t="s">
        <v>356</v>
      </c>
      <c r="D11757" s="412"/>
      <c r="E11757" s="412">
        <v>0</v>
      </c>
      <c r="F11757" s="412">
        <v>119</v>
      </c>
      <c r="G11757" s="412"/>
      <c r="H11757" s="413"/>
    </row>
    <row r="11758" spans="2:8" ht="27.75" x14ac:dyDescent="0.35">
      <c r="B11758" s="410" t="s">
        <v>12566</v>
      </c>
      <c r="C11758" s="411" t="s">
        <v>356</v>
      </c>
      <c r="D11758" s="412"/>
      <c r="E11758" s="412">
        <v>119</v>
      </c>
      <c r="F11758" s="412">
        <v>0</v>
      </c>
      <c r="G11758" s="412"/>
      <c r="H11758" s="413"/>
    </row>
    <row r="11759" spans="2:8" ht="27.75" x14ac:dyDescent="0.35">
      <c r="B11759" s="410" t="s">
        <v>12567</v>
      </c>
      <c r="C11759" s="411" t="s">
        <v>356</v>
      </c>
      <c r="D11759" s="412"/>
      <c r="E11759" s="412">
        <v>0</v>
      </c>
      <c r="F11759" s="412">
        <v>19.04</v>
      </c>
      <c r="G11759" s="412"/>
      <c r="H11759" s="413"/>
    </row>
    <row r="11760" spans="2:8" ht="27.75" x14ac:dyDescent="0.35">
      <c r="B11760" s="410" t="s">
        <v>12568</v>
      </c>
      <c r="C11760" s="411" t="s">
        <v>356</v>
      </c>
      <c r="D11760" s="412"/>
      <c r="E11760" s="412">
        <v>19.04</v>
      </c>
      <c r="F11760" s="412">
        <v>0</v>
      </c>
      <c r="G11760" s="412"/>
      <c r="H11760" s="413"/>
    </row>
    <row r="11761" spans="2:8" ht="27.75" x14ac:dyDescent="0.35">
      <c r="B11761" s="410" t="s">
        <v>12569</v>
      </c>
      <c r="C11761" s="411" t="s">
        <v>356</v>
      </c>
      <c r="D11761" s="412"/>
      <c r="E11761" s="412">
        <v>0</v>
      </c>
      <c r="F11761" s="412">
        <v>68</v>
      </c>
      <c r="G11761" s="412"/>
      <c r="H11761" s="413"/>
    </row>
    <row r="11762" spans="2:8" ht="27.75" x14ac:dyDescent="0.35">
      <c r="B11762" s="410" t="s">
        <v>12570</v>
      </c>
      <c r="C11762" s="411" t="s">
        <v>356</v>
      </c>
      <c r="D11762" s="412"/>
      <c r="E11762" s="412">
        <v>68</v>
      </c>
      <c r="F11762" s="412">
        <v>0</v>
      </c>
      <c r="G11762" s="412"/>
      <c r="H11762" s="413"/>
    </row>
    <row r="11763" spans="2:8" ht="27.75" x14ac:dyDescent="0.35">
      <c r="B11763" s="410" t="s">
        <v>12571</v>
      </c>
      <c r="C11763" s="411" t="s">
        <v>356</v>
      </c>
      <c r="D11763" s="412"/>
      <c r="E11763" s="412">
        <v>0</v>
      </c>
      <c r="F11763" s="412">
        <v>10.88</v>
      </c>
      <c r="G11763" s="412"/>
      <c r="H11763" s="413"/>
    </row>
    <row r="11764" spans="2:8" ht="27.75" x14ac:dyDescent="0.35">
      <c r="B11764" s="410" t="s">
        <v>12572</v>
      </c>
      <c r="C11764" s="411" t="s">
        <v>356</v>
      </c>
      <c r="D11764" s="412"/>
      <c r="E11764" s="412">
        <v>10.88</v>
      </c>
      <c r="F11764" s="412">
        <v>0</v>
      </c>
      <c r="G11764" s="412"/>
      <c r="H11764" s="413"/>
    </row>
    <row r="11765" spans="2:8" ht="27.75" x14ac:dyDescent="0.35">
      <c r="B11765" s="410" t="s">
        <v>12573</v>
      </c>
      <c r="C11765" s="411" t="s">
        <v>402</v>
      </c>
      <c r="D11765" s="412"/>
      <c r="E11765" s="412">
        <v>0</v>
      </c>
      <c r="F11765" s="412">
        <v>15</v>
      </c>
      <c r="G11765" s="412"/>
      <c r="H11765" s="413"/>
    </row>
    <row r="11766" spans="2:8" ht="27.75" x14ac:dyDescent="0.35">
      <c r="B11766" s="410" t="s">
        <v>12574</v>
      </c>
      <c r="C11766" s="411" t="s">
        <v>402</v>
      </c>
      <c r="D11766" s="412"/>
      <c r="E11766" s="412">
        <v>15</v>
      </c>
      <c r="F11766" s="412">
        <v>0</v>
      </c>
      <c r="G11766" s="412"/>
      <c r="H11766" s="413"/>
    </row>
    <row r="11767" spans="2:8" ht="27.75" x14ac:dyDescent="0.35">
      <c r="B11767" s="410" t="s">
        <v>12575</v>
      </c>
      <c r="C11767" s="411" t="s">
        <v>402</v>
      </c>
      <c r="D11767" s="412"/>
      <c r="E11767" s="412">
        <v>0</v>
      </c>
      <c r="F11767" s="412">
        <v>2.4</v>
      </c>
      <c r="G11767" s="412"/>
      <c r="H11767" s="413"/>
    </row>
    <row r="11768" spans="2:8" ht="27.75" x14ac:dyDescent="0.35">
      <c r="B11768" s="410" t="s">
        <v>12576</v>
      </c>
      <c r="C11768" s="411" t="s">
        <v>402</v>
      </c>
      <c r="D11768" s="412"/>
      <c r="E11768" s="412">
        <v>2.4</v>
      </c>
      <c r="F11768" s="412">
        <v>0</v>
      </c>
      <c r="G11768" s="412"/>
      <c r="H11768" s="413"/>
    </row>
    <row r="11769" spans="2:8" ht="27.75" x14ac:dyDescent="0.35">
      <c r="B11769" s="410" t="s">
        <v>12577</v>
      </c>
      <c r="C11769" s="411" t="s">
        <v>406</v>
      </c>
      <c r="D11769" s="412"/>
      <c r="E11769" s="412">
        <v>0</v>
      </c>
      <c r="F11769" s="412">
        <v>40</v>
      </c>
      <c r="G11769" s="412"/>
      <c r="H11769" s="413"/>
    </row>
    <row r="11770" spans="2:8" ht="27.75" x14ac:dyDescent="0.35">
      <c r="B11770" s="410" t="s">
        <v>12578</v>
      </c>
      <c r="C11770" s="411" t="s">
        <v>406</v>
      </c>
      <c r="D11770" s="412"/>
      <c r="E11770" s="412">
        <v>40</v>
      </c>
      <c r="F11770" s="412">
        <v>0</v>
      </c>
      <c r="G11770" s="412"/>
      <c r="H11770" s="413"/>
    </row>
    <row r="11771" spans="2:8" ht="27.75" x14ac:dyDescent="0.35">
      <c r="B11771" s="410" t="s">
        <v>12579</v>
      </c>
      <c r="C11771" s="411" t="s">
        <v>406</v>
      </c>
      <c r="D11771" s="412"/>
      <c r="E11771" s="412">
        <v>0</v>
      </c>
      <c r="F11771" s="412">
        <v>6.4</v>
      </c>
      <c r="G11771" s="412"/>
      <c r="H11771" s="413"/>
    </row>
    <row r="11772" spans="2:8" ht="27.75" x14ac:dyDescent="0.35">
      <c r="B11772" s="410" t="s">
        <v>12580</v>
      </c>
      <c r="C11772" s="411" t="s">
        <v>406</v>
      </c>
      <c r="D11772" s="412"/>
      <c r="E11772" s="412">
        <v>6.4</v>
      </c>
      <c r="F11772" s="412">
        <v>0</v>
      </c>
      <c r="G11772" s="412"/>
      <c r="H11772" s="413"/>
    </row>
    <row r="11773" spans="2:8" ht="27.75" x14ac:dyDescent="0.35">
      <c r="B11773" s="410" t="s">
        <v>12581</v>
      </c>
      <c r="C11773" s="411" t="s">
        <v>415</v>
      </c>
      <c r="D11773" s="412"/>
      <c r="E11773" s="412">
        <v>0</v>
      </c>
      <c r="F11773" s="412">
        <v>660</v>
      </c>
      <c r="G11773" s="412"/>
      <c r="H11773" s="413"/>
    </row>
    <row r="11774" spans="2:8" ht="27.75" x14ac:dyDescent="0.35">
      <c r="B11774" s="410" t="s">
        <v>12582</v>
      </c>
      <c r="C11774" s="411" t="s">
        <v>415</v>
      </c>
      <c r="D11774" s="412"/>
      <c r="E11774" s="412">
        <v>660</v>
      </c>
      <c r="F11774" s="412">
        <v>0</v>
      </c>
      <c r="G11774" s="412"/>
      <c r="H11774" s="413"/>
    </row>
    <row r="11775" spans="2:8" ht="27.75" x14ac:dyDescent="0.35">
      <c r="B11775" s="410" t="s">
        <v>12583</v>
      </c>
      <c r="C11775" s="411" t="s">
        <v>415</v>
      </c>
      <c r="D11775" s="412"/>
      <c r="E11775" s="412">
        <v>0</v>
      </c>
      <c r="F11775" s="412">
        <v>105.6</v>
      </c>
      <c r="G11775" s="412"/>
      <c r="H11775" s="413"/>
    </row>
    <row r="11776" spans="2:8" ht="27.75" x14ac:dyDescent="0.35">
      <c r="B11776" s="410" t="s">
        <v>12584</v>
      </c>
      <c r="C11776" s="411" t="s">
        <v>415</v>
      </c>
      <c r="D11776" s="412"/>
      <c r="E11776" s="412">
        <v>105.6</v>
      </c>
      <c r="F11776" s="412">
        <v>0</v>
      </c>
      <c r="G11776" s="412"/>
      <c r="H11776" s="413"/>
    </row>
    <row r="11777" spans="2:8" ht="27.75" x14ac:dyDescent="0.35">
      <c r="B11777" s="410" t="s">
        <v>12585</v>
      </c>
      <c r="C11777" s="411" t="s">
        <v>356</v>
      </c>
      <c r="D11777" s="412"/>
      <c r="E11777" s="412">
        <v>0</v>
      </c>
      <c r="F11777" s="412">
        <v>119</v>
      </c>
      <c r="G11777" s="412"/>
      <c r="H11777" s="413"/>
    </row>
    <row r="11778" spans="2:8" ht="27.75" x14ac:dyDescent="0.35">
      <c r="B11778" s="410" t="s">
        <v>12586</v>
      </c>
      <c r="C11778" s="411" t="s">
        <v>356</v>
      </c>
      <c r="D11778" s="412"/>
      <c r="E11778" s="412">
        <v>119</v>
      </c>
      <c r="F11778" s="412">
        <v>0</v>
      </c>
      <c r="G11778" s="412"/>
      <c r="H11778" s="413"/>
    </row>
    <row r="11779" spans="2:8" ht="27.75" x14ac:dyDescent="0.35">
      <c r="B11779" s="410" t="s">
        <v>12587</v>
      </c>
      <c r="C11779" s="411" t="s">
        <v>356</v>
      </c>
      <c r="D11779" s="412"/>
      <c r="E11779" s="412">
        <v>0</v>
      </c>
      <c r="F11779" s="412">
        <v>19.04</v>
      </c>
      <c r="G11779" s="412"/>
      <c r="H11779" s="413"/>
    </row>
    <row r="11780" spans="2:8" ht="27.75" x14ac:dyDescent="0.35">
      <c r="B11780" s="410" t="s">
        <v>12588</v>
      </c>
      <c r="C11780" s="411" t="s">
        <v>356</v>
      </c>
      <c r="D11780" s="412"/>
      <c r="E11780" s="412">
        <v>19.04</v>
      </c>
      <c r="F11780" s="412">
        <v>0</v>
      </c>
      <c r="G11780" s="412"/>
      <c r="H11780" s="413"/>
    </row>
    <row r="11781" spans="2:8" ht="27.75" x14ac:dyDescent="0.35">
      <c r="B11781" s="410" t="s">
        <v>12589</v>
      </c>
      <c r="C11781" s="411" t="s">
        <v>356</v>
      </c>
      <c r="D11781" s="412"/>
      <c r="E11781" s="412">
        <v>0</v>
      </c>
      <c r="F11781" s="412">
        <v>68</v>
      </c>
      <c r="G11781" s="412"/>
      <c r="H11781" s="413"/>
    </row>
    <row r="11782" spans="2:8" ht="27.75" x14ac:dyDescent="0.35">
      <c r="B11782" s="410" t="s">
        <v>12590</v>
      </c>
      <c r="C11782" s="411" t="s">
        <v>356</v>
      </c>
      <c r="D11782" s="412"/>
      <c r="E11782" s="412">
        <v>68</v>
      </c>
      <c r="F11782" s="412">
        <v>0</v>
      </c>
      <c r="G11782" s="412"/>
      <c r="H11782" s="413"/>
    </row>
    <row r="11783" spans="2:8" ht="27.75" x14ac:dyDescent="0.35">
      <c r="B11783" s="410" t="s">
        <v>12591</v>
      </c>
      <c r="C11783" s="411" t="s">
        <v>356</v>
      </c>
      <c r="D11783" s="412"/>
      <c r="E11783" s="412">
        <v>0</v>
      </c>
      <c r="F11783" s="412">
        <v>10.88</v>
      </c>
      <c r="G11783" s="412"/>
      <c r="H11783" s="413"/>
    </row>
    <row r="11784" spans="2:8" ht="27.75" x14ac:dyDescent="0.35">
      <c r="B11784" s="410" t="s">
        <v>12592</v>
      </c>
      <c r="C11784" s="411" t="s">
        <v>356</v>
      </c>
      <c r="D11784" s="412"/>
      <c r="E11784" s="412">
        <v>10.88</v>
      </c>
      <c r="F11784" s="412">
        <v>0</v>
      </c>
      <c r="G11784" s="412"/>
      <c r="H11784" s="413"/>
    </row>
    <row r="11785" spans="2:8" ht="27.75" x14ac:dyDescent="0.35">
      <c r="B11785" s="410" t="s">
        <v>12593</v>
      </c>
      <c r="C11785" s="411" t="s">
        <v>444</v>
      </c>
      <c r="D11785" s="412"/>
      <c r="E11785" s="412">
        <v>0</v>
      </c>
      <c r="F11785" s="412">
        <v>10</v>
      </c>
      <c r="G11785" s="412"/>
      <c r="H11785" s="413"/>
    </row>
    <row r="11786" spans="2:8" ht="27.75" x14ac:dyDescent="0.35">
      <c r="B11786" s="410" t="s">
        <v>12594</v>
      </c>
      <c r="C11786" s="411" t="s">
        <v>444</v>
      </c>
      <c r="D11786" s="412"/>
      <c r="E11786" s="412">
        <v>10</v>
      </c>
      <c r="F11786" s="412">
        <v>0</v>
      </c>
      <c r="G11786" s="412"/>
      <c r="H11786" s="413"/>
    </row>
    <row r="11787" spans="2:8" ht="27.75" x14ac:dyDescent="0.35">
      <c r="B11787" s="410" t="s">
        <v>12595</v>
      </c>
      <c r="C11787" s="411" t="s">
        <v>444</v>
      </c>
      <c r="D11787" s="412"/>
      <c r="E11787" s="412">
        <v>0</v>
      </c>
      <c r="F11787" s="412">
        <v>1.6</v>
      </c>
      <c r="G11787" s="412"/>
      <c r="H11787" s="413"/>
    </row>
    <row r="11788" spans="2:8" ht="27.75" x14ac:dyDescent="0.35">
      <c r="B11788" s="410" t="s">
        <v>12596</v>
      </c>
      <c r="C11788" s="411" t="s">
        <v>444</v>
      </c>
      <c r="D11788" s="412"/>
      <c r="E11788" s="412">
        <v>1.6</v>
      </c>
      <c r="F11788" s="412">
        <v>0</v>
      </c>
      <c r="G11788" s="412"/>
      <c r="H11788" s="413"/>
    </row>
    <row r="11789" spans="2:8" x14ac:dyDescent="0.35">
      <c r="B11789" s="410" t="s">
        <v>12597</v>
      </c>
      <c r="C11789" s="411" t="s">
        <v>448</v>
      </c>
      <c r="D11789" s="412"/>
      <c r="E11789" s="412">
        <v>0</v>
      </c>
      <c r="F11789" s="412">
        <v>10</v>
      </c>
      <c r="G11789" s="412"/>
      <c r="H11789" s="413"/>
    </row>
    <row r="11790" spans="2:8" x14ac:dyDescent="0.35">
      <c r="B11790" s="410" t="s">
        <v>12598</v>
      </c>
      <c r="C11790" s="411" t="s">
        <v>448</v>
      </c>
      <c r="D11790" s="412"/>
      <c r="E11790" s="412">
        <v>10</v>
      </c>
      <c r="F11790" s="412">
        <v>0</v>
      </c>
      <c r="G11790" s="412"/>
      <c r="H11790" s="413"/>
    </row>
    <row r="11791" spans="2:8" x14ac:dyDescent="0.35">
      <c r="B11791" s="410" t="s">
        <v>12599</v>
      </c>
      <c r="C11791" s="411" t="s">
        <v>448</v>
      </c>
      <c r="D11791" s="412"/>
      <c r="E11791" s="412">
        <v>0</v>
      </c>
      <c r="F11791" s="412">
        <v>1.6</v>
      </c>
      <c r="G11791" s="412"/>
      <c r="H11791" s="413"/>
    </row>
    <row r="11792" spans="2:8" x14ac:dyDescent="0.35">
      <c r="B11792" s="410" t="s">
        <v>12600</v>
      </c>
      <c r="C11792" s="411" t="s">
        <v>448</v>
      </c>
      <c r="D11792" s="412"/>
      <c r="E11792" s="412">
        <v>1.6</v>
      </c>
      <c r="F11792" s="412">
        <v>0</v>
      </c>
      <c r="G11792" s="412"/>
      <c r="H11792" s="413"/>
    </row>
    <row r="11793" spans="2:8" ht="27.75" x14ac:dyDescent="0.35">
      <c r="B11793" s="410" t="s">
        <v>12601</v>
      </c>
      <c r="C11793" s="411" t="s">
        <v>460</v>
      </c>
      <c r="D11793" s="412"/>
      <c r="E11793" s="412">
        <v>0</v>
      </c>
      <c r="F11793" s="412">
        <v>15</v>
      </c>
      <c r="G11793" s="412"/>
      <c r="H11793" s="413"/>
    </row>
    <row r="11794" spans="2:8" ht="27.75" x14ac:dyDescent="0.35">
      <c r="B11794" s="410" t="s">
        <v>12602</v>
      </c>
      <c r="C11794" s="411" t="s">
        <v>460</v>
      </c>
      <c r="D11794" s="412"/>
      <c r="E11794" s="412">
        <v>15</v>
      </c>
      <c r="F11794" s="412">
        <v>0</v>
      </c>
      <c r="G11794" s="412"/>
      <c r="H11794" s="413"/>
    </row>
    <row r="11795" spans="2:8" ht="27.75" x14ac:dyDescent="0.35">
      <c r="B11795" s="410" t="s">
        <v>12603</v>
      </c>
      <c r="C11795" s="411" t="s">
        <v>460</v>
      </c>
      <c r="D11795" s="412"/>
      <c r="E11795" s="412">
        <v>0</v>
      </c>
      <c r="F11795" s="412">
        <v>2.4</v>
      </c>
      <c r="G11795" s="412"/>
      <c r="H11795" s="413"/>
    </row>
    <row r="11796" spans="2:8" ht="27.75" x14ac:dyDescent="0.35">
      <c r="B11796" s="410" t="s">
        <v>12604</v>
      </c>
      <c r="C11796" s="411" t="s">
        <v>460</v>
      </c>
      <c r="D11796" s="412"/>
      <c r="E11796" s="412">
        <v>2.4</v>
      </c>
      <c r="F11796" s="412">
        <v>0</v>
      </c>
      <c r="G11796" s="412"/>
      <c r="H11796" s="413"/>
    </row>
    <row r="11797" spans="2:8" ht="27.75" x14ac:dyDescent="0.35">
      <c r="B11797" s="410" t="s">
        <v>12605</v>
      </c>
      <c r="C11797" s="411" t="s">
        <v>406</v>
      </c>
      <c r="D11797" s="412"/>
      <c r="E11797" s="412">
        <v>0</v>
      </c>
      <c r="F11797" s="412">
        <v>30</v>
      </c>
      <c r="G11797" s="412"/>
      <c r="H11797" s="413"/>
    </row>
    <row r="11798" spans="2:8" ht="27.75" x14ac:dyDescent="0.35">
      <c r="B11798" s="410" t="s">
        <v>12606</v>
      </c>
      <c r="C11798" s="411" t="s">
        <v>406</v>
      </c>
      <c r="D11798" s="412"/>
      <c r="E11798" s="412">
        <v>30</v>
      </c>
      <c r="F11798" s="412">
        <v>0</v>
      </c>
      <c r="G11798" s="412"/>
      <c r="H11798" s="413"/>
    </row>
    <row r="11799" spans="2:8" ht="27.75" x14ac:dyDescent="0.35">
      <c r="B11799" s="410" t="s">
        <v>12607</v>
      </c>
      <c r="C11799" s="411" t="s">
        <v>406</v>
      </c>
      <c r="D11799" s="412"/>
      <c r="E11799" s="412">
        <v>0</v>
      </c>
      <c r="F11799" s="412">
        <v>4.8</v>
      </c>
      <c r="G11799" s="412"/>
      <c r="H11799" s="413"/>
    </row>
    <row r="11800" spans="2:8" ht="27.75" x14ac:dyDescent="0.35">
      <c r="B11800" s="410" t="s">
        <v>12608</v>
      </c>
      <c r="C11800" s="411" t="s">
        <v>406</v>
      </c>
      <c r="D11800" s="412"/>
      <c r="E11800" s="412">
        <v>4.8</v>
      </c>
      <c r="F11800" s="412">
        <v>0</v>
      </c>
      <c r="G11800" s="412"/>
      <c r="H11800" s="413"/>
    </row>
    <row r="11801" spans="2:8" ht="27.75" x14ac:dyDescent="0.35">
      <c r="B11801" s="410" t="s">
        <v>12609</v>
      </c>
      <c r="C11801" s="411" t="s">
        <v>402</v>
      </c>
      <c r="D11801" s="412"/>
      <c r="E11801" s="412">
        <v>0</v>
      </c>
      <c r="F11801" s="412">
        <v>5</v>
      </c>
      <c r="G11801" s="412"/>
      <c r="H11801" s="413"/>
    </row>
    <row r="11802" spans="2:8" ht="27.75" x14ac:dyDescent="0.35">
      <c r="B11802" s="410" t="s">
        <v>12610</v>
      </c>
      <c r="C11802" s="411" t="s">
        <v>402</v>
      </c>
      <c r="D11802" s="412"/>
      <c r="E11802" s="412">
        <v>5</v>
      </c>
      <c r="F11802" s="412">
        <v>0</v>
      </c>
      <c r="G11802" s="412"/>
      <c r="H11802" s="413"/>
    </row>
    <row r="11803" spans="2:8" ht="27.75" x14ac:dyDescent="0.35">
      <c r="B11803" s="410" t="s">
        <v>12611</v>
      </c>
      <c r="C11803" s="411" t="s">
        <v>402</v>
      </c>
      <c r="D11803" s="412"/>
      <c r="E11803" s="412">
        <v>0</v>
      </c>
      <c r="F11803" s="412">
        <v>0.8</v>
      </c>
      <c r="G11803" s="412"/>
      <c r="H11803" s="413"/>
    </row>
    <row r="11804" spans="2:8" ht="27.75" x14ac:dyDescent="0.35">
      <c r="B11804" s="410" t="s">
        <v>12612</v>
      </c>
      <c r="C11804" s="411" t="s">
        <v>402</v>
      </c>
      <c r="D11804" s="412"/>
      <c r="E11804" s="412">
        <v>0.8</v>
      </c>
      <c r="F11804" s="412">
        <v>0</v>
      </c>
      <c r="G11804" s="412"/>
      <c r="H11804" s="413"/>
    </row>
    <row r="11805" spans="2:8" ht="27.75" x14ac:dyDescent="0.35">
      <c r="B11805" s="410" t="s">
        <v>12613</v>
      </c>
      <c r="C11805" s="411" t="s">
        <v>483</v>
      </c>
      <c r="D11805" s="412"/>
      <c r="E11805" s="412">
        <v>0</v>
      </c>
      <c r="F11805" s="412">
        <v>30</v>
      </c>
      <c r="G11805" s="412"/>
      <c r="H11805" s="413"/>
    </row>
    <row r="11806" spans="2:8" ht="27.75" x14ac:dyDescent="0.35">
      <c r="B11806" s="410" t="s">
        <v>12614</v>
      </c>
      <c r="C11806" s="411" t="s">
        <v>483</v>
      </c>
      <c r="D11806" s="412"/>
      <c r="E11806" s="412">
        <v>30</v>
      </c>
      <c r="F11806" s="412">
        <v>0</v>
      </c>
      <c r="G11806" s="412"/>
      <c r="H11806" s="413"/>
    </row>
    <row r="11807" spans="2:8" ht="27.75" x14ac:dyDescent="0.35">
      <c r="B11807" s="410" t="s">
        <v>12615</v>
      </c>
      <c r="C11807" s="411" t="s">
        <v>483</v>
      </c>
      <c r="D11807" s="412"/>
      <c r="E11807" s="412">
        <v>0</v>
      </c>
      <c r="F11807" s="412">
        <v>4.8</v>
      </c>
      <c r="G11807" s="412"/>
      <c r="H11807" s="413"/>
    </row>
    <row r="11808" spans="2:8" ht="27.75" x14ac:dyDescent="0.35">
      <c r="B11808" s="410" t="s">
        <v>12616</v>
      </c>
      <c r="C11808" s="411" t="s">
        <v>483</v>
      </c>
      <c r="D11808" s="412"/>
      <c r="E11808" s="412">
        <v>4.8</v>
      </c>
      <c r="F11808" s="412">
        <v>0</v>
      </c>
      <c r="G11808" s="412"/>
      <c r="H11808" s="413"/>
    </row>
    <row r="11809" spans="2:8" ht="27.75" x14ac:dyDescent="0.35">
      <c r="B11809" s="410" t="s">
        <v>12617</v>
      </c>
      <c r="C11809" s="411" t="s">
        <v>444</v>
      </c>
      <c r="D11809" s="412"/>
      <c r="E11809" s="412">
        <v>0</v>
      </c>
      <c r="F11809" s="412">
        <v>660</v>
      </c>
      <c r="G11809" s="412"/>
      <c r="H11809" s="413"/>
    </row>
    <row r="11810" spans="2:8" ht="27.75" x14ac:dyDescent="0.35">
      <c r="B11810" s="410" t="s">
        <v>12618</v>
      </c>
      <c r="C11810" s="411" t="s">
        <v>444</v>
      </c>
      <c r="D11810" s="412"/>
      <c r="E11810" s="412">
        <v>660</v>
      </c>
      <c r="F11810" s="412">
        <v>0</v>
      </c>
      <c r="G11810" s="412"/>
      <c r="H11810" s="413"/>
    </row>
    <row r="11811" spans="2:8" ht="27.75" x14ac:dyDescent="0.35">
      <c r="B11811" s="410" t="s">
        <v>12619</v>
      </c>
      <c r="C11811" s="411" t="s">
        <v>444</v>
      </c>
      <c r="D11811" s="412"/>
      <c r="E11811" s="412">
        <v>0</v>
      </c>
      <c r="F11811" s="412">
        <v>20</v>
      </c>
      <c r="G11811" s="412"/>
      <c r="H11811" s="413"/>
    </row>
    <row r="11812" spans="2:8" ht="27.75" x14ac:dyDescent="0.35">
      <c r="B11812" s="410" t="s">
        <v>12620</v>
      </c>
      <c r="C11812" s="411" t="s">
        <v>444</v>
      </c>
      <c r="D11812" s="412"/>
      <c r="E11812" s="412">
        <v>20</v>
      </c>
      <c r="F11812" s="412">
        <v>0</v>
      </c>
      <c r="G11812" s="412"/>
      <c r="H11812" s="413"/>
    </row>
    <row r="11813" spans="2:8" ht="27.75" x14ac:dyDescent="0.35">
      <c r="B11813" s="410" t="s">
        <v>12621</v>
      </c>
      <c r="C11813" s="411" t="s">
        <v>444</v>
      </c>
      <c r="D11813" s="412"/>
      <c r="E11813" s="412">
        <v>0</v>
      </c>
      <c r="F11813" s="412">
        <v>108.8</v>
      </c>
      <c r="G11813" s="412"/>
      <c r="H11813" s="413"/>
    </row>
    <row r="11814" spans="2:8" ht="27.75" x14ac:dyDescent="0.35">
      <c r="B11814" s="410" t="s">
        <v>12622</v>
      </c>
      <c r="C11814" s="411" t="s">
        <v>444</v>
      </c>
      <c r="D11814" s="412"/>
      <c r="E11814" s="412">
        <v>108.8</v>
      </c>
      <c r="F11814" s="412">
        <v>0</v>
      </c>
      <c r="G11814" s="412"/>
      <c r="H11814" s="413"/>
    </row>
    <row r="11815" spans="2:8" ht="27.75" x14ac:dyDescent="0.35">
      <c r="B11815" s="410" t="s">
        <v>12623</v>
      </c>
      <c r="C11815" s="411" t="s">
        <v>402</v>
      </c>
      <c r="D11815" s="412"/>
      <c r="E11815" s="412">
        <v>0</v>
      </c>
      <c r="F11815" s="412">
        <v>5</v>
      </c>
      <c r="G11815" s="412"/>
      <c r="H11815" s="413"/>
    </row>
    <row r="11816" spans="2:8" ht="27.75" x14ac:dyDescent="0.35">
      <c r="B11816" s="410" t="s">
        <v>12624</v>
      </c>
      <c r="C11816" s="411" t="s">
        <v>402</v>
      </c>
      <c r="D11816" s="412"/>
      <c r="E11816" s="412">
        <v>5</v>
      </c>
      <c r="F11816" s="412">
        <v>0</v>
      </c>
      <c r="G11816" s="412"/>
      <c r="H11816" s="413"/>
    </row>
    <row r="11817" spans="2:8" ht="27.75" x14ac:dyDescent="0.35">
      <c r="B11817" s="410" t="s">
        <v>12625</v>
      </c>
      <c r="C11817" s="411" t="s">
        <v>402</v>
      </c>
      <c r="D11817" s="412"/>
      <c r="E11817" s="412">
        <v>0</v>
      </c>
      <c r="F11817" s="412">
        <v>0.8</v>
      </c>
      <c r="G11817" s="412"/>
      <c r="H11817" s="413"/>
    </row>
    <row r="11818" spans="2:8" ht="27.75" x14ac:dyDescent="0.35">
      <c r="B11818" s="410" t="s">
        <v>12626</v>
      </c>
      <c r="C11818" s="411" t="s">
        <v>402</v>
      </c>
      <c r="D11818" s="412"/>
      <c r="E11818" s="412">
        <v>0.8</v>
      </c>
      <c r="F11818" s="412">
        <v>0</v>
      </c>
      <c r="G11818" s="412"/>
      <c r="H11818" s="413"/>
    </row>
    <row r="11819" spans="2:8" ht="27.75" x14ac:dyDescent="0.35">
      <c r="B11819" s="410" t="s">
        <v>12627</v>
      </c>
      <c r="C11819" s="411" t="s">
        <v>557</v>
      </c>
      <c r="D11819" s="412"/>
      <c r="E11819" s="412">
        <v>0</v>
      </c>
      <c r="F11819" s="412">
        <v>20</v>
      </c>
      <c r="G11819" s="412"/>
      <c r="H11819" s="413"/>
    </row>
    <row r="11820" spans="2:8" ht="27.75" x14ac:dyDescent="0.35">
      <c r="B11820" s="410" t="s">
        <v>12628</v>
      </c>
      <c r="C11820" s="411" t="s">
        <v>557</v>
      </c>
      <c r="D11820" s="412"/>
      <c r="E11820" s="412">
        <v>20</v>
      </c>
      <c r="F11820" s="412">
        <v>0</v>
      </c>
      <c r="G11820" s="412"/>
      <c r="H11820" s="413"/>
    </row>
    <row r="11821" spans="2:8" ht="27.75" x14ac:dyDescent="0.35">
      <c r="B11821" s="410" t="s">
        <v>12629</v>
      </c>
      <c r="C11821" s="411" t="s">
        <v>557</v>
      </c>
      <c r="D11821" s="412"/>
      <c r="E11821" s="412">
        <v>0</v>
      </c>
      <c r="F11821" s="412">
        <v>3.2</v>
      </c>
      <c r="G11821" s="412"/>
      <c r="H11821" s="413"/>
    </row>
    <row r="11822" spans="2:8" ht="27.75" x14ac:dyDescent="0.35">
      <c r="B11822" s="410" t="s">
        <v>12630</v>
      </c>
      <c r="C11822" s="411" t="s">
        <v>557</v>
      </c>
      <c r="D11822" s="412"/>
      <c r="E11822" s="412">
        <v>3.2</v>
      </c>
      <c r="F11822" s="412">
        <v>0</v>
      </c>
      <c r="G11822" s="412"/>
      <c r="H11822" s="413"/>
    </row>
    <row r="11823" spans="2:8" ht="40.5" x14ac:dyDescent="0.35">
      <c r="B11823" s="410" t="s">
        <v>12631</v>
      </c>
      <c r="C11823" s="411" t="s">
        <v>561</v>
      </c>
      <c r="D11823" s="412"/>
      <c r="E11823" s="412">
        <v>0</v>
      </c>
      <c r="F11823" s="412">
        <v>39</v>
      </c>
      <c r="G11823" s="412"/>
      <c r="H11823" s="413"/>
    </row>
    <row r="11824" spans="2:8" ht="40.5" x14ac:dyDescent="0.35">
      <c r="B11824" s="410" t="s">
        <v>12632</v>
      </c>
      <c r="C11824" s="411" t="s">
        <v>561</v>
      </c>
      <c r="D11824" s="412"/>
      <c r="E11824" s="412">
        <v>39</v>
      </c>
      <c r="F11824" s="412">
        <v>0</v>
      </c>
      <c r="G11824" s="412"/>
      <c r="H11824" s="413"/>
    </row>
    <row r="11825" spans="2:8" ht="40.5" x14ac:dyDescent="0.35">
      <c r="B11825" s="410" t="s">
        <v>12633</v>
      </c>
      <c r="C11825" s="411" t="s">
        <v>561</v>
      </c>
      <c r="D11825" s="412"/>
      <c r="E11825" s="412">
        <v>0</v>
      </c>
      <c r="F11825" s="412">
        <v>6.24</v>
      </c>
      <c r="G11825" s="412"/>
      <c r="H11825" s="413"/>
    </row>
    <row r="11826" spans="2:8" ht="40.5" x14ac:dyDescent="0.35">
      <c r="B11826" s="410" t="s">
        <v>12634</v>
      </c>
      <c r="C11826" s="411" t="s">
        <v>561</v>
      </c>
      <c r="D11826" s="412"/>
      <c r="E11826" s="412">
        <v>6.24</v>
      </c>
      <c r="F11826" s="412">
        <v>0</v>
      </c>
      <c r="G11826" s="412"/>
      <c r="H11826" s="413"/>
    </row>
    <row r="11827" spans="2:8" ht="40.5" x14ac:dyDescent="0.35">
      <c r="B11827" s="410" t="s">
        <v>12635</v>
      </c>
      <c r="C11827" s="411" t="s">
        <v>561</v>
      </c>
      <c r="D11827" s="412"/>
      <c r="E11827" s="412">
        <v>0</v>
      </c>
      <c r="F11827" s="412">
        <v>39</v>
      </c>
      <c r="G11827" s="412"/>
      <c r="H11827" s="413"/>
    </row>
    <row r="11828" spans="2:8" ht="40.5" x14ac:dyDescent="0.35">
      <c r="B11828" s="410" t="s">
        <v>12636</v>
      </c>
      <c r="C11828" s="411" t="s">
        <v>561</v>
      </c>
      <c r="D11828" s="412"/>
      <c r="E11828" s="412">
        <v>39</v>
      </c>
      <c r="F11828" s="412">
        <v>0</v>
      </c>
      <c r="G11828" s="412"/>
      <c r="H11828" s="413"/>
    </row>
    <row r="11829" spans="2:8" ht="40.5" x14ac:dyDescent="0.35">
      <c r="B11829" s="410" t="s">
        <v>12637</v>
      </c>
      <c r="C11829" s="411" t="s">
        <v>561</v>
      </c>
      <c r="D11829" s="412"/>
      <c r="E11829" s="412">
        <v>0</v>
      </c>
      <c r="F11829" s="412">
        <v>6.24</v>
      </c>
      <c r="G11829" s="412"/>
      <c r="H11829" s="413"/>
    </row>
    <row r="11830" spans="2:8" ht="40.5" x14ac:dyDescent="0.35">
      <c r="B11830" s="410" t="s">
        <v>12638</v>
      </c>
      <c r="C11830" s="411" t="s">
        <v>561</v>
      </c>
      <c r="D11830" s="412"/>
      <c r="E11830" s="412">
        <v>6.24</v>
      </c>
      <c r="F11830" s="412">
        <v>0</v>
      </c>
      <c r="G11830" s="412"/>
      <c r="H11830" s="413"/>
    </row>
    <row r="11831" spans="2:8" x14ac:dyDescent="0.35">
      <c r="B11831" s="410" t="s">
        <v>12639</v>
      </c>
      <c r="C11831" s="411" t="s">
        <v>3414</v>
      </c>
      <c r="D11831" s="412">
        <v>0</v>
      </c>
      <c r="E11831" s="412">
        <v>8830.0300000000007</v>
      </c>
      <c r="F11831" s="412">
        <v>8830.0300000000007</v>
      </c>
      <c r="G11831" s="412">
        <v>0</v>
      </c>
      <c r="H11831" s="413"/>
    </row>
    <row r="11832" spans="2:8" x14ac:dyDescent="0.35">
      <c r="B11832" s="410" t="s">
        <v>12640</v>
      </c>
      <c r="C11832" s="411" t="s">
        <v>3416</v>
      </c>
      <c r="D11832" s="412">
        <v>0</v>
      </c>
      <c r="E11832" s="412">
        <v>8830.0300000000007</v>
      </c>
      <c r="F11832" s="412">
        <v>8830.0300000000007</v>
      </c>
      <c r="G11832" s="412">
        <v>0</v>
      </c>
      <c r="H11832" s="413"/>
    </row>
    <row r="11833" spans="2:8" x14ac:dyDescent="0.35">
      <c r="B11833" s="410" t="s">
        <v>12641</v>
      </c>
      <c r="C11833" s="411" t="s">
        <v>563</v>
      </c>
      <c r="D11833" s="412"/>
      <c r="E11833" s="412">
        <v>0</v>
      </c>
      <c r="F11833" s="412">
        <v>4103.34</v>
      </c>
      <c r="G11833" s="412"/>
      <c r="H11833" s="413"/>
    </row>
    <row r="11834" spans="2:8" x14ac:dyDescent="0.35">
      <c r="B11834" s="410" t="s">
        <v>12642</v>
      </c>
      <c r="C11834" s="411" t="s">
        <v>563</v>
      </c>
      <c r="D11834" s="412"/>
      <c r="E11834" s="412">
        <v>4103.34</v>
      </c>
      <c r="F11834" s="412">
        <v>0</v>
      </c>
      <c r="G11834" s="412"/>
      <c r="H11834" s="413"/>
    </row>
    <row r="11835" spans="2:8" ht="53.25" x14ac:dyDescent="0.35">
      <c r="B11835" s="410" t="s">
        <v>12643</v>
      </c>
      <c r="C11835" s="411" t="s">
        <v>565</v>
      </c>
      <c r="D11835" s="412"/>
      <c r="E11835" s="412">
        <v>0</v>
      </c>
      <c r="F11835" s="412">
        <v>4726.6899999999996</v>
      </c>
      <c r="G11835" s="412"/>
      <c r="H11835" s="413"/>
    </row>
    <row r="11836" spans="2:8" ht="53.25" x14ac:dyDescent="0.35">
      <c r="B11836" s="410" t="s">
        <v>12644</v>
      </c>
      <c r="C11836" s="411" t="s">
        <v>565</v>
      </c>
      <c r="D11836" s="412"/>
      <c r="E11836" s="412">
        <v>4726.6899999999996</v>
      </c>
      <c r="F11836" s="412">
        <v>0</v>
      </c>
      <c r="G11836" s="412"/>
      <c r="H11836" s="413"/>
    </row>
    <row r="11837" spans="2:8" ht="40.5" x14ac:dyDescent="0.35">
      <c r="B11837" s="410" t="s">
        <v>12645</v>
      </c>
      <c r="C11837" s="411" t="s">
        <v>3420</v>
      </c>
      <c r="D11837" s="412">
        <v>0</v>
      </c>
      <c r="E11837" s="412">
        <v>90605.83</v>
      </c>
      <c r="F11837" s="412">
        <v>90605.83</v>
      </c>
      <c r="G11837" s="412">
        <v>0</v>
      </c>
      <c r="H11837" s="413"/>
    </row>
    <row r="11838" spans="2:8" ht="40.5" x14ac:dyDescent="0.35">
      <c r="B11838" s="410" t="s">
        <v>12646</v>
      </c>
      <c r="C11838" s="411" t="s">
        <v>3422</v>
      </c>
      <c r="D11838" s="412">
        <v>0</v>
      </c>
      <c r="E11838" s="412">
        <v>4891.7</v>
      </c>
      <c r="F11838" s="412">
        <v>4891.7</v>
      </c>
      <c r="G11838" s="412">
        <v>0</v>
      </c>
      <c r="H11838" s="413"/>
    </row>
    <row r="11839" spans="2:8" ht="27.75" x14ac:dyDescent="0.35">
      <c r="B11839" s="410" t="s">
        <v>12647</v>
      </c>
      <c r="C11839" s="411" t="s">
        <v>3424</v>
      </c>
      <c r="D11839" s="412">
        <v>0</v>
      </c>
      <c r="E11839" s="412">
        <v>4891.7</v>
      </c>
      <c r="F11839" s="412">
        <v>4891.7</v>
      </c>
      <c r="G11839" s="412">
        <v>0</v>
      </c>
      <c r="H11839" s="413"/>
    </row>
    <row r="11840" spans="2:8" x14ac:dyDescent="0.35">
      <c r="B11840" s="410" t="s">
        <v>12648</v>
      </c>
      <c r="C11840" s="411" t="s">
        <v>623</v>
      </c>
      <c r="D11840" s="412"/>
      <c r="E11840" s="412">
        <v>0</v>
      </c>
      <c r="F11840" s="412">
        <v>4891.7</v>
      </c>
      <c r="G11840" s="412"/>
      <c r="H11840" s="413"/>
    </row>
    <row r="11841" spans="2:8" x14ac:dyDescent="0.35">
      <c r="B11841" s="410" t="s">
        <v>12649</v>
      </c>
      <c r="C11841" s="411" t="s">
        <v>623</v>
      </c>
      <c r="D11841" s="412"/>
      <c r="E11841" s="412">
        <v>4891.7</v>
      </c>
      <c r="F11841" s="412">
        <v>0</v>
      </c>
      <c r="G11841" s="412"/>
      <c r="H11841" s="413"/>
    </row>
    <row r="11842" spans="2:8" ht="27.75" x14ac:dyDescent="0.35">
      <c r="B11842" s="410" t="s">
        <v>12650</v>
      </c>
      <c r="C11842" s="411" t="s">
        <v>3427</v>
      </c>
      <c r="D11842" s="412">
        <v>0</v>
      </c>
      <c r="E11842" s="412">
        <v>85714.13</v>
      </c>
      <c r="F11842" s="412">
        <v>85714.13</v>
      </c>
      <c r="G11842" s="412">
        <v>0</v>
      </c>
      <c r="H11842" s="413"/>
    </row>
    <row r="11843" spans="2:8" ht="27.75" x14ac:dyDescent="0.35">
      <c r="B11843" s="410" t="s">
        <v>12651</v>
      </c>
      <c r="C11843" s="411" t="s">
        <v>3429</v>
      </c>
      <c r="D11843" s="412">
        <v>0</v>
      </c>
      <c r="E11843" s="412">
        <v>85714.13</v>
      </c>
      <c r="F11843" s="412">
        <v>85714.13</v>
      </c>
      <c r="G11843" s="412">
        <v>0</v>
      </c>
      <c r="H11843" s="413"/>
    </row>
    <row r="11844" spans="2:8" ht="40.5" x14ac:dyDescent="0.35">
      <c r="B11844" s="410" t="s">
        <v>12652</v>
      </c>
      <c r="C11844" s="411" t="s">
        <v>613</v>
      </c>
      <c r="D11844" s="412"/>
      <c r="E11844" s="412">
        <v>0</v>
      </c>
      <c r="F11844" s="412">
        <v>1550</v>
      </c>
      <c r="G11844" s="412"/>
      <c r="H11844" s="413"/>
    </row>
    <row r="11845" spans="2:8" ht="40.5" x14ac:dyDescent="0.35">
      <c r="B11845" s="410" t="s">
        <v>12653</v>
      </c>
      <c r="C11845" s="411" t="s">
        <v>613</v>
      </c>
      <c r="D11845" s="412"/>
      <c r="E11845" s="412">
        <v>1550</v>
      </c>
      <c r="F11845" s="412">
        <v>0</v>
      </c>
      <c r="G11845" s="412"/>
      <c r="H11845" s="413"/>
    </row>
    <row r="11846" spans="2:8" ht="40.5" x14ac:dyDescent="0.35">
      <c r="B11846" s="410" t="s">
        <v>12654</v>
      </c>
      <c r="C11846" s="411" t="s">
        <v>613</v>
      </c>
      <c r="D11846" s="412"/>
      <c r="E11846" s="412">
        <v>0</v>
      </c>
      <c r="F11846" s="412">
        <v>1090</v>
      </c>
      <c r="G11846" s="412"/>
      <c r="H11846" s="413"/>
    </row>
    <row r="11847" spans="2:8" ht="40.5" x14ac:dyDescent="0.35">
      <c r="B11847" s="410" t="s">
        <v>12655</v>
      </c>
      <c r="C11847" s="411" t="s">
        <v>613</v>
      </c>
      <c r="D11847" s="412"/>
      <c r="E11847" s="412">
        <v>1090</v>
      </c>
      <c r="F11847" s="412">
        <v>0</v>
      </c>
      <c r="G11847" s="412"/>
      <c r="H11847" s="413"/>
    </row>
    <row r="11848" spans="2:8" ht="40.5" x14ac:dyDescent="0.35">
      <c r="B11848" s="410" t="s">
        <v>12656</v>
      </c>
      <c r="C11848" s="411" t="s">
        <v>613</v>
      </c>
      <c r="D11848" s="412"/>
      <c r="E11848" s="412">
        <v>0</v>
      </c>
      <c r="F11848" s="412">
        <v>483.41</v>
      </c>
      <c r="G11848" s="412"/>
      <c r="H11848" s="413"/>
    </row>
    <row r="11849" spans="2:8" ht="40.5" x14ac:dyDescent="0.35">
      <c r="B11849" s="410" t="s">
        <v>12657</v>
      </c>
      <c r="C11849" s="411" t="s">
        <v>613</v>
      </c>
      <c r="D11849" s="412"/>
      <c r="E11849" s="412">
        <v>483.41</v>
      </c>
      <c r="F11849" s="412">
        <v>0</v>
      </c>
      <c r="G11849" s="412"/>
      <c r="H11849" s="413"/>
    </row>
    <row r="11850" spans="2:8" ht="27.75" x14ac:dyDescent="0.35">
      <c r="B11850" s="410" t="s">
        <v>12658</v>
      </c>
      <c r="C11850" s="411" t="s">
        <v>615</v>
      </c>
      <c r="D11850" s="412"/>
      <c r="E11850" s="412">
        <v>0</v>
      </c>
      <c r="F11850" s="412">
        <v>10844</v>
      </c>
      <c r="G11850" s="412"/>
      <c r="H11850" s="413"/>
    </row>
    <row r="11851" spans="2:8" ht="27.75" x14ac:dyDescent="0.35">
      <c r="B11851" s="410" t="s">
        <v>12659</v>
      </c>
      <c r="C11851" s="411" t="s">
        <v>615</v>
      </c>
      <c r="D11851" s="412"/>
      <c r="E11851" s="412">
        <v>10844</v>
      </c>
      <c r="F11851" s="412">
        <v>0</v>
      </c>
      <c r="G11851" s="412"/>
      <c r="H11851" s="413"/>
    </row>
    <row r="11852" spans="2:8" ht="27.75" x14ac:dyDescent="0.35">
      <c r="B11852" s="410" t="s">
        <v>12660</v>
      </c>
      <c r="C11852" s="411" t="s">
        <v>716</v>
      </c>
      <c r="D11852" s="412"/>
      <c r="E11852" s="412">
        <v>0</v>
      </c>
      <c r="F11852" s="412">
        <v>22508.639999999999</v>
      </c>
      <c r="G11852" s="412"/>
      <c r="H11852" s="413"/>
    </row>
    <row r="11853" spans="2:8" ht="27.75" x14ac:dyDescent="0.35">
      <c r="B11853" s="410" t="s">
        <v>12661</v>
      </c>
      <c r="C11853" s="411" t="s">
        <v>716</v>
      </c>
      <c r="D11853" s="412"/>
      <c r="E11853" s="412">
        <v>22508.639999999999</v>
      </c>
      <c r="F11853" s="412">
        <v>0</v>
      </c>
      <c r="G11853" s="412"/>
      <c r="H11853" s="413"/>
    </row>
    <row r="11854" spans="2:8" ht="40.5" x14ac:dyDescent="0.35">
      <c r="B11854" s="410" t="s">
        <v>12662</v>
      </c>
      <c r="C11854" s="411" t="s">
        <v>718</v>
      </c>
      <c r="D11854" s="412"/>
      <c r="E11854" s="412">
        <v>0</v>
      </c>
      <c r="F11854" s="412">
        <v>13357.99</v>
      </c>
      <c r="G11854" s="412"/>
      <c r="H11854" s="413"/>
    </row>
    <row r="11855" spans="2:8" ht="40.5" x14ac:dyDescent="0.35">
      <c r="B11855" s="410" t="s">
        <v>12663</v>
      </c>
      <c r="C11855" s="411" t="s">
        <v>718</v>
      </c>
      <c r="D11855" s="412"/>
      <c r="E11855" s="412">
        <v>13357.99</v>
      </c>
      <c r="F11855" s="412">
        <v>0</v>
      </c>
      <c r="G11855" s="412"/>
      <c r="H11855" s="413"/>
    </row>
    <row r="11856" spans="2:8" ht="40.5" x14ac:dyDescent="0.35">
      <c r="B11856" s="410" t="s">
        <v>12664</v>
      </c>
      <c r="C11856" s="411" t="s">
        <v>720</v>
      </c>
      <c r="D11856" s="412"/>
      <c r="E11856" s="412">
        <v>0</v>
      </c>
      <c r="F11856" s="412">
        <v>11102.29</v>
      </c>
      <c r="G11856" s="412"/>
      <c r="H11856" s="413"/>
    </row>
    <row r="11857" spans="2:8" ht="40.5" x14ac:dyDescent="0.35">
      <c r="B11857" s="410" t="s">
        <v>12665</v>
      </c>
      <c r="C11857" s="411" t="s">
        <v>720</v>
      </c>
      <c r="D11857" s="412"/>
      <c r="E11857" s="412">
        <v>11102.29</v>
      </c>
      <c r="F11857" s="412">
        <v>0</v>
      </c>
      <c r="G11857" s="412"/>
      <c r="H11857" s="413"/>
    </row>
    <row r="11858" spans="2:8" ht="27.75" x14ac:dyDescent="0.35">
      <c r="B11858" s="410" t="s">
        <v>12666</v>
      </c>
      <c r="C11858" s="411" t="s">
        <v>722</v>
      </c>
      <c r="D11858" s="412"/>
      <c r="E11858" s="412">
        <v>0</v>
      </c>
      <c r="F11858" s="412">
        <v>13171.8</v>
      </c>
      <c r="G11858" s="412"/>
      <c r="H11858" s="413"/>
    </row>
    <row r="11859" spans="2:8" ht="27.75" x14ac:dyDescent="0.35">
      <c r="B11859" s="410" t="s">
        <v>12667</v>
      </c>
      <c r="C11859" s="411" t="s">
        <v>722</v>
      </c>
      <c r="D11859" s="412"/>
      <c r="E11859" s="412">
        <v>13171.8</v>
      </c>
      <c r="F11859" s="412">
        <v>0</v>
      </c>
      <c r="G11859" s="412"/>
      <c r="H11859" s="413"/>
    </row>
    <row r="11860" spans="2:8" x14ac:dyDescent="0.35">
      <c r="B11860" s="410" t="s">
        <v>12668</v>
      </c>
      <c r="C11860" s="411" t="s">
        <v>742</v>
      </c>
      <c r="D11860" s="412"/>
      <c r="E11860" s="412">
        <v>0</v>
      </c>
      <c r="F11860" s="412">
        <v>11606</v>
      </c>
      <c r="G11860" s="412"/>
      <c r="H11860" s="413"/>
    </row>
    <row r="11861" spans="2:8" x14ac:dyDescent="0.35">
      <c r="B11861" s="410" t="s">
        <v>12669</v>
      </c>
      <c r="C11861" s="411" t="s">
        <v>742</v>
      </c>
      <c r="D11861" s="412"/>
      <c r="E11861" s="412">
        <v>11606</v>
      </c>
      <c r="F11861" s="412">
        <v>0</v>
      </c>
      <c r="G11861" s="412"/>
      <c r="H11861" s="413"/>
    </row>
    <row r="11862" spans="2:8" x14ac:dyDescent="0.35">
      <c r="B11862" s="410" t="s">
        <v>12670</v>
      </c>
      <c r="C11862" s="411" t="s">
        <v>3440</v>
      </c>
      <c r="D11862" s="412">
        <v>0</v>
      </c>
      <c r="E11862" s="412">
        <v>40619.870000000003</v>
      </c>
      <c r="F11862" s="412">
        <v>40619.870000000003</v>
      </c>
      <c r="G11862" s="412">
        <v>0</v>
      </c>
      <c r="H11862" s="413"/>
    </row>
    <row r="11863" spans="2:8" x14ac:dyDescent="0.35">
      <c r="B11863" s="410" t="s">
        <v>12671</v>
      </c>
      <c r="C11863" s="411" t="s">
        <v>3442</v>
      </c>
      <c r="D11863" s="412">
        <v>0</v>
      </c>
      <c r="E11863" s="412">
        <v>345</v>
      </c>
      <c r="F11863" s="412">
        <v>345</v>
      </c>
      <c r="G11863" s="412">
        <v>0</v>
      </c>
      <c r="H11863" s="413"/>
    </row>
    <row r="11864" spans="2:8" x14ac:dyDescent="0.35">
      <c r="B11864" s="410" t="s">
        <v>12672</v>
      </c>
      <c r="C11864" s="411" t="s">
        <v>3444</v>
      </c>
      <c r="D11864" s="412">
        <v>0</v>
      </c>
      <c r="E11864" s="412">
        <v>345</v>
      </c>
      <c r="F11864" s="412">
        <v>345</v>
      </c>
      <c r="G11864" s="412">
        <v>0</v>
      </c>
      <c r="H11864" s="413"/>
    </row>
    <row r="11865" spans="2:8" ht="40.5" x14ac:dyDescent="0.35">
      <c r="B11865" s="410" t="s">
        <v>12673</v>
      </c>
      <c r="C11865" s="411" t="s">
        <v>744</v>
      </c>
      <c r="D11865" s="412"/>
      <c r="E11865" s="412">
        <v>0</v>
      </c>
      <c r="F11865" s="412">
        <v>345</v>
      </c>
      <c r="G11865" s="412"/>
      <c r="H11865" s="413"/>
    </row>
    <row r="11866" spans="2:8" ht="40.5" x14ac:dyDescent="0.35">
      <c r="B11866" s="410" t="s">
        <v>12674</v>
      </c>
      <c r="C11866" s="411" t="s">
        <v>744</v>
      </c>
      <c r="D11866" s="412"/>
      <c r="E11866" s="412">
        <v>345</v>
      </c>
      <c r="F11866" s="412">
        <v>0</v>
      </c>
      <c r="G11866" s="412"/>
      <c r="H11866" s="413"/>
    </row>
    <row r="11867" spans="2:8" x14ac:dyDescent="0.35">
      <c r="B11867" s="410" t="s">
        <v>12675</v>
      </c>
      <c r="C11867" s="411" t="s">
        <v>3447</v>
      </c>
      <c r="D11867" s="412">
        <v>0</v>
      </c>
      <c r="E11867" s="412">
        <v>40274.870000000003</v>
      </c>
      <c r="F11867" s="412">
        <v>40274.870000000003</v>
      </c>
      <c r="G11867" s="412">
        <v>0</v>
      </c>
      <c r="H11867" s="413"/>
    </row>
    <row r="11868" spans="2:8" ht="27.75" x14ac:dyDescent="0.35">
      <c r="B11868" s="410" t="s">
        <v>12676</v>
      </c>
      <c r="C11868" s="411" t="s">
        <v>3449</v>
      </c>
      <c r="D11868" s="412">
        <v>0</v>
      </c>
      <c r="E11868" s="412">
        <v>40274.870000000003</v>
      </c>
      <c r="F11868" s="412">
        <v>40274.870000000003</v>
      </c>
      <c r="G11868" s="412">
        <v>0</v>
      </c>
      <c r="H11868" s="413"/>
    </row>
    <row r="11869" spans="2:8" ht="40.5" x14ac:dyDescent="0.35">
      <c r="B11869" s="410" t="s">
        <v>12677</v>
      </c>
      <c r="C11869" s="411" t="s">
        <v>363</v>
      </c>
      <c r="D11869" s="412"/>
      <c r="E11869" s="412">
        <v>0</v>
      </c>
      <c r="F11869" s="412">
        <v>1332</v>
      </c>
      <c r="G11869" s="412"/>
      <c r="H11869" s="413"/>
    </row>
    <row r="11870" spans="2:8" ht="40.5" x14ac:dyDescent="0.35">
      <c r="B11870" s="410" t="s">
        <v>12678</v>
      </c>
      <c r="C11870" s="411" t="s">
        <v>363</v>
      </c>
      <c r="D11870" s="412"/>
      <c r="E11870" s="412">
        <v>1332</v>
      </c>
      <c r="F11870" s="412">
        <v>0</v>
      </c>
      <c r="G11870" s="412"/>
      <c r="H11870" s="413"/>
    </row>
    <row r="11871" spans="2:8" ht="40.5" x14ac:dyDescent="0.35">
      <c r="B11871" s="410" t="s">
        <v>12679</v>
      </c>
      <c r="C11871" s="411" t="s">
        <v>363</v>
      </c>
      <c r="D11871" s="412"/>
      <c r="E11871" s="412">
        <v>0</v>
      </c>
      <c r="F11871" s="412">
        <v>743</v>
      </c>
      <c r="G11871" s="412"/>
      <c r="H11871" s="413"/>
    </row>
    <row r="11872" spans="2:8" ht="40.5" x14ac:dyDescent="0.35">
      <c r="B11872" s="410" t="s">
        <v>12680</v>
      </c>
      <c r="C11872" s="411" t="s">
        <v>363</v>
      </c>
      <c r="D11872" s="412"/>
      <c r="E11872" s="412">
        <v>743</v>
      </c>
      <c r="F11872" s="412">
        <v>0</v>
      </c>
      <c r="G11872" s="412"/>
      <c r="H11872" s="413"/>
    </row>
    <row r="11873" spans="2:8" ht="27.75" x14ac:dyDescent="0.35">
      <c r="B11873" s="410" t="s">
        <v>12681</v>
      </c>
      <c r="C11873" s="411" t="s">
        <v>372</v>
      </c>
      <c r="D11873" s="412"/>
      <c r="E11873" s="412">
        <v>0</v>
      </c>
      <c r="F11873" s="412">
        <v>465</v>
      </c>
      <c r="G11873" s="412"/>
      <c r="H11873" s="413"/>
    </row>
    <row r="11874" spans="2:8" ht="27.75" x14ac:dyDescent="0.35">
      <c r="B11874" s="410" t="s">
        <v>12682</v>
      </c>
      <c r="C11874" s="411" t="s">
        <v>372</v>
      </c>
      <c r="D11874" s="412"/>
      <c r="E11874" s="412">
        <v>465</v>
      </c>
      <c r="F11874" s="412">
        <v>0</v>
      </c>
      <c r="G11874" s="412"/>
      <c r="H11874" s="413"/>
    </row>
    <row r="11875" spans="2:8" ht="27.75" x14ac:dyDescent="0.35">
      <c r="B11875" s="410" t="s">
        <v>12683</v>
      </c>
      <c r="C11875" s="411" t="s">
        <v>388</v>
      </c>
      <c r="D11875" s="412"/>
      <c r="E11875" s="412">
        <v>0</v>
      </c>
      <c r="F11875" s="412">
        <v>1513</v>
      </c>
      <c r="G11875" s="412"/>
      <c r="H11875" s="413"/>
    </row>
    <row r="11876" spans="2:8" ht="27.75" x14ac:dyDescent="0.35">
      <c r="B11876" s="410" t="s">
        <v>12684</v>
      </c>
      <c r="C11876" s="411" t="s">
        <v>388</v>
      </c>
      <c r="D11876" s="412"/>
      <c r="E11876" s="412">
        <v>1513</v>
      </c>
      <c r="F11876" s="412">
        <v>0</v>
      </c>
      <c r="G11876" s="412"/>
      <c r="H11876" s="413"/>
    </row>
    <row r="11877" spans="2:8" ht="27.75" x14ac:dyDescent="0.35">
      <c r="B11877" s="410" t="s">
        <v>12685</v>
      </c>
      <c r="C11877" s="411" t="s">
        <v>388</v>
      </c>
      <c r="D11877" s="412"/>
      <c r="E11877" s="412">
        <v>0</v>
      </c>
      <c r="F11877" s="412">
        <v>1487</v>
      </c>
      <c r="G11877" s="412"/>
      <c r="H11877" s="413"/>
    </row>
    <row r="11878" spans="2:8" ht="27.75" x14ac:dyDescent="0.35">
      <c r="B11878" s="410" t="s">
        <v>12686</v>
      </c>
      <c r="C11878" s="411" t="s">
        <v>388</v>
      </c>
      <c r="D11878" s="412"/>
      <c r="E11878" s="412">
        <v>1487</v>
      </c>
      <c r="F11878" s="412">
        <v>0</v>
      </c>
      <c r="G11878" s="412"/>
      <c r="H11878" s="413"/>
    </row>
    <row r="11879" spans="2:8" ht="27.75" x14ac:dyDescent="0.35">
      <c r="B11879" s="410" t="s">
        <v>12687</v>
      </c>
      <c r="C11879" s="411" t="s">
        <v>388</v>
      </c>
      <c r="D11879" s="412"/>
      <c r="E11879" s="412">
        <v>0</v>
      </c>
      <c r="F11879" s="412">
        <v>2787.2</v>
      </c>
      <c r="G11879" s="412"/>
      <c r="H11879" s="413"/>
    </row>
    <row r="11880" spans="2:8" ht="27.75" x14ac:dyDescent="0.35">
      <c r="B11880" s="410" t="s">
        <v>12688</v>
      </c>
      <c r="C11880" s="411" t="s">
        <v>388</v>
      </c>
      <c r="D11880" s="412"/>
      <c r="E11880" s="412">
        <v>2787.2</v>
      </c>
      <c r="F11880" s="412">
        <v>0</v>
      </c>
      <c r="G11880" s="412"/>
      <c r="H11880" s="413"/>
    </row>
    <row r="11881" spans="2:8" ht="27.75" x14ac:dyDescent="0.35">
      <c r="B11881" s="410" t="s">
        <v>12689</v>
      </c>
      <c r="C11881" s="411" t="s">
        <v>388</v>
      </c>
      <c r="D11881" s="412"/>
      <c r="E11881" s="412">
        <v>0</v>
      </c>
      <c r="F11881" s="412">
        <v>438</v>
      </c>
      <c r="G11881" s="412"/>
      <c r="H11881" s="413"/>
    </row>
    <row r="11882" spans="2:8" ht="27.75" x14ac:dyDescent="0.35">
      <c r="B11882" s="410" t="s">
        <v>12690</v>
      </c>
      <c r="C11882" s="411" t="s">
        <v>388</v>
      </c>
      <c r="D11882" s="412"/>
      <c r="E11882" s="412">
        <v>438</v>
      </c>
      <c r="F11882" s="412">
        <v>0</v>
      </c>
      <c r="G11882" s="412"/>
      <c r="H11882" s="413"/>
    </row>
    <row r="11883" spans="2:8" ht="27.75" x14ac:dyDescent="0.35">
      <c r="B11883" s="410" t="s">
        <v>12691</v>
      </c>
      <c r="C11883" s="411" t="s">
        <v>388</v>
      </c>
      <c r="D11883" s="412"/>
      <c r="E11883" s="412">
        <v>0</v>
      </c>
      <c r="F11883" s="412">
        <v>750</v>
      </c>
      <c r="G11883" s="412"/>
      <c r="H11883" s="413"/>
    </row>
    <row r="11884" spans="2:8" ht="27.75" x14ac:dyDescent="0.35">
      <c r="B11884" s="410" t="s">
        <v>12692</v>
      </c>
      <c r="C11884" s="411" t="s">
        <v>388</v>
      </c>
      <c r="D11884" s="412"/>
      <c r="E11884" s="412">
        <v>750</v>
      </c>
      <c r="F11884" s="412">
        <v>0</v>
      </c>
      <c r="G11884" s="412"/>
      <c r="H11884" s="413"/>
    </row>
    <row r="11885" spans="2:8" ht="27.75" x14ac:dyDescent="0.35">
      <c r="B11885" s="410" t="s">
        <v>12693</v>
      </c>
      <c r="C11885" s="411" t="s">
        <v>388</v>
      </c>
      <c r="D11885" s="412"/>
      <c r="E11885" s="412">
        <v>0</v>
      </c>
      <c r="F11885" s="412">
        <v>696</v>
      </c>
      <c r="G11885" s="412"/>
      <c r="H11885" s="413"/>
    </row>
    <row r="11886" spans="2:8" ht="27.75" x14ac:dyDescent="0.35">
      <c r="B11886" s="410" t="s">
        <v>12694</v>
      </c>
      <c r="C11886" s="411" t="s">
        <v>388</v>
      </c>
      <c r="D11886" s="412"/>
      <c r="E11886" s="412">
        <v>696</v>
      </c>
      <c r="F11886" s="412">
        <v>0</v>
      </c>
      <c r="G11886" s="412"/>
      <c r="H11886" s="413"/>
    </row>
    <row r="11887" spans="2:8" ht="27.75" x14ac:dyDescent="0.35">
      <c r="B11887" s="410" t="s">
        <v>12695</v>
      </c>
      <c r="C11887" s="411" t="s">
        <v>388</v>
      </c>
      <c r="D11887" s="412"/>
      <c r="E11887" s="412">
        <v>0</v>
      </c>
      <c r="F11887" s="412">
        <v>682</v>
      </c>
      <c r="G11887" s="412"/>
      <c r="H11887" s="413"/>
    </row>
    <row r="11888" spans="2:8" ht="27.75" x14ac:dyDescent="0.35">
      <c r="B11888" s="410" t="s">
        <v>12696</v>
      </c>
      <c r="C11888" s="411" t="s">
        <v>388</v>
      </c>
      <c r="D11888" s="412"/>
      <c r="E11888" s="412">
        <v>682</v>
      </c>
      <c r="F11888" s="412">
        <v>0</v>
      </c>
      <c r="G11888" s="412"/>
      <c r="H11888" s="413"/>
    </row>
    <row r="11889" spans="2:8" ht="27.75" x14ac:dyDescent="0.35">
      <c r="B11889" s="410" t="s">
        <v>12697</v>
      </c>
      <c r="C11889" s="411" t="s">
        <v>395</v>
      </c>
      <c r="D11889" s="412"/>
      <c r="E11889" s="412">
        <v>0</v>
      </c>
      <c r="F11889" s="412">
        <v>3549.6</v>
      </c>
      <c r="G11889" s="412"/>
      <c r="H11889" s="413"/>
    </row>
    <row r="11890" spans="2:8" ht="27.75" x14ac:dyDescent="0.35">
      <c r="B11890" s="410" t="s">
        <v>12698</v>
      </c>
      <c r="C11890" s="411" t="s">
        <v>395</v>
      </c>
      <c r="D11890" s="412"/>
      <c r="E11890" s="412">
        <v>3549.6</v>
      </c>
      <c r="F11890" s="412">
        <v>0</v>
      </c>
      <c r="G11890" s="412"/>
      <c r="H11890" s="413"/>
    </row>
    <row r="11891" spans="2:8" ht="27.75" x14ac:dyDescent="0.35">
      <c r="B11891" s="410" t="s">
        <v>12699</v>
      </c>
      <c r="C11891" s="411" t="s">
        <v>395</v>
      </c>
      <c r="D11891" s="412"/>
      <c r="E11891" s="412">
        <v>0</v>
      </c>
      <c r="F11891" s="412">
        <v>2929</v>
      </c>
      <c r="G11891" s="412"/>
      <c r="H11891" s="413"/>
    </row>
    <row r="11892" spans="2:8" ht="27.75" x14ac:dyDescent="0.35">
      <c r="B11892" s="410" t="s">
        <v>12700</v>
      </c>
      <c r="C11892" s="411" t="s">
        <v>395</v>
      </c>
      <c r="D11892" s="412"/>
      <c r="E11892" s="412">
        <v>2929</v>
      </c>
      <c r="F11892" s="412">
        <v>0</v>
      </c>
      <c r="G11892" s="412"/>
      <c r="H11892" s="413"/>
    </row>
    <row r="11893" spans="2:8" ht="27.75" x14ac:dyDescent="0.35">
      <c r="B11893" s="410" t="s">
        <v>12701</v>
      </c>
      <c r="C11893" s="411" t="s">
        <v>395</v>
      </c>
      <c r="D11893" s="412"/>
      <c r="E11893" s="412">
        <v>0</v>
      </c>
      <c r="F11893" s="412">
        <v>679.76</v>
      </c>
      <c r="G11893" s="412"/>
      <c r="H11893" s="413"/>
    </row>
    <row r="11894" spans="2:8" ht="27.75" x14ac:dyDescent="0.35">
      <c r="B11894" s="410" t="s">
        <v>12702</v>
      </c>
      <c r="C11894" s="411" t="s">
        <v>395</v>
      </c>
      <c r="D11894" s="412"/>
      <c r="E11894" s="412">
        <v>679.76</v>
      </c>
      <c r="F11894" s="412">
        <v>0</v>
      </c>
      <c r="G11894" s="412"/>
      <c r="H11894" s="413"/>
    </row>
    <row r="11895" spans="2:8" ht="27.75" x14ac:dyDescent="0.35">
      <c r="B11895" s="410" t="s">
        <v>12703</v>
      </c>
      <c r="C11895" s="411" t="s">
        <v>503</v>
      </c>
      <c r="D11895" s="412"/>
      <c r="E11895" s="412">
        <v>0</v>
      </c>
      <c r="F11895" s="412">
        <v>1604.28</v>
      </c>
      <c r="G11895" s="412"/>
      <c r="H11895" s="413"/>
    </row>
    <row r="11896" spans="2:8" ht="27.75" x14ac:dyDescent="0.35">
      <c r="B11896" s="410" t="s">
        <v>12704</v>
      </c>
      <c r="C11896" s="411" t="s">
        <v>503</v>
      </c>
      <c r="D11896" s="412"/>
      <c r="E11896" s="412">
        <v>1604.28</v>
      </c>
      <c r="F11896" s="412">
        <v>0</v>
      </c>
      <c r="G11896" s="412"/>
      <c r="H11896" s="413"/>
    </row>
    <row r="11897" spans="2:8" ht="27.75" x14ac:dyDescent="0.35">
      <c r="B11897" s="410" t="s">
        <v>12705</v>
      </c>
      <c r="C11897" s="411" t="s">
        <v>503</v>
      </c>
      <c r="D11897" s="412"/>
      <c r="E11897" s="412">
        <v>0</v>
      </c>
      <c r="F11897" s="412">
        <v>653.08000000000004</v>
      </c>
      <c r="G11897" s="412"/>
      <c r="H11897" s="413"/>
    </row>
    <row r="11898" spans="2:8" ht="27.75" x14ac:dyDescent="0.35">
      <c r="B11898" s="410" t="s">
        <v>12706</v>
      </c>
      <c r="C11898" s="411" t="s">
        <v>503</v>
      </c>
      <c r="D11898" s="412"/>
      <c r="E11898" s="412">
        <v>653.08000000000004</v>
      </c>
      <c r="F11898" s="412">
        <v>0</v>
      </c>
      <c r="G11898" s="412"/>
      <c r="H11898" s="413"/>
    </row>
    <row r="11899" spans="2:8" ht="27.75" x14ac:dyDescent="0.35">
      <c r="B11899" s="410" t="s">
        <v>12707</v>
      </c>
      <c r="C11899" s="411" t="s">
        <v>503</v>
      </c>
      <c r="D11899" s="412"/>
      <c r="E11899" s="412">
        <v>0</v>
      </c>
      <c r="F11899" s="412">
        <v>2419.7600000000002</v>
      </c>
      <c r="G11899" s="412"/>
      <c r="H11899" s="413"/>
    </row>
    <row r="11900" spans="2:8" ht="27.75" x14ac:dyDescent="0.35">
      <c r="B11900" s="410" t="s">
        <v>12708</v>
      </c>
      <c r="C11900" s="411" t="s">
        <v>503</v>
      </c>
      <c r="D11900" s="412"/>
      <c r="E11900" s="412">
        <v>2419.7600000000002</v>
      </c>
      <c r="F11900" s="412">
        <v>0</v>
      </c>
      <c r="G11900" s="412"/>
      <c r="H11900" s="413"/>
    </row>
    <row r="11901" spans="2:8" ht="27.75" x14ac:dyDescent="0.35">
      <c r="B11901" s="410" t="s">
        <v>12709</v>
      </c>
      <c r="C11901" s="411" t="s">
        <v>503</v>
      </c>
      <c r="D11901" s="412"/>
      <c r="E11901" s="412">
        <v>0</v>
      </c>
      <c r="F11901" s="412">
        <v>5376.6</v>
      </c>
      <c r="G11901" s="412"/>
      <c r="H11901" s="413"/>
    </row>
    <row r="11902" spans="2:8" ht="27.75" x14ac:dyDescent="0.35">
      <c r="B11902" s="410" t="s">
        <v>12710</v>
      </c>
      <c r="C11902" s="411" t="s">
        <v>503</v>
      </c>
      <c r="D11902" s="412"/>
      <c r="E11902" s="412">
        <v>5376.6</v>
      </c>
      <c r="F11902" s="412">
        <v>0</v>
      </c>
      <c r="G11902" s="412"/>
      <c r="H11902" s="413"/>
    </row>
    <row r="11903" spans="2:8" ht="40.5" x14ac:dyDescent="0.35">
      <c r="B11903" s="410" t="s">
        <v>12711</v>
      </c>
      <c r="C11903" s="411" t="s">
        <v>613</v>
      </c>
      <c r="D11903" s="412"/>
      <c r="E11903" s="412">
        <v>0</v>
      </c>
      <c r="F11903" s="412">
        <v>893.99</v>
      </c>
      <c r="G11903" s="412"/>
      <c r="H11903" s="413"/>
    </row>
    <row r="11904" spans="2:8" ht="40.5" x14ac:dyDescent="0.35">
      <c r="B11904" s="410" t="s">
        <v>12712</v>
      </c>
      <c r="C11904" s="411" t="s">
        <v>613</v>
      </c>
      <c r="D11904" s="412"/>
      <c r="E11904" s="412">
        <v>893.99</v>
      </c>
      <c r="F11904" s="412">
        <v>0</v>
      </c>
      <c r="G11904" s="412"/>
      <c r="H11904" s="413"/>
    </row>
    <row r="11905" spans="2:8" ht="40.5" x14ac:dyDescent="0.35">
      <c r="B11905" s="410" t="s">
        <v>12713</v>
      </c>
      <c r="C11905" s="411" t="s">
        <v>613</v>
      </c>
      <c r="D11905" s="412"/>
      <c r="E11905" s="412">
        <v>0</v>
      </c>
      <c r="F11905" s="412">
        <v>730</v>
      </c>
      <c r="G11905" s="412"/>
      <c r="H11905" s="413"/>
    </row>
    <row r="11906" spans="2:8" ht="40.5" x14ac:dyDescent="0.35">
      <c r="B11906" s="410" t="s">
        <v>12714</v>
      </c>
      <c r="C11906" s="411" t="s">
        <v>613</v>
      </c>
      <c r="D11906" s="412"/>
      <c r="E11906" s="412">
        <v>730</v>
      </c>
      <c r="F11906" s="412">
        <v>0</v>
      </c>
      <c r="G11906" s="412"/>
      <c r="H11906" s="413"/>
    </row>
    <row r="11907" spans="2:8" ht="40.5" x14ac:dyDescent="0.35">
      <c r="B11907" s="410" t="s">
        <v>12715</v>
      </c>
      <c r="C11907" s="411" t="s">
        <v>613</v>
      </c>
      <c r="D11907" s="412"/>
      <c r="E11907" s="412">
        <v>0</v>
      </c>
      <c r="F11907" s="412">
        <v>1164.7</v>
      </c>
      <c r="G11907" s="412"/>
      <c r="H11907" s="413"/>
    </row>
    <row r="11908" spans="2:8" ht="40.5" x14ac:dyDescent="0.35">
      <c r="B11908" s="410" t="s">
        <v>12716</v>
      </c>
      <c r="C11908" s="411" t="s">
        <v>613</v>
      </c>
      <c r="D11908" s="412"/>
      <c r="E11908" s="412">
        <v>1164.7</v>
      </c>
      <c r="F11908" s="412">
        <v>0</v>
      </c>
      <c r="G11908" s="412"/>
      <c r="H11908" s="413"/>
    </row>
    <row r="11909" spans="2:8" ht="40.5" x14ac:dyDescent="0.35">
      <c r="B11909" s="410" t="s">
        <v>12717</v>
      </c>
      <c r="C11909" s="411" t="s">
        <v>613</v>
      </c>
      <c r="D11909" s="412"/>
      <c r="E11909" s="412">
        <v>0</v>
      </c>
      <c r="F11909" s="412">
        <v>788</v>
      </c>
      <c r="G11909" s="412"/>
      <c r="H11909" s="413"/>
    </row>
    <row r="11910" spans="2:8" ht="40.5" x14ac:dyDescent="0.35">
      <c r="B11910" s="410" t="s">
        <v>12718</v>
      </c>
      <c r="C11910" s="411" t="s">
        <v>613</v>
      </c>
      <c r="D11910" s="412"/>
      <c r="E11910" s="412">
        <v>788</v>
      </c>
      <c r="F11910" s="412">
        <v>0</v>
      </c>
      <c r="G11910" s="412"/>
      <c r="H11910" s="413"/>
    </row>
    <row r="11911" spans="2:8" ht="66" x14ac:dyDescent="0.35">
      <c r="B11911" s="410" t="s">
        <v>12719</v>
      </c>
      <c r="C11911" s="411" t="s">
        <v>690</v>
      </c>
      <c r="D11911" s="412"/>
      <c r="E11911" s="412">
        <v>0</v>
      </c>
      <c r="F11911" s="412">
        <v>1083.44</v>
      </c>
      <c r="G11911" s="412"/>
      <c r="H11911" s="413"/>
    </row>
    <row r="11912" spans="2:8" ht="66" x14ac:dyDescent="0.35">
      <c r="B11912" s="410" t="s">
        <v>12720</v>
      </c>
      <c r="C11912" s="411" t="s">
        <v>690</v>
      </c>
      <c r="D11912" s="412"/>
      <c r="E11912" s="412">
        <v>1083.44</v>
      </c>
      <c r="F11912" s="412">
        <v>0</v>
      </c>
      <c r="G11912" s="412"/>
      <c r="H11912" s="413"/>
    </row>
    <row r="11913" spans="2:8" ht="66" x14ac:dyDescent="0.35">
      <c r="B11913" s="410" t="s">
        <v>12721</v>
      </c>
      <c r="C11913" s="411" t="s">
        <v>690</v>
      </c>
      <c r="D11913" s="412"/>
      <c r="E11913" s="412">
        <v>0</v>
      </c>
      <c r="F11913" s="412">
        <v>1575.28</v>
      </c>
      <c r="G11913" s="412"/>
      <c r="H11913" s="413"/>
    </row>
    <row r="11914" spans="2:8" ht="66" x14ac:dyDescent="0.35">
      <c r="B11914" s="410" t="s">
        <v>12722</v>
      </c>
      <c r="C11914" s="411" t="s">
        <v>690</v>
      </c>
      <c r="D11914" s="412"/>
      <c r="E11914" s="412">
        <v>1575.28</v>
      </c>
      <c r="F11914" s="412">
        <v>0</v>
      </c>
      <c r="G11914" s="412"/>
      <c r="H11914" s="413"/>
    </row>
    <row r="11915" spans="2:8" ht="66" x14ac:dyDescent="0.35">
      <c r="B11915" s="410" t="s">
        <v>12723</v>
      </c>
      <c r="C11915" s="411" t="s">
        <v>690</v>
      </c>
      <c r="D11915" s="412"/>
      <c r="E11915" s="412">
        <v>0</v>
      </c>
      <c r="F11915" s="412">
        <v>686.72</v>
      </c>
      <c r="G11915" s="412"/>
      <c r="H11915" s="413"/>
    </row>
    <row r="11916" spans="2:8" ht="66" x14ac:dyDescent="0.35">
      <c r="B11916" s="410" t="s">
        <v>12724</v>
      </c>
      <c r="C11916" s="411" t="s">
        <v>690</v>
      </c>
      <c r="D11916" s="412"/>
      <c r="E11916" s="412">
        <v>686.72</v>
      </c>
      <c r="F11916" s="412">
        <v>0</v>
      </c>
      <c r="G11916" s="412"/>
      <c r="H11916" s="413"/>
    </row>
    <row r="11917" spans="2:8" ht="66" x14ac:dyDescent="0.35">
      <c r="B11917" s="410" t="s">
        <v>12725</v>
      </c>
      <c r="C11917" s="411" t="s">
        <v>690</v>
      </c>
      <c r="D11917" s="412"/>
      <c r="E11917" s="412">
        <v>0</v>
      </c>
      <c r="F11917" s="412">
        <v>4617.96</v>
      </c>
      <c r="G11917" s="412"/>
      <c r="H11917" s="413"/>
    </row>
    <row r="11918" spans="2:8" ht="66" x14ac:dyDescent="0.35">
      <c r="B11918" s="410" t="s">
        <v>12726</v>
      </c>
      <c r="C11918" s="411" t="s">
        <v>690</v>
      </c>
      <c r="D11918" s="412"/>
      <c r="E11918" s="412">
        <v>4617.96</v>
      </c>
      <c r="F11918" s="412">
        <v>0</v>
      </c>
      <c r="G11918" s="412"/>
      <c r="H11918" s="413"/>
    </row>
    <row r="11919" spans="2:8" ht="40.5" x14ac:dyDescent="0.35">
      <c r="B11919" s="410" t="s">
        <v>12727</v>
      </c>
      <c r="C11919" s="411" t="s">
        <v>744</v>
      </c>
      <c r="D11919" s="412"/>
      <c r="E11919" s="412">
        <v>0</v>
      </c>
      <c r="F11919" s="412">
        <v>629.5</v>
      </c>
      <c r="G11919" s="412"/>
      <c r="H11919" s="413"/>
    </row>
    <row r="11920" spans="2:8" ht="40.5" x14ac:dyDescent="0.35">
      <c r="B11920" s="410" t="s">
        <v>12728</v>
      </c>
      <c r="C11920" s="411" t="s">
        <v>744</v>
      </c>
      <c r="D11920" s="412"/>
      <c r="E11920" s="412">
        <v>629.5</v>
      </c>
      <c r="F11920" s="412">
        <v>0</v>
      </c>
      <c r="G11920" s="412"/>
      <c r="H11920" s="413"/>
    </row>
    <row r="11921" spans="2:8" x14ac:dyDescent="0.35">
      <c r="B11921" s="410" t="s">
        <v>12729</v>
      </c>
      <c r="C11921" s="411" t="s">
        <v>3477</v>
      </c>
      <c r="D11921" s="412">
        <v>0</v>
      </c>
      <c r="E11921" s="412">
        <v>58464</v>
      </c>
      <c r="F11921" s="412">
        <v>58464</v>
      </c>
      <c r="G11921" s="412">
        <v>0</v>
      </c>
      <c r="H11921" s="413"/>
    </row>
    <row r="11922" spans="2:8" x14ac:dyDescent="0.35">
      <c r="B11922" s="410" t="s">
        <v>12730</v>
      </c>
      <c r="C11922" s="411" t="s">
        <v>3479</v>
      </c>
      <c r="D11922" s="412">
        <v>0</v>
      </c>
      <c r="E11922" s="412">
        <v>58464</v>
      </c>
      <c r="F11922" s="412">
        <v>58464</v>
      </c>
      <c r="G11922" s="412">
        <v>0</v>
      </c>
      <c r="H11922" s="413"/>
    </row>
    <row r="11923" spans="2:8" ht="27.75" x14ac:dyDescent="0.35">
      <c r="B11923" s="410" t="s">
        <v>12731</v>
      </c>
      <c r="C11923" s="411" t="s">
        <v>3481</v>
      </c>
      <c r="D11923" s="412">
        <v>0</v>
      </c>
      <c r="E11923" s="412">
        <v>58464</v>
      </c>
      <c r="F11923" s="412">
        <v>58464</v>
      </c>
      <c r="G11923" s="412">
        <v>0</v>
      </c>
      <c r="H11923" s="413"/>
    </row>
    <row r="11924" spans="2:8" ht="27.75" x14ac:dyDescent="0.35">
      <c r="B11924" s="410" t="s">
        <v>12732</v>
      </c>
      <c r="C11924" s="411" t="s">
        <v>469</v>
      </c>
      <c r="D11924" s="412"/>
      <c r="E11924" s="412">
        <v>0</v>
      </c>
      <c r="F11924" s="412">
        <v>17632</v>
      </c>
      <c r="G11924" s="412"/>
      <c r="H11924" s="413"/>
    </row>
    <row r="11925" spans="2:8" ht="27.75" x14ac:dyDescent="0.35">
      <c r="B11925" s="410" t="s">
        <v>12733</v>
      </c>
      <c r="C11925" s="411" t="s">
        <v>469</v>
      </c>
      <c r="D11925" s="412"/>
      <c r="E11925" s="412">
        <v>17632</v>
      </c>
      <c r="F11925" s="412">
        <v>0</v>
      </c>
      <c r="G11925" s="412"/>
      <c r="H11925" s="413"/>
    </row>
    <row r="11926" spans="2:8" x14ac:dyDescent="0.35">
      <c r="B11926" s="410" t="s">
        <v>12734</v>
      </c>
      <c r="C11926" s="411" t="s">
        <v>760</v>
      </c>
      <c r="D11926" s="412"/>
      <c r="E11926" s="412">
        <v>0</v>
      </c>
      <c r="F11926" s="412">
        <v>40832</v>
      </c>
      <c r="G11926" s="412"/>
      <c r="H11926" s="413"/>
    </row>
    <row r="11927" spans="2:8" x14ac:dyDescent="0.35">
      <c r="B11927" s="410" t="s">
        <v>12735</v>
      </c>
      <c r="C11927" s="411" t="s">
        <v>760</v>
      </c>
      <c r="D11927" s="412"/>
      <c r="E11927" s="412">
        <v>40832</v>
      </c>
      <c r="F11927" s="412">
        <v>0</v>
      </c>
      <c r="G11927" s="412"/>
      <c r="H11927" s="413"/>
    </row>
    <row r="11928" spans="2:8" ht="40.5" x14ac:dyDescent="0.35">
      <c r="B11928" s="410">
        <v>8252</v>
      </c>
      <c r="C11928" s="411" t="s">
        <v>12736</v>
      </c>
      <c r="D11928" s="412">
        <v>0</v>
      </c>
      <c r="E11928" s="412">
        <v>204320.78</v>
      </c>
      <c r="F11928" s="412">
        <v>204320.78</v>
      </c>
      <c r="G11928" s="412">
        <v>0</v>
      </c>
      <c r="H11928" s="413"/>
    </row>
    <row r="11929" spans="2:8" ht="27.75" x14ac:dyDescent="0.35">
      <c r="B11929" s="410" t="s">
        <v>12737</v>
      </c>
      <c r="C11929" s="411" t="s">
        <v>3485</v>
      </c>
      <c r="D11929" s="412">
        <v>0</v>
      </c>
      <c r="E11929" s="412">
        <v>204320.78</v>
      </c>
      <c r="F11929" s="412">
        <v>204320.78</v>
      </c>
      <c r="G11929" s="412">
        <v>0</v>
      </c>
      <c r="H11929" s="413"/>
    </row>
    <row r="11930" spans="2:8" x14ac:dyDescent="0.35">
      <c r="B11930" s="410" t="s">
        <v>12738</v>
      </c>
      <c r="C11930" s="411" t="s">
        <v>3487</v>
      </c>
      <c r="D11930" s="412">
        <v>0</v>
      </c>
      <c r="E11930" s="412">
        <v>204320.78</v>
      </c>
      <c r="F11930" s="412">
        <v>204320.78</v>
      </c>
      <c r="G11930" s="412">
        <v>0</v>
      </c>
      <c r="H11930" s="413"/>
    </row>
    <row r="11931" spans="2:8" x14ac:dyDescent="0.35">
      <c r="B11931" s="410" t="s">
        <v>12739</v>
      </c>
      <c r="C11931" s="411" t="s">
        <v>3489</v>
      </c>
      <c r="D11931" s="412">
        <v>0</v>
      </c>
      <c r="E11931" s="412">
        <v>198401.31</v>
      </c>
      <c r="F11931" s="412">
        <v>198401.31</v>
      </c>
      <c r="G11931" s="412">
        <v>0</v>
      </c>
      <c r="H11931" s="413"/>
    </row>
    <row r="11932" spans="2:8" x14ac:dyDescent="0.35">
      <c r="B11932" s="410" t="s">
        <v>12740</v>
      </c>
      <c r="C11932" s="411" t="s">
        <v>3491</v>
      </c>
      <c r="D11932" s="412">
        <v>0</v>
      </c>
      <c r="E11932" s="412">
        <v>198401.31</v>
      </c>
      <c r="F11932" s="412">
        <v>198401.31</v>
      </c>
      <c r="G11932" s="412">
        <v>0</v>
      </c>
      <c r="H11932" s="413"/>
    </row>
    <row r="11933" spans="2:8" ht="27.75" x14ac:dyDescent="0.35">
      <c r="B11933" s="410" t="s">
        <v>12741</v>
      </c>
      <c r="C11933" s="411" t="s">
        <v>350</v>
      </c>
      <c r="D11933" s="412"/>
      <c r="E11933" s="412">
        <v>0</v>
      </c>
      <c r="F11933" s="412">
        <v>609</v>
      </c>
      <c r="G11933" s="412"/>
      <c r="H11933" s="413"/>
    </row>
    <row r="11934" spans="2:8" ht="27.75" x14ac:dyDescent="0.35">
      <c r="B11934" s="410" t="s">
        <v>12742</v>
      </c>
      <c r="C11934" s="411" t="s">
        <v>350</v>
      </c>
      <c r="D11934" s="412"/>
      <c r="E11934" s="412">
        <v>609</v>
      </c>
      <c r="F11934" s="412">
        <v>0</v>
      </c>
      <c r="G11934" s="412"/>
      <c r="H11934" s="413"/>
    </row>
    <row r="11935" spans="2:8" ht="27.75" x14ac:dyDescent="0.35">
      <c r="B11935" s="410" t="s">
        <v>12743</v>
      </c>
      <c r="C11935" s="411" t="s">
        <v>350</v>
      </c>
      <c r="D11935" s="412"/>
      <c r="E11935" s="412">
        <v>0</v>
      </c>
      <c r="F11935" s="412">
        <v>1500</v>
      </c>
      <c r="G11935" s="412"/>
      <c r="H11935" s="413"/>
    </row>
    <row r="11936" spans="2:8" ht="27.75" x14ac:dyDescent="0.35">
      <c r="B11936" s="410" t="s">
        <v>12744</v>
      </c>
      <c r="C11936" s="411" t="s">
        <v>350</v>
      </c>
      <c r="D11936" s="412"/>
      <c r="E11936" s="412">
        <v>1500</v>
      </c>
      <c r="F11936" s="412">
        <v>0</v>
      </c>
      <c r="G11936" s="412"/>
      <c r="H11936" s="413"/>
    </row>
    <row r="11937" spans="2:8" ht="27.75" x14ac:dyDescent="0.35">
      <c r="B11937" s="410" t="s">
        <v>12745</v>
      </c>
      <c r="C11937" s="411" t="s">
        <v>350</v>
      </c>
      <c r="D11937" s="412"/>
      <c r="E11937" s="412">
        <v>0</v>
      </c>
      <c r="F11937" s="412">
        <v>1800</v>
      </c>
      <c r="G11937" s="412"/>
      <c r="H11937" s="413"/>
    </row>
    <row r="11938" spans="2:8" ht="27.75" x14ac:dyDescent="0.35">
      <c r="B11938" s="410" t="s">
        <v>12746</v>
      </c>
      <c r="C11938" s="411" t="s">
        <v>350</v>
      </c>
      <c r="D11938" s="412"/>
      <c r="E11938" s="412">
        <v>1800</v>
      </c>
      <c r="F11938" s="412">
        <v>0</v>
      </c>
      <c r="G11938" s="412"/>
      <c r="H11938" s="413"/>
    </row>
    <row r="11939" spans="2:8" ht="27.75" x14ac:dyDescent="0.35">
      <c r="B11939" s="410" t="s">
        <v>12747</v>
      </c>
      <c r="C11939" s="411" t="s">
        <v>350</v>
      </c>
      <c r="D11939" s="412"/>
      <c r="E11939" s="412">
        <v>0</v>
      </c>
      <c r="F11939" s="412">
        <v>2065</v>
      </c>
      <c r="G11939" s="412"/>
      <c r="H11939" s="413"/>
    </row>
    <row r="11940" spans="2:8" ht="27.75" x14ac:dyDescent="0.35">
      <c r="B11940" s="410" t="s">
        <v>12748</v>
      </c>
      <c r="C11940" s="411" t="s">
        <v>350</v>
      </c>
      <c r="D11940" s="412"/>
      <c r="E11940" s="412">
        <v>2065</v>
      </c>
      <c r="F11940" s="412">
        <v>0</v>
      </c>
      <c r="G11940" s="412"/>
      <c r="H11940" s="413"/>
    </row>
    <row r="11941" spans="2:8" ht="27.75" x14ac:dyDescent="0.35">
      <c r="B11941" s="410" t="s">
        <v>12749</v>
      </c>
      <c r="C11941" s="411" t="s">
        <v>350</v>
      </c>
      <c r="D11941" s="412"/>
      <c r="E11941" s="412">
        <v>0</v>
      </c>
      <c r="F11941" s="412">
        <v>9026</v>
      </c>
      <c r="G11941" s="412"/>
      <c r="H11941" s="413"/>
    </row>
    <row r="11942" spans="2:8" ht="27.75" x14ac:dyDescent="0.35">
      <c r="B11942" s="410" t="s">
        <v>12750</v>
      </c>
      <c r="C11942" s="411" t="s">
        <v>350</v>
      </c>
      <c r="D11942" s="412"/>
      <c r="E11942" s="412">
        <v>9026</v>
      </c>
      <c r="F11942" s="412">
        <v>0</v>
      </c>
      <c r="G11942" s="412"/>
      <c r="H11942" s="413"/>
    </row>
    <row r="11943" spans="2:8" ht="40.5" x14ac:dyDescent="0.35">
      <c r="B11943" s="410" t="s">
        <v>12751</v>
      </c>
      <c r="C11943" s="411" t="s">
        <v>363</v>
      </c>
      <c r="D11943" s="412"/>
      <c r="E11943" s="412">
        <v>0</v>
      </c>
      <c r="F11943" s="412">
        <v>1800</v>
      </c>
      <c r="G11943" s="412"/>
      <c r="H11943" s="413"/>
    </row>
    <row r="11944" spans="2:8" ht="40.5" x14ac:dyDescent="0.35">
      <c r="B11944" s="410" t="s">
        <v>12752</v>
      </c>
      <c r="C11944" s="411" t="s">
        <v>363</v>
      </c>
      <c r="D11944" s="412"/>
      <c r="E11944" s="412">
        <v>1800</v>
      </c>
      <c r="F11944" s="412">
        <v>0</v>
      </c>
      <c r="G11944" s="412"/>
      <c r="H11944" s="413"/>
    </row>
    <row r="11945" spans="2:8" ht="40.5" x14ac:dyDescent="0.35">
      <c r="B11945" s="410" t="s">
        <v>12753</v>
      </c>
      <c r="C11945" s="411" t="s">
        <v>363</v>
      </c>
      <c r="D11945" s="412"/>
      <c r="E11945" s="412">
        <v>0</v>
      </c>
      <c r="F11945" s="412">
        <v>2000</v>
      </c>
      <c r="G11945" s="412"/>
      <c r="H11945" s="413"/>
    </row>
    <row r="11946" spans="2:8" ht="40.5" x14ac:dyDescent="0.35">
      <c r="B11946" s="410" t="s">
        <v>12754</v>
      </c>
      <c r="C11946" s="411" t="s">
        <v>363</v>
      </c>
      <c r="D11946" s="412"/>
      <c r="E11946" s="412">
        <v>2000</v>
      </c>
      <c r="F11946" s="412">
        <v>0</v>
      </c>
      <c r="G11946" s="412"/>
      <c r="H11946" s="413"/>
    </row>
    <row r="11947" spans="2:8" ht="40.5" x14ac:dyDescent="0.35">
      <c r="B11947" s="410" t="s">
        <v>12755</v>
      </c>
      <c r="C11947" s="411" t="s">
        <v>363</v>
      </c>
      <c r="D11947" s="412"/>
      <c r="E11947" s="412">
        <v>0</v>
      </c>
      <c r="F11947" s="412">
        <v>2000</v>
      </c>
      <c r="G11947" s="412"/>
      <c r="H11947" s="413"/>
    </row>
    <row r="11948" spans="2:8" ht="40.5" x14ac:dyDescent="0.35">
      <c r="B11948" s="410" t="s">
        <v>12756</v>
      </c>
      <c r="C11948" s="411" t="s">
        <v>363</v>
      </c>
      <c r="D11948" s="412"/>
      <c r="E11948" s="412">
        <v>2000</v>
      </c>
      <c r="F11948" s="412">
        <v>0</v>
      </c>
      <c r="G11948" s="412"/>
      <c r="H11948" s="413"/>
    </row>
    <row r="11949" spans="2:8" ht="40.5" x14ac:dyDescent="0.35">
      <c r="B11949" s="410" t="s">
        <v>12757</v>
      </c>
      <c r="C11949" s="411" t="s">
        <v>363</v>
      </c>
      <c r="D11949" s="412"/>
      <c r="E11949" s="412">
        <v>0</v>
      </c>
      <c r="F11949" s="412">
        <v>1700</v>
      </c>
      <c r="G11949" s="412"/>
      <c r="H11949" s="413"/>
    </row>
    <row r="11950" spans="2:8" ht="40.5" x14ac:dyDescent="0.35">
      <c r="B11950" s="410" t="s">
        <v>12758</v>
      </c>
      <c r="C11950" s="411" t="s">
        <v>363</v>
      </c>
      <c r="D11950" s="412"/>
      <c r="E11950" s="412">
        <v>1700</v>
      </c>
      <c r="F11950" s="412">
        <v>0</v>
      </c>
      <c r="G11950" s="412"/>
      <c r="H11950" s="413"/>
    </row>
    <row r="11951" spans="2:8" ht="40.5" x14ac:dyDescent="0.35">
      <c r="B11951" s="410" t="s">
        <v>12759</v>
      </c>
      <c r="C11951" s="411" t="s">
        <v>363</v>
      </c>
      <c r="D11951" s="412"/>
      <c r="E11951" s="412">
        <v>0</v>
      </c>
      <c r="F11951" s="412">
        <v>2000</v>
      </c>
      <c r="G11951" s="412"/>
      <c r="H11951" s="413"/>
    </row>
    <row r="11952" spans="2:8" ht="40.5" x14ac:dyDescent="0.35">
      <c r="B11952" s="410" t="s">
        <v>12760</v>
      </c>
      <c r="C11952" s="411" t="s">
        <v>363</v>
      </c>
      <c r="D11952" s="412"/>
      <c r="E11952" s="412">
        <v>2000</v>
      </c>
      <c r="F11952" s="412">
        <v>0</v>
      </c>
      <c r="G11952" s="412"/>
      <c r="H11952" s="413"/>
    </row>
    <row r="11953" spans="2:8" ht="40.5" x14ac:dyDescent="0.35">
      <c r="B11953" s="410" t="s">
        <v>12761</v>
      </c>
      <c r="C11953" s="411" t="s">
        <v>363</v>
      </c>
      <c r="D11953" s="412"/>
      <c r="E11953" s="412">
        <v>0</v>
      </c>
      <c r="F11953" s="412">
        <v>778</v>
      </c>
      <c r="G11953" s="412"/>
      <c r="H11953" s="413"/>
    </row>
    <row r="11954" spans="2:8" ht="40.5" x14ac:dyDescent="0.35">
      <c r="B11954" s="410" t="s">
        <v>12762</v>
      </c>
      <c r="C11954" s="411" t="s">
        <v>363</v>
      </c>
      <c r="D11954" s="412"/>
      <c r="E11954" s="412">
        <v>778</v>
      </c>
      <c r="F11954" s="412">
        <v>0</v>
      </c>
      <c r="G11954" s="412"/>
      <c r="H11954" s="413"/>
    </row>
    <row r="11955" spans="2:8" ht="40.5" x14ac:dyDescent="0.35">
      <c r="B11955" s="410" t="s">
        <v>12763</v>
      </c>
      <c r="C11955" s="411" t="s">
        <v>363</v>
      </c>
      <c r="D11955" s="412"/>
      <c r="E11955" s="412">
        <v>0</v>
      </c>
      <c r="F11955" s="412">
        <v>778</v>
      </c>
      <c r="G11955" s="412"/>
      <c r="H11955" s="413"/>
    </row>
    <row r="11956" spans="2:8" ht="40.5" x14ac:dyDescent="0.35">
      <c r="B11956" s="410" t="s">
        <v>12764</v>
      </c>
      <c r="C11956" s="411" t="s">
        <v>363</v>
      </c>
      <c r="D11956" s="412"/>
      <c r="E11956" s="412">
        <v>778</v>
      </c>
      <c r="F11956" s="412">
        <v>0</v>
      </c>
      <c r="G11956" s="412"/>
      <c r="H11956" s="413"/>
    </row>
    <row r="11957" spans="2:8" ht="53.25" x14ac:dyDescent="0.35">
      <c r="B11957" s="410" t="s">
        <v>12765</v>
      </c>
      <c r="C11957" s="411" t="s">
        <v>368</v>
      </c>
      <c r="D11957" s="412"/>
      <c r="E11957" s="412">
        <v>0</v>
      </c>
      <c r="F11957" s="412">
        <v>10000</v>
      </c>
      <c r="G11957" s="412"/>
      <c r="H11957" s="413"/>
    </row>
    <row r="11958" spans="2:8" ht="53.25" x14ac:dyDescent="0.35">
      <c r="B11958" s="410" t="s">
        <v>12766</v>
      </c>
      <c r="C11958" s="411" t="s">
        <v>368</v>
      </c>
      <c r="D11958" s="412"/>
      <c r="E11958" s="412">
        <v>10000</v>
      </c>
      <c r="F11958" s="412">
        <v>0</v>
      </c>
      <c r="G11958" s="412"/>
      <c r="H11958" s="413"/>
    </row>
    <row r="11959" spans="2:8" ht="27.75" x14ac:dyDescent="0.35">
      <c r="B11959" s="410" t="s">
        <v>12767</v>
      </c>
      <c r="C11959" s="411" t="s">
        <v>372</v>
      </c>
      <c r="D11959" s="412"/>
      <c r="E11959" s="412">
        <v>0</v>
      </c>
      <c r="F11959" s="412">
        <v>3550.02</v>
      </c>
      <c r="G11959" s="412"/>
      <c r="H11959" s="413"/>
    </row>
    <row r="11960" spans="2:8" ht="27.75" x14ac:dyDescent="0.35">
      <c r="B11960" s="410" t="s">
        <v>12768</v>
      </c>
      <c r="C11960" s="411" t="s">
        <v>372</v>
      </c>
      <c r="D11960" s="412"/>
      <c r="E11960" s="412">
        <v>3550.02</v>
      </c>
      <c r="F11960" s="412">
        <v>0</v>
      </c>
      <c r="G11960" s="412"/>
      <c r="H11960" s="413"/>
    </row>
    <row r="11961" spans="2:8" ht="27.75" x14ac:dyDescent="0.35">
      <c r="B11961" s="410" t="s">
        <v>12769</v>
      </c>
      <c r="C11961" s="411" t="s">
        <v>372</v>
      </c>
      <c r="D11961" s="412"/>
      <c r="E11961" s="412">
        <v>0</v>
      </c>
      <c r="F11961" s="412">
        <v>4962.5</v>
      </c>
      <c r="G11961" s="412"/>
      <c r="H11961" s="413"/>
    </row>
    <row r="11962" spans="2:8" ht="27.75" x14ac:dyDescent="0.35">
      <c r="B11962" s="410" t="s">
        <v>12770</v>
      </c>
      <c r="C11962" s="411" t="s">
        <v>372</v>
      </c>
      <c r="D11962" s="412"/>
      <c r="E11962" s="412">
        <v>4962.5</v>
      </c>
      <c r="F11962" s="412">
        <v>0</v>
      </c>
      <c r="G11962" s="412"/>
      <c r="H11962" s="413"/>
    </row>
    <row r="11963" spans="2:8" ht="27.75" x14ac:dyDescent="0.35">
      <c r="B11963" s="410" t="s">
        <v>12771</v>
      </c>
      <c r="C11963" s="411" t="s">
        <v>372</v>
      </c>
      <c r="D11963" s="412"/>
      <c r="E11963" s="412">
        <v>0</v>
      </c>
      <c r="F11963" s="412">
        <v>200</v>
      </c>
      <c r="G11963" s="412"/>
      <c r="H11963" s="413"/>
    </row>
    <row r="11964" spans="2:8" ht="27.75" x14ac:dyDescent="0.35">
      <c r="B11964" s="410" t="s">
        <v>12772</v>
      </c>
      <c r="C11964" s="411" t="s">
        <v>372</v>
      </c>
      <c r="D11964" s="412"/>
      <c r="E11964" s="412">
        <v>200</v>
      </c>
      <c r="F11964" s="412">
        <v>0</v>
      </c>
      <c r="G11964" s="412"/>
      <c r="H11964" s="413"/>
    </row>
    <row r="11965" spans="2:8" ht="27.75" x14ac:dyDescent="0.35">
      <c r="B11965" s="410" t="s">
        <v>12773</v>
      </c>
      <c r="C11965" s="411" t="s">
        <v>372</v>
      </c>
      <c r="D11965" s="412"/>
      <c r="E11965" s="412">
        <v>0</v>
      </c>
      <c r="F11965" s="412">
        <v>1214.33</v>
      </c>
      <c r="G11965" s="412"/>
      <c r="H11965" s="413"/>
    </row>
    <row r="11966" spans="2:8" ht="27.75" x14ac:dyDescent="0.35">
      <c r="B11966" s="410" t="s">
        <v>12774</v>
      </c>
      <c r="C11966" s="411" t="s">
        <v>372</v>
      </c>
      <c r="D11966" s="412"/>
      <c r="E11966" s="412">
        <v>1214.33</v>
      </c>
      <c r="F11966" s="412">
        <v>0</v>
      </c>
      <c r="G11966" s="412"/>
      <c r="H11966" s="413"/>
    </row>
    <row r="11967" spans="2:8" ht="27.75" x14ac:dyDescent="0.35">
      <c r="B11967" s="410" t="s">
        <v>12775</v>
      </c>
      <c r="C11967" s="411" t="s">
        <v>372</v>
      </c>
      <c r="D11967" s="412"/>
      <c r="E11967" s="412">
        <v>0</v>
      </c>
      <c r="F11967" s="412">
        <v>1093</v>
      </c>
      <c r="G11967" s="412"/>
      <c r="H11967" s="413"/>
    </row>
    <row r="11968" spans="2:8" ht="27.75" x14ac:dyDescent="0.35">
      <c r="B11968" s="410" t="s">
        <v>12776</v>
      </c>
      <c r="C11968" s="411" t="s">
        <v>372</v>
      </c>
      <c r="D11968" s="412"/>
      <c r="E11968" s="412">
        <v>1093</v>
      </c>
      <c r="F11968" s="412">
        <v>0</v>
      </c>
      <c r="G11968" s="412"/>
      <c r="H11968" s="413"/>
    </row>
    <row r="11969" spans="2:8" ht="27.75" x14ac:dyDescent="0.35">
      <c r="B11969" s="410" t="s">
        <v>12777</v>
      </c>
      <c r="C11969" s="411" t="s">
        <v>386</v>
      </c>
      <c r="D11969" s="412"/>
      <c r="E11969" s="412">
        <v>0</v>
      </c>
      <c r="F11969" s="412">
        <v>8000</v>
      </c>
      <c r="G11969" s="412"/>
      <c r="H11969" s="413"/>
    </row>
    <row r="11970" spans="2:8" ht="27.75" x14ac:dyDescent="0.35">
      <c r="B11970" s="410" t="s">
        <v>12778</v>
      </c>
      <c r="C11970" s="411" t="s">
        <v>386</v>
      </c>
      <c r="D11970" s="412"/>
      <c r="E11970" s="412">
        <v>8000</v>
      </c>
      <c r="F11970" s="412">
        <v>0</v>
      </c>
      <c r="G11970" s="412"/>
      <c r="H11970" s="413"/>
    </row>
    <row r="11971" spans="2:8" ht="27.75" x14ac:dyDescent="0.35">
      <c r="B11971" s="410" t="s">
        <v>12779</v>
      </c>
      <c r="C11971" s="411" t="s">
        <v>388</v>
      </c>
      <c r="D11971" s="412"/>
      <c r="E11971" s="412">
        <v>0</v>
      </c>
      <c r="F11971" s="412">
        <v>2966.8</v>
      </c>
      <c r="G11971" s="412"/>
      <c r="H11971" s="413"/>
    </row>
    <row r="11972" spans="2:8" ht="27.75" x14ac:dyDescent="0.35">
      <c r="B11972" s="410" t="s">
        <v>12780</v>
      </c>
      <c r="C11972" s="411" t="s">
        <v>388</v>
      </c>
      <c r="D11972" s="412"/>
      <c r="E11972" s="412">
        <v>2966.8</v>
      </c>
      <c r="F11972" s="412">
        <v>0</v>
      </c>
      <c r="G11972" s="412"/>
      <c r="H11972" s="413"/>
    </row>
    <row r="11973" spans="2:8" ht="27.75" x14ac:dyDescent="0.35">
      <c r="B11973" s="410" t="s">
        <v>12781</v>
      </c>
      <c r="C11973" s="411" t="s">
        <v>388</v>
      </c>
      <c r="D11973" s="412"/>
      <c r="E11973" s="412">
        <v>0</v>
      </c>
      <c r="F11973" s="412">
        <v>1000</v>
      </c>
      <c r="G11973" s="412"/>
      <c r="H11973" s="413"/>
    </row>
    <row r="11974" spans="2:8" ht="27.75" x14ac:dyDescent="0.35">
      <c r="B11974" s="410" t="s">
        <v>12782</v>
      </c>
      <c r="C11974" s="411" t="s">
        <v>388</v>
      </c>
      <c r="D11974" s="412"/>
      <c r="E11974" s="412">
        <v>1000</v>
      </c>
      <c r="F11974" s="412">
        <v>0</v>
      </c>
      <c r="G11974" s="412"/>
      <c r="H11974" s="413"/>
    </row>
    <row r="11975" spans="2:8" ht="27.75" x14ac:dyDescent="0.35">
      <c r="B11975" s="410" t="s">
        <v>12783</v>
      </c>
      <c r="C11975" s="411" t="s">
        <v>388</v>
      </c>
      <c r="D11975" s="412"/>
      <c r="E11975" s="412">
        <v>0</v>
      </c>
      <c r="F11975" s="412">
        <v>1000</v>
      </c>
      <c r="G11975" s="412"/>
      <c r="H11975" s="413"/>
    </row>
    <row r="11976" spans="2:8" ht="27.75" x14ac:dyDescent="0.35">
      <c r="B11976" s="410" t="s">
        <v>12784</v>
      </c>
      <c r="C11976" s="411" t="s">
        <v>388</v>
      </c>
      <c r="D11976" s="412"/>
      <c r="E11976" s="412">
        <v>1000</v>
      </c>
      <c r="F11976" s="412">
        <v>0</v>
      </c>
      <c r="G11976" s="412"/>
      <c r="H11976" s="413"/>
    </row>
    <row r="11977" spans="2:8" ht="27.75" x14ac:dyDescent="0.35">
      <c r="B11977" s="410" t="s">
        <v>12785</v>
      </c>
      <c r="C11977" s="411" t="s">
        <v>395</v>
      </c>
      <c r="D11977" s="412"/>
      <c r="E11977" s="412">
        <v>0</v>
      </c>
      <c r="F11977" s="412">
        <v>395.65</v>
      </c>
      <c r="G11977" s="412"/>
      <c r="H11977" s="413"/>
    </row>
    <row r="11978" spans="2:8" ht="27.75" x14ac:dyDescent="0.35">
      <c r="B11978" s="410" t="s">
        <v>12786</v>
      </c>
      <c r="C11978" s="411" t="s">
        <v>395</v>
      </c>
      <c r="D11978" s="412"/>
      <c r="E11978" s="412">
        <v>395.65</v>
      </c>
      <c r="F11978" s="412">
        <v>0</v>
      </c>
      <c r="G11978" s="412"/>
      <c r="H11978" s="413"/>
    </row>
    <row r="11979" spans="2:8" ht="27.75" x14ac:dyDescent="0.35">
      <c r="B11979" s="410" t="s">
        <v>12787</v>
      </c>
      <c r="C11979" s="411" t="s">
        <v>395</v>
      </c>
      <c r="D11979" s="412"/>
      <c r="E11979" s="412">
        <v>0</v>
      </c>
      <c r="F11979" s="412">
        <v>1500</v>
      </c>
      <c r="G11979" s="412"/>
      <c r="H11979" s="413"/>
    </row>
    <row r="11980" spans="2:8" ht="27.75" x14ac:dyDescent="0.35">
      <c r="B11980" s="410" t="s">
        <v>12788</v>
      </c>
      <c r="C11980" s="411" t="s">
        <v>395</v>
      </c>
      <c r="D11980" s="412"/>
      <c r="E11980" s="412">
        <v>1500</v>
      </c>
      <c r="F11980" s="412">
        <v>0</v>
      </c>
      <c r="G11980" s="412"/>
      <c r="H11980" s="413"/>
    </row>
    <row r="11981" spans="2:8" ht="27.75" x14ac:dyDescent="0.35">
      <c r="B11981" s="410" t="s">
        <v>12789</v>
      </c>
      <c r="C11981" s="411" t="s">
        <v>395</v>
      </c>
      <c r="D11981" s="412"/>
      <c r="E11981" s="412">
        <v>0</v>
      </c>
      <c r="F11981" s="412">
        <v>1850</v>
      </c>
      <c r="G11981" s="412"/>
      <c r="H11981" s="413"/>
    </row>
    <row r="11982" spans="2:8" ht="27.75" x14ac:dyDescent="0.35">
      <c r="B11982" s="410" t="s">
        <v>12790</v>
      </c>
      <c r="C11982" s="411" t="s">
        <v>395</v>
      </c>
      <c r="D11982" s="412"/>
      <c r="E11982" s="412">
        <v>1850</v>
      </c>
      <c r="F11982" s="412">
        <v>0</v>
      </c>
      <c r="G11982" s="412"/>
      <c r="H11982" s="413"/>
    </row>
    <row r="11983" spans="2:8" ht="27.75" x14ac:dyDescent="0.35">
      <c r="B11983" s="410" t="s">
        <v>12791</v>
      </c>
      <c r="C11983" s="411" t="s">
        <v>399</v>
      </c>
      <c r="D11983" s="412"/>
      <c r="E11983" s="412">
        <v>0</v>
      </c>
      <c r="F11983" s="412">
        <v>10000</v>
      </c>
      <c r="G11983" s="412"/>
      <c r="H11983" s="413"/>
    </row>
    <row r="11984" spans="2:8" ht="27.75" x14ac:dyDescent="0.35">
      <c r="B11984" s="410" t="s">
        <v>12792</v>
      </c>
      <c r="C11984" s="411" t="s">
        <v>399</v>
      </c>
      <c r="D11984" s="412"/>
      <c r="E11984" s="412">
        <v>10000</v>
      </c>
      <c r="F11984" s="412">
        <v>0</v>
      </c>
      <c r="G11984" s="412"/>
      <c r="H11984" s="413"/>
    </row>
    <row r="11985" spans="2:8" ht="40.5" x14ac:dyDescent="0.35">
      <c r="B11985" s="410" t="s">
        <v>12793</v>
      </c>
      <c r="C11985" s="411" t="s">
        <v>409</v>
      </c>
      <c r="D11985" s="412"/>
      <c r="E11985" s="412">
        <v>0</v>
      </c>
      <c r="F11985" s="412">
        <v>15000</v>
      </c>
      <c r="G11985" s="412"/>
      <c r="H11985" s="413"/>
    </row>
    <row r="11986" spans="2:8" ht="40.5" x14ac:dyDescent="0.35">
      <c r="B11986" s="410" t="s">
        <v>12794</v>
      </c>
      <c r="C11986" s="411" t="s">
        <v>409</v>
      </c>
      <c r="D11986" s="412"/>
      <c r="E11986" s="412">
        <v>15000</v>
      </c>
      <c r="F11986" s="412">
        <v>0</v>
      </c>
      <c r="G11986" s="412"/>
      <c r="H11986" s="413"/>
    </row>
    <row r="11987" spans="2:8" ht="27.75" x14ac:dyDescent="0.35">
      <c r="B11987" s="410" t="s">
        <v>12795</v>
      </c>
      <c r="C11987" s="411" t="s">
        <v>486</v>
      </c>
      <c r="D11987" s="412"/>
      <c r="E11987" s="412">
        <v>0</v>
      </c>
      <c r="F11987" s="412">
        <v>5000</v>
      </c>
      <c r="G11987" s="412"/>
      <c r="H11987" s="413"/>
    </row>
    <row r="11988" spans="2:8" ht="27.75" x14ac:dyDescent="0.35">
      <c r="B11988" s="410" t="s">
        <v>12796</v>
      </c>
      <c r="C11988" s="411" t="s">
        <v>486</v>
      </c>
      <c r="D11988" s="412"/>
      <c r="E11988" s="412">
        <v>5000</v>
      </c>
      <c r="F11988" s="412">
        <v>0</v>
      </c>
      <c r="G11988" s="412"/>
      <c r="H11988" s="413"/>
    </row>
    <row r="11989" spans="2:8" ht="27.75" x14ac:dyDescent="0.35">
      <c r="B11989" s="410" t="s">
        <v>12797</v>
      </c>
      <c r="C11989" s="411" t="s">
        <v>486</v>
      </c>
      <c r="D11989" s="412"/>
      <c r="E11989" s="412">
        <v>0</v>
      </c>
      <c r="F11989" s="412">
        <v>5000</v>
      </c>
      <c r="G11989" s="412"/>
      <c r="H11989" s="413"/>
    </row>
    <row r="11990" spans="2:8" ht="27.75" x14ac:dyDescent="0.35">
      <c r="B11990" s="410" t="s">
        <v>12798</v>
      </c>
      <c r="C11990" s="411" t="s">
        <v>486</v>
      </c>
      <c r="D11990" s="412"/>
      <c r="E11990" s="412">
        <v>5000</v>
      </c>
      <c r="F11990" s="412">
        <v>0</v>
      </c>
      <c r="G11990" s="412"/>
      <c r="H11990" s="413"/>
    </row>
    <row r="11991" spans="2:8" ht="40.5" x14ac:dyDescent="0.35">
      <c r="B11991" s="410" t="s">
        <v>12799</v>
      </c>
      <c r="C11991" s="411" t="s">
        <v>519</v>
      </c>
      <c r="D11991" s="412"/>
      <c r="E11991" s="412">
        <v>0</v>
      </c>
      <c r="F11991" s="412">
        <v>7000</v>
      </c>
      <c r="G11991" s="412"/>
      <c r="H11991" s="413"/>
    </row>
    <row r="11992" spans="2:8" ht="40.5" x14ac:dyDescent="0.35">
      <c r="B11992" s="410" t="s">
        <v>12800</v>
      </c>
      <c r="C11992" s="411" t="s">
        <v>519</v>
      </c>
      <c r="D11992" s="412"/>
      <c r="E11992" s="412">
        <v>7000</v>
      </c>
      <c r="F11992" s="412">
        <v>0</v>
      </c>
      <c r="G11992" s="412"/>
      <c r="H11992" s="413"/>
    </row>
    <row r="11993" spans="2:8" ht="40.5" x14ac:dyDescent="0.35">
      <c r="B11993" s="410" t="s">
        <v>12801</v>
      </c>
      <c r="C11993" s="411" t="s">
        <v>519</v>
      </c>
      <c r="D11993" s="412"/>
      <c r="E11993" s="412">
        <v>0</v>
      </c>
      <c r="F11993" s="412">
        <v>9499.99</v>
      </c>
      <c r="G11993" s="412"/>
      <c r="H11993" s="413"/>
    </row>
    <row r="11994" spans="2:8" ht="40.5" x14ac:dyDescent="0.35">
      <c r="B11994" s="410" t="s">
        <v>12802</v>
      </c>
      <c r="C11994" s="411" t="s">
        <v>519</v>
      </c>
      <c r="D11994" s="412"/>
      <c r="E11994" s="412">
        <v>9499.99</v>
      </c>
      <c r="F11994" s="412">
        <v>0</v>
      </c>
      <c r="G11994" s="412"/>
      <c r="H11994" s="413"/>
    </row>
    <row r="11995" spans="2:8" x14ac:dyDescent="0.35">
      <c r="B11995" s="410" t="s">
        <v>12803</v>
      </c>
      <c r="C11995" s="411" t="s">
        <v>529</v>
      </c>
      <c r="D11995" s="412"/>
      <c r="E11995" s="412">
        <v>0</v>
      </c>
      <c r="F11995" s="412">
        <v>3000</v>
      </c>
      <c r="G11995" s="412"/>
      <c r="H11995" s="413"/>
    </row>
    <row r="11996" spans="2:8" x14ac:dyDescent="0.35">
      <c r="B11996" s="410" t="s">
        <v>12804</v>
      </c>
      <c r="C11996" s="411" t="s">
        <v>529</v>
      </c>
      <c r="D11996" s="412"/>
      <c r="E11996" s="412">
        <v>3000</v>
      </c>
      <c r="F11996" s="412">
        <v>0</v>
      </c>
      <c r="G11996" s="412"/>
      <c r="H11996" s="413"/>
    </row>
    <row r="11997" spans="2:8" ht="27.75" x14ac:dyDescent="0.35">
      <c r="B11997" s="410" t="s">
        <v>12805</v>
      </c>
      <c r="C11997" s="411" t="s">
        <v>571</v>
      </c>
      <c r="D11997" s="412"/>
      <c r="E11997" s="412">
        <v>0</v>
      </c>
      <c r="F11997" s="412">
        <v>18560</v>
      </c>
      <c r="G11997" s="412"/>
      <c r="H11997" s="413"/>
    </row>
    <row r="11998" spans="2:8" ht="27.75" x14ac:dyDescent="0.35">
      <c r="B11998" s="410" t="s">
        <v>12806</v>
      </c>
      <c r="C11998" s="411" t="s">
        <v>571</v>
      </c>
      <c r="D11998" s="412"/>
      <c r="E11998" s="412">
        <v>18560</v>
      </c>
      <c r="F11998" s="412">
        <v>0</v>
      </c>
      <c r="G11998" s="412"/>
      <c r="H11998" s="413"/>
    </row>
    <row r="11999" spans="2:8" ht="40.5" x14ac:dyDescent="0.35">
      <c r="B11999" s="410" t="s">
        <v>12807</v>
      </c>
      <c r="C11999" s="411" t="s">
        <v>613</v>
      </c>
      <c r="D11999" s="412"/>
      <c r="E11999" s="412">
        <v>0</v>
      </c>
      <c r="F11999" s="412">
        <v>1200</v>
      </c>
      <c r="G11999" s="412"/>
      <c r="H11999" s="413"/>
    </row>
    <row r="12000" spans="2:8" ht="40.5" x14ac:dyDescent="0.35">
      <c r="B12000" s="410" t="s">
        <v>12808</v>
      </c>
      <c r="C12000" s="411" t="s">
        <v>613</v>
      </c>
      <c r="D12000" s="412"/>
      <c r="E12000" s="412">
        <v>1200</v>
      </c>
      <c r="F12000" s="412">
        <v>0</v>
      </c>
      <c r="G12000" s="412"/>
      <c r="H12000" s="413"/>
    </row>
    <row r="12001" spans="2:8" ht="40.5" x14ac:dyDescent="0.35">
      <c r="B12001" s="410" t="s">
        <v>12809</v>
      </c>
      <c r="C12001" s="411" t="s">
        <v>613</v>
      </c>
      <c r="D12001" s="412"/>
      <c r="E12001" s="412">
        <v>0</v>
      </c>
      <c r="F12001" s="412">
        <v>2300</v>
      </c>
      <c r="G12001" s="412"/>
      <c r="H12001" s="413"/>
    </row>
    <row r="12002" spans="2:8" ht="40.5" x14ac:dyDescent="0.35">
      <c r="B12002" s="410" t="s">
        <v>12810</v>
      </c>
      <c r="C12002" s="411" t="s">
        <v>613</v>
      </c>
      <c r="D12002" s="412"/>
      <c r="E12002" s="412">
        <v>2300</v>
      </c>
      <c r="F12002" s="412">
        <v>0</v>
      </c>
      <c r="G12002" s="412"/>
      <c r="H12002" s="413"/>
    </row>
    <row r="12003" spans="2:8" ht="40.5" x14ac:dyDescent="0.35">
      <c r="B12003" s="410" t="s">
        <v>12811</v>
      </c>
      <c r="C12003" s="411" t="s">
        <v>613</v>
      </c>
      <c r="D12003" s="412"/>
      <c r="E12003" s="412">
        <v>0</v>
      </c>
      <c r="F12003" s="412">
        <v>759</v>
      </c>
      <c r="G12003" s="412"/>
      <c r="H12003" s="413"/>
    </row>
    <row r="12004" spans="2:8" ht="40.5" x14ac:dyDescent="0.35">
      <c r="B12004" s="410" t="s">
        <v>12812</v>
      </c>
      <c r="C12004" s="411" t="s">
        <v>613</v>
      </c>
      <c r="D12004" s="412"/>
      <c r="E12004" s="412">
        <v>759</v>
      </c>
      <c r="F12004" s="412">
        <v>0</v>
      </c>
      <c r="G12004" s="412"/>
      <c r="H12004" s="413"/>
    </row>
    <row r="12005" spans="2:8" ht="27.75" x14ac:dyDescent="0.35">
      <c r="B12005" s="410" t="s">
        <v>12813</v>
      </c>
      <c r="C12005" s="411" t="s">
        <v>619</v>
      </c>
      <c r="D12005" s="412"/>
      <c r="E12005" s="412">
        <v>0</v>
      </c>
      <c r="F12005" s="412">
        <v>10800</v>
      </c>
      <c r="G12005" s="412"/>
      <c r="H12005" s="413"/>
    </row>
    <row r="12006" spans="2:8" ht="27.75" x14ac:dyDescent="0.35">
      <c r="B12006" s="410" t="s">
        <v>12814</v>
      </c>
      <c r="C12006" s="411" t="s">
        <v>619</v>
      </c>
      <c r="D12006" s="412"/>
      <c r="E12006" s="412">
        <v>10800</v>
      </c>
      <c r="F12006" s="412">
        <v>0</v>
      </c>
      <c r="G12006" s="412"/>
      <c r="H12006" s="413"/>
    </row>
    <row r="12007" spans="2:8" ht="27.75" x14ac:dyDescent="0.35">
      <c r="B12007" s="410" t="s">
        <v>12815</v>
      </c>
      <c r="C12007" s="411" t="s">
        <v>619</v>
      </c>
      <c r="D12007" s="412"/>
      <c r="E12007" s="412">
        <v>0</v>
      </c>
      <c r="F12007" s="412">
        <v>10799.99</v>
      </c>
      <c r="G12007" s="412"/>
      <c r="H12007" s="413"/>
    </row>
    <row r="12008" spans="2:8" ht="27.75" x14ac:dyDescent="0.35">
      <c r="B12008" s="410" t="s">
        <v>12816</v>
      </c>
      <c r="C12008" s="411" t="s">
        <v>619</v>
      </c>
      <c r="D12008" s="412"/>
      <c r="E12008" s="412">
        <v>10799.99</v>
      </c>
      <c r="F12008" s="412">
        <v>0</v>
      </c>
      <c r="G12008" s="412"/>
      <c r="H12008" s="413"/>
    </row>
    <row r="12009" spans="2:8" ht="27.75" x14ac:dyDescent="0.35">
      <c r="B12009" s="410" t="s">
        <v>12817</v>
      </c>
      <c r="C12009" s="411" t="s">
        <v>619</v>
      </c>
      <c r="D12009" s="412"/>
      <c r="E12009" s="412">
        <v>0</v>
      </c>
      <c r="F12009" s="412">
        <v>10800</v>
      </c>
      <c r="G12009" s="412"/>
      <c r="H12009" s="413"/>
    </row>
    <row r="12010" spans="2:8" ht="27.75" x14ac:dyDescent="0.35">
      <c r="B12010" s="410" t="s">
        <v>12818</v>
      </c>
      <c r="C12010" s="411" t="s">
        <v>619</v>
      </c>
      <c r="D12010" s="412"/>
      <c r="E12010" s="412">
        <v>10800</v>
      </c>
      <c r="F12010" s="412">
        <v>0</v>
      </c>
      <c r="G12010" s="412"/>
      <c r="H12010" s="413"/>
    </row>
    <row r="12011" spans="2:8" x14ac:dyDescent="0.35">
      <c r="B12011" s="410" t="s">
        <v>12819</v>
      </c>
      <c r="C12011" s="411" t="s">
        <v>623</v>
      </c>
      <c r="D12011" s="412"/>
      <c r="E12011" s="412">
        <v>0</v>
      </c>
      <c r="F12011" s="412">
        <v>200</v>
      </c>
      <c r="G12011" s="412"/>
      <c r="H12011" s="413"/>
    </row>
    <row r="12012" spans="2:8" x14ac:dyDescent="0.35">
      <c r="B12012" s="410" t="s">
        <v>12820</v>
      </c>
      <c r="C12012" s="411" t="s">
        <v>623</v>
      </c>
      <c r="D12012" s="412"/>
      <c r="E12012" s="412">
        <v>200</v>
      </c>
      <c r="F12012" s="412">
        <v>0</v>
      </c>
      <c r="G12012" s="412"/>
      <c r="H12012" s="413"/>
    </row>
    <row r="12013" spans="2:8" x14ac:dyDescent="0.35">
      <c r="B12013" s="410" t="s">
        <v>12821</v>
      </c>
      <c r="C12013" s="411" t="s">
        <v>623</v>
      </c>
      <c r="D12013" s="412"/>
      <c r="E12013" s="412">
        <v>0</v>
      </c>
      <c r="F12013" s="412">
        <v>2276</v>
      </c>
      <c r="G12013" s="412"/>
      <c r="H12013" s="413"/>
    </row>
    <row r="12014" spans="2:8" x14ac:dyDescent="0.35">
      <c r="B12014" s="410" t="s">
        <v>12822</v>
      </c>
      <c r="C12014" s="411" t="s">
        <v>623</v>
      </c>
      <c r="D12014" s="412"/>
      <c r="E12014" s="412">
        <v>2276</v>
      </c>
      <c r="F12014" s="412">
        <v>0</v>
      </c>
      <c r="G12014" s="412"/>
      <c r="H12014" s="413"/>
    </row>
    <row r="12015" spans="2:8" x14ac:dyDescent="0.35">
      <c r="B12015" s="410" t="s">
        <v>12823</v>
      </c>
      <c r="C12015" s="411" t="s">
        <v>623</v>
      </c>
      <c r="D12015" s="412"/>
      <c r="E12015" s="412">
        <v>0</v>
      </c>
      <c r="F12015" s="412">
        <v>1320</v>
      </c>
      <c r="G12015" s="412"/>
      <c r="H12015" s="413"/>
    </row>
    <row r="12016" spans="2:8" x14ac:dyDescent="0.35">
      <c r="B12016" s="410" t="s">
        <v>12824</v>
      </c>
      <c r="C12016" s="411" t="s">
        <v>623</v>
      </c>
      <c r="D12016" s="412"/>
      <c r="E12016" s="412">
        <v>1320</v>
      </c>
      <c r="F12016" s="412">
        <v>0</v>
      </c>
      <c r="G12016" s="412"/>
      <c r="H12016" s="413"/>
    </row>
    <row r="12017" spans="2:8" x14ac:dyDescent="0.35">
      <c r="B12017" s="410" t="s">
        <v>12825</v>
      </c>
      <c r="C12017" s="411" t="s">
        <v>623</v>
      </c>
      <c r="D12017" s="412"/>
      <c r="E12017" s="412">
        <v>0</v>
      </c>
      <c r="F12017" s="412">
        <v>2613</v>
      </c>
      <c r="G12017" s="412"/>
      <c r="H12017" s="413"/>
    </row>
    <row r="12018" spans="2:8" x14ac:dyDescent="0.35">
      <c r="B12018" s="410" t="s">
        <v>12826</v>
      </c>
      <c r="C12018" s="411" t="s">
        <v>623</v>
      </c>
      <c r="D12018" s="412"/>
      <c r="E12018" s="412">
        <v>2613</v>
      </c>
      <c r="F12018" s="412">
        <v>0</v>
      </c>
      <c r="G12018" s="412"/>
      <c r="H12018" s="413"/>
    </row>
    <row r="12019" spans="2:8" ht="40.5" x14ac:dyDescent="0.35">
      <c r="B12019" s="410" t="s">
        <v>12827</v>
      </c>
      <c r="C12019" s="411" t="s">
        <v>744</v>
      </c>
      <c r="D12019" s="412"/>
      <c r="E12019" s="412">
        <v>0</v>
      </c>
      <c r="F12019" s="412">
        <v>1685.03</v>
      </c>
      <c r="G12019" s="412"/>
      <c r="H12019" s="413"/>
    </row>
    <row r="12020" spans="2:8" ht="40.5" x14ac:dyDescent="0.35">
      <c r="B12020" s="410" t="s">
        <v>12828</v>
      </c>
      <c r="C12020" s="411" t="s">
        <v>744</v>
      </c>
      <c r="D12020" s="412"/>
      <c r="E12020" s="412">
        <v>1685.03</v>
      </c>
      <c r="F12020" s="412">
        <v>0</v>
      </c>
      <c r="G12020" s="412"/>
      <c r="H12020" s="413"/>
    </row>
    <row r="12021" spans="2:8" ht="40.5" x14ac:dyDescent="0.35">
      <c r="B12021" s="410" t="s">
        <v>12829</v>
      </c>
      <c r="C12021" s="411" t="s">
        <v>744</v>
      </c>
      <c r="D12021" s="412"/>
      <c r="E12021" s="412">
        <v>0</v>
      </c>
      <c r="F12021" s="412">
        <v>1060</v>
      </c>
      <c r="G12021" s="412"/>
      <c r="H12021" s="413"/>
    </row>
    <row r="12022" spans="2:8" ht="40.5" x14ac:dyDescent="0.35">
      <c r="B12022" s="410" t="s">
        <v>12830</v>
      </c>
      <c r="C12022" s="411" t="s">
        <v>744</v>
      </c>
      <c r="D12022" s="412"/>
      <c r="E12022" s="412">
        <v>1060</v>
      </c>
      <c r="F12022" s="412">
        <v>0</v>
      </c>
      <c r="G12022" s="412"/>
      <c r="H12022" s="413"/>
    </row>
    <row r="12023" spans="2:8" ht="27.75" x14ac:dyDescent="0.35">
      <c r="B12023" s="410" t="s">
        <v>12831</v>
      </c>
      <c r="C12023" s="411" t="s">
        <v>818</v>
      </c>
      <c r="D12023" s="412"/>
      <c r="E12023" s="412">
        <v>0</v>
      </c>
      <c r="F12023" s="412">
        <v>3500</v>
      </c>
      <c r="G12023" s="412"/>
      <c r="H12023" s="413"/>
    </row>
    <row r="12024" spans="2:8" ht="27.75" x14ac:dyDescent="0.35">
      <c r="B12024" s="410" t="s">
        <v>12832</v>
      </c>
      <c r="C12024" s="411" t="s">
        <v>818</v>
      </c>
      <c r="D12024" s="412"/>
      <c r="E12024" s="412">
        <v>3500</v>
      </c>
      <c r="F12024" s="412">
        <v>0</v>
      </c>
      <c r="G12024" s="412"/>
      <c r="H12024" s="413"/>
    </row>
    <row r="12025" spans="2:8" ht="27.75" x14ac:dyDescent="0.35">
      <c r="B12025" s="410" t="s">
        <v>12833</v>
      </c>
      <c r="C12025" s="411" t="s">
        <v>885</v>
      </c>
      <c r="D12025" s="412"/>
      <c r="E12025" s="412">
        <v>0</v>
      </c>
      <c r="F12025" s="412">
        <v>12240</v>
      </c>
      <c r="G12025" s="412"/>
      <c r="H12025" s="413"/>
    </row>
    <row r="12026" spans="2:8" ht="27.75" x14ac:dyDescent="0.35">
      <c r="B12026" s="410" t="s">
        <v>12834</v>
      </c>
      <c r="C12026" s="411" t="s">
        <v>885</v>
      </c>
      <c r="D12026" s="412"/>
      <c r="E12026" s="412">
        <v>12240</v>
      </c>
      <c r="F12026" s="412">
        <v>0</v>
      </c>
      <c r="G12026" s="412"/>
      <c r="H12026" s="413"/>
    </row>
    <row r="12027" spans="2:8" ht="27.75" x14ac:dyDescent="0.35">
      <c r="B12027" s="410" t="s">
        <v>12835</v>
      </c>
      <c r="C12027" s="411" t="s">
        <v>3540</v>
      </c>
      <c r="D12027" s="412">
        <v>0</v>
      </c>
      <c r="E12027" s="412">
        <v>5919.47</v>
      </c>
      <c r="F12027" s="412">
        <v>5919.47</v>
      </c>
      <c r="G12027" s="412">
        <v>0</v>
      </c>
      <c r="H12027" s="413"/>
    </row>
    <row r="12028" spans="2:8" x14ac:dyDescent="0.35">
      <c r="B12028" s="410" t="s">
        <v>12836</v>
      </c>
      <c r="C12028" s="411" t="s">
        <v>127</v>
      </c>
      <c r="D12028" s="412">
        <v>0</v>
      </c>
      <c r="E12028" s="412">
        <v>5919.47</v>
      </c>
      <c r="F12028" s="412">
        <v>5919.47</v>
      </c>
      <c r="G12028" s="412">
        <v>0</v>
      </c>
      <c r="H12028" s="413"/>
    </row>
    <row r="12029" spans="2:8" ht="27.75" x14ac:dyDescent="0.35">
      <c r="B12029" s="410" t="s">
        <v>12837</v>
      </c>
      <c r="C12029" s="411" t="s">
        <v>372</v>
      </c>
      <c r="D12029" s="412"/>
      <c r="E12029" s="412">
        <v>0</v>
      </c>
      <c r="F12029" s="412">
        <v>919.47</v>
      </c>
      <c r="G12029" s="412"/>
      <c r="H12029" s="413"/>
    </row>
    <row r="12030" spans="2:8" ht="27.75" x14ac:dyDescent="0.35">
      <c r="B12030" s="410" t="s">
        <v>12838</v>
      </c>
      <c r="C12030" s="411" t="s">
        <v>372</v>
      </c>
      <c r="D12030" s="412"/>
      <c r="E12030" s="412">
        <v>919.47</v>
      </c>
      <c r="F12030" s="412">
        <v>0</v>
      </c>
      <c r="G12030" s="412"/>
      <c r="H12030" s="413"/>
    </row>
    <row r="12031" spans="2:8" ht="40.5" x14ac:dyDescent="0.35">
      <c r="B12031" s="410" t="s">
        <v>12839</v>
      </c>
      <c r="C12031" s="411" t="s">
        <v>613</v>
      </c>
      <c r="D12031" s="412"/>
      <c r="E12031" s="412">
        <v>0</v>
      </c>
      <c r="F12031" s="412">
        <v>1000</v>
      </c>
      <c r="G12031" s="412"/>
      <c r="H12031" s="413"/>
    </row>
    <row r="12032" spans="2:8" ht="40.5" x14ac:dyDescent="0.35">
      <c r="B12032" s="410" t="s">
        <v>12840</v>
      </c>
      <c r="C12032" s="411" t="s">
        <v>613</v>
      </c>
      <c r="D12032" s="412"/>
      <c r="E12032" s="412">
        <v>1000</v>
      </c>
      <c r="F12032" s="412">
        <v>0</v>
      </c>
      <c r="G12032" s="412"/>
      <c r="H12032" s="413"/>
    </row>
    <row r="12033" spans="2:8" ht="40.5" x14ac:dyDescent="0.35">
      <c r="B12033" s="410" t="s">
        <v>12841</v>
      </c>
      <c r="C12033" s="411" t="s">
        <v>702</v>
      </c>
      <c r="D12033" s="412"/>
      <c r="E12033" s="412">
        <v>0</v>
      </c>
      <c r="F12033" s="412">
        <v>2000</v>
      </c>
      <c r="G12033" s="412"/>
      <c r="H12033" s="413"/>
    </row>
    <row r="12034" spans="2:8" ht="40.5" x14ac:dyDescent="0.35">
      <c r="B12034" s="410" t="s">
        <v>12842</v>
      </c>
      <c r="C12034" s="411" t="s">
        <v>702</v>
      </c>
      <c r="D12034" s="412"/>
      <c r="E12034" s="412">
        <v>2000</v>
      </c>
      <c r="F12034" s="412">
        <v>0</v>
      </c>
      <c r="G12034" s="412"/>
      <c r="H12034" s="413"/>
    </row>
    <row r="12035" spans="2:8" ht="40.5" x14ac:dyDescent="0.35">
      <c r="B12035" s="410" t="s">
        <v>12843</v>
      </c>
      <c r="C12035" s="411" t="s">
        <v>744</v>
      </c>
      <c r="D12035" s="412"/>
      <c r="E12035" s="412">
        <v>0</v>
      </c>
      <c r="F12035" s="412">
        <v>2000</v>
      </c>
      <c r="G12035" s="412"/>
      <c r="H12035" s="413"/>
    </row>
    <row r="12036" spans="2:8" ht="40.5" x14ac:dyDescent="0.35">
      <c r="B12036" s="410" t="s">
        <v>12844</v>
      </c>
      <c r="C12036" s="411" t="s">
        <v>744</v>
      </c>
      <c r="D12036" s="412"/>
      <c r="E12036" s="412">
        <v>2000</v>
      </c>
      <c r="F12036" s="412">
        <v>0</v>
      </c>
      <c r="G12036" s="412"/>
      <c r="H12036" s="413"/>
    </row>
    <row r="12037" spans="2:8" ht="27.75" x14ac:dyDescent="0.35">
      <c r="B12037" s="410">
        <v>8256</v>
      </c>
      <c r="C12037" s="411" t="s">
        <v>12845</v>
      </c>
      <c r="D12037" s="412">
        <v>0</v>
      </c>
      <c r="E12037" s="412">
        <v>393510</v>
      </c>
      <c r="F12037" s="412">
        <v>393510</v>
      </c>
      <c r="G12037" s="412">
        <v>0</v>
      </c>
      <c r="H12037" s="413"/>
    </row>
    <row r="12038" spans="2:8" ht="27.75" x14ac:dyDescent="0.35">
      <c r="B12038" s="410" t="s">
        <v>12846</v>
      </c>
      <c r="C12038" s="411" t="s">
        <v>3588</v>
      </c>
      <c r="D12038" s="412">
        <v>0</v>
      </c>
      <c r="E12038" s="412">
        <v>393510</v>
      </c>
      <c r="F12038" s="412">
        <v>393510</v>
      </c>
      <c r="G12038" s="412">
        <v>0</v>
      </c>
      <c r="H12038" s="413"/>
    </row>
    <row r="12039" spans="2:8" ht="27.75" x14ac:dyDescent="0.35">
      <c r="B12039" s="410" t="s">
        <v>12847</v>
      </c>
      <c r="C12039" s="411" t="s">
        <v>3590</v>
      </c>
      <c r="D12039" s="412">
        <v>0</v>
      </c>
      <c r="E12039" s="412">
        <v>332636.08</v>
      </c>
      <c r="F12039" s="412">
        <v>332636.08</v>
      </c>
      <c r="G12039" s="412">
        <v>0</v>
      </c>
      <c r="H12039" s="413"/>
    </row>
    <row r="12040" spans="2:8" x14ac:dyDescent="0.35">
      <c r="B12040" s="410" t="s">
        <v>12848</v>
      </c>
      <c r="C12040" s="411" t="s">
        <v>3592</v>
      </c>
      <c r="D12040" s="412">
        <v>0</v>
      </c>
      <c r="E12040" s="412">
        <v>274986.12</v>
      </c>
      <c r="F12040" s="412">
        <v>274986.12</v>
      </c>
      <c r="G12040" s="412">
        <v>0</v>
      </c>
      <c r="H12040" s="413"/>
    </row>
    <row r="12041" spans="2:8" x14ac:dyDescent="0.35">
      <c r="B12041" s="410" t="s">
        <v>12849</v>
      </c>
      <c r="C12041" s="411" t="s">
        <v>3594</v>
      </c>
      <c r="D12041" s="412">
        <v>0</v>
      </c>
      <c r="E12041" s="412">
        <v>274986.12</v>
      </c>
      <c r="F12041" s="412">
        <v>274986.12</v>
      </c>
      <c r="G12041" s="412">
        <v>0</v>
      </c>
      <c r="H12041" s="413"/>
    </row>
    <row r="12042" spans="2:8" ht="27.75" x14ac:dyDescent="0.35">
      <c r="B12042" s="410" t="s">
        <v>12850</v>
      </c>
      <c r="C12042" s="411" t="s">
        <v>471</v>
      </c>
      <c r="D12042" s="412"/>
      <c r="E12042" s="412">
        <v>0</v>
      </c>
      <c r="F12042" s="412">
        <v>3480</v>
      </c>
      <c r="G12042" s="412"/>
      <c r="H12042" s="413"/>
    </row>
    <row r="12043" spans="2:8" ht="27.75" x14ac:dyDescent="0.35">
      <c r="B12043" s="410" t="s">
        <v>12851</v>
      </c>
      <c r="C12043" s="411" t="s">
        <v>471</v>
      </c>
      <c r="D12043" s="412"/>
      <c r="E12043" s="412">
        <v>3480</v>
      </c>
      <c r="F12043" s="412">
        <v>0</v>
      </c>
      <c r="G12043" s="412"/>
      <c r="H12043" s="413"/>
    </row>
    <row r="12044" spans="2:8" ht="27.75" x14ac:dyDescent="0.35">
      <c r="B12044" s="410" t="s">
        <v>12852</v>
      </c>
      <c r="C12044" s="411" t="s">
        <v>471</v>
      </c>
      <c r="D12044" s="412"/>
      <c r="E12044" s="412">
        <v>0</v>
      </c>
      <c r="F12044" s="412">
        <v>29000</v>
      </c>
      <c r="G12044" s="412"/>
      <c r="H12044" s="413"/>
    </row>
    <row r="12045" spans="2:8" ht="27.75" x14ac:dyDescent="0.35">
      <c r="B12045" s="410" t="s">
        <v>12853</v>
      </c>
      <c r="C12045" s="411" t="s">
        <v>471</v>
      </c>
      <c r="D12045" s="412"/>
      <c r="E12045" s="412">
        <v>29000</v>
      </c>
      <c r="F12045" s="412">
        <v>0</v>
      </c>
      <c r="G12045" s="412"/>
      <c r="H12045" s="413"/>
    </row>
    <row r="12046" spans="2:8" ht="27.75" x14ac:dyDescent="0.35">
      <c r="B12046" s="410" t="s">
        <v>12854</v>
      </c>
      <c r="C12046" s="411" t="s">
        <v>471</v>
      </c>
      <c r="D12046" s="412"/>
      <c r="E12046" s="412">
        <v>0</v>
      </c>
      <c r="F12046" s="412">
        <v>8352</v>
      </c>
      <c r="G12046" s="412"/>
      <c r="H12046" s="413"/>
    </row>
    <row r="12047" spans="2:8" ht="27.75" x14ac:dyDescent="0.35">
      <c r="B12047" s="410" t="s">
        <v>12855</v>
      </c>
      <c r="C12047" s="411" t="s">
        <v>471</v>
      </c>
      <c r="D12047" s="412"/>
      <c r="E12047" s="412">
        <v>8352</v>
      </c>
      <c r="F12047" s="412">
        <v>0</v>
      </c>
      <c r="G12047" s="412"/>
      <c r="H12047" s="413"/>
    </row>
    <row r="12048" spans="2:8" ht="27.75" x14ac:dyDescent="0.35">
      <c r="B12048" s="410" t="s">
        <v>12856</v>
      </c>
      <c r="C12048" s="411" t="s">
        <v>471</v>
      </c>
      <c r="D12048" s="412"/>
      <c r="E12048" s="412">
        <v>0</v>
      </c>
      <c r="F12048" s="412">
        <v>19554.12</v>
      </c>
      <c r="G12048" s="412"/>
      <c r="H12048" s="413"/>
    </row>
    <row r="12049" spans="2:8" ht="27.75" x14ac:dyDescent="0.35">
      <c r="B12049" s="410" t="s">
        <v>12857</v>
      </c>
      <c r="C12049" s="411" t="s">
        <v>471</v>
      </c>
      <c r="D12049" s="412"/>
      <c r="E12049" s="412">
        <v>19554.12</v>
      </c>
      <c r="F12049" s="412">
        <v>0</v>
      </c>
      <c r="G12049" s="412"/>
      <c r="H12049" s="413"/>
    </row>
    <row r="12050" spans="2:8" ht="40.5" x14ac:dyDescent="0.35">
      <c r="B12050" s="410" t="s">
        <v>12858</v>
      </c>
      <c r="C12050" s="411" t="s">
        <v>492</v>
      </c>
      <c r="D12050" s="412"/>
      <c r="E12050" s="412">
        <v>0</v>
      </c>
      <c r="F12050" s="412">
        <v>13920</v>
      </c>
      <c r="G12050" s="412"/>
      <c r="H12050" s="413"/>
    </row>
    <row r="12051" spans="2:8" ht="40.5" x14ac:dyDescent="0.35">
      <c r="B12051" s="410" t="s">
        <v>12859</v>
      </c>
      <c r="C12051" s="411" t="s">
        <v>492</v>
      </c>
      <c r="D12051" s="412"/>
      <c r="E12051" s="412">
        <v>13920</v>
      </c>
      <c r="F12051" s="412">
        <v>0</v>
      </c>
      <c r="G12051" s="412"/>
      <c r="H12051" s="413"/>
    </row>
    <row r="12052" spans="2:8" ht="40.5" x14ac:dyDescent="0.35">
      <c r="B12052" s="410" t="s">
        <v>12860</v>
      </c>
      <c r="C12052" s="411" t="s">
        <v>492</v>
      </c>
      <c r="D12052" s="412"/>
      <c r="E12052" s="412">
        <v>0</v>
      </c>
      <c r="F12052" s="412">
        <v>25520</v>
      </c>
      <c r="G12052" s="412"/>
      <c r="H12052" s="413"/>
    </row>
    <row r="12053" spans="2:8" ht="40.5" x14ac:dyDescent="0.35">
      <c r="B12053" s="410" t="s">
        <v>12861</v>
      </c>
      <c r="C12053" s="411" t="s">
        <v>492</v>
      </c>
      <c r="D12053" s="412"/>
      <c r="E12053" s="412">
        <v>25520</v>
      </c>
      <c r="F12053" s="412">
        <v>0</v>
      </c>
      <c r="G12053" s="412"/>
      <c r="H12053" s="413"/>
    </row>
    <row r="12054" spans="2:8" ht="40.5" x14ac:dyDescent="0.35">
      <c r="B12054" s="410" t="s">
        <v>12862</v>
      </c>
      <c r="C12054" s="411" t="s">
        <v>492</v>
      </c>
      <c r="D12054" s="412"/>
      <c r="E12054" s="412">
        <v>0</v>
      </c>
      <c r="F12054" s="412">
        <v>24360</v>
      </c>
      <c r="G12054" s="412"/>
      <c r="H12054" s="413"/>
    </row>
    <row r="12055" spans="2:8" ht="40.5" x14ac:dyDescent="0.35">
      <c r="B12055" s="410" t="s">
        <v>12863</v>
      </c>
      <c r="C12055" s="411" t="s">
        <v>492</v>
      </c>
      <c r="D12055" s="412"/>
      <c r="E12055" s="412">
        <v>24360</v>
      </c>
      <c r="F12055" s="412">
        <v>0</v>
      </c>
      <c r="G12055" s="412"/>
      <c r="H12055" s="413"/>
    </row>
    <row r="12056" spans="2:8" ht="40.5" x14ac:dyDescent="0.35">
      <c r="B12056" s="410" t="s">
        <v>12864</v>
      </c>
      <c r="C12056" s="411" t="s">
        <v>492</v>
      </c>
      <c r="D12056" s="412"/>
      <c r="E12056" s="412">
        <v>0</v>
      </c>
      <c r="F12056" s="412">
        <v>10440</v>
      </c>
      <c r="G12056" s="412"/>
      <c r="H12056" s="413"/>
    </row>
    <row r="12057" spans="2:8" ht="40.5" x14ac:dyDescent="0.35">
      <c r="B12057" s="410" t="s">
        <v>12865</v>
      </c>
      <c r="C12057" s="411" t="s">
        <v>492</v>
      </c>
      <c r="D12057" s="412"/>
      <c r="E12057" s="412">
        <v>10440</v>
      </c>
      <c r="F12057" s="412">
        <v>0</v>
      </c>
      <c r="G12057" s="412"/>
      <c r="H12057" s="413"/>
    </row>
    <row r="12058" spans="2:8" ht="40.5" x14ac:dyDescent="0.35">
      <c r="B12058" s="410" t="s">
        <v>12866</v>
      </c>
      <c r="C12058" s="411" t="s">
        <v>492</v>
      </c>
      <c r="D12058" s="412"/>
      <c r="E12058" s="412">
        <v>0</v>
      </c>
      <c r="F12058" s="412">
        <v>21460</v>
      </c>
      <c r="G12058" s="412"/>
      <c r="H12058" s="413"/>
    </row>
    <row r="12059" spans="2:8" ht="40.5" x14ac:dyDescent="0.35">
      <c r="B12059" s="410" t="s">
        <v>12867</v>
      </c>
      <c r="C12059" s="411" t="s">
        <v>492</v>
      </c>
      <c r="D12059" s="412"/>
      <c r="E12059" s="412">
        <v>21460</v>
      </c>
      <c r="F12059" s="412">
        <v>0</v>
      </c>
      <c r="G12059" s="412"/>
      <c r="H12059" s="413"/>
    </row>
    <row r="12060" spans="2:8" ht="40.5" x14ac:dyDescent="0.35">
      <c r="B12060" s="410" t="s">
        <v>12868</v>
      </c>
      <c r="C12060" s="411" t="s">
        <v>492</v>
      </c>
      <c r="D12060" s="412"/>
      <c r="E12060" s="412">
        <v>0</v>
      </c>
      <c r="F12060" s="412">
        <v>16820</v>
      </c>
      <c r="G12060" s="412"/>
      <c r="H12060" s="413"/>
    </row>
    <row r="12061" spans="2:8" ht="40.5" x14ac:dyDescent="0.35">
      <c r="B12061" s="410" t="s">
        <v>12869</v>
      </c>
      <c r="C12061" s="411" t="s">
        <v>492</v>
      </c>
      <c r="D12061" s="412"/>
      <c r="E12061" s="412">
        <v>16820</v>
      </c>
      <c r="F12061" s="412">
        <v>0</v>
      </c>
      <c r="G12061" s="412"/>
      <c r="H12061" s="413"/>
    </row>
    <row r="12062" spans="2:8" ht="40.5" x14ac:dyDescent="0.35">
      <c r="B12062" s="410" t="s">
        <v>12870</v>
      </c>
      <c r="C12062" s="411" t="s">
        <v>492</v>
      </c>
      <c r="D12062" s="412"/>
      <c r="E12062" s="412">
        <v>0</v>
      </c>
      <c r="F12062" s="412">
        <v>29000</v>
      </c>
      <c r="G12062" s="412"/>
      <c r="H12062" s="413"/>
    </row>
    <row r="12063" spans="2:8" ht="40.5" x14ac:dyDescent="0.35">
      <c r="B12063" s="410" t="s">
        <v>12871</v>
      </c>
      <c r="C12063" s="411" t="s">
        <v>492</v>
      </c>
      <c r="D12063" s="412"/>
      <c r="E12063" s="412">
        <v>29000</v>
      </c>
      <c r="F12063" s="412">
        <v>0</v>
      </c>
      <c r="G12063" s="412"/>
      <c r="H12063" s="413"/>
    </row>
    <row r="12064" spans="2:8" ht="40.5" x14ac:dyDescent="0.35">
      <c r="B12064" s="410" t="s">
        <v>12872</v>
      </c>
      <c r="C12064" s="411" t="s">
        <v>492</v>
      </c>
      <c r="D12064" s="412"/>
      <c r="E12064" s="412">
        <v>0</v>
      </c>
      <c r="F12064" s="412">
        <v>20880</v>
      </c>
      <c r="G12064" s="412"/>
      <c r="H12064" s="413"/>
    </row>
    <row r="12065" spans="2:8" ht="40.5" x14ac:dyDescent="0.35">
      <c r="B12065" s="410" t="s">
        <v>12873</v>
      </c>
      <c r="C12065" s="411" t="s">
        <v>492</v>
      </c>
      <c r="D12065" s="412"/>
      <c r="E12065" s="412">
        <v>20880</v>
      </c>
      <c r="F12065" s="412">
        <v>0</v>
      </c>
      <c r="G12065" s="412"/>
      <c r="H12065" s="413"/>
    </row>
    <row r="12066" spans="2:8" ht="40.5" x14ac:dyDescent="0.35">
      <c r="B12066" s="410" t="s">
        <v>12874</v>
      </c>
      <c r="C12066" s="411" t="s">
        <v>492</v>
      </c>
      <c r="D12066" s="412"/>
      <c r="E12066" s="412">
        <v>0</v>
      </c>
      <c r="F12066" s="412">
        <v>26680</v>
      </c>
      <c r="G12066" s="412"/>
      <c r="H12066" s="413"/>
    </row>
    <row r="12067" spans="2:8" ht="40.5" x14ac:dyDescent="0.35">
      <c r="B12067" s="410" t="s">
        <v>12875</v>
      </c>
      <c r="C12067" s="411" t="s">
        <v>492</v>
      </c>
      <c r="D12067" s="412"/>
      <c r="E12067" s="412">
        <v>26680</v>
      </c>
      <c r="F12067" s="412">
        <v>0</v>
      </c>
      <c r="G12067" s="412"/>
      <c r="H12067" s="413"/>
    </row>
    <row r="12068" spans="2:8" ht="40.5" x14ac:dyDescent="0.35">
      <c r="B12068" s="410" t="s">
        <v>12876</v>
      </c>
      <c r="C12068" s="411" t="s">
        <v>492</v>
      </c>
      <c r="D12068" s="412"/>
      <c r="E12068" s="412">
        <v>0</v>
      </c>
      <c r="F12068" s="412">
        <v>22040</v>
      </c>
      <c r="G12068" s="412"/>
      <c r="H12068" s="413"/>
    </row>
    <row r="12069" spans="2:8" ht="40.5" x14ac:dyDescent="0.35">
      <c r="B12069" s="410" t="s">
        <v>12877</v>
      </c>
      <c r="C12069" s="411" t="s">
        <v>492</v>
      </c>
      <c r="D12069" s="412"/>
      <c r="E12069" s="412">
        <v>22040</v>
      </c>
      <c r="F12069" s="412">
        <v>0</v>
      </c>
      <c r="G12069" s="412"/>
      <c r="H12069" s="413"/>
    </row>
    <row r="12070" spans="2:8" ht="40.5" x14ac:dyDescent="0.35">
      <c r="B12070" s="410" t="s">
        <v>12878</v>
      </c>
      <c r="C12070" s="411" t="s">
        <v>492</v>
      </c>
      <c r="D12070" s="412"/>
      <c r="E12070" s="412">
        <v>0</v>
      </c>
      <c r="F12070" s="412">
        <v>3480</v>
      </c>
      <c r="G12070" s="412"/>
      <c r="H12070" s="413"/>
    </row>
    <row r="12071" spans="2:8" ht="40.5" x14ac:dyDescent="0.35">
      <c r="B12071" s="410" t="s">
        <v>12879</v>
      </c>
      <c r="C12071" s="411" t="s">
        <v>492</v>
      </c>
      <c r="D12071" s="412"/>
      <c r="E12071" s="412">
        <v>3480</v>
      </c>
      <c r="F12071" s="412">
        <v>0</v>
      </c>
      <c r="G12071" s="412"/>
      <c r="H12071" s="413"/>
    </row>
    <row r="12072" spans="2:8" ht="27.75" x14ac:dyDescent="0.35">
      <c r="B12072" s="410" t="s">
        <v>12880</v>
      </c>
      <c r="C12072" s="411" t="s">
        <v>3598</v>
      </c>
      <c r="D12072" s="412">
        <v>0</v>
      </c>
      <c r="E12072" s="412">
        <v>57649.96</v>
      </c>
      <c r="F12072" s="412">
        <v>57649.96</v>
      </c>
      <c r="G12072" s="412">
        <v>0</v>
      </c>
      <c r="H12072" s="413"/>
    </row>
    <row r="12073" spans="2:8" x14ac:dyDescent="0.35">
      <c r="B12073" s="410" t="s">
        <v>12881</v>
      </c>
      <c r="C12073" s="411" t="s">
        <v>3600</v>
      </c>
      <c r="D12073" s="412">
        <v>0</v>
      </c>
      <c r="E12073" s="412">
        <v>57649.96</v>
      </c>
      <c r="F12073" s="412">
        <v>57649.96</v>
      </c>
      <c r="G12073" s="412">
        <v>0</v>
      </c>
      <c r="H12073" s="413"/>
    </row>
    <row r="12074" spans="2:8" x14ac:dyDescent="0.35">
      <c r="B12074" s="410" t="s">
        <v>12882</v>
      </c>
      <c r="C12074" s="411" t="s">
        <v>361</v>
      </c>
      <c r="D12074" s="412"/>
      <c r="E12074" s="412">
        <v>0</v>
      </c>
      <c r="F12074" s="412">
        <v>22499.99</v>
      </c>
      <c r="G12074" s="412"/>
      <c r="H12074" s="413"/>
    </row>
    <row r="12075" spans="2:8" x14ac:dyDescent="0.35">
      <c r="B12075" s="410" t="s">
        <v>12883</v>
      </c>
      <c r="C12075" s="411" t="s">
        <v>361</v>
      </c>
      <c r="D12075" s="412"/>
      <c r="E12075" s="412">
        <v>22499.99</v>
      </c>
      <c r="F12075" s="412">
        <v>0</v>
      </c>
      <c r="G12075" s="412"/>
      <c r="H12075" s="413"/>
    </row>
    <row r="12076" spans="2:8" x14ac:dyDescent="0.35">
      <c r="B12076" s="410" t="s">
        <v>12884</v>
      </c>
      <c r="C12076" s="411" t="s">
        <v>361</v>
      </c>
      <c r="D12076" s="412"/>
      <c r="E12076" s="412">
        <v>0</v>
      </c>
      <c r="F12076" s="412">
        <v>5899.99</v>
      </c>
      <c r="G12076" s="412"/>
      <c r="H12076" s="413"/>
    </row>
    <row r="12077" spans="2:8" x14ac:dyDescent="0.35">
      <c r="B12077" s="410" t="s">
        <v>12885</v>
      </c>
      <c r="C12077" s="411" t="s">
        <v>361</v>
      </c>
      <c r="D12077" s="412"/>
      <c r="E12077" s="412">
        <v>5899.99</v>
      </c>
      <c r="F12077" s="412">
        <v>0</v>
      </c>
      <c r="G12077" s="412"/>
      <c r="H12077" s="413"/>
    </row>
    <row r="12078" spans="2:8" x14ac:dyDescent="0.35">
      <c r="B12078" s="410" t="s">
        <v>12886</v>
      </c>
      <c r="C12078" s="411" t="s">
        <v>521</v>
      </c>
      <c r="D12078" s="412"/>
      <c r="E12078" s="412">
        <v>0</v>
      </c>
      <c r="F12078" s="412">
        <v>1249.99</v>
      </c>
      <c r="G12078" s="412"/>
      <c r="H12078" s="413"/>
    </row>
    <row r="12079" spans="2:8" x14ac:dyDescent="0.35">
      <c r="B12079" s="410" t="s">
        <v>12887</v>
      </c>
      <c r="C12079" s="411" t="s">
        <v>521</v>
      </c>
      <c r="D12079" s="412"/>
      <c r="E12079" s="412">
        <v>1249.99</v>
      </c>
      <c r="F12079" s="412">
        <v>0</v>
      </c>
      <c r="G12079" s="412"/>
      <c r="H12079" s="413"/>
    </row>
    <row r="12080" spans="2:8" x14ac:dyDescent="0.35">
      <c r="B12080" s="410" t="s">
        <v>12888</v>
      </c>
      <c r="C12080" s="411" t="s">
        <v>521</v>
      </c>
      <c r="D12080" s="412"/>
      <c r="E12080" s="412">
        <v>0</v>
      </c>
      <c r="F12080" s="412">
        <v>15999.99</v>
      </c>
      <c r="G12080" s="412"/>
      <c r="H12080" s="413"/>
    </row>
    <row r="12081" spans="2:8" x14ac:dyDescent="0.35">
      <c r="B12081" s="410" t="s">
        <v>12889</v>
      </c>
      <c r="C12081" s="411" t="s">
        <v>521</v>
      </c>
      <c r="D12081" s="412"/>
      <c r="E12081" s="412">
        <v>15999.99</v>
      </c>
      <c r="F12081" s="412">
        <v>0</v>
      </c>
      <c r="G12081" s="412"/>
      <c r="H12081" s="413"/>
    </row>
    <row r="12082" spans="2:8" ht="27.75" x14ac:dyDescent="0.35">
      <c r="B12082" s="410" t="s">
        <v>12890</v>
      </c>
      <c r="C12082" s="411" t="s">
        <v>901</v>
      </c>
      <c r="D12082" s="412"/>
      <c r="E12082" s="412">
        <v>0</v>
      </c>
      <c r="F12082" s="412">
        <v>12000</v>
      </c>
      <c r="G12082" s="412"/>
      <c r="H12082" s="413"/>
    </row>
    <row r="12083" spans="2:8" ht="27.75" x14ac:dyDescent="0.35">
      <c r="B12083" s="410" t="s">
        <v>12891</v>
      </c>
      <c r="C12083" s="411" t="s">
        <v>901</v>
      </c>
      <c r="D12083" s="412"/>
      <c r="E12083" s="412">
        <v>12000</v>
      </c>
      <c r="F12083" s="412">
        <v>0</v>
      </c>
      <c r="G12083" s="412"/>
      <c r="H12083" s="413"/>
    </row>
    <row r="12084" spans="2:8" ht="27.75" x14ac:dyDescent="0.35">
      <c r="B12084" s="410" t="s">
        <v>12892</v>
      </c>
      <c r="C12084" s="411" t="s">
        <v>3604</v>
      </c>
      <c r="D12084" s="412">
        <v>0</v>
      </c>
      <c r="E12084" s="412">
        <v>42474</v>
      </c>
      <c r="F12084" s="412">
        <v>42474</v>
      </c>
      <c r="G12084" s="412">
        <v>0</v>
      </c>
      <c r="H12084" s="413"/>
    </row>
    <row r="12085" spans="2:8" x14ac:dyDescent="0.35">
      <c r="B12085" s="410" t="s">
        <v>12893</v>
      </c>
      <c r="C12085" s="411" t="s">
        <v>3606</v>
      </c>
      <c r="D12085" s="412">
        <v>0</v>
      </c>
      <c r="E12085" s="412">
        <v>34974</v>
      </c>
      <c r="F12085" s="412">
        <v>34974</v>
      </c>
      <c r="G12085" s="412">
        <v>0</v>
      </c>
      <c r="H12085" s="413"/>
    </row>
    <row r="12086" spans="2:8" x14ac:dyDescent="0.35">
      <c r="B12086" s="410" t="s">
        <v>12894</v>
      </c>
      <c r="C12086" s="411" t="s">
        <v>3606</v>
      </c>
      <c r="D12086" s="412">
        <v>0</v>
      </c>
      <c r="E12086" s="412">
        <v>34974</v>
      </c>
      <c r="F12086" s="412">
        <v>34974</v>
      </c>
      <c r="G12086" s="412">
        <v>0</v>
      </c>
      <c r="H12086" s="413"/>
    </row>
    <row r="12087" spans="2:8" ht="40.5" x14ac:dyDescent="0.35">
      <c r="B12087" s="410" t="s">
        <v>12895</v>
      </c>
      <c r="C12087" s="411" t="s">
        <v>1272</v>
      </c>
      <c r="D12087" s="412"/>
      <c r="E12087" s="412">
        <v>0</v>
      </c>
      <c r="F12087" s="412">
        <v>9860</v>
      </c>
      <c r="G12087" s="412"/>
      <c r="H12087" s="413"/>
    </row>
    <row r="12088" spans="2:8" ht="40.5" x14ac:dyDescent="0.35">
      <c r="B12088" s="410" t="s">
        <v>12896</v>
      </c>
      <c r="C12088" s="411" t="s">
        <v>1272</v>
      </c>
      <c r="D12088" s="412"/>
      <c r="E12088" s="412">
        <v>9860</v>
      </c>
      <c r="F12088" s="412">
        <v>0</v>
      </c>
      <c r="G12088" s="412"/>
      <c r="H12088" s="413"/>
    </row>
    <row r="12089" spans="2:8" ht="40.5" x14ac:dyDescent="0.35">
      <c r="B12089" s="410" t="s">
        <v>12897</v>
      </c>
      <c r="C12089" s="411" t="s">
        <v>1272</v>
      </c>
      <c r="D12089" s="412"/>
      <c r="E12089" s="412">
        <v>0</v>
      </c>
      <c r="F12089" s="412">
        <v>21344</v>
      </c>
      <c r="G12089" s="412"/>
      <c r="H12089" s="413"/>
    </row>
    <row r="12090" spans="2:8" ht="40.5" x14ac:dyDescent="0.35">
      <c r="B12090" s="410" t="s">
        <v>12898</v>
      </c>
      <c r="C12090" s="411" t="s">
        <v>1272</v>
      </c>
      <c r="D12090" s="412"/>
      <c r="E12090" s="412">
        <v>21344</v>
      </c>
      <c r="F12090" s="412">
        <v>0</v>
      </c>
      <c r="G12090" s="412"/>
      <c r="H12090" s="413"/>
    </row>
    <row r="12091" spans="2:8" ht="40.5" x14ac:dyDescent="0.35">
      <c r="B12091" s="410" t="s">
        <v>12899</v>
      </c>
      <c r="C12091" s="411" t="s">
        <v>1272</v>
      </c>
      <c r="D12091" s="412"/>
      <c r="E12091" s="412">
        <v>0</v>
      </c>
      <c r="F12091" s="412">
        <v>3770</v>
      </c>
      <c r="G12091" s="412"/>
      <c r="H12091" s="413"/>
    </row>
    <row r="12092" spans="2:8" ht="40.5" x14ac:dyDescent="0.35">
      <c r="B12092" s="410" t="s">
        <v>12900</v>
      </c>
      <c r="C12092" s="411" t="s">
        <v>1272</v>
      </c>
      <c r="D12092" s="412"/>
      <c r="E12092" s="412">
        <v>3770</v>
      </c>
      <c r="F12092" s="412">
        <v>0</v>
      </c>
      <c r="G12092" s="412"/>
      <c r="H12092" s="413"/>
    </row>
    <row r="12093" spans="2:8" x14ac:dyDescent="0.35">
      <c r="B12093" s="410" t="s">
        <v>12901</v>
      </c>
      <c r="C12093" s="411" t="s">
        <v>4158</v>
      </c>
      <c r="D12093" s="412">
        <v>0</v>
      </c>
      <c r="E12093" s="412">
        <v>7500</v>
      </c>
      <c r="F12093" s="412">
        <v>7500</v>
      </c>
      <c r="G12093" s="412">
        <v>0</v>
      </c>
      <c r="H12093" s="413"/>
    </row>
    <row r="12094" spans="2:8" x14ac:dyDescent="0.35">
      <c r="B12094" s="410" t="s">
        <v>12902</v>
      </c>
      <c r="C12094" s="411" t="s">
        <v>4158</v>
      </c>
      <c r="D12094" s="412">
        <v>0</v>
      </c>
      <c r="E12094" s="412">
        <v>7500</v>
      </c>
      <c r="F12094" s="412">
        <v>7500</v>
      </c>
      <c r="G12094" s="412">
        <v>0</v>
      </c>
      <c r="H12094" s="413"/>
    </row>
    <row r="12095" spans="2:8" ht="40.5" x14ac:dyDescent="0.35">
      <c r="B12095" s="410" t="s">
        <v>12903</v>
      </c>
      <c r="C12095" s="411" t="s">
        <v>593</v>
      </c>
      <c r="D12095" s="412"/>
      <c r="E12095" s="412">
        <v>0</v>
      </c>
      <c r="F12095" s="412">
        <v>7500</v>
      </c>
      <c r="G12095" s="412"/>
      <c r="H12095" s="413"/>
    </row>
    <row r="12096" spans="2:8" ht="40.5" x14ac:dyDescent="0.35">
      <c r="B12096" s="410" t="s">
        <v>12904</v>
      </c>
      <c r="C12096" s="411" t="s">
        <v>593</v>
      </c>
      <c r="D12096" s="412"/>
      <c r="E12096" s="412">
        <v>7500</v>
      </c>
      <c r="F12096" s="412">
        <v>0</v>
      </c>
      <c r="G12096" s="412"/>
      <c r="H12096" s="413"/>
    </row>
    <row r="12097" spans="2:8" ht="27.75" x14ac:dyDescent="0.35">
      <c r="B12097" s="410" t="s">
        <v>12905</v>
      </c>
      <c r="C12097" s="411" t="s">
        <v>3612</v>
      </c>
      <c r="D12097" s="412">
        <v>0</v>
      </c>
      <c r="E12097" s="412">
        <v>18399.919999999998</v>
      </c>
      <c r="F12097" s="412">
        <v>18399.919999999998</v>
      </c>
      <c r="G12097" s="412">
        <v>0</v>
      </c>
      <c r="H12097" s="413"/>
    </row>
    <row r="12098" spans="2:8" ht="27.75" x14ac:dyDescent="0.35">
      <c r="B12098" s="410" t="s">
        <v>12906</v>
      </c>
      <c r="C12098" s="411" t="s">
        <v>3614</v>
      </c>
      <c r="D12098" s="412">
        <v>0</v>
      </c>
      <c r="E12098" s="412">
        <v>18399.919999999998</v>
      </c>
      <c r="F12098" s="412">
        <v>18399.919999999998</v>
      </c>
      <c r="G12098" s="412">
        <v>0</v>
      </c>
      <c r="H12098" s="413"/>
    </row>
    <row r="12099" spans="2:8" ht="27.75" x14ac:dyDescent="0.35">
      <c r="B12099" s="410" t="s">
        <v>12907</v>
      </c>
      <c r="C12099" s="411" t="s">
        <v>3614</v>
      </c>
      <c r="D12099" s="412">
        <v>0</v>
      </c>
      <c r="E12099" s="412">
        <v>18399.919999999998</v>
      </c>
      <c r="F12099" s="412">
        <v>18399.919999999998</v>
      </c>
      <c r="G12099" s="412">
        <v>0</v>
      </c>
      <c r="H12099" s="413"/>
    </row>
    <row r="12100" spans="2:8" x14ac:dyDescent="0.35">
      <c r="B12100" s="410" t="s">
        <v>12908</v>
      </c>
      <c r="C12100" s="411" t="s">
        <v>361</v>
      </c>
      <c r="D12100" s="412"/>
      <c r="E12100" s="412">
        <v>0</v>
      </c>
      <c r="F12100" s="412">
        <v>2299.9899999999998</v>
      </c>
      <c r="G12100" s="412"/>
      <c r="H12100" s="413"/>
    </row>
    <row r="12101" spans="2:8" x14ac:dyDescent="0.35">
      <c r="B12101" s="410" t="s">
        <v>12909</v>
      </c>
      <c r="C12101" s="411" t="s">
        <v>361</v>
      </c>
      <c r="D12101" s="412"/>
      <c r="E12101" s="412">
        <v>2299.9899999999998</v>
      </c>
      <c r="F12101" s="412">
        <v>0</v>
      </c>
      <c r="G12101" s="412"/>
      <c r="H12101" s="413"/>
    </row>
    <row r="12102" spans="2:8" x14ac:dyDescent="0.35">
      <c r="B12102" s="410" t="s">
        <v>12910</v>
      </c>
      <c r="C12102" s="411" t="s">
        <v>361</v>
      </c>
      <c r="D12102" s="412"/>
      <c r="E12102" s="412">
        <v>0</v>
      </c>
      <c r="F12102" s="412">
        <v>2299.9899999999998</v>
      </c>
      <c r="G12102" s="412"/>
      <c r="H12102" s="413"/>
    </row>
    <row r="12103" spans="2:8" x14ac:dyDescent="0.35">
      <c r="B12103" s="410" t="s">
        <v>12911</v>
      </c>
      <c r="C12103" s="411" t="s">
        <v>361</v>
      </c>
      <c r="D12103" s="412"/>
      <c r="E12103" s="412">
        <v>2299.9899999999998</v>
      </c>
      <c r="F12103" s="412">
        <v>0</v>
      </c>
      <c r="G12103" s="412"/>
      <c r="H12103" s="413"/>
    </row>
    <row r="12104" spans="2:8" x14ac:dyDescent="0.35">
      <c r="B12104" s="410" t="s">
        <v>12912</v>
      </c>
      <c r="C12104" s="411" t="s">
        <v>361</v>
      </c>
      <c r="D12104" s="412"/>
      <c r="E12104" s="412">
        <v>0</v>
      </c>
      <c r="F12104" s="412">
        <v>2299.9899999999998</v>
      </c>
      <c r="G12104" s="412"/>
      <c r="H12104" s="413"/>
    </row>
    <row r="12105" spans="2:8" x14ac:dyDescent="0.35">
      <c r="B12105" s="410" t="s">
        <v>12913</v>
      </c>
      <c r="C12105" s="411" t="s">
        <v>361</v>
      </c>
      <c r="D12105" s="412"/>
      <c r="E12105" s="412">
        <v>2299.9899999999998</v>
      </c>
      <c r="F12105" s="412">
        <v>0</v>
      </c>
      <c r="G12105" s="412"/>
      <c r="H12105" s="413"/>
    </row>
    <row r="12106" spans="2:8" x14ac:dyDescent="0.35">
      <c r="B12106" s="410" t="s">
        <v>12914</v>
      </c>
      <c r="C12106" s="411" t="s">
        <v>361</v>
      </c>
      <c r="D12106" s="412"/>
      <c r="E12106" s="412">
        <v>0</v>
      </c>
      <c r="F12106" s="412">
        <v>2299.9899999999998</v>
      </c>
      <c r="G12106" s="412"/>
      <c r="H12106" s="413"/>
    </row>
    <row r="12107" spans="2:8" x14ac:dyDescent="0.35">
      <c r="B12107" s="410" t="s">
        <v>12915</v>
      </c>
      <c r="C12107" s="411" t="s">
        <v>361</v>
      </c>
      <c r="D12107" s="412"/>
      <c r="E12107" s="412">
        <v>2299.9899999999998</v>
      </c>
      <c r="F12107" s="412">
        <v>0</v>
      </c>
      <c r="G12107" s="412"/>
      <c r="H12107" s="413"/>
    </row>
    <row r="12108" spans="2:8" x14ac:dyDescent="0.35">
      <c r="B12108" s="410" t="s">
        <v>12916</v>
      </c>
      <c r="C12108" s="411" t="s">
        <v>361</v>
      </c>
      <c r="D12108" s="412"/>
      <c r="E12108" s="412">
        <v>0</v>
      </c>
      <c r="F12108" s="412">
        <v>2299.9899999999998</v>
      </c>
      <c r="G12108" s="412"/>
      <c r="H12108" s="413"/>
    </row>
    <row r="12109" spans="2:8" x14ac:dyDescent="0.35">
      <c r="B12109" s="410" t="s">
        <v>12917</v>
      </c>
      <c r="C12109" s="411" t="s">
        <v>361</v>
      </c>
      <c r="D12109" s="412"/>
      <c r="E12109" s="412">
        <v>2299.9899999999998</v>
      </c>
      <c r="F12109" s="412">
        <v>0</v>
      </c>
      <c r="G12109" s="412"/>
      <c r="H12109" s="413"/>
    </row>
    <row r="12110" spans="2:8" x14ac:dyDescent="0.35">
      <c r="B12110" s="410" t="s">
        <v>12918</v>
      </c>
      <c r="C12110" s="411" t="s">
        <v>361</v>
      </c>
      <c r="D12110" s="412"/>
      <c r="E12110" s="412">
        <v>0</v>
      </c>
      <c r="F12110" s="412">
        <v>2299.9899999999998</v>
      </c>
      <c r="G12110" s="412"/>
      <c r="H12110" s="413"/>
    </row>
    <row r="12111" spans="2:8" x14ac:dyDescent="0.35">
      <c r="B12111" s="410" t="s">
        <v>12919</v>
      </c>
      <c r="C12111" s="411" t="s">
        <v>361</v>
      </c>
      <c r="D12111" s="412"/>
      <c r="E12111" s="412">
        <v>2299.9899999999998</v>
      </c>
      <c r="F12111" s="412">
        <v>0</v>
      </c>
      <c r="G12111" s="412"/>
      <c r="H12111" s="413"/>
    </row>
    <row r="12112" spans="2:8" x14ac:dyDescent="0.35">
      <c r="B12112" s="410" t="s">
        <v>12920</v>
      </c>
      <c r="C12112" s="411" t="s">
        <v>361</v>
      </c>
      <c r="D12112" s="412"/>
      <c r="E12112" s="412">
        <v>0</v>
      </c>
      <c r="F12112" s="412">
        <v>2299.9899999999998</v>
      </c>
      <c r="G12112" s="412"/>
      <c r="H12112" s="413"/>
    </row>
    <row r="12113" spans="2:8" x14ac:dyDescent="0.35">
      <c r="B12113" s="410" t="s">
        <v>12921</v>
      </c>
      <c r="C12113" s="411" t="s">
        <v>361</v>
      </c>
      <c r="D12113" s="412"/>
      <c r="E12113" s="412">
        <v>2299.9899999999998</v>
      </c>
      <c r="F12113" s="412">
        <v>0</v>
      </c>
      <c r="G12113" s="412"/>
      <c r="H12113" s="413"/>
    </row>
    <row r="12114" spans="2:8" x14ac:dyDescent="0.35">
      <c r="B12114" s="410" t="s">
        <v>12922</v>
      </c>
      <c r="C12114" s="411" t="s">
        <v>361</v>
      </c>
      <c r="D12114" s="412"/>
      <c r="E12114" s="412">
        <v>0</v>
      </c>
      <c r="F12114" s="412">
        <v>2299.9899999999998</v>
      </c>
      <c r="G12114" s="412"/>
      <c r="H12114" s="413"/>
    </row>
    <row r="12115" spans="2:8" x14ac:dyDescent="0.35">
      <c r="B12115" s="410" t="s">
        <v>12923</v>
      </c>
      <c r="C12115" s="411" t="s">
        <v>361</v>
      </c>
      <c r="D12115" s="412"/>
      <c r="E12115" s="412">
        <v>2299.9899999999998</v>
      </c>
      <c r="F12115" s="412">
        <v>0</v>
      </c>
      <c r="G12115" s="412"/>
      <c r="H12115" s="413"/>
    </row>
    <row r="12116" spans="2:8" ht="27.75" x14ac:dyDescent="0.35">
      <c r="B12116" s="410">
        <v>8270</v>
      </c>
      <c r="C12116" s="411" t="s">
        <v>12924</v>
      </c>
      <c r="D12116" s="412">
        <v>0</v>
      </c>
      <c r="E12116" s="412">
        <v>4968091.6500000004</v>
      </c>
      <c r="F12116" s="412">
        <v>0</v>
      </c>
      <c r="G12116" s="412">
        <v>4968091.6500000004</v>
      </c>
      <c r="H12116" s="413"/>
    </row>
    <row r="12117" spans="2:8" ht="27.75" x14ac:dyDescent="0.35">
      <c r="B12117" s="410">
        <v>8271</v>
      </c>
      <c r="C12117" s="411" t="s">
        <v>12925</v>
      </c>
      <c r="D12117" s="412">
        <v>0</v>
      </c>
      <c r="E12117" s="412">
        <v>4370260.87</v>
      </c>
      <c r="F12117" s="412">
        <v>0</v>
      </c>
      <c r="G12117" s="412">
        <v>4370260.87</v>
      </c>
      <c r="H12117" s="413"/>
    </row>
    <row r="12118" spans="2:8" x14ac:dyDescent="0.35">
      <c r="B12118" s="410" t="s">
        <v>12926</v>
      </c>
      <c r="C12118" s="411" t="s">
        <v>1719</v>
      </c>
      <c r="D12118" s="412">
        <v>0</v>
      </c>
      <c r="E12118" s="412">
        <v>2793360.65</v>
      </c>
      <c r="F12118" s="412">
        <v>0</v>
      </c>
      <c r="G12118" s="412">
        <v>2793360.65</v>
      </c>
      <c r="H12118" s="413"/>
    </row>
    <row r="12119" spans="2:8" ht="27.75" x14ac:dyDescent="0.35">
      <c r="B12119" s="410" t="s">
        <v>12927</v>
      </c>
      <c r="C12119" s="411" t="s">
        <v>1721</v>
      </c>
      <c r="D12119" s="412">
        <v>0</v>
      </c>
      <c r="E12119" s="412">
        <v>1401155.18</v>
      </c>
      <c r="F12119" s="412">
        <v>0</v>
      </c>
      <c r="G12119" s="412">
        <v>1401155.18</v>
      </c>
      <c r="H12119" s="413"/>
    </row>
    <row r="12120" spans="2:8" x14ac:dyDescent="0.35">
      <c r="B12120" s="410" t="s">
        <v>12928</v>
      </c>
      <c r="C12120" s="411" t="s">
        <v>1723</v>
      </c>
      <c r="D12120" s="412">
        <v>0</v>
      </c>
      <c r="E12120" s="412">
        <v>1401155.18</v>
      </c>
      <c r="F12120" s="412">
        <v>0</v>
      </c>
      <c r="G12120" s="412">
        <v>1401155.18</v>
      </c>
      <c r="H12120" s="413"/>
    </row>
    <row r="12121" spans="2:8" x14ac:dyDescent="0.35">
      <c r="B12121" s="410" t="s">
        <v>12929</v>
      </c>
      <c r="C12121" s="411" t="s">
        <v>1725</v>
      </c>
      <c r="D12121" s="412">
        <v>0</v>
      </c>
      <c r="E12121" s="412">
        <v>1401155.18</v>
      </c>
      <c r="F12121" s="412">
        <v>0</v>
      </c>
      <c r="G12121" s="412">
        <v>1401155.18</v>
      </c>
      <c r="H12121" s="413"/>
    </row>
    <row r="12122" spans="2:8" ht="40.5" x14ac:dyDescent="0.35">
      <c r="B12122" s="410" t="s">
        <v>12930</v>
      </c>
      <c r="C12122" s="411" t="s">
        <v>591</v>
      </c>
      <c r="D12122" s="412"/>
      <c r="E12122" s="412">
        <v>2200</v>
      </c>
      <c r="F12122" s="412">
        <v>0</v>
      </c>
      <c r="G12122" s="412"/>
      <c r="H12122" s="413"/>
    </row>
    <row r="12123" spans="2:8" ht="40.5" x14ac:dyDescent="0.35">
      <c r="B12123" s="410" t="s">
        <v>12931</v>
      </c>
      <c r="C12123" s="411" t="s">
        <v>617</v>
      </c>
      <c r="D12123" s="412"/>
      <c r="E12123" s="412">
        <v>2200</v>
      </c>
      <c r="F12123" s="412">
        <v>0</v>
      </c>
      <c r="G12123" s="412"/>
      <c r="H12123" s="413"/>
    </row>
    <row r="12124" spans="2:8" ht="40.5" x14ac:dyDescent="0.35">
      <c r="B12124" s="410" t="s">
        <v>12932</v>
      </c>
      <c r="C12124" s="411" t="s">
        <v>617</v>
      </c>
      <c r="D12124" s="412"/>
      <c r="E12124" s="412">
        <v>2500</v>
      </c>
      <c r="F12124" s="412">
        <v>0</v>
      </c>
      <c r="G12124" s="412"/>
      <c r="H12124" s="413"/>
    </row>
    <row r="12125" spans="2:8" ht="40.5" x14ac:dyDescent="0.35">
      <c r="B12125" s="410" t="s">
        <v>12933</v>
      </c>
      <c r="C12125" s="411" t="s">
        <v>617</v>
      </c>
      <c r="D12125" s="412"/>
      <c r="E12125" s="412">
        <v>2200</v>
      </c>
      <c r="F12125" s="412">
        <v>0</v>
      </c>
      <c r="G12125" s="412"/>
      <c r="H12125" s="413"/>
    </row>
    <row r="12126" spans="2:8" ht="40.5" x14ac:dyDescent="0.35">
      <c r="B12126" s="410" t="s">
        <v>12934</v>
      </c>
      <c r="C12126" s="411" t="s">
        <v>617</v>
      </c>
      <c r="D12126" s="412"/>
      <c r="E12126" s="412">
        <v>2200</v>
      </c>
      <c r="F12126" s="412">
        <v>0</v>
      </c>
      <c r="G12126" s="412"/>
      <c r="H12126" s="413"/>
    </row>
    <row r="12127" spans="2:8" ht="40.5" x14ac:dyDescent="0.35">
      <c r="B12127" s="410" t="s">
        <v>12935</v>
      </c>
      <c r="C12127" s="411" t="s">
        <v>617</v>
      </c>
      <c r="D12127" s="412"/>
      <c r="E12127" s="412">
        <v>2200</v>
      </c>
      <c r="F12127" s="412">
        <v>0</v>
      </c>
      <c r="G12127" s="412"/>
      <c r="H12127" s="413"/>
    </row>
    <row r="12128" spans="2:8" ht="40.5" x14ac:dyDescent="0.35">
      <c r="B12128" s="410" t="s">
        <v>12936</v>
      </c>
      <c r="C12128" s="411" t="s">
        <v>617</v>
      </c>
      <c r="D12128" s="412"/>
      <c r="E12128" s="412">
        <v>3000</v>
      </c>
      <c r="F12128" s="412">
        <v>0</v>
      </c>
      <c r="G12128" s="412"/>
      <c r="H12128" s="413"/>
    </row>
    <row r="12129" spans="2:8" ht="40.5" x14ac:dyDescent="0.35">
      <c r="B12129" s="410" t="s">
        <v>12937</v>
      </c>
      <c r="C12129" s="411" t="s">
        <v>617</v>
      </c>
      <c r="D12129" s="412"/>
      <c r="E12129" s="412">
        <v>2200</v>
      </c>
      <c r="F12129" s="412">
        <v>0</v>
      </c>
      <c r="G12129" s="412"/>
      <c r="H12129" s="413"/>
    </row>
    <row r="12130" spans="2:8" ht="40.5" x14ac:dyDescent="0.35">
      <c r="B12130" s="410" t="s">
        <v>12938</v>
      </c>
      <c r="C12130" s="411" t="s">
        <v>617</v>
      </c>
      <c r="D12130" s="412"/>
      <c r="E12130" s="412">
        <v>2500</v>
      </c>
      <c r="F12130" s="412">
        <v>0</v>
      </c>
      <c r="G12130" s="412"/>
      <c r="H12130" s="413"/>
    </row>
    <row r="12131" spans="2:8" ht="40.5" x14ac:dyDescent="0.35">
      <c r="B12131" s="410" t="s">
        <v>12939</v>
      </c>
      <c r="C12131" s="411" t="s">
        <v>617</v>
      </c>
      <c r="D12131" s="412"/>
      <c r="E12131" s="412">
        <v>3000</v>
      </c>
      <c r="F12131" s="412">
        <v>0</v>
      </c>
      <c r="G12131" s="412"/>
      <c r="H12131" s="413"/>
    </row>
    <row r="12132" spans="2:8" ht="40.5" x14ac:dyDescent="0.35">
      <c r="B12132" s="410" t="s">
        <v>12940</v>
      </c>
      <c r="C12132" s="411" t="s">
        <v>617</v>
      </c>
      <c r="D12132" s="412"/>
      <c r="E12132" s="412">
        <v>2200</v>
      </c>
      <c r="F12132" s="412">
        <v>0</v>
      </c>
      <c r="G12132" s="412"/>
      <c r="H12132" s="413"/>
    </row>
    <row r="12133" spans="2:8" ht="40.5" x14ac:dyDescent="0.35">
      <c r="B12133" s="410" t="s">
        <v>12941</v>
      </c>
      <c r="C12133" s="411" t="s">
        <v>617</v>
      </c>
      <c r="D12133" s="412"/>
      <c r="E12133" s="412">
        <v>7000</v>
      </c>
      <c r="F12133" s="412">
        <v>0</v>
      </c>
      <c r="G12133" s="412"/>
      <c r="H12133" s="413"/>
    </row>
    <row r="12134" spans="2:8" ht="40.5" x14ac:dyDescent="0.35">
      <c r="B12134" s="410" t="s">
        <v>12942</v>
      </c>
      <c r="C12134" s="411" t="s">
        <v>617</v>
      </c>
      <c r="D12134" s="412"/>
      <c r="E12134" s="412">
        <v>2200</v>
      </c>
      <c r="F12134" s="412">
        <v>0</v>
      </c>
      <c r="G12134" s="412"/>
      <c r="H12134" s="413"/>
    </row>
    <row r="12135" spans="2:8" ht="40.5" x14ac:dyDescent="0.35">
      <c r="B12135" s="410" t="s">
        <v>12943</v>
      </c>
      <c r="C12135" s="411" t="s">
        <v>617</v>
      </c>
      <c r="D12135" s="412"/>
      <c r="E12135" s="412">
        <v>2500</v>
      </c>
      <c r="F12135" s="412">
        <v>0</v>
      </c>
      <c r="G12135" s="412"/>
      <c r="H12135" s="413"/>
    </row>
    <row r="12136" spans="2:8" ht="40.5" x14ac:dyDescent="0.35">
      <c r="B12136" s="410" t="s">
        <v>12944</v>
      </c>
      <c r="C12136" s="411" t="s">
        <v>617</v>
      </c>
      <c r="D12136" s="412"/>
      <c r="E12136" s="412">
        <v>11000</v>
      </c>
      <c r="F12136" s="412">
        <v>0</v>
      </c>
      <c r="G12136" s="412"/>
      <c r="H12136" s="413"/>
    </row>
    <row r="12137" spans="2:8" ht="40.5" x14ac:dyDescent="0.35">
      <c r="B12137" s="410" t="s">
        <v>12945</v>
      </c>
      <c r="C12137" s="411" t="s">
        <v>617</v>
      </c>
      <c r="D12137" s="412"/>
      <c r="E12137" s="412">
        <v>2200</v>
      </c>
      <c r="F12137" s="412">
        <v>0</v>
      </c>
      <c r="G12137" s="412"/>
      <c r="H12137" s="413"/>
    </row>
    <row r="12138" spans="2:8" ht="40.5" x14ac:dyDescent="0.35">
      <c r="B12138" s="410" t="s">
        <v>12946</v>
      </c>
      <c r="C12138" s="411" t="s">
        <v>627</v>
      </c>
      <c r="D12138" s="412"/>
      <c r="E12138" s="412">
        <v>2500</v>
      </c>
      <c r="F12138" s="412">
        <v>0</v>
      </c>
      <c r="G12138" s="412"/>
      <c r="H12138" s="413"/>
    </row>
    <row r="12139" spans="2:8" ht="40.5" x14ac:dyDescent="0.35">
      <c r="B12139" s="410" t="s">
        <v>12947</v>
      </c>
      <c r="C12139" s="411" t="s">
        <v>627</v>
      </c>
      <c r="D12139" s="412"/>
      <c r="E12139" s="412">
        <v>3000</v>
      </c>
      <c r="F12139" s="412">
        <v>0</v>
      </c>
      <c r="G12139" s="412"/>
      <c r="H12139" s="413"/>
    </row>
    <row r="12140" spans="2:8" ht="40.5" x14ac:dyDescent="0.35">
      <c r="B12140" s="410" t="s">
        <v>12948</v>
      </c>
      <c r="C12140" s="411" t="s">
        <v>627</v>
      </c>
      <c r="D12140" s="412"/>
      <c r="E12140" s="412">
        <v>2200</v>
      </c>
      <c r="F12140" s="412">
        <v>0</v>
      </c>
      <c r="G12140" s="412"/>
      <c r="H12140" s="413"/>
    </row>
    <row r="12141" spans="2:8" ht="40.5" x14ac:dyDescent="0.35">
      <c r="B12141" s="410" t="s">
        <v>12949</v>
      </c>
      <c r="C12141" s="411" t="s">
        <v>627</v>
      </c>
      <c r="D12141" s="412"/>
      <c r="E12141" s="412">
        <v>2200</v>
      </c>
      <c r="F12141" s="412">
        <v>0</v>
      </c>
      <c r="G12141" s="412"/>
      <c r="H12141" s="413"/>
    </row>
    <row r="12142" spans="2:8" ht="40.5" x14ac:dyDescent="0.35">
      <c r="B12142" s="410" t="s">
        <v>12950</v>
      </c>
      <c r="C12142" s="411" t="s">
        <v>627</v>
      </c>
      <c r="D12142" s="412"/>
      <c r="E12142" s="412">
        <v>2200</v>
      </c>
      <c r="F12142" s="412">
        <v>0</v>
      </c>
      <c r="G12142" s="412"/>
      <c r="H12142" s="413"/>
    </row>
    <row r="12143" spans="2:8" ht="40.5" x14ac:dyDescent="0.35">
      <c r="B12143" s="410" t="s">
        <v>12951</v>
      </c>
      <c r="C12143" s="411" t="s">
        <v>627</v>
      </c>
      <c r="D12143" s="412"/>
      <c r="E12143" s="412">
        <v>3000</v>
      </c>
      <c r="F12143" s="412">
        <v>0</v>
      </c>
      <c r="G12143" s="412"/>
      <c r="H12143" s="413"/>
    </row>
    <row r="12144" spans="2:8" ht="40.5" x14ac:dyDescent="0.35">
      <c r="B12144" s="410" t="s">
        <v>12952</v>
      </c>
      <c r="C12144" s="411" t="s">
        <v>627</v>
      </c>
      <c r="D12144" s="412"/>
      <c r="E12144" s="412">
        <v>2200</v>
      </c>
      <c r="F12144" s="412">
        <v>0</v>
      </c>
      <c r="G12144" s="412"/>
      <c r="H12144" s="413"/>
    </row>
    <row r="12145" spans="2:8" ht="40.5" x14ac:dyDescent="0.35">
      <c r="B12145" s="410" t="s">
        <v>12953</v>
      </c>
      <c r="C12145" s="411" t="s">
        <v>627</v>
      </c>
      <c r="D12145" s="412"/>
      <c r="E12145" s="412">
        <v>2200</v>
      </c>
      <c r="F12145" s="412">
        <v>0</v>
      </c>
      <c r="G12145" s="412"/>
      <c r="H12145" s="413"/>
    </row>
    <row r="12146" spans="2:8" ht="40.5" x14ac:dyDescent="0.35">
      <c r="B12146" s="410" t="s">
        <v>12954</v>
      </c>
      <c r="C12146" s="411" t="s">
        <v>627</v>
      </c>
      <c r="D12146" s="412"/>
      <c r="E12146" s="412">
        <v>3000</v>
      </c>
      <c r="F12146" s="412">
        <v>0</v>
      </c>
      <c r="G12146" s="412"/>
      <c r="H12146" s="413"/>
    </row>
    <row r="12147" spans="2:8" ht="40.5" x14ac:dyDescent="0.35">
      <c r="B12147" s="410" t="s">
        <v>12955</v>
      </c>
      <c r="C12147" s="411" t="s">
        <v>627</v>
      </c>
      <c r="D12147" s="412"/>
      <c r="E12147" s="412">
        <v>2200</v>
      </c>
      <c r="F12147" s="412">
        <v>0</v>
      </c>
      <c r="G12147" s="412"/>
      <c r="H12147" s="413"/>
    </row>
    <row r="12148" spans="2:8" ht="40.5" x14ac:dyDescent="0.35">
      <c r="B12148" s="410" t="s">
        <v>12956</v>
      </c>
      <c r="C12148" s="411" t="s">
        <v>627</v>
      </c>
      <c r="D12148" s="412"/>
      <c r="E12148" s="412">
        <v>3000</v>
      </c>
      <c r="F12148" s="412">
        <v>0</v>
      </c>
      <c r="G12148" s="412"/>
      <c r="H12148" s="413"/>
    </row>
    <row r="12149" spans="2:8" ht="40.5" x14ac:dyDescent="0.35">
      <c r="B12149" s="410" t="s">
        <v>12957</v>
      </c>
      <c r="C12149" s="411" t="s">
        <v>627</v>
      </c>
      <c r="D12149" s="412"/>
      <c r="E12149" s="412">
        <v>2500</v>
      </c>
      <c r="F12149" s="412">
        <v>0</v>
      </c>
      <c r="G12149" s="412"/>
      <c r="H12149" s="413"/>
    </row>
    <row r="12150" spans="2:8" ht="40.5" x14ac:dyDescent="0.35">
      <c r="B12150" s="410" t="s">
        <v>12958</v>
      </c>
      <c r="C12150" s="411" t="s">
        <v>627</v>
      </c>
      <c r="D12150" s="412"/>
      <c r="E12150" s="412">
        <v>7000</v>
      </c>
      <c r="F12150" s="412">
        <v>0</v>
      </c>
      <c r="G12150" s="412"/>
      <c r="H12150" s="413"/>
    </row>
    <row r="12151" spans="2:8" ht="40.5" x14ac:dyDescent="0.35">
      <c r="B12151" s="410" t="s">
        <v>12959</v>
      </c>
      <c r="C12151" s="411" t="s">
        <v>627</v>
      </c>
      <c r="D12151" s="412"/>
      <c r="E12151" s="412">
        <v>2500</v>
      </c>
      <c r="F12151" s="412">
        <v>0</v>
      </c>
      <c r="G12151" s="412"/>
      <c r="H12151" s="413"/>
    </row>
    <row r="12152" spans="2:8" ht="40.5" x14ac:dyDescent="0.35">
      <c r="B12152" s="410" t="s">
        <v>12960</v>
      </c>
      <c r="C12152" s="411" t="s">
        <v>627</v>
      </c>
      <c r="D12152" s="412"/>
      <c r="E12152" s="412">
        <v>2500</v>
      </c>
      <c r="F12152" s="412">
        <v>0</v>
      </c>
      <c r="G12152" s="412"/>
      <c r="H12152" s="413"/>
    </row>
    <row r="12153" spans="2:8" ht="40.5" x14ac:dyDescent="0.35">
      <c r="B12153" s="410" t="s">
        <v>12961</v>
      </c>
      <c r="C12153" s="411" t="s">
        <v>627</v>
      </c>
      <c r="D12153" s="412"/>
      <c r="E12153" s="412">
        <v>2200</v>
      </c>
      <c r="F12153" s="412">
        <v>0</v>
      </c>
      <c r="G12153" s="412"/>
      <c r="H12153" s="413"/>
    </row>
    <row r="12154" spans="2:8" ht="40.5" x14ac:dyDescent="0.35">
      <c r="B12154" s="410" t="s">
        <v>12962</v>
      </c>
      <c r="C12154" s="411" t="s">
        <v>627</v>
      </c>
      <c r="D12154" s="412"/>
      <c r="E12154" s="412">
        <v>11000</v>
      </c>
      <c r="F12154" s="412">
        <v>0</v>
      </c>
      <c r="G12154" s="412"/>
      <c r="H12154" s="413"/>
    </row>
    <row r="12155" spans="2:8" ht="40.5" x14ac:dyDescent="0.35">
      <c r="B12155" s="410" t="s">
        <v>12963</v>
      </c>
      <c r="C12155" s="411" t="s">
        <v>627</v>
      </c>
      <c r="D12155" s="412"/>
      <c r="E12155" s="412">
        <v>2200</v>
      </c>
      <c r="F12155" s="412">
        <v>0</v>
      </c>
      <c r="G12155" s="412"/>
      <c r="H12155" s="413"/>
    </row>
    <row r="12156" spans="2:8" ht="40.5" x14ac:dyDescent="0.35">
      <c r="B12156" s="410" t="s">
        <v>12964</v>
      </c>
      <c r="C12156" s="411" t="s">
        <v>637</v>
      </c>
      <c r="D12156" s="412"/>
      <c r="E12156" s="412">
        <v>3787.02</v>
      </c>
      <c r="F12156" s="412">
        <v>0</v>
      </c>
      <c r="G12156" s="412"/>
      <c r="H12156" s="413"/>
    </row>
    <row r="12157" spans="2:8" ht="40.5" x14ac:dyDescent="0.35">
      <c r="B12157" s="410" t="s">
        <v>12965</v>
      </c>
      <c r="C12157" s="411" t="s">
        <v>639</v>
      </c>
      <c r="D12157" s="412"/>
      <c r="E12157" s="412">
        <v>2200</v>
      </c>
      <c r="F12157" s="412">
        <v>0</v>
      </c>
      <c r="G12157" s="412"/>
      <c r="H12157" s="413"/>
    </row>
    <row r="12158" spans="2:8" ht="40.5" x14ac:dyDescent="0.35">
      <c r="B12158" s="410" t="s">
        <v>12966</v>
      </c>
      <c r="C12158" s="411" t="s">
        <v>641</v>
      </c>
      <c r="D12158" s="412"/>
      <c r="E12158" s="412">
        <v>2500</v>
      </c>
      <c r="F12158" s="412">
        <v>0</v>
      </c>
      <c r="G12158" s="412"/>
      <c r="H12158" s="413"/>
    </row>
    <row r="12159" spans="2:8" ht="40.5" x14ac:dyDescent="0.35">
      <c r="B12159" s="410" t="s">
        <v>12967</v>
      </c>
      <c r="C12159" s="411" t="s">
        <v>641</v>
      </c>
      <c r="D12159" s="412"/>
      <c r="E12159" s="412">
        <v>3000</v>
      </c>
      <c r="F12159" s="412">
        <v>0</v>
      </c>
      <c r="G12159" s="412"/>
      <c r="H12159" s="413"/>
    </row>
    <row r="12160" spans="2:8" ht="40.5" x14ac:dyDescent="0.35">
      <c r="B12160" s="410" t="s">
        <v>12968</v>
      </c>
      <c r="C12160" s="411" t="s">
        <v>641</v>
      </c>
      <c r="D12160" s="412"/>
      <c r="E12160" s="412">
        <v>2200</v>
      </c>
      <c r="F12160" s="412">
        <v>0</v>
      </c>
      <c r="G12160" s="412"/>
      <c r="H12160" s="413"/>
    </row>
    <row r="12161" spans="2:8" ht="40.5" x14ac:dyDescent="0.35">
      <c r="B12161" s="410" t="s">
        <v>12969</v>
      </c>
      <c r="C12161" s="411" t="s">
        <v>641</v>
      </c>
      <c r="D12161" s="412"/>
      <c r="E12161" s="412">
        <v>2200</v>
      </c>
      <c r="F12161" s="412">
        <v>0</v>
      </c>
      <c r="G12161" s="412"/>
      <c r="H12161" s="413"/>
    </row>
    <row r="12162" spans="2:8" ht="40.5" x14ac:dyDescent="0.35">
      <c r="B12162" s="410" t="s">
        <v>12970</v>
      </c>
      <c r="C12162" s="411" t="s">
        <v>641</v>
      </c>
      <c r="D12162" s="412"/>
      <c r="E12162" s="412">
        <v>2200</v>
      </c>
      <c r="F12162" s="412">
        <v>0</v>
      </c>
      <c r="G12162" s="412"/>
      <c r="H12162" s="413"/>
    </row>
    <row r="12163" spans="2:8" ht="40.5" x14ac:dyDescent="0.35">
      <c r="B12163" s="410" t="s">
        <v>12971</v>
      </c>
      <c r="C12163" s="411" t="s">
        <v>641</v>
      </c>
      <c r="D12163" s="412"/>
      <c r="E12163" s="412">
        <v>3000</v>
      </c>
      <c r="F12163" s="412">
        <v>0</v>
      </c>
      <c r="G12163" s="412"/>
      <c r="H12163" s="413"/>
    </row>
    <row r="12164" spans="2:8" ht="40.5" x14ac:dyDescent="0.35">
      <c r="B12164" s="410" t="s">
        <v>12972</v>
      </c>
      <c r="C12164" s="411" t="s">
        <v>641</v>
      </c>
      <c r="D12164" s="412"/>
      <c r="E12164" s="412">
        <v>2200</v>
      </c>
      <c r="F12164" s="412">
        <v>0</v>
      </c>
      <c r="G12164" s="412"/>
      <c r="H12164" s="413"/>
    </row>
    <row r="12165" spans="2:8" ht="40.5" x14ac:dyDescent="0.35">
      <c r="B12165" s="410" t="s">
        <v>12973</v>
      </c>
      <c r="C12165" s="411" t="s">
        <v>641</v>
      </c>
      <c r="D12165" s="412"/>
      <c r="E12165" s="412">
        <v>2200</v>
      </c>
      <c r="F12165" s="412">
        <v>0</v>
      </c>
      <c r="G12165" s="412"/>
      <c r="H12165" s="413"/>
    </row>
    <row r="12166" spans="2:8" ht="40.5" x14ac:dyDescent="0.35">
      <c r="B12166" s="410" t="s">
        <v>12974</v>
      </c>
      <c r="C12166" s="411" t="s">
        <v>641</v>
      </c>
      <c r="D12166" s="412"/>
      <c r="E12166" s="412">
        <v>3000</v>
      </c>
      <c r="F12166" s="412">
        <v>0</v>
      </c>
      <c r="G12166" s="412"/>
      <c r="H12166" s="413"/>
    </row>
    <row r="12167" spans="2:8" ht="40.5" x14ac:dyDescent="0.35">
      <c r="B12167" s="410" t="s">
        <v>12975</v>
      </c>
      <c r="C12167" s="411" t="s">
        <v>641</v>
      </c>
      <c r="D12167" s="412"/>
      <c r="E12167" s="412">
        <v>2200</v>
      </c>
      <c r="F12167" s="412">
        <v>0</v>
      </c>
      <c r="G12167" s="412"/>
      <c r="H12167" s="413"/>
    </row>
    <row r="12168" spans="2:8" ht="40.5" x14ac:dyDescent="0.35">
      <c r="B12168" s="410" t="s">
        <v>12976</v>
      </c>
      <c r="C12168" s="411" t="s">
        <v>641</v>
      </c>
      <c r="D12168" s="412"/>
      <c r="E12168" s="412">
        <v>3000</v>
      </c>
      <c r="F12168" s="412">
        <v>0</v>
      </c>
      <c r="G12168" s="412"/>
      <c r="H12168" s="413"/>
    </row>
    <row r="12169" spans="2:8" ht="40.5" x14ac:dyDescent="0.35">
      <c r="B12169" s="410" t="s">
        <v>12977</v>
      </c>
      <c r="C12169" s="411" t="s">
        <v>641</v>
      </c>
      <c r="D12169" s="412"/>
      <c r="E12169" s="412">
        <v>2500</v>
      </c>
      <c r="F12169" s="412">
        <v>0</v>
      </c>
      <c r="G12169" s="412"/>
      <c r="H12169" s="413"/>
    </row>
    <row r="12170" spans="2:8" ht="40.5" x14ac:dyDescent="0.35">
      <c r="B12170" s="410" t="s">
        <v>12978</v>
      </c>
      <c r="C12170" s="411" t="s">
        <v>641</v>
      </c>
      <c r="D12170" s="412"/>
      <c r="E12170" s="412">
        <v>7000</v>
      </c>
      <c r="F12170" s="412">
        <v>0</v>
      </c>
      <c r="G12170" s="412"/>
      <c r="H12170" s="413"/>
    </row>
    <row r="12171" spans="2:8" ht="40.5" x14ac:dyDescent="0.35">
      <c r="B12171" s="410" t="s">
        <v>12979</v>
      </c>
      <c r="C12171" s="411" t="s">
        <v>641</v>
      </c>
      <c r="D12171" s="412"/>
      <c r="E12171" s="412">
        <v>2500</v>
      </c>
      <c r="F12171" s="412">
        <v>0</v>
      </c>
      <c r="G12171" s="412"/>
      <c r="H12171" s="413"/>
    </row>
    <row r="12172" spans="2:8" ht="40.5" x14ac:dyDescent="0.35">
      <c r="B12172" s="410" t="s">
        <v>12980</v>
      </c>
      <c r="C12172" s="411" t="s">
        <v>641</v>
      </c>
      <c r="D12172" s="412"/>
      <c r="E12172" s="412">
        <v>2500</v>
      </c>
      <c r="F12172" s="412">
        <v>0</v>
      </c>
      <c r="G12172" s="412"/>
      <c r="H12172" s="413"/>
    </row>
    <row r="12173" spans="2:8" ht="40.5" x14ac:dyDescent="0.35">
      <c r="B12173" s="410" t="s">
        <v>12981</v>
      </c>
      <c r="C12173" s="411" t="s">
        <v>641</v>
      </c>
      <c r="D12173" s="412"/>
      <c r="E12173" s="412">
        <v>2200</v>
      </c>
      <c r="F12173" s="412">
        <v>0</v>
      </c>
      <c r="G12173" s="412"/>
      <c r="H12173" s="413"/>
    </row>
    <row r="12174" spans="2:8" ht="40.5" x14ac:dyDescent="0.35">
      <c r="B12174" s="410" t="s">
        <v>12982</v>
      </c>
      <c r="C12174" s="411" t="s">
        <v>641</v>
      </c>
      <c r="D12174" s="412"/>
      <c r="E12174" s="412">
        <v>11000</v>
      </c>
      <c r="F12174" s="412">
        <v>0</v>
      </c>
      <c r="G12174" s="412"/>
      <c r="H12174" s="413"/>
    </row>
    <row r="12175" spans="2:8" ht="40.5" x14ac:dyDescent="0.35">
      <c r="B12175" s="410" t="s">
        <v>12983</v>
      </c>
      <c r="C12175" s="411" t="s">
        <v>641</v>
      </c>
      <c r="D12175" s="412"/>
      <c r="E12175" s="412">
        <v>2200</v>
      </c>
      <c r="F12175" s="412">
        <v>0</v>
      </c>
      <c r="G12175" s="412"/>
      <c r="H12175" s="413"/>
    </row>
    <row r="12176" spans="2:8" ht="27.75" x14ac:dyDescent="0.35">
      <c r="B12176" s="410" t="s">
        <v>12984</v>
      </c>
      <c r="C12176" s="411" t="s">
        <v>663</v>
      </c>
      <c r="D12176" s="412"/>
      <c r="E12176" s="412">
        <v>2200</v>
      </c>
      <c r="F12176" s="412">
        <v>0</v>
      </c>
      <c r="G12176" s="412"/>
      <c r="H12176" s="413"/>
    </row>
    <row r="12177" spans="2:8" ht="27.75" x14ac:dyDescent="0.35">
      <c r="B12177" s="410" t="s">
        <v>12985</v>
      </c>
      <c r="C12177" s="411" t="s">
        <v>663</v>
      </c>
      <c r="D12177" s="412"/>
      <c r="E12177" s="412">
        <v>2500</v>
      </c>
      <c r="F12177" s="412">
        <v>0</v>
      </c>
      <c r="G12177" s="412"/>
      <c r="H12177" s="413"/>
    </row>
    <row r="12178" spans="2:8" ht="27.75" x14ac:dyDescent="0.35">
      <c r="B12178" s="410" t="s">
        <v>12986</v>
      </c>
      <c r="C12178" s="411" t="s">
        <v>663</v>
      </c>
      <c r="D12178" s="412"/>
      <c r="E12178" s="412">
        <v>3000</v>
      </c>
      <c r="F12178" s="412">
        <v>0</v>
      </c>
      <c r="G12178" s="412"/>
      <c r="H12178" s="413"/>
    </row>
    <row r="12179" spans="2:8" ht="27.75" x14ac:dyDescent="0.35">
      <c r="B12179" s="410" t="s">
        <v>12987</v>
      </c>
      <c r="C12179" s="411" t="s">
        <v>663</v>
      </c>
      <c r="D12179" s="412"/>
      <c r="E12179" s="412">
        <v>2200</v>
      </c>
      <c r="F12179" s="412">
        <v>0</v>
      </c>
      <c r="G12179" s="412"/>
      <c r="H12179" s="413"/>
    </row>
    <row r="12180" spans="2:8" ht="27.75" x14ac:dyDescent="0.35">
      <c r="B12180" s="410" t="s">
        <v>12988</v>
      </c>
      <c r="C12180" s="411" t="s">
        <v>663</v>
      </c>
      <c r="D12180" s="412"/>
      <c r="E12180" s="412">
        <v>2200</v>
      </c>
      <c r="F12180" s="412">
        <v>0</v>
      </c>
      <c r="G12180" s="412"/>
      <c r="H12180" s="413"/>
    </row>
    <row r="12181" spans="2:8" ht="27.75" x14ac:dyDescent="0.35">
      <c r="B12181" s="410" t="s">
        <v>12989</v>
      </c>
      <c r="C12181" s="411" t="s">
        <v>663</v>
      </c>
      <c r="D12181" s="412"/>
      <c r="E12181" s="412">
        <v>3000</v>
      </c>
      <c r="F12181" s="412">
        <v>0</v>
      </c>
      <c r="G12181" s="412"/>
      <c r="H12181" s="413"/>
    </row>
    <row r="12182" spans="2:8" ht="27.75" x14ac:dyDescent="0.35">
      <c r="B12182" s="410" t="s">
        <v>12990</v>
      </c>
      <c r="C12182" s="411" t="s">
        <v>663</v>
      </c>
      <c r="D12182" s="412"/>
      <c r="E12182" s="412">
        <v>2200</v>
      </c>
      <c r="F12182" s="412">
        <v>0</v>
      </c>
      <c r="G12182" s="412"/>
      <c r="H12182" s="413"/>
    </row>
    <row r="12183" spans="2:8" ht="27.75" x14ac:dyDescent="0.35">
      <c r="B12183" s="410" t="s">
        <v>12991</v>
      </c>
      <c r="C12183" s="411" t="s">
        <v>663</v>
      </c>
      <c r="D12183" s="412"/>
      <c r="E12183" s="412">
        <v>3000</v>
      </c>
      <c r="F12183" s="412">
        <v>0</v>
      </c>
      <c r="G12183" s="412"/>
      <c r="H12183" s="413"/>
    </row>
    <row r="12184" spans="2:8" ht="27.75" x14ac:dyDescent="0.35">
      <c r="B12184" s="410" t="s">
        <v>12992</v>
      </c>
      <c r="C12184" s="411" t="s">
        <v>663</v>
      </c>
      <c r="D12184" s="412"/>
      <c r="E12184" s="412">
        <v>2500</v>
      </c>
      <c r="F12184" s="412">
        <v>0</v>
      </c>
      <c r="G12184" s="412"/>
      <c r="H12184" s="413"/>
    </row>
    <row r="12185" spans="2:8" ht="27.75" x14ac:dyDescent="0.35">
      <c r="B12185" s="410" t="s">
        <v>12993</v>
      </c>
      <c r="C12185" s="411" t="s">
        <v>663</v>
      </c>
      <c r="D12185" s="412"/>
      <c r="E12185" s="412">
        <v>3000</v>
      </c>
      <c r="F12185" s="412">
        <v>0</v>
      </c>
      <c r="G12185" s="412"/>
      <c r="H12185" s="413"/>
    </row>
    <row r="12186" spans="2:8" ht="27.75" x14ac:dyDescent="0.35">
      <c r="B12186" s="410" t="s">
        <v>12994</v>
      </c>
      <c r="C12186" s="411" t="s">
        <v>663</v>
      </c>
      <c r="D12186" s="412"/>
      <c r="E12186" s="412">
        <v>2200</v>
      </c>
      <c r="F12186" s="412">
        <v>0</v>
      </c>
      <c r="G12186" s="412"/>
      <c r="H12186" s="413"/>
    </row>
    <row r="12187" spans="2:8" ht="27.75" x14ac:dyDescent="0.35">
      <c r="B12187" s="410" t="s">
        <v>12995</v>
      </c>
      <c r="C12187" s="411" t="s">
        <v>663</v>
      </c>
      <c r="D12187" s="412"/>
      <c r="E12187" s="412">
        <v>7000</v>
      </c>
      <c r="F12187" s="412">
        <v>0</v>
      </c>
      <c r="G12187" s="412"/>
      <c r="H12187" s="413"/>
    </row>
    <row r="12188" spans="2:8" ht="27.75" x14ac:dyDescent="0.35">
      <c r="B12188" s="410" t="s">
        <v>12996</v>
      </c>
      <c r="C12188" s="411" t="s">
        <v>663</v>
      </c>
      <c r="D12188" s="412"/>
      <c r="E12188" s="412">
        <v>2200</v>
      </c>
      <c r="F12188" s="412">
        <v>0</v>
      </c>
      <c r="G12188" s="412"/>
      <c r="H12188" s="413"/>
    </row>
    <row r="12189" spans="2:8" ht="27.75" x14ac:dyDescent="0.35">
      <c r="B12189" s="410" t="s">
        <v>12997</v>
      </c>
      <c r="C12189" s="411" t="s">
        <v>663</v>
      </c>
      <c r="D12189" s="412"/>
      <c r="E12189" s="412">
        <v>2500</v>
      </c>
      <c r="F12189" s="412">
        <v>0</v>
      </c>
      <c r="G12189" s="412"/>
      <c r="H12189" s="413"/>
    </row>
    <row r="12190" spans="2:8" ht="27.75" x14ac:dyDescent="0.35">
      <c r="B12190" s="410" t="s">
        <v>12998</v>
      </c>
      <c r="C12190" s="411" t="s">
        <v>663</v>
      </c>
      <c r="D12190" s="412"/>
      <c r="E12190" s="412">
        <v>2200</v>
      </c>
      <c r="F12190" s="412">
        <v>0</v>
      </c>
      <c r="G12190" s="412"/>
      <c r="H12190" s="413"/>
    </row>
    <row r="12191" spans="2:8" ht="27.75" x14ac:dyDescent="0.35">
      <c r="B12191" s="410" t="s">
        <v>12999</v>
      </c>
      <c r="C12191" s="411" t="s">
        <v>663</v>
      </c>
      <c r="D12191" s="412"/>
      <c r="E12191" s="412">
        <v>11000</v>
      </c>
      <c r="F12191" s="412">
        <v>0</v>
      </c>
      <c r="G12191" s="412"/>
      <c r="H12191" s="413"/>
    </row>
    <row r="12192" spans="2:8" ht="27.75" x14ac:dyDescent="0.35">
      <c r="B12192" s="410" t="s">
        <v>13000</v>
      </c>
      <c r="C12192" s="411" t="s">
        <v>666</v>
      </c>
      <c r="D12192" s="412"/>
      <c r="E12192" s="412">
        <v>2200</v>
      </c>
      <c r="F12192" s="412">
        <v>0</v>
      </c>
      <c r="G12192" s="412"/>
      <c r="H12192" s="413"/>
    </row>
    <row r="12193" spans="2:8" ht="27.75" x14ac:dyDescent="0.35">
      <c r="B12193" s="410" t="s">
        <v>13001</v>
      </c>
      <c r="C12193" s="411" t="s">
        <v>666</v>
      </c>
      <c r="D12193" s="412"/>
      <c r="E12193" s="412">
        <v>2500</v>
      </c>
      <c r="F12193" s="412">
        <v>0</v>
      </c>
      <c r="G12193" s="412"/>
      <c r="H12193" s="413"/>
    </row>
    <row r="12194" spans="2:8" ht="27.75" x14ac:dyDescent="0.35">
      <c r="B12194" s="410" t="s">
        <v>13002</v>
      </c>
      <c r="C12194" s="411" t="s">
        <v>666</v>
      </c>
      <c r="D12194" s="412"/>
      <c r="E12194" s="412">
        <v>3000</v>
      </c>
      <c r="F12194" s="412">
        <v>0</v>
      </c>
      <c r="G12194" s="412"/>
      <c r="H12194" s="413"/>
    </row>
    <row r="12195" spans="2:8" ht="27.75" x14ac:dyDescent="0.35">
      <c r="B12195" s="410" t="s">
        <v>13003</v>
      </c>
      <c r="C12195" s="411" t="s">
        <v>666</v>
      </c>
      <c r="D12195" s="412"/>
      <c r="E12195" s="412">
        <v>2200</v>
      </c>
      <c r="F12195" s="412">
        <v>0</v>
      </c>
      <c r="G12195" s="412"/>
      <c r="H12195" s="413"/>
    </row>
    <row r="12196" spans="2:8" ht="27.75" x14ac:dyDescent="0.35">
      <c r="B12196" s="410" t="s">
        <v>13004</v>
      </c>
      <c r="C12196" s="411" t="s">
        <v>666</v>
      </c>
      <c r="D12196" s="412"/>
      <c r="E12196" s="412">
        <v>2200</v>
      </c>
      <c r="F12196" s="412">
        <v>0</v>
      </c>
      <c r="G12196" s="412"/>
      <c r="H12196" s="413"/>
    </row>
    <row r="12197" spans="2:8" ht="27.75" x14ac:dyDescent="0.35">
      <c r="B12197" s="410" t="s">
        <v>13005</v>
      </c>
      <c r="C12197" s="411" t="s">
        <v>666</v>
      </c>
      <c r="D12197" s="412"/>
      <c r="E12197" s="412">
        <v>3000</v>
      </c>
      <c r="F12197" s="412">
        <v>0</v>
      </c>
      <c r="G12197" s="412"/>
      <c r="H12197" s="413"/>
    </row>
    <row r="12198" spans="2:8" ht="27.75" x14ac:dyDescent="0.35">
      <c r="B12198" s="410" t="s">
        <v>13006</v>
      </c>
      <c r="C12198" s="411" t="s">
        <v>666</v>
      </c>
      <c r="D12198" s="412"/>
      <c r="E12198" s="412">
        <v>2200</v>
      </c>
      <c r="F12198" s="412">
        <v>0</v>
      </c>
      <c r="G12198" s="412"/>
      <c r="H12198" s="413"/>
    </row>
    <row r="12199" spans="2:8" ht="27.75" x14ac:dyDescent="0.35">
      <c r="B12199" s="410" t="s">
        <v>13007</v>
      </c>
      <c r="C12199" s="411" t="s">
        <v>666</v>
      </c>
      <c r="D12199" s="412"/>
      <c r="E12199" s="412">
        <v>3000</v>
      </c>
      <c r="F12199" s="412">
        <v>0</v>
      </c>
      <c r="G12199" s="412"/>
      <c r="H12199" s="413"/>
    </row>
    <row r="12200" spans="2:8" ht="27.75" x14ac:dyDescent="0.35">
      <c r="B12200" s="410" t="s">
        <v>13008</v>
      </c>
      <c r="C12200" s="411" t="s">
        <v>666</v>
      </c>
      <c r="D12200" s="412"/>
      <c r="E12200" s="412">
        <v>2500</v>
      </c>
      <c r="F12200" s="412">
        <v>0</v>
      </c>
      <c r="G12200" s="412"/>
      <c r="H12200" s="413"/>
    </row>
    <row r="12201" spans="2:8" ht="27.75" x14ac:dyDescent="0.35">
      <c r="B12201" s="410" t="s">
        <v>13009</v>
      </c>
      <c r="C12201" s="411" t="s">
        <v>666</v>
      </c>
      <c r="D12201" s="412"/>
      <c r="E12201" s="412">
        <v>3000</v>
      </c>
      <c r="F12201" s="412">
        <v>0</v>
      </c>
      <c r="G12201" s="412"/>
      <c r="H12201" s="413"/>
    </row>
    <row r="12202" spans="2:8" ht="27.75" x14ac:dyDescent="0.35">
      <c r="B12202" s="410" t="s">
        <v>13010</v>
      </c>
      <c r="C12202" s="411" t="s">
        <v>666</v>
      </c>
      <c r="D12202" s="412"/>
      <c r="E12202" s="412">
        <v>2200</v>
      </c>
      <c r="F12202" s="412">
        <v>0</v>
      </c>
      <c r="G12202" s="412"/>
      <c r="H12202" s="413"/>
    </row>
    <row r="12203" spans="2:8" ht="27.75" x14ac:dyDescent="0.35">
      <c r="B12203" s="410" t="s">
        <v>13011</v>
      </c>
      <c r="C12203" s="411" t="s">
        <v>666</v>
      </c>
      <c r="D12203" s="412"/>
      <c r="E12203" s="412">
        <v>7000</v>
      </c>
      <c r="F12203" s="412">
        <v>0</v>
      </c>
      <c r="G12203" s="412"/>
      <c r="H12203" s="413"/>
    </row>
    <row r="12204" spans="2:8" ht="27.75" x14ac:dyDescent="0.35">
      <c r="B12204" s="410" t="s">
        <v>13012</v>
      </c>
      <c r="C12204" s="411" t="s">
        <v>666</v>
      </c>
      <c r="D12204" s="412"/>
      <c r="E12204" s="412">
        <v>2200</v>
      </c>
      <c r="F12204" s="412">
        <v>0</v>
      </c>
      <c r="G12204" s="412"/>
      <c r="H12204" s="413"/>
    </row>
    <row r="12205" spans="2:8" ht="27.75" x14ac:dyDescent="0.35">
      <c r="B12205" s="410" t="s">
        <v>13013</v>
      </c>
      <c r="C12205" s="411" t="s">
        <v>666</v>
      </c>
      <c r="D12205" s="412"/>
      <c r="E12205" s="412">
        <v>2500</v>
      </c>
      <c r="F12205" s="412">
        <v>0</v>
      </c>
      <c r="G12205" s="412"/>
      <c r="H12205" s="413"/>
    </row>
    <row r="12206" spans="2:8" ht="27.75" x14ac:dyDescent="0.35">
      <c r="B12206" s="410" t="s">
        <v>13014</v>
      </c>
      <c r="C12206" s="411" t="s">
        <v>666</v>
      </c>
      <c r="D12206" s="412"/>
      <c r="E12206" s="412">
        <v>2200</v>
      </c>
      <c r="F12206" s="412">
        <v>0</v>
      </c>
      <c r="G12206" s="412"/>
      <c r="H12206" s="413"/>
    </row>
    <row r="12207" spans="2:8" ht="27.75" x14ac:dyDescent="0.35">
      <c r="B12207" s="410" t="s">
        <v>13015</v>
      </c>
      <c r="C12207" s="411" t="s">
        <v>666</v>
      </c>
      <c r="D12207" s="412"/>
      <c r="E12207" s="412">
        <v>11000</v>
      </c>
      <c r="F12207" s="412">
        <v>0</v>
      </c>
      <c r="G12207" s="412"/>
      <c r="H12207" s="413"/>
    </row>
    <row r="12208" spans="2:8" ht="40.5" x14ac:dyDescent="0.35">
      <c r="B12208" s="410" t="s">
        <v>13016</v>
      </c>
      <c r="C12208" s="411" t="s">
        <v>668</v>
      </c>
      <c r="D12208" s="412"/>
      <c r="E12208" s="412">
        <v>2200</v>
      </c>
      <c r="F12208" s="412">
        <v>0</v>
      </c>
      <c r="G12208" s="412"/>
      <c r="H12208" s="413"/>
    </row>
    <row r="12209" spans="2:8" ht="40.5" x14ac:dyDescent="0.35">
      <c r="B12209" s="410" t="s">
        <v>13017</v>
      </c>
      <c r="C12209" s="411" t="s">
        <v>668</v>
      </c>
      <c r="D12209" s="412"/>
      <c r="E12209" s="412">
        <v>2500</v>
      </c>
      <c r="F12209" s="412">
        <v>0</v>
      </c>
      <c r="G12209" s="412"/>
      <c r="H12209" s="413"/>
    </row>
    <row r="12210" spans="2:8" ht="40.5" x14ac:dyDescent="0.35">
      <c r="B12210" s="410" t="s">
        <v>13018</v>
      </c>
      <c r="C12210" s="411" t="s">
        <v>668</v>
      </c>
      <c r="D12210" s="412"/>
      <c r="E12210" s="412">
        <v>3000</v>
      </c>
      <c r="F12210" s="412">
        <v>0</v>
      </c>
      <c r="G12210" s="412"/>
      <c r="H12210" s="413"/>
    </row>
    <row r="12211" spans="2:8" ht="40.5" x14ac:dyDescent="0.35">
      <c r="B12211" s="410" t="s">
        <v>13019</v>
      </c>
      <c r="C12211" s="411" t="s">
        <v>668</v>
      </c>
      <c r="D12211" s="412"/>
      <c r="E12211" s="412">
        <v>2200</v>
      </c>
      <c r="F12211" s="412">
        <v>0</v>
      </c>
      <c r="G12211" s="412"/>
      <c r="H12211" s="413"/>
    </row>
    <row r="12212" spans="2:8" ht="40.5" x14ac:dyDescent="0.35">
      <c r="B12212" s="410" t="s">
        <v>13020</v>
      </c>
      <c r="C12212" s="411" t="s">
        <v>668</v>
      </c>
      <c r="D12212" s="412"/>
      <c r="E12212" s="412">
        <v>2200</v>
      </c>
      <c r="F12212" s="412">
        <v>0</v>
      </c>
      <c r="G12212" s="412"/>
      <c r="H12212" s="413"/>
    </row>
    <row r="12213" spans="2:8" ht="40.5" x14ac:dyDescent="0.35">
      <c r="B12213" s="410" t="s">
        <v>13021</v>
      </c>
      <c r="C12213" s="411" t="s">
        <v>668</v>
      </c>
      <c r="D12213" s="412"/>
      <c r="E12213" s="412">
        <v>3000</v>
      </c>
      <c r="F12213" s="412">
        <v>0</v>
      </c>
      <c r="G12213" s="412"/>
      <c r="H12213" s="413"/>
    </row>
    <row r="12214" spans="2:8" ht="40.5" x14ac:dyDescent="0.35">
      <c r="B12214" s="410" t="s">
        <v>13022</v>
      </c>
      <c r="C12214" s="411" t="s">
        <v>668</v>
      </c>
      <c r="D12214" s="412"/>
      <c r="E12214" s="412">
        <v>2200</v>
      </c>
      <c r="F12214" s="412">
        <v>0</v>
      </c>
      <c r="G12214" s="412"/>
      <c r="H12214" s="413"/>
    </row>
    <row r="12215" spans="2:8" ht="40.5" x14ac:dyDescent="0.35">
      <c r="B12215" s="410" t="s">
        <v>13023</v>
      </c>
      <c r="C12215" s="411" t="s">
        <v>668</v>
      </c>
      <c r="D12215" s="412"/>
      <c r="E12215" s="412">
        <v>3000</v>
      </c>
      <c r="F12215" s="412">
        <v>0</v>
      </c>
      <c r="G12215" s="412"/>
      <c r="H12215" s="413"/>
    </row>
    <row r="12216" spans="2:8" ht="40.5" x14ac:dyDescent="0.35">
      <c r="B12216" s="410" t="s">
        <v>13024</v>
      </c>
      <c r="C12216" s="411" t="s">
        <v>668</v>
      </c>
      <c r="D12216" s="412"/>
      <c r="E12216" s="412">
        <v>2500</v>
      </c>
      <c r="F12216" s="412">
        <v>0</v>
      </c>
      <c r="G12216" s="412"/>
      <c r="H12216" s="413"/>
    </row>
    <row r="12217" spans="2:8" ht="40.5" x14ac:dyDescent="0.35">
      <c r="B12217" s="410" t="s">
        <v>13025</v>
      </c>
      <c r="C12217" s="411" t="s">
        <v>668</v>
      </c>
      <c r="D12217" s="412"/>
      <c r="E12217" s="412">
        <v>3000</v>
      </c>
      <c r="F12217" s="412">
        <v>0</v>
      </c>
      <c r="G12217" s="412"/>
      <c r="H12217" s="413"/>
    </row>
    <row r="12218" spans="2:8" ht="40.5" x14ac:dyDescent="0.35">
      <c r="B12218" s="410" t="s">
        <v>13026</v>
      </c>
      <c r="C12218" s="411" t="s">
        <v>668</v>
      </c>
      <c r="D12218" s="412"/>
      <c r="E12218" s="412">
        <v>2200</v>
      </c>
      <c r="F12218" s="412">
        <v>0</v>
      </c>
      <c r="G12218" s="412"/>
      <c r="H12218" s="413"/>
    </row>
    <row r="12219" spans="2:8" ht="40.5" x14ac:dyDescent="0.35">
      <c r="B12219" s="410" t="s">
        <v>13027</v>
      </c>
      <c r="C12219" s="411" t="s">
        <v>668</v>
      </c>
      <c r="D12219" s="412"/>
      <c r="E12219" s="412">
        <v>7000</v>
      </c>
      <c r="F12219" s="412">
        <v>0</v>
      </c>
      <c r="G12219" s="412"/>
      <c r="H12219" s="413"/>
    </row>
    <row r="12220" spans="2:8" ht="40.5" x14ac:dyDescent="0.35">
      <c r="B12220" s="410" t="s">
        <v>13028</v>
      </c>
      <c r="C12220" s="411" t="s">
        <v>668</v>
      </c>
      <c r="D12220" s="412"/>
      <c r="E12220" s="412">
        <v>2200</v>
      </c>
      <c r="F12220" s="412">
        <v>0</v>
      </c>
      <c r="G12220" s="412"/>
      <c r="H12220" s="413"/>
    </row>
    <row r="12221" spans="2:8" ht="40.5" x14ac:dyDescent="0.35">
      <c r="B12221" s="410" t="s">
        <v>13029</v>
      </c>
      <c r="C12221" s="411" t="s">
        <v>668</v>
      </c>
      <c r="D12221" s="412"/>
      <c r="E12221" s="412">
        <v>2500</v>
      </c>
      <c r="F12221" s="412">
        <v>0</v>
      </c>
      <c r="G12221" s="412"/>
      <c r="H12221" s="413"/>
    </row>
    <row r="12222" spans="2:8" ht="40.5" x14ac:dyDescent="0.35">
      <c r="B12222" s="410" t="s">
        <v>13030</v>
      </c>
      <c r="C12222" s="411" t="s">
        <v>668</v>
      </c>
      <c r="D12222" s="412"/>
      <c r="E12222" s="412">
        <v>2200</v>
      </c>
      <c r="F12222" s="412">
        <v>0</v>
      </c>
      <c r="G12222" s="412"/>
      <c r="H12222" s="413"/>
    </row>
    <row r="12223" spans="2:8" ht="40.5" x14ac:dyDescent="0.35">
      <c r="B12223" s="410" t="s">
        <v>13031</v>
      </c>
      <c r="C12223" s="411" t="s">
        <v>668</v>
      </c>
      <c r="D12223" s="412"/>
      <c r="E12223" s="412">
        <v>11000</v>
      </c>
      <c r="F12223" s="412">
        <v>0</v>
      </c>
      <c r="G12223" s="412"/>
      <c r="H12223" s="413"/>
    </row>
    <row r="12224" spans="2:8" ht="40.5" x14ac:dyDescent="0.35">
      <c r="B12224" s="410" t="s">
        <v>13032</v>
      </c>
      <c r="C12224" s="411" t="s">
        <v>668</v>
      </c>
      <c r="D12224" s="412"/>
      <c r="E12224" s="412">
        <v>2200</v>
      </c>
      <c r="F12224" s="412">
        <v>0</v>
      </c>
      <c r="G12224" s="412"/>
      <c r="H12224" s="413"/>
    </row>
    <row r="12225" spans="2:8" ht="27.75" x14ac:dyDescent="0.35">
      <c r="B12225" s="410" t="s">
        <v>13033</v>
      </c>
      <c r="C12225" s="411" t="s">
        <v>672</v>
      </c>
      <c r="D12225" s="412"/>
      <c r="E12225" s="412">
        <v>2200</v>
      </c>
      <c r="F12225" s="412">
        <v>0</v>
      </c>
      <c r="G12225" s="412"/>
      <c r="H12225" s="413"/>
    </row>
    <row r="12226" spans="2:8" ht="27.75" x14ac:dyDescent="0.35">
      <c r="B12226" s="410" t="s">
        <v>13034</v>
      </c>
      <c r="C12226" s="411" t="s">
        <v>672</v>
      </c>
      <c r="D12226" s="412"/>
      <c r="E12226" s="412">
        <v>2200</v>
      </c>
      <c r="F12226" s="412">
        <v>0</v>
      </c>
      <c r="G12226" s="412"/>
      <c r="H12226" s="413"/>
    </row>
    <row r="12227" spans="2:8" ht="40.5" x14ac:dyDescent="0.35">
      <c r="B12227" s="410" t="s">
        <v>13035</v>
      </c>
      <c r="C12227" s="411" t="s">
        <v>675</v>
      </c>
      <c r="D12227" s="412"/>
      <c r="E12227" s="412">
        <v>2500</v>
      </c>
      <c r="F12227" s="412">
        <v>0</v>
      </c>
      <c r="G12227" s="412"/>
      <c r="H12227" s="413"/>
    </row>
    <row r="12228" spans="2:8" ht="40.5" x14ac:dyDescent="0.35">
      <c r="B12228" s="410" t="s">
        <v>13036</v>
      </c>
      <c r="C12228" s="411" t="s">
        <v>675</v>
      </c>
      <c r="D12228" s="412"/>
      <c r="E12228" s="412">
        <v>3000</v>
      </c>
      <c r="F12228" s="412">
        <v>0</v>
      </c>
      <c r="G12228" s="412"/>
      <c r="H12228" s="413"/>
    </row>
    <row r="12229" spans="2:8" ht="40.5" x14ac:dyDescent="0.35">
      <c r="B12229" s="410" t="s">
        <v>13037</v>
      </c>
      <c r="C12229" s="411" t="s">
        <v>675</v>
      </c>
      <c r="D12229" s="412"/>
      <c r="E12229" s="412">
        <v>2200</v>
      </c>
      <c r="F12229" s="412">
        <v>0</v>
      </c>
      <c r="G12229" s="412"/>
      <c r="H12229" s="413"/>
    </row>
    <row r="12230" spans="2:8" ht="40.5" x14ac:dyDescent="0.35">
      <c r="B12230" s="410" t="s">
        <v>13038</v>
      </c>
      <c r="C12230" s="411" t="s">
        <v>675</v>
      </c>
      <c r="D12230" s="412"/>
      <c r="E12230" s="412">
        <v>2200</v>
      </c>
      <c r="F12230" s="412">
        <v>0</v>
      </c>
      <c r="G12230" s="412"/>
      <c r="H12230" s="413"/>
    </row>
    <row r="12231" spans="2:8" ht="40.5" x14ac:dyDescent="0.35">
      <c r="B12231" s="410" t="s">
        <v>13039</v>
      </c>
      <c r="C12231" s="411" t="s">
        <v>675</v>
      </c>
      <c r="D12231" s="412"/>
      <c r="E12231" s="412">
        <v>2200</v>
      </c>
      <c r="F12231" s="412">
        <v>0</v>
      </c>
      <c r="G12231" s="412"/>
      <c r="H12231" s="413"/>
    </row>
    <row r="12232" spans="2:8" ht="40.5" x14ac:dyDescent="0.35">
      <c r="B12232" s="410" t="s">
        <v>13040</v>
      </c>
      <c r="C12232" s="411" t="s">
        <v>675</v>
      </c>
      <c r="D12232" s="412"/>
      <c r="E12232" s="412">
        <v>3000</v>
      </c>
      <c r="F12232" s="412">
        <v>0</v>
      </c>
      <c r="G12232" s="412"/>
      <c r="H12232" s="413"/>
    </row>
    <row r="12233" spans="2:8" ht="40.5" x14ac:dyDescent="0.35">
      <c r="B12233" s="410" t="s">
        <v>13041</v>
      </c>
      <c r="C12233" s="411" t="s">
        <v>675</v>
      </c>
      <c r="D12233" s="412"/>
      <c r="E12233" s="412">
        <v>3000</v>
      </c>
      <c r="F12233" s="412">
        <v>0</v>
      </c>
      <c r="G12233" s="412"/>
      <c r="H12233" s="413"/>
    </row>
    <row r="12234" spans="2:8" ht="40.5" x14ac:dyDescent="0.35">
      <c r="B12234" s="410" t="s">
        <v>13042</v>
      </c>
      <c r="C12234" s="411" t="s">
        <v>675</v>
      </c>
      <c r="D12234" s="412"/>
      <c r="E12234" s="412">
        <v>2500</v>
      </c>
      <c r="F12234" s="412">
        <v>0</v>
      </c>
      <c r="G12234" s="412"/>
      <c r="H12234" s="413"/>
    </row>
    <row r="12235" spans="2:8" ht="40.5" x14ac:dyDescent="0.35">
      <c r="B12235" s="410" t="s">
        <v>13043</v>
      </c>
      <c r="C12235" s="411" t="s">
        <v>675</v>
      </c>
      <c r="D12235" s="412"/>
      <c r="E12235" s="412">
        <v>3000</v>
      </c>
      <c r="F12235" s="412">
        <v>0</v>
      </c>
      <c r="G12235" s="412"/>
      <c r="H12235" s="413"/>
    </row>
    <row r="12236" spans="2:8" ht="40.5" x14ac:dyDescent="0.35">
      <c r="B12236" s="410" t="s">
        <v>13044</v>
      </c>
      <c r="C12236" s="411" t="s">
        <v>675</v>
      </c>
      <c r="D12236" s="412"/>
      <c r="E12236" s="412">
        <v>7000</v>
      </c>
      <c r="F12236" s="412">
        <v>0</v>
      </c>
      <c r="G12236" s="412"/>
      <c r="H12236" s="413"/>
    </row>
    <row r="12237" spans="2:8" ht="40.5" x14ac:dyDescent="0.35">
      <c r="B12237" s="410" t="s">
        <v>13045</v>
      </c>
      <c r="C12237" s="411" t="s">
        <v>675</v>
      </c>
      <c r="D12237" s="412"/>
      <c r="E12237" s="412">
        <v>2500</v>
      </c>
      <c r="F12237" s="412">
        <v>0</v>
      </c>
      <c r="G12237" s="412"/>
      <c r="H12237" s="413"/>
    </row>
    <row r="12238" spans="2:8" ht="40.5" x14ac:dyDescent="0.35">
      <c r="B12238" s="410" t="s">
        <v>13046</v>
      </c>
      <c r="C12238" s="411" t="s">
        <v>675</v>
      </c>
      <c r="D12238" s="412"/>
      <c r="E12238" s="412">
        <v>2200</v>
      </c>
      <c r="F12238" s="412">
        <v>0</v>
      </c>
      <c r="G12238" s="412"/>
      <c r="H12238" s="413"/>
    </row>
    <row r="12239" spans="2:8" ht="40.5" x14ac:dyDescent="0.35">
      <c r="B12239" s="410" t="s">
        <v>13047</v>
      </c>
      <c r="C12239" s="411" t="s">
        <v>675</v>
      </c>
      <c r="D12239" s="412"/>
      <c r="E12239" s="412">
        <v>11000</v>
      </c>
      <c r="F12239" s="412">
        <v>0</v>
      </c>
      <c r="G12239" s="412"/>
      <c r="H12239" s="413"/>
    </row>
    <row r="12240" spans="2:8" ht="40.5" x14ac:dyDescent="0.35">
      <c r="B12240" s="410" t="s">
        <v>13048</v>
      </c>
      <c r="C12240" s="411" t="s">
        <v>675</v>
      </c>
      <c r="D12240" s="412"/>
      <c r="E12240" s="412">
        <v>2200</v>
      </c>
      <c r="F12240" s="412">
        <v>0</v>
      </c>
      <c r="G12240" s="412"/>
      <c r="H12240" s="413"/>
    </row>
    <row r="12241" spans="2:8" ht="40.5" x14ac:dyDescent="0.35">
      <c r="B12241" s="410" t="s">
        <v>13049</v>
      </c>
      <c r="C12241" s="411" t="s">
        <v>677</v>
      </c>
      <c r="D12241" s="412"/>
      <c r="E12241" s="412">
        <v>2500</v>
      </c>
      <c r="F12241" s="412">
        <v>0</v>
      </c>
      <c r="G12241" s="412"/>
      <c r="H12241" s="413"/>
    </row>
    <row r="12242" spans="2:8" ht="40.5" x14ac:dyDescent="0.35">
      <c r="B12242" s="410" t="s">
        <v>13050</v>
      </c>
      <c r="C12242" s="411" t="s">
        <v>677</v>
      </c>
      <c r="D12242" s="412"/>
      <c r="E12242" s="412">
        <v>3000</v>
      </c>
      <c r="F12242" s="412">
        <v>0</v>
      </c>
      <c r="G12242" s="412"/>
      <c r="H12242" s="413"/>
    </row>
    <row r="12243" spans="2:8" ht="40.5" x14ac:dyDescent="0.35">
      <c r="B12243" s="410" t="s">
        <v>13051</v>
      </c>
      <c r="C12243" s="411" t="s">
        <v>677</v>
      </c>
      <c r="D12243" s="412"/>
      <c r="E12243" s="412">
        <v>2200</v>
      </c>
      <c r="F12243" s="412">
        <v>0</v>
      </c>
      <c r="G12243" s="412"/>
      <c r="H12243" s="413"/>
    </row>
    <row r="12244" spans="2:8" ht="40.5" x14ac:dyDescent="0.35">
      <c r="B12244" s="410" t="s">
        <v>13052</v>
      </c>
      <c r="C12244" s="411" t="s">
        <v>677</v>
      </c>
      <c r="D12244" s="412"/>
      <c r="E12244" s="412">
        <v>2200</v>
      </c>
      <c r="F12244" s="412">
        <v>0</v>
      </c>
      <c r="G12244" s="412"/>
      <c r="H12244" s="413"/>
    </row>
    <row r="12245" spans="2:8" ht="40.5" x14ac:dyDescent="0.35">
      <c r="B12245" s="410" t="s">
        <v>13053</v>
      </c>
      <c r="C12245" s="411" t="s">
        <v>677</v>
      </c>
      <c r="D12245" s="412"/>
      <c r="E12245" s="412">
        <v>2200</v>
      </c>
      <c r="F12245" s="412">
        <v>0</v>
      </c>
      <c r="G12245" s="412"/>
      <c r="H12245" s="413"/>
    </row>
    <row r="12246" spans="2:8" ht="40.5" x14ac:dyDescent="0.35">
      <c r="B12246" s="410" t="s">
        <v>13054</v>
      </c>
      <c r="C12246" s="411" t="s">
        <v>677</v>
      </c>
      <c r="D12246" s="412"/>
      <c r="E12246" s="412">
        <v>3000</v>
      </c>
      <c r="F12246" s="412">
        <v>0</v>
      </c>
      <c r="G12246" s="412"/>
      <c r="H12246" s="413"/>
    </row>
    <row r="12247" spans="2:8" ht="40.5" x14ac:dyDescent="0.35">
      <c r="B12247" s="410" t="s">
        <v>13055</v>
      </c>
      <c r="C12247" s="411" t="s">
        <v>677</v>
      </c>
      <c r="D12247" s="412"/>
      <c r="E12247" s="412">
        <v>3000</v>
      </c>
      <c r="F12247" s="412">
        <v>0</v>
      </c>
      <c r="G12247" s="412"/>
      <c r="H12247" s="413"/>
    </row>
    <row r="12248" spans="2:8" ht="40.5" x14ac:dyDescent="0.35">
      <c r="B12248" s="410" t="s">
        <v>13056</v>
      </c>
      <c r="C12248" s="411" t="s">
        <v>677</v>
      </c>
      <c r="D12248" s="412"/>
      <c r="E12248" s="412">
        <v>3000</v>
      </c>
      <c r="F12248" s="412">
        <v>0</v>
      </c>
      <c r="G12248" s="412"/>
      <c r="H12248" s="413"/>
    </row>
    <row r="12249" spans="2:8" ht="40.5" x14ac:dyDescent="0.35">
      <c r="B12249" s="410" t="s">
        <v>13057</v>
      </c>
      <c r="C12249" s="411" t="s">
        <v>677</v>
      </c>
      <c r="D12249" s="412"/>
      <c r="E12249" s="412">
        <v>2500</v>
      </c>
      <c r="F12249" s="412">
        <v>0</v>
      </c>
      <c r="G12249" s="412"/>
      <c r="H12249" s="413"/>
    </row>
    <row r="12250" spans="2:8" ht="40.5" x14ac:dyDescent="0.35">
      <c r="B12250" s="410" t="s">
        <v>13058</v>
      </c>
      <c r="C12250" s="411" t="s">
        <v>677</v>
      </c>
      <c r="D12250" s="412"/>
      <c r="E12250" s="412">
        <v>7000</v>
      </c>
      <c r="F12250" s="412">
        <v>0</v>
      </c>
      <c r="G12250" s="412"/>
      <c r="H12250" s="413"/>
    </row>
    <row r="12251" spans="2:8" ht="40.5" x14ac:dyDescent="0.35">
      <c r="B12251" s="410" t="s">
        <v>13059</v>
      </c>
      <c r="C12251" s="411" t="s">
        <v>677</v>
      </c>
      <c r="D12251" s="412"/>
      <c r="E12251" s="412">
        <v>2500</v>
      </c>
      <c r="F12251" s="412">
        <v>0</v>
      </c>
      <c r="G12251" s="412"/>
      <c r="H12251" s="413"/>
    </row>
    <row r="12252" spans="2:8" ht="40.5" x14ac:dyDescent="0.35">
      <c r="B12252" s="410" t="s">
        <v>13060</v>
      </c>
      <c r="C12252" s="411" t="s">
        <v>677</v>
      </c>
      <c r="D12252" s="412"/>
      <c r="E12252" s="412">
        <v>2500</v>
      </c>
      <c r="F12252" s="412">
        <v>0</v>
      </c>
      <c r="G12252" s="412"/>
      <c r="H12252" s="413"/>
    </row>
    <row r="12253" spans="2:8" ht="40.5" x14ac:dyDescent="0.35">
      <c r="B12253" s="410" t="s">
        <v>13061</v>
      </c>
      <c r="C12253" s="411" t="s">
        <v>677</v>
      </c>
      <c r="D12253" s="412"/>
      <c r="E12253" s="412">
        <v>2200</v>
      </c>
      <c r="F12253" s="412">
        <v>0</v>
      </c>
      <c r="G12253" s="412"/>
      <c r="H12253" s="413"/>
    </row>
    <row r="12254" spans="2:8" ht="40.5" x14ac:dyDescent="0.35">
      <c r="B12254" s="410" t="s">
        <v>13062</v>
      </c>
      <c r="C12254" s="411" t="s">
        <v>677</v>
      </c>
      <c r="D12254" s="412"/>
      <c r="E12254" s="412">
        <v>11000</v>
      </c>
      <c r="F12254" s="412">
        <v>0</v>
      </c>
      <c r="G12254" s="412"/>
      <c r="H12254" s="413"/>
    </row>
    <row r="12255" spans="2:8" ht="40.5" x14ac:dyDescent="0.35">
      <c r="B12255" s="410" t="s">
        <v>13063</v>
      </c>
      <c r="C12255" s="411" t="s">
        <v>677</v>
      </c>
      <c r="D12255" s="412"/>
      <c r="E12255" s="412">
        <v>2200</v>
      </c>
      <c r="F12255" s="412">
        <v>0</v>
      </c>
      <c r="G12255" s="412"/>
      <c r="H12255" s="413"/>
    </row>
    <row r="12256" spans="2:8" ht="40.5" x14ac:dyDescent="0.35">
      <c r="B12256" s="410" t="s">
        <v>13064</v>
      </c>
      <c r="C12256" s="411" t="s">
        <v>679</v>
      </c>
      <c r="D12256" s="412"/>
      <c r="E12256" s="412">
        <v>2200</v>
      </c>
      <c r="F12256" s="412">
        <v>0</v>
      </c>
      <c r="G12256" s="412"/>
      <c r="H12256" s="413"/>
    </row>
    <row r="12257" spans="2:8" ht="27.75" x14ac:dyDescent="0.35">
      <c r="B12257" s="410" t="s">
        <v>13065</v>
      </c>
      <c r="C12257" s="411" t="s">
        <v>688</v>
      </c>
      <c r="D12257" s="412"/>
      <c r="E12257" s="412">
        <v>2200</v>
      </c>
      <c r="F12257" s="412">
        <v>0</v>
      </c>
      <c r="G12257" s="412"/>
      <c r="H12257" s="413"/>
    </row>
    <row r="12258" spans="2:8" ht="40.5" x14ac:dyDescent="0.35">
      <c r="B12258" s="410" t="s">
        <v>13066</v>
      </c>
      <c r="C12258" s="411" t="s">
        <v>694</v>
      </c>
      <c r="D12258" s="412"/>
      <c r="E12258" s="412">
        <v>2500</v>
      </c>
      <c r="F12258" s="412">
        <v>0</v>
      </c>
      <c r="G12258" s="412"/>
      <c r="H12258" s="413"/>
    </row>
    <row r="12259" spans="2:8" ht="40.5" x14ac:dyDescent="0.35">
      <c r="B12259" s="410" t="s">
        <v>13067</v>
      </c>
      <c r="C12259" s="411" t="s">
        <v>694</v>
      </c>
      <c r="D12259" s="412"/>
      <c r="E12259" s="412">
        <v>3000</v>
      </c>
      <c r="F12259" s="412">
        <v>0</v>
      </c>
      <c r="G12259" s="412"/>
      <c r="H12259" s="413"/>
    </row>
    <row r="12260" spans="2:8" ht="40.5" x14ac:dyDescent="0.35">
      <c r="B12260" s="410" t="s">
        <v>13068</v>
      </c>
      <c r="C12260" s="411" t="s">
        <v>694</v>
      </c>
      <c r="D12260" s="412"/>
      <c r="E12260" s="412">
        <v>2200</v>
      </c>
      <c r="F12260" s="412">
        <v>0</v>
      </c>
      <c r="G12260" s="412"/>
      <c r="H12260" s="413"/>
    </row>
    <row r="12261" spans="2:8" ht="40.5" x14ac:dyDescent="0.35">
      <c r="B12261" s="410" t="s">
        <v>13069</v>
      </c>
      <c r="C12261" s="411" t="s">
        <v>694</v>
      </c>
      <c r="D12261" s="412"/>
      <c r="E12261" s="412">
        <v>2200</v>
      </c>
      <c r="F12261" s="412">
        <v>0</v>
      </c>
      <c r="G12261" s="412"/>
      <c r="H12261" s="413"/>
    </row>
    <row r="12262" spans="2:8" ht="40.5" x14ac:dyDescent="0.35">
      <c r="B12262" s="410" t="s">
        <v>13070</v>
      </c>
      <c r="C12262" s="411" t="s">
        <v>694</v>
      </c>
      <c r="D12262" s="412"/>
      <c r="E12262" s="412">
        <v>2200</v>
      </c>
      <c r="F12262" s="412">
        <v>0</v>
      </c>
      <c r="G12262" s="412"/>
      <c r="H12262" s="413"/>
    </row>
    <row r="12263" spans="2:8" ht="40.5" x14ac:dyDescent="0.35">
      <c r="B12263" s="410" t="s">
        <v>13071</v>
      </c>
      <c r="C12263" s="411" t="s">
        <v>694</v>
      </c>
      <c r="D12263" s="412"/>
      <c r="E12263" s="412">
        <v>3000</v>
      </c>
      <c r="F12263" s="412">
        <v>0</v>
      </c>
      <c r="G12263" s="412"/>
      <c r="H12263" s="413"/>
    </row>
    <row r="12264" spans="2:8" ht="40.5" x14ac:dyDescent="0.35">
      <c r="B12264" s="410" t="s">
        <v>13072</v>
      </c>
      <c r="C12264" s="411" t="s">
        <v>694</v>
      </c>
      <c r="D12264" s="412"/>
      <c r="E12264" s="412">
        <v>2200</v>
      </c>
      <c r="F12264" s="412">
        <v>0</v>
      </c>
      <c r="G12264" s="412"/>
      <c r="H12264" s="413"/>
    </row>
    <row r="12265" spans="2:8" ht="40.5" x14ac:dyDescent="0.35">
      <c r="B12265" s="410" t="s">
        <v>13073</v>
      </c>
      <c r="C12265" s="411" t="s">
        <v>694</v>
      </c>
      <c r="D12265" s="412"/>
      <c r="E12265" s="412">
        <v>3000</v>
      </c>
      <c r="F12265" s="412">
        <v>0</v>
      </c>
      <c r="G12265" s="412"/>
      <c r="H12265" s="413"/>
    </row>
    <row r="12266" spans="2:8" ht="40.5" x14ac:dyDescent="0.35">
      <c r="B12266" s="410" t="s">
        <v>13074</v>
      </c>
      <c r="C12266" s="411" t="s">
        <v>694</v>
      </c>
      <c r="D12266" s="412"/>
      <c r="E12266" s="412">
        <v>2500</v>
      </c>
      <c r="F12266" s="412">
        <v>0</v>
      </c>
      <c r="G12266" s="412"/>
      <c r="H12266" s="413"/>
    </row>
    <row r="12267" spans="2:8" ht="40.5" x14ac:dyDescent="0.35">
      <c r="B12267" s="410" t="s">
        <v>13075</v>
      </c>
      <c r="C12267" s="411" t="s">
        <v>694</v>
      </c>
      <c r="D12267" s="412"/>
      <c r="E12267" s="412">
        <v>3000</v>
      </c>
      <c r="F12267" s="412">
        <v>0</v>
      </c>
      <c r="G12267" s="412"/>
      <c r="H12267" s="413"/>
    </row>
    <row r="12268" spans="2:8" ht="40.5" x14ac:dyDescent="0.35">
      <c r="B12268" s="410" t="s">
        <v>13076</v>
      </c>
      <c r="C12268" s="411" t="s">
        <v>694</v>
      </c>
      <c r="D12268" s="412"/>
      <c r="E12268" s="412">
        <v>7000</v>
      </c>
      <c r="F12268" s="412">
        <v>0</v>
      </c>
      <c r="G12268" s="412"/>
      <c r="H12268" s="413"/>
    </row>
    <row r="12269" spans="2:8" ht="40.5" x14ac:dyDescent="0.35">
      <c r="B12269" s="410" t="s">
        <v>13077</v>
      </c>
      <c r="C12269" s="411" t="s">
        <v>694</v>
      </c>
      <c r="D12269" s="412"/>
      <c r="E12269" s="412">
        <v>2500</v>
      </c>
      <c r="F12269" s="412">
        <v>0</v>
      </c>
      <c r="G12269" s="412"/>
      <c r="H12269" s="413"/>
    </row>
    <row r="12270" spans="2:8" ht="40.5" x14ac:dyDescent="0.35">
      <c r="B12270" s="410" t="s">
        <v>13078</v>
      </c>
      <c r="C12270" s="411" t="s">
        <v>694</v>
      </c>
      <c r="D12270" s="412"/>
      <c r="E12270" s="412">
        <v>2500</v>
      </c>
      <c r="F12270" s="412">
        <v>0</v>
      </c>
      <c r="G12270" s="412"/>
      <c r="H12270" s="413"/>
    </row>
    <row r="12271" spans="2:8" ht="40.5" x14ac:dyDescent="0.35">
      <c r="B12271" s="410" t="s">
        <v>13079</v>
      </c>
      <c r="C12271" s="411" t="s">
        <v>694</v>
      </c>
      <c r="D12271" s="412"/>
      <c r="E12271" s="412">
        <v>2200</v>
      </c>
      <c r="F12271" s="412">
        <v>0</v>
      </c>
      <c r="G12271" s="412"/>
      <c r="H12271" s="413"/>
    </row>
    <row r="12272" spans="2:8" ht="40.5" x14ac:dyDescent="0.35">
      <c r="B12272" s="410" t="s">
        <v>13080</v>
      </c>
      <c r="C12272" s="411" t="s">
        <v>694</v>
      </c>
      <c r="D12272" s="412"/>
      <c r="E12272" s="412">
        <v>11000</v>
      </c>
      <c r="F12272" s="412">
        <v>0</v>
      </c>
      <c r="G12272" s="412"/>
      <c r="H12272" s="413"/>
    </row>
    <row r="12273" spans="2:8" ht="40.5" x14ac:dyDescent="0.35">
      <c r="B12273" s="410" t="s">
        <v>13081</v>
      </c>
      <c r="C12273" s="411" t="s">
        <v>694</v>
      </c>
      <c r="D12273" s="412"/>
      <c r="E12273" s="412">
        <v>2200</v>
      </c>
      <c r="F12273" s="412">
        <v>0</v>
      </c>
      <c r="G12273" s="412"/>
      <c r="H12273" s="413"/>
    </row>
    <row r="12274" spans="2:8" ht="27.75" x14ac:dyDescent="0.35">
      <c r="B12274" s="410" t="s">
        <v>13082</v>
      </c>
      <c r="C12274" s="411" t="s">
        <v>736</v>
      </c>
      <c r="D12274" s="412"/>
      <c r="E12274" s="412">
        <v>2200</v>
      </c>
      <c r="F12274" s="412">
        <v>0</v>
      </c>
      <c r="G12274" s="412"/>
      <c r="H12274" s="413"/>
    </row>
    <row r="12275" spans="2:8" ht="40.5" x14ac:dyDescent="0.35">
      <c r="B12275" s="410" t="s">
        <v>13083</v>
      </c>
      <c r="C12275" s="411" t="s">
        <v>750</v>
      </c>
      <c r="D12275" s="412"/>
      <c r="E12275" s="412">
        <v>2500</v>
      </c>
      <c r="F12275" s="412">
        <v>0</v>
      </c>
      <c r="G12275" s="412"/>
      <c r="H12275" s="413"/>
    </row>
    <row r="12276" spans="2:8" ht="27.75" x14ac:dyDescent="0.35">
      <c r="B12276" s="410" t="s">
        <v>13084</v>
      </c>
      <c r="C12276" s="411" t="s">
        <v>764</v>
      </c>
      <c r="D12276" s="412"/>
      <c r="E12276" s="412">
        <v>2200</v>
      </c>
      <c r="F12276" s="412">
        <v>0</v>
      </c>
      <c r="G12276" s="412"/>
      <c r="H12276" s="413"/>
    </row>
    <row r="12277" spans="2:8" ht="27.75" x14ac:dyDescent="0.35">
      <c r="B12277" s="410" t="s">
        <v>13085</v>
      </c>
      <c r="C12277" s="411" t="s">
        <v>764</v>
      </c>
      <c r="D12277" s="412"/>
      <c r="E12277" s="412">
        <v>2500</v>
      </c>
      <c r="F12277" s="412">
        <v>0</v>
      </c>
      <c r="G12277" s="412"/>
      <c r="H12277" s="413"/>
    </row>
    <row r="12278" spans="2:8" ht="27.75" x14ac:dyDescent="0.35">
      <c r="B12278" s="410" t="s">
        <v>13086</v>
      </c>
      <c r="C12278" s="411" t="s">
        <v>764</v>
      </c>
      <c r="D12278" s="412"/>
      <c r="E12278" s="412">
        <v>3000</v>
      </c>
      <c r="F12278" s="412">
        <v>0</v>
      </c>
      <c r="G12278" s="412"/>
      <c r="H12278" s="413"/>
    </row>
    <row r="12279" spans="2:8" ht="27.75" x14ac:dyDescent="0.35">
      <c r="B12279" s="410" t="s">
        <v>13087</v>
      </c>
      <c r="C12279" s="411" t="s">
        <v>764</v>
      </c>
      <c r="D12279" s="412"/>
      <c r="E12279" s="412">
        <v>2200</v>
      </c>
      <c r="F12279" s="412">
        <v>0</v>
      </c>
      <c r="G12279" s="412"/>
      <c r="H12279" s="413"/>
    </row>
    <row r="12280" spans="2:8" ht="27.75" x14ac:dyDescent="0.35">
      <c r="B12280" s="410" t="s">
        <v>13088</v>
      </c>
      <c r="C12280" s="411" t="s">
        <v>764</v>
      </c>
      <c r="D12280" s="412"/>
      <c r="E12280" s="412">
        <v>2200</v>
      </c>
      <c r="F12280" s="412">
        <v>0</v>
      </c>
      <c r="G12280" s="412"/>
      <c r="H12280" s="413"/>
    </row>
    <row r="12281" spans="2:8" ht="27.75" x14ac:dyDescent="0.35">
      <c r="B12281" s="410" t="s">
        <v>13089</v>
      </c>
      <c r="C12281" s="411" t="s">
        <v>764</v>
      </c>
      <c r="D12281" s="412"/>
      <c r="E12281" s="412">
        <v>3000</v>
      </c>
      <c r="F12281" s="412">
        <v>0</v>
      </c>
      <c r="G12281" s="412"/>
      <c r="H12281" s="413"/>
    </row>
    <row r="12282" spans="2:8" ht="27.75" x14ac:dyDescent="0.35">
      <c r="B12282" s="410" t="s">
        <v>13090</v>
      </c>
      <c r="C12282" s="411" t="s">
        <v>764</v>
      </c>
      <c r="D12282" s="412"/>
      <c r="E12282" s="412">
        <v>2200</v>
      </c>
      <c r="F12282" s="412">
        <v>0</v>
      </c>
      <c r="G12282" s="412"/>
      <c r="H12282" s="413"/>
    </row>
    <row r="12283" spans="2:8" ht="27.75" x14ac:dyDescent="0.35">
      <c r="B12283" s="410" t="s">
        <v>13091</v>
      </c>
      <c r="C12283" s="411" t="s">
        <v>764</v>
      </c>
      <c r="D12283" s="412"/>
      <c r="E12283" s="412">
        <v>3000</v>
      </c>
      <c r="F12283" s="412">
        <v>0</v>
      </c>
      <c r="G12283" s="412"/>
      <c r="H12283" s="413"/>
    </row>
    <row r="12284" spans="2:8" ht="27.75" x14ac:dyDescent="0.35">
      <c r="B12284" s="410" t="s">
        <v>13092</v>
      </c>
      <c r="C12284" s="411" t="s">
        <v>764</v>
      </c>
      <c r="D12284" s="412"/>
      <c r="E12284" s="412">
        <v>2500</v>
      </c>
      <c r="F12284" s="412">
        <v>0</v>
      </c>
      <c r="G12284" s="412"/>
      <c r="H12284" s="413"/>
    </row>
    <row r="12285" spans="2:8" ht="27.75" x14ac:dyDescent="0.35">
      <c r="B12285" s="410" t="s">
        <v>13093</v>
      </c>
      <c r="C12285" s="411" t="s">
        <v>764</v>
      </c>
      <c r="D12285" s="412"/>
      <c r="E12285" s="412">
        <v>3000</v>
      </c>
      <c r="F12285" s="412">
        <v>0</v>
      </c>
      <c r="G12285" s="412"/>
      <c r="H12285" s="413"/>
    </row>
    <row r="12286" spans="2:8" ht="27.75" x14ac:dyDescent="0.35">
      <c r="B12286" s="410" t="s">
        <v>13094</v>
      </c>
      <c r="C12286" s="411" t="s">
        <v>764</v>
      </c>
      <c r="D12286" s="412"/>
      <c r="E12286" s="412">
        <v>2200</v>
      </c>
      <c r="F12286" s="412">
        <v>0</v>
      </c>
      <c r="G12286" s="412"/>
      <c r="H12286" s="413"/>
    </row>
    <row r="12287" spans="2:8" ht="27.75" x14ac:dyDescent="0.35">
      <c r="B12287" s="410" t="s">
        <v>13095</v>
      </c>
      <c r="C12287" s="411" t="s">
        <v>764</v>
      </c>
      <c r="D12287" s="412"/>
      <c r="E12287" s="412">
        <v>7000</v>
      </c>
      <c r="F12287" s="412">
        <v>0</v>
      </c>
      <c r="G12287" s="412"/>
      <c r="H12287" s="413"/>
    </row>
    <row r="12288" spans="2:8" ht="27.75" x14ac:dyDescent="0.35">
      <c r="B12288" s="410" t="s">
        <v>13096</v>
      </c>
      <c r="C12288" s="411" t="s">
        <v>764</v>
      </c>
      <c r="D12288" s="412"/>
      <c r="E12288" s="412">
        <v>2200</v>
      </c>
      <c r="F12288" s="412">
        <v>0</v>
      </c>
      <c r="G12288" s="412"/>
      <c r="H12288" s="413"/>
    </row>
    <row r="12289" spans="2:8" ht="27.75" x14ac:dyDescent="0.35">
      <c r="B12289" s="410" t="s">
        <v>13097</v>
      </c>
      <c r="C12289" s="411" t="s">
        <v>764</v>
      </c>
      <c r="D12289" s="412"/>
      <c r="E12289" s="412">
        <v>2500</v>
      </c>
      <c r="F12289" s="412">
        <v>0</v>
      </c>
      <c r="G12289" s="412"/>
      <c r="H12289" s="413"/>
    </row>
    <row r="12290" spans="2:8" ht="27.75" x14ac:dyDescent="0.35">
      <c r="B12290" s="410" t="s">
        <v>13098</v>
      </c>
      <c r="C12290" s="411" t="s">
        <v>764</v>
      </c>
      <c r="D12290" s="412"/>
      <c r="E12290" s="412">
        <v>2200</v>
      </c>
      <c r="F12290" s="412">
        <v>0</v>
      </c>
      <c r="G12290" s="412"/>
      <c r="H12290" s="413"/>
    </row>
    <row r="12291" spans="2:8" ht="27.75" x14ac:dyDescent="0.35">
      <c r="B12291" s="410" t="s">
        <v>13099</v>
      </c>
      <c r="C12291" s="411" t="s">
        <v>764</v>
      </c>
      <c r="D12291" s="412"/>
      <c r="E12291" s="412">
        <v>11000</v>
      </c>
      <c r="F12291" s="412">
        <v>0</v>
      </c>
      <c r="G12291" s="412"/>
      <c r="H12291" s="413"/>
    </row>
    <row r="12292" spans="2:8" ht="27.75" x14ac:dyDescent="0.35">
      <c r="B12292" s="410" t="s">
        <v>13100</v>
      </c>
      <c r="C12292" s="411" t="s">
        <v>766</v>
      </c>
      <c r="D12292" s="412"/>
      <c r="E12292" s="412">
        <v>2500</v>
      </c>
      <c r="F12292" s="412">
        <v>0</v>
      </c>
      <c r="G12292" s="412"/>
      <c r="H12292" s="413"/>
    </row>
    <row r="12293" spans="2:8" ht="27.75" x14ac:dyDescent="0.35">
      <c r="B12293" s="410" t="s">
        <v>13101</v>
      </c>
      <c r="C12293" s="411" t="s">
        <v>766</v>
      </c>
      <c r="D12293" s="412"/>
      <c r="E12293" s="412">
        <v>2200</v>
      </c>
      <c r="F12293" s="412">
        <v>0</v>
      </c>
      <c r="G12293" s="412"/>
      <c r="H12293" s="413"/>
    </row>
    <row r="12294" spans="2:8" ht="27.75" x14ac:dyDescent="0.35">
      <c r="B12294" s="410" t="s">
        <v>13102</v>
      </c>
      <c r="C12294" s="411" t="s">
        <v>768</v>
      </c>
      <c r="D12294" s="412"/>
      <c r="E12294" s="412">
        <v>2200</v>
      </c>
      <c r="F12294" s="412">
        <v>0</v>
      </c>
      <c r="G12294" s="412"/>
      <c r="H12294" s="413"/>
    </row>
    <row r="12295" spans="2:8" ht="27.75" x14ac:dyDescent="0.35">
      <c r="B12295" s="410" t="s">
        <v>13103</v>
      </c>
      <c r="C12295" s="411" t="s">
        <v>768</v>
      </c>
      <c r="D12295" s="412"/>
      <c r="E12295" s="412">
        <v>2500</v>
      </c>
      <c r="F12295" s="412">
        <v>0</v>
      </c>
      <c r="G12295" s="412"/>
      <c r="H12295" s="413"/>
    </row>
    <row r="12296" spans="2:8" ht="27.75" x14ac:dyDescent="0.35">
      <c r="B12296" s="410" t="s">
        <v>13104</v>
      </c>
      <c r="C12296" s="411" t="s">
        <v>768</v>
      </c>
      <c r="D12296" s="412"/>
      <c r="E12296" s="412">
        <v>3000</v>
      </c>
      <c r="F12296" s="412">
        <v>0</v>
      </c>
      <c r="G12296" s="412"/>
      <c r="H12296" s="413"/>
    </row>
    <row r="12297" spans="2:8" ht="27.75" x14ac:dyDescent="0.35">
      <c r="B12297" s="410" t="s">
        <v>13105</v>
      </c>
      <c r="C12297" s="411" t="s">
        <v>768</v>
      </c>
      <c r="D12297" s="412"/>
      <c r="E12297" s="412">
        <v>2200</v>
      </c>
      <c r="F12297" s="412">
        <v>0</v>
      </c>
      <c r="G12297" s="412"/>
      <c r="H12297" s="413"/>
    </row>
    <row r="12298" spans="2:8" ht="27.75" x14ac:dyDescent="0.35">
      <c r="B12298" s="410" t="s">
        <v>13106</v>
      </c>
      <c r="C12298" s="411" t="s">
        <v>768</v>
      </c>
      <c r="D12298" s="412"/>
      <c r="E12298" s="412">
        <v>2200</v>
      </c>
      <c r="F12298" s="412">
        <v>0</v>
      </c>
      <c r="G12298" s="412"/>
      <c r="H12298" s="413"/>
    </row>
    <row r="12299" spans="2:8" ht="27.75" x14ac:dyDescent="0.35">
      <c r="B12299" s="410" t="s">
        <v>13107</v>
      </c>
      <c r="C12299" s="411" t="s">
        <v>768</v>
      </c>
      <c r="D12299" s="412"/>
      <c r="E12299" s="412">
        <v>3000</v>
      </c>
      <c r="F12299" s="412">
        <v>0</v>
      </c>
      <c r="G12299" s="412"/>
      <c r="H12299" s="413"/>
    </row>
    <row r="12300" spans="2:8" ht="27.75" x14ac:dyDescent="0.35">
      <c r="B12300" s="410" t="s">
        <v>13108</v>
      </c>
      <c r="C12300" s="411" t="s">
        <v>768</v>
      </c>
      <c r="D12300" s="412"/>
      <c r="E12300" s="412">
        <v>2200</v>
      </c>
      <c r="F12300" s="412">
        <v>0</v>
      </c>
      <c r="G12300" s="412"/>
      <c r="H12300" s="413"/>
    </row>
    <row r="12301" spans="2:8" ht="27.75" x14ac:dyDescent="0.35">
      <c r="B12301" s="410" t="s">
        <v>13109</v>
      </c>
      <c r="C12301" s="411" t="s">
        <v>768</v>
      </c>
      <c r="D12301" s="412"/>
      <c r="E12301" s="412">
        <v>3000</v>
      </c>
      <c r="F12301" s="412">
        <v>0</v>
      </c>
      <c r="G12301" s="412"/>
      <c r="H12301" s="413"/>
    </row>
    <row r="12302" spans="2:8" ht="27.75" x14ac:dyDescent="0.35">
      <c r="B12302" s="410" t="s">
        <v>13110</v>
      </c>
      <c r="C12302" s="411" t="s">
        <v>768</v>
      </c>
      <c r="D12302" s="412"/>
      <c r="E12302" s="412">
        <v>2500</v>
      </c>
      <c r="F12302" s="412">
        <v>0</v>
      </c>
      <c r="G12302" s="412"/>
      <c r="H12302" s="413"/>
    </row>
    <row r="12303" spans="2:8" ht="27.75" x14ac:dyDescent="0.35">
      <c r="B12303" s="410" t="s">
        <v>13111</v>
      </c>
      <c r="C12303" s="411" t="s">
        <v>768</v>
      </c>
      <c r="D12303" s="412"/>
      <c r="E12303" s="412">
        <v>3000</v>
      </c>
      <c r="F12303" s="412">
        <v>0</v>
      </c>
      <c r="G12303" s="412"/>
      <c r="H12303" s="413"/>
    </row>
    <row r="12304" spans="2:8" ht="27.75" x14ac:dyDescent="0.35">
      <c r="B12304" s="410" t="s">
        <v>13112</v>
      </c>
      <c r="C12304" s="411" t="s">
        <v>768</v>
      </c>
      <c r="D12304" s="412"/>
      <c r="E12304" s="412">
        <v>2200</v>
      </c>
      <c r="F12304" s="412">
        <v>0</v>
      </c>
      <c r="G12304" s="412"/>
      <c r="H12304" s="413"/>
    </row>
    <row r="12305" spans="2:8" ht="27.75" x14ac:dyDescent="0.35">
      <c r="B12305" s="410" t="s">
        <v>13113</v>
      </c>
      <c r="C12305" s="411" t="s">
        <v>768</v>
      </c>
      <c r="D12305" s="412"/>
      <c r="E12305" s="412">
        <v>7000</v>
      </c>
      <c r="F12305" s="412">
        <v>0</v>
      </c>
      <c r="G12305" s="412"/>
      <c r="H12305" s="413"/>
    </row>
    <row r="12306" spans="2:8" ht="27.75" x14ac:dyDescent="0.35">
      <c r="B12306" s="410" t="s">
        <v>13114</v>
      </c>
      <c r="C12306" s="411" t="s">
        <v>768</v>
      </c>
      <c r="D12306" s="412"/>
      <c r="E12306" s="412">
        <v>2200</v>
      </c>
      <c r="F12306" s="412">
        <v>0</v>
      </c>
      <c r="G12306" s="412"/>
      <c r="H12306" s="413"/>
    </row>
    <row r="12307" spans="2:8" ht="27.75" x14ac:dyDescent="0.35">
      <c r="B12307" s="410" t="s">
        <v>13115</v>
      </c>
      <c r="C12307" s="411" t="s">
        <v>768</v>
      </c>
      <c r="D12307" s="412"/>
      <c r="E12307" s="412">
        <v>2500</v>
      </c>
      <c r="F12307" s="412">
        <v>0</v>
      </c>
      <c r="G12307" s="412"/>
      <c r="H12307" s="413"/>
    </row>
    <row r="12308" spans="2:8" ht="27.75" x14ac:dyDescent="0.35">
      <c r="B12308" s="410" t="s">
        <v>13116</v>
      </c>
      <c r="C12308" s="411" t="s">
        <v>768</v>
      </c>
      <c r="D12308" s="412"/>
      <c r="E12308" s="412">
        <v>2200</v>
      </c>
      <c r="F12308" s="412">
        <v>0</v>
      </c>
      <c r="G12308" s="412"/>
      <c r="H12308" s="413"/>
    </row>
    <row r="12309" spans="2:8" ht="27.75" x14ac:dyDescent="0.35">
      <c r="B12309" s="410" t="s">
        <v>13117</v>
      </c>
      <c r="C12309" s="411" t="s">
        <v>768</v>
      </c>
      <c r="D12309" s="412"/>
      <c r="E12309" s="412">
        <v>11000</v>
      </c>
      <c r="F12309" s="412">
        <v>0</v>
      </c>
      <c r="G12309" s="412"/>
      <c r="H12309" s="413"/>
    </row>
    <row r="12310" spans="2:8" ht="27.75" x14ac:dyDescent="0.35">
      <c r="B12310" s="410" t="s">
        <v>13118</v>
      </c>
      <c r="C12310" s="411" t="s">
        <v>770</v>
      </c>
      <c r="D12310" s="412"/>
      <c r="E12310" s="412">
        <v>2200</v>
      </c>
      <c r="F12310" s="412">
        <v>0</v>
      </c>
      <c r="G12310" s="412"/>
      <c r="H12310" s="413"/>
    </row>
    <row r="12311" spans="2:8" ht="27.75" x14ac:dyDescent="0.35">
      <c r="B12311" s="410" t="s">
        <v>13119</v>
      </c>
      <c r="C12311" s="411" t="s">
        <v>770</v>
      </c>
      <c r="D12311" s="412"/>
      <c r="E12311" s="412">
        <v>2500</v>
      </c>
      <c r="F12311" s="412">
        <v>0</v>
      </c>
      <c r="G12311" s="412"/>
      <c r="H12311" s="413"/>
    </row>
    <row r="12312" spans="2:8" ht="27.75" x14ac:dyDescent="0.35">
      <c r="B12312" s="410" t="s">
        <v>13120</v>
      </c>
      <c r="C12312" s="411" t="s">
        <v>782</v>
      </c>
      <c r="D12312" s="412"/>
      <c r="E12312" s="412">
        <v>2200</v>
      </c>
      <c r="F12312" s="412">
        <v>0</v>
      </c>
      <c r="G12312" s="412"/>
      <c r="H12312" s="413"/>
    </row>
    <row r="12313" spans="2:8" ht="27.75" x14ac:dyDescent="0.35">
      <c r="B12313" s="410" t="s">
        <v>13121</v>
      </c>
      <c r="C12313" s="411" t="s">
        <v>782</v>
      </c>
      <c r="D12313" s="412"/>
      <c r="E12313" s="412">
        <v>3787.02</v>
      </c>
      <c r="F12313" s="412">
        <v>0</v>
      </c>
      <c r="G12313" s="412"/>
      <c r="H12313" s="413"/>
    </row>
    <row r="12314" spans="2:8" ht="40.5" x14ac:dyDescent="0.35">
      <c r="B12314" s="410" t="s">
        <v>13122</v>
      </c>
      <c r="C12314" s="411" t="s">
        <v>813</v>
      </c>
      <c r="D12314" s="412"/>
      <c r="E12314" s="412">
        <v>2200</v>
      </c>
      <c r="F12314" s="412">
        <v>0</v>
      </c>
      <c r="G12314" s="412"/>
      <c r="H12314" s="413"/>
    </row>
    <row r="12315" spans="2:8" ht="40.5" x14ac:dyDescent="0.35">
      <c r="B12315" s="410" t="s">
        <v>13123</v>
      </c>
      <c r="C12315" s="411" t="s">
        <v>813</v>
      </c>
      <c r="D12315" s="412"/>
      <c r="E12315" s="412">
        <v>2500</v>
      </c>
      <c r="F12315" s="412">
        <v>0</v>
      </c>
      <c r="G12315" s="412"/>
      <c r="H12315" s="413"/>
    </row>
    <row r="12316" spans="2:8" ht="40.5" x14ac:dyDescent="0.35">
      <c r="B12316" s="410" t="s">
        <v>13124</v>
      </c>
      <c r="C12316" s="411" t="s">
        <v>813</v>
      </c>
      <c r="D12316" s="412"/>
      <c r="E12316" s="412">
        <v>3000</v>
      </c>
      <c r="F12316" s="412">
        <v>0</v>
      </c>
      <c r="G12316" s="412"/>
      <c r="H12316" s="413"/>
    </row>
    <row r="12317" spans="2:8" ht="40.5" x14ac:dyDescent="0.35">
      <c r="B12317" s="410" t="s">
        <v>13125</v>
      </c>
      <c r="C12317" s="411" t="s">
        <v>813</v>
      </c>
      <c r="D12317" s="412"/>
      <c r="E12317" s="412">
        <v>2200</v>
      </c>
      <c r="F12317" s="412">
        <v>0</v>
      </c>
      <c r="G12317" s="412"/>
      <c r="H12317" s="413"/>
    </row>
    <row r="12318" spans="2:8" ht="40.5" x14ac:dyDescent="0.35">
      <c r="B12318" s="410" t="s">
        <v>13126</v>
      </c>
      <c r="C12318" s="411" t="s">
        <v>813</v>
      </c>
      <c r="D12318" s="412"/>
      <c r="E12318" s="412">
        <v>2200</v>
      </c>
      <c r="F12318" s="412">
        <v>0</v>
      </c>
      <c r="G12318" s="412"/>
      <c r="H12318" s="413"/>
    </row>
    <row r="12319" spans="2:8" ht="40.5" x14ac:dyDescent="0.35">
      <c r="B12319" s="410" t="s">
        <v>13127</v>
      </c>
      <c r="C12319" s="411" t="s">
        <v>813</v>
      </c>
      <c r="D12319" s="412"/>
      <c r="E12319" s="412">
        <v>3000</v>
      </c>
      <c r="F12319" s="412">
        <v>0</v>
      </c>
      <c r="G12319" s="412"/>
      <c r="H12319" s="413"/>
    </row>
    <row r="12320" spans="2:8" ht="40.5" x14ac:dyDescent="0.35">
      <c r="B12320" s="410" t="s">
        <v>13128</v>
      </c>
      <c r="C12320" s="411" t="s">
        <v>813</v>
      </c>
      <c r="D12320" s="412"/>
      <c r="E12320" s="412">
        <v>2156</v>
      </c>
      <c r="F12320" s="412">
        <v>0</v>
      </c>
      <c r="G12320" s="412"/>
      <c r="H12320" s="413"/>
    </row>
    <row r="12321" spans="2:8" ht="40.5" x14ac:dyDescent="0.35">
      <c r="B12321" s="410" t="s">
        <v>13129</v>
      </c>
      <c r="C12321" s="411" t="s">
        <v>813</v>
      </c>
      <c r="D12321" s="412"/>
      <c r="E12321" s="412">
        <v>2155.02</v>
      </c>
      <c r="F12321" s="412">
        <v>0</v>
      </c>
      <c r="G12321" s="412"/>
      <c r="H12321" s="413"/>
    </row>
    <row r="12322" spans="2:8" ht="40.5" x14ac:dyDescent="0.35">
      <c r="B12322" s="410" t="s">
        <v>13130</v>
      </c>
      <c r="C12322" s="411" t="s">
        <v>813</v>
      </c>
      <c r="D12322" s="412"/>
      <c r="E12322" s="412">
        <v>2155.02</v>
      </c>
      <c r="F12322" s="412">
        <v>0</v>
      </c>
      <c r="G12322" s="412"/>
      <c r="H12322" s="413"/>
    </row>
    <row r="12323" spans="2:8" ht="40.5" x14ac:dyDescent="0.35">
      <c r="B12323" s="410" t="s">
        <v>13131</v>
      </c>
      <c r="C12323" s="411" t="s">
        <v>813</v>
      </c>
      <c r="D12323" s="412"/>
      <c r="E12323" s="412">
        <v>3000</v>
      </c>
      <c r="F12323" s="412">
        <v>0</v>
      </c>
      <c r="G12323" s="412"/>
      <c r="H12323" s="413"/>
    </row>
    <row r="12324" spans="2:8" ht="40.5" x14ac:dyDescent="0.35">
      <c r="B12324" s="410" t="s">
        <v>13132</v>
      </c>
      <c r="C12324" s="411" t="s">
        <v>813</v>
      </c>
      <c r="D12324" s="412"/>
      <c r="E12324" s="412">
        <v>2200</v>
      </c>
      <c r="F12324" s="412">
        <v>0</v>
      </c>
      <c r="G12324" s="412"/>
      <c r="H12324" s="413"/>
    </row>
    <row r="12325" spans="2:8" ht="40.5" x14ac:dyDescent="0.35">
      <c r="B12325" s="410" t="s">
        <v>13133</v>
      </c>
      <c r="C12325" s="411" t="s">
        <v>813</v>
      </c>
      <c r="D12325" s="412"/>
      <c r="E12325" s="412">
        <v>6000</v>
      </c>
      <c r="F12325" s="412">
        <v>0</v>
      </c>
      <c r="G12325" s="412"/>
      <c r="H12325" s="413"/>
    </row>
    <row r="12326" spans="2:8" ht="40.5" x14ac:dyDescent="0.35">
      <c r="B12326" s="410" t="s">
        <v>13134</v>
      </c>
      <c r="C12326" s="411" t="s">
        <v>813</v>
      </c>
      <c r="D12326" s="412"/>
      <c r="E12326" s="412">
        <v>2155.02</v>
      </c>
      <c r="F12326" s="412">
        <v>0</v>
      </c>
      <c r="G12326" s="412"/>
      <c r="H12326" s="413"/>
    </row>
    <row r="12327" spans="2:8" ht="40.5" x14ac:dyDescent="0.35">
      <c r="B12327" s="410" t="s">
        <v>13135</v>
      </c>
      <c r="C12327" s="411" t="s">
        <v>813</v>
      </c>
      <c r="D12327" s="412"/>
      <c r="E12327" s="412">
        <v>2500</v>
      </c>
      <c r="F12327" s="412">
        <v>0</v>
      </c>
      <c r="G12327" s="412"/>
      <c r="H12327" s="413"/>
    </row>
    <row r="12328" spans="2:8" ht="40.5" x14ac:dyDescent="0.35">
      <c r="B12328" s="410" t="s">
        <v>13136</v>
      </c>
      <c r="C12328" s="411" t="s">
        <v>813</v>
      </c>
      <c r="D12328" s="412"/>
      <c r="E12328" s="412">
        <v>2200</v>
      </c>
      <c r="F12328" s="412">
        <v>0</v>
      </c>
      <c r="G12328" s="412"/>
      <c r="H12328" s="413"/>
    </row>
    <row r="12329" spans="2:8" ht="40.5" x14ac:dyDescent="0.35">
      <c r="B12329" s="410" t="s">
        <v>13137</v>
      </c>
      <c r="C12329" s="411" t="s">
        <v>813</v>
      </c>
      <c r="D12329" s="412"/>
      <c r="E12329" s="412">
        <v>11000</v>
      </c>
      <c r="F12329" s="412">
        <v>0</v>
      </c>
      <c r="G12329" s="412"/>
      <c r="H12329" s="413"/>
    </row>
    <row r="12330" spans="2:8" ht="27.75" x14ac:dyDescent="0.35">
      <c r="B12330" s="410" t="s">
        <v>13138</v>
      </c>
      <c r="C12330" s="411" t="s">
        <v>663</v>
      </c>
      <c r="D12330" s="412"/>
      <c r="E12330" s="412">
        <v>2200</v>
      </c>
      <c r="F12330" s="412">
        <v>0</v>
      </c>
      <c r="G12330" s="412"/>
      <c r="H12330" s="413"/>
    </row>
    <row r="12331" spans="2:8" ht="27.75" x14ac:dyDescent="0.35">
      <c r="B12331" s="410" t="s">
        <v>13139</v>
      </c>
      <c r="C12331" s="411" t="s">
        <v>816</v>
      </c>
      <c r="D12331" s="412"/>
      <c r="E12331" s="412">
        <v>2200</v>
      </c>
      <c r="F12331" s="412">
        <v>0</v>
      </c>
      <c r="G12331" s="412"/>
      <c r="H12331" s="413"/>
    </row>
    <row r="12332" spans="2:8" ht="40.5" x14ac:dyDescent="0.35">
      <c r="B12332" s="410" t="s">
        <v>13140</v>
      </c>
      <c r="C12332" s="411" t="s">
        <v>824</v>
      </c>
      <c r="D12332" s="412"/>
      <c r="E12332" s="412">
        <v>2200</v>
      </c>
      <c r="F12332" s="412">
        <v>0</v>
      </c>
      <c r="G12332" s="412"/>
      <c r="H12332" s="413"/>
    </row>
    <row r="12333" spans="2:8" ht="40.5" x14ac:dyDescent="0.35">
      <c r="B12333" s="410" t="s">
        <v>13141</v>
      </c>
      <c r="C12333" s="411" t="s">
        <v>824</v>
      </c>
      <c r="D12333" s="412"/>
      <c r="E12333" s="412">
        <v>2500</v>
      </c>
      <c r="F12333" s="412">
        <v>0</v>
      </c>
      <c r="G12333" s="412"/>
      <c r="H12333" s="413"/>
    </row>
    <row r="12334" spans="2:8" ht="40.5" x14ac:dyDescent="0.35">
      <c r="B12334" s="410" t="s">
        <v>13142</v>
      </c>
      <c r="C12334" s="411" t="s">
        <v>824</v>
      </c>
      <c r="D12334" s="412"/>
      <c r="E12334" s="412">
        <v>3000</v>
      </c>
      <c r="F12334" s="412">
        <v>0</v>
      </c>
      <c r="G12334" s="412"/>
      <c r="H12334" s="413"/>
    </row>
    <row r="12335" spans="2:8" ht="40.5" x14ac:dyDescent="0.35">
      <c r="B12335" s="410" t="s">
        <v>13143</v>
      </c>
      <c r="C12335" s="411" t="s">
        <v>824</v>
      </c>
      <c r="D12335" s="412"/>
      <c r="E12335" s="412">
        <v>2200</v>
      </c>
      <c r="F12335" s="412">
        <v>0</v>
      </c>
      <c r="G12335" s="412"/>
      <c r="H12335" s="413"/>
    </row>
    <row r="12336" spans="2:8" ht="40.5" x14ac:dyDescent="0.35">
      <c r="B12336" s="410" t="s">
        <v>13144</v>
      </c>
      <c r="C12336" s="411" t="s">
        <v>824</v>
      </c>
      <c r="D12336" s="412"/>
      <c r="E12336" s="412">
        <v>2200</v>
      </c>
      <c r="F12336" s="412">
        <v>0</v>
      </c>
      <c r="G12336" s="412"/>
      <c r="H12336" s="413"/>
    </row>
    <row r="12337" spans="2:8" ht="40.5" x14ac:dyDescent="0.35">
      <c r="B12337" s="410" t="s">
        <v>13145</v>
      </c>
      <c r="C12337" s="411" t="s">
        <v>824</v>
      </c>
      <c r="D12337" s="412"/>
      <c r="E12337" s="412">
        <v>2200</v>
      </c>
      <c r="F12337" s="412">
        <v>0</v>
      </c>
      <c r="G12337" s="412"/>
      <c r="H12337" s="413"/>
    </row>
    <row r="12338" spans="2:8" ht="40.5" x14ac:dyDescent="0.35">
      <c r="B12338" s="410" t="s">
        <v>13146</v>
      </c>
      <c r="C12338" s="411" t="s">
        <v>824</v>
      </c>
      <c r="D12338" s="412"/>
      <c r="E12338" s="412">
        <v>3000</v>
      </c>
      <c r="F12338" s="412">
        <v>0</v>
      </c>
      <c r="G12338" s="412"/>
      <c r="H12338" s="413"/>
    </row>
    <row r="12339" spans="2:8" ht="40.5" x14ac:dyDescent="0.35">
      <c r="B12339" s="410" t="s">
        <v>13147</v>
      </c>
      <c r="C12339" s="411" t="s">
        <v>824</v>
      </c>
      <c r="D12339" s="412"/>
      <c r="E12339" s="412">
        <v>2200</v>
      </c>
      <c r="F12339" s="412">
        <v>0</v>
      </c>
      <c r="G12339" s="412"/>
      <c r="H12339" s="413"/>
    </row>
    <row r="12340" spans="2:8" ht="40.5" x14ac:dyDescent="0.35">
      <c r="B12340" s="410" t="s">
        <v>13148</v>
      </c>
      <c r="C12340" s="411" t="s">
        <v>824</v>
      </c>
      <c r="D12340" s="412"/>
      <c r="E12340" s="412">
        <v>3000</v>
      </c>
      <c r="F12340" s="412">
        <v>0</v>
      </c>
      <c r="G12340" s="412"/>
      <c r="H12340" s="413"/>
    </row>
    <row r="12341" spans="2:8" ht="40.5" x14ac:dyDescent="0.35">
      <c r="B12341" s="410" t="s">
        <v>13149</v>
      </c>
      <c r="C12341" s="411" t="s">
        <v>824</v>
      </c>
      <c r="D12341" s="412"/>
      <c r="E12341" s="412">
        <v>2500</v>
      </c>
      <c r="F12341" s="412">
        <v>0</v>
      </c>
      <c r="G12341" s="412"/>
      <c r="H12341" s="413"/>
    </row>
    <row r="12342" spans="2:8" ht="40.5" x14ac:dyDescent="0.35">
      <c r="B12342" s="410" t="s">
        <v>13150</v>
      </c>
      <c r="C12342" s="411" t="s">
        <v>824</v>
      </c>
      <c r="D12342" s="412"/>
      <c r="E12342" s="412">
        <v>3000</v>
      </c>
      <c r="F12342" s="412">
        <v>0</v>
      </c>
      <c r="G12342" s="412"/>
      <c r="H12342" s="413"/>
    </row>
    <row r="12343" spans="2:8" ht="40.5" x14ac:dyDescent="0.35">
      <c r="B12343" s="410" t="s">
        <v>13151</v>
      </c>
      <c r="C12343" s="411" t="s">
        <v>824</v>
      </c>
      <c r="D12343" s="412"/>
      <c r="E12343" s="412">
        <v>2200</v>
      </c>
      <c r="F12343" s="412">
        <v>0</v>
      </c>
      <c r="G12343" s="412"/>
      <c r="H12343" s="413"/>
    </row>
    <row r="12344" spans="2:8" ht="40.5" x14ac:dyDescent="0.35">
      <c r="B12344" s="410" t="s">
        <v>13152</v>
      </c>
      <c r="C12344" s="411" t="s">
        <v>824</v>
      </c>
      <c r="D12344" s="412"/>
      <c r="E12344" s="412">
        <v>7000</v>
      </c>
      <c r="F12344" s="412">
        <v>0</v>
      </c>
      <c r="G12344" s="412"/>
      <c r="H12344" s="413"/>
    </row>
    <row r="12345" spans="2:8" ht="40.5" x14ac:dyDescent="0.35">
      <c r="B12345" s="410" t="s">
        <v>13153</v>
      </c>
      <c r="C12345" s="411" t="s">
        <v>824</v>
      </c>
      <c r="D12345" s="412"/>
      <c r="E12345" s="412">
        <v>2200</v>
      </c>
      <c r="F12345" s="412">
        <v>0</v>
      </c>
      <c r="G12345" s="412"/>
      <c r="H12345" s="413"/>
    </row>
    <row r="12346" spans="2:8" ht="40.5" x14ac:dyDescent="0.35">
      <c r="B12346" s="410" t="s">
        <v>13154</v>
      </c>
      <c r="C12346" s="411" t="s">
        <v>824</v>
      </c>
      <c r="D12346" s="412"/>
      <c r="E12346" s="412">
        <v>2500</v>
      </c>
      <c r="F12346" s="412">
        <v>0</v>
      </c>
      <c r="G12346" s="412"/>
      <c r="H12346" s="413"/>
    </row>
    <row r="12347" spans="2:8" ht="40.5" x14ac:dyDescent="0.35">
      <c r="B12347" s="410" t="s">
        <v>13155</v>
      </c>
      <c r="C12347" s="411" t="s">
        <v>824</v>
      </c>
      <c r="D12347" s="412"/>
      <c r="E12347" s="412">
        <v>2200</v>
      </c>
      <c r="F12347" s="412">
        <v>0</v>
      </c>
      <c r="G12347" s="412"/>
      <c r="H12347" s="413"/>
    </row>
    <row r="12348" spans="2:8" ht="40.5" x14ac:dyDescent="0.35">
      <c r="B12348" s="410" t="s">
        <v>13156</v>
      </c>
      <c r="C12348" s="411" t="s">
        <v>824</v>
      </c>
      <c r="D12348" s="412"/>
      <c r="E12348" s="412">
        <v>11000</v>
      </c>
      <c r="F12348" s="412">
        <v>0</v>
      </c>
      <c r="G12348" s="412"/>
      <c r="H12348" s="413"/>
    </row>
    <row r="12349" spans="2:8" ht="40.5" x14ac:dyDescent="0.35">
      <c r="B12349" s="410" t="s">
        <v>13157</v>
      </c>
      <c r="C12349" s="411" t="s">
        <v>824</v>
      </c>
      <c r="D12349" s="412"/>
      <c r="E12349" s="412">
        <v>2200</v>
      </c>
      <c r="F12349" s="412">
        <v>0</v>
      </c>
      <c r="G12349" s="412"/>
      <c r="H12349" s="413"/>
    </row>
    <row r="12350" spans="2:8" ht="27.75" x14ac:dyDescent="0.35">
      <c r="B12350" s="410" t="s">
        <v>13158</v>
      </c>
      <c r="C12350" s="411" t="s">
        <v>826</v>
      </c>
      <c r="D12350" s="412"/>
      <c r="E12350" s="412">
        <v>2200</v>
      </c>
      <c r="F12350" s="412">
        <v>0</v>
      </c>
      <c r="G12350" s="412"/>
      <c r="H12350" s="413"/>
    </row>
    <row r="12351" spans="2:8" ht="40.5" x14ac:dyDescent="0.35">
      <c r="B12351" s="410" t="s">
        <v>13159</v>
      </c>
      <c r="C12351" s="411" t="s">
        <v>824</v>
      </c>
      <c r="D12351" s="412"/>
      <c r="E12351" s="412">
        <v>2200</v>
      </c>
      <c r="F12351" s="412">
        <v>0</v>
      </c>
      <c r="G12351" s="412"/>
      <c r="H12351" s="413"/>
    </row>
    <row r="12352" spans="2:8" ht="40.5" x14ac:dyDescent="0.35">
      <c r="B12352" s="410" t="s">
        <v>13160</v>
      </c>
      <c r="C12352" s="411" t="s">
        <v>831</v>
      </c>
      <c r="D12352" s="412"/>
      <c r="E12352" s="412">
        <v>2500</v>
      </c>
      <c r="F12352" s="412">
        <v>0</v>
      </c>
      <c r="G12352" s="412"/>
      <c r="H12352" s="413"/>
    </row>
    <row r="12353" spans="2:8" ht="40.5" x14ac:dyDescent="0.35">
      <c r="B12353" s="410" t="s">
        <v>13161</v>
      </c>
      <c r="C12353" s="411" t="s">
        <v>831</v>
      </c>
      <c r="D12353" s="412"/>
      <c r="E12353" s="412">
        <v>3000</v>
      </c>
      <c r="F12353" s="412">
        <v>0</v>
      </c>
      <c r="G12353" s="412"/>
      <c r="H12353" s="413"/>
    </row>
    <row r="12354" spans="2:8" ht="40.5" x14ac:dyDescent="0.35">
      <c r="B12354" s="410" t="s">
        <v>13162</v>
      </c>
      <c r="C12354" s="411" t="s">
        <v>831</v>
      </c>
      <c r="D12354" s="412"/>
      <c r="E12354" s="412">
        <v>2200</v>
      </c>
      <c r="F12354" s="412">
        <v>0</v>
      </c>
      <c r="G12354" s="412"/>
      <c r="H12354" s="413"/>
    </row>
    <row r="12355" spans="2:8" ht="40.5" x14ac:dyDescent="0.35">
      <c r="B12355" s="410" t="s">
        <v>13163</v>
      </c>
      <c r="C12355" s="411" t="s">
        <v>831</v>
      </c>
      <c r="D12355" s="412"/>
      <c r="E12355" s="412">
        <v>2200</v>
      </c>
      <c r="F12355" s="412">
        <v>0</v>
      </c>
      <c r="G12355" s="412"/>
      <c r="H12355" s="413"/>
    </row>
    <row r="12356" spans="2:8" ht="40.5" x14ac:dyDescent="0.35">
      <c r="B12356" s="410" t="s">
        <v>13164</v>
      </c>
      <c r="C12356" s="411" t="s">
        <v>831</v>
      </c>
      <c r="D12356" s="412"/>
      <c r="E12356" s="412">
        <v>2200</v>
      </c>
      <c r="F12356" s="412">
        <v>0</v>
      </c>
      <c r="G12356" s="412"/>
      <c r="H12356" s="413"/>
    </row>
    <row r="12357" spans="2:8" ht="40.5" x14ac:dyDescent="0.35">
      <c r="B12357" s="410" t="s">
        <v>13165</v>
      </c>
      <c r="C12357" s="411" t="s">
        <v>831</v>
      </c>
      <c r="D12357" s="412"/>
      <c r="E12357" s="412">
        <v>3000</v>
      </c>
      <c r="F12357" s="412">
        <v>0</v>
      </c>
      <c r="G12357" s="412"/>
      <c r="H12357" s="413"/>
    </row>
    <row r="12358" spans="2:8" ht="40.5" x14ac:dyDescent="0.35">
      <c r="B12358" s="410" t="s">
        <v>13166</v>
      </c>
      <c r="C12358" s="411" t="s">
        <v>831</v>
      </c>
      <c r="D12358" s="412"/>
      <c r="E12358" s="412">
        <v>2200</v>
      </c>
      <c r="F12358" s="412">
        <v>0</v>
      </c>
      <c r="G12358" s="412"/>
      <c r="H12358" s="413"/>
    </row>
    <row r="12359" spans="2:8" ht="40.5" x14ac:dyDescent="0.35">
      <c r="B12359" s="410" t="s">
        <v>13167</v>
      </c>
      <c r="C12359" s="411" t="s">
        <v>831</v>
      </c>
      <c r="D12359" s="412"/>
      <c r="E12359" s="412">
        <v>3000</v>
      </c>
      <c r="F12359" s="412">
        <v>0</v>
      </c>
      <c r="G12359" s="412"/>
      <c r="H12359" s="413"/>
    </row>
    <row r="12360" spans="2:8" ht="40.5" x14ac:dyDescent="0.35">
      <c r="B12360" s="410" t="s">
        <v>13168</v>
      </c>
      <c r="C12360" s="411" t="s">
        <v>831</v>
      </c>
      <c r="D12360" s="412"/>
      <c r="E12360" s="412">
        <v>2500</v>
      </c>
      <c r="F12360" s="412">
        <v>0</v>
      </c>
      <c r="G12360" s="412"/>
      <c r="H12360" s="413"/>
    </row>
    <row r="12361" spans="2:8" ht="40.5" x14ac:dyDescent="0.35">
      <c r="B12361" s="410" t="s">
        <v>13169</v>
      </c>
      <c r="C12361" s="411" t="s">
        <v>831</v>
      </c>
      <c r="D12361" s="412"/>
      <c r="E12361" s="412">
        <v>3000</v>
      </c>
      <c r="F12361" s="412">
        <v>0</v>
      </c>
      <c r="G12361" s="412"/>
      <c r="H12361" s="413"/>
    </row>
    <row r="12362" spans="2:8" ht="40.5" x14ac:dyDescent="0.35">
      <c r="B12362" s="410" t="s">
        <v>13170</v>
      </c>
      <c r="C12362" s="411" t="s">
        <v>831</v>
      </c>
      <c r="D12362" s="412"/>
      <c r="E12362" s="412">
        <v>7000</v>
      </c>
      <c r="F12362" s="412">
        <v>0</v>
      </c>
      <c r="G12362" s="412"/>
      <c r="H12362" s="413"/>
    </row>
    <row r="12363" spans="2:8" ht="40.5" x14ac:dyDescent="0.35">
      <c r="B12363" s="410" t="s">
        <v>13171</v>
      </c>
      <c r="C12363" s="411" t="s">
        <v>831</v>
      </c>
      <c r="D12363" s="412"/>
      <c r="E12363" s="412">
        <v>2500</v>
      </c>
      <c r="F12363" s="412">
        <v>0</v>
      </c>
      <c r="G12363" s="412"/>
      <c r="H12363" s="413"/>
    </row>
    <row r="12364" spans="2:8" ht="40.5" x14ac:dyDescent="0.35">
      <c r="B12364" s="410" t="s">
        <v>13172</v>
      </c>
      <c r="C12364" s="411" t="s">
        <v>831</v>
      </c>
      <c r="D12364" s="412"/>
      <c r="E12364" s="412">
        <v>2200</v>
      </c>
      <c r="F12364" s="412">
        <v>0</v>
      </c>
      <c r="G12364" s="412"/>
      <c r="H12364" s="413"/>
    </row>
    <row r="12365" spans="2:8" ht="40.5" x14ac:dyDescent="0.35">
      <c r="B12365" s="410" t="s">
        <v>13173</v>
      </c>
      <c r="C12365" s="411" t="s">
        <v>831</v>
      </c>
      <c r="D12365" s="412"/>
      <c r="E12365" s="412">
        <v>11000</v>
      </c>
      <c r="F12365" s="412">
        <v>0</v>
      </c>
      <c r="G12365" s="412"/>
      <c r="H12365" s="413"/>
    </row>
    <row r="12366" spans="2:8" ht="40.5" x14ac:dyDescent="0.35">
      <c r="B12366" s="410" t="s">
        <v>13174</v>
      </c>
      <c r="C12366" s="411" t="s">
        <v>831</v>
      </c>
      <c r="D12366" s="412"/>
      <c r="E12366" s="412">
        <v>2200</v>
      </c>
      <c r="F12366" s="412">
        <v>0</v>
      </c>
      <c r="G12366" s="412"/>
      <c r="H12366" s="413"/>
    </row>
    <row r="12367" spans="2:8" ht="40.5" x14ac:dyDescent="0.35">
      <c r="B12367" s="410" t="s">
        <v>13175</v>
      </c>
      <c r="C12367" s="411" t="s">
        <v>833</v>
      </c>
      <c r="D12367" s="412"/>
      <c r="E12367" s="412">
        <v>2200</v>
      </c>
      <c r="F12367" s="412">
        <v>0</v>
      </c>
      <c r="G12367" s="412"/>
      <c r="H12367" s="413"/>
    </row>
    <row r="12368" spans="2:8" ht="40.5" x14ac:dyDescent="0.35">
      <c r="B12368" s="410" t="s">
        <v>13176</v>
      </c>
      <c r="C12368" s="411" t="s">
        <v>835</v>
      </c>
      <c r="D12368" s="412"/>
      <c r="E12368" s="412">
        <v>2500</v>
      </c>
      <c r="F12368" s="412">
        <v>0</v>
      </c>
      <c r="G12368" s="412"/>
      <c r="H12368" s="413"/>
    </row>
    <row r="12369" spans="2:8" ht="40.5" x14ac:dyDescent="0.35">
      <c r="B12369" s="410" t="s">
        <v>13177</v>
      </c>
      <c r="C12369" s="411" t="s">
        <v>843</v>
      </c>
      <c r="D12369" s="412"/>
      <c r="E12369" s="412">
        <v>2200</v>
      </c>
      <c r="F12369" s="412">
        <v>0</v>
      </c>
      <c r="G12369" s="412"/>
      <c r="H12369" s="413"/>
    </row>
    <row r="12370" spans="2:8" ht="40.5" x14ac:dyDescent="0.35">
      <c r="B12370" s="410" t="s">
        <v>13178</v>
      </c>
      <c r="C12370" s="411" t="s">
        <v>845</v>
      </c>
      <c r="D12370" s="412"/>
      <c r="E12370" s="412">
        <v>2500</v>
      </c>
      <c r="F12370" s="412">
        <v>0</v>
      </c>
      <c r="G12370" s="412"/>
      <c r="H12370" s="413"/>
    </row>
    <row r="12371" spans="2:8" ht="40.5" x14ac:dyDescent="0.35">
      <c r="B12371" s="410" t="s">
        <v>13179</v>
      </c>
      <c r="C12371" s="411" t="s">
        <v>845</v>
      </c>
      <c r="D12371" s="412"/>
      <c r="E12371" s="412">
        <v>3000</v>
      </c>
      <c r="F12371" s="412">
        <v>0</v>
      </c>
      <c r="G12371" s="412"/>
      <c r="H12371" s="413"/>
    </row>
    <row r="12372" spans="2:8" ht="40.5" x14ac:dyDescent="0.35">
      <c r="B12372" s="410" t="s">
        <v>13180</v>
      </c>
      <c r="C12372" s="411" t="s">
        <v>845</v>
      </c>
      <c r="D12372" s="412"/>
      <c r="E12372" s="412">
        <v>2200</v>
      </c>
      <c r="F12372" s="412">
        <v>0</v>
      </c>
      <c r="G12372" s="412"/>
      <c r="H12372" s="413"/>
    </row>
    <row r="12373" spans="2:8" ht="40.5" x14ac:dyDescent="0.35">
      <c r="B12373" s="410" t="s">
        <v>13181</v>
      </c>
      <c r="C12373" s="411" t="s">
        <v>845</v>
      </c>
      <c r="D12373" s="412"/>
      <c r="E12373" s="412">
        <v>2200</v>
      </c>
      <c r="F12373" s="412">
        <v>0</v>
      </c>
      <c r="G12373" s="412"/>
      <c r="H12373" s="413"/>
    </row>
    <row r="12374" spans="2:8" ht="40.5" x14ac:dyDescent="0.35">
      <c r="B12374" s="410" t="s">
        <v>13182</v>
      </c>
      <c r="C12374" s="411" t="s">
        <v>845</v>
      </c>
      <c r="D12374" s="412"/>
      <c r="E12374" s="412">
        <v>2200</v>
      </c>
      <c r="F12374" s="412">
        <v>0</v>
      </c>
      <c r="G12374" s="412"/>
      <c r="H12374" s="413"/>
    </row>
    <row r="12375" spans="2:8" ht="40.5" x14ac:dyDescent="0.35">
      <c r="B12375" s="410" t="s">
        <v>13183</v>
      </c>
      <c r="C12375" s="411" t="s">
        <v>845</v>
      </c>
      <c r="D12375" s="412"/>
      <c r="E12375" s="412">
        <v>3000</v>
      </c>
      <c r="F12375" s="412">
        <v>0</v>
      </c>
      <c r="G12375" s="412"/>
      <c r="H12375" s="413"/>
    </row>
    <row r="12376" spans="2:8" ht="40.5" x14ac:dyDescent="0.35">
      <c r="B12376" s="410" t="s">
        <v>13184</v>
      </c>
      <c r="C12376" s="411" t="s">
        <v>845</v>
      </c>
      <c r="D12376" s="412"/>
      <c r="E12376" s="412">
        <v>3000</v>
      </c>
      <c r="F12376" s="412">
        <v>0</v>
      </c>
      <c r="G12376" s="412"/>
      <c r="H12376" s="413"/>
    </row>
    <row r="12377" spans="2:8" ht="40.5" x14ac:dyDescent="0.35">
      <c r="B12377" s="410" t="s">
        <v>13185</v>
      </c>
      <c r="C12377" s="411" t="s">
        <v>845</v>
      </c>
      <c r="D12377" s="412"/>
      <c r="E12377" s="412">
        <v>2500</v>
      </c>
      <c r="F12377" s="412">
        <v>0</v>
      </c>
      <c r="G12377" s="412"/>
      <c r="H12377" s="413"/>
    </row>
    <row r="12378" spans="2:8" ht="40.5" x14ac:dyDescent="0.35">
      <c r="B12378" s="410" t="s">
        <v>13186</v>
      </c>
      <c r="C12378" s="411" t="s">
        <v>845</v>
      </c>
      <c r="D12378" s="412"/>
      <c r="E12378" s="412">
        <v>3000</v>
      </c>
      <c r="F12378" s="412">
        <v>0</v>
      </c>
      <c r="G12378" s="412"/>
      <c r="H12378" s="413"/>
    </row>
    <row r="12379" spans="2:8" ht="40.5" x14ac:dyDescent="0.35">
      <c r="B12379" s="410" t="s">
        <v>13187</v>
      </c>
      <c r="C12379" s="411" t="s">
        <v>845</v>
      </c>
      <c r="D12379" s="412"/>
      <c r="E12379" s="412">
        <v>7000</v>
      </c>
      <c r="F12379" s="412">
        <v>0</v>
      </c>
      <c r="G12379" s="412"/>
      <c r="H12379" s="413"/>
    </row>
    <row r="12380" spans="2:8" ht="40.5" x14ac:dyDescent="0.35">
      <c r="B12380" s="410" t="s">
        <v>13188</v>
      </c>
      <c r="C12380" s="411" t="s">
        <v>845</v>
      </c>
      <c r="D12380" s="412"/>
      <c r="E12380" s="412">
        <v>2500</v>
      </c>
      <c r="F12380" s="412">
        <v>0</v>
      </c>
      <c r="G12380" s="412"/>
      <c r="H12380" s="413"/>
    </row>
    <row r="12381" spans="2:8" ht="40.5" x14ac:dyDescent="0.35">
      <c r="B12381" s="410" t="s">
        <v>13189</v>
      </c>
      <c r="C12381" s="411" t="s">
        <v>845</v>
      </c>
      <c r="D12381" s="412"/>
      <c r="E12381" s="412">
        <v>2500</v>
      </c>
      <c r="F12381" s="412">
        <v>0</v>
      </c>
      <c r="G12381" s="412"/>
      <c r="H12381" s="413"/>
    </row>
    <row r="12382" spans="2:8" ht="40.5" x14ac:dyDescent="0.35">
      <c r="B12382" s="410" t="s">
        <v>13190</v>
      </c>
      <c r="C12382" s="411" t="s">
        <v>845</v>
      </c>
      <c r="D12382" s="412"/>
      <c r="E12382" s="412">
        <v>2200</v>
      </c>
      <c r="F12382" s="412">
        <v>0</v>
      </c>
      <c r="G12382" s="412"/>
      <c r="H12382" s="413"/>
    </row>
    <row r="12383" spans="2:8" ht="40.5" x14ac:dyDescent="0.35">
      <c r="B12383" s="410" t="s">
        <v>13191</v>
      </c>
      <c r="C12383" s="411" t="s">
        <v>845</v>
      </c>
      <c r="D12383" s="412"/>
      <c r="E12383" s="412">
        <v>11000</v>
      </c>
      <c r="F12383" s="412">
        <v>0</v>
      </c>
      <c r="G12383" s="412"/>
      <c r="H12383" s="413"/>
    </row>
    <row r="12384" spans="2:8" ht="40.5" x14ac:dyDescent="0.35">
      <c r="B12384" s="410" t="s">
        <v>13192</v>
      </c>
      <c r="C12384" s="411" t="s">
        <v>845</v>
      </c>
      <c r="D12384" s="412"/>
      <c r="E12384" s="412">
        <v>2200</v>
      </c>
      <c r="F12384" s="412">
        <v>0</v>
      </c>
      <c r="G12384" s="412"/>
      <c r="H12384" s="413"/>
    </row>
    <row r="12385" spans="2:8" ht="53.25" x14ac:dyDescent="0.35">
      <c r="B12385" s="410" t="s">
        <v>13193</v>
      </c>
      <c r="C12385" s="411" t="s">
        <v>847</v>
      </c>
      <c r="D12385" s="412"/>
      <c r="E12385" s="412">
        <v>2200</v>
      </c>
      <c r="F12385" s="412">
        <v>0</v>
      </c>
      <c r="G12385" s="412"/>
      <c r="H12385" s="413"/>
    </row>
    <row r="12386" spans="2:8" ht="53.25" x14ac:dyDescent="0.35">
      <c r="B12386" s="410" t="s">
        <v>13194</v>
      </c>
      <c r="C12386" s="411" t="s">
        <v>849</v>
      </c>
      <c r="D12386" s="412"/>
      <c r="E12386" s="412">
        <v>2200</v>
      </c>
      <c r="F12386" s="412">
        <v>0</v>
      </c>
      <c r="G12386" s="412"/>
      <c r="H12386" s="413"/>
    </row>
    <row r="12387" spans="2:8" ht="40.5" x14ac:dyDescent="0.35">
      <c r="B12387" s="410" t="s">
        <v>13195</v>
      </c>
      <c r="C12387" s="411" t="s">
        <v>855</v>
      </c>
      <c r="D12387" s="412"/>
      <c r="E12387" s="412">
        <v>2200</v>
      </c>
      <c r="F12387" s="412">
        <v>0</v>
      </c>
      <c r="G12387" s="412"/>
      <c r="H12387" s="413"/>
    </row>
    <row r="12388" spans="2:8" ht="40.5" x14ac:dyDescent="0.35">
      <c r="B12388" s="410" t="s">
        <v>13196</v>
      </c>
      <c r="C12388" s="411" t="s">
        <v>855</v>
      </c>
      <c r="D12388" s="412"/>
      <c r="E12388" s="412">
        <v>6000</v>
      </c>
      <c r="F12388" s="412">
        <v>0</v>
      </c>
      <c r="G12388" s="412"/>
      <c r="H12388" s="413"/>
    </row>
    <row r="12389" spans="2:8" ht="40.5" x14ac:dyDescent="0.35">
      <c r="B12389" s="410" t="s">
        <v>13197</v>
      </c>
      <c r="C12389" s="411" t="s">
        <v>857</v>
      </c>
      <c r="D12389" s="412"/>
      <c r="E12389" s="412">
        <v>2500</v>
      </c>
      <c r="F12389" s="412">
        <v>0</v>
      </c>
      <c r="G12389" s="412"/>
      <c r="H12389" s="413"/>
    </row>
    <row r="12390" spans="2:8" ht="40.5" x14ac:dyDescent="0.35">
      <c r="B12390" s="410" t="s">
        <v>13198</v>
      </c>
      <c r="C12390" s="411" t="s">
        <v>857</v>
      </c>
      <c r="D12390" s="412"/>
      <c r="E12390" s="412">
        <v>3000</v>
      </c>
      <c r="F12390" s="412">
        <v>0</v>
      </c>
      <c r="G12390" s="412"/>
      <c r="H12390" s="413"/>
    </row>
    <row r="12391" spans="2:8" ht="40.5" x14ac:dyDescent="0.35">
      <c r="B12391" s="410" t="s">
        <v>13199</v>
      </c>
      <c r="C12391" s="411" t="s">
        <v>857</v>
      </c>
      <c r="D12391" s="412"/>
      <c r="E12391" s="412">
        <v>2200</v>
      </c>
      <c r="F12391" s="412">
        <v>0</v>
      </c>
      <c r="G12391" s="412"/>
      <c r="H12391" s="413"/>
    </row>
    <row r="12392" spans="2:8" ht="40.5" x14ac:dyDescent="0.35">
      <c r="B12392" s="410" t="s">
        <v>13200</v>
      </c>
      <c r="C12392" s="411" t="s">
        <v>857</v>
      </c>
      <c r="D12392" s="412"/>
      <c r="E12392" s="412">
        <v>2200</v>
      </c>
      <c r="F12392" s="412">
        <v>0</v>
      </c>
      <c r="G12392" s="412"/>
      <c r="H12392" s="413"/>
    </row>
    <row r="12393" spans="2:8" ht="40.5" x14ac:dyDescent="0.35">
      <c r="B12393" s="410" t="s">
        <v>13201</v>
      </c>
      <c r="C12393" s="411" t="s">
        <v>857</v>
      </c>
      <c r="D12393" s="412"/>
      <c r="E12393" s="412">
        <v>2200</v>
      </c>
      <c r="F12393" s="412">
        <v>0</v>
      </c>
      <c r="G12393" s="412"/>
      <c r="H12393" s="413"/>
    </row>
    <row r="12394" spans="2:8" ht="40.5" x14ac:dyDescent="0.35">
      <c r="B12394" s="410" t="s">
        <v>13202</v>
      </c>
      <c r="C12394" s="411" t="s">
        <v>857</v>
      </c>
      <c r="D12394" s="412"/>
      <c r="E12394" s="412">
        <v>3000</v>
      </c>
      <c r="F12394" s="412">
        <v>0</v>
      </c>
      <c r="G12394" s="412"/>
      <c r="H12394" s="413"/>
    </row>
    <row r="12395" spans="2:8" ht="40.5" x14ac:dyDescent="0.35">
      <c r="B12395" s="410" t="s">
        <v>13203</v>
      </c>
      <c r="C12395" s="411" t="s">
        <v>857</v>
      </c>
      <c r="D12395" s="412"/>
      <c r="E12395" s="412">
        <v>2200</v>
      </c>
      <c r="F12395" s="412">
        <v>0</v>
      </c>
      <c r="G12395" s="412"/>
      <c r="H12395" s="413"/>
    </row>
    <row r="12396" spans="2:8" ht="40.5" x14ac:dyDescent="0.35">
      <c r="B12396" s="410" t="s">
        <v>13204</v>
      </c>
      <c r="C12396" s="411" t="s">
        <v>857</v>
      </c>
      <c r="D12396" s="412"/>
      <c r="E12396" s="412">
        <v>3000</v>
      </c>
      <c r="F12396" s="412">
        <v>0</v>
      </c>
      <c r="G12396" s="412"/>
      <c r="H12396" s="413"/>
    </row>
    <row r="12397" spans="2:8" ht="40.5" x14ac:dyDescent="0.35">
      <c r="B12397" s="410" t="s">
        <v>13205</v>
      </c>
      <c r="C12397" s="411" t="s">
        <v>857</v>
      </c>
      <c r="D12397" s="412"/>
      <c r="E12397" s="412">
        <v>2200</v>
      </c>
      <c r="F12397" s="412">
        <v>0</v>
      </c>
      <c r="G12397" s="412"/>
      <c r="H12397" s="413"/>
    </row>
    <row r="12398" spans="2:8" ht="40.5" x14ac:dyDescent="0.35">
      <c r="B12398" s="410" t="s">
        <v>13206</v>
      </c>
      <c r="C12398" s="411" t="s">
        <v>857</v>
      </c>
      <c r="D12398" s="412"/>
      <c r="E12398" s="412">
        <v>3000</v>
      </c>
      <c r="F12398" s="412">
        <v>0</v>
      </c>
      <c r="G12398" s="412"/>
      <c r="H12398" s="413"/>
    </row>
    <row r="12399" spans="2:8" ht="40.5" x14ac:dyDescent="0.35">
      <c r="B12399" s="410" t="s">
        <v>13207</v>
      </c>
      <c r="C12399" s="411" t="s">
        <v>857</v>
      </c>
      <c r="D12399" s="412"/>
      <c r="E12399" s="412">
        <v>7000</v>
      </c>
      <c r="F12399" s="412">
        <v>0</v>
      </c>
      <c r="G12399" s="412"/>
      <c r="H12399" s="413"/>
    </row>
    <row r="12400" spans="2:8" ht="40.5" x14ac:dyDescent="0.35">
      <c r="B12400" s="410" t="s">
        <v>13208</v>
      </c>
      <c r="C12400" s="411" t="s">
        <v>857</v>
      </c>
      <c r="D12400" s="412"/>
      <c r="E12400" s="412">
        <v>2500</v>
      </c>
      <c r="F12400" s="412">
        <v>0</v>
      </c>
      <c r="G12400" s="412"/>
      <c r="H12400" s="413"/>
    </row>
    <row r="12401" spans="2:8" ht="40.5" x14ac:dyDescent="0.35">
      <c r="B12401" s="410" t="s">
        <v>13209</v>
      </c>
      <c r="C12401" s="411" t="s">
        <v>857</v>
      </c>
      <c r="D12401" s="412"/>
      <c r="E12401" s="412">
        <v>2500</v>
      </c>
      <c r="F12401" s="412">
        <v>0</v>
      </c>
      <c r="G12401" s="412"/>
      <c r="H12401" s="413"/>
    </row>
    <row r="12402" spans="2:8" ht="40.5" x14ac:dyDescent="0.35">
      <c r="B12402" s="410" t="s">
        <v>13210</v>
      </c>
      <c r="C12402" s="411" t="s">
        <v>857</v>
      </c>
      <c r="D12402" s="412"/>
      <c r="E12402" s="412">
        <v>2200</v>
      </c>
      <c r="F12402" s="412">
        <v>0</v>
      </c>
      <c r="G12402" s="412"/>
      <c r="H12402" s="413"/>
    </row>
    <row r="12403" spans="2:8" ht="40.5" x14ac:dyDescent="0.35">
      <c r="B12403" s="410" t="s">
        <v>13211</v>
      </c>
      <c r="C12403" s="411" t="s">
        <v>857</v>
      </c>
      <c r="D12403" s="412"/>
      <c r="E12403" s="412">
        <v>11000</v>
      </c>
      <c r="F12403" s="412">
        <v>0</v>
      </c>
      <c r="G12403" s="412"/>
      <c r="H12403" s="413"/>
    </row>
    <row r="12404" spans="2:8" ht="40.5" x14ac:dyDescent="0.35">
      <c r="B12404" s="410" t="s">
        <v>13212</v>
      </c>
      <c r="C12404" s="411" t="s">
        <v>857</v>
      </c>
      <c r="D12404" s="412"/>
      <c r="E12404" s="412">
        <v>2200</v>
      </c>
      <c r="F12404" s="412">
        <v>0</v>
      </c>
      <c r="G12404" s="412"/>
      <c r="H12404" s="413"/>
    </row>
    <row r="12405" spans="2:8" ht="40.5" x14ac:dyDescent="0.35">
      <c r="B12405" s="410" t="s">
        <v>13213</v>
      </c>
      <c r="C12405" s="411" t="s">
        <v>859</v>
      </c>
      <c r="D12405" s="412"/>
      <c r="E12405" s="412">
        <v>2200</v>
      </c>
      <c r="F12405" s="412">
        <v>0</v>
      </c>
      <c r="G12405" s="412"/>
      <c r="H12405" s="413"/>
    </row>
    <row r="12406" spans="2:8" ht="40.5" x14ac:dyDescent="0.35">
      <c r="B12406" s="410" t="s">
        <v>13214</v>
      </c>
      <c r="C12406" s="411" t="s">
        <v>859</v>
      </c>
      <c r="D12406" s="412"/>
      <c r="E12406" s="412">
        <v>2200</v>
      </c>
      <c r="F12406" s="412">
        <v>0</v>
      </c>
      <c r="G12406" s="412"/>
      <c r="H12406" s="413"/>
    </row>
    <row r="12407" spans="2:8" ht="40.5" x14ac:dyDescent="0.35">
      <c r="B12407" s="410" t="s">
        <v>13215</v>
      </c>
      <c r="C12407" s="411" t="s">
        <v>859</v>
      </c>
      <c r="D12407" s="412"/>
      <c r="E12407" s="412">
        <v>6000</v>
      </c>
      <c r="F12407" s="412">
        <v>0</v>
      </c>
      <c r="G12407" s="412"/>
      <c r="H12407" s="413"/>
    </row>
    <row r="12408" spans="2:8" ht="40.5" x14ac:dyDescent="0.35">
      <c r="B12408" s="410" t="s">
        <v>13216</v>
      </c>
      <c r="C12408" s="411" t="s">
        <v>859</v>
      </c>
      <c r="D12408" s="412"/>
      <c r="E12408" s="412">
        <v>3000</v>
      </c>
      <c r="F12408" s="412">
        <v>0</v>
      </c>
      <c r="G12408" s="412"/>
      <c r="H12408" s="413"/>
    </row>
    <row r="12409" spans="2:8" ht="27.75" x14ac:dyDescent="0.35">
      <c r="B12409" s="410" t="s">
        <v>13217</v>
      </c>
      <c r="C12409" s="411" t="s">
        <v>863</v>
      </c>
      <c r="D12409" s="412"/>
      <c r="E12409" s="412">
        <v>2200</v>
      </c>
      <c r="F12409" s="412">
        <v>0</v>
      </c>
      <c r="G12409" s="412"/>
      <c r="H12409" s="413"/>
    </row>
    <row r="12410" spans="2:8" ht="27.75" x14ac:dyDescent="0.35">
      <c r="B12410" s="410" t="s">
        <v>13218</v>
      </c>
      <c r="C12410" s="411" t="s">
        <v>865</v>
      </c>
      <c r="D12410" s="412"/>
      <c r="E12410" s="412">
        <v>3787.02</v>
      </c>
      <c r="F12410" s="412">
        <v>0</v>
      </c>
      <c r="G12410" s="412"/>
      <c r="H12410" s="413"/>
    </row>
    <row r="12411" spans="2:8" ht="40.5" x14ac:dyDescent="0.35">
      <c r="B12411" s="410" t="s">
        <v>13219</v>
      </c>
      <c r="C12411" s="411" t="s">
        <v>867</v>
      </c>
      <c r="D12411" s="412"/>
      <c r="E12411" s="412">
        <v>2500</v>
      </c>
      <c r="F12411" s="412">
        <v>0</v>
      </c>
      <c r="G12411" s="412"/>
      <c r="H12411" s="413"/>
    </row>
    <row r="12412" spans="2:8" ht="40.5" x14ac:dyDescent="0.35">
      <c r="B12412" s="410" t="s">
        <v>13220</v>
      </c>
      <c r="C12412" s="411" t="s">
        <v>867</v>
      </c>
      <c r="D12412" s="412"/>
      <c r="E12412" s="412">
        <v>3000</v>
      </c>
      <c r="F12412" s="412">
        <v>0</v>
      </c>
      <c r="G12412" s="412"/>
      <c r="H12412" s="413"/>
    </row>
    <row r="12413" spans="2:8" ht="40.5" x14ac:dyDescent="0.35">
      <c r="B12413" s="410" t="s">
        <v>13221</v>
      </c>
      <c r="C12413" s="411" t="s">
        <v>867</v>
      </c>
      <c r="D12413" s="412"/>
      <c r="E12413" s="412">
        <v>2200</v>
      </c>
      <c r="F12413" s="412">
        <v>0</v>
      </c>
      <c r="G12413" s="412"/>
      <c r="H12413" s="413"/>
    </row>
    <row r="12414" spans="2:8" ht="40.5" x14ac:dyDescent="0.35">
      <c r="B12414" s="410" t="s">
        <v>13222</v>
      </c>
      <c r="C12414" s="411" t="s">
        <v>867</v>
      </c>
      <c r="D12414" s="412"/>
      <c r="E12414" s="412">
        <v>2200</v>
      </c>
      <c r="F12414" s="412">
        <v>0</v>
      </c>
      <c r="G12414" s="412"/>
      <c r="H12414" s="413"/>
    </row>
    <row r="12415" spans="2:8" ht="40.5" x14ac:dyDescent="0.35">
      <c r="B12415" s="410" t="s">
        <v>13223</v>
      </c>
      <c r="C12415" s="411" t="s">
        <v>867</v>
      </c>
      <c r="D12415" s="412"/>
      <c r="E12415" s="412">
        <v>2200</v>
      </c>
      <c r="F12415" s="412">
        <v>0</v>
      </c>
      <c r="G12415" s="412"/>
      <c r="H12415" s="413"/>
    </row>
    <row r="12416" spans="2:8" ht="40.5" x14ac:dyDescent="0.35">
      <c r="B12416" s="410" t="s">
        <v>13224</v>
      </c>
      <c r="C12416" s="411" t="s">
        <v>867</v>
      </c>
      <c r="D12416" s="412"/>
      <c r="E12416" s="412">
        <v>3000</v>
      </c>
      <c r="F12416" s="412">
        <v>0</v>
      </c>
      <c r="G12416" s="412"/>
      <c r="H12416" s="413"/>
    </row>
    <row r="12417" spans="2:8" ht="40.5" x14ac:dyDescent="0.35">
      <c r="B12417" s="410" t="s">
        <v>13225</v>
      </c>
      <c r="C12417" s="411" t="s">
        <v>867</v>
      </c>
      <c r="D12417" s="412"/>
      <c r="E12417" s="412">
        <v>2200</v>
      </c>
      <c r="F12417" s="412">
        <v>0</v>
      </c>
      <c r="G12417" s="412"/>
      <c r="H12417" s="413"/>
    </row>
    <row r="12418" spans="2:8" ht="40.5" x14ac:dyDescent="0.35">
      <c r="B12418" s="410" t="s">
        <v>13226</v>
      </c>
      <c r="C12418" s="411" t="s">
        <v>867</v>
      </c>
      <c r="D12418" s="412"/>
      <c r="E12418" s="412">
        <v>2200</v>
      </c>
      <c r="F12418" s="412">
        <v>0</v>
      </c>
      <c r="G12418" s="412"/>
      <c r="H12418" s="413"/>
    </row>
    <row r="12419" spans="2:8" ht="40.5" x14ac:dyDescent="0.35">
      <c r="B12419" s="410" t="s">
        <v>13227</v>
      </c>
      <c r="C12419" s="411" t="s">
        <v>867</v>
      </c>
      <c r="D12419" s="412"/>
      <c r="E12419" s="412">
        <v>3000</v>
      </c>
      <c r="F12419" s="412">
        <v>0</v>
      </c>
      <c r="G12419" s="412"/>
      <c r="H12419" s="413"/>
    </row>
    <row r="12420" spans="2:8" ht="40.5" x14ac:dyDescent="0.35">
      <c r="B12420" s="410" t="s">
        <v>13228</v>
      </c>
      <c r="C12420" s="411" t="s">
        <v>867</v>
      </c>
      <c r="D12420" s="412"/>
      <c r="E12420" s="412">
        <v>2200</v>
      </c>
      <c r="F12420" s="412">
        <v>0</v>
      </c>
      <c r="G12420" s="412"/>
      <c r="H12420" s="413"/>
    </row>
    <row r="12421" spans="2:8" ht="40.5" x14ac:dyDescent="0.35">
      <c r="B12421" s="410" t="s">
        <v>13229</v>
      </c>
      <c r="C12421" s="411" t="s">
        <v>867</v>
      </c>
      <c r="D12421" s="412"/>
      <c r="E12421" s="412">
        <v>3000</v>
      </c>
      <c r="F12421" s="412">
        <v>0</v>
      </c>
      <c r="G12421" s="412"/>
      <c r="H12421" s="413"/>
    </row>
    <row r="12422" spans="2:8" ht="40.5" x14ac:dyDescent="0.35">
      <c r="B12422" s="410" t="s">
        <v>13230</v>
      </c>
      <c r="C12422" s="411" t="s">
        <v>867</v>
      </c>
      <c r="D12422" s="412"/>
      <c r="E12422" s="412">
        <v>2500</v>
      </c>
      <c r="F12422" s="412">
        <v>0</v>
      </c>
      <c r="G12422" s="412"/>
      <c r="H12422" s="413"/>
    </row>
    <row r="12423" spans="2:8" ht="40.5" x14ac:dyDescent="0.35">
      <c r="B12423" s="410" t="s">
        <v>13231</v>
      </c>
      <c r="C12423" s="411" t="s">
        <v>867</v>
      </c>
      <c r="D12423" s="412"/>
      <c r="E12423" s="412">
        <v>7000</v>
      </c>
      <c r="F12423" s="412">
        <v>0</v>
      </c>
      <c r="G12423" s="412"/>
      <c r="H12423" s="413"/>
    </row>
    <row r="12424" spans="2:8" ht="40.5" x14ac:dyDescent="0.35">
      <c r="B12424" s="410" t="s">
        <v>13232</v>
      </c>
      <c r="C12424" s="411" t="s">
        <v>867</v>
      </c>
      <c r="D12424" s="412"/>
      <c r="E12424" s="412">
        <v>2500</v>
      </c>
      <c r="F12424" s="412">
        <v>0</v>
      </c>
      <c r="G12424" s="412"/>
      <c r="H12424" s="413"/>
    </row>
    <row r="12425" spans="2:8" ht="40.5" x14ac:dyDescent="0.35">
      <c r="B12425" s="410" t="s">
        <v>13233</v>
      </c>
      <c r="C12425" s="411" t="s">
        <v>867</v>
      </c>
      <c r="D12425" s="412"/>
      <c r="E12425" s="412">
        <v>2500</v>
      </c>
      <c r="F12425" s="412">
        <v>0</v>
      </c>
      <c r="G12425" s="412"/>
      <c r="H12425" s="413"/>
    </row>
    <row r="12426" spans="2:8" ht="40.5" x14ac:dyDescent="0.35">
      <c r="B12426" s="410" t="s">
        <v>13234</v>
      </c>
      <c r="C12426" s="411" t="s">
        <v>867</v>
      </c>
      <c r="D12426" s="412"/>
      <c r="E12426" s="412">
        <v>2200</v>
      </c>
      <c r="F12426" s="412">
        <v>0</v>
      </c>
      <c r="G12426" s="412"/>
      <c r="H12426" s="413"/>
    </row>
    <row r="12427" spans="2:8" ht="40.5" x14ac:dyDescent="0.35">
      <c r="B12427" s="410" t="s">
        <v>13235</v>
      </c>
      <c r="C12427" s="411" t="s">
        <v>867</v>
      </c>
      <c r="D12427" s="412"/>
      <c r="E12427" s="412">
        <v>11000</v>
      </c>
      <c r="F12427" s="412">
        <v>0</v>
      </c>
      <c r="G12427" s="412"/>
      <c r="H12427" s="413"/>
    </row>
    <row r="12428" spans="2:8" ht="40.5" x14ac:dyDescent="0.35">
      <c r="B12428" s="410" t="s">
        <v>13236</v>
      </c>
      <c r="C12428" s="411" t="s">
        <v>867</v>
      </c>
      <c r="D12428" s="412"/>
      <c r="E12428" s="412">
        <v>2200</v>
      </c>
      <c r="F12428" s="412">
        <v>0</v>
      </c>
      <c r="G12428" s="412"/>
      <c r="H12428" s="413"/>
    </row>
    <row r="12429" spans="2:8" ht="40.5" x14ac:dyDescent="0.35">
      <c r="B12429" s="410" t="s">
        <v>13237</v>
      </c>
      <c r="C12429" s="411" t="s">
        <v>869</v>
      </c>
      <c r="D12429" s="412"/>
      <c r="E12429" s="412">
        <v>2500</v>
      </c>
      <c r="F12429" s="412">
        <v>0</v>
      </c>
      <c r="G12429" s="412"/>
      <c r="H12429" s="413"/>
    </row>
    <row r="12430" spans="2:8" ht="40.5" x14ac:dyDescent="0.35">
      <c r="B12430" s="410" t="s">
        <v>13238</v>
      </c>
      <c r="C12430" s="411" t="s">
        <v>869</v>
      </c>
      <c r="D12430" s="412"/>
      <c r="E12430" s="412">
        <v>3000</v>
      </c>
      <c r="F12430" s="412">
        <v>0</v>
      </c>
      <c r="G12430" s="412"/>
      <c r="H12430" s="413"/>
    </row>
    <row r="12431" spans="2:8" ht="40.5" x14ac:dyDescent="0.35">
      <c r="B12431" s="410" t="s">
        <v>13239</v>
      </c>
      <c r="C12431" s="411" t="s">
        <v>869</v>
      </c>
      <c r="D12431" s="412"/>
      <c r="E12431" s="412">
        <v>2200</v>
      </c>
      <c r="F12431" s="412">
        <v>0</v>
      </c>
      <c r="G12431" s="412"/>
      <c r="H12431" s="413"/>
    </row>
    <row r="12432" spans="2:8" ht="40.5" x14ac:dyDescent="0.35">
      <c r="B12432" s="410" t="s">
        <v>13240</v>
      </c>
      <c r="C12432" s="411" t="s">
        <v>869</v>
      </c>
      <c r="D12432" s="412"/>
      <c r="E12432" s="412">
        <v>2200</v>
      </c>
      <c r="F12432" s="412">
        <v>0</v>
      </c>
      <c r="G12432" s="412"/>
      <c r="H12432" s="413"/>
    </row>
    <row r="12433" spans="2:8" ht="40.5" x14ac:dyDescent="0.35">
      <c r="B12433" s="410" t="s">
        <v>13241</v>
      </c>
      <c r="C12433" s="411" t="s">
        <v>869</v>
      </c>
      <c r="D12433" s="412"/>
      <c r="E12433" s="412">
        <v>2200</v>
      </c>
      <c r="F12433" s="412">
        <v>0</v>
      </c>
      <c r="G12433" s="412"/>
      <c r="H12433" s="413"/>
    </row>
    <row r="12434" spans="2:8" ht="40.5" x14ac:dyDescent="0.35">
      <c r="B12434" s="410" t="s">
        <v>13242</v>
      </c>
      <c r="C12434" s="411" t="s">
        <v>869</v>
      </c>
      <c r="D12434" s="412"/>
      <c r="E12434" s="412">
        <v>3000</v>
      </c>
      <c r="F12434" s="412">
        <v>0</v>
      </c>
      <c r="G12434" s="412"/>
      <c r="H12434" s="413"/>
    </row>
    <row r="12435" spans="2:8" ht="40.5" x14ac:dyDescent="0.35">
      <c r="B12435" s="410" t="s">
        <v>13243</v>
      </c>
      <c r="C12435" s="411" t="s">
        <v>869</v>
      </c>
      <c r="D12435" s="412"/>
      <c r="E12435" s="412">
        <v>2200</v>
      </c>
      <c r="F12435" s="412">
        <v>0</v>
      </c>
      <c r="G12435" s="412"/>
      <c r="H12435" s="413"/>
    </row>
    <row r="12436" spans="2:8" ht="40.5" x14ac:dyDescent="0.35">
      <c r="B12436" s="410" t="s">
        <v>13244</v>
      </c>
      <c r="C12436" s="411" t="s">
        <v>869</v>
      </c>
      <c r="D12436" s="412"/>
      <c r="E12436" s="412">
        <v>2200</v>
      </c>
      <c r="F12436" s="412">
        <v>0</v>
      </c>
      <c r="G12436" s="412"/>
      <c r="H12436" s="413"/>
    </row>
    <row r="12437" spans="2:8" ht="40.5" x14ac:dyDescent="0.35">
      <c r="B12437" s="410" t="s">
        <v>13245</v>
      </c>
      <c r="C12437" s="411" t="s">
        <v>869</v>
      </c>
      <c r="D12437" s="412"/>
      <c r="E12437" s="412">
        <v>3000</v>
      </c>
      <c r="F12437" s="412">
        <v>0</v>
      </c>
      <c r="G12437" s="412"/>
      <c r="H12437" s="413"/>
    </row>
    <row r="12438" spans="2:8" ht="40.5" x14ac:dyDescent="0.35">
      <c r="B12438" s="410" t="s">
        <v>13246</v>
      </c>
      <c r="C12438" s="411" t="s">
        <v>869</v>
      </c>
      <c r="D12438" s="412"/>
      <c r="E12438" s="412">
        <v>2200</v>
      </c>
      <c r="F12438" s="412">
        <v>0</v>
      </c>
      <c r="G12438" s="412"/>
      <c r="H12438" s="413"/>
    </row>
    <row r="12439" spans="2:8" ht="40.5" x14ac:dyDescent="0.35">
      <c r="B12439" s="410" t="s">
        <v>13247</v>
      </c>
      <c r="C12439" s="411" t="s">
        <v>869</v>
      </c>
      <c r="D12439" s="412"/>
      <c r="E12439" s="412">
        <v>3000</v>
      </c>
      <c r="F12439" s="412">
        <v>0</v>
      </c>
      <c r="G12439" s="412"/>
      <c r="H12439" s="413"/>
    </row>
    <row r="12440" spans="2:8" ht="40.5" x14ac:dyDescent="0.35">
      <c r="B12440" s="410" t="s">
        <v>13248</v>
      </c>
      <c r="C12440" s="411" t="s">
        <v>869</v>
      </c>
      <c r="D12440" s="412"/>
      <c r="E12440" s="412">
        <v>2500</v>
      </c>
      <c r="F12440" s="412">
        <v>0</v>
      </c>
      <c r="G12440" s="412"/>
      <c r="H12440" s="413"/>
    </row>
    <row r="12441" spans="2:8" ht="40.5" x14ac:dyDescent="0.35">
      <c r="B12441" s="410" t="s">
        <v>13249</v>
      </c>
      <c r="C12441" s="411" t="s">
        <v>869</v>
      </c>
      <c r="D12441" s="412"/>
      <c r="E12441" s="412">
        <v>7000</v>
      </c>
      <c r="F12441" s="412">
        <v>0</v>
      </c>
      <c r="G12441" s="412"/>
      <c r="H12441" s="413"/>
    </row>
    <row r="12442" spans="2:8" ht="40.5" x14ac:dyDescent="0.35">
      <c r="B12442" s="410" t="s">
        <v>13250</v>
      </c>
      <c r="C12442" s="411" t="s">
        <v>869</v>
      </c>
      <c r="D12442" s="412"/>
      <c r="E12442" s="412">
        <v>2500</v>
      </c>
      <c r="F12442" s="412">
        <v>0</v>
      </c>
      <c r="G12442" s="412"/>
      <c r="H12442" s="413"/>
    </row>
    <row r="12443" spans="2:8" ht="40.5" x14ac:dyDescent="0.35">
      <c r="B12443" s="410" t="s">
        <v>13251</v>
      </c>
      <c r="C12443" s="411" t="s">
        <v>869</v>
      </c>
      <c r="D12443" s="412"/>
      <c r="E12443" s="412">
        <v>2500</v>
      </c>
      <c r="F12443" s="412">
        <v>0</v>
      </c>
      <c r="G12443" s="412"/>
      <c r="H12443" s="413"/>
    </row>
    <row r="12444" spans="2:8" ht="40.5" x14ac:dyDescent="0.35">
      <c r="B12444" s="410" t="s">
        <v>13252</v>
      </c>
      <c r="C12444" s="411" t="s">
        <v>869</v>
      </c>
      <c r="D12444" s="412"/>
      <c r="E12444" s="412">
        <v>2200</v>
      </c>
      <c r="F12444" s="412">
        <v>0</v>
      </c>
      <c r="G12444" s="412"/>
      <c r="H12444" s="413"/>
    </row>
    <row r="12445" spans="2:8" ht="40.5" x14ac:dyDescent="0.35">
      <c r="B12445" s="410" t="s">
        <v>13253</v>
      </c>
      <c r="C12445" s="411" t="s">
        <v>869</v>
      </c>
      <c r="D12445" s="412"/>
      <c r="E12445" s="412">
        <v>11000</v>
      </c>
      <c r="F12445" s="412">
        <v>0</v>
      </c>
      <c r="G12445" s="412"/>
      <c r="H12445" s="413"/>
    </row>
    <row r="12446" spans="2:8" ht="40.5" x14ac:dyDescent="0.35">
      <c r="B12446" s="410" t="s">
        <v>13254</v>
      </c>
      <c r="C12446" s="411" t="s">
        <v>869</v>
      </c>
      <c r="D12446" s="412"/>
      <c r="E12446" s="412">
        <v>2200</v>
      </c>
      <c r="F12446" s="412">
        <v>0</v>
      </c>
      <c r="G12446" s="412"/>
      <c r="H12446" s="413"/>
    </row>
    <row r="12447" spans="2:8" ht="53.25" x14ac:dyDescent="0.35">
      <c r="B12447" s="410" t="s">
        <v>13255</v>
      </c>
      <c r="C12447" s="411" t="s">
        <v>871</v>
      </c>
      <c r="D12447" s="412"/>
      <c r="E12447" s="412">
        <v>2200</v>
      </c>
      <c r="F12447" s="412">
        <v>0</v>
      </c>
      <c r="G12447" s="412"/>
      <c r="H12447" s="413"/>
    </row>
    <row r="12448" spans="2:8" ht="53.25" x14ac:dyDescent="0.35">
      <c r="B12448" s="410" t="s">
        <v>13256</v>
      </c>
      <c r="C12448" s="411" t="s">
        <v>873</v>
      </c>
      <c r="D12448" s="412"/>
      <c r="E12448" s="412">
        <v>3787.02</v>
      </c>
      <c r="F12448" s="412">
        <v>0</v>
      </c>
      <c r="G12448" s="412"/>
      <c r="H12448" s="413"/>
    </row>
    <row r="12449" spans="2:8" ht="40.5" x14ac:dyDescent="0.35">
      <c r="B12449" s="410" t="s">
        <v>13257</v>
      </c>
      <c r="C12449" s="411" t="s">
        <v>877</v>
      </c>
      <c r="D12449" s="412"/>
      <c r="E12449" s="412">
        <v>2500</v>
      </c>
      <c r="F12449" s="412">
        <v>0</v>
      </c>
      <c r="G12449" s="412"/>
      <c r="H12449" s="413"/>
    </row>
    <row r="12450" spans="2:8" ht="40.5" x14ac:dyDescent="0.35">
      <c r="B12450" s="410" t="s">
        <v>13258</v>
      </c>
      <c r="C12450" s="411" t="s">
        <v>877</v>
      </c>
      <c r="D12450" s="412"/>
      <c r="E12450" s="412">
        <v>3000</v>
      </c>
      <c r="F12450" s="412">
        <v>0</v>
      </c>
      <c r="G12450" s="412"/>
      <c r="H12450" s="413"/>
    </row>
    <row r="12451" spans="2:8" ht="40.5" x14ac:dyDescent="0.35">
      <c r="B12451" s="410" t="s">
        <v>13259</v>
      </c>
      <c r="C12451" s="411" t="s">
        <v>877</v>
      </c>
      <c r="D12451" s="412"/>
      <c r="E12451" s="412">
        <v>2200</v>
      </c>
      <c r="F12451" s="412">
        <v>0</v>
      </c>
      <c r="G12451" s="412"/>
      <c r="H12451" s="413"/>
    </row>
    <row r="12452" spans="2:8" ht="40.5" x14ac:dyDescent="0.35">
      <c r="B12452" s="410" t="s">
        <v>13260</v>
      </c>
      <c r="C12452" s="411" t="s">
        <v>877</v>
      </c>
      <c r="D12452" s="412"/>
      <c r="E12452" s="412">
        <v>2200</v>
      </c>
      <c r="F12452" s="412">
        <v>0</v>
      </c>
      <c r="G12452" s="412"/>
      <c r="H12452" s="413"/>
    </row>
    <row r="12453" spans="2:8" ht="40.5" x14ac:dyDescent="0.35">
      <c r="B12453" s="410" t="s">
        <v>13261</v>
      </c>
      <c r="C12453" s="411" t="s">
        <v>877</v>
      </c>
      <c r="D12453" s="412"/>
      <c r="E12453" s="412">
        <v>2200</v>
      </c>
      <c r="F12453" s="412">
        <v>0</v>
      </c>
      <c r="G12453" s="412"/>
      <c r="H12453" s="413"/>
    </row>
    <row r="12454" spans="2:8" ht="40.5" x14ac:dyDescent="0.35">
      <c r="B12454" s="410" t="s">
        <v>13262</v>
      </c>
      <c r="C12454" s="411" t="s">
        <v>877</v>
      </c>
      <c r="D12454" s="412"/>
      <c r="E12454" s="412">
        <v>3000</v>
      </c>
      <c r="F12454" s="412">
        <v>0</v>
      </c>
      <c r="G12454" s="412"/>
      <c r="H12454" s="413"/>
    </row>
    <row r="12455" spans="2:8" ht="40.5" x14ac:dyDescent="0.35">
      <c r="B12455" s="410" t="s">
        <v>13263</v>
      </c>
      <c r="C12455" s="411" t="s">
        <v>877</v>
      </c>
      <c r="D12455" s="412"/>
      <c r="E12455" s="412">
        <v>2200</v>
      </c>
      <c r="F12455" s="412">
        <v>0</v>
      </c>
      <c r="G12455" s="412"/>
      <c r="H12455" s="413"/>
    </row>
    <row r="12456" spans="2:8" ht="40.5" x14ac:dyDescent="0.35">
      <c r="B12456" s="410" t="s">
        <v>13264</v>
      </c>
      <c r="C12456" s="411" t="s">
        <v>877</v>
      </c>
      <c r="D12456" s="412"/>
      <c r="E12456" s="412">
        <v>2200</v>
      </c>
      <c r="F12456" s="412">
        <v>0</v>
      </c>
      <c r="G12456" s="412"/>
      <c r="H12456" s="413"/>
    </row>
    <row r="12457" spans="2:8" ht="40.5" x14ac:dyDescent="0.35">
      <c r="B12457" s="410" t="s">
        <v>13265</v>
      </c>
      <c r="C12457" s="411" t="s">
        <v>877</v>
      </c>
      <c r="D12457" s="412"/>
      <c r="E12457" s="412">
        <v>3000</v>
      </c>
      <c r="F12457" s="412">
        <v>0</v>
      </c>
      <c r="G12457" s="412"/>
      <c r="H12457" s="413"/>
    </row>
    <row r="12458" spans="2:8" ht="40.5" x14ac:dyDescent="0.35">
      <c r="B12458" s="410" t="s">
        <v>13266</v>
      </c>
      <c r="C12458" s="411" t="s">
        <v>877</v>
      </c>
      <c r="D12458" s="412"/>
      <c r="E12458" s="412">
        <v>2200</v>
      </c>
      <c r="F12458" s="412">
        <v>0</v>
      </c>
      <c r="G12458" s="412"/>
      <c r="H12458" s="413"/>
    </row>
    <row r="12459" spans="2:8" ht="40.5" x14ac:dyDescent="0.35">
      <c r="B12459" s="410" t="s">
        <v>13267</v>
      </c>
      <c r="C12459" s="411" t="s">
        <v>877</v>
      </c>
      <c r="D12459" s="412"/>
      <c r="E12459" s="412">
        <v>3000</v>
      </c>
      <c r="F12459" s="412">
        <v>0</v>
      </c>
      <c r="G12459" s="412"/>
      <c r="H12459" s="413"/>
    </row>
    <row r="12460" spans="2:8" ht="40.5" x14ac:dyDescent="0.35">
      <c r="B12460" s="410" t="s">
        <v>13268</v>
      </c>
      <c r="C12460" s="411" t="s">
        <v>877</v>
      </c>
      <c r="D12460" s="412"/>
      <c r="E12460" s="412">
        <v>2500</v>
      </c>
      <c r="F12460" s="412">
        <v>0</v>
      </c>
      <c r="G12460" s="412"/>
      <c r="H12460" s="413"/>
    </row>
    <row r="12461" spans="2:8" ht="40.5" x14ac:dyDescent="0.35">
      <c r="B12461" s="410" t="s">
        <v>13269</v>
      </c>
      <c r="C12461" s="411" t="s">
        <v>877</v>
      </c>
      <c r="D12461" s="412"/>
      <c r="E12461" s="412">
        <v>7000</v>
      </c>
      <c r="F12461" s="412">
        <v>0</v>
      </c>
      <c r="G12461" s="412"/>
      <c r="H12461" s="413"/>
    </row>
    <row r="12462" spans="2:8" ht="40.5" x14ac:dyDescent="0.35">
      <c r="B12462" s="410" t="s">
        <v>13270</v>
      </c>
      <c r="C12462" s="411" t="s">
        <v>877</v>
      </c>
      <c r="D12462" s="412"/>
      <c r="E12462" s="412">
        <v>2500</v>
      </c>
      <c r="F12462" s="412">
        <v>0</v>
      </c>
      <c r="G12462" s="412"/>
      <c r="H12462" s="413"/>
    </row>
    <row r="12463" spans="2:8" ht="40.5" x14ac:dyDescent="0.35">
      <c r="B12463" s="410" t="s">
        <v>13271</v>
      </c>
      <c r="C12463" s="411" t="s">
        <v>877</v>
      </c>
      <c r="D12463" s="412"/>
      <c r="E12463" s="412">
        <v>2500</v>
      </c>
      <c r="F12463" s="412">
        <v>0</v>
      </c>
      <c r="G12463" s="412"/>
      <c r="H12463" s="413"/>
    </row>
    <row r="12464" spans="2:8" ht="40.5" x14ac:dyDescent="0.35">
      <c r="B12464" s="410" t="s">
        <v>13272</v>
      </c>
      <c r="C12464" s="411" t="s">
        <v>877</v>
      </c>
      <c r="D12464" s="412"/>
      <c r="E12464" s="412">
        <v>2200</v>
      </c>
      <c r="F12464" s="412">
        <v>0</v>
      </c>
      <c r="G12464" s="412"/>
      <c r="H12464" s="413"/>
    </row>
    <row r="12465" spans="2:8" ht="40.5" x14ac:dyDescent="0.35">
      <c r="B12465" s="410" t="s">
        <v>13273</v>
      </c>
      <c r="C12465" s="411" t="s">
        <v>877</v>
      </c>
      <c r="D12465" s="412"/>
      <c r="E12465" s="412">
        <v>11000</v>
      </c>
      <c r="F12465" s="412">
        <v>0</v>
      </c>
      <c r="G12465" s="412"/>
      <c r="H12465" s="413"/>
    </row>
    <row r="12466" spans="2:8" ht="40.5" x14ac:dyDescent="0.35">
      <c r="B12466" s="410" t="s">
        <v>13274</v>
      </c>
      <c r="C12466" s="411" t="s">
        <v>877</v>
      </c>
      <c r="D12466" s="412"/>
      <c r="E12466" s="412">
        <v>2200</v>
      </c>
      <c r="F12466" s="412">
        <v>0</v>
      </c>
      <c r="G12466" s="412"/>
      <c r="H12466" s="413"/>
    </row>
    <row r="12467" spans="2:8" ht="27.75" x14ac:dyDescent="0.35">
      <c r="B12467" s="410" t="s">
        <v>13275</v>
      </c>
      <c r="C12467" s="411" t="s">
        <v>879</v>
      </c>
      <c r="D12467" s="412"/>
      <c r="E12467" s="412">
        <v>2156</v>
      </c>
      <c r="F12467" s="412">
        <v>0</v>
      </c>
      <c r="G12467" s="412"/>
      <c r="H12467" s="413"/>
    </row>
    <row r="12468" spans="2:8" ht="27.75" x14ac:dyDescent="0.35">
      <c r="B12468" s="410" t="s">
        <v>13276</v>
      </c>
      <c r="C12468" s="411" t="s">
        <v>879</v>
      </c>
      <c r="D12468" s="412"/>
      <c r="E12468" s="412">
        <v>2500</v>
      </c>
      <c r="F12468" s="412">
        <v>0</v>
      </c>
      <c r="G12468" s="412"/>
      <c r="H12468" s="413"/>
    </row>
    <row r="12469" spans="2:8" ht="27.75" x14ac:dyDescent="0.35">
      <c r="B12469" s="410" t="s">
        <v>13277</v>
      </c>
      <c r="C12469" s="411" t="s">
        <v>879</v>
      </c>
      <c r="D12469" s="412"/>
      <c r="E12469" s="412">
        <v>3000</v>
      </c>
      <c r="F12469" s="412">
        <v>0</v>
      </c>
      <c r="G12469" s="412"/>
      <c r="H12469" s="413"/>
    </row>
    <row r="12470" spans="2:8" ht="27.75" x14ac:dyDescent="0.35">
      <c r="B12470" s="410" t="s">
        <v>13278</v>
      </c>
      <c r="C12470" s="411" t="s">
        <v>879</v>
      </c>
      <c r="D12470" s="412"/>
      <c r="E12470" s="412">
        <v>2200</v>
      </c>
      <c r="F12470" s="412">
        <v>0</v>
      </c>
      <c r="G12470" s="412"/>
      <c r="H12470" s="413"/>
    </row>
    <row r="12471" spans="2:8" ht="27.75" x14ac:dyDescent="0.35">
      <c r="B12471" s="410" t="s">
        <v>13279</v>
      </c>
      <c r="C12471" s="411" t="s">
        <v>879</v>
      </c>
      <c r="D12471" s="412"/>
      <c r="E12471" s="412">
        <v>2200</v>
      </c>
      <c r="F12471" s="412">
        <v>0</v>
      </c>
      <c r="G12471" s="412"/>
      <c r="H12471" s="413"/>
    </row>
    <row r="12472" spans="2:8" ht="27.75" x14ac:dyDescent="0.35">
      <c r="B12472" s="410" t="s">
        <v>13280</v>
      </c>
      <c r="C12472" s="411" t="s">
        <v>879</v>
      </c>
      <c r="D12472" s="412"/>
      <c r="E12472" s="412">
        <v>3000</v>
      </c>
      <c r="F12472" s="412">
        <v>0</v>
      </c>
      <c r="G12472" s="412"/>
      <c r="H12472" s="413"/>
    </row>
    <row r="12473" spans="2:8" ht="27.75" x14ac:dyDescent="0.35">
      <c r="B12473" s="410" t="s">
        <v>13281</v>
      </c>
      <c r="C12473" s="411" t="s">
        <v>879</v>
      </c>
      <c r="D12473" s="412"/>
      <c r="E12473" s="412">
        <v>2156</v>
      </c>
      <c r="F12473" s="412">
        <v>0</v>
      </c>
      <c r="G12473" s="412"/>
      <c r="H12473" s="413"/>
    </row>
    <row r="12474" spans="2:8" ht="27.75" x14ac:dyDescent="0.35">
      <c r="B12474" s="410" t="s">
        <v>13282</v>
      </c>
      <c r="C12474" s="411" t="s">
        <v>879</v>
      </c>
      <c r="D12474" s="412"/>
      <c r="E12474" s="412">
        <v>3000</v>
      </c>
      <c r="F12474" s="412">
        <v>0</v>
      </c>
      <c r="G12474" s="412"/>
      <c r="H12474" s="413"/>
    </row>
    <row r="12475" spans="2:8" ht="27.75" x14ac:dyDescent="0.35">
      <c r="B12475" s="410" t="s">
        <v>13283</v>
      </c>
      <c r="C12475" s="411" t="s">
        <v>879</v>
      </c>
      <c r="D12475" s="412"/>
      <c r="E12475" s="412">
        <v>2500</v>
      </c>
      <c r="F12475" s="412">
        <v>0</v>
      </c>
      <c r="G12475" s="412"/>
      <c r="H12475" s="413"/>
    </row>
    <row r="12476" spans="2:8" ht="27.75" x14ac:dyDescent="0.35">
      <c r="B12476" s="410" t="s">
        <v>13284</v>
      </c>
      <c r="C12476" s="411" t="s">
        <v>879</v>
      </c>
      <c r="D12476" s="412"/>
      <c r="E12476" s="412">
        <v>3000</v>
      </c>
      <c r="F12476" s="412">
        <v>0</v>
      </c>
      <c r="G12476" s="412"/>
      <c r="H12476" s="413"/>
    </row>
    <row r="12477" spans="2:8" ht="27.75" x14ac:dyDescent="0.35">
      <c r="B12477" s="410" t="s">
        <v>13285</v>
      </c>
      <c r="C12477" s="411" t="s">
        <v>879</v>
      </c>
      <c r="D12477" s="412"/>
      <c r="E12477" s="412">
        <v>2200</v>
      </c>
      <c r="F12477" s="412">
        <v>0</v>
      </c>
      <c r="G12477" s="412"/>
      <c r="H12477" s="413"/>
    </row>
    <row r="12478" spans="2:8" ht="27.75" x14ac:dyDescent="0.35">
      <c r="B12478" s="410" t="s">
        <v>13286</v>
      </c>
      <c r="C12478" s="411" t="s">
        <v>879</v>
      </c>
      <c r="D12478" s="412"/>
      <c r="E12478" s="412">
        <v>7000</v>
      </c>
      <c r="F12478" s="412">
        <v>0</v>
      </c>
      <c r="G12478" s="412"/>
      <c r="H12478" s="413"/>
    </row>
    <row r="12479" spans="2:8" ht="27.75" x14ac:dyDescent="0.35">
      <c r="B12479" s="410" t="s">
        <v>13287</v>
      </c>
      <c r="C12479" s="411" t="s">
        <v>879</v>
      </c>
      <c r="D12479" s="412"/>
      <c r="E12479" s="412">
        <v>2200</v>
      </c>
      <c r="F12479" s="412">
        <v>0</v>
      </c>
      <c r="G12479" s="412"/>
      <c r="H12479" s="413"/>
    </row>
    <row r="12480" spans="2:8" ht="27.75" x14ac:dyDescent="0.35">
      <c r="B12480" s="410" t="s">
        <v>13288</v>
      </c>
      <c r="C12480" s="411" t="s">
        <v>879</v>
      </c>
      <c r="D12480" s="412"/>
      <c r="E12480" s="412">
        <v>2500</v>
      </c>
      <c r="F12480" s="412">
        <v>0</v>
      </c>
      <c r="G12480" s="412"/>
      <c r="H12480" s="413"/>
    </row>
    <row r="12481" spans="2:8" ht="27.75" x14ac:dyDescent="0.35">
      <c r="B12481" s="410" t="s">
        <v>13289</v>
      </c>
      <c r="C12481" s="411" t="s">
        <v>879</v>
      </c>
      <c r="D12481" s="412"/>
      <c r="E12481" s="412">
        <v>2200</v>
      </c>
      <c r="F12481" s="412">
        <v>0</v>
      </c>
      <c r="G12481" s="412"/>
      <c r="H12481" s="413"/>
    </row>
    <row r="12482" spans="2:8" ht="27.75" x14ac:dyDescent="0.35">
      <c r="B12482" s="410" t="s">
        <v>13290</v>
      </c>
      <c r="C12482" s="411" t="s">
        <v>879</v>
      </c>
      <c r="D12482" s="412"/>
      <c r="E12482" s="412">
        <v>11000</v>
      </c>
      <c r="F12482" s="412">
        <v>0</v>
      </c>
      <c r="G12482" s="412"/>
      <c r="H12482" s="413"/>
    </row>
    <row r="12483" spans="2:8" ht="27.75" x14ac:dyDescent="0.35">
      <c r="B12483" s="410" t="s">
        <v>13291</v>
      </c>
      <c r="C12483" s="411" t="s">
        <v>881</v>
      </c>
      <c r="D12483" s="412"/>
      <c r="E12483" s="412">
        <v>2200</v>
      </c>
      <c r="F12483" s="412">
        <v>0</v>
      </c>
      <c r="G12483" s="412"/>
      <c r="H12483" s="413"/>
    </row>
    <row r="12484" spans="2:8" ht="27.75" x14ac:dyDescent="0.35">
      <c r="B12484" s="410" t="s">
        <v>13292</v>
      </c>
      <c r="C12484" s="411" t="s">
        <v>881</v>
      </c>
      <c r="D12484" s="412"/>
      <c r="E12484" s="412">
        <v>2500</v>
      </c>
      <c r="F12484" s="412">
        <v>0</v>
      </c>
      <c r="G12484" s="412"/>
      <c r="H12484" s="413"/>
    </row>
    <row r="12485" spans="2:8" ht="27.75" x14ac:dyDescent="0.35">
      <c r="B12485" s="410" t="s">
        <v>13293</v>
      </c>
      <c r="C12485" s="411" t="s">
        <v>883</v>
      </c>
      <c r="D12485" s="412"/>
      <c r="E12485" s="412">
        <v>2200</v>
      </c>
      <c r="F12485" s="412">
        <v>0</v>
      </c>
      <c r="G12485" s="412"/>
      <c r="H12485" s="413"/>
    </row>
    <row r="12486" spans="2:8" ht="27.75" x14ac:dyDescent="0.35">
      <c r="B12486" s="410" t="s">
        <v>13294</v>
      </c>
      <c r="C12486" s="411" t="s">
        <v>883</v>
      </c>
      <c r="D12486" s="412"/>
      <c r="E12486" s="412">
        <v>2500</v>
      </c>
      <c r="F12486" s="412">
        <v>0</v>
      </c>
      <c r="G12486" s="412"/>
      <c r="H12486" s="413"/>
    </row>
    <row r="12487" spans="2:8" ht="27.75" x14ac:dyDescent="0.35">
      <c r="B12487" s="410" t="s">
        <v>13295</v>
      </c>
      <c r="C12487" s="411" t="s">
        <v>891</v>
      </c>
      <c r="D12487" s="412"/>
      <c r="E12487" s="412">
        <v>2200</v>
      </c>
      <c r="F12487" s="412">
        <v>0</v>
      </c>
      <c r="G12487" s="412"/>
      <c r="H12487" s="413"/>
    </row>
    <row r="12488" spans="2:8" ht="27.75" x14ac:dyDescent="0.35">
      <c r="B12488" s="410" t="s">
        <v>13296</v>
      </c>
      <c r="C12488" s="411" t="s">
        <v>891</v>
      </c>
      <c r="D12488" s="412"/>
      <c r="E12488" s="412">
        <v>2500</v>
      </c>
      <c r="F12488" s="412">
        <v>0</v>
      </c>
      <c r="G12488" s="412"/>
      <c r="H12488" s="413"/>
    </row>
    <row r="12489" spans="2:8" ht="27.75" x14ac:dyDescent="0.35">
      <c r="B12489" s="410" t="s">
        <v>13297</v>
      </c>
      <c r="C12489" s="411" t="s">
        <v>891</v>
      </c>
      <c r="D12489" s="412"/>
      <c r="E12489" s="412">
        <v>3000</v>
      </c>
      <c r="F12489" s="412">
        <v>0</v>
      </c>
      <c r="G12489" s="412"/>
      <c r="H12489" s="413"/>
    </row>
    <row r="12490" spans="2:8" ht="27.75" x14ac:dyDescent="0.35">
      <c r="B12490" s="410" t="s">
        <v>13298</v>
      </c>
      <c r="C12490" s="411" t="s">
        <v>891</v>
      </c>
      <c r="D12490" s="412"/>
      <c r="E12490" s="412">
        <v>2200</v>
      </c>
      <c r="F12490" s="412">
        <v>0</v>
      </c>
      <c r="G12490" s="412"/>
      <c r="H12490" s="413"/>
    </row>
    <row r="12491" spans="2:8" ht="27.75" x14ac:dyDescent="0.35">
      <c r="B12491" s="410" t="s">
        <v>13299</v>
      </c>
      <c r="C12491" s="411" t="s">
        <v>891</v>
      </c>
      <c r="D12491" s="412"/>
      <c r="E12491" s="412">
        <v>2200</v>
      </c>
      <c r="F12491" s="412">
        <v>0</v>
      </c>
      <c r="G12491" s="412"/>
      <c r="H12491" s="413"/>
    </row>
    <row r="12492" spans="2:8" ht="27.75" x14ac:dyDescent="0.35">
      <c r="B12492" s="410" t="s">
        <v>13300</v>
      </c>
      <c r="C12492" s="411" t="s">
        <v>891</v>
      </c>
      <c r="D12492" s="412"/>
      <c r="E12492" s="412">
        <v>3000</v>
      </c>
      <c r="F12492" s="412">
        <v>0</v>
      </c>
      <c r="G12492" s="412"/>
      <c r="H12492" s="413"/>
    </row>
    <row r="12493" spans="2:8" ht="27.75" x14ac:dyDescent="0.35">
      <c r="B12493" s="410" t="s">
        <v>13301</v>
      </c>
      <c r="C12493" s="411" t="s">
        <v>891</v>
      </c>
      <c r="D12493" s="412"/>
      <c r="E12493" s="412">
        <v>2200</v>
      </c>
      <c r="F12493" s="412">
        <v>0</v>
      </c>
      <c r="G12493" s="412"/>
      <c r="H12493" s="413"/>
    </row>
    <row r="12494" spans="2:8" ht="27.75" x14ac:dyDescent="0.35">
      <c r="B12494" s="410" t="s">
        <v>13302</v>
      </c>
      <c r="C12494" s="411" t="s">
        <v>891</v>
      </c>
      <c r="D12494" s="412"/>
      <c r="E12494" s="412">
        <v>3000</v>
      </c>
      <c r="F12494" s="412">
        <v>0</v>
      </c>
      <c r="G12494" s="412"/>
      <c r="H12494" s="413"/>
    </row>
    <row r="12495" spans="2:8" ht="27.75" x14ac:dyDescent="0.35">
      <c r="B12495" s="410" t="s">
        <v>13303</v>
      </c>
      <c r="C12495" s="411" t="s">
        <v>891</v>
      </c>
      <c r="D12495" s="412"/>
      <c r="E12495" s="412">
        <v>2500</v>
      </c>
      <c r="F12495" s="412">
        <v>0</v>
      </c>
      <c r="G12495" s="412"/>
      <c r="H12495" s="413"/>
    </row>
    <row r="12496" spans="2:8" ht="27.75" x14ac:dyDescent="0.35">
      <c r="B12496" s="410" t="s">
        <v>13304</v>
      </c>
      <c r="C12496" s="411" t="s">
        <v>891</v>
      </c>
      <c r="D12496" s="412"/>
      <c r="E12496" s="412">
        <v>3000</v>
      </c>
      <c r="F12496" s="412">
        <v>0</v>
      </c>
      <c r="G12496" s="412"/>
      <c r="H12496" s="413"/>
    </row>
    <row r="12497" spans="2:8" ht="27.75" x14ac:dyDescent="0.35">
      <c r="B12497" s="410" t="s">
        <v>13305</v>
      </c>
      <c r="C12497" s="411" t="s">
        <v>891</v>
      </c>
      <c r="D12497" s="412"/>
      <c r="E12497" s="412">
        <v>2200</v>
      </c>
      <c r="F12497" s="412">
        <v>0</v>
      </c>
      <c r="G12497" s="412"/>
      <c r="H12497" s="413"/>
    </row>
    <row r="12498" spans="2:8" ht="27.75" x14ac:dyDescent="0.35">
      <c r="B12498" s="410" t="s">
        <v>13306</v>
      </c>
      <c r="C12498" s="411" t="s">
        <v>891</v>
      </c>
      <c r="D12498" s="412"/>
      <c r="E12498" s="412">
        <v>7000</v>
      </c>
      <c r="F12498" s="412">
        <v>0</v>
      </c>
      <c r="G12498" s="412"/>
      <c r="H12498" s="413"/>
    </row>
    <row r="12499" spans="2:8" ht="27.75" x14ac:dyDescent="0.35">
      <c r="B12499" s="410" t="s">
        <v>13307</v>
      </c>
      <c r="C12499" s="411" t="s">
        <v>891</v>
      </c>
      <c r="D12499" s="412"/>
      <c r="E12499" s="412">
        <v>2200</v>
      </c>
      <c r="F12499" s="412">
        <v>0</v>
      </c>
      <c r="G12499" s="412"/>
      <c r="H12499" s="413"/>
    </row>
    <row r="12500" spans="2:8" ht="27.75" x14ac:dyDescent="0.35">
      <c r="B12500" s="410" t="s">
        <v>13308</v>
      </c>
      <c r="C12500" s="411" t="s">
        <v>891</v>
      </c>
      <c r="D12500" s="412"/>
      <c r="E12500" s="412">
        <v>2500</v>
      </c>
      <c r="F12500" s="412">
        <v>0</v>
      </c>
      <c r="G12500" s="412"/>
      <c r="H12500" s="413"/>
    </row>
    <row r="12501" spans="2:8" ht="27.75" x14ac:dyDescent="0.35">
      <c r="B12501" s="410" t="s">
        <v>13309</v>
      </c>
      <c r="C12501" s="411" t="s">
        <v>891</v>
      </c>
      <c r="D12501" s="412"/>
      <c r="E12501" s="412">
        <v>2200</v>
      </c>
      <c r="F12501" s="412">
        <v>0</v>
      </c>
      <c r="G12501" s="412"/>
      <c r="H12501" s="413"/>
    </row>
    <row r="12502" spans="2:8" ht="27.75" x14ac:dyDescent="0.35">
      <c r="B12502" s="410" t="s">
        <v>13310</v>
      </c>
      <c r="C12502" s="411" t="s">
        <v>891</v>
      </c>
      <c r="D12502" s="412"/>
      <c r="E12502" s="412">
        <v>11000</v>
      </c>
      <c r="F12502" s="412">
        <v>0</v>
      </c>
      <c r="G12502" s="412"/>
      <c r="H12502" s="413"/>
    </row>
    <row r="12503" spans="2:8" ht="40.5" x14ac:dyDescent="0.35">
      <c r="B12503" s="410" t="s">
        <v>13311</v>
      </c>
      <c r="C12503" s="411" t="s">
        <v>893</v>
      </c>
      <c r="D12503" s="412"/>
      <c r="E12503" s="412">
        <v>2200</v>
      </c>
      <c r="F12503" s="412">
        <v>0</v>
      </c>
      <c r="G12503" s="412"/>
      <c r="H12503" s="413"/>
    </row>
    <row r="12504" spans="2:8" ht="40.5" x14ac:dyDescent="0.35">
      <c r="B12504" s="410" t="s">
        <v>13312</v>
      </c>
      <c r="C12504" s="411" t="s">
        <v>893</v>
      </c>
      <c r="D12504" s="412"/>
      <c r="E12504" s="412">
        <v>2500</v>
      </c>
      <c r="F12504" s="412">
        <v>0</v>
      </c>
      <c r="G12504" s="412"/>
      <c r="H12504" s="413"/>
    </row>
    <row r="12505" spans="2:8" ht="40.5" x14ac:dyDescent="0.35">
      <c r="B12505" s="410" t="s">
        <v>13313</v>
      </c>
      <c r="C12505" s="411" t="s">
        <v>893</v>
      </c>
      <c r="D12505" s="412"/>
      <c r="E12505" s="412">
        <v>2200</v>
      </c>
      <c r="F12505" s="412">
        <v>0</v>
      </c>
      <c r="G12505" s="412"/>
      <c r="H12505" s="413"/>
    </row>
    <row r="12506" spans="2:8" ht="40.5" x14ac:dyDescent="0.35">
      <c r="B12506" s="410" t="s">
        <v>13314</v>
      </c>
      <c r="C12506" s="411" t="s">
        <v>893</v>
      </c>
      <c r="D12506" s="412"/>
      <c r="E12506" s="412">
        <v>2200</v>
      </c>
      <c r="F12506" s="412">
        <v>0</v>
      </c>
      <c r="G12506" s="412"/>
      <c r="H12506" s="413"/>
    </row>
    <row r="12507" spans="2:8" ht="40.5" x14ac:dyDescent="0.35">
      <c r="B12507" s="410" t="s">
        <v>13315</v>
      </c>
      <c r="C12507" s="411" t="s">
        <v>893</v>
      </c>
      <c r="D12507" s="412"/>
      <c r="E12507" s="412">
        <v>2200</v>
      </c>
      <c r="F12507" s="412">
        <v>0</v>
      </c>
      <c r="G12507" s="412"/>
      <c r="H12507" s="413"/>
    </row>
    <row r="12508" spans="2:8" ht="40.5" x14ac:dyDescent="0.35">
      <c r="B12508" s="410" t="s">
        <v>13316</v>
      </c>
      <c r="C12508" s="411" t="s">
        <v>893</v>
      </c>
      <c r="D12508" s="412"/>
      <c r="E12508" s="412">
        <v>3000</v>
      </c>
      <c r="F12508" s="412">
        <v>0</v>
      </c>
      <c r="G12508" s="412"/>
      <c r="H12508" s="413"/>
    </row>
    <row r="12509" spans="2:8" ht="40.5" x14ac:dyDescent="0.35">
      <c r="B12509" s="410" t="s">
        <v>13317</v>
      </c>
      <c r="C12509" s="411" t="s">
        <v>893</v>
      </c>
      <c r="D12509" s="412"/>
      <c r="E12509" s="412">
        <v>2200</v>
      </c>
      <c r="F12509" s="412">
        <v>0</v>
      </c>
      <c r="G12509" s="412"/>
      <c r="H12509" s="413"/>
    </row>
    <row r="12510" spans="2:8" ht="40.5" x14ac:dyDescent="0.35">
      <c r="B12510" s="410" t="s">
        <v>13318</v>
      </c>
      <c r="C12510" s="411" t="s">
        <v>893</v>
      </c>
      <c r="D12510" s="412"/>
      <c r="E12510" s="412">
        <v>2500</v>
      </c>
      <c r="F12510" s="412">
        <v>0</v>
      </c>
      <c r="G12510" s="412"/>
      <c r="H12510" s="413"/>
    </row>
    <row r="12511" spans="2:8" ht="40.5" x14ac:dyDescent="0.35">
      <c r="B12511" s="410" t="s">
        <v>13319</v>
      </c>
      <c r="C12511" s="411" t="s">
        <v>893</v>
      </c>
      <c r="D12511" s="412"/>
      <c r="E12511" s="412">
        <v>3000</v>
      </c>
      <c r="F12511" s="412">
        <v>0</v>
      </c>
      <c r="G12511" s="412"/>
      <c r="H12511" s="413"/>
    </row>
    <row r="12512" spans="2:8" ht="40.5" x14ac:dyDescent="0.35">
      <c r="B12512" s="410" t="s">
        <v>13320</v>
      </c>
      <c r="C12512" s="411" t="s">
        <v>893</v>
      </c>
      <c r="D12512" s="412"/>
      <c r="E12512" s="412">
        <v>2200</v>
      </c>
      <c r="F12512" s="412">
        <v>0</v>
      </c>
      <c r="G12512" s="412"/>
      <c r="H12512" s="413"/>
    </row>
    <row r="12513" spans="2:8" ht="40.5" x14ac:dyDescent="0.35">
      <c r="B12513" s="410" t="s">
        <v>13321</v>
      </c>
      <c r="C12513" s="411" t="s">
        <v>893</v>
      </c>
      <c r="D12513" s="412"/>
      <c r="E12513" s="412">
        <v>7000</v>
      </c>
      <c r="F12513" s="412">
        <v>0</v>
      </c>
      <c r="G12513" s="412"/>
      <c r="H12513" s="413"/>
    </row>
    <row r="12514" spans="2:8" ht="40.5" x14ac:dyDescent="0.35">
      <c r="B12514" s="410" t="s">
        <v>13322</v>
      </c>
      <c r="C12514" s="411" t="s">
        <v>893</v>
      </c>
      <c r="D12514" s="412"/>
      <c r="E12514" s="412">
        <v>2200</v>
      </c>
      <c r="F12514" s="412">
        <v>0</v>
      </c>
      <c r="G12514" s="412"/>
      <c r="H12514" s="413"/>
    </row>
    <row r="12515" spans="2:8" ht="40.5" x14ac:dyDescent="0.35">
      <c r="B12515" s="410" t="s">
        <v>13323</v>
      </c>
      <c r="C12515" s="411" t="s">
        <v>893</v>
      </c>
      <c r="D12515" s="412"/>
      <c r="E12515" s="412">
        <v>2500</v>
      </c>
      <c r="F12515" s="412">
        <v>0</v>
      </c>
      <c r="G12515" s="412"/>
      <c r="H12515" s="413"/>
    </row>
    <row r="12516" spans="2:8" ht="40.5" x14ac:dyDescent="0.35">
      <c r="B12516" s="410" t="s">
        <v>13324</v>
      </c>
      <c r="C12516" s="411" t="s">
        <v>893</v>
      </c>
      <c r="D12516" s="412"/>
      <c r="E12516" s="412">
        <v>11000</v>
      </c>
      <c r="F12516" s="412">
        <v>0</v>
      </c>
      <c r="G12516" s="412"/>
      <c r="H12516" s="413"/>
    </row>
    <row r="12517" spans="2:8" ht="40.5" x14ac:dyDescent="0.35">
      <c r="B12517" s="410" t="s">
        <v>13325</v>
      </c>
      <c r="C12517" s="411" t="s">
        <v>893</v>
      </c>
      <c r="D12517" s="412"/>
      <c r="E12517" s="412">
        <v>2200</v>
      </c>
      <c r="F12517" s="412">
        <v>0</v>
      </c>
      <c r="G12517" s="412"/>
      <c r="H12517" s="413"/>
    </row>
    <row r="12518" spans="2:8" ht="40.5" x14ac:dyDescent="0.35">
      <c r="B12518" s="410" t="s">
        <v>13326</v>
      </c>
      <c r="C12518" s="411" t="s">
        <v>895</v>
      </c>
      <c r="D12518" s="412"/>
      <c r="E12518" s="412">
        <v>2200</v>
      </c>
      <c r="F12518" s="412">
        <v>0</v>
      </c>
      <c r="G12518" s="412"/>
      <c r="H12518" s="413"/>
    </row>
    <row r="12519" spans="2:8" ht="40.5" x14ac:dyDescent="0.35">
      <c r="B12519" s="410" t="s">
        <v>13327</v>
      </c>
      <c r="C12519" s="411" t="s">
        <v>897</v>
      </c>
      <c r="D12519" s="412"/>
      <c r="E12519" s="412">
        <v>2500</v>
      </c>
      <c r="F12519" s="412">
        <v>0</v>
      </c>
      <c r="G12519" s="412"/>
      <c r="H12519" s="413"/>
    </row>
    <row r="12520" spans="2:8" ht="40.5" x14ac:dyDescent="0.35">
      <c r="B12520" s="410" t="s">
        <v>13328</v>
      </c>
      <c r="C12520" s="411" t="s">
        <v>897</v>
      </c>
      <c r="D12520" s="412"/>
      <c r="E12520" s="412">
        <v>3000</v>
      </c>
      <c r="F12520" s="412">
        <v>0</v>
      </c>
      <c r="G12520" s="412"/>
      <c r="H12520" s="413"/>
    </row>
    <row r="12521" spans="2:8" ht="40.5" x14ac:dyDescent="0.35">
      <c r="B12521" s="410" t="s">
        <v>13329</v>
      </c>
      <c r="C12521" s="411" t="s">
        <v>897</v>
      </c>
      <c r="D12521" s="412"/>
      <c r="E12521" s="412">
        <v>2200</v>
      </c>
      <c r="F12521" s="412">
        <v>0</v>
      </c>
      <c r="G12521" s="412"/>
      <c r="H12521" s="413"/>
    </row>
    <row r="12522" spans="2:8" ht="40.5" x14ac:dyDescent="0.35">
      <c r="B12522" s="410" t="s">
        <v>13330</v>
      </c>
      <c r="C12522" s="411" t="s">
        <v>897</v>
      </c>
      <c r="D12522" s="412"/>
      <c r="E12522" s="412">
        <v>2200</v>
      </c>
      <c r="F12522" s="412">
        <v>0</v>
      </c>
      <c r="G12522" s="412"/>
      <c r="H12522" s="413"/>
    </row>
    <row r="12523" spans="2:8" ht="40.5" x14ac:dyDescent="0.35">
      <c r="B12523" s="410" t="s">
        <v>13331</v>
      </c>
      <c r="C12523" s="411" t="s">
        <v>897</v>
      </c>
      <c r="D12523" s="412"/>
      <c r="E12523" s="412">
        <v>2200</v>
      </c>
      <c r="F12523" s="412">
        <v>0</v>
      </c>
      <c r="G12523" s="412"/>
      <c r="H12523" s="413"/>
    </row>
    <row r="12524" spans="2:8" ht="40.5" x14ac:dyDescent="0.35">
      <c r="B12524" s="410" t="s">
        <v>13332</v>
      </c>
      <c r="C12524" s="411" t="s">
        <v>897</v>
      </c>
      <c r="D12524" s="412"/>
      <c r="E12524" s="412">
        <v>3000</v>
      </c>
      <c r="F12524" s="412">
        <v>0</v>
      </c>
      <c r="G12524" s="412"/>
      <c r="H12524" s="413"/>
    </row>
    <row r="12525" spans="2:8" ht="40.5" x14ac:dyDescent="0.35">
      <c r="B12525" s="410" t="s">
        <v>13333</v>
      </c>
      <c r="C12525" s="411" t="s">
        <v>897</v>
      </c>
      <c r="D12525" s="412"/>
      <c r="E12525" s="412">
        <v>2200</v>
      </c>
      <c r="F12525" s="412">
        <v>0</v>
      </c>
      <c r="G12525" s="412"/>
      <c r="H12525" s="413"/>
    </row>
    <row r="12526" spans="2:8" ht="40.5" x14ac:dyDescent="0.35">
      <c r="B12526" s="410" t="s">
        <v>13334</v>
      </c>
      <c r="C12526" s="411" t="s">
        <v>897</v>
      </c>
      <c r="D12526" s="412"/>
      <c r="E12526" s="412">
        <v>3000</v>
      </c>
      <c r="F12526" s="412">
        <v>0</v>
      </c>
      <c r="G12526" s="412"/>
      <c r="H12526" s="413"/>
    </row>
    <row r="12527" spans="2:8" ht="40.5" x14ac:dyDescent="0.35">
      <c r="B12527" s="410" t="s">
        <v>13335</v>
      </c>
      <c r="C12527" s="411" t="s">
        <v>897</v>
      </c>
      <c r="D12527" s="412"/>
      <c r="E12527" s="412">
        <v>2500</v>
      </c>
      <c r="F12527" s="412">
        <v>0</v>
      </c>
      <c r="G12527" s="412"/>
      <c r="H12527" s="413"/>
    </row>
    <row r="12528" spans="2:8" ht="40.5" x14ac:dyDescent="0.35">
      <c r="B12528" s="410" t="s">
        <v>13336</v>
      </c>
      <c r="C12528" s="411" t="s">
        <v>897</v>
      </c>
      <c r="D12528" s="412"/>
      <c r="E12528" s="412">
        <v>3000</v>
      </c>
      <c r="F12528" s="412">
        <v>0</v>
      </c>
      <c r="G12528" s="412"/>
      <c r="H12528" s="413"/>
    </row>
    <row r="12529" spans="2:8" ht="40.5" x14ac:dyDescent="0.35">
      <c r="B12529" s="410" t="s">
        <v>13337</v>
      </c>
      <c r="C12529" s="411" t="s">
        <v>897</v>
      </c>
      <c r="D12529" s="412"/>
      <c r="E12529" s="412">
        <v>7000</v>
      </c>
      <c r="F12529" s="412">
        <v>0</v>
      </c>
      <c r="G12529" s="412"/>
      <c r="H12529" s="413"/>
    </row>
    <row r="12530" spans="2:8" ht="40.5" x14ac:dyDescent="0.35">
      <c r="B12530" s="410" t="s">
        <v>13338</v>
      </c>
      <c r="C12530" s="411" t="s">
        <v>897</v>
      </c>
      <c r="D12530" s="412"/>
      <c r="E12530" s="412">
        <v>2500</v>
      </c>
      <c r="F12530" s="412">
        <v>0</v>
      </c>
      <c r="G12530" s="412"/>
      <c r="H12530" s="413"/>
    </row>
    <row r="12531" spans="2:8" ht="40.5" x14ac:dyDescent="0.35">
      <c r="B12531" s="410" t="s">
        <v>13339</v>
      </c>
      <c r="C12531" s="411" t="s">
        <v>897</v>
      </c>
      <c r="D12531" s="412"/>
      <c r="E12531" s="412">
        <v>2500</v>
      </c>
      <c r="F12531" s="412">
        <v>0</v>
      </c>
      <c r="G12531" s="412"/>
      <c r="H12531" s="413"/>
    </row>
    <row r="12532" spans="2:8" ht="40.5" x14ac:dyDescent="0.35">
      <c r="B12532" s="410" t="s">
        <v>13340</v>
      </c>
      <c r="C12532" s="411" t="s">
        <v>897</v>
      </c>
      <c r="D12532" s="412"/>
      <c r="E12532" s="412">
        <v>2200</v>
      </c>
      <c r="F12532" s="412">
        <v>0</v>
      </c>
      <c r="G12532" s="412"/>
      <c r="H12532" s="413"/>
    </row>
    <row r="12533" spans="2:8" ht="40.5" x14ac:dyDescent="0.35">
      <c r="B12533" s="410" t="s">
        <v>13341</v>
      </c>
      <c r="C12533" s="411" t="s">
        <v>897</v>
      </c>
      <c r="D12533" s="412"/>
      <c r="E12533" s="412">
        <v>11000</v>
      </c>
      <c r="F12533" s="412">
        <v>0</v>
      </c>
      <c r="G12533" s="412"/>
      <c r="H12533" s="413"/>
    </row>
    <row r="12534" spans="2:8" ht="40.5" x14ac:dyDescent="0.35">
      <c r="B12534" s="410" t="s">
        <v>13342</v>
      </c>
      <c r="C12534" s="411" t="s">
        <v>897</v>
      </c>
      <c r="D12534" s="412"/>
      <c r="E12534" s="412">
        <v>2200</v>
      </c>
      <c r="F12534" s="412">
        <v>0</v>
      </c>
      <c r="G12534" s="412"/>
      <c r="H12534" s="413"/>
    </row>
    <row r="12535" spans="2:8" ht="40.5" x14ac:dyDescent="0.35">
      <c r="B12535" s="410" t="s">
        <v>13343</v>
      </c>
      <c r="C12535" s="411" t="s">
        <v>899</v>
      </c>
      <c r="D12535" s="412"/>
      <c r="E12535" s="412">
        <v>2200</v>
      </c>
      <c r="F12535" s="412">
        <v>0</v>
      </c>
      <c r="G12535" s="412"/>
      <c r="H12535" s="413"/>
    </row>
    <row r="12536" spans="2:8" ht="27.75" x14ac:dyDescent="0.35">
      <c r="B12536" s="410" t="s">
        <v>13344</v>
      </c>
      <c r="C12536" s="411" t="s">
        <v>911</v>
      </c>
      <c r="D12536" s="412"/>
      <c r="E12536" s="412">
        <v>2200</v>
      </c>
      <c r="F12536" s="412">
        <v>0</v>
      </c>
      <c r="G12536" s="412"/>
      <c r="H12536" s="413"/>
    </row>
    <row r="12537" spans="2:8" ht="40.5" x14ac:dyDescent="0.35">
      <c r="B12537" s="410" t="s">
        <v>13345</v>
      </c>
      <c r="C12537" s="411" t="s">
        <v>913</v>
      </c>
      <c r="D12537" s="412"/>
      <c r="E12537" s="412">
        <v>3787.02</v>
      </c>
      <c r="F12537" s="412">
        <v>0</v>
      </c>
      <c r="G12537" s="412"/>
      <c r="H12537" s="413"/>
    </row>
    <row r="12538" spans="2:8" ht="53.25" x14ac:dyDescent="0.35">
      <c r="B12538" s="410" t="s">
        <v>13346</v>
      </c>
      <c r="C12538" s="411" t="s">
        <v>915</v>
      </c>
      <c r="D12538" s="412"/>
      <c r="E12538" s="412">
        <v>2500</v>
      </c>
      <c r="F12538" s="412">
        <v>0</v>
      </c>
      <c r="G12538" s="412"/>
      <c r="H12538" s="413"/>
    </row>
    <row r="12539" spans="2:8" ht="53.25" x14ac:dyDescent="0.35">
      <c r="B12539" s="410" t="s">
        <v>13347</v>
      </c>
      <c r="C12539" s="411" t="s">
        <v>915</v>
      </c>
      <c r="D12539" s="412"/>
      <c r="E12539" s="412">
        <v>3000</v>
      </c>
      <c r="F12539" s="412">
        <v>0</v>
      </c>
      <c r="G12539" s="412"/>
      <c r="H12539" s="413"/>
    </row>
    <row r="12540" spans="2:8" ht="53.25" x14ac:dyDescent="0.35">
      <c r="B12540" s="410" t="s">
        <v>13348</v>
      </c>
      <c r="C12540" s="411" t="s">
        <v>915</v>
      </c>
      <c r="D12540" s="412"/>
      <c r="E12540" s="412">
        <v>2200</v>
      </c>
      <c r="F12540" s="412">
        <v>0</v>
      </c>
      <c r="G12540" s="412"/>
      <c r="H12540" s="413"/>
    </row>
    <row r="12541" spans="2:8" ht="53.25" x14ac:dyDescent="0.35">
      <c r="B12541" s="410" t="s">
        <v>13349</v>
      </c>
      <c r="C12541" s="411" t="s">
        <v>915</v>
      </c>
      <c r="D12541" s="412"/>
      <c r="E12541" s="412">
        <v>2200</v>
      </c>
      <c r="F12541" s="412">
        <v>0</v>
      </c>
      <c r="G12541" s="412"/>
      <c r="H12541" s="413"/>
    </row>
    <row r="12542" spans="2:8" ht="53.25" x14ac:dyDescent="0.35">
      <c r="B12542" s="410" t="s">
        <v>13350</v>
      </c>
      <c r="C12542" s="411" t="s">
        <v>915</v>
      </c>
      <c r="D12542" s="412"/>
      <c r="E12542" s="412">
        <v>3000</v>
      </c>
      <c r="F12542" s="412">
        <v>0</v>
      </c>
      <c r="G12542" s="412"/>
      <c r="H12542" s="413"/>
    </row>
    <row r="12543" spans="2:8" ht="53.25" x14ac:dyDescent="0.35">
      <c r="B12543" s="410" t="s">
        <v>13351</v>
      </c>
      <c r="C12543" s="411" t="s">
        <v>915</v>
      </c>
      <c r="D12543" s="412"/>
      <c r="E12543" s="412">
        <v>2200</v>
      </c>
      <c r="F12543" s="412">
        <v>0</v>
      </c>
      <c r="G12543" s="412"/>
      <c r="H12543" s="413"/>
    </row>
    <row r="12544" spans="2:8" ht="53.25" x14ac:dyDescent="0.35">
      <c r="B12544" s="410" t="s">
        <v>13352</v>
      </c>
      <c r="C12544" s="411" t="s">
        <v>915</v>
      </c>
      <c r="D12544" s="412"/>
      <c r="E12544" s="412">
        <v>2200</v>
      </c>
      <c r="F12544" s="412">
        <v>0</v>
      </c>
      <c r="G12544" s="412"/>
      <c r="H12544" s="413"/>
    </row>
    <row r="12545" spans="2:8" ht="53.25" x14ac:dyDescent="0.35">
      <c r="B12545" s="410" t="s">
        <v>13353</v>
      </c>
      <c r="C12545" s="411" t="s">
        <v>915</v>
      </c>
      <c r="D12545" s="412"/>
      <c r="E12545" s="412">
        <v>3000</v>
      </c>
      <c r="F12545" s="412">
        <v>0</v>
      </c>
      <c r="G12545" s="412"/>
      <c r="H12545" s="413"/>
    </row>
    <row r="12546" spans="2:8" ht="53.25" x14ac:dyDescent="0.35">
      <c r="B12546" s="410" t="s">
        <v>13354</v>
      </c>
      <c r="C12546" s="411" t="s">
        <v>915</v>
      </c>
      <c r="D12546" s="412"/>
      <c r="E12546" s="412">
        <v>2200</v>
      </c>
      <c r="F12546" s="412">
        <v>0</v>
      </c>
      <c r="G12546" s="412"/>
      <c r="H12546" s="413"/>
    </row>
    <row r="12547" spans="2:8" ht="53.25" x14ac:dyDescent="0.35">
      <c r="B12547" s="410" t="s">
        <v>13355</v>
      </c>
      <c r="C12547" s="411" t="s">
        <v>915</v>
      </c>
      <c r="D12547" s="412"/>
      <c r="E12547" s="412">
        <v>3000</v>
      </c>
      <c r="F12547" s="412">
        <v>0</v>
      </c>
      <c r="G12547" s="412"/>
      <c r="H12547" s="413"/>
    </row>
    <row r="12548" spans="2:8" ht="53.25" x14ac:dyDescent="0.35">
      <c r="B12548" s="410" t="s">
        <v>13356</v>
      </c>
      <c r="C12548" s="411" t="s">
        <v>915</v>
      </c>
      <c r="D12548" s="412"/>
      <c r="E12548" s="412">
        <v>2500</v>
      </c>
      <c r="F12548" s="412">
        <v>0</v>
      </c>
      <c r="G12548" s="412"/>
      <c r="H12548" s="413"/>
    </row>
    <row r="12549" spans="2:8" ht="53.25" x14ac:dyDescent="0.35">
      <c r="B12549" s="410" t="s">
        <v>13357</v>
      </c>
      <c r="C12549" s="411" t="s">
        <v>915</v>
      </c>
      <c r="D12549" s="412"/>
      <c r="E12549" s="412">
        <v>7000</v>
      </c>
      <c r="F12549" s="412">
        <v>0</v>
      </c>
      <c r="G12549" s="412"/>
      <c r="H12549" s="413"/>
    </row>
    <row r="12550" spans="2:8" ht="53.25" x14ac:dyDescent="0.35">
      <c r="B12550" s="410" t="s">
        <v>13358</v>
      </c>
      <c r="C12550" s="411" t="s">
        <v>915</v>
      </c>
      <c r="D12550" s="412"/>
      <c r="E12550" s="412">
        <v>2500</v>
      </c>
      <c r="F12550" s="412">
        <v>0</v>
      </c>
      <c r="G12550" s="412"/>
      <c r="H12550" s="413"/>
    </row>
    <row r="12551" spans="2:8" ht="53.25" x14ac:dyDescent="0.35">
      <c r="B12551" s="410" t="s">
        <v>13359</v>
      </c>
      <c r="C12551" s="411" t="s">
        <v>915</v>
      </c>
      <c r="D12551" s="412"/>
      <c r="E12551" s="412">
        <v>2500</v>
      </c>
      <c r="F12551" s="412">
        <v>0</v>
      </c>
      <c r="G12551" s="412"/>
      <c r="H12551" s="413"/>
    </row>
    <row r="12552" spans="2:8" ht="53.25" x14ac:dyDescent="0.35">
      <c r="B12552" s="410" t="s">
        <v>13360</v>
      </c>
      <c r="C12552" s="411" t="s">
        <v>915</v>
      </c>
      <c r="D12552" s="412"/>
      <c r="E12552" s="412">
        <v>2200</v>
      </c>
      <c r="F12552" s="412">
        <v>0</v>
      </c>
      <c r="G12552" s="412"/>
      <c r="H12552" s="413"/>
    </row>
    <row r="12553" spans="2:8" ht="53.25" x14ac:dyDescent="0.35">
      <c r="B12553" s="410" t="s">
        <v>13361</v>
      </c>
      <c r="C12553" s="411" t="s">
        <v>915</v>
      </c>
      <c r="D12553" s="412"/>
      <c r="E12553" s="412">
        <v>11000</v>
      </c>
      <c r="F12553" s="412">
        <v>0</v>
      </c>
      <c r="G12553" s="412"/>
      <c r="H12553" s="413"/>
    </row>
    <row r="12554" spans="2:8" ht="53.25" x14ac:dyDescent="0.35">
      <c r="B12554" s="410" t="s">
        <v>13362</v>
      </c>
      <c r="C12554" s="411" t="s">
        <v>915</v>
      </c>
      <c r="D12554" s="412"/>
      <c r="E12554" s="412">
        <v>2200</v>
      </c>
      <c r="F12554" s="412">
        <v>0</v>
      </c>
      <c r="G12554" s="412"/>
      <c r="H12554" s="413"/>
    </row>
    <row r="12555" spans="2:8" ht="53.25" x14ac:dyDescent="0.35">
      <c r="B12555" s="410" t="s">
        <v>13363</v>
      </c>
      <c r="C12555" s="411" t="s">
        <v>915</v>
      </c>
      <c r="D12555" s="412"/>
      <c r="E12555" s="412">
        <v>2200</v>
      </c>
      <c r="F12555" s="412">
        <v>0</v>
      </c>
      <c r="G12555" s="412"/>
      <c r="H12555" s="413"/>
    </row>
    <row r="12556" spans="2:8" ht="27.75" x14ac:dyDescent="0.35">
      <c r="B12556" s="410" t="s">
        <v>13364</v>
      </c>
      <c r="C12556" s="411" t="s">
        <v>917</v>
      </c>
      <c r="D12556" s="412"/>
      <c r="E12556" s="412">
        <v>3787.02</v>
      </c>
      <c r="F12556" s="412">
        <v>0</v>
      </c>
      <c r="G12556" s="412"/>
      <c r="H12556" s="413"/>
    </row>
    <row r="12557" spans="2:8" ht="53.25" x14ac:dyDescent="0.35">
      <c r="B12557" s="410" t="s">
        <v>13365</v>
      </c>
      <c r="C12557" s="411" t="s">
        <v>919</v>
      </c>
      <c r="D12557" s="412"/>
      <c r="E12557" s="412">
        <v>2200</v>
      </c>
      <c r="F12557" s="412">
        <v>0</v>
      </c>
      <c r="G12557" s="412"/>
      <c r="H12557" s="413"/>
    </row>
    <row r="12558" spans="2:8" ht="27.75" x14ac:dyDescent="0.35">
      <c r="B12558" s="410" t="s">
        <v>13366</v>
      </c>
      <c r="C12558" s="411" t="s">
        <v>2163</v>
      </c>
      <c r="D12558" s="412">
        <v>0</v>
      </c>
      <c r="E12558" s="412">
        <v>26400</v>
      </c>
      <c r="F12558" s="412">
        <v>0</v>
      </c>
      <c r="G12558" s="412">
        <v>26400</v>
      </c>
      <c r="H12558" s="413"/>
    </row>
    <row r="12559" spans="2:8" x14ac:dyDescent="0.35">
      <c r="B12559" s="410" t="s">
        <v>13367</v>
      </c>
      <c r="C12559" s="411" t="s">
        <v>2165</v>
      </c>
      <c r="D12559" s="412">
        <v>0</v>
      </c>
      <c r="E12559" s="412">
        <v>26400</v>
      </c>
      <c r="F12559" s="412">
        <v>0</v>
      </c>
      <c r="G12559" s="412">
        <v>26400</v>
      </c>
      <c r="H12559" s="413"/>
    </row>
    <row r="12560" spans="2:8" x14ac:dyDescent="0.35">
      <c r="B12560" s="410" t="s">
        <v>13368</v>
      </c>
      <c r="C12560" s="411" t="s">
        <v>2167</v>
      </c>
      <c r="D12560" s="412">
        <v>0</v>
      </c>
      <c r="E12560" s="412">
        <v>26400</v>
      </c>
      <c r="F12560" s="412">
        <v>0</v>
      </c>
      <c r="G12560" s="412">
        <v>26400</v>
      </c>
      <c r="H12560" s="413"/>
    </row>
    <row r="12561" spans="2:8" ht="40.5" x14ac:dyDescent="0.35">
      <c r="B12561" s="410" t="s">
        <v>13369</v>
      </c>
      <c r="C12561" s="411" t="s">
        <v>617</v>
      </c>
      <c r="D12561" s="412"/>
      <c r="E12561" s="412">
        <v>2200</v>
      </c>
      <c r="F12561" s="412">
        <v>0</v>
      </c>
      <c r="G12561" s="412"/>
      <c r="H12561" s="413"/>
    </row>
    <row r="12562" spans="2:8" ht="27.75" x14ac:dyDescent="0.35">
      <c r="B12562" s="410" t="s">
        <v>13370</v>
      </c>
      <c r="C12562" s="411" t="s">
        <v>663</v>
      </c>
      <c r="D12562" s="412"/>
      <c r="E12562" s="412">
        <v>2200</v>
      </c>
      <c r="F12562" s="412">
        <v>0</v>
      </c>
      <c r="G12562" s="412"/>
      <c r="H12562" s="413"/>
    </row>
    <row r="12563" spans="2:8" ht="27.75" x14ac:dyDescent="0.35">
      <c r="B12563" s="410" t="s">
        <v>13371</v>
      </c>
      <c r="C12563" s="411" t="s">
        <v>666</v>
      </c>
      <c r="D12563" s="412"/>
      <c r="E12563" s="412">
        <v>2200</v>
      </c>
      <c r="F12563" s="412">
        <v>0</v>
      </c>
      <c r="G12563" s="412"/>
      <c r="H12563" s="413"/>
    </row>
    <row r="12564" spans="2:8" ht="40.5" x14ac:dyDescent="0.35">
      <c r="B12564" s="410" t="s">
        <v>13372</v>
      </c>
      <c r="C12564" s="411" t="s">
        <v>668</v>
      </c>
      <c r="D12564" s="412"/>
      <c r="E12564" s="412">
        <v>2200</v>
      </c>
      <c r="F12564" s="412">
        <v>0</v>
      </c>
      <c r="G12564" s="412"/>
      <c r="H12564" s="413"/>
    </row>
    <row r="12565" spans="2:8" ht="27.75" x14ac:dyDescent="0.35">
      <c r="B12565" s="410" t="s">
        <v>13373</v>
      </c>
      <c r="C12565" s="411" t="s">
        <v>764</v>
      </c>
      <c r="D12565" s="412"/>
      <c r="E12565" s="412">
        <v>2200</v>
      </c>
      <c r="F12565" s="412">
        <v>0</v>
      </c>
      <c r="G12565" s="412"/>
      <c r="H12565" s="413"/>
    </row>
    <row r="12566" spans="2:8" ht="27.75" x14ac:dyDescent="0.35">
      <c r="B12566" s="410" t="s">
        <v>13374</v>
      </c>
      <c r="C12566" s="411" t="s">
        <v>768</v>
      </c>
      <c r="D12566" s="412"/>
      <c r="E12566" s="412">
        <v>2200</v>
      </c>
      <c r="F12566" s="412">
        <v>0</v>
      </c>
      <c r="G12566" s="412"/>
      <c r="H12566" s="413"/>
    </row>
    <row r="12567" spans="2:8" ht="40.5" x14ac:dyDescent="0.35">
      <c r="B12567" s="410" t="s">
        <v>13375</v>
      </c>
      <c r="C12567" s="411" t="s">
        <v>813</v>
      </c>
      <c r="D12567" s="412"/>
      <c r="E12567" s="412">
        <v>2200</v>
      </c>
      <c r="F12567" s="412">
        <v>0</v>
      </c>
      <c r="G12567" s="412"/>
      <c r="H12567" s="413"/>
    </row>
    <row r="12568" spans="2:8" ht="40.5" x14ac:dyDescent="0.35">
      <c r="B12568" s="410" t="s">
        <v>13376</v>
      </c>
      <c r="C12568" s="411" t="s">
        <v>824</v>
      </c>
      <c r="D12568" s="412"/>
      <c r="E12568" s="412">
        <v>2200</v>
      </c>
      <c r="F12568" s="412">
        <v>0</v>
      </c>
      <c r="G12568" s="412"/>
      <c r="H12568" s="413"/>
    </row>
    <row r="12569" spans="2:8" ht="40.5" x14ac:dyDescent="0.35">
      <c r="B12569" s="410" t="s">
        <v>13377</v>
      </c>
      <c r="C12569" s="411" t="s">
        <v>831</v>
      </c>
      <c r="D12569" s="412"/>
      <c r="E12569" s="412">
        <v>2200</v>
      </c>
      <c r="F12569" s="412">
        <v>0</v>
      </c>
      <c r="G12569" s="412"/>
      <c r="H12569" s="413"/>
    </row>
    <row r="12570" spans="2:8" ht="27.75" x14ac:dyDescent="0.35">
      <c r="B12570" s="410" t="s">
        <v>13378</v>
      </c>
      <c r="C12570" s="411" t="s">
        <v>879</v>
      </c>
      <c r="D12570" s="412"/>
      <c r="E12570" s="412">
        <v>2200</v>
      </c>
      <c r="F12570" s="412">
        <v>0</v>
      </c>
      <c r="G12570" s="412"/>
      <c r="H12570" s="413"/>
    </row>
    <row r="12571" spans="2:8" ht="27.75" x14ac:dyDescent="0.35">
      <c r="B12571" s="410" t="s">
        <v>13379</v>
      </c>
      <c r="C12571" s="411" t="s">
        <v>891</v>
      </c>
      <c r="D12571" s="412"/>
      <c r="E12571" s="412">
        <v>2200</v>
      </c>
      <c r="F12571" s="412">
        <v>0</v>
      </c>
      <c r="G12571" s="412"/>
      <c r="H12571" s="413"/>
    </row>
    <row r="12572" spans="2:8" ht="40.5" x14ac:dyDescent="0.35">
      <c r="B12572" s="410" t="s">
        <v>13380</v>
      </c>
      <c r="C12572" s="411" t="s">
        <v>893</v>
      </c>
      <c r="D12572" s="412"/>
      <c r="E12572" s="412">
        <v>2200</v>
      </c>
      <c r="F12572" s="412">
        <v>0</v>
      </c>
      <c r="G12572" s="412"/>
      <c r="H12572" s="413"/>
    </row>
    <row r="12573" spans="2:8" ht="27.75" x14ac:dyDescent="0.35">
      <c r="B12573" s="410" t="s">
        <v>13381</v>
      </c>
      <c r="C12573" s="411" t="s">
        <v>2181</v>
      </c>
      <c r="D12573" s="412">
        <v>0</v>
      </c>
      <c r="E12573" s="412">
        <v>1195053.23</v>
      </c>
      <c r="F12573" s="412">
        <v>0</v>
      </c>
      <c r="G12573" s="412">
        <v>1195053.23</v>
      </c>
      <c r="H12573" s="413"/>
    </row>
    <row r="12574" spans="2:8" ht="27.75" x14ac:dyDescent="0.35">
      <c r="B12574" s="410" t="s">
        <v>13382</v>
      </c>
      <c r="C12574" s="411" t="s">
        <v>2183</v>
      </c>
      <c r="D12574" s="412">
        <v>0</v>
      </c>
      <c r="E12574" s="412">
        <v>188154.27</v>
      </c>
      <c r="F12574" s="412">
        <v>0</v>
      </c>
      <c r="G12574" s="412">
        <v>188154.27</v>
      </c>
      <c r="H12574" s="413"/>
    </row>
    <row r="12575" spans="2:8" x14ac:dyDescent="0.35">
      <c r="B12575" s="410" t="s">
        <v>13383</v>
      </c>
      <c r="C12575" s="411" t="s">
        <v>2185</v>
      </c>
      <c r="D12575" s="412">
        <v>0</v>
      </c>
      <c r="E12575" s="412">
        <v>25667</v>
      </c>
      <c r="F12575" s="412">
        <v>0</v>
      </c>
      <c r="G12575" s="412">
        <v>25667</v>
      </c>
      <c r="H12575" s="413"/>
    </row>
    <row r="12576" spans="2:8" ht="27.75" x14ac:dyDescent="0.35">
      <c r="B12576" s="410" t="s">
        <v>13384</v>
      </c>
      <c r="C12576" s="411" t="s">
        <v>929</v>
      </c>
      <c r="D12576" s="412"/>
      <c r="E12576" s="412">
        <v>933</v>
      </c>
      <c r="F12576" s="412">
        <v>0</v>
      </c>
      <c r="G12576" s="412"/>
      <c r="H12576" s="413"/>
    </row>
    <row r="12577" spans="2:8" ht="27.75" x14ac:dyDescent="0.35">
      <c r="B12577" s="410" t="s">
        <v>13385</v>
      </c>
      <c r="C12577" s="411" t="s">
        <v>929</v>
      </c>
      <c r="D12577" s="412"/>
      <c r="E12577" s="412">
        <v>1727</v>
      </c>
      <c r="F12577" s="412">
        <v>0</v>
      </c>
      <c r="G12577" s="412"/>
      <c r="H12577" s="413"/>
    </row>
    <row r="12578" spans="2:8" ht="27.75" x14ac:dyDescent="0.35">
      <c r="B12578" s="410" t="s">
        <v>13386</v>
      </c>
      <c r="C12578" s="411" t="s">
        <v>929</v>
      </c>
      <c r="D12578" s="412"/>
      <c r="E12578" s="412">
        <v>1434</v>
      </c>
      <c r="F12578" s="412">
        <v>0</v>
      </c>
      <c r="G12578" s="412"/>
      <c r="H12578" s="413"/>
    </row>
    <row r="12579" spans="2:8" ht="27.75" x14ac:dyDescent="0.35">
      <c r="B12579" s="410" t="s">
        <v>13387</v>
      </c>
      <c r="C12579" s="411" t="s">
        <v>929</v>
      </c>
      <c r="D12579" s="412"/>
      <c r="E12579" s="412">
        <v>1200</v>
      </c>
      <c r="F12579" s="412">
        <v>0</v>
      </c>
      <c r="G12579" s="412"/>
      <c r="H12579" s="413"/>
    </row>
    <row r="12580" spans="2:8" ht="27.75" x14ac:dyDescent="0.35">
      <c r="B12580" s="410" t="s">
        <v>13388</v>
      </c>
      <c r="C12580" s="411" t="s">
        <v>929</v>
      </c>
      <c r="D12580" s="412"/>
      <c r="E12580" s="412">
        <v>600</v>
      </c>
      <c r="F12580" s="412">
        <v>0</v>
      </c>
      <c r="G12580" s="412"/>
      <c r="H12580" s="413"/>
    </row>
    <row r="12581" spans="2:8" ht="27.75" x14ac:dyDescent="0.35">
      <c r="B12581" s="410" t="s">
        <v>13389</v>
      </c>
      <c r="C12581" s="411" t="s">
        <v>929</v>
      </c>
      <c r="D12581" s="412"/>
      <c r="E12581" s="412">
        <v>854</v>
      </c>
      <c r="F12581" s="412">
        <v>0</v>
      </c>
      <c r="G12581" s="412"/>
      <c r="H12581" s="413"/>
    </row>
    <row r="12582" spans="2:8" ht="27.75" x14ac:dyDescent="0.35">
      <c r="B12582" s="410" t="s">
        <v>13390</v>
      </c>
      <c r="C12582" s="411" t="s">
        <v>929</v>
      </c>
      <c r="D12582" s="412"/>
      <c r="E12582" s="412">
        <v>1067</v>
      </c>
      <c r="F12582" s="412">
        <v>0</v>
      </c>
      <c r="G12582" s="412"/>
      <c r="H12582" s="413"/>
    </row>
    <row r="12583" spans="2:8" ht="27.75" x14ac:dyDescent="0.35">
      <c r="B12583" s="410" t="s">
        <v>13391</v>
      </c>
      <c r="C12583" s="411" t="s">
        <v>929</v>
      </c>
      <c r="D12583" s="412"/>
      <c r="E12583" s="412">
        <v>1600</v>
      </c>
      <c r="F12583" s="412">
        <v>0</v>
      </c>
      <c r="G12583" s="412"/>
      <c r="H12583" s="413"/>
    </row>
    <row r="12584" spans="2:8" ht="27.75" x14ac:dyDescent="0.35">
      <c r="B12584" s="410" t="s">
        <v>13392</v>
      </c>
      <c r="C12584" s="411" t="s">
        <v>929</v>
      </c>
      <c r="D12584" s="412"/>
      <c r="E12584" s="412">
        <v>750</v>
      </c>
      <c r="F12584" s="412">
        <v>0</v>
      </c>
      <c r="G12584" s="412"/>
      <c r="H12584" s="413"/>
    </row>
    <row r="12585" spans="2:8" ht="27.75" x14ac:dyDescent="0.35">
      <c r="B12585" s="410" t="s">
        <v>13393</v>
      </c>
      <c r="C12585" s="411" t="s">
        <v>929</v>
      </c>
      <c r="D12585" s="412"/>
      <c r="E12585" s="412">
        <v>600</v>
      </c>
      <c r="F12585" s="412">
        <v>0</v>
      </c>
      <c r="G12585" s="412"/>
      <c r="H12585" s="413"/>
    </row>
    <row r="12586" spans="2:8" ht="27.75" x14ac:dyDescent="0.35">
      <c r="B12586" s="410" t="s">
        <v>13394</v>
      </c>
      <c r="C12586" s="411" t="s">
        <v>929</v>
      </c>
      <c r="D12586" s="412"/>
      <c r="E12586" s="412">
        <v>1200</v>
      </c>
      <c r="F12586" s="412">
        <v>0</v>
      </c>
      <c r="G12586" s="412"/>
      <c r="H12586" s="413"/>
    </row>
    <row r="12587" spans="2:8" ht="27.75" x14ac:dyDescent="0.35">
      <c r="B12587" s="410" t="s">
        <v>13395</v>
      </c>
      <c r="C12587" s="411" t="s">
        <v>929</v>
      </c>
      <c r="D12587" s="412"/>
      <c r="E12587" s="412">
        <v>854</v>
      </c>
      <c r="F12587" s="412">
        <v>0</v>
      </c>
      <c r="G12587" s="412"/>
      <c r="H12587" s="413"/>
    </row>
    <row r="12588" spans="2:8" ht="27.75" x14ac:dyDescent="0.35">
      <c r="B12588" s="410" t="s">
        <v>13396</v>
      </c>
      <c r="C12588" s="411" t="s">
        <v>929</v>
      </c>
      <c r="D12588" s="412"/>
      <c r="E12588" s="412">
        <v>1200</v>
      </c>
      <c r="F12588" s="412">
        <v>0</v>
      </c>
      <c r="G12588" s="412"/>
      <c r="H12588" s="413"/>
    </row>
    <row r="12589" spans="2:8" ht="27.75" x14ac:dyDescent="0.35">
      <c r="B12589" s="410" t="s">
        <v>13397</v>
      </c>
      <c r="C12589" s="411" t="s">
        <v>929</v>
      </c>
      <c r="D12589" s="412"/>
      <c r="E12589" s="412">
        <v>1000</v>
      </c>
      <c r="F12589" s="412">
        <v>0</v>
      </c>
      <c r="G12589" s="412"/>
      <c r="H12589" s="413"/>
    </row>
    <row r="12590" spans="2:8" ht="27.75" x14ac:dyDescent="0.35">
      <c r="B12590" s="410" t="s">
        <v>13398</v>
      </c>
      <c r="C12590" s="411" t="s">
        <v>929</v>
      </c>
      <c r="D12590" s="412"/>
      <c r="E12590" s="412">
        <v>3387</v>
      </c>
      <c r="F12590" s="412">
        <v>0</v>
      </c>
      <c r="G12590" s="412"/>
      <c r="H12590" s="413"/>
    </row>
    <row r="12591" spans="2:8" ht="27.75" x14ac:dyDescent="0.35">
      <c r="B12591" s="410" t="s">
        <v>13399</v>
      </c>
      <c r="C12591" s="411" t="s">
        <v>929</v>
      </c>
      <c r="D12591" s="412"/>
      <c r="E12591" s="412">
        <v>670</v>
      </c>
      <c r="F12591" s="412">
        <v>0</v>
      </c>
      <c r="G12591" s="412"/>
      <c r="H12591" s="413"/>
    </row>
    <row r="12592" spans="2:8" ht="27.75" x14ac:dyDescent="0.35">
      <c r="B12592" s="410" t="s">
        <v>13400</v>
      </c>
      <c r="C12592" s="411" t="s">
        <v>929</v>
      </c>
      <c r="D12592" s="412"/>
      <c r="E12592" s="412">
        <v>670</v>
      </c>
      <c r="F12592" s="412">
        <v>0</v>
      </c>
      <c r="G12592" s="412"/>
      <c r="H12592" s="413"/>
    </row>
    <row r="12593" spans="2:8" ht="27.75" x14ac:dyDescent="0.35">
      <c r="B12593" s="410" t="s">
        <v>13401</v>
      </c>
      <c r="C12593" s="411" t="s">
        <v>929</v>
      </c>
      <c r="D12593" s="412"/>
      <c r="E12593" s="412">
        <v>1200</v>
      </c>
      <c r="F12593" s="412">
        <v>0</v>
      </c>
      <c r="G12593" s="412"/>
      <c r="H12593" s="413"/>
    </row>
    <row r="12594" spans="2:8" ht="27.75" x14ac:dyDescent="0.35">
      <c r="B12594" s="410" t="s">
        <v>13402</v>
      </c>
      <c r="C12594" s="411" t="s">
        <v>929</v>
      </c>
      <c r="D12594" s="412"/>
      <c r="E12594" s="412">
        <v>3867</v>
      </c>
      <c r="F12594" s="412">
        <v>0</v>
      </c>
      <c r="G12594" s="412"/>
      <c r="H12594" s="413"/>
    </row>
    <row r="12595" spans="2:8" ht="27.75" x14ac:dyDescent="0.35">
      <c r="B12595" s="410" t="s">
        <v>13403</v>
      </c>
      <c r="C12595" s="411" t="s">
        <v>929</v>
      </c>
      <c r="D12595" s="412"/>
      <c r="E12595" s="412">
        <v>854</v>
      </c>
      <c r="F12595" s="412">
        <v>0</v>
      </c>
      <c r="G12595" s="412"/>
      <c r="H12595" s="413"/>
    </row>
    <row r="12596" spans="2:8" x14ac:dyDescent="0.35">
      <c r="B12596" s="410" t="s">
        <v>13404</v>
      </c>
      <c r="C12596" s="411" t="s">
        <v>124</v>
      </c>
      <c r="D12596" s="412">
        <v>0</v>
      </c>
      <c r="E12596" s="412">
        <v>162487.26999999999</v>
      </c>
      <c r="F12596" s="412">
        <v>0</v>
      </c>
      <c r="G12596" s="412">
        <v>162487.26999999999</v>
      </c>
      <c r="H12596" s="413"/>
    </row>
    <row r="12597" spans="2:8" ht="27.75" x14ac:dyDescent="0.35">
      <c r="B12597" s="410" t="s">
        <v>13405</v>
      </c>
      <c r="C12597" s="411" t="s">
        <v>921</v>
      </c>
      <c r="D12597" s="412"/>
      <c r="E12597" s="412">
        <v>6960.8</v>
      </c>
      <c r="F12597" s="412">
        <v>0</v>
      </c>
      <c r="G12597" s="412"/>
      <c r="H12597" s="413"/>
    </row>
    <row r="12598" spans="2:8" ht="27.75" x14ac:dyDescent="0.35">
      <c r="B12598" s="410" t="s">
        <v>13406</v>
      </c>
      <c r="C12598" s="411" t="s">
        <v>921</v>
      </c>
      <c r="D12598" s="412"/>
      <c r="E12598" s="412">
        <v>8466.0400000000009</v>
      </c>
      <c r="F12598" s="412">
        <v>0</v>
      </c>
      <c r="G12598" s="412"/>
      <c r="H12598" s="413"/>
    </row>
    <row r="12599" spans="2:8" ht="27.75" x14ac:dyDescent="0.35">
      <c r="B12599" s="410" t="s">
        <v>13407</v>
      </c>
      <c r="C12599" s="411" t="s">
        <v>921</v>
      </c>
      <c r="D12599" s="412"/>
      <c r="E12599" s="412">
        <v>6073.76</v>
      </c>
      <c r="F12599" s="412">
        <v>0</v>
      </c>
      <c r="G12599" s="412"/>
      <c r="H12599" s="413"/>
    </row>
    <row r="12600" spans="2:8" ht="27.75" x14ac:dyDescent="0.35">
      <c r="B12600" s="410" t="s">
        <v>13408</v>
      </c>
      <c r="C12600" s="411" t="s">
        <v>921</v>
      </c>
      <c r="D12600" s="412"/>
      <c r="E12600" s="412">
        <v>6073.76</v>
      </c>
      <c r="F12600" s="412">
        <v>0</v>
      </c>
      <c r="G12600" s="412"/>
      <c r="H12600" s="413"/>
    </row>
    <row r="12601" spans="2:8" ht="27.75" x14ac:dyDescent="0.35">
      <c r="B12601" s="410" t="s">
        <v>13409</v>
      </c>
      <c r="C12601" s="411" t="s">
        <v>921</v>
      </c>
      <c r="D12601" s="412"/>
      <c r="E12601" s="412">
        <v>6073.76</v>
      </c>
      <c r="F12601" s="412">
        <v>0</v>
      </c>
      <c r="G12601" s="412"/>
      <c r="H12601" s="413"/>
    </row>
    <row r="12602" spans="2:8" ht="27.75" x14ac:dyDescent="0.35">
      <c r="B12602" s="410" t="s">
        <v>13410</v>
      </c>
      <c r="C12602" s="411" t="s">
        <v>921</v>
      </c>
      <c r="D12602" s="412"/>
      <c r="E12602" s="412">
        <v>8466.0400000000009</v>
      </c>
      <c r="F12602" s="412">
        <v>0</v>
      </c>
      <c r="G12602" s="412"/>
      <c r="H12602" s="413"/>
    </row>
    <row r="12603" spans="2:8" ht="27.75" x14ac:dyDescent="0.35">
      <c r="B12603" s="410" t="s">
        <v>13411</v>
      </c>
      <c r="C12603" s="411" t="s">
        <v>921</v>
      </c>
      <c r="D12603" s="412"/>
      <c r="E12603" s="412">
        <v>6073.76</v>
      </c>
      <c r="F12603" s="412">
        <v>0</v>
      </c>
      <c r="G12603" s="412"/>
      <c r="H12603" s="413"/>
    </row>
    <row r="12604" spans="2:8" ht="27.75" x14ac:dyDescent="0.35">
      <c r="B12604" s="410" t="s">
        <v>13412</v>
      </c>
      <c r="C12604" s="411" t="s">
        <v>921</v>
      </c>
      <c r="D12604" s="412"/>
      <c r="E12604" s="412">
        <v>2704.45</v>
      </c>
      <c r="F12604" s="412">
        <v>0</v>
      </c>
      <c r="G12604" s="412"/>
      <c r="H12604" s="413"/>
    </row>
    <row r="12605" spans="2:8" ht="27.75" x14ac:dyDescent="0.35">
      <c r="B12605" s="410" t="s">
        <v>13413</v>
      </c>
      <c r="C12605" s="411" t="s">
        <v>921</v>
      </c>
      <c r="D12605" s="412"/>
      <c r="E12605" s="412">
        <v>8466.0400000000009</v>
      </c>
      <c r="F12605" s="412">
        <v>0</v>
      </c>
      <c r="G12605" s="412"/>
      <c r="H12605" s="413"/>
    </row>
    <row r="12606" spans="2:8" ht="27.75" x14ac:dyDescent="0.35">
      <c r="B12606" s="410" t="s">
        <v>13414</v>
      </c>
      <c r="C12606" s="411" t="s">
        <v>921</v>
      </c>
      <c r="D12606" s="412"/>
      <c r="E12606" s="412">
        <v>6073.76</v>
      </c>
      <c r="F12606" s="412">
        <v>0</v>
      </c>
      <c r="G12606" s="412"/>
      <c r="H12606" s="413"/>
    </row>
    <row r="12607" spans="2:8" ht="27.75" x14ac:dyDescent="0.35">
      <c r="B12607" s="410" t="s">
        <v>13415</v>
      </c>
      <c r="C12607" s="411" t="s">
        <v>921</v>
      </c>
      <c r="D12607" s="412"/>
      <c r="E12607" s="412">
        <v>8466.0400000000009</v>
      </c>
      <c r="F12607" s="412">
        <v>0</v>
      </c>
      <c r="G12607" s="412"/>
      <c r="H12607" s="413"/>
    </row>
    <row r="12608" spans="2:8" ht="27.75" x14ac:dyDescent="0.35">
      <c r="B12608" s="410" t="s">
        <v>13416</v>
      </c>
      <c r="C12608" s="411" t="s">
        <v>921</v>
      </c>
      <c r="D12608" s="412"/>
      <c r="E12608" s="412">
        <v>4539.8500000000004</v>
      </c>
      <c r="F12608" s="412">
        <v>0</v>
      </c>
      <c r="G12608" s="412"/>
      <c r="H12608" s="413"/>
    </row>
    <row r="12609" spans="2:8" ht="27.75" x14ac:dyDescent="0.35">
      <c r="B12609" s="410" t="s">
        <v>13417</v>
      </c>
      <c r="C12609" s="411" t="s">
        <v>921</v>
      </c>
      <c r="D12609" s="412"/>
      <c r="E12609" s="412">
        <v>21417.9</v>
      </c>
      <c r="F12609" s="412">
        <v>0</v>
      </c>
      <c r="G12609" s="412"/>
      <c r="H12609" s="413"/>
    </row>
    <row r="12610" spans="2:8" ht="27.75" x14ac:dyDescent="0.35">
      <c r="B12610" s="410" t="s">
        <v>13418</v>
      </c>
      <c r="C12610" s="411" t="s">
        <v>921</v>
      </c>
      <c r="D12610" s="412"/>
      <c r="E12610" s="412">
        <v>2778.01</v>
      </c>
      <c r="F12610" s="412">
        <v>0</v>
      </c>
      <c r="G12610" s="412"/>
      <c r="H12610" s="413"/>
    </row>
    <row r="12611" spans="2:8" ht="27.75" x14ac:dyDescent="0.35">
      <c r="B12611" s="410" t="s">
        <v>13419</v>
      </c>
      <c r="C12611" s="411" t="s">
        <v>921</v>
      </c>
      <c r="D12611" s="412"/>
      <c r="E12611" s="412">
        <v>6960.8</v>
      </c>
      <c r="F12611" s="412">
        <v>0</v>
      </c>
      <c r="G12611" s="412"/>
      <c r="H12611" s="413"/>
    </row>
    <row r="12612" spans="2:8" ht="27.75" x14ac:dyDescent="0.35">
      <c r="B12612" s="410" t="s">
        <v>13420</v>
      </c>
      <c r="C12612" s="411" t="s">
        <v>921</v>
      </c>
      <c r="D12612" s="412"/>
      <c r="E12612" s="412">
        <v>6073.76</v>
      </c>
      <c r="F12612" s="412">
        <v>0</v>
      </c>
      <c r="G12612" s="412"/>
      <c r="H12612" s="413"/>
    </row>
    <row r="12613" spans="2:8" ht="27.75" x14ac:dyDescent="0.35">
      <c r="B12613" s="410" t="s">
        <v>13421</v>
      </c>
      <c r="C12613" s="411" t="s">
        <v>921</v>
      </c>
      <c r="D12613" s="412"/>
      <c r="E12613" s="412">
        <v>34957.99</v>
      </c>
      <c r="F12613" s="412">
        <v>0</v>
      </c>
      <c r="G12613" s="412"/>
      <c r="H12613" s="413"/>
    </row>
    <row r="12614" spans="2:8" ht="27.75" x14ac:dyDescent="0.35">
      <c r="B12614" s="410" t="s">
        <v>13422</v>
      </c>
      <c r="C12614" s="411" t="s">
        <v>921</v>
      </c>
      <c r="D12614" s="412"/>
      <c r="E12614" s="412">
        <v>3973.8</v>
      </c>
      <c r="F12614" s="412">
        <v>0</v>
      </c>
      <c r="G12614" s="412"/>
      <c r="H12614" s="413"/>
    </row>
    <row r="12615" spans="2:8" x14ac:dyDescent="0.35">
      <c r="B12615" s="410" t="s">
        <v>13423</v>
      </c>
      <c r="C12615" s="411" t="s">
        <v>925</v>
      </c>
      <c r="D12615" s="412"/>
      <c r="E12615" s="412">
        <v>4493.03</v>
      </c>
      <c r="F12615" s="412">
        <v>0</v>
      </c>
      <c r="G12615" s="412"/>
      <c r="H12615" s="413"/>
    </row>
    <row r="12616" spans="2:8" x14ac:dyDescent="0.35">
      <c r="B12616" s="410" t="s">
        <v>13424</v>
      </c>
      <c r="C12616" s="411" t="s">
        <v>927</v>
      </c>
      <c r="D12616" s="412"/>
      <c r="E12616" s="412">
        <v>3393.92</v>
      </c>
      <c r="F12616" s="412">
        <v>0</v>
      </c>
      <c r="G12616" s="412"/>
      <c r="H12616" s="413"/>
    </row>
    <row r="12617" spans="2:8" x14ac:dyDescent="0.35">
      <c r="B12617" s="410" t="s">
        <v>13425</v>
      </c>
      <c r="C12617" s="411" t="s">
        <v>125</v>
      </c>
      <c r="D12617" s="412">
        <v>0</v>
      </c>
      <c r="E12617" s="412">
        <v>1006898.96</v>
      </c>
      <c r="F12617" s="412">
        <v>0</v>
      </c>
      <c r="G12617" s="412">
        <v>1006898.96</v>
      </c>
      <c r="H12617" s="413"/>
    </row>
    <row r="12618" spans="2:8" x14ac:dyDescent="0.35">
      <c r="B12618" s="410" t="s">
        <v>13426</v>
      </c>
      <c r="C12618" s="411" t="s">
        <v>126</v>
      </c>
      <c r="D12618" s="412">
        <v>0</v>
      </c>
      <c r="E12618" s="412">
        <v>1006898.96</v>
      </c>
      <c r="F12618" s="412">
        <v>0</v>
      </c>
      <c r="G12618" s="412">
        <v>1006898.96</v>
      </c>
      <c r="H12618" s="413"/>
    </row>
    <row r="12619" spans="2:8" ht="40.5" x14ac:dyDescent="0.35">
      <c r="B12619" s="410" t="s">
        <v>13427</v>
      </c>
      <c r="C12619" s="411" t="s">
        <v>591</v>
      </c>
      <c r="D12619" s="412"/>
      <c r="E12619" s="412">
        <v>1573.23</v>
      </c>
      <c r="F12619" s="412">
        <v>0</v>
      </c>
      <c r="G12619" s="412"/>
      <c r="H12619" s="413"/>
    </row>
    <row r="12620" spans="2:8" ht="40.5" x14ac:dyDescent="0.35">
      <c r="B12620" s="410" t="s">
        <v>13428</v>
      </c>
      <c r="C12620" s="411" t="s">
        <v>617</v>
      </c>
      <c r="D12620" s="412"/>
      <c r="E12620" s="412">
        <v>2173.31</v>
      </c>
      <c r="F12620" s="412">
        <v>0</v>
      </c>
      <c r="G12620" s="412"/>
      <c r="H12620" s="413"/>
    </row>
    <row r="12621" spans="2:8" ht="40.5" x14ac:dyDescent="0.35">
      <c r="B12621" s="410" t="s">
        <v>13429</v>
      </c>
      <c r="C12621" s="411" t="s">
        <v>617</v>
      </c>
      <c r="D12621" s="412"/>
      <c r="E12621" s="412">
        <v>1098.6500000000001</v>
      </c>
      <c r="F12621" s="412">
        <v>0</v>
      </c>
      <c r="G12621" s="412"/>
      <c r="H12621" s="413"/>
    </row>
    <row r="12622" spans="2:8" ht="40.5" x14ac:dyDescent="0.35">
      <c r="B12622" s="410" t="s">
        <v>13430</v>
      </c>
      <c r="C12622" s="411" t="s">
        <v>617</v>
      </c>
      <c r="D12622" s="412"/>
      <c r="E12622" s="412">
        <v>2136.6799999999998</v>
      </c>
      <c r="F12622" s="412">
        <v>0</v>
      </c>
      <c r="G12622" s="412"/>
      <c r="H12622" s="413"/>
    </row>
    <row r="12623" spans="2:8" ht="40.5" x14ac:dyDescent="0.35">
      <c r="B12623" s="410" t="s">
        <v>13431</v>
      </c>
      <c r="C12623" s="411" t="s">
        <v>617</v>
      </c>
      <c r="D12623" s="412"/>
      <c r="E12623" s="412">
        <v>4188.09</v>
      </c>
      <c r="F12623" s="412">
        <v>0</v>
      </c>
      <c r="G12623" s="412"/>
      <c r="H12623" s="413"/>
    </row>
    <row r="12624" spans="2:8" ht="40.5" x14ac:dyDescent="0.35">
      <c r="B12624" s="410" t="s">
        <v>13432</v>
      </c>
      <c r="C12624" s="411" t="s">
        <v>617</v>
      </c>
      <c r="D12624" s="412"/>
      <c r="E12624" s="412">
        <v>634.95000000000005</v>
      </c>
      <c r="F12624" s="412">
        <v>0</v>
      </c>
      <c r="G12624" s="412"/>
      <c r="H12624" s="413"/>
    </row>
    <row r="12625" spans="2:8" ht="40.5" x14ac:dyDescent="0.35">
      <c r="B12625" s="410" t="s">
        <v>13433</v>
      </c>
      <c r="C12625" s="411" t="s">
        <v>617</v>
      </c>
      <c r="D12625" s="412"/>
      <c r="E12625" s="412">
        <v>1279.1600000000001</v>
      </c>
      <c r="F12625" s="412">
        <v>0</v>
      </c>
      <c r="G12625" s="412"/>
      <c r="H12625" s="413"/>
    </row>
    <row r="12626" spans="2:8" ht="40.5" x14ac:dyDescent="0.35">
      <c r="B12626" s="410" t="s">
        <v>13434</v>
      </c>
      <c r="C12626" s="411" t="s">
        <v>617</v>
      </c>
      <c r="D12626" s="412"/>
      <c r="E12626" s="412">
        <v>1859.47</v>
      </c>
      <c r="F12626" s="412">
        <v>0</v>
      </c>
      <c r="G12626" s="412"/>
      <c r="H12626" s="413"/>
    </row>
    <row r="12627" spans="2:8" ht="40.5" x14ac:dyDescent="0.35">
      <c r="B12627" s="410" t="s">
        <v>13435</v>
      </c>
      <c r="C12627" s="411" t="s">
        <v>617</v>
      </c>
      <c r="D12627" s="412"/>
      <c r="E12627" s="412">
        <v>1098.6500000000001</v>
      </c>
      <c r="F12627" s="412">
        <v>0</v>
      </c>
      <c r="G12627" s="412"/>
      <c r="H12627" s="413"/>
    </row>
    <row r="12628" spans="2:8" ht="40.5" x14ac:dyDescent="0.35">
      <c r="B12628" s="410" t="s">
        <v>13436</v>
      </c>
      <c r="C12628" s="411" t="s">
        <v>617</v>
      </c>
      <c r="D12628" s="412"/>
      <c r="E12628" s="412">
        <v>8084.94</v>
      </c>
      <c r="F12628" s="412">
        <v>0</v>
      </c>
      <c r="G12628" s="412"/>
      <c r="H12628" s="413"/>
    </row>
    <row r="12629" spans="2:8" ht="40.5" x14ac:dyDescent="0.35">
      <c r="B12629" s="410" t="s">
        <v>13437</v>
      </c>
      <c r="C12629" s="411" t="s">
        <v>617</v>
      </c>
      <c r="D12629" s="412"/>
      <c r="E12629" s="412">
        <v>1397.96</v>
      </c>
      <c r="F12629" s="412">
        <v>0</v>
      </c>
      <c r="G12629" s="412"/>
      <c r="H12629" s="413"/>
    </row>
    <row r="12630" spans="2:8" ht="40.5" x14ac:dyDescent="0.35">
      <c r="B12630" s="410" t="s">
        <v>13438</v>
      </c>
      <c r="C12630" s="411" t="s">
        <v>617</v>
      </c>
      <c r="D12630" s="412"/>
      <c r="E12630" s="412">
        <v>8195.82</v>
      </c>
      <c r="F12630" s="412">
        <v>0</v>
      </c>
      <c r="G12630" s="412"/>
      <c r="H12630" s="413"/>
    </row>
    <row r="12631" spans="2:8" ht="40.5" x14ac:dyDescent="0.35">
      <c r="B12631" s="410" t="s">
        <v>13439</v>
      </c>
      <c r="C12631" s="411" t="s">
        <v>617</v>
      </c>
      <c r="D12631" s="412"/>
      <c r="E12631" s="412">
        <v>1397.96</v>
      </c>
      <c r="F12631" s="412">
        <v>0</v>
      </c>
      <c r="G12631" s="412"/>
      <c r="H12631" s="413"/>
    </row>
    <row r="12632" spans="2:8" ht="40.5" x14ac:dyDescent="0.35">
      <c r="B12632" s="410" t="s">
        <v>13440</v>
      </c>
      <c r="C12632" s="411" t="s">
        <v>627</v>
      </c>
      <c r="D12632" s="412"/>
      <c r="E12632" s="412">
        <v>2529.86</v>
      </c>
      <c r="F12632" s="412">
        <v>0</v>
      </c>
      <c r="G12632" s="412"/>
      <c r="H12632" s="413"/>
    </row>
    <row r="12633" spans="2:8" ht="40.5" x14ac:dyDescent="0.35">
      <c r="B12633" s="410" t="s">
        <v>13441</v>
      </c>
      <c r="C12633" s="411" t="s">
        <v>627</v>
      </c>
      <c r="D12633" s="412"/>
      <c r="E12633" s="412">
        <v>1907.08</v>
      </c>
      <c r="F12633" s="412">
        <v>0</v>
      </c>
      <c r="G12633" s="412"/>
      <c r="H12633" s="413"/>
    </row>
    <row r="12634" spans="2:8" ht="40.5" x14ac:dyDescent="0.35">
      <c r="B12634" s="410" t="s">
        <v>13442</v>
      </c>
      <c r="C12634" s="411" t="s">
        <v>627</v>
      </c>
      <c r="D12634" s="412"/>
      <c r="E12634" s="412">
        <v>836.55</v>
      </c>
      <c r="F12634" s="412">
        <v>0</v>
      </c>
      <c r="G12634" s="412"/>
      <c r="H12634" s="413"/>
    </row>
    <row r="12635" spans="2:8" ht="40.5" x14ac:dyDescent="0.35">
      <c r="B12635" s="410" t="s">
        <v>13443</v>
      </c>
      <c r="C12635" s="411" t="s">
        <v>627</v>
      </c>
      <c r="D12635" s="412"/>
      <c r="E12635" s="412">
        <v>2436</v>
      </c>
      <c r="F12635" s="412">
        <v>0</v>
      </c>
      <c r="G12635" s="412"/>
      <c r="H12635" s="413"/>
    </row>
    <row r="12636" spans="2:8" ht="40.5" x14ac:dyDescent="0.35">
      <c r="B12636" s="410" t="s">
        <v>13444</v>
      </c>
      <c r="C12636" s="411" t="s">
        <v>627</v>
      </c>
      <c r="D12636" s="412"/>
      <c r="E12636" s="412">
        <v>4188.09</v>
      </c>
      <c r="F12636" s="412">
        <v>0</v>
      </c>
      <c r="G12636" s="412"/>
      <c r="H12636" s="413"/>
    </row>
    <row r="12637" spans="2:8" ht="40.5" x14ac:dyDescent="0.35">
      <c r="B12637" s="410" t="s">
        <v>13445</v>
      </c>
      <c r="C12637" s="411" t="s">
        <v>627</v>
      </c>
      <c r="D12637" s="412"/>
      <c r="E12637" s="412">
        <v>627.09</v>
      </c>
      <c r="F12637" s="412">
        <v>0</v>
      </c>
      <c r="G12637" s="412"/>
      <c r="H12637" s="413"/>
    </row>
    <row r="12638" spans="2:8" ht="40.5" x14ac:dyDescent="0.35">
      <c r="B12638" s="410" t="s">
        <v>13446</v>
      </c>
      <c r="C12638" s="411" t="s">
        <v>627</v>
      </c>
      <c r="D12638" s="412"/>
      <c r="E12638" s="412">
        <v>2340.12</v>
      </c>
      <c r="F12638" s="412">
        <v>0</v>
      </c>
      <c r="G12638" s="412"/>
      <c r="H12638" s="413"/>
    </row>
    <row r="12639" spans="2:8" ht="40.5" x14ac:dyDescent="0.35">
      <c r="B12639" s="410" t="s">
        <v>13447</v>
      </c>
      <c r="C12639" s="411" t="s">
        <v>627</v>
      </c>
      <c r="D12639" s="412"/>
      <c r="E12639" s="412">
        <v>1417.82</v>
      </c>
      <c r="F12639" s="412">
        <v>0</v>
      </c>
      <c r="G12639" s="412"/>
      <c r="H12639" s="413"/>
    </row>
    <row r="12640" spans="2:8" ht="40.5" x14ac:dyDescent="0.35">
      <c r="B12640" s="410" t="s">
        <v>13448</v>
      </c>
      <c r="C12640" s="411" t="s">
        <v>627</v>
      </c>
      <c r="D12640" s="412"/>
      <c r="E12640" s="412">
        <v>1907.08</v>
      </c>
      <c r="F12640" s="412">
        <v>0</v>
      </c>
      <c r="G12640" s="412"/>
      <c r="H12640" s="413"/>
    </row>
    <row r="12641" spans="2:8" ht="40.5" x14ac:dyDescent="0.35">
      <c r="B12641" s="410" t="s">
        <v>13449</v>
      </c>
      <c r="C12641" s="411" t="s">
        <v>627</v>
      </c>
      <c r="D12641" s="412"/>
      <c r="E12641" s="412">
        <v>1275.6400000000001</v>
      </c>
      <c r="F12641" s="412">
        <v>0</v>
      </c>
      <c r="G12641" s="412"/>
      <c r="H12641" s="413"/>
    </row>
    <row r="12642" spans="2:8" ht="40.5" x14ac:dyDescent="0.35">
      <c r="B12642" s="410" t="s">
        <v>13450</v>
      </c>
      <c r="C12642" s="411" t="s">
        <v>627</v>
      </c>
      <c r="D12642" s="412"/>
      <c r="E12642" s="412">
        <v>9409.4699999999993</v>
      </c>
      <c r="F12642" s="412">
        <v>0</v>
      </c>
      <c r="G12642" s="412"/>
      <c r="H12642" s="413"/>
    </row>
    <row r="12643" spans="2:8" ht="40.5" x14ac:dyDescent="0.35">
      <c r="B12643" s="410" t="s">
        <v>13451</v>
      </c>
      <c r="C12643" s="411" t="s">
        <v>627</v>
      </c>
      <c r="D12643" s="412"/>
      <c r="E12643" s="412">
        <v>2707.08</v>
      </c>
      <c r="F12643" s="412">
        <v>0</v>
      </c>
      <c r="G12643" s="412"/>
      <c r="H12643" s="413"/>
    </row>
    <row r="12644" spans="2:8" ht="40.5" x14ac:dyDescent="0.35">
      <c r="B12644" s="410" t="s">
        <v>13452</v>
      </c>
      <c r="C12644" s="411" t="s">
        <v>627</v>
      </c>
      <c r="D12644" s="412"/>
      <c r="E12644" s="412">
        <v>8195.82</v>
      </c>
      <c r="F12644" s="412">
        <v>0</v>
      </c>
      <c r="G12644" s="412"/>
      <c r="H12644" s="413"/>
    </row>
    <row r="12645" spans="2:8" ht="40.5" x14ac:dyDescent="0.35">
      <c r="B12645" s="410" t="s">
        <v>13453</v>
      </c>
      <c r="C12645" s="411" t="s">
        <v>627</v>
      </c>
      <c r="D12645" s="412"/>
      <c r="E12645" s="412">
        <v>1158.5899999999999</v>
      </c>
      <c r="F12645" s="412">
        <v>0</v>
      </c>
      <c r="G12645" s="412"/>
      <c r="H12645" s="413"/>
    </row>
    <row r="12646" spans="2:8" ht="40.5" x14ac:dyDescent="0.35">
      <c r="B12646" s="410" t="s">
        <v>13454</v>
      </c>
      <c r="C12646" s="411" t="s">
        <v>637</v>
      </c>
      <c r="D12646" s="412"/>
      <c r="E12646" s="412">
        <v>7284.11</v>
      </c>
      <c r="F12646" s="412">
        <v>0</v>
      </c>
      <c r="G12646" s="412"/>
      <c r="H12646" s="413"/>
    </row>
    <row r="12647" spans="2:8" ht="40.5" x14ac:dyDescent="0.35">
      <c r="B12647" s="410" t="s">
        <v>13455</v>
      </c>
      <c r="C12647" s="411" t="s">
        <v>639</v>
      </c>
      <c r="D12647" s="412"/>
      <c r="E12647" s="412">
        <v>1575.64</v>
      </c>
      <c r="F12647" s="412">
        <v>0</v>
      </c>
      <c r="G12647" s="412"/>
      <c r="H12647" s="413"/>
    </row>
    <row r="12648" spans="2:8" ht="40.5" x14ac:dyDescent="0.35">
      <c r="B12648" s="410" t="s">
        <v>13456</v>
      </c>
      <c r="C12648" s="411" t="s">
        <v>641</v>
      </c>
      <c r="D12648" s="412"/>
      <c r="E12648" s="412">
        <v>2529.86</v>
      </c>
      <c r="F12648" s="412">
        <v>0</v>
      </c>
      <c r="G12648" s="412"/>
      <c r="H12648" s="413"/>
    </row>
    <row r="12649" spans="2:8" ht="40.5" x14ac:dyDescent="0.35">
      <c r="B12649" s="410" t="s">
        <v>13457</v>
      </c>
      <c r="C12649" s="411" t="s">
        <v>641</v>
      </c>
      <c r="D12649" s="412"/>
      <c r="E12649" s="412">
        <v>1907.08</v>
      </c>
      <c r="F12649" s="412">
        <v>0</v>
      </c>
      <c r="G12649" s="412"/>
      <c r="H12649" s="413"/>
    </row>
    <row r="12650" spans="2:8" ht="40.5" x14ac:dyDescent="0.35">
      <c r="B12650" s="410" t="s">
        <v>13458</v>
      </c>
      <c r="C12650" s="411" t="s">
        <v>641</v>
      </c>
      <c r="D12650" s="412"/>
      <c r="E12650" s="412">
        <v>1098.6500000000001</v>
      </c>
      <c r="F12650" s="412">
        <v>0</v>
      </c>
      <c r="G12650" s="412"/>
      <c r="H12650" s="413"/>
    </row>
    <row r="12651" spans="2:8" ht="40.5" x14ac:dyDescent="0.35">
      <c r="B12651" s="410" t="s">
        <v>13459</v>
      </c>
      <c r="C12651" s="411" t="s">
        <v>641</v>
      </c>
      <c r="D12651" s="412"/>
      <c r="E12651" s="412">
        <v>2436</v>
      </c>
      <c r="F12651" s="412">
        <v>0</v>
      </c>
      <c r="G12651" s="412"/>
      <c r="H12651" s="413"/>
    </row>
    <row r="12652" spans="2:8" ht="40.5" x14ac:dyDescent="0.35">
      <c r="B12652" s="410" t="s">
        <v>13460</v>
      </c>
      <c r="C12652" s="411" t="s">
        <v>641</v>
      </c>
      <c r="D12652" s="412"/>
      <c r="E12652" s="412">
        <v>4188.09</v>
      </c>
      <c r="F12652" s="412">
        <v>0</v>
      </c>
      <c r="G12652" s="412"/>
      <c r="H12652" s="413"/>
    </row>
    <row r="12653" spans="2:8" ht="40.5" x14ac:dyDescent="0.35">
      <c r="B12653" s="410" t="s">
        <v>13461</v>
      </c>
      <c r="C12653" s="411" t="s">
        <v>641</v>
      </c>
      <c r="D12653" s="412"/>
      <c r="E12653" s="412">
        <v>627.09</v>
      </c>
      <c r="F12653" s="412">
        <v>0</v>
      </c>
      <c r="G12653" s="412"/>
      <c r="H12653" s="413"/>
    </row>
    <row r="12654" spans="2:8" ht="40.5" x14ac:dyDescent="0.35">
      <c r="B12654" s="410" t="s">
        <v>13462</v>
      </c>
      <c r="C12654" s="411" t="s">
        <v>641</v>
      </c>
      <c r="D12654" s="412"/>
      <c r="E12654" s="412">
        <v>2340.12</v>
      </c>
      <c r="F12654" s="412">
        <v>0</v>
      </c>
      <c r="G12654" s="412"/>
      <c r="H12654" s="413"/>
    </row>
    <row r="12655" spans="2:8" ht="40.5" x14ac:dyDescent="0.35">
      <c r="B12655" s="410" t="s">
        <v>13463</v>
      </c>
      <c r="C12655" s="411" t="s">
        <v>641</v>
      </c>
      <c r="D12655" s="412"/>
      <c r="E12655" s="412">
        <v>1417.82</v>
      </c>
      <c r="F12655" s="412">
        <v>0</v>
      </c>
      <c r="G12655" s="412"/>
      <c r="H12655" s="413"/>
    </row>
    <row r="12656" spans="2:8" ht="40.5" x14ac:dyDescent="0.35">
      <c r="B12656" s="410" t="s">
        <v>13464</v>
      </c>
      <c r="C12656" s="411" t="s">
        <v>641</v>
      </c>
      <c r="D12656" s="412"/>
      <c r="E12656" s="412">
        <v>1907.08</v>
      </c>
      <c r="F12656" s="412">
        <v>0</v>
      </c>
      <c r="G12656" s="412"/>
      <c r="H12656" s="413"/>
    </row>
    <row r="12657" spans="2:8" ht="40.5" x14ac:dyDescent="0.35">
      <c r="B12657" s="410" t="s">
        <v>13465</v>
      </c>
      <c r="C12657" s="411" t="s">
        <v>641</v>
      </c>
      <c r="D12657" s="412"/>
      <c r="E12657" s="412">
        <v>1275.6400000000001</v>
      </c>
      <c r="F12657" s="412">
        <v>0</v>
      </c>
      <c r="G12657" s="412"/>
      <c r="H12657" s="413"/>
    </row>
    <row r="12658" spans="2:8" ht="40.5" x14ac:dyDescent="0.35">
      <c r="B12658" s="410" t="s">
        <v>13466</v>
      </c>
      <c r="C12658" s="411" t="s">
        <v>641</v>
      </c>
      <c r="D12658" s="412"/>
      <c r="E12658" s="412">
        <v>8084.94</v>
      </c>
      <c r="F12658" s="412">
        <v>0</v>
      </c>
      <c r="G12658" s="412"/>
      <c r="H12658" s="413"/>
    </row>
    <row r="12659" spans="2:8" ht="40.5" x14ac:dyDescent="0.35">
      <c r="B12659" s="410" t="s">
        <v>13467</v>
      </c>
      <c r="C12659" s="411" t="s">
        <v>641</v>
      </c>
      <c r="D12659" s="412"/>
      <c r="E12659" s="412">
        <v>2707.08</v>
      </c>
      <c r="F12659" s="412">
        <v>0</v>
      </c>
      <c r="G12659" s="412"/>
      <c r="H12659" s="413"/>
    </row>
    <row r="12660" spans="2:8" ht="40.5" x14ac:dyDescent="0.35">
      <c r="B12660" s="410" t="s">
        <v>13468</v>
      </c>
      <c r="C12660" s="411" t="s">
        <v>641</v>
      </c>
      <c r="D12660" s="412"/>
      <c r="E12660" s="412">
        <v>8195.82</v>
      </c>
      <c r="F12660" s="412">
        <v>0</v>
      </c>
      <c r="G12660" s="412"/>
      <c r="H12660" s="413"/>
    </row>
    <row r="12661" spans="2:8" ht="40.5" x14ac:dyDescent="0.35">
      <c r="B12661" s="410" t="s">
        <v>13469</v>
      </c>
      <c r="C12661" s="411" t="s">
        <v>641</v>
      </c>
      <c r="D12661" s="412"/>
      <c r="E12661" s="412">
        <v>1417.82</v>
      </c>
      <c r="F12661" s="412">
        <v>0</v>
      </c>
      <c r="G12661" s="412"/>
      <c r="H12661" s="413"/>
    </row>
    <row r="12662" spans="2:8" ht="27.75" x14ac:dyDescent="0.35">
      <c r="B12662" s="410" t="s">
        <v>13470</v>
      </c>
      <c r="C12662" s="411" t="s">
        <v>663</v>
      </c>
      <c r="D12662" s="412"/>
      <c r="E12662" s="412">
        <v>2173.31</v>
      </c>
      <c r="F12662" s="412">
        <v>0</v>
      </c>
      <c r="G12662" s="412"/>
      <c r="H12662" s="413"/>
    </row>
    <row r="12663" spans="2:8" ht="27.75" x14ac:dyDescent="0.35">
      <c r="B12663" s="410" t="s">
        <v>13471</v>
      </c>
      <c r="C12663" s="411" t="s">
        <v>663</v>
      </c>
      <c r="D12663" s="412"/>
      <c r="E12663" s="412">
        <v>1859.47</v>
      </c>
      <c r="F12663" s="412">
        <v>0</v>
      </c>
      <c r="G12663" s="412"/>
      <c r="H12663" s="413"/>
    </row>
    <row r="12664" spans="2:8" ht="27.75" x14ac:dyDescent="0.35">
      <c r="B12664" s="410" t="s">
        <v>13472</v>
      </c>
      <c r="C12664" s="411" t="s">
        <v>663</v>
      </c>
      <c r="D12664" s="412"/>
      <c r="E12664" s="412">
        <v>1098.6500000000001</v>
      </c>
      <c r="F12664" s="412">
        <v>0</v>
      </c>
      <c r="G12664" s="412"/>
      <c r="H12664" s="413"/>
    </row>
    <row r="12665" spans="2:8" ht="27.75" x14ac:dyDescent="0.35">
      <c r="B12665" s="410" t="s">
        <v>13473</v>
      </c>
      <c r="C12665" s="411" t="s">
        <v>663</v>
      </c>
      <c r="D12665" s="412"/>
      <c r="E12665" s="412">
        <v>2136.6799999999998</v>
      </c>
      <c r="F12665" s="412">
        <v>0</v>
      </c>
      <c r="G12665" s="412"/>
      <c r="H12665" s="413"/>
    </row>
    <row r="12666" spans="2:8" ht="27.75" x14ac:dyDescent="0.35">
      <c r="B12666" s="410" t="s">
        <v>13474</v>
      </c>
      <c r="C12666" s="411" t="s">
        <v>663</v>
      </c>
      <c r="D12666" s="412"/>
      <c r="E12666" s="412">
        <v>4188.09</v>
      </c>
      <c r="F12666" s="412">
        <v>0</v>
      </c>
      <c r="G12666" s="412"/>
      <c r="H12666" s="413"/>
    </row>
    <row r="12667" spans="2:8" ht="27.75" x14ac:dyDescent="0.35">
      <c r="B12667" s="410" t="s">
        <v>13475</v>
      </c>
      <c r="C12667" s="411" t="s">
        <v>663</v>
      </c>
      <c r="D12667" s="412"/>
      <c r="E12667" s="412">
        <v>634.95000000000005</v>
      </c>
      <c r="F12667" s="412">
        <v>0</v>
      </c>
      <c r="G12667" s="412"/>
      <c r="H12667" s="413"/>
    </row>
    <row r="12668" spans="2:8" ht="27.75" x14ac:dyDescent="0.35">
      <c r="B12668" s="410" t="s">
        <v>13476</v>
      </c>
      <c r="C12668" s="411" t="s">
        <v>663</v>
      </c>
      <c r="D12668" s="412"/>
      <c r="E12668" s="412">
        <v>2292.5</v>
      </c>
      <c r="F12668" s="412">
        <v>0</v>
      </c>
      <c r="G12668" s="412"/>
      <c r="H12668" s="413"/>
    </row>
    <row r="12669" spans="2:8" ht="27.75" x14ac:dyDescent="0.35">
      <c r="B12669" s="410" t="s">
        <v>13477</v>
      </c>
      <c r="C12669" s="411" t="s">
        <v>663</v>
      </c>
      <c r="D12669" s="412"/>
      <c r="E12669" s="412">
        <v>1279.1600000000001</v>
      </c>
      <c r="F12669" s="412">
        <v>0</v>
      </c>
      <c r="G12669" s="412"/>
      <c r="H12669" s="413"/>
    </row>
    <row r="12670" spans="2:8" ht="27.75" x14ac:dyDescent="0.35">
      <c r="B12670" s="410" t="s">
        <v>13478</v>
      </c>
      <c r="C12670" s="411" t="s">
        <v>663</v>
      </c>
      <c r="D12670" s="412"/>
      <c r="E12670" s="412">
        <v>1859.47</v>
      </c>
      <c r="F12670" s="412">
        <v>0</v>
      </c>
      <c r="G12670" s="412"/>
      <c r="H12670" s="413"/>
    </row>
    <row r="12671" spans="2:8" ht="27.75" x14ac:dyDescent="0.35">
      <c r="B12671" s="410" t="s">
        <v>13479</v>
      </c>
      <c r="C12671" s="411" t="s">
        <v>663</v>
      </c>
      <c r="D12671" s="412"/>
      <c r="E12671" s="412">
        <v>1098.6500000000001</v>
      </c>
      <c r="F12671" s="412">
        <v>0</v>
      </c>
      <c r="G12671" s="412"/>
      <c r="H12671" s="413"/>
    </row>
    <row r="12672" spans="2:8" ht="27.75" x14ac:dyDescent="0.35">
      <c r="B12672" s="410" t="s">
        <v>13480</v>
      </c>
      <c r="C12672" s="411" t="s">
        <v>663</v>
      </c>
      <c r="D12672" s="412"/>
      <c r="E12672" s="412">
        <v>8084.94</v>
      </c>
      <c r="F12672" s="412">
        <v>0</v>
      </c>
      <c r="G12672" s="412"/>
      <c r="H12672" s="413"/>
    </row>
    <row r="12673" spans="2:8" ht="27.75" x14ac:dyDescent="0.35">
      <c r="B12673" s="410" t="s">
        <v>13481</v>
      </c>
      <c r="C12673" s="411" t="s">
        <v>663</v>
      </c>
      <c r="D12673" s="412"/>
      <c r="E12673" s="412">
        <v>1397.96</v>
      </c>
      <c r="F12673" s="412">
        <v>0</v>
      </c>
      <c r="G12673" s="412"/>
      <c r="H12673" s="413"/>
    </row>
    <row r="12674" spans="2:8" ht="27.75" x14ac:dyDescent="0.35">
      <c r="B12674" s="410" t="s">
        <v>13482</v>
      </c>
      <c r="C12674" s="411" t="s">
        <v>663</v>
      </c>
      <c r="D12674" s="412"/>
      <c r="E12674" s="412">
        <v>2659.47</v>
      </c>
      <c r="F12674" s="412">
        <v>0</v>
      </c>
      <c r="G12674" s="412"/>
      <c r="H12674" s="413"/>
    </row>
    <row r="12675" spans="2:8" ht="27.75" x14ac:dyDescent="0.35">
      <c r="B12675" s="410" t="s">
        <v>13483</v>
      </c>
      <c r="C12675" s="411" t="s">
        <v>663</v>
      </c>
      <c r="D12675" s="412"/>
      <c r="E12675" s="412">
        <v>8195.82</v>
      </c>
      <c r="F12675" s="412">
        <v>0</v>
      </c>
      <c r="G12675" s="412"/>
      <c r="H12675" s="413"/>
    </row>
    <row r="12676" spans="2:8" ht="27.75" x14ac:dyDescent="0.35">
      <c r="B12676" s="410" t="s">
        <v>13484</v>
      </c>
      <c r="C12676" s="411" t="s">
        <v>666</v>
      </c>
      <c r="D12676" s="412"/>
      <c r="E12676" s="412">
        <v>2173.31</v>
      </c>
      <c r="F12676" s="412">
        <v>0</v>
      </c>
      <c r="G12676" s="412"/>
      <c r="H12676" s="413"/>
    </row>
    <row r="12677" spans="2:8" ht="27.75" x14ac:dyDescent="0.35">
      <c r="B12677" s="410" t="s">
        <v>13485</v>
      </c>
      <c r="C12677" s="411" t="s">
        <v>666</v>
      </c>
      <c r="D12677" s="412"/>
      <c r="E12677" s="412">
        <v>1859.47</v>
      </c>
      <c r="F12677" s="412">
        <v>0</v>
      </c>
      <c r="G12677" s="412"/>
      <c r="H12677" s="413"/>
    </row>
    <row r="12678" spans="2:8" ht="27.75" x14ac:dyDescent="0.35">
      <c r="B12678" s="410" t="s">
        <v>13486</v>
      </c>
      <c r="C12678" s="411" t="s">
        <v>666</v>
      </c>
      <c r="D12678" s="412"/>
      <c r="E12678" s="412">
        <v>1098.6500000000001</v>
      </c>
      <c r="F12678" s="412">
        <v>0</v>
      </c>
      <c r="G12678" s="412"/>
      <c r="H12678" s="413"/>
    </row>
    <row r="12679" spans="2:8" ht="27.75" x14ac:dyDescent="0.35">
      <c r="B12679" s="410" t="s">
        <v>13487</v>
      </c>
      <c r="C12679" s="411" t="s">
        <v>666</v>
      </c>
      <c r="D12679" s="412"/>
      <c r="E12679" s="412">
        <v>2136.6799999999998</v>
      </c>
      <c r="F12679" s="412">
        <v>0</v>
      </c>
      <c r="G12679" s="412"/>
      <c r="H12679" s="413"/>
    </row>
    <row r="12680" spans="2:8" ht="27.75" x14ac:dyDescent="0.35">
      <c r="B12680" s="410" t="s">
        <v>13488</v>
      </c>
      <c r="C12680" s="411" t="s">
        <v>666</v>
      </c>
      <c r="D12680" s="412"/>
      <c r="E12680" s="412">
        <v>4188.09</v>
      </c>
      <c r="F12680" s="412">
        <v>0</v>
      </c>
      <c r="G12680" s="412"/>
      <c r="H12680" s="413"/>
    </row>
    <row r="12681" spans="2:8" ht="27.75" x14ac:dyDescent="0.35">
      <c r="B12681" s="410" t="s">
        <v>13489</v>
      </c>
      <c r="C12681" s="411" t="s">
        <v>666</v>
      </c>
      <c r="D12681" s="412"/>
      <c r="E12681" s="412">
        <v>634.95000000000005</v>
      </c>
      <c r="F12681" s="412">
        <v>0</v>
      </c>
      <c r="G12681" s="412"/>
      <c r="H12681" s="413"/>
    </row>
    <row r="12682" spans="2:8" ht="27.75" x14ac:dyDescent="0.35">
      <c r="B12682" s="410" t="s">
        <v>13490</v>
      </c>
      <c r="C12682" s="411" t="s">
        <v>666</v>
      </c>
      <c r="D12682" s="412"/>
      <c r="E12682" s="412">
        <v>2292.5</v>
      </c>
      <c r="F12682" s="412">
        <v>0</v>
      </c>
      <c r="G12682" s="412"/>
      <c r="H12682" s="413"/>
    </row>
    <row r="12683" spans="2:8" ht="27.75" x14ac:dyDescent="0.35">
      <c r="B12683" s="410" t="s">
        <v>13491</v>
      </c>
      <c r="C12683" s="411" t="s">
        <v>666</v>
      </c>
      <c r="D12683" s="412"/>
      <c r="E12683" s="412">
        <v>1279.1600000000001</v>
      </c>
      <c r="F12683" s="412">
        <v>0</v>
      </c>
      <c r="G12683" s="412"/>
      <c r="H12683" s="413"/>
    </row>
    <row r="12684" spans="2:8" ht="27.75" x14ac:dyDescent="0.35">
      <c r="B12684" s="410" t="s">
        <v>13492</v>
      </c>
      <c r="C12684" s="411" t="s">
        <v>666</v>
      </c>
      <c r="D12684" s="412"/>
      <c r="E12684" s="412">
        <v>1859.47</v>
      </c>
      <c r="F12684" s="412">
        <v>0</v>
      </c>
      <c r="G12684" s="412"/>
      <c r="H12684" s="413"/>
    </row>
    <row r="12685" spans="2:8" ht="27.75" x14ac:dyDescent="0.35">
      <c r="B12685" s="410" t="s">
        <v>13493</v>
      </c>
      <c r="C12685" s="411" t="s">
        <v>666</v>
      </c>
      <c r="D12685" s="412"/>
      <c r="E12685" s="412">
        <v>1098.6500000000001</v>
      </c>
      <c r="F12685" s="412">
        <v>0</v>
      </c>
      <c r="G12685" s="412"/>
      <c r="H12685" s="413"/>
    </row>
    <row r="12686" spans="2:8" ht="27.75" x14ac:dyDescent="0.35">
      <c r="B12686" s="410" t="s">
        <v>13494</v>
      </c>
      <c r="C12686" s="411" t="s">
        <v>666</v>
      </c>
      <c r="D12686" s="412"/>
      <c r="E12686" s="412">
        <v>8084.94</v>
      </c>
      <c r="F12686" s="412">
        <v>0</v>
      </c>
      <c r="G12686" s="412"/>
      <c r="H12686" s="413"/>
    </row>
    <row r="12687" spans="2:8" ht="27.75" x14ac:dyDescent="0.35">
      <c r="B12687" s="410" t="s">
        <v>13495</v>
      </c>
      <c r="C12687" s="411" t="s">
        <v>666</v>
      </c>
      <c r="D12687" s="412"/>
      <c r="E12687" s="412">
        <v>1397.96</v>
      </c>
      <c r="F12687" s="412">
        <v>0</v>
      </c>
      <c r="G12687" s="412"/>
      <c r="H12687" s="413"/>
    </row>
    <row r="12688" spans="2:8" ht="27.75" x14ac:dyDescent="0.35">
      <c r="B12688" s="410" t="s">
        <v>13496</v>
      </c>
      <c r="C12688" s="411" t="s">
        <v>666</v>
      </c>
      <c r="D12688" s="412"/>
      <c r="E12688" s="412">
        <v>2659.47</v>
      </c>
      <c r="F12688" s="412">
        <v>0</v>
      </c>
      <c r="G12688" s="412"/>
      <c r="H12688" s="413"/>
    </row>
    <row r="12689" spans="2:8" ht="27.75" x14ac:dyDescent="0.35">
      <c r="B12689" s="410" t="s">
        <v>13497</v>
      </c>
      <c r="C12689" s="411" t="s">
        <v>666</v>
      </c>
      <c r="D12689" s="412"/>
      <c r="E12689" s="412">
        <v>8195.82</v>
      </c>
      <c r="F12689" s="412">
        <v>0</v>
      </c>
      <c r="G12689" s="412"/>
      <c r="H12689" s="413"/>
    </row>
    <row r="12690" spans="2:8" ht="40.5" x14ac:dyDescent="0.35">
      <c r="B12690" s="410" t="s">
        <v>13498</v>
      </c>
      <c r="C12690" s="411" t="s">
        <v>668</v>
      </c>
      <c r="D12690" s="412"/>
      <c r="E12690" s="412">
        <v>2173.31</v>
      </c>
      <c r="F12690" s="412">
        <v>0</v>
      </c>
      <c r="G12690" s="412"/>
      <c r="H12690" s="413"/>
    </row>
    <row r="12691" spans="2:8" ht="40.5" x14ac:dyDescent="0.35">
      <c r="B12691" s="410" t="s">
        <v>13499</v>
      </c>
      <c r="C12691" s="411" t="s">
        <v>668</v>
      </c>
      <c r="D12691" s="412"/>
      <c r="E12691" s="412">
        <v>1907.08</v>
      </c>
      <c r="F12691" s="412">
        <v>0</v>
      </c>
      <c r="G12691" s="412"/>
      <c r="H12691" s="413"/>
    </row>
    <row r="12692" spans="2:8" ht="40.5" x14ac:dyDescent="0.35">
      <c r="B12692" s="410" t="s">
        <v>13500</v>
      </c>
      <c r="C12692" s="411" t="s">
        <v>668</v>
      </c>
      <c r="D12692" s="412"/>
      <c r="E12692" s="412">
        <v>1098.6500000000001</v>
      </c>
      <c r="F12692" s="412">
        <v>0</v>
      </c>
      <c r="G12692" s="412"/>
      <c r="H12692" s="413"/>
    </row>
    <row r="12693" spans="2:8" ht="40.5" x14ac:dyDescent="0.35">
      <c r="B12693" s="410" t="s">
        <v>13501</v>
      </c>
      <c r="C12693" s="411" t="s">
        <v>668</v>
      </c>
      <c r="D12693" s="412"/>
      <c r="E12693" s="412">
        <v>2136.6799999999998</v>
      </c>
      <c r="F12693" s="412">
        <v>0</v>
      </c>
      <c r="G12693" s="412"/>
      <c r="H12693" s="413"/>
    </row>
    <row r="12694" spans="2:8" ht="40.5" x14ac:dyDescent="0.35">
      <c r="B12694" s="410" t="s">
        <v>13502</v>
      </c>
      <c r="C12694" s="411" t="s">
        <v>668</v>
      </c>
      <c r="D12694" s="412"/>
      <c r="E12694" s="412">
        <v>4188.09</v>
      </c>
      <c r="F12694" s="412">
        <v>0</v>
      </c>
      <c r="G12694" s="412"/>
      <c r="H12694" s="413"/>
    </row>
    <row r="12695" spans="2:8" ht="40.5" x14ac:dyDescent="0.35">
      <c r="B12695" s="410" t="s">
        <v>13503</v>
      </c>
      <c r="C12695" s="411" t="s">
        <v>668</v>
      </c>
      <c r="D12695" s="412"/>
      <c r="E12695" s="412">
        <v>634.95000000000005</v>
      </c>
      <c r="F12695" s="412">
        <v>0</v>
      </c>
      <c r="G12695" s="412"/>
      <c r="H12695" s="413"/>
    </row>
    <row r="12696" spans="2:8" ht="40.5" x14ac:dyDescent="0.35">
      <c r="B12696" s="410" t="s">
        <v>13504</v>
      </c>
      <c r="C12696" s="411" t="s">
        <v>668</v>
      </c>
      <c r="D12696" s="412"/>
      <c r="E12696" s="412">
        <v>2340.12</v>
      </c>
      <c r="F12696" s="412">
        <v>0</v>
      </c>
      <c r="G12696" s="412"/>
      <c r="H12696" s="413"/>
    </row>
    <row r="12697" spans="2:8" ht="40.5" x14ac:dyDescent="0.35">
      <c r="B12697" s="410" t="s">
        <v>13505</v>
      </c>
      <c r="C12697" s="411" t="s">
        <v>668</v>
      </c>
      <c r="D12697" s="412"/>
      <c r="E12697" s="412">
        <v>1279.1600000000001</v>
      </c>
      <c r="F12697" s="412">
        <v>0</v>
      </c>
      <c r="G12697" s="412"/>
      <c r="H12697" s="413"/>
    </row>
    <row r="12698" spans="2:8" ht="40.5" x14ac:dyDescent="0.35">
      <c r="B12698" s="410" t="s">
        <v>13506</v>
      </c>
      <c r="C12698" s="411" t="s">
        <v>668</v>
      </c>
      <c r="D12698" s="412"/>
      <c r="E12698" s="412">
        <v>1907.08</v>
      </c>
      <c r="F12698" s="412">
        <v>0</v>
      </c>
      <c r="G12698" s="412"/>
      <c r="H12698" s="413"/>
    </row>
    <row r="12699" spans="2:8" ht="40.5" x14ac:dyDescent="0.35">
      <c r="B12699" s="410" t="s">
        <v>13507</v>
      </c>
      <c r="C12699" s="411" t="s">
        <v>668</v>
      </c>
      <c r="D12699" s="412"/>
      <c r="E12699" s="412">
        <v>1098.6500000000001</v>
      </c>
      <c r="F12699" s="412">
        <v>0</v>
      </c>
      <c r="G12699" s="412"/>
      <c r="H12699" s="413"/>
    </row>
    <row r="12700" spans="2:8" ht="40.5" x14ac:dyDescent="0.35">
      <c r="B12700" s="410" t="s">
        <v>13508</v>
      </c>
      <c r="C12700" s="411" t="s">
        <v>668</v>
      </c>
      <c r="D12700" s="412"/>
      <c r="E12700" s="412">
        <v>8084.94</v>
      </c>
      <c r="F12700" s="412">
        <v>0</v>
      </c>
      <c r="G12700" s="412"/>
      <c r="H12700" s="413"/>
    </row>
    <row r="12701" spans="2:8" ht="40.5" x14ac:dyDescent="0.35">
      <c r="B12701" s="410" t="s">
        <v>13509</v>
      </c>
      <c r="C12701" s="411" t="s">
        <v>668</v>
      </c>
      <c r="D12701" s="412"/>
      <c r="E12701" s="412">
        <v>1397.96</v>
      </c>
      <c r="F12701" s="412">
        <v>0</v>
      </c>
      <c r="G12701" s="412"/>
      <c r="H12701" s="413"/>
    </row>
    <row r="12702" spans="2:8" ht="40.5" x14ac:dyDescent="0.35">
      <c r="B12702" s="410" t="s">
        <v>13510</v>
      </c>
      <c r="C12702" s="411" t="s">
        <v>668</v>
      </c>
      <c r="D12702" s="412"/>
      <c r="E12702" s="412">
        <v>2707.08</v>
      </c>
      <c r="F12702" s="412">
        <v>0</v>
      </c>
      <c r="G12702" s="412"/>
      <c r="H12702" s="413"/>
    </row>
    <row r="12703" spans="2:8" ht="40.5" x14ac:dyDescent="0.35">
      <c r="B12703" s="410" t="s">
        <v>13511</v>
      </c>
      <c r="C12703" s="411" t="s">
        <v>668</v>
      </c>
      <c r="D12703" s="412"/>
      <c r="E12703" s="412">
        <v>8195.82</v>
      </c>
      <c r="F12703" s="412">
        <v>0</v>
      </c>
      <c r="G12703" s="412"/>
      <c r="H12703" s="413"/>
    </row>
    <row r="12704" spans="2:8" ht="40.5" x14ac:dyDescent="0.35">
      <c r="B12704" s="410" t="s">
        <v>13512</v>
      </c>
      <c r="C12704" s="411" t="s">
        <v>668</v>
      </c>
      <c r="D12704" s="412"/>
      <c r="E12704" s="412">
        <v>1397.96</v>
      </c>
      <c r="F12704" s="412">
        <v>0</v>
      </c>
      <c r="G12704" s="412"/>
      <c r="H12704" s="413"/>
    </row>
    <row r="12705" spans="2:8" ht="27.75" x14ac:dyDescent="0.35">
      <c r="B12705" s="410" t="s">
        <v>13513</v>
      </c>
      <c r="C12705" s="411" t="s">
        <v>672</v>
      </c>
      <c r="D12705" s="412"/>
      <c r="E12705" s="412">
        <v>1573.23</v>
      </c>
      <c r="F12705" s="412">
        <v>0</v>
      </c>
      <c r="G12705" s="412"/>
      <c r="H12705" s="413"/>
    </row>
    <row r="12706" spans="2:8" ht="40.5" x14ac:dyDescent="0.35">
      <c r="B12706" s="410" t="s">
        <v>13514</v>
      </c>
      <c r="C12706" s="411" t="s">
        <v>675</v>
      </c>
      <c r="D12706" s="412"/>
      <c r="E12706" s="412">
        <v>2529.86</v>
      </c>
      <c r="F12706" s="412">
        <v>0</v>
      </c>
      <c r="G12706" s="412"/>
      <c r="H12706" s="413"/>
    </row>
    <row r="12707" spans="2:8" ht="40.5" x14ac:dyDescent="0.35">
      <c r="B12707" s="410" t="s">
        <v>13515</v>
      </c>
      <c r="C12707" s="411" t="s">
        <v>675</v>
      </c>
      <c r="D12707" s="412"/>
      <c r="E12707" s="412">
        <v>1907.08</v>
      </c>
      <c r="F12707" s="412">
        <v>0</v>
      </c>
      <c r="G12707" s="412"/>
      <c r="H12707" s="413"/>
    </row>
    <row r="12708" spans="2:8" ht="40.5" x14ac:dyDescent="0.35">
      <c r="B12708" s="410" t="s">
        <v>13516</v>
      </c>
      <c r="C12708" s="411" t="s">
        <v>675</v>
      </c>
      <c r="D12708" s="412"/>
      <c r="E12708" s="412">
        <v>1098.6500000000001</v>
      </c>
      <c r="F12708" s="412">
        <v>0</v>
      </c>
      <c r="G12708" s="412"/>
      <c r="H12708" s="413"/>
    </row>
    <row r="12709" spans="2:8" ht="40.5" x14ac:dyDescent="0.35">
      <c r="B12709" s="410" t="s">
        <v>13517</v>
      </c>
      <c r="C12709" s="411" t="s">
        <v>675</v>
      </c>
      <c r="D12709" s="412"/>
      <c r="E12709" s="412">
        <v>2436</v>
      </c>
      <c r="F12709" s="412">
        <v>0</v>
      </c>
      <c r="G12709" s="412"/>
      <c r="H12709" s="413"/>
    </row>
    <row r="12710" spans="2:8" ht="40.5" x14ac:dyDescent="0.35">
      <c r="B12710" s="410" t="s">
        <v>13518</v>
      </c>
      <c r="C12710" s="411" t="s">
        <v>675</v>
      </c>
      <c r="D12710" s="412"/>
      <c r="E12710" s="412">
        <v>4188.09</v>
      </c>
      <c r="F12710" s="412">
        <v>0</v>
      </c>
      <c r="G12710" s="412"/>
      <c r="H12710" s="413"/>
    </row>
    <row r="12711" spans="2:8" ht="40.5" x14ac:dyDescent="0.35">
      <c r="B12711" s="410" t="s">
        <v>13519</v>
      </c>
      <c r="C12711" s="411" t="s">
        <v>675</v>
      </c>
      <c r="D12711" s="412"/>
      <c r="E12711" s="412">
        <v>2340.12</v>
      </c>
      <c r="F12711" s="412">
        <v>0</v>
      </c>
      <c r="G12711" s="412"/>
      <c r="H12711" s="413"/>
    </row>
    <row r="12712" spans="2:8" ht="40.5" x14ac:dyDescent="0.35">
      <c r="B12712" s="410" t="s">
        <v>13520</v>
      </c>
      <c r="C12712" s="411" t="s">
        <v>675</v>
      </c>
      <c r="D12712" s="412"/>
      <c r="E12712" s="412">
        <v>1279.1600000000001</v>
      </c>
      <c r="F12712" s="412">
        <v>0</v>
      </c>
      <c r="G12712" s="412"/>
      <c r="H12712" s="413"/>
    </row>
    <row r="12713" spans="2:8" ht="40.5" x14ac:dyDescent="0.35">
      <c r="B12713" s="410" t="s">
        <v>13521</v>
      </c>
      <c r="C12713" s="411" t="s">
        <v>675</v>
      </c>
      <c r="D12713" s="412"/>
      <c r="E12713" s="412">
        <v>1907.08</v>
      </c>
      <c r="F12713" s="412">
        <v>0</v>
      </c>
      <c r="G12713" s="412"/>
      <c r="H12713" s="413"/>
    </row>
    <row r="12714" spans="2:8" ht="40.5" x14ac:dyDescent="0.35">
      <c r="B12714" s="410" t="s">
        <v>13522</v>
      </c>
      <c r="C12714" s="411" t="s">
        <v>675</v>
      </c>
      <c r="D12714" s="412"/>
      <c r="E12714" s="412">
        <v>8084.94</v>
      </c>
      <c r="F12714" s="412">
        <v>0</v>
      </c>
      <c r="G12714" s="412"/>
      <c r="H12714" s="413"/>
    </row>
    <row r="12715" spans="2:8" ht="40.5" x14ac:dyDescent="0.35">
      <c r="B12715" s="410" t="s">
        <v>13523</v>
      </c>
      <c r="C12715" s="411" t="s">
        <v>675</v>
      </c>
      <c r="D12715" s="412"/>
      <c r="E12715" s="412">
        <v>2707.08</v>
      </c>
      <c r="F12715" s="412">
        <v>0</v>
      </c>
      <c r="G12715" s="412"/>
      <c r="H12715" s="413"/>
    </row>
    <row r="12716" spans="2:8" ht="40.5" x14ac:dyDescent="0.35">
      <c r="B12716" s="410" t="s">
        <v>13524</v>
      </c>
      <c r="C12716" s="411" t="s">
        <v>675</v>
      </c>
      <c r="D12716" s="412"/>
      <c r="E12716" s="412">
        <v>8195.82</v>
      </c>
      <c r="F12716" s="412">
        <v>0</v>
      </c>
      <c r="G12716" s="412"/>
      <c r="H12716" s="413"/>
    </row>
    <row r="12717" spans="2:8" ht="40.5" x14ac:dyDescent="0.35">
      <c r="B12717" s="410" t="s">
        <v>13525</v>
      </c>
      <c r="C12717" s="411" t="s">
        <v>675</v>
      </c>
      <c r="D12717" s="412"/>
      <c r="E12717" s="412">
        <v>1397.96</v>
      </c>
      <c r="F12717" s="412">
        <v>0</v>
      </c>
      <c r="G12717" s="412"/>
      <c r="H12717" s="413"/>
    </row>
    <row r="12718" spans="2:8" ht="40.5" x14ac:dyDescent="0.35">
      <c r="B12718" s="410" t="s">
        <v>13526</v>
      </c>
      <c r="C12718" s="411" t="s">
        <v>677</v>
      </c>
      <c r="D12718" s="412"/>
      <c r="E12718" s="412">
        <v>2529.86</v>
      </c>
      <c r="F12718" s="412">
        <v>0</v>
      </c>
      <c r="G12718" s="412"/>
      <c r="H12718" s="413"/>
    </row>
    <row r="12719" spans="2:8" ht="40.5" x14ac:dyDescent="0.35">
      <c r="B12719" s="410" t="s">
        <v>13527</v>
      </c>
      <c r="C12719" s="411" t="s">
        <v>677</v>
      </c>
      <c r="D12719" s="412"/>
      <c r="E12719" s="412">
        <v>1907.08</v>
      </c>
      <c r="F12719" s="412">
        <v>0</v>
      </c>
      <c r="G12719" s="412"/>
      <c r="H12719" s="413"/>
    </row>
    <row r="12720" spans="2:8" ht="40.5" x14ac:dyDescent="0.35">
      <c r="B12720" s="410" t="s">
        <v>13528</v>
      </c>
      <c r="C12720" s="411" t="s">
        <v>677</v>
      </c>
      <c r="D12720" s="412"/>
      <c r="E12720" s="412">
        <v>1098.6500000000001</v>
      </c>
      <c r="F12720" s="412">
        <v>0</v>
      </c>
      <c r="G12720" s="412"/>
      <c r="H12720" s="413"/>
    </row>
    <row r="12721" spans="2:8" ht="40.5" x14ac:dyDescent="0.35">
      <c r="B12721" s="410" t="s">
        <v>13529</v>
      </c>
      <c r="C12721" s="411" t="s">
        <v>677</v>
      </c>
      <c r="D12721" s="412"/>
      <c r="E12721" s="412">
        <v>2436</v>
      </c>
      <c r="F12721" s="412">
        <v>0</v>
      </c>
      <c r="G12721" s="412"/>
      <c r="H12721" s="413"/>
    </row>
    <row r="12722" spans="2:8" ht="40.5" x14ac:dyDescent="0.35">
      <c r="B12722" s="410" t="s">
        <v>13530</v>
      </c>
      <c r="C12722" s="411" t="s">
        <v>677</v>
      </c>
      <c r="D12722" s="412"/>
      <c r="E12722" s="412">
        <v>4188.09</v>
      </c>
      <c r="F12722" s="412">
        <v>0</v>
      </c>
      <c r="G12722" s="412"/>
      <c r="H12722" s="413"/>
    </row>
    <row r="12723" spans="2:8" ht="40.5" x14ac:dyDescent="0.35">
      <c r="B12723" s="410" t="s">
        <v>13531</v>
      </c>
      <c r="C12723" s="411" t="s">
        <v>677</v>
      </c>
      <c r="D12723" s="412"/>
      <c r="E12723" s="412">
        <v>2340.12</v>
      </c>
      <c r="F12723" s="412">
        <v>0</v>
      </c>
      <c r="G12723" s="412"/>
      <c r="H12723" s="413"/>
    </row>
    <row r="12724" spans="2:8" ht="40.5" x14ac:dyDescent="0.35">
      <c r="B12724" s="410" t="s">
        <v>13532</v>
      </c>
      <c r="C12724" s="411" t="s">
        <v>677</v>
      </c>
      <c r="D12724" s="412"/>
      <c r="E12724" s="412">
        <v>1907.08</v>
      </c>
      <c r="F12724" s="412">
        <v>0</v>
      </c>
      <c r="G12724" s="412"/>
      <c r="H12724" s="413"/>
    </row>
    <row r="12725" spans="2:8" ht="40.5" x14ac:dyDescent="0.35">
      <c r="B12725" s="410" t="s">
        <v>13533</v>
      </c>
      <c r="C12725" s="411" t="s">
        <v>677</v>
      </c>
      <c r="D12725" s="412"/>
      <c r="E12725" s="412">
        <v>1279.1600000000001</v>
      </c>
      <c r="F12725" s="412">
        <v>0</v>
      </c>
      <c r="G12725" s="412"/>
      <c r="H12725" s="413"/>
    </row>
    <row r="12726" spans="2:8" ht="40.5" x14ac:dyDescent="0.35">
      <c r="B12726" s="410" t="s">
        <v>13534</v>
      </c>
      <c r="C12726" s="411" t="s">
        <v>677</v>
      </c>
      <c r="D12726" s="412"/>
      <c r="E12726" s="412">
        <v>8084.94</v>
      </c>
      <c r="F12726" s="412">
        <v>0</v>
      </c>
      <c r="G12726" s="412"/>
      <c r="H12726" s="413"/>
    </row>
    <row r="12727" spans="2:8" ht="40.5" x14ac:dyDescent="0.35">
      <c r="B12727" s="410" t="s">
        <v>13535</v>
      </c>
      <c r="C12727" s="411" t="s">
        <v>677</v>
      </c>
      <c r="D12727" s="412"/>
      <c r="E12727" s="412">
        <v>2707.08</v>
      </c>
      <c r="F12727" s="412">
        <v>0</v>
      </c>
      <c r="G12727" s="412"/>
      <c r="H12727" s="413"/>
    </row>
    <row r="12728" spans="2:8" ht="40.5" x14ac:dyDescent="0.35">
      <c r="B12728" s="410" t="s">
        <v>13536</v>
      </c>
      <c r="C12728" s="411" t="s">
        <v>677</v>
      </c>
      <c r="D12728" s="412"/>
      <c r="E12728" s="412">
        <v>8195.82</v>
      </c>
      <c r="F12728" s="412">
        <v>0</v>
      </c>
      <c r="G12728" s="412"/>
      <c r="H12728" s="413"/>
    </row>
    <row r="12729" spans="2:8" ht="40.5" x14ac:dyDescent="0.35">
      <c r="B12729" s="410" t="s">
        <v>13537</v>
      </c>
      <c r="C12729" s="411" t="s">
        <v>677</v>
      </c>
      <c r="D12729" s="412"/>
      <c r="E12729" s="412">
        <v>1397.96</v>
      </c>
      <c r="F12729" s="412">
        <v>0</v>
      </c>
      <c r="G12729" s="412"/>
      <c r="H12729" s="413"/>
    </row>
    <row r="12730" spans="2:8" ht="40.5" x14ac:dyDescent="0.35">
      <c r="B12730" s="410" t="s">
        <v>13538</v>
      </c>
      <c r="C12730" s="411" t="s">
        <v>679</v>
      </c>
      <c r="D12730" s="412"/>
      <c r="E12730" s="412">
        <v>1575.64</v>
      </c>
      <c r="F12730" s="412">
        <v>0</v>
      </c>
      <c r="G12730" s="412"/>
      <c r="H12730" s="413"/>
    </row>
    <row r="12731" spans="2:8" ht="40.5" x14ac:dyDescent="0.35">
      <c r="B12731" s="410" t="s">
        <v>13539</v>
      </c>
      <c r="C12731" s="411" t="s">
        <v>694</v>
      </c>
      <c r="D12731" s="412"/>
      <c r="E12731" s="412">
        <v>2529.86</v>
      </c>
      <c r="F12731" s="412">
        <v>0</v>
      </c>
      <c r="G12731" s="412"/>
      <c r="H12731" s="413"/>
    </row>
    <row r="12732" spans="2:8" ht="40.5" x14ac:dyDescent="0.35">
      <c r="B12732" s="410" t="s">
        <v>13540</v>
      </c>
      <c r="C12732" s="411" t="s">
        <v>694</v>
      </c>
      <c r="D12732" s="412"/>
      <c r="E12732" s="412">
        <v>1907.08</v>
      </c>
      <c r="F12732" s="412">
        <v>0</v>
      </c>
      <c r="G12732" s="412"/>
      <c r="H12732" s="413"/>
    </row>
    <row r="12733" spans="2:8" ht="40.5" x14ac:dyDescent="0.35">
      <c r="B12733" s="410" t="s">
        <v>13541</v>
      </c>
      <c r="C12733" s="411" t="s">
        <v>694</v>
      </c>
      <c r="D12733" s="412"/>
      <c r="E12733" s="412">
        <v>1098.6500000000001</v>
      </c>
      <c r="F12733" s="412">
        <v>0</v>
      </c>
      <c r="G12733" s="412"/>
      <c r="H12733" s="413"/>
    </row>
    <row r="12734" spans="2:8" ht="40.5" x14ac:dyDescent="0.35">
      <c r="B12734" s="410" t="s">
        <v>13542</v>
      </c>
      <c r="C12734" s="411" t="s">
        <v>694</v>
      </c>
      <c r="D12734" s="412"/>
      <c r="E12734" s="412">
        <v>2436</v>
      </c>
      <c r="F12734" s="412">
        <v>0</v>
      </c>
      <c r="G12734" s="412"/>
      <c r="H12734" s="413"/>
    </row>
    <row r="12735" spans="2:8" ht="40.5" x14ac:dyDescent="0.35">
      <c r="B12735" s="410" t="s">
        <v>13543</v>
      </c>
      <c r="C12735" s="411" t="s">
        <v>694</v>
      </c>
      <c r="D12735" s="412"/>
      <c r="E12735" s="412">
        <v>4188.09</v>
      </c>
      <c r="F12735" s="412">
        <v>0</v>
      </c>
      <c r="G12735" s="412"/>
      <c r="H12735" s="413"/>
    </row>
    <row r="12736" spans="2:8" ht="40.5" x14ac:dyDescent="0.35">
      <c r="B12736" s="410" t="s">
        <v>13544</v>
      </c>
      <c r="C12736" s="411" t="s">
        <v>694</v>
      </c>
      <c r="D12736" s="412"/>
      <c r="E12736" s="412">
        <v>2340.12</v>
      </c>
      <c r="F12736" s="412">
        <v>0</v>
      </c>
      <c r="G12736" s="412"/>
      <c r="H12736" s="413"/>
    </row>
    <row r="12737" spans="2:8" ht="40.5" x14ac:dyDescent="0.35">
      <c r="B12737" s="410" t="s">
        <v>13545</v>
      </c>
      <c r="C12737" s="411" t="s">
        <v>694</v>
      </c>
      <c r="D12737" s="412"/>
      <c r="E12737" s="412">
        <v>1279.1600000000001</v>
      </c>
      <c r="F12737" s="412">
        <v>0</v>
      </c>
      <c r="G12737" s="412"/>
      <c r="H12737" s="413"/>
    </row>
    <row r="12738" spans="2:8" ht="40.5" x14ac:dyDescent="0.35">
      <c r="B12738" s="410" t="s">
        <v>13546</v>
      </c>
      <c r="C12738" s="411" t="s">
        <v>694</v>
      </c>
      <c r="D12738" s="412"/>
      <c r="E12738" s="412">
        <v>1907.08</v>
      </c>
      <c r="F12738" s="412">
        <v>0</v>
      </c>
      <c r="G12738" s="412"/>
      <c r="H12738" s="413"/>
    </row>
    <row r="12739" spans="2:8" ht="40.5" x14ac:dyDescent="0.35">
      <c r="B12739" s="410" t="s">
        <v>13547</v>
      </c>
      <c r="C12739" s="411" t="s">
        <v>694</v>
      </c>
      <c r="D12739" s="412"/>
      <c r="E12739" s="412">
        <v>8084.94</v>
      </c>
      <c r="F12739" s="412">
        <v>0</v>
      </c>
      <c r="G12739" s="412"/>
      <c r="H12739" s="413"/>
    </row>
    <row r="12740" spans="2:8" ht="40.5" x14ac:dyDescent="0.35">
      <c r="B12740" s="410" t="s">
        <v>13548</v>
      </c>
      <c r="C12740" s="411" t="s">
        <v>694</v>
      </c>
      <c r="D12740" s="412"/>
      <c r="E12740" s="412">
        <v>2707.08</v>
      </c>
      <c r="F12740" s="412">
        <v>0</v>
      </c>
      <c r="G12740" s="412"/>
      <c r="H12740" s="413"/>
    </row>
    <row r="12741" spans="2:8" ht="40.5" x14ac:dyDescent="0.35">
      <c r="B12741" s="410" t="s">
        <v>13549</v>
      </c>
      <c r="C12741" s="411" t="s">
        <v>694</v>
      </c>
      <c r="D12741" s="412"/>
      <c r="E12741" s="412">
        <v>8195.82</v>
      </c>
      <c r="F12741" s="412">
        <v>0</v>
      </c>
      <c r="G12741" s="412"/>
      <c r="H12741" s="413"/>
    </row>
    <row r="12742" spans="2:8" ht="40.5" x14ac:dyDescent="0.35">
      <c r="B12742" s="410" t="s">
        <v>13550</v>
      </c>
      <c r="C12742" s="411" t="s">
        <v>694</v>
      </c>
      <c r="D12742" s="412"/>
      <c r="E12742" s="412">
        <v>1397.96</v>
      </c>
      <c r="F12742" s="412">
        <v>0</v>
      </c>
      <c r="G12742" s="412"/>
      <c r="H12742" s="413"/>
    </row>
    <row r="12743" spans="2:8" ht="27.75" x14ac:dyDescent="0.35">
      <c r="B12743" s="410" t="s">
        <v>13551</v>
      </c>
      <c r="C12743" s="411" t="s">
        <v>764</v>
      </c>
      <c r="D12743" s="412"/>
      <c r="E12743" s="412">
        <v>2173.31</v>
      </c>
      <c r="F12743" s="412">
        <v>0</v>
      </c>
      <c r="G12743" s="412"/>
      <c r="H12743" s="413"/>
    </row>
    <row r="12744" spans="2:8" ht="27.75" x14ac:dyDescent="0.35">
      <c r="B12744" s="410" t="s">
        <v>13552</v>
      </c>
      <c r="C12744" s="411" t="s">
        <v>764</v>
      </c>
      <c r="D12744" s="412"/>
      <c r="E12744" s="412">
        <v>1859.47</v>
      </c>
      <c r="F12744" s="412">
        <v>0</v>
      </c>
      <c r="G12744" s="412"/>
      <c r="H12744" s="413"/>
    </row>
    <row r="12745" spans="2:8" ht="27.75" x14ac:dyDescent="0.35">
      <c r="B12745" s="410" t="s">
        <v>13553</v>
      </c>
      <c r="C12745" s="411" t="s">
        <v>764</v>
      </c>
      <c r="D12745" s="412"/>
      <c r="E12745" s="412">
        <v>1365.37</v>
      </c>
      <c r="F12745" s="412">
        <v>0</v>
      </c>
      <c r="G12745" s="412"/>
      <c r="H12745" s="413"/>
    </row>
    <row r="12746" spans="2:8" ht="27.75" x14ac:dyDescent="0.35">
      <c r="B12746" s="410" t="s">
        <v>13554</v>
      </c>
      <c r="C12746" s="411" t="s">
        <v>764</v>
      </c>
      <c r="D12746" s="412"/>
      <c r="E12746" s="412">
        <v>2136.6799999999998</v>
      </c>
      <c r="F12746" s="412">
        <v>0</v>
      </c>
      <c r="G12746" s="412"/>
      <c r="H12746" s="413"/>
    </row>
    <row r="12747" spans="2:8" ht="27.75" x14ac:dyDescent="0.35">
      <c r="B12747" s="410" t="s">
        <v>13555</v>
      </c>
      <c r="C12747" s="411" t="s">
        <v>764</v>
      </c>
      <c r="D12747" s="412"/>
      <c r="E12747" s="412">
        <v>4188.09</v>
      </c>
      <c r="F12747" s="412">
        <v>0</v>
      </c>
      <c r="G12747" s="412"/>
      <c r="H12747" s="413"/>
    </row>
    <row r="12748" spans="2:8" ht="27.75" x14ac:dyDescent="0.35">
      <c r="B12748" s="410" t="s">
        <v>13556</v>
      </c>
      <c r="C12748" s="411" t="s">
        <v>764</v>
      </c>
      <c r="D12748" s="412"/>
      <c r="E12748" s="412">
        <v>1300.3399999999999</v>
      </c>
      <c r="F12748" s="412">
        <v>0</v>
      </c>
      <c r="G12748" s="412"/>
      <c r="H12748" s="413"/>
    </row>
    <row r="12749" spans="2:8" ht="27.75" x14ac:dyDescent="0.35">
      <c r="B12749" s="410" t="s">
        <v>13557</v>
      </c>
      <c r="C12749" s="411" t="s">
        <v>764</v>
      </c>
      <c r="D12749" s="412"/>
      <c r="E12749" s="412">
        <v>2292.5</v>
      </c>
      <c r="F12749" s="412">
        <v>0</v>
      </c>
      <c r="G12749" s="412"/>
      <c r="H12749" s="413"/>
    </row>
    <row r="12750" spans="2:8" ht="27.75" x14ac:dyDescent="0.35">
      <c r="B12750" s="410" t="s">
        <v>13558</v>
      </c>
      <c r="C12750" s="411" t="s">
        <v>764</v>
      </c>
      <c r="D12750" s="412"/>
      <c r="E12750" s="412">
        <v>1279.1600000000001</v>
      </c>
      <c r="F12750" s="412">
        <v>0</v>
      </c>
      <c r="G12750" s="412"/>
      <c r="H12750" s="413"/>
    </row>
    <row r="12751" spans="2:8" ht="27.75" x14ac:dyDescent="0.35">
      <c r="B12751" s="410" t="s">
        <v>13559</v>
      </c>
      <c r="C12751" s="411" t="s">
        <v>764</v>
      </c>
      <c r="D12751" s="412"/>
      <c r="E12751" s="412">
        <v>1859.47</v>
      </c>
      <c r="F12751" s="412">
        <v>0</v>
      </c>
      <c r="G12751" s="412"/>
      <c r="H12751" s="413"/>
    </row>
    <row r="12752" spans="2:8" ht="27.75" x14ac:dyDescent="0.35">
      <c r="B12752" s="410" t="s">
        <v>13560</v>
      </c>
      <c r="C12752" s="411" t="s">
        <v>764</v>
      </c>
      <c r="D12752" s="412"/>
      <c r="E12752" s="412">
        <v>1365.37</v>
      </c>
      <c r="F12752" s="412">
        <v>0</v>
      </c>
      <c r="G12752" s="412"/>
      <c r="H12752" s="413"/>
    </row>
    <row r="12753" spans="2:8" ht="27.75" x14ac:dyDescent="0.35">
      <c r="B12753" s="410" t="s">
        <v>13561</v>
      </c>
      <c r="C12753" s="411" t="s">
        <v>764</v>
      </c>
      <c r="D12753" s="412"/>
      <c r="E12753" s="412">
        <v>8084.94</v>
      </c>
      <c r="F12753" s="412">
        <v>0</v>
      </c>
      <c r="G12753" s="412"/>
      <c r="H12753" s="413"/>
    </row>
    <row r="12754" spans="2:8" ht="27.75" x14ac:dyDescent="0.35">
      <c r="B12754" s="410" t="s">
        <v>13562</v>
      </c>
      <c r="C12754" s="411" t="s">
        <v>764</v>
      </c>
      <c r="D12754" s="412"/>
      <c r="E12754" s="412">
        <v>1397.96</v>
      </c>
      <c r="F12754" s="412">
        <v>0</v>
      </c>
      <c r="G12754" s="412"/>
      <c r="H12754" s="413"/>
    </row>
    <row r="12755" spans="2:8" ht="27.75" x14ac:dyDescent="0.35">
      <c r="B12755" s="410" t="s">
        <v>13563</v>
      </c>
      <c r="C12755" s="411" t="s">
        <v>764</v>
      </c>
      <c r="D12755" s="412"/>
      <c r="E12755" s="412">
        <v>2659.47</v>
      </c>
      <c r="F12755" s="412">
        <v>0</v>
      </c>
      <c r="G12755" s="412"/>
      <c r="H12755" s="413"/>
    </row>
    <row r="12756" spans="2:8" ht="27.75" x14ac:dyDescent="0.35">
      <c r="B12756" s="410" t="s">
        <v>13564</v>
      </c>
      <c r="C12756" s="411" t="s">
        <v>764</v>
      </c>
      <c r="D12756" s="412"/>
      <c r="E12756" s="412">
        <v>8195.82</v>
      </c>
      <c r="F12756" s="412">
        <v>0</v>
      </c>
      <c r="G12756" s="412"/>
      <c r="H12756" s="413"/>
    </row>
    <row r="12757" spans="2:8" ht="27.75" x14ac:dyDescent="0.35">
      <c r="B12757" s="410" t="s">
        <v>13565</v>
      </c>
      <c r="C12757" s="411" t="s">
        <v>766</v>
      </c>
      <c r="D12757" s="412"/>
      <c r="E12757" s="412">
        <v>2359.4699999999998</v>
      </c>
      <c r="F12757" s="412">
        <v>0</v>
      </c>
      <c r="G12757" s="412"/>
      <c r="H12757" s="413"/>
    </row>
    <row r="12758" spans="2:8" ht="27.75" x14ac:dyDescent="0.35">
      <c r="B12758" s="410" t="s">
        <v>13566</v>
      </c>
      <c r="C12758" s="411" t="s">
        <v>766</v>
      </c>
      <c r="D12758" s="412"/>
      <c r="E12758" s="412">
        <v>1575.64</v>
      </c>
      <c r="F12758" s="412">
        <v>0</v>
      </c>
      <c r="G12758" s="412"/>
      <c r="H12758" s="413"/>
    </row>
    <row r="12759" spans="2:8" ht="27.75" x14ac:dyDescent="0.35">
      <c r="B12759" s="410" t="s">
        <v>13567</v>
      </c>
      <c r="C12759" s="411" t="s">
        <v>768</v>
      </c>
      <c r="D12759" s="412"/>
      <c r="E12759" s="412">
        <v>2173.31</v>
      </c>
      <c r="F12759" s="412">
        <v>0</v>
      </c>
      <c r="G12759" s="412"/>
      <c r="H12759" s="413"/>
    </row>
    <row r="12760" spans="2:8" ht="27.75" x14ac:dyDescent="0.35">
      <c r="B12760" s="410" t="s">
        <v>13568</v>
      </c>
      <c r="C12760" s="411" t="s">
        <v>768</v>
      </c>
      <c r="D12760" s="412"/>
      <c r="E12760" s="412">
        <v>1859.47</v>
      </c>
      <c r="F12760" s="412">
        <v>0</v>
      </c>
      <c r="G12760" s="412"/>
      <c r="H12760" s="413"/>
    </row>
    <row r="12761" spans="2:8" ht="27.75" x14ac:dyDescent="0.35">
      <c r="B12761" s="410" t="s">
        <v>13569</v>
      </c>
      <c r="C12761" s="411" t="s">
        <v>768</v>
      </c>
      <c r="D12761" s="412"/>
      <c r="E12761" s="412">
        <v>1098.6500000000001</v>
      </c>
      <c r="F12761" s="412">
        <v>0</v>
      </c>
      <c r="G12761" s="412"/>
      <c r="H12761" s="413"/>
    </row>
    <row r="12762" spans="2:8" ht="27.75" x14ac:dyDescent="0.35">
      <c r="B12762" s="410" t="s">
        <v>13570</v>
      </c>
      <c r="C12762" s="411" t="s">
        <v>768</v>
      </c>
      <c r="D12762" s="412"/>
      <c r="E12762" s="412">
        <v>2136.6799999999998</v>
      </c>
      <c r="F12762" s="412">
        <v>0</v>
      </c>
      <c r="G12762" s="412"/>
      <c r="H12762" s="413"/>
    </row>
    <row r="12763" spans="2:8" ht="27.75" x14ac:dyDescent="0.35">
      <c r="B12763" s="410" t="s">
        <v>13571</v>
      </c>
      <c r="C12763" s="411" t="s">
        <v>768</v>
      </c>
      <c r="D12763" s="412"/>
      <c r="E12763" s="412">
        <v>4188.09</v>
      </c>
      <c r="F12763" s="412">
        <v>0</v>
      </c>
      <c r="G12763" s="412"/>
      <c r="H12763" s="413"/>
    </row>
    <row r="12764" spans="2:8" ht="27.75" x14ac:dyDescent="0.35">
      <c r="B12764" s="410" t="s">
        <v>13572</v>
      </c>
      <c r="C12764" s="411" t="s">
        <v>768</v>
      </c>
      <c r="D12764" s="412"/>
      <c r="E12764" s="412">
        <v>634.95000000000005</v>
      </c>
      <c r="F12764" s="412">
        <v>0</v>
      </c>
      <c r="G12764" s="412"/>
      <c r="H12764" s="413"/>
    </row>
    <row r="12765" spans="2:8" ht="27.75" x14ac:dyDescent="0.35">
      <c r="B12765" s="410" t="s">
        <v>13573</v>
      </c>
      <c r="C12765" s="411" t="s">
        <v>768</v>
      </c>
      <c r="D12765" s="412"/>
      <c r="E12765" s="412">
        <v>2292.5</v>
      </c>
      <c r="F12765" s="412">
        <v>0</v>
      </c>
      <c r="G12765" s="412"/>
      <c r="H12765" s="413"/>
    </row>
    <row r="12766" spans="2:8" ht="27.75" x14ac:dyDescent="0.35">
      <c r="B12766" s="410" t="s">
        <v>13574</v>
      </c>
      <c r="C12766" s="411" t="s">
        <v>768</v>
      </c>
      <c r="D12766" s="412"/>
      <c r="E12766" s="412">
        <v>1279.1600000000001</v>
      </c>
      <c r="F12766" s="412">
        <v>0</v>
      </c>
      <c r="G12766" s="412"/>
      <c r="H12766" s="413"/>
    </row>
    <row r="12767" spans="2:8" ht="27.75" x14ac:dyDescent="0.35">
      <c r="B12767" s="410" t="s">
        <v>13575</v>
      </c>
      <c r="C12767" s="411" t="s">
        <v>768</v>
      </c>
      <c r="D12767" s="412"/>
      <c r="E12767" s="412">
        <v>1859.47</v>
      </c>
      <c r="F12767" s="412">
        <v>0</v>
      </c>
      <c r="G12767" s="412"/>
      <c r="H12767" s="413"/>
    </row>
    <row r="12768" spans="2:8" ht="27.75" x14ac:dyDescent="0.35">
      <c r="B12768" s="410" t="s">
        <v>13576</v>
      </c>
      <c r="C12768" s="411" t="s">
        <v>768</v>
      </c>
      <c r="D12768" s="412"/>
      <c r="E12768" s="412">
        <v>1098.6500000000001</v>
      </c>
      <c r="F12768" s="412">
        <v>0</v>
      </c>
      <c r="G12768" s="412"/>
      <c r="H12768" s="413"/>
    </row>
    <row r="12769" spans="2:8" ht="27.75" x14ac:dyDescent="0.35">
      <c r="B12769" s="410" t="s">
        <v>13577</v>
      </c>
      <c r="C12769" s="411" t="s">
        <v>768</v>
      </c>
      <c r="D12769" s="412"/>
      <c r="E12769" s="412">
        <v>8084.94</v>
      </c>
      <c r="F12769" s="412">
        <v>0</v>
      </c>
      <c r="G12769" s="412"/>
      <c r="H12769" s="413"/>
    </row>
    <row r="12770" spans="2:8" ht="27.75" x14ac:dyDescent="0.35">
      <c r="B12770" s="410" t="s">
        <v>13578</v>
      </c>
      <c r="C12770" s="411" t="s">
        <v>768</v>
      </c>
      <c r="D12770" s="412"/>
      <c r="E12770" s="412">
        <v>1397.96</v>
      </c>
      <c r="F12770" s="412">
        <v>0</v>
      </c>
      <c r="G12770" s="412"/>
      <c r="H12770" s="413"/>
    </row>
    <row r="12771" spans="2:8" ht="27.75" x14ac:dyDescent="0.35">
      <c r="B12771" s="410" t="s">
        <v>13579</v>
      </c>
      <c r="C12771" s="411" t="s">
        <v>768</v>
      </c>
      <c r="D12771" s="412"/>
      <c r="E12771" s="412">
        <v>2659.47</v>
      </c>
      <c r="F12771" s="412">
        <v>0</v>
      </c>
      <c r="G12771" s="412"/>
      <c r="H12771" s="413"/>
    </row>
    <row r="12772" spans="2:8" ht="27.75" x14ac:dyDescent="0.35">
      <c r="B12772" s="410" t="s">
        <v>13580</v>
      </c>
      <c r="C12772" s="411" t="s">
        <v>768</v>
      </c>
      <c r="D12772" s="412"/>
      <c r="E12772" s="412">
        <v>8195.82</v>
      </c>
      <c r="F12772" s="412">
        <v>0</v>
      </c>
      <c r="G12772" s="412"/>
      <c r="H12772" s="413"/>
    </row>
    <row r="12773" spans="2:8" ht="27.75" x14ac:dyDescent="0.35">
      <c r="B12773" s="410" t="s">
        <v>13581</v>
      </c>
      <c r="C12773" s="411" t="s">
        <v>770</v>
      </c>
      <c r="D12773" s="412"/>
      <c r="E12773" s="412">
        <v>1575.64</v>
      </c>
      <c r="F12773" s="412">
        <v>0</v>
      </c>
      <c r="G12773" s="412"/>
      <c r="H12773" s="413"/>
    </row>
    <row r="12774" spans="2:8" ht="27.75" x14ac:dyDescent="0.35">
      <c r="B12774" s="410" t="s">
        <v>13582</v>
      </c>
      <c r="C12774" s="411" t="s">
        <v>770</v>
      </c>
      <c r="D12774" s="412"/>
      <c r="E12774" s="412">
        <v>2359.4699999999998</v>
      </c>
      <c r="F12774" s="412">
        <v>0</v>
      </c>
      <c r="G12774" s="412"/>
      <c r="H12774" s="413"/>
    </row>
    <row r="12775" spans="2:8" ht="27.75" x14ac:dyDescent="0.35">
      <c r="B12775" s="410" t="s">
        <v>13583</v>
      </c>
      <c r="C12775" s="411" t="s">
        <v>782</v>
      </c>
      <c r="D12775" s="412"/>
      <c r="E12775" s="412">
        <v>1575.64</v>
      </c>
      <c r="F12775" s="412">
        <v>0</v>
      </c>
      <c r="G12775" s="412"/>
      <c r="H12775" s="413"/>
    </row>
    <row r="12776" spans="2:8" ht="27.75" x14ac:dyDescent="0.35">
      <c r="B12776" s="410" t="s">
        <v>13584</v>
      </c>
      <c r="C12776" s="411" t="s">
        <v>782</v>
      </c>
      <c r="D12776" s="412"/>
      <c r="E12776" s="412">
        <v>7284.11</v>
      </c>
      <c r="F12776" s="412">
        <v>0</v>
      </c>
      <c r="G12776" s="412"/>
      <c r="H12776" s="413"/>
    </row>
    <row r="12777" spans="2:8" ht="40.5" x14ac:dyDescent="0.35">
      <c r="B12777" s="410" t="s">
        <v>13585</v>
      </c>
      <c r="C12777" s="411" t="s">
        <v>813</v>
      </c>
      <c r="D12777" s="412"/>
      <c r="E12777" s="412">
        <v>2173.31</v>
      </c>
      <c r="F12777" s="412">
        <v>0</v>
      </c>
      <c r="G12777" s="412"/>
      <c r="H12777" s="413"/>
    </row>
    <row r="12778" spans="2:8" ht="40.5" x14ac:dyDescent="0.35">
      <c r="B12778" s="410" t="s">
        <v>13586</v>
      </c>
      <c r="C12778" s="411" t="s">
        <v>813</v>
      </c>
      <c r="D12778" s="412"/>
      <c r="E12778" s="412">
        <v>1859.47</v>
      </c>
      <c r="F12778" s="412">
        <v>0</v>
      </c>
      <c r="G12778" s="412"/>
      <c r="H12778" s="413"/>
    </row>
    <row r="12779" spans="2:8" ht="40.5" x14ac:dyDescent="0.35">
      <c r="B12779" s="410" t="s">
        <v>13587</v>
      </c>
      <c r="C12779" s="411" t="s">
        <v>813</v>
      </c>
      <c r="D12779" s="412"/>
      <c r="E12779" s="412">
        <v>1098.6500000000001</v>
      </c>
      <c r="F12779" s="412">
        <v>0</v>
      </c>
      <c r="G12779" s="412"/>
      <c r="H12779" s="413"/>
    </row>
    <row r="12780" spans="2:8" ht="40.5" x14ac:dyDescent="0.35">
      <c r="B12780" s="410" t="s">
        <v>13588</v>
      </c>
      <c r="C12780" s="411" t="s">
        <v>813</v>
      </c>
      <c r="D12780" s="412"/>
      <c r="E12780" s="412">
        <v>2136.6799999999998</v>
      </c>
      <c r="F12780" s="412">
        <v>0</v>
      </c>
      <c r="G12780" s="412"/>
      <c r="H12780" s="413"/>
    </row>
    <row r="12781" spans="2:8" ht="40.5" x14ac:dyDescent="0.35">
      <c r="B12781" s="410" t="s">
        <v>13589</v>
      </c>
      <c r="C12781" s="411" t="s">
        <v>813</v>
      </c>
      <c r="D12781" s="412"/>
      <c r="E12781" s="412">
        <v>4188.09</v>
      </c>
      <c r="F12781" s="412">
        <v>0</v>
      </c>
      <c r="G12781" s="412"/>
      <c r="H12781" s="413"/>
    </row>
    <row r="12782" spans="2:8" ht="40.5" x14ac:dyDescent="0.35">
      <c r="B12782" s="410" t="s">
        <v>13590</v>
      </c>
      <c r="C12782" s="411" t="s">
        <v>813</v>
      </c>
      <c r="D12782" s="412"/>
      <c r="E12782" s="412">
        <v>3015.52</v>
      </c>
      <c r="F12782" s="412">
        <v>0</v>
      </c>
      <c r="G12782" s="412"/>
      <c r="H12782" s="413"/>
    </row>
    <row r="12783" spans="2:8" ht="40.5" x14ac:dyDescent="0.35">
      <c r="B12783" s="410" t="s">
        <v>13591</v>
      </c>
      <c r="C12783" s="411" t="s">
        <v>813</v>
      </c>
      <c r="D12783" s="412"/>
      <c r="E12783" s="412">
        <v>1577.2</v>
      </c>
      <c r="F12783" s="412">
        <v>0</v>
      </c>
      <c r="G12783" s="412"/>
      <c r="H12783" s="413"/>
    </row>
    <row r="12784" spans="2:8" ht="40.5" x14ac:dyDescent="0.35">
      <c r="B12784" s="410" t="s">
        <v>13592</v>
      </c>
      <c r="C12784" s="411" t="s">
        <v>813</v>
      </c>
      <c r="D12784" s="412"/>
      <c r="E12784" s="412">
        <v>1859.47</v>
      </c>
      <c r="F12784" s="412">
        <v>0</v>
      </c>
      <c r="G12784" s="412"/>
      <c r="H12784" s="413"/>
    </row>
    <row r="12785" spans="2:8" ht="40.5" x14ac:dyDescent="0.35">
      <c r="B12785" s="410" t="s">
        <v>13593</v>
      </c>
      <c r="C12785" s="411" t="s">
        <v>813</v>
      </c>
      <c r="D12785" s="412"/>
      <c r="E12785" s="412">
        <v>1098.6500000000001</v>
      </c>
      <c r="F12785" s="412">
        <v>0</v>
      </c>
      <c r="G12785" s="412"/>
      <c r="H12785" s="413"/>
    </row>
    <row r="12786" spans="2:8" ht="40.5" x14ac:dyDescent="0.35">
      <c r="B12786" s="410" t="s">
        <v>13594</v>
      </c>
      <c r="C12786" s="411" t="s">
        <v>813</v>
      </c>
      <c r="D12786" s="412"/>
      <c r="E12786" s="412">
        <v>8885</v>
      </c>
      <c r="F12786" s="412">
        <v>0</v>
      </c>
      <c r="G12786" s="412"/>
      <c r="H12786" s="413"/>
    </row>
    <row r="12787" spans="2:8" ht="40.5" x14ac:dyDescent="0.35">
      <c r="B12787" s="410" t="s">
        <v>13595</v>
      </c>
      <c r="C12787" s="411" t="s">
        <v>813</v>
      </c>
      <c r="D12787" s="412"/>
      <c r="E12787" s="412">
        <v>1577.2</v>
      </c>
      <c r="F12787" s="412">
        <v>0</v>
      </c>
      <c r="G12787" s="412"/>
      <c r="H12787" s="413"/>
    </row>
    <row r="12788" spans="2:8" ht="40.5" x14ac:dyDescent="0.35">
      <c r="B12788" s="410" t="s">
        <v>13596</v>
      </c>
      <c r="C12788" s="411" t="s">
        <v>813</v>
      </c>
      <c r="D12788" s="412"/>
      <c r="E12788" s="412">
        <v>500</v>
      </c>
      <c r="F12788" s="412">
        <v>0</v>
      </c>
      <c r="G12788" s="412"/>
      <c r="H12788" s="413"/>
    </row>
    <row r="12789" spans="2:8" ht="40.5" x14ac:dyDescent="0.35">
      <c r="B12789" s="410" t="s">
        <v>13597</v>
      </c>
      <c r="C12789" s="411" t="s">
        <v>813</v>
      </c>
      <c r="D12789" s="412"/>
      <c r="E12789" s="412">
        <v>2659.47</v>
      </c>
      <c r="F12789" s="412">
        <v>0</v>
      </c>
      <c r="G12789" s="412"/>
      <c r="H12789" s="413"/>
    </row>
    <row r="12790" spans="2:8" ht="40.5" x14ac:dyDescent="0.35">
      <c r="B12790" s="410" t="s">
        <v>13598</v>
      </c>
      <c r="C12790" s="411" t="s">
        <v>813</v>
      </c>
      <c r="D12790" s="412"/>
      <c r="E12790" s="412">
        <v>8195.82</v>
      </c>
      <c r="F12790" s="412">
        <v>0</v>
      </c>
      <c r="G12790" s="412"/>
      <c r="H12790" s="413"/>
    </row>
    <row r="12791" spans="2:8" ht="40.5" x14ac:dyDescent="0.35">
      <c r="B12791" s="410" t="s">
        <v>13599</v>
      </c>
      <c r="C12791" s="411" t="s">
        <v>824</v>
      </c>
      <c r="D12791" s="412"/>
      <c r="E12791" s="412">
        <v>2173.31</v>
      </c>
      <c r="F12791" s="412">
        <v>0</v>
      </c>
      <c r="G12791" s="412"/>
      <c r="H12791" s="413"/>
    </row>
    <row r="12792" spans="2:8" ht="40.5" x14ac:dyDescent="0.35">
      <c r="B12792" s="410" t="s">
        <v>13600</v>
      </c>
      <c r="C12792" s="411" t="s">
        <v>824</v>
      </c>
      <c r="D12792" s="412"/>
      <c r="E12792" s="412">
        <v>887.85</v>
      </c>
      <c r="F12792" s="412">
        <v>0</v>
      </c>
      <c r="G12792" s="412"/>
      <c r="H12792" s="413"/>
    </row>
    <row r="12793" spans="2:8" ht="40.5" x14ac:dyDescent="0.35">
      <c r="B12793" s="410" t="s">
        <v>13601</v>
      </c>
      <c r="C12793" s="411" t="s">
        <v>824</v>
      </c>
      <c r="D12793" s="412"/>
      <c r="E12793" s="412">
        <v>1098.6500000000001</v>
      </c>
      <c r="F12793" s="412">
        <v>0</v>
      </c>
      <c r="G12793" s="412"/>
      <c r="H12793" s="413"/>
    </row>
    <row r="12794" spans="2:8" ht="40.5" x14ac:dyDescent="0.35">
      <c r="B12794" s="410" t="s">
        <v>13602</v>
      </c>
      <c r="C12794" s="411" t="s">
        <v>824</v>
      </c>
      <c r="D12794" s="412"/>
      <c r="E12794" s="412">
        <v>2136.6799999999998</v>
      </c>
      <c r="F12794" s="412">
        <v>0</v>
      </c>
      <c r="G12794" s="412"/>
      <c r="H12794" s="413"/>
    </row>
    <row r="12795" spans="2:8" ht="40.5" x14ac:dyDescent="0.35">
      <c r="B12795" s="410" t="s">
        <v>13603</v>
      </c>
      <c r="C12795" s="411" t="s">
        <v>824</v>
      </c>
      <c r="D12795" s="412"/>
      <c r="E12795" s="412">
        <v>4188.09</v>
      </c>
      <c r="F12795" s="412">
        <v>0</v>
      </c>
      <c r="G12795" s="412"/>
      <c r="H12795" s="413"/>
    </row>
    <row r="12796" spans="2:8" ht="40.5" x14ac:dyDescent="0.35">
      <c r="B12796" s="410" t="s">
        <v>13604</v>
      </c>
      <c r="C12796" s="411" t="s">
        <v>824</v>
      </c>
      <c r="D12796" s="412"/>
      <c r="E12796" s="412">
        <v>634.95000000000005</v>
      </c>
      <c r="F12796" s="412">
        <v>0</v>
      </c>
      <c r="G12796" s="412"/>
      <c r="H12796" s="413"/>
    </row>
    <row r="12797" spans="2:8" ht="40.5" x14ac:dyDescent="0.35">
      <c r="B12797" s="410" t="s">
        <v>13605</v>
      </c>
      <c r="C12797" s="411" t="s">
        <v>824</v>
      </c>
      <c r="D12797" s="412"/>
      <c r="E12797" s="412">
        <v>1296.01</v>
      </c>
      <c r="F12797" s="412">
        <v>0</v>
      </c>
      <c r="G12797" s="412"/>
      <c r="H12797" s="413"/>
    </row>
    <row r="12798" spans="2:8" ht="40.5" x14ac:dyDescent="0.35">
      <c r="B12798" s="410" t="s">
        <v>13606</v>
      </c>
      <c r="C12798" s="411" t="s">
        <v>824</v>
      </c>
      <c r="D12798" s="412"/>
      <c r="E12798" s="412">
        <v>1279.1600000000001</v>
      </c>
      <c r="F12798" s="412">
        <v>0</v>
      </c>
      <c r="G12798" s="412"/>
      <c r="H12798" s="413"/>
    </row>
    <row r="12799" spans="2:8" ht="40.5" x14ac:dyDescent="0.35">
      <c r="B12799" s="410" t="s">
        <v>13607</v>
      </c>
      <c r="C12799" s="411" t="s">
        <v>824</v>
      </c>
      <c r="D12799" s="412"/>
      <c r="E12799" s="412">
        <v>1859.47</v>
      </c>
      <c r="F12799" s="412">
        <v>0</v>
      </c>
      <c r="G12799" s="412"/>
      <c r="H12799" s="413"/>
    </row>
    <row r="12800" spans="2:8" ht="40.5" x14ac:dyDescent="0.35">
      <c r="B12800" s="410" t="s">
        <v>13608</v>
      </c>
      <c r="C12800" s="411" t="s">
        <v>824</v>
      </c>
      <c r="D12800" s="412"/>
      <c r="E12800" s="412">
        <v>1098.6500000000001</v>
      </c>
      <c r="F12800" s="412">
        <v>0</v>
      </c>
      <c r="G12800" s="412"/>
      <c r="H12800" s="413"/>
    </row>
    <row r="12801" spans="2:8" ht="40.5" x14ac:dyDescent="0.35">
      <c r="B12801" s="410" t="s">
        <v>13609</v>
      </c>
      <c r="C12801" s="411" t="s">
        <v>824</v>
      </c>
      <c r="D12801" s="412"/>
      <c r="E12801" s="412">
        <v>8084.94</v>
      </c>
      <c r="F12801" s="412">
        <v>0</v>
      </c>
      <c r="G12801" s="412"/>
      <c r="H12801" s="413"/>
    </row>
    <row r="12802" spans="2:8" ht="40.5" x14ac:dyDescent="0.35">
      <c r="B12802" s="410" t="s">
        <v>13610</v>
      </c>
      <c r="C12802" s="411" t="s">
        <v>824</v>
      </c>
      <c r="D12802" s="412"/>
      <c r="E12802" s="412">
        <v>657.12</v>
      </c>
      <c r="F12802" s="412">
        <v>0</v>
      </c>
      <c r="G12802" s="412"/>
      <c r="H12802" s="413"/>
    </row>
    <row r="12803" spans="2:8" ht="40.5" x14ac:dyDescent="0.35">
      <c r="B12803" s="410" t="s">
        <v>13611</v>
      </c>
      <c r="C12803" s="411" t="s">
        <v>824</v>
      </c>
      <c r="D12803" s="412"/>
      <c r="E12803" s="412">
        <v>1687.85</v>
      </c>
      <c r="F12803" s="412">
        <v>0</v>
      </c>
      <c r="G12803" s="412"/>
      <c r="H12803" s="413"/>
    </row>
    <row r="12804" spans="2:8" ht="40.5" x14ac:dyDescent="0.35">
      <c r="B12804" s="410" t="s">
        <v>13612</v>
      </c>
      <c r="C12804" s="411" t="s">
        <v>824</v>
      </c>
      <c r="D12804" s="412"/>
      <c r="E12804" s="412">
        <v>8195.82</v>
      </c>
      <c r="F12804" s="412">
        <v>0</v>
      </c>
      <c r="G12804" s="412"/>
      <c r="H12804" s="413"/>
    </row>
    <row r="12805" spans="2:8" ht="40.5" x14ac:dyDescent="0.35">
      <c r="B12805" s="410" t="s">
        <v>13613</v>
      </c>
      <c r="C12805" s="411" t="s">
        <v>824</v>
      </c>
      <c r="D12805" s="412"/>
      <c r="E12805" s="412">
        <v>1098.6500000000001</v>
      </c>
      <c r="F12805" s="412">
        <v>0</v>
      </c>
      <c r="G12805" s="412"/>
      <c r="H12805" s="413"/>
    </row>
    <row r="12806" spans="2:8" ht="27.75" x14ac:dyDescent="0.35">
      <c r="B12806" s="410" t="s">
        <v>13614</v>
      </c>
      <c r="C12806" s="411" t="s">
        <v>826</v>
      </c>
      <c r="D12806" s="412"/>
      <c r="E12806" s="412">
        <v>1573.23</v>
      </c>
      <c r="F12806" s="412">
        <v>0</v>
      </c>
      <c r="G12806" s="412"/>
      <c r="H12806" s="413"/>
    </row>
    <row r="12807" spans="2:8" ht="40.5" x14ac:dyDescent="0.35">
      <c r="B12807" s="410" t="s">
        <v>13615</v>
      </c>
      <c r="C12807" s="411" t="s">
        <v>824</v>
      </c>
      <c r="D12807" s="412"/>
      <c r="E12807" s="412">
        <v>1573.23</v>
      </c>
      <c r="F12807" s="412">
        <v>0</v>
      </c>
      <c r="G12807" s="412"/>
      <c r="H12807" s="413"/>
    </row>
    <row r="12808" spans="2:8" ht="40.5" x14ac:dyDescent="0.35">
      <c r="B12808" s="410" t="s">
        <v>13616</v>
      </c>
      <c r="C12808" s="411" t="s">
        <v>831</v>
      </c>
      <c r="D12808" s="412"/>
      <c r="E12808" s="412">
        <v>2529.86</v>
      </c>
      <c r="F12808" s="412">
        <v>0</v>
      </c>
      <c r="G12808" s="412"/>
      <c r="H12808" s="413"/>
    </row>
    <row r="12809" spans="2:8" ht="40.5" x14ac:dyDescent="0.35">
      <c r="B12809" s="410" t="s">
        <v>13617</v>
      </c>
      <c r="C12809" s="411" t="s">
        <v>831</v>
      </c>
      <c r="D12809" s="412"/>
      <c r="E12809" s="412">
        <v>1907.08</v>
      </c>
      <c r="F12809" s="412">
        <v>0</v>
      </c>
      <c r="G12809" s="412"/>
      <c r="H12809" s="413"/>
    </row>
    <row r="12810" spans="2:8" ht="40.5" x14ac:dyDescent="0.35">
      <c r="B12810" s="410" t="s">
        <v>13618</v>
      </c>
      <c r="C12810" s="411" t="s">
        <v>831</v>
      </c>
      <c r="D12810" s="412"/>
      <c r="E12810" s="412">
        <v>1098.6500000000001</v>
      </c>
      <c r="F12810" s="412">
        <v>0</v>
      </c>
      <c r="G12810" s="412"/>
      <c r="H12810" s="413"/>
    </row>
    <row r="12811" spans="2:8" ht="40.5" x14ac:dyDescent="0.35">
      <c r="B12811" s="410" t="s">
        <v>13619</v>
      </c>
      <c r="C12811" s="411" t="s">
        <v>831</v>
      </c>
      <c r="D12811" s="412"/>
      <c r="E12811" s="412">
        <v>2436</v>
      </c>
      <c r="F12811" s="412">
        <v>0</v>
      </c>
      <c r="G12811" s="412"/>
      <c r="H12811" s="413"/>
    </row>
    <row r="12812" spans="2:8" ht="40.5" x14ac:dyDescent="0.35">
      <c r="B12812" s="410" t="s">
        <v>13620</v>
      </c>
      <c r="C12812" s="411" t="s">
        <v>831</v>
      </c>
      <c r="D12812" s="412"/>
      <c r="E12812" s="412">
        <v>4188.09</v>
      </c>
      <c r="F12812" s="412">
        <v>0</v>
      </c>
      <c r="G12812" s="412"/>
      <c r="H12812" s="413"/>
    </row>
    <row r="12813" spans="2:8" ht="40.5" x14ac:dyDescent="0.35">
      <c r="B12813" s="410" t="s">
        <v>13621</v>
      </c>
      <c r="C12813" s="411" t="s">
        <v>831</v>
      </c>
      <c r="D12813" s="412"/>
      <c r="E12813" s="412">
        <v>634.95000000000005</v>
      </c>
      <c r="F12813" s="412">
        <v>0</v>
      </c>
      <c r="G12813" s="412"/>
      <c r="H12813" s="413"/>
    </row>
    <row r="12814" spans="2:8" ht="40.5" x14ac:dyDescent="0.35">
      <c r="B12814" s="410" t="s">
        <v>13622</v>
      </c>
      <c r="C12814" s="411" t="s">
        <v>831</v>
      </c>
      <c r="D12814" s="412"/>
      <c r="E12814" s="412">
        <v>2340.12</v>
      </c>
      <c r="F12814" s="412">
        <v>0</v>
      </c>
      <c r="G12814" s="412"/>
      <c r="H12814" s="413"/>
    </row>
    <row r="12815" spans="2:8" ht="40.5" x14ac:dyDescent="0.35">
      <c r="B12815" s="410" t="s">
        <v>13623</v>
      </c>
      <c r="C12815" s="411" t="s">
        <v>831</v>
      </c>
      <c r="D12815" s="412"/>
      <c r="E12815" s="412">
        <v>1279.1600000000001</v>
      </c>
      <c r="F12815" s="412">
        <v>0</v>
      </c>
      <c r="G12815" s="412"/>
      <c r="H12815" s="413"/>
    </row>
    <row r="12816" spans="2:8" ht="40.5" x14ac:dyDescent="0.35">
      <c r="B12816" s="410" t="s">
        <v>13624</v>
      </c>
      <c r="C12816" s="411" t="s">
        <v>831</v>
      </c>
      <c r="D12816" s="412"/>
      <c r="E12816" s="412">
        <v>1907.08</v>
      </c>
      <c r="F12816" s="412">
        <v>0</v>
      </c>
      <c r="G12816" s="412"/>
      <c r="H12816" s="413"/>
    </row>
    <row r="12817" spans="2:8" ht="40.5" x14ac:dyDescent="0.35">
      <c r="B12817" s="410" t="s">
        <v>13625</v>
      </c>
      <c r="C12817" s="411" t="s">
        <v>831</v>
      </c>
      <c r="D12817" s="412"/>
      <c r="E12817" s="412">
        <v>8084.94</v>
      </c>
      <c r="F12817" s="412">
        <v>0</v>
      </c>
      <c r="G12817" s="412"/>
      <c r="H12817" s="413"/>
    </row>
    <row r="12818" spans="2:8" ht="40.5" x14ac:dyDescent="0.35">
      <c r="B12818" s="410" t="s">
        <v>13626</v>
      </c>
      <c r="C12818" s="411" t="s">
        <v>831</v>
      </c>
      <c r="D12818" s="412"/>
      <c r="E12818" s="412">
        <v>2707.08</v>
      </c>
      <c r="F12818" s="412">
        <v>0</v>
      </c>
      <c r="G12818" s="412"/>
      <c r="H12818" s="413"/>
    </row>
    <row r="12819" spans="2:8" ht="40.5" x14ac:dyDescent="0.35">
      <c r="B12819" s="410" t="s">
        <v>13627</v>
      </c>
      <c r="C12819" s="411" t="s">
        <v>831</v>
      </c>
      <c r="D12819" s="412"/>
      <c r="E12819" s="412">
        <v>8195.82</v>
      </c>
      <c r="F12819" s="412">
        <v>0</v>
      </c>
      <c r="G12819" s="412"/>
      <c r="H12819" s="413"/>
    </row>
    <row r="12820" spans="2:8" ht="40.5" x14ac:dyDescent="0.35">
      <c r="B12820" s="410" t="s">
        <v>13628</v>
      </c>
      <c r="C12820" s="411" t="s">
        <v>831</v>
      </c>
      <c r="D12820" s="412"/>
      <c r="E12820" s="412">
        <v>1397.96</v>
      </c>
      <c r="F12820" s="412">
        <v>0</v>
      </c>
      <c r="G12820" s="412"/>
      <c r="H12820" s="413"/>
    </row>
    <row r="12821" spans="2:8" ht="40.5" x14ac:dyDescent="0.35">
      <c r="B12821" s="410" t="s">
        <v>13629</v>
      </c>
      <c r="C12821" s="411" t="s">
        <v>833</v>
      </c>
      <c r="D12821" s="412"/>
      <c r="E12821" s="412">
        <v>1573.23</v>
      </c>
      <c r="F12821" s="412">
        <v>0</v>
      </c>
      <c r="G12821" s="412"/>
      <c r="H12821" s="413"/>
    </row>
    <row r="12822" spans="2:8" ht="40.5" x14ac:dyDescent="0.35">
      <c r="B12822" s="410" t="s">
        <v>13630</v>
      </c>
      <c r="C12822" s="411" t="s">
        <v>843</v>
      </c>
      <c r="D12822" s="412"/>
      <c r="E12822" s="412">
        <v>1573.23</v>
      </c>
      <c r="F12822" s="412">
        <v>0</v>
      </c>
      <c r="G12822" s="412"/>
      <c r="H12822" s="413"/>
    </row>
    <row r="12823" spans="2:8" ht="40.5" x14ac:dyDescent="0.35">
      <c r="B12823" s="410" t="s">
        <v>13631</v>
      </c>
      <c r="C12823" s="411" t="s">
        <v>845</v>
      </c>
      <c r="D12823" s="412"/>
      <c r="E12823" s="412">
        <v>2529.86</v>
      </c>
      <c r="F12823" s="412">
        <v>0</v>
      </c>
      <c r="G12823" s="412"/>
      <c r="H12823" s="413"/>
    </row>
    <row r="12824" spans="2:8" ht="40.5" x14ac:dyDescent="0.35">
      <c r="B12824" s="410" t="s">
        <v>13632</v>
      </c>
      <c r="C12824" s="411" t="s">
        <v>845</v>
      </c>
      <c r="D12824" s="412"/>
      <c r="E12824" s="412">
        <v>1907.08</v>
      </c>
      <c r="F12824" s="412">
        <v>0</v>
      </c>
      <c r="G12824" s="412"/>
      <c r="H12824" s="413"/>
    </row>
    <row r="12825" spans="2:8" ht="40.5" x14ac:dyDescent="0.35">
      <c r="B12825" s="410" t="s">
        <v>13633</v>
      </c>
      <c r="C12825" s="411" t="s">
        <v>845</v>
      </c>
      <c r="D12825" s="412"/>
      <c r="E12825" s="412">
        <v>1098.6500000000001</v>
      </c>
      <c r="F12825" s="412">
        <v>0</v>
      </c>
      <c r="G12825" s="412"/>
      <c r="H12825" s="413"/>
    </row>
    <row r="12826" spans="2:8" ht="40.5" x14ac:dyDescent="0.35">
      <c r="B12826" s="410" t="s">
        <v>13634</v>
      </c>
      <c r="C12826" s="411" t="s">
        <v>845</v>
      </c>
      <c r="D12826" s="412"/>
      <c r="E12826" s="412">
        <v>2436</v>
      </c>
      <c r="F12826" s="412">
        <v>0</v>
      </c>
      <c r="G12826" s="412"/>
      <c r="H12826" s="413"/>
    </row>
    <row r="12827" spans="2:8" ht="40.5" x14ac:dyDescent="0.35">
      <c r="B12827" s="410" t="s">
        <v>13635</v>
      </c>
      <c r="C12827" s="411" t="s">
        <v>845</v>
      </c>
      <c r="D12827" s="412"/>
      <c r="E12827" s="412">
        <v>4188.09</v>
      </c>
      <c r="F12827" s="412">
        <v>0</v>
      </c>
      <c r="G12827" s="412"/>
      <c r="H12827" s="413"/>
    </row>
    <row r="12828" spans="2:8" ht="40.5" x14ac:dyDescent="0.35">
      <c r="B12828" s="410" t="s">
        <v>13636</v>
      </c>
      <c r="C12828" s="411" t="s">
        <v>845</v>
      </c>
      <c r="D12828" s="412"/>
      <c r="E12828" s="412">
        <v>2340.12</v>
      </c>
      <c r="F12828" s="412">
        <v>0</v>
      </c>
      <c r="G12828" s="412"/>
      <c r="H12828" s="413"/>
    </row>
    <row r="12829" spans="2:8" ht="40.5" x14ac:dyDescent="0.35">
      <c r="B12829" s="410" t="s">
        <v>13637</v>
      </c>
      <c r="C12829" s="411" t="s">
        <v>845</v>
      </c>
      <c r="D12829" s="412"/>
      <c r="E12829" s="412">
        <v>1279.1600000000001</v>
      </c>
      <c r="F12829" s="412">
        <v>0</v>
      </c>
      <c r="G12829" s="412"/>
      <c r="H12829" s="413"/>
    </row>
    <row r="12830" spans="2:8" ht="40.5" x14ac:dyDescent="0.35">
      <c r="B12830" s="410" t="s">
        <v>13638</v>
      </c>
      <c r="C12830" s="411" t="s">
        <v>845</v>
      </c>
      <c r="D12830" s="412"/>
      <c r="E12830" s="412">
        <v>1907.08</v>
      </c>
      <c r="F12830" s="412">
        <v>0</v>
      </c>
      <c r="G12830" s="412"/>
      <c r="H12830" s="413"/>
    </row>
    <row r="12831" spans="2:8" ht="40.5" x14ac:dyDescent="0.35">
      <c r="B12831" s="410" t="s">
        <v>13639</v>
      </c>
      <c r="C12831" s="411" t="s">
        <v>845</v>
      </c>
      <c r="D12831" s="412"/>
      <c r="E12831" s="412">
        <v>8084.94</v>
      </c>
      <c r="F12831" s="412">
        <v>0</v>
      </c>
      <c r="G12831" s="412"/>
      <c r="H12831" s="413"/>
    </row>
    <row r="12832" spans="2:8" ht="40.5" x14ac:dyDescent="0.35">
      <c r="B12832" s="410" t="s">
        <v>13640</v>
      </c>
      <c r="C12832" s="411" t="s">
        <v>845</v>
      </c>
      <c r="D12832" s="412"/>
      <c r="E12832" s="412">
        <v>2707.08</v>
      </c>
      <c r="F12832" s="412">
        <v>0</v>
      </c>
      <c r="G12832" s="412"/>
      <c r="H12832" s="413"/>
    </row>
    <row r="12833" spans="2:8" ht="40.5" x14ac:dyDescent="0.35">
      <c r="B12833" s="410" t="s">
        <v>13641</v>
      </c>
      <c r="C12833" s="411" t="s">
        <v>845</v>
      </c>
      <c r="D12833" s="412"/>
      <c r="E12833" s="412">
        <v>8195.82</v>
      </c>
      <c r="F12833" s="412">
        <v>0</v>
      </c>
      <c r="G12833" s="412"/>
      <c r="H12833" s="413"/>
    </row>
    <row r="12834" spans="2:8" ht="40.5" x14ac:dyDescent="0.35">
      <c r="B12834" s="410" t="s">
        <v>13642</v>
      </c>
      <c r="C12834" s="411" t="s">
        <v>845</v>
      </c>
      <c r="D12834" s="412"/>
      <c r="E12834" s="412">
        <v>1397.96</v>
      </c>
      <c r="F12834" s="412">
        <v>0</v>
      </c>
      <c r="G12834" s="412"/>
      <c r="H12834" s="413"/>
    </row>
    <row r="12835" spans="2:8" ht="53.25" x14ac:dyDescent="0.35">
      <c r="B12835" s="410" t="s">
        <v>13643</v>
      </c>
      <c r="C12835" s="411" t="s">
        <v>849</v>
      </c>
      <c r="D12835" s="412"/>
      <c r="E12835" s="412">
        <v>1575.64</v>
      </c>
      <c r="F12835" s="412">
        <v>0</v>
      </c>
      <c r="G12835" s="412"/>
      <c r="H12835" s="413"/>
    </row>
    <row r="12836" spans="2:8" ht="40.5" x14ac:dyDescent="0.35">
      <c r="B12836" s="410" t="s">
        <v>13644</v>
      </c>
      <c r="C12836" s="411" t="s">
        <v>855</v>
      </c>
      <c r="D12836" s="412"/>
      <c r="E12836" s="412">
        <v>1575.64</v>
      </c>
      <c r="F12836" s="412">
        <v>0</v>
      </c>
      <c r="G12836" s="412"/>
      <c r="H12836" s="413"/>
    </row>
    <row r="12837" spans="2:8" ht="40.5" x14ac:dyDescent="0.35">
      <c r="B12837" s="410" t="s">
        <v>13645</v>
      </c>
      <c r="C12837" s="411" t="s">
        <v>855</v>
      </c>
      <c r="D12837" s="412"/>
      <c r="E12837" s="412">
        <v>5054.59</v>
      </c>
      <c r="F12837" s="412">
        <v>0</v>
      </c>
      <c r="G12837" s="412"/>
      <c r="H12837" s="413"/>
    </row>
    <row r="12838" spans="2:8" ht="40.5" x14ac:dyDescent="0.35">
      <c r="B12838" s="410" t="s">
        <v>13646</v>
      </c>
      <c r="C12838" s="411" t="s">
        <v>857</v>
      </c>
      <c r="D12838" s="412"/>
      <c r="E12838" s="412">
        <v>684.34</v>
      </c>
      <c r="F12838" s="412">
        <v>0</v>
      </c>
      <c r="G12838" s="412"/>
      <c r="H12838" s="413"/>
    </row>
    <row r="12839" spans="2:8" ht="40.5" x14ac:dyDescent="0.35">
      <c r="B12839" s="410" t="s">
        <v>13647</v>
      </c>
      <c r="C12839" s="411" t="s">
        <v>857</v>
      </c>
      <c r="D12839" s="412"/>
      <c r="E12839" s="412">
        <v>701.99</v>
      </c>
      <c r="F12839" s="412">
        <v>0</v>
      </c>
      <c r="G12839" s="412"/>
      <c r="H12839" s="413"/>
    </row>
    <row r="12840" spans="2:8" ht="40.5" x14ac:dyDescent="0.35">
      <c r="B12840" s="410" t="s">
        <v>13648</v>
      </c>
      <c r="C12840" s="411" t="s">
        <v>857</v>
      </c>
      <c r="D12840" s="412"/>
      <c r="E12840" s="412">
        <v>1632.64</v>
      </c>
      <c r="F12840" s="412">
        <v>0</v>
      </c>
      <c r="G12840" s="412"/>
      <c r="H12840" s="413"/>
    </row>
    <row r="12841" spans="2:8" ht="40.5" x14ac:dyDescent="0.35">
      <c r="B12841" s="410" t="s">
        <v>13649</v>
      </c>
      <c r="C12841" s="411" t="s">
        <v>857</v>
      </c>
      <c r="D12841" s="412"/>
      <c r="E12841" s="412">
        <v>398.23</v>
      </c>
      <c r="F12841" s="412">
        <v>0</v>
      </c>
      <c r="G12841" s="412"/>
      <c r="H12841" s="413"/>
    </row>
    <row r="12842" spans="2:8" ht="40.5" x14ac:dyDescent="0.35">
      <c r="B12842" s="410" t="s">
        <v>13650</v>
      </c>
      <c r="C12842" s="411" t="s">
        <v>857</v>
      </c>
      <c r="D12842" s="412"/>
      <c r="E12842" s="412">
        <v>105.34</v>
      </c>
      <c r="F12842" s="412">
        <v>0</v>
      </c>
      <c r="G12842" s="412"/>
      <c r="H12842" s="413"/>
    </row>
    <row r="12843" spans="2:8" ht="40.5" x14ac:dyDescent="0.35">
      <c r="B12843" s="410" t="s">
        <v>13651</v>
      </c>
      <c r="C12843" s="411" t="s">
        <v>857</v>
      </c>
      <c r="D12843" s="412"/>
      <c r="E12843" s="412">
        <v>2835.6</v>
      </c>
      <c r="F12843" s="412">
        <v>0</v>
      </c>
      <c r="G12843" s="412"/>
      <c r="H12843" s="413"/>
    </row>
    <row r="12844" spans="2:8" ht="40.5" x14ac:dyDescent="0.35">
      <c r="B12844" s="410" t="s">
        <v>13652</v>
      </c>
      <c r="C12844" s="411" t="s">
        <v>857</v>
      </c>
      <c r="D12844" s="412"/>
      <c r="E12844" s="412">
        <v>767.35</v>
      </c>
      <c r="F12844" s="412">
        <v>0</v>
      </c>
      <c r="G12844" s="412"/>
      <c r="H12844" s="413"/>
    </row>
    <row r="12845" spans="2:8" ht="40.5" x14ac:dyDescent="0.35">
      <c r="B12845" s="410" t="s">
        <v>13653</v>
      </c>
      <c r="C12845" s="411" t="s">
        <v>857</v>
      </c>
      <c r="D12845" s="412"/>
      <c r="E12845" s="412">
        <v>8195.82</v>
      </c>
      <c r="F12845" s="412">
        <v>0</v>
      </c>
      <c r="G12845" s="412"/>
      <c r="H12845" s="413"/>
    </row>
    <row r="12846" spans="2:8" ht="40.5" x14ac:dyDescent="0.35">
      <c r="B12846" s="410" t="s">
        <v>13654</v>
      </c>
      <c r="C12846" s="411" t="s">
        <v>857</v>
      </c>
      <c r="D12846" s="412"/>
      <c r="E12846" s="412">
        <v>105.34</v>
      </c>
      <c r="F12846" s="412">
        <v>0</v>
      </c>
      <c r="G12846" s="412"/>
      <c r="H12846" s="413"/>
    </row>
    <row r="12847" spans="2:8" ht="40.5" x14ac:dyDescent="0.35">
      <c r="B12847" s="410" t="s">
        <v>13655</v>
      </c>
      <c r="C12847" s="411" t="s">
        <v>859</v>
      </c>
      <c r="D12847" s="412"/>
      <c r="E12847" s="412">
        <v>5054.59</v>
      </c>
      <c r="F12847" s="412">
        <v>0</v>
      </c>
      <c r="G12847" s="412"/>
      <c r="H12847" s="413"/>
    </row>
    <row r="12848" spans="2:8" ht="40.5" x14ac:dyDescent="0.35">
      <c r="B12848" s="410" t="s">
        <v>13656</v>
      </c>
      <c r="C12848" s="411" t="s">
        <v>859</v>
      </c>
      <c r="D12848" s="412"/>
      <c r="E12848" s="412">
        <v>1907.08</v>
      </c>
      <c r="F12848" s="412">
        <v>0</v>
      </c>
      <c r="G12848" s="412"/>
      <c r="H12848" s="413"/>
    </row>
    <row r="12849" spans="2:8" ht="27.75" x14ac:dyDescent="0.35">
      <c r="B12849" s="410" t="s">
        <v>13657</v>
      </c>
      <c r="C12849" s="411" t="s">
        <v>863</v>
      </c>
      <c r="D12849" s="412"/>
      <c r="E12849" s="412">
        <v>1575.64</v>
      </c>
      <c r="F12849" s="412">
        <v>0</v>
      </c>
      <c r="G12849" s="412"/>
      <c r="H12849" s="413"/>
    </row>
    <row r="12850" spans="2:8" ht="27.75" x14ac:dyDescent="0.35">
      <c r="B12850" s="410" t="s">
        <v>13658</v>
      </c>
      <c r="C12850" s="411" t="s">
        <v>865</v>
      </c>
      <c r="D12850" s="412"/>
      <c r="E12850" s="412">
        <v>7284.11</v>
      </c>
      <c r="F12850" s="412">
        <v>0</v>
      </c>
      <c r="G12850" s="412"/>
      <c r="H12850" s="413"/>
    </row>
    <row r="12851" spans="2:8" ht="40.5" x14ac:dyDescent="0.35">
      <c r="B12851" s="410" t="s">
        <v>13659</v>
      </c>
      <c r="C12851" s="411" t="s">
        <v>867</v>
      </c>
      <c r="D12851" s="412"/>
      <c r="E12851" s="412">
        <v>2529.86</v>
      </c>
      <c r="F12851" s="412">
        <v>0</v>
      </c>
      <c r="G12851" s="412"/>
      <c r="H12851" s="413"/>
    </row>
    <row r="12852" spans="2:8" ht="40.5" x14ac:dyDescent="0.35">
      <c r="B12852" s="410" t="s">
        <v>13660</v>
      </c>
      <c r="C12852" s="411" t="s">
        <v>867</v>
      </c>
      <c r="D12852" s="412"/>
      <c r="E12852" s="412">
        <v>1907.08</v>
      </c>
      <c r="F12852" s="412">
        <v>0</v>
      </c>
      <c r="G12852" s="412"/>
      <c r="H12852" s="413"/>
    </row>
    <row r="12853" spans="2:8" ht="40.5" x14ac:dyDescent="0.35">
      <c r="B12853" s="410" t="s">
        <v>13661</v>
      </c>
      <c r="C12853" s="411" t="s">
        <v>867</v>
      </c>
      <c r="D12853" s="412"/>
      <c r="E12853" s="412">
        <v>1098.6500000000001</v>
      </c>
      <c r="F12853" s="412">
        <v>0</v>
      </c>
      <c r="G12853" s="412"/>
      <c r="H12853" s="413"/>
    </row>
    <row r="12854" spans="2:8" ht="40.5" x14ac:dyDescent="0.35">
      <c r="B12854" s="410" t="s">
        <v>13662</v>
      </c>
      <c r="C12854" s="411" t="s">
        <v>867</v>
      </c>
      <c r="D12854" s="412"/>
      <c r="E12854" s="412">
        <v>2436</v>
      </c>
      <c r="F12854" s="412">
        <v>0</v>
      </c>
      <c r="G12854" s="412"/>
      <c r="H12854" s="413"/>
    </row>
    <row r="12855" spans="2:8" ht="40.5" x14ac:dyDescent="0.35">
      <c r="B12855" s="410" t="s">
        <v>13663</v>
      </c>
      <c r="C12855" s="411" t="s">
        <v>867</v>
      </c>
      <c r="D12855" s="412"/>
      <c r="E12855" s="412">
        <v>4188.09</v>
      </c>
      <c r="F12855" s="412">
        <v>0</v>
      </c>
      <c r="G12855" s="412"/>
      <c r="H12855" s="413"/>
    </row>
    <row r="12856" spans="2:8" ht="40.5" x14ac:dyDescent="0.35">
      <c r="B12856" s="410" t="s">
        <v>13664</v>
      </c>
      <c r="C12856" s="411" t="s">
        <v>867</v>
      </c>
      <c r="D12856" s="412"/>
      <c r="E12856" s="412">
        <v>627.09</v>
      </c>
      <c r="F12856" s="412">
        <v>0</v>
      </c>
      <c r="G12856" s="412"/>
      <c r="H12856" s="413"/>
    </row>
    <row r="12857" spans="2:8" ht="40.5" x14ac:dyDescent="0.35">
      <c r="B12857" s="410" t="s">
        <v>13665</v>
      </c>
      <c r="C12857" s="411" t="s">
        <v>867</v>
      </c>
      <c r="D12857" s="412"/>
      <c r="E12857" s="412">
        <v>2340.12</v>
      </c>
      <c r="F12857" s="412">
        <v>0</v>
      </c>
      <c r="G12857" s="412"/>
      <c r="H12857" s="413"/>
    </row>
    <row r="12858" spans="2:8" ht="40.5" x14ac:dyDescent="0.35">
      <c r="B12858" s="410" t="s">
        <v>13666</v>
      </c>
      <c r="C12858" s="411" t="s">
        <v>867</v>
      </c>
      <c r="D12858" s="412"/>
      <c r="E12858" s="412">
        <v>1417.82</v>
      </c>
      <c r="F12858" s="412">
        <v>0</v>
      </c>
      <c r="G12858" s="412"/>
      <c r="H12858" s="413"/>
    </row>
    <row r="12859" spans="2:8" ht="40.5" x14ac:dyDescent="0.35">
      <c r="B12859" s="410" t="s">
        <v>13667</v>
      </c>
      <c r="C12859" s="411" t="s">
        <v>867</v>
      </c>
      <c r="D12859" s="412"/>
      <c r="E12859" s="412">
        <v>1907.08</v>
      </c>
      <c r="F12859" s="412">
        <v>0</v>
      </c>
      <c r="G12859" s="412"/>
      <c r="H12859" s="413"/>
    </row>
    <row r="12860" spans="2:8" ht="40.5" x14ac:dyDescent="0.35">
      <c r="B12860" s="410" t="s">
        <v>13668</v>
      </c>
      <c r="C12860" s="411" t="s">
        <v>867</v>
      </c>
      <c r="D12860" s="412"/>
      <c r="E12860" s="412">
        <v>1275.6400000000001</v>
      </c>
      <c r="F12860" s="412">
        <v>0</v>
      </c>
      <c r="G12860" s="412"/>
      <c r="H12860" s="413"/>
    </row>
    <row r="12861" spans="2:8" ht="40.5" x14ac:dyDescent="0.35">
      <c r="B12861" s="410" t="s">
        <v>13669</v>
      </c>
      <c r="C12861" s="411" t="s">
        <v>867</v>
      </c>
      <c r="D12861" s="412"/>
      <c r="E12861" s="412">
        <v>9409.4699999999993</v>
      </c>
      <c r="F12861" s="412">
        <v>0</v>
      </c>
      <c r="G12861" s="412"/>
      <c r="H12861" s="413"/>
    </row>
    <row r="12862" spans="2:8" ht="40.5" x14ac:dyDescent="0.35">
      <c r="B12862" s="410" t="s">
        <v>13670</v>
      </c>
      <c r="C12862" s="411" t="s">
        <v>867</v>
      </c>
      <c r="D12862" s="412"/>
      <c r="E12862" s="412">
        <v>2707.08</v>
      </c>
      <c r="F12862" s="412">
        <v>0</v>
      </c>
      <c r="G12862" s="412"/>
      <c r="H12862" s="413"/>
    </row>
    <row r="12863" spans="2:8" ht="40.5" x14ac:dyDescent="0.35">
      <c r="B12863" s="410" t="s">
        <v>13671</v>
      </c>
      <c r="C12863" s="411" t="s">
        <v>867</v>
      </c>
      <c r="D12863" s="412"/>
      <c r="E12863" s="412">
        <v>8195.82</v>
      </c>
      <c r="F12863" s="412">
        <v>0</v>
      </c>
      <c r="G12863" s="412"/>
      <c r="H12863" s="413"/>
    </row>
    <row r="12864" spans="2:8" ht="40.5" x14ac:dyDescent="0.35">
      <c r="B12864" s="410" t="s">
        <v>13672</v>
      </c>
      <c r="C12864" s="411" t="s">
        <v>867</v>
      </c>
      <c r="D12864" s="412"/>
      <c r="E12864" s="412">
        <v>1417.82</v>
      </c>
      <c r="F12864" s="412">
        <v>0</v>
      </c>
      <c r="G12864" s="412"/>
      <c r="H12864" s="413"/>
    </row>
    <row r="12865" spans="2:8" ht="40.5" x14ac:dyDescent="0.35">
      <c r="B12865" s="410" t="s">
        <v>13673</v>
      </c>
      <c r="C12865" s="411" t="s">
        <v>869</v>
      </c>
      <c r="D12865" s="412"/>
      <c r="E12865" s="412">
        <v>2529.86</v>
      </c>
      <c r="F12865" s="412">
        <v>0</v>
      </c>
      <c r="G12865" s="412"/>
      <c r="H12865" s="413"/>
    </row>
    <row r="12866" spans="2:8" ht="40.5" x14ac:dyDescent="0.35">
      <c r="B12866" s="410" t="s">
        <v>13674</v>
      </c>
      <c r="C12866" s="411" t="s">
        <v>869</v>
      </c>
      <c r="D12866" s="412"/>
      <c r="E12866" s="412">
        <v>1907.08</v>
      </c>
      <c r="F12866" s="412">
        <v>0</v>
      </c>
      <c r="G12866" s="412"/>
      <c r="H12866" s="413"/>
    </row>
    <row r="12867" spans="2:8" ht="40.5" x14ac:dyDescent="0.35">
      <c r="B12867" s="410" t="s">
        <v>13675</v>
      </c>
      <c r="C12867" s="411" t="s">
        <v>869</v>
      </c>
      <c r="D12867" s="412"/>
      <c r="E12867" s="412">
        <v>1098.6500000000001</v>
      </c>
      <c r="F12867" s="412">
        <v>0</v>
      </c>
      <c r="G12867" s="412"/>
      <c r="H12867" s="413"/>
    </row>
    <row r="12868" spans="2:8" ht="40.5" x14ac:dyDescent="0.35">
      <c r="B12868" s="410" t="s">
        <v>13676</v>
      </c>
      <c r="C12868" s="411" t="s">
        <v>869</v>
      </c>
      <c r="D12868" s="412"/>
      <c r="E12868" s="412">
        <v>2436</v>
      </c>
      <c r="F12868" s="412">
        <v>0</v>
      </c>
      <c r="G12868" s="412"/>
      <c r="H12868" s="413"/>
    </row>
    <row r="12869" spans="2:8" ht="40.5" x14ac:dyDescent="0.35">
      <c r="B12869" s="410" t="s">
        <v>13677</v>
      </c>
      <c r="C12869" s="411" t="s">
        <v>869</v>
      </c>
      <c r="D12869" s="412"/>
      <c r="E12869" s="412">
        <v>4188.09</v>
      </c>
      <c r="F12869" s="412">
        <v>0</v>
      </c>
      <c r="G12869" s="412"/>
      <c r="H12869" s="413"/>
    </row>
    <row r="12870" spans="2:8" ht="40.5" x14ac:dyDescent="0.35">
      <c r="B12870" s="410" t="s">
        <v>13678</v>
      </c>
      <c r="C12870" s="411" t="s">
        <v>869</v>
      </c>
      <c r="D12870" s="412"/>
      <c r="E12870" s="412">
        <v>627.09</v>
      </c>
      <c r="F12870" s="412">
        <v>0</v>
      </c>
      <c r="G12870" s="412"/>
      <c r="H12870" s="413"/>
    </row>
    <row r="12871" spans="2:8" ht="40.5" x14ac:dyDescent="0.35">
      <c r="B12871" s="410" t="s">
        <v>13679</v>
      </c>
      <c r="C12871" s="411" t="s">
        <v>869</v>
      </c>
      <c r="D12871" s="412"/>
      <c r="E12871" s="412">
        <v>2340.12</v>
      </c>
      <c r="F12871" s="412">
        <v>0</v>
      </c>
      <c r="G12871" s="412"/>
      <c r="H12871" s="413"/>
    </row>
    <row r="12872" spans="2:8" ht="40.5" x14ac:dyDescent="0.35">
      <c r="B12872" s="410" t="s">
        <v>13680</v>
      </c>
      <c r="C12872" s="411" t="s">
        <v>869</v>
      </c>
      <c r="D12872" s="412"/>
      <c r="E12872" s="412">
        <v>1417.82</v>
      </c>
      <c r="F12872" s="412">
        <v>0</v>
      </c>
      <c r="G12872" s="412"/>
      <c r="H12872" s="413"/>
    </row>
    <row r="12873" spans="2:8" ht="40.5" x14ac:dyDescent="0.35">
      <c r="B12873" s="410" t="s">
        <v>13681</v>
      </c>
      <c r="C12873" s="411" t="s">
        <v>869</v>
      </c>
      <c r="D12873" s="412"/>
      <c r="E12873" s="412">
        <v>1907.08</v>
      </c>
      <c r="F12873" s="412">
        <v>0</v>
      </c>
      <c r="G12873" s="412"/>
      <c r="H12873" s="413"/>
    </row>
    <row r="12874" spans="2:8" ht="40.5" x14ac:dyDescent="0.35">
      <c r="B12874" s="410" t="s">
        <v>13682</v>
      </c>
      <c r="C12874" s="411" t="s">
        <v>869</v>
      </c>
      <c r="D12874" s="412"/>
      <c r="E12874" s="412">
        <v>1275.6400000000001</v>
      </c>
      <c r="F12874" s="412">
        <v>0</v>
      </c>
      <c r="G12874" s="412"/>
      <c r="H12874" s="413"/>
    </row>
    <row r="12875" spans="2:8" ht="40.5" x14ac:dyDescent="0.35">
      <c r="B12875" s="410" t="s">
        <v>13683</v>
      </c>
      <c r="C12875" s="411" t="s">
        <v>869</v>
      </c>
      <c r="D12875" s="412"/>
      <c r="E12875" s="412">
        <v>9409.4699999999993</v>
      </c>
      <c r="F12875" s="412">
        <v>0</v>
      </c>
      <c r="G12875" s="412"/>
      <c r="H12875" s="413"/>
    </row>
    <row r="12876" spans="2:8" ht="40.5" x14ac:dyDescent="0.35">
      <c r="B12876" s="410" t="s">
        <v>13684</v>
      </c>
      <c r="C12876" s="411" t="s">
        <v>869</v>
      </c>
      <c r="D12876" s="412"/>
      <c r="E12876" s="412">
        <v>2707.08</v>
      </c>
      <c r="F12876" s="412">
        <v>0</v>
      </c>
      <c r="G12876" s="412"/>
      <c r="H12876" s="413"/>
    </row>
    <row r="12877" spans="2:8" ht="40.5" x14ac:dyDescent="0.35">
      <c r="B12877" s="410" t="s">
        <v>13685</v>
      </c>
      <c r="C12877" s="411" t="s">
        <v>869</v>
      </c>
      <c r="D12877" s="412"/>
      <c r="E12877" s="412">
        <v>8195.82</v>
      </c>
      <c r="F12877" s="412">
        <v>0</v>
      </c>
      <c r="G12877" s="412"/>
      <c r="H12877" s="413"/>
    </row>
    <row r="12878" spans="2:8" ht="40.5" x14ac:dyDescent="0.35">
      <c r="B12878" s="410" t="s">
        <v>13686</v>
      </c>
      <c r="C12878" s="411" t="s">
        <v>869</v>
      </c>
      <c r="D12878" s="412"/>
      <c r="E12878" s="412">
        <v>1417.82</v>
      </c>
      <c r="F12878" s="412">
        <v>0</v>
      </c>
      <c r="G12878" s="412"/>
      <c r="H12878" s="413"/>
    </row>
    <row r="12879" spans="2:8" ht="53.25" x14ac:dyDescent="0.35">
      <c r="B12879" s="410" t="s">
        <v>13687</v>
      </c>
      <c r="C12879" s="411" t="s">
        <v>871</v>
      </c>
      <c r="D12879" s="412"/>
      <c r="E12879" s="412">
        <v>1575.64</v>
      </c>
      <c r="F12879" s="412">
        <v>0</v>
      </c>
      <c r="G12879" s="412"/>
      <c r="H12879" s="413"/>
    </row>
    <row r="12880" spans="2:8" ht="53.25" x14ac:dyDescent="0.35">
      <c r="B12880" s="410" t="s">
        <v>13688</v>
      </c>
      <c r="C12880" s="411" t="s">
        <v>873</v>
      </c>
      <c r="D12880" s="412"/>
      <c r="E12880" s="412">
        <v>7284.11</v>
      </c>
      <c r="F12880" s="412">
        <v>0</v>
      </c>
      <c r="G12880" s="412"/>
      <c r="H12880" s="413"/>
    </row>
    <row r="12881" spans="2:8" ht="40.5" x14ac:dyDescent="0.35">
      <c r="B12881" s="410" t="s">
        <v>13689</v>
      </c>
      <c r="C12881" s="411" t="s">
        <v>877</v>
      </c>
      <c r="D12881" s="412"/>
      <c r="E12881" s="412">
        <v>2529.86</v>
      </c>
      <c r="F12881" s="412">
        <v>0</v>
      </c>
      <c r="G12881" s="412"/>
      <c r="H12881" s="413"/>
    </row>
    <row r="12882" spans="2:8" ht="40.5" x14ac:dyDescent="0.35">
      <c r="B12882" s="410" t="s">
        <v>13690</v>
      </c>
      <c r="C12882" s="411" t="s">
        <v>877</v>
      </c>
      <c r="D12882" s="412"/>
      <c r="E12882" s="412">
        <v>1907.08</v>
      </c>
      <c r="F12882" s="412">
        <v>0</v>
      </c>
      <c r="G12882" s="412"/>
      <c r="H12882" s="413"/>
    </row>
    <row r="12883" spans="2:8" ht="40.5" x14ac:dyDescent="0.35">
      <c r="B12883" s="410" t="s">
        <v>13691</v>
      </c>
      <c r="C12883" s="411" t="s">
        <v>877</v>
      </c>
      <c r="D12883" s="412"/>
      <c r="E12883" s="412">
        <v>1098.6500000000001</v>
      </c>
      <c r="F12883" s="412">
        <v>0</v>
      </c>
      <c r="G12883" s="412"/>
      <c r="H12883" s="413"/>
    </row>
    <row r="12884" spans="2:8" ht="40.5" x14ac:dyDescent="0.35">
      <c r="B12884" s="410" t="s">
        <v>13692</v>
      </c>
      <c r="C12884" s="411" t="s">
        <v>877</v>
      </c>
      <c r="D12884" s="412"/>
      <c r="E12884" s="412">
        <v>2436</v>
      </c>
      <c r="F12884" s="412">
        <v>0</v>
      </c>
      <c r="G12884" s="412"/>
      <c r="H12884" s="413"/>
    </row>
    <row r="12885" spans="2:8" ht="40.5" x14ac:dyDescent="0.35">
      <c r="B12885" s="410" t="s">
        <v>13693</v>
      </c>
      <c r="C12885" s="411" t="s">
        <v>877</v>
      </c>
      <c r="D12885" s="412"/>
      <c r="E12885" s="412">
        <v>4188.09</v>
      </c>
      <c r="F12885" s="412">
        <v>0</v>
      </c>
      <c r="G12885" s="412"/>
      <c r="H12885" s="413"/>
    </row>
    <row r="12886" spans="2:8" ht="40.5" x14ac:dyDescent="0.35">
      <c r="B12886" s="410" t="s">
        <v>13694</v>
      </c>
      <c r="C12886" s="411" t="s">
        <v>877</v>
      </c>
      <c r="D12886" s="412"/>
      <c r="E12886" s="412">
        <v>627.09</v>
      </c>
      <c r="F12886" s="412">
        <v>0</v>
      </c>
      <c r="G12886" s="412"/>
      <c r="H12886" s="413"/>
    </row>
    <row r="12887" spans="2:8" ht="40.5" x14ac:dyDescent="0.35">
      <c r="B12887" s="410" t="s">
        <v>13695</v>
      </c>
      <c r="C12887" s="411" t="s">
        <v>877</v>
      </c>
      <c r="D12887" s="412"/>
      <c r="E12887" s="412">
        <v>2340.12</v>
      </c>
      <c r="F12887" s="412">
        <v>0</v>
      </c>
      <c r="G12887" s="412"/>
      <c r="H12887" s="413"/>
    </row>
    <row r="12888" spans="2:8" ht="40.5" x14ac:dyDescent="0.35">
      <c r="B12888" s="410" t="s">
        <v>13696</v>
      </c>
      <c r="C12888" s="411" t="s">
        <v>877</v>
      </c>
      <c r="D12888" s="412"/>
      <c r="E12888" s="412">
        <v>1417.82</v>
      </c>
      <c r="F12888" s="412">
        <v>0</v>
      </c>
      <c r="G12888" s="412"/>
      <c r="H12888" s="413"/>
    </row>
    <row r="12889" spans="2:8" ht="40.5" x14ac:dyDescent="0.35">
      <c r="B12889" s="410" t="s">
        <v>13697</v>
      </c>
      <c r="C12889" s="411" t="s">
        <v>877</v>
      </c>
      <c r="D12889" s="412"/>
      <c r="E12889" s="412">
        <v>1907.08</v>
      </c>
      <c r="F12889" s="412">
        <v>0</v>
      </c>
      <c r="G12889" s="412"/>
      <c r="H12889" s="413"/>
    </row>
    <row r="12890" spans="2:8" ht="40.5" x14ac:dyDescent="0.35">
      <c r="B12890" s="410" t="s">
        <v>13698</v>
      </c>
      <c r="C12890" s="411" t="s">
        <v>877</v>
      </c>
      <c r="D12890" s="412"/>
      <c r="E12890" s="412">
        <v>1275.6400000000001</v>
      </c>
      <c r="F12890" s="412">
        <v>0</v>
      </c>
      <c r="G12890" s="412"/>
      <c r="H12890" s="413"/>
    </row>
    <row r="12891" spans="2:8" ht="40.5" x14ac:dyDescent="0.35">
      <c r="B12891" s="410" t="s">
        <v>13699</v>
      </c>
      <c r="C12891" s="411" t="s">
        <v>877</v>
      </c>
      <c r="D12891" s="412"/>
      <c r="E12891" s="412">
        <v>8084.94</v>
      </c>
      <c r="F12891" s="412">
        <v>0</v>
      </c>
      <c r="G12891" s="412"/>
      <c r="H12891" s="413"/>
    </row>
    <row r="12892" spans="2:8" ht="40.5" x14ac:dyDescent="0.35">
      <c r="B12892" s="410" t="s">
        <v>13700</v>
      </c>
      <c r="C12892" s="411" t="s">
        <v>877</v>
      </c>
      <c r="D12892" s="412"/>
      <c r="E12892" s="412">
        <v>2707.08</v>
      </c>
      <c r="F12892" s="412">
        <v>0</v>
      </c>
      <c r="G12892" s="412"/>
      <c r="H12892" s="413"/>
    </row>
    <row r="12893" spans="2:8" ht="40.5" x14ac:dyDescent="0.35">
      <c r="B12893" s="410" t="s">
        <v>13701</v>
      </c>
      <c r="C12893" s="411" t="s">
        <v>877</v>
      </c>
      <c r="D12893" s="412"/>
      <c r="E12893" s="412">
        <v>8195.82</v>
      </c>
      <c r="F12893" s="412">
        <v>0</v>
      </c>
      <c r="G12893" s="412"/>
      <c r="H12893" s="413"/>
    </row>
    <row r="12894" spans="2:8" ht="40.5" x14ac:dyDescent="0.35">
      <c r="B12894" s="410" t="s">
        <v>13702</v>
      </c>
      <c r="C12894" s="411" t="s">
        <v>877</v>
      </c>
      <c r="D12894" s="412"/>
      <c r="E12894" s="412">
        <v>1417.82</v>
      </c>
      <c r="F12894" s="412">
        <v>0</v>
      </c>
      <c r="G12894" s="412"/>
      <c r="H12894" s="413"/>
    </row>
    <row r="12895" spans="2:8" ht="27.75" x14ac:dyDescent="0.35">
      <c r="B12895" s="410" t="s">
        <v>13703</v>
      </c>
      <c r="C12895" s="411" t="s">
        <v>879</v>
      </c>
      <c r="D12895" s="412"/>
      <c r="E12895" s="412">
        <v>2173.31</v>
      </c>
      <c r="F12895" s="412">
        <v>0</v>
      </c>
      <c r="G12895" s="412"/>
      <c r="H12895" s="413"/>
    </row>
    <row r="12896" spans="2:8" ht="27.75" x14ac:dyDescent="0.35">
      <c r="B12896" s="410" t="s">
        <v>13704</v>
      </c>
      <c r="C12896" s="411" t="s">
        <v>879</v>
      </c>
      <c r="D12896" s="412"/>
      <c r="E12896" s="412">
        <v>1859.47</v>
      </c>
      <c r="F12896" s="412">
        <v>0</v>
      </c>
      <c r="G12896" s="412"/>
      <c r="H12896" s="413"/>
    </row>
    <row r="12897" spans="2:8" ht="27.75" x14ac:dyDescent="0.35">
      <c r="B12897" s="410" t="s">
        <v>13705</v>
      </c>
      <c r="C12897" s="411" t="s">
        <v>879</v>
      </c>
      <c r="D12897" s="412"/>
      <c r="E12897" s="412">
        <v>829.32</v>
      </c>
      <c r="F12897" s="412">
        <v>0</v>
      </c>
      <c r="G12897" s="412"/>
      <c r="H12897" s="413"/>
    </row>
    <row r="12898" spans="2:8" ht="27.75" x14ac:dyDescent="0.35">
      <c r="B12898" s="410" t="s">
        <v>13706</v>
      </c>
      <c r="C12898" s="411" t="s">
        <v>879</v>
      </c>
      <c r="D12898" s="412"/>
      <c r="E12898" s="412">
        <v>2136.6799999999998</v>
      </c>
      <c r="F12898" s="412">
        <v>0</v>
      </c>
      <c r="G12898" s="412"/>
      <c r="H12898" s="413"/>
    </row>
    <row r="12899" spans="2:8" ht="27.75" x14ac:dyDescent="0.35">
      <c r="B12899" s="410" t="s">
        <v>13707</v>
      </c>
      <c r="C12899" s="411" t="s">
        <v>879</v>
      </c>
      <c r="D12899" s="412"/>
      <c r="E12899" s="412">
        <v>4188.09</v>
      </c>
      <c r="F12899" s="412">
        <v>0</v>
      </c>
      <c r="G12899" s="412"/>
      <c r="H12899" s="413"/>
    </row>
    <row r="12900" spans="2:8" ht="27.75" x14ac:dyDescent="0.35">
      <c r="B12900" s="410" t="s">
        <v>13708</v>
      </c>
      <c r="C12900" s="411" t="s">
        <v>879</v>
      </c>
      <c r="D12900" s="412"/>
      <c r="E12900" s="412">
        <v>2292.5</v>
      </c>
      <c r="F12900" s="412">
        <v>0</v>
      </c>
      <c r="G12900" s="412"/>
      <c r="H12900" s="413"/>
    </row>
    <row r="12901" spans="2:8" ht="27.75" x14ac:dyDescent="0.35">
      <c r="B12901" s="410" t="s">
        <v>13709</v>
      </c>
      <c r="C12901" s="411" t="s">
        <v>879</v>
      </c>
      <c r="D12901" s="412"/>
      <c r="E12901" s="412">
        <v>1279.1600000000001</v>
      </c>
      <c r="F12901" s="412">
        <v>0</v>
      </c>
      <c r="G12901" s="412"/>
      <c r="H12901" s="413"/>
    </row>
    <row r="12902" spans="2:8" ht="27.75" x14ac:dyDescent="0.35">
      <c r="B12902" s="410" t="s">
        <v>13710</v>
      </c>
      <c r="C12902" s="411" t="s">
        <v>879</v>
      </c>
      <c r="D12902" s="412"/>
      <c r="E12902" s="412">
        <v>1859.47</v>
      </c>
      <c r="F12902" s="412">
        <v>0</v>
      </c>
      <c r="G12902" s="412"/>
      <c r="H12902" s="413"/>
    </row>
    <row r="12903" spans="2:8" ht="27.75" x14ac:dyDescent="0.35">
      <c r="B12903" s="410" t="s">
        <v>13711</v>
      </c>
      <c r="C12903" s="411" t="s">
        <v>879</v>
      </c>
      <c r="D12903" s="412"/>
      <c r="E12903" s="412">
        <v>829.32</v>
      </c>
      <c r="F12903" s="412">
        <v>0</v>
      </c>
      <c r="G12903" s="412"/>
      <c r="H12903" s="413"/>
    </row>
    <row r="12904" spans="2:8" ht="27.75" x14ac:dyDescent="0.35">
      <c r="B12904" s="410" t="s">
        <v>13712</v>
      </c>
      <c r="C12904" s="411" t="s">
        <v>879</v>
      </c>
      <c r="D12904" s="412"/>
      <c r="E12904" s="412">
        <v>8084.94</v>
      </c>
      <c r="F12904" s="412">
        <v>0</v>
      </c>
      <c r="G12904" s="412"/>
      <c r="H12904" s="413"/>
    </row>
    <row r="12905" spans="2:8" ht="27.75" x14ac:dyDescent="0.35">
      <c r="B12905" s="410" t="s">
        <v>13713</v>
      </c>
      <c r="C12905" s="411" t="s">
        <v>879</v>
      </c>
      <c r="D12905" s="412"/>
      <c r="E12905" s="412">
        <v>1397.96</v>
      </c>
      <c r="F12905" s="412">
        <v>0</v>
      </c>
      <c r="G12905" s="412"/>
      <c r="H12905" s="413"/>
    </row>
    <row r="12906" spans="2:8" ht="27.75" x14ac:dyDescent="0.35">
      <c r="B12906" s="410" t="s">
        <v>13714</v>
      </c>
      <c r="C12906" s="411" t="s">
        <v>879</v>
      </c>
      <c r="D12906" s="412"/>
      <c r="E12906" s="412">
        <v>2659.47</v>
      </c>
      <c r="F12906" s="412">
        <v>0</v>
      </c>
      <c r="G12906" s="412"/>
      <c r="H12906" s="413"/>
    </row>
    <row r="12907" spans="2:8" ht="27.75" x14ac:dyDescent="0.35">
      <c r="B12907" s="410" t="s">
        <v>13715</v>
      </c>
      <c r="C12907" s="411" t="s">
        <v>879</v>
      </c>
      <c r="D12907" s="412"/>
      <c r="E12907" s="412">
        <v>8195.82</v>
      </c>
      <c r="F12907" s="412">
        <v>0</v>
      </c>
      <c r="G12907" s="412"/>
      <c r="H12907" s="413"/>
    </row>
    <row r="12908" spans="2:8" ht="27.75" x14ac:dyDescent="0.35">
      <c r="B12908" s="410" t="s">
        <v>13716</v>
      </c>
      <c r="C12908" s="411" t="s">
        <v>881</v>
      </c>
      <c r="D12908" s="412"/>
      <c r="E12908" s="412">
        <v>1575.64</v>
      </c>
      <c r="F12908" s="412">
        <v>0</v>
      </c>
      <c r="G12908" s="412"/>
      <c r="H12908" s="413"/>
    </row>
    <row r="12909" spans="2:8" ht="27.75" x14ac:dyDescent="0.35">
      <c r="B12909" s="410" t="s">
        <v>13717</v>
      </c>
      <c r="C12909" s="411" t="s">
        <v>881</v>
      </c>
      <c r="D12909" s="412"/>
      <c r="E12909" s="412">
        <v>2359.4699999999998</v>
      </c>
      <c r="F12909" s="412">
        <v>0</v>
      </c>
      <c r="G12909" s="412"/>
      <c r="H12909" s="413"/>
    </row>
    <row r="12910" spans="2:8" ht="27.75" x14ac:dyDescent="0.35">
      <c r="B12910" s="410" t="s">
        <v>13718</v>
      </c>
      <c r="C12910" s="411" t="s">
        <v>883</v>
      </c>
      <c r="D12910" s="412"/>
      <c r="E12910" s="412">
        <v>1575.64</v>
      </c>
      <c r="F12910" s="412">
        <v>0</v>
      </c>
      <c r="G12910" s="412"/>
      <c r="H12910" s="413"/>
    </row>
    <row r="12911" spans="2:8" ht="27.75" x14ac:dyDescent="0.35">
      <c r="B12911" s="410" t="s">
        <v>13719</v>
      </c>
      <c r="C12911" s="411" t="s">
        <v>883</v>
      </c>
      <c r="D12911" s="412"/>
      <c r="E12911" s="412">
        <v>2359.4699999999998</v>
      </c>
      <c r="F12911" s="412">
        <v>0</v>
      </c>
      <c r="G12911" s="412"/>
      <c r="H12911" s="413"/>
    </row>
    <row r="12912" spans="2:8" ht="27.75" x14ac:dyDescent="0.35">
      <c r="B12912" s="410" t="s">
        <v>13720</v>
      </c>
      <c r="C12912" s="411" t="s">
        <v>891</v>
      </c>
      <c r="D12912" s="412"/>
      <c r="E12912" s="412">
        <v>2173.31</v>
      </c>
      <c r="F12912" s="412">
        <v>0</v>
      </c>
      <c r="G12912" s="412"/>
      <c r="H12912" s="413"/>
    </row>
    <row r="12913" spans="2:8" ht="27.75" x14ac:dyDescent="0.35">
      <c r="B12913" s="410" t="s">
        <v>13721</v>
      </c>
      <c r="C12913" s="411" t="s">
        <v>891</v>
      </c>
      <c r="D12913" s="412"/>
      <c r="E12913" s="412">
        <v>1859.47</v>
      </c>
      <c r="F12913" s="412">
        <v>0</v>
      </c>
      <c r="G12913" s="412"/>
      <c r="H12913" s="413"/>
    </row>
    <row r="12914" spans="2:8" ht="27.75" x14ac:dyDescent="0.35">
      <c r="B12914" s="410" t="s">
        <v>13722</v>
      </c>
      <c r="C12914" s="411" t="s">
        <v>891</v>
      </c>
      <c r="D12914" s="412"/>
      <c r="E12914" s="412">
        <v>1098.6500000000001</v>
      </c>
      <c r="F12914" s="412">
        <v>0</v>
      </c>
      <c r="G12914" s="412"/>
      <c r="H12914" s="413"/>
    </row>
    <row r="12915" spans="2:8" ht="27.75" x14ac:dyDescent="0.35">
      <c r="B12915" s="410" t="s">
        <v>13723</v>
      </c>
      <c r="C12915" s="411" t="s">
        <v>891</v>
      </c>
      <c r="D12915" s="412"/>
      <c r="E12915" s="412">
        <v>2136.6799999999998</v>
      </c>
      <c r="F12915" s="412">
        <v>0</v>
      </c>
      <c r="G12915" s="412"/>
      <c r="H12915" s="413"/>
    </row>
    <row r="12916" spans="2:8" ht="27.75" x14ac:dyDescent="0.35">
      <c r="B12916" s="410" t="s">
        <v>13724</v>
      </c>
      <c r="C12916" s="411" t="s">
        <v>891</v>
      </c>
      <c r="D12916" s="412"/>
      <c r="E12916" s="412">
        <v>4188.09</v>
      </c>
      <c r="F12916" s="412">
        <v>0</v>
      </c>
      <c r="G12916" s="412"/>
      <c r="H12916" s="413"/>
    </row>
    <row r="12917" spans="2:8" ht="27.75" x14ac:dyDescent="0.35">
      <c r="B12917" s="410" t="s">
        <v>13725</v>
      </c>
      <c r="C12917" s="411" t="s">
        <v>891</v>
      </c>
      <c r="D12917" s="412"/>
      <c r="E12917" s="412">
        <v>634.95000000000005</v>
      </c>
      <c r="F12917" s="412">
        <v>0</v>
      </c>
      <c r="G12917" s="412"/>
      <c r="H12917" s="413"/>
    </row>
    <row r="12918" spans="2:8" ht="27.75" x14ac:dyDescent="0.35">
      <c r="B12918" s="410" t="s">
        <v>13726</v>
      </c>
      <c r="C12918" s="411" t="s">
        <v>891</v>
      </c>
      <c r="D12918" s="412"/>
      <c r="E12918" s="412">
        <v>2292.5</v>
      </c>
      <c r="F12918" s="412">
        <v>0</v>
      </c>
      <c r="G12918" s="412"/>
      <c r="H12918" s="413"/>
    </row>
    <row r="12919" spans="2:8" ht="27.75" x14ac:dyDescent="0.35">
      <c r="B12919" s="410" t="s">
        <v>13727</v>
      </c>
      <c r="C12919" s="411" t="s">
        <v>891</v>
      </c>
      <c r="D12919" s="412"/>
      <c r="E12919" s="412">
        <v>1279.1600000000001</v>
      </c>
      <c r="F12919" s="412">
        <v>0</v>
      </c>
      <c r="G12919" s="412"/>
      <c r="H12919" s="413"/>
    </row>
    <row r="12920" spans="2:8" ht="27.75" x14ac:dyDescent="0.35">
      <c r="B12920" s="410" t="s">
        <v>13728</v>
      </c>
      <c r="C12920" s="411" t="s">
        <v>891</v>
      </c>
      <c r="D12920" s="412"/>
      <c r="E12920" s="412">
        <v>1859.47</v>
      </c>
      <c r="F12920" s="412">
        <v>0</v>
      </c>
      <c r="G12920" s="412"/>
      <c r="H12920" s="413"/>
    </row>
    <row r="12921" spans="2:8" ht="27.75" x14ac:dyDescent="0.35">
      <c r="B12921" s="410" t="s">
        <v>13729</v>
      </c>
      <c r="C12921" s="411" t="s">
        <v>891</v>
      </c>
      <c r="D12921" s="412"/>
      <c r="E12921" s="412">
        <v>1098.6500000000001</v>
      </c>
      <c r="F12921" s="412">
        <v>0</v>
      </c>
      <c r="G12921" s="412"/>
      <c r="H12921" s="413"/>
    </row>
    <row r="12922" spans="2:8" ht="27.75" x14ac:dyDescent="0.35">
      <c r="B12922" s="410" t="s">
        <v>13730</v>
      </c>
      <c r="C12922" s="411" t="s">
        <v>891</v>
      </c>
      <c r="D12922" s="412"/>
      <c r="E12922" s="412">
        <v>8084.94</v>
      </c>
      <c r="F12922" s="412">
        <v>0</v>
      </c>
      <c r="G12922" s="412"/>
      <c r="H12922" s="413"/>
    </row>
    <row r="12923" spans="2:8" ht="27.75" x14ac:dyDescent="0.35">
      <c r="B12923" s="410" t="s">
        <v>13731</v>
      </c>
      <c r="C12923" s="411" t="s">
        <v>891</v>
      </c>
      <c r="D12923" s="412"/>
      <c r="E12923" s="412">
        <v>1397.96</v>
      </c>
      <c r="F12923" s="412">
        <v>0</v>
      </c>
      <c r="G12923" s="412"/>
      <c r="H12923" s="413"/>
    </row>
    <row r="12924" spans="2:8" ht="27.75" x14ac:dyDescent="0.35">
      <c r="B12924" s="410" t="s">
        <v>13732</v>
      </c>
      <c r="C12924" s="411" t="s">
        <v>891</v>
      </c>
      <c r="D12924" s="412"/>
      <c r="E12924" s="412">
        <v>2659.47</v>
      </c>
      <c r="F12924" s="412">
        <v>0</v>
      </c>
      <c r="G12924" s="412"/>
      <c r="H12924" s="413"/>
    </row>
    <row r="12925" spans="2:8" ht="27.75" x14ac:dyDescent="0.35">
      <c r="B12925" s="410" t="s">
        <v>13733</v>
      </c>
      <c r="C12925" s="411" t="s">
        <v>891</v>
      </c>
      <c r="D12925" s="412"/>
      <c r="E12925" s="412">
        <v>8195.82</v>
      </c>
      <c r="F12925" s="412">
        <v>0</v>
      </c>
      <c r="G12925" s="412"/>
      <c r="H12925" s="413"/>
    </row>
    <row r="12926" spans="2:8" ht="40.5" x14ac:dyDescent="0.35">
      <c r="B12926" s="410" t="s">
        <v>13734</v>
      </c>
      <c r="C12926" s="411" t="s">
        <v>893</v>
      </c>
      <c r="D12926" s="412"/>
      <c r="E12926" s="412">
        <v>2173.31</v>
      </c>
      <c r="F12926" s="412">
        <v>0</v>
      </c>
      <c r="G12926" s="412"/>
      <c r="H12926" s="413"/>
    </row>
    <row r="12927" spans="2:8" ht="40.5" x14ac:dyDescent="0.35">
      <c r="B12927" s="410" t="s">
        <v>13735</v>
      </c>
      <c r="C12927" s="411" t="s">
        <v>893</v>
      </c>
      <c r="D12927" s="412"/>
      <c r="E12927" s="412">
        <v>1098.6500000000001</v>
      </c>
      <c r="F12927" s="412">
        <v>0</v>
      </c>
      <c r="G12927" s="412"/>
      <c r="H12927" s="413"/>
    </row>
    <row r="12928" spans="2:8" ht="40.5" x14ac:dyDescent="0.35">
      <c r="B12928" s="410" t="s">
        <v>13736</v>
      </c>
      <c r="C12928" s="411" t="s">
        <v>893</v>
      </c>
      <c r="D12928" s="412"/>
      <c r="E12928" s="412">
        <v>2136.6799999999998</v>
      </c>
      <c r="F12928" s="412">
        <v>0</v>
      </c>
      <c r="G12928" s="412"/>
      <c r="H12928" s="413"/>
    </row>
    <row r="12929" spans="2:8" ht="40.5" x14ac:dyDescent="0.35">
      <c r="B12929" s="410" t="s">
        <v>13737</v>
      </c>
      <c r="C12929" s="411" t="s">
        <v>893</v>
      </c>
      <c r="D12929" s="412"/>
      <c r="E12929" s="412">
        <v>4188.09</v>
      </c>
      <c r="F12929" s="412">
        <v>0</v>
      </c>
      <c r="G12929" s="412"/>
      <c r="H12929" s="413"/>
    </row>
    <row r="12930" spans="2:8" ht="40.5" x14ac:dyDescent="0.35">
      <c r="B12930" s="410" t="s">
        <v>13738</v>
      </c>
      <c r="C12930" s="411" t="s">
        <v>893</v>
      </c>
      <c r="D12930" s="412"/>
      <c r="E12930" s="412">
        <v>634.95000000000005</v>
      </c>
      <c r="F12930" s="412">
        <v>0</v>
      </c>
      <c r="G12930" s="412"/>
      <c r="H12930" s="413"/>
    </row>
    <row r="12931" spans="2:8" ht="40.5" x14ac:dyDescent="0.35">
      <c r="B12931" s="410" t="s">
        <v>13739</v>
      </c>
      <c r="C12931" s="411" t="s">
        <v>893</v>
      </c>
      <c r="D12931" s="412"/>
      <c r="E12931" s="412">
        <v>1279.1600000000001</v>
      </c>
      <c r="F12931" s="412">
        <v>0</v>
      </c>
      <c r="G12931" s="412"/>
      <c r="H12931" s="413"/>
    </row>
    <row r="12932" spans="2:8" ht="40.5" x14ac:dyDescent="0.35">
      <c r="B12932" s="410" t="s">
        <v>13740</v>
      </c>
      <c r="C12932" s="411" t="s">
        <v>893</v>
      </c>
      <c r="D12932" s="412"/>
      <c r="E12932" s="412">
        <v>1859.47</v>
      </c>
      <c r="F12932" s="412">
        <v>0</v>
      </c>
      <c r="G12932" s="412"/>
      <c r="H12932" s="413"/>
    </row>
    <row r="12933" spans="2:8" ht="40.5" x14ac:dyDescent="0.35">
      <c r="B12933" s="410" t="s">
        <v>13741</v>
      </c>
      <c r="C12933" s="411" t="s">
        <v>893</v>
      </c>
      <c r="D12933" s="412"/>
      <c r="E12933" s="412">
        <v>1098.6500000000001</v>
      </c>
      <c r="F12933" s="412">
        <v>0</v>
      </c>
      <c r="G12933" s="412"/>
      <c r="H12933" s="413"/>
    </row>
    <row r="12934" spans="2:8" ht="40.5" x14ac:dyDescent="0.35">
      <c r="B12934" s="410" t="s">
        <v>13742</v>
      </c>
      <c r="C12934" s="411" t="s">
        <v>893</v>
      </c>
      <c r="D12934" s="412"/>
      <c r="E12934" s="412">
        <v>8084.94</v>
      </c>
      <c r="F12934" s="412">
        <v>0</v>
      </c>
      <c r="G12934" s="412"/>
      <c r="H12934" s="413"/>
    </row>
    <row r="12935" spans="2:8" ht="40.5" x14ac:dyDescent="0.35">
      <c r="B12935" s="410" t="s">
        <v>13743</v>
      </c>
      <c r="C12935" s="411" t="s">
        <v>893</v>
      </c>
      <c r="D12935" s="412"/>
      <c r="E12935" s="412">
        <v>1397.96</v>
      </c>
      <c r="F12935" s="412">
        <v>0</v>
      </c>
      <c r="G12935" s="412"/>
      <c r="H12935" s="413"/>
    </row>
    <row r="12936" spans="2:8" ht="40.5" x14ac:dyDescent="0.35">
      <c r="B12936" s="410" t="s">
        <v>13744</v>
      </c>
      <c r="C12936" s="411" t="s">
        <v>893</v>
      </c>
      <c r="D12936" s="412"/>
      <c r="E12936" s="412">
        <v>8195.82</v>
      </c>
      <c r="F12936" s="412">
        <v>0</v>
      </c>
      <c r="G12936" s="412"/>
      <c r="H12936" s="413"/>
    </row>
    <row r="12937" spans="2:8" ht="40.5" x14ac:dyDescent="0.35">
      <c r="B12937" s="410" t="s">
        <v>13745</v>
      </c>
      <c r="C12937" s="411" t="s">
        <v>893</v>
      </c>
      <c r="D12937" s="412"/>
      <c r="E12937" s="412">
        <v>1397.96</v>
      </c>
      <c r="F12937" s="412">
        <v>0</v>
      </c>
      <c r="G12937" s="412"/>
      <c r="H12937" s="413"/>
    </row>
    <row r="12938" spans="2:8" ht="40.5" x14ac:dyDescent="0.35">
      <c r="B12938" s="410" t="s">
        <v>13746</v>
      </c>
      <c r="C12938" s="411" t="s">
        <v>895</v>
      </c>
      <c r="D12938" s="412"/>
      <c r="E12938" s="412">
        <v>1573.23</v>
      </c>
      <c r="F12938" s="412">
        <v>0</v>
      </c>
      <c r="G12938" s="412"/>
      <c r="H12938" s="413"/>
    </row>
    <row r="12939" spans="2:8" ht="40.5" x14ac:dyDescent="0.35">
      <c r="B12939" s="410" t="s">
        <v>13747</v>
      </c>
      <c r="C12939" s="411" t="s">
        <v>897</v>
      </c>
      <c r="D12939" s="412"/>
      <c r="E12939" s="412">
        <v>2529.86</v>
      </c>
      <c r="F12939" s="412">
        <v>0</v>
      </c>
      <c r="G12939" s="412"/>
      <c r="H12939" s="413"/>
    </row>
    <row r="12940" spans="2:8" ht="40.5" x14ac:dyDescent="0.35">
      <c r="B12940" s="410" t="s">
        <v>13748</v>
      </c>
      <c r="C12940" s="411" t="s">
        <v>897</v>
      </c>
      <c r="D12940" s="412"/>
      <c r="E12940" s="412">
        <v>1907.08</v>
      </c>
      <c r="F12940" s="412">
        <v>0</v>
      </c>
      <c r="G12940" s="412"/>
      <c r="H12940" s="413"/>
    </row>
    <row r="12941" spans="2:8" ht="40.5" x14ac:dyDescent="0.35">
      <c r="B12941" s="410" t="s">
        <v>13749</v>
      </c>
      <c r="C12941" s="411" t="s">
        <v>897</v>
      </c>
      <c r="D12941" s="412"/>
      <c r="E12941" s="412">
        <v>1098.6500000000001</v>
      </c>
      <c r="F12941" s="412">
        <v>0</v>
      </c>
      <c r="G12941" s="412"/>
      <c r="H12941" s="413"/>
    </row>
    <row r="12942" spans="2:8" ht="40.5" x14ac:dyDescent="0.35">
      <c r="B12942" s="410" t="s">
        <v>13750</v>
      </c>
      <c r="C12942" s="411" t="s">
        <v>897</v>
      </c>
      <c r="D12942" s="412"/>
      <c r="E12942" s="412">
        <v>2436</v>
      </c>
      <c r="F12942" s="412">
        <v>0</v>
      </c>
      <c r="G12942" s="412"/>
      <c r="H12942" s="413"/>
    </row>
    <row r="12943" spans="2:8" ht="40.5" x14ac:dyDescent="0.35">
      <c r="B12943" s="410" t="s">
        <v>13751</v>
      </c>
      <c r="C12943" s="411" t="s">
        <v>897</v>
      </c>
      <c r="D12943" s="412"/>
      <c r="E12943" s="412">
        <v>4188.09</v>
      </c>
      <c r="F12943" s="412">
        <v>0</v>
      </c>
      <c r="G12943" s="412"/>
      <c r="H12943" s="413"/>
    </row>
    <row r="12944" spans="2:8" ht="40.5" x14ac:dyDescent="0.35">
      <c r="B12944" s="410" t="s">
        <v>13752</v>
      </c>
      <c r="C12944" s="411" t="s">
        <v>897</v>
      </c>
      <c r="D12944" s="412"/>
      <c r="E12944" s="412">
        <v>2340.12</v>
      </c>
      <c r="F12944" s="412">
        <v>0</v>
      </c>
      <c r="G12944" s="412"/>
      <c r="H12944" s="413"/>
    </row>
    <row r="12945" spans="2:8" ht="40.5" x14ac:dyDescent="0.35">
      <c r="B12945" s="410" t="s">
        <v>13753</v>
      </c>
      <c r="C12945" s="411" t="s">
        <v>897</v>
      </c>
      <c r="D12945" s="412"/>
      <c r="E12945" s="412">
        <v>1279.1600000000001</v>
      </c>
      <c r="F12945" s="412">
        <v>0</v>
      </c>
      <c r="G12945" s="412"/>
      <c r="H12945" s="413"/>
    </row>
    <row r="12946" spans="2:8" ht="40.5" x14ac:dyDescent="0.35">
      <c r="B12946" s="410" t="s">
        <v>13754</v>
      </c>
      <c r="C12946" s="411" t="s">
        <v>897</v>
      </c>
      <c r="D12946" s="412"/>
      <c r="E12946" s="412">
        <v>1907.08</v>
      </c>
      <c r="F12946" s="412">
        <v>0</v>
      </c>
      <c r="G12946" s="412"/>
      <c r="H12946" s="413"/>
    </row>
    <row r="12947" spans="2:8" ht="40.5" x14ac:dyDescent="0.35">
      <c r="B12947" s="410" t="s">
        <v>13755</v>
      </c>
      <c r="C12947" s="411" t="s">
        <v>897</v>
      </c>
      <c r="D12947" s="412"/>
      <c r="E12947" s="412">
        <v>8084.94</v>
      </c>
      <c r="F12947" s="412">
        <v>0</v>
      </c>
      <c r="G12947" s="412"/>
      <c r="H12947" s="413"/>
    </row>
    <row r="12948" spans="2:8" ht="40.5" x14ac:dyDescent="0.35">
      <c r="B12948" s="410" t="s">
        <v>13756</v>
      </c>
      <c r="C12948" s="411" t="s">
        <v>897</v>
      </c>
      <c r="D12948" s="412"/>
      <c r="E12948" s="412">
        <v>2707.08</v>
      </c>
      <c r="F12948" s="412">
        <v>0</v>
      </c>
      <c r="G12948" s="412"/>
      <c r="H12948" s="413"/>
    </row>
    <row r="12949" spans="2:8" ht="40.5" x14ac:dyDescent="0.35">
      <c r="B12949" s="410" t="s">
        <v>13757</v>
      </c>
      <c r="C12949" s="411" t="s">
        <v>897</v>
      </c>
      <c r="D12949" s="412"/>
      <c r="E12949" s="412">
        <v>8195.82</v>
      </c>
      <c r="F12949" s="412">
        <v>0</v>
      </c>
      <c r="G12949" s="412"/>
      <c r="H12949" s="413"/>
    </row>
    <row r="12950" spans="2:8" ht="40.5" x14ac:dyDescent="0.35">
      <c r="B12950" s="410" t="s">
        <v>13758</v>
      </c>
      <c r="C12950" s="411" t="s">
        <v>897</v>
      </c>
      <c r="D12950" s="412"/>
      <c r="E12950" s="412">
        <v>1397.96</v>
      </c>
      <c r="F12950" s="412">
        <v>0</v>
      </c>
      <c r="G12950" s="412"/>
      <c r="H12950" s="413"/>
    </row>
    <row r="12951" spans="2:8" ht="40.5" x14ac:dyDescent="0.35">
      <c r="B12951" s="410" t="s">
        <v>13759</v>
      </c>
      <c r="C12951" s="411" t="s">
        <v>899</v>
      </c>
      <c r="D12951" s="412"/>
      <c r="E12951" s="412">
        <v>1575.64</v>
      </c>
      <c r="F12951" s="412">
        <v>0</v>
      </c>
      <c r="G12951" s="412"/>
      <c r="H12951" s="413"/>
    </row>
    <row r="12952" spans="2:8" ht="27.75" x14ac:dyDescent="0.35">
      <c r="B12952" s="410" t="s">
        <v>13760</v>
      </c>
      <c r="C12952" s="411" t="s">
        <v>911</v>
      </c>
      <c r="D12952" s="412"/>
      <c r="E12952" s="412">
        <v>1575.64</v>
      </c>
      <c r="F12952" s="412">
        <v>0</v>
      </c>
      <c r="G12952" s="412"/>
      <c r="H12952" s="413"/>
    </row>
    <row r="12953" spans="2:8" ht="40.5" x14ac:dyDescent="0.35">
      <c r="B12953" s="410" t="s">
        <v>13761</v>
      </c>
      <c r="C12953" s="411" t="s">
        <v>913</v>
      </c>
      <c r="D12953" s="412"/>
      <c r="E12953" s="412">
        <v>7284.11</v>
      </c>
      <c r="F12953" s="412">
        <v>0</v>
      </c>
      <c r="G12953" s="412"/>
      <c r="H12953" s="413"/>
    </row>
    <row r="12954" spans="2:8" ht="53.25" x14ac:dyDescent="0.35">
      <c r="B12954" s="410" t="s">
        <v>13762</v>
      </c>
      <c r="C12954" s="411" t="s">
        <v>915</v>
      </c>
      <c r="D12954" s="412"/>
      <c r="E12954" s="412">
        <v>2529.86</v>
      </c>
      <c r="F12954" s="412">
        <v>0</v>
      </c>
      <c r="G12954" s="412"/>
      <c r="H12954" s="413"/>
    </row>
    <row r="12955" spans="2:8" ht="53.25" x14ac:dyDescent="0.35">
      <c r="B12955" s="410" t="s">
        <v>13763</v>
      </c>
      <c r="C12955" s="411" t="s">
        <v>915</v>
      </c>
      <c r="D12955" s="412"/>
      <c r="E12955" s="412">
        <v>1907.08</v>
      </c>
      <c r="F12955" s="412">
        <v>0</v>
      </c>
      <c r="G12955" s="412"/>
      <c r="H12955" s="413"/>
    </row>
    <row r="12956" spans="2:8" ht="53.25" x14ac:dyDescent="0.35">
      <c r="B12956" s="410" t="s">
        <v>13764</v>
      </c>
      <c r="C12956" s="411" t="s">
        <v>915</v>
      </c>
      <c r="D12956" s="412"/>
      <c r="E12956" s="412">
        <v>1098.6500000000001</v>
      </c>
      <c r="F12956" s="412">
        <v>0</v>
      </c>
      <c r="G12956" s="412"/>
      <c r="H12956" s="413"/>
    </row>
    <row r="12957" spans="2:8" ht="53.25" x14ac:dyDescent="0.35">
      <c r="B12957" s="410" t="s">
        <v>13765</v>
      </c>
      <c r="C12957" s="411" t="s">
        <v>915</v>
      </c>
      <c r="D12957" s="412"/>
      <c r="E12957" s="412">
        <v>2436</v>
      </c>
      <c r="F12957" s="412">
        <v>0</v>
      </c>
      <c r="G12957" s="412"/>
      <c r="H12957" s="413"/>
    </row>
    <row r="12958" spans="2:8" ht="53.25" x14ac:dyDescent="0.35">
      <c r="B12958" s="410" t="s">
        <v>13766</v>
      </c>
      <c r="C12958" s="411" t="s">
        <v>915</v>
      </c>
      <c r="D12958" s="412"/>
      <c r="E12958" s="412">
        <v>4188.09</v>
      </c>
      <c r="F12958" s="412">
        <v>0</v>
      </c>
      <c r="G12958" s="412"/>
      <c r="H12958" s="413"/>
    </row>
    <row r="12959" spans="2:8" ht="53.25" x14ac:dyDescent="0.35">
      <c r="B12959" s="410" t="s">
        <v>13767</v>
      </c>
      <c r="C12959" s="411" t="s">
        <v>915</v>
      </c>
      <c r="D12959" s="412"/>
      <c r="E12959" s="412">
        <v>627.09</v>
      </c>
      <c r="F12959" s="412">
        <v>0</v>
      </c>
      <c r="G12959" s="412"/>
      <c r="H12959" s="413"/>
    </row>
    <row r="12960" spans="2:8" ht="53.25" x14ac:dyDescent="0.35">
      <c r="B12960" s="410" t="s">
        <v>13768</v>
      </c>
      <c r="C12960" s="411" t="s">
        <v>915</v>
      </c>
      <c r="D12960" s="412"/>
      <c r="E12960" s="412">
        <v>2340.12</v>
      </c>
      <c r="F12960" s="412">
        <v>0</v>
      </c>
      <c r="G12960" s="412"/>
      <c r="H12960" s="413"/>
    </row>
    <row r="12961" spans="2:8" ht="53.25" x14ac:dyDescent="0.35">
      <c r="B12961" s="410" t="s">
        <v>13769</v>
      </c>
      <c r="C12961" s="411" t="s">
        <v>915</v>
      </c>
      <c r="D12961" s="412"/>
      <c r="E12961" s="412">
        <v>1417.82</v>
      </c>
      <c r="F12961" s="412">
        <v>0</v>
      </c>
      <c r="G12961" s="412"/>
      <c r="H12961" s="413"/>
    </row>
    <row r="12962" spans="2:8" ht="53.25" x14ac:dyDescent="0.35">
      <c r="B12962" s="410" t="s">
        <v>13770</v>
      </c>
      <c r="C12962" s="411" t="s">
        <v>915</v>
      </c>
      <c r="D12962" s="412"/>
      <c r="E12962" s="412">
        <v>1907.08</v>
      </c>
      <c r="F12962" s="412">
        <v>0</v>
      </c>
      <c r="G12962" s="412"/>
      <c r="H12962" s="413"/>
    </row>
    <row r="12963" spans="2:8" ht="53.25" x14ac:dyDescent="0.35">
      <c r="B12963" s="410" t="s">
        <v>13771</v>
      </c>
      <c r="C12963" s="411" t="s">
        <v>915</v>
      </c>
      <c r="D12963" s="412"/>
      <c r="E12963" s="412">
        <v>1275.6400000000001</v>
      </c>
      <c r="F12963" s="412">
        <v>0</v>
      </c>
      <c r="G12963" s="412"/>
      <c r="H12963" s="413"/>
    </row>
    <row r="12964" spans="2:8" ht="53.25" x14ac:dyDescent="0.35">
      <c r="B12964" s="410" t="s">
        <v>13772</v>
      </c>
      <c r="C12964" s="411" t="s">
        <v>915</v>
      </c>
      <c r="D12964" s="412"/>
      <c r="E12964" s="412">
        <v>9409.4699999999993</v>
      </c>
      <c r="F12964" s="412">
        <v>0</v>
      </c>
      <c r="G12964" s="412"/>
      <c r="H12964" s="413"/>
    </row>
    <row r="12965" spans="2:8" ht="53.25" x14ac:dyDescent="0.35">
      <c r="B12965" s="410" t="s">
        <v>13773</v>
      </c>
      <c r="C12965" s="411" t="s">
        <v>915</v>
      </c>
      <c r="D12965" s="412"/>
      <c r="E12965" s="412">
        <v>2707.08</v>
      </c>
      <c r="F12965" s="412">
        <v>0</v>
      </c>
      <c r="G12965" s="412"/>
      <c r="H12965" s="413"/>
    </row>
    <row r="12966" spans="2:8" ht="53.25" x14ac:dyDescent="0.35">
      <c r="B12966" s="410" t="s">
        <v>13774</v>
      </c>
      <c r="C12966" s="411" t="s">
        <v>915</v>
      </c>
      <c r="D12966" s="412"/>
      <c r="E12966" s="412">
        <v>8195.82</v>
      </c>
      <c r="F12966" s="412">
        <v>0</v>
      </c>
      <c r="G12966" s="412"/>
      <c r="H12966" s="413"/>
    </row>
    <row r="12967" spans="2:8" ht="53.25" x14ac:dyDescent="0.35">
      <c r="B12967" s="410" t="s">
        <v>13775</v>
      </c>
      <c r="C12967" s="411" t="s">
        <v>915</v>
      </c>
      <c r="D12967" s="412"/>
      <c r="E12967" s="412">
        <v>1397.96</v>
      </c>
      <c r="F12967" s="412">
        <v>0</v>
      </c>
      <c r="G12967" s="412"/>
      <c r="H12967" s="413"/>
    </row>
    <row r="12968" spans="2:8" ht="27.75" x14ac:dyDescent="0.35">
      <c r="B12968" s="410" t="s">
        <v>13776</v>
      </c>
      <c r="C12968" s="411" t="s">
        <v>917</v>
      </c>
      <c r="D12968" s="412"/>
      <c r="E12968" s="412">
        <v>7284.11</v>
      </c>
      <c r="F12968" s="412">
        <v>0</v>
      </c>
      <c r="G12968" s="412"/>
      <c r="H12968" s="413"/>
    </row>
    <row r="12969" spans="2:8" ht="53.25" x14ac:dyDescent="0.35">
      <c r="B12969" s="410" t="s">
        <v>13777</v>
      </c>
      <c r="C12969" s="411" t="s">
        <v>919</v>
      </c>
      <c r="D12969" s="412"/>
      <c r="E12969" s="412">
        <v>1575.64</v>
      </c>
      <c r="F12969" s="412">
        <v>0</v>
      </c>
      <c r="G12969" s="412"/>
      <c r="H12969" s="413"/>
    </row>
    <row r="12970" spans="2:8" x14ac:dyDescent="0.35">
      <c r="B12970" s="410" t="s">
        <v>13778</v>
      </c>
      <c r="C12970" s="411" t="s">
        <v>2581</v>
      </c>
      <c r="D12970" s="412">
        <v>0</v>
      </c>
      <c r="E12970" s="412">
        <v>149512.24</v>
      </c>
      <c r="F12970" s="412">
        <v>0</v>
      </c>
      <c r="G12970" s="412">
        <v>149512.24</v>
      </c>
      <c r="H12970" s="413"/>
    </row>
    <row r="12971" spans="2:8" x14ac:dyDescent="0.35">
      <c r="B12971" s="410" t="s">
        <v>13779</v>
      </c>
      <c r="C12971" s="411" t="s">
        <v>2583</v>
      </c>
      <c r="D12971" s="412">
        <v>0</v>
      </c>
      <c r="E12971" s="412">
        <v>149512.24</v>
      </c>
      <c r="F12971" s="412">
        <v>0</v>
      </c>
      <c r="G12971" s="412">
        <v>149512.24</v>
      </c>
      <c r="H12971" s="413"/>
    </row>
    <row r="12972" spans="2:8" x14ac:dyDescent="0.35">
      <c r="B12972" s="410" t="s">
        <v>13780</v>
      </c>
      <c r="C12972" s="411" t="s">
        <v>2585</v>
      </c>
      <c r="D12972" s="412">
        <v>0</v>
      </c>
      <c r="E12972" s="412">
        <v>67805.279999999999</v>
      </c>
      <c r="F12972" s="412">
        <v>0</v>
      </c>
      <c r="G12972" s="412">
        <v>67805.279999999999</v>
      </c>
      <c r="H12972" s="413"/>
    </row>
    <row r="12973" spans="2:8" ht="40.5" x14ac:dyDescent="0.35">
      <c r="B12973" s="410" t="s">
        <v>13781</v>
      </c>
      <c r="C12973" s="411" t="s">
        <v>393</v>
      </c>
      <c r="D12973" s="412"/>
      <c r="E12973" s="412">
        <v>277.5</v>
      </c>
      <c r="F12973" s="412">
        <v>0</v>
      </c>
      <c r="G12973" s="412"/>
      <c r="H12973" s="413"/>
    </row>
    <row r="12974" spans="2:8" ht="40.5" x14ac:dyDescent="0.35">
      <c r="B12974" s="410" t="s">
        <v>13782</v>
      </c>
      <c r="C12974" s="411" t="s">
        <v>393</v>
      </c>
      <c r="D12974" s="412"/>
      <c r="E12974" s="412">
        <v>277.5</v>
      </c>
      <c r="F12974" s="412">
        <v>0</v>
      </c>
      <c r="G12974" s="412"/>
      <c r="H12974" s="413"/>
    </row>
    <row r="12975" spans="2:8" ht="40.5" x14ac:dyDescent="0.35">
      <c r="B12975" s="410" t="s">
        <v>13783</v>
      </c>
      <c r="C12975" s="411" t="s">
        <v>393</v>
      </c>
      <c r="D12975" s="412"/>
      <c r="E12975" s="412">
        <v>231.26</v>
      </c>
      <c r="F12975" s="412">
        <v>0</v>
      </c>
      <c r="G12975" s="412"/>
      <c r="H12975" s="413"/>
    </row>
    <row r="12976" spans="2:8" ht="40.5" x14ac:dyDescent="0.35">
      <c r="B12976" s="410" t="s">
        <v>13784</v>
      </c>
      <c r="C12976" s="411" t="s">
        <v>393</v>
      </c>
      <c r="D12976" s="412"/>
      <c r="E12976" s="412">
        <v>647.5</v>
      </c>
      <c r="F12976" s="412">
        <v>0</v>
      </c>
      <c r="G12976" s="412"/>
      <c r="H12976" s="413"/>
    </row>
    <row r="12977" spans="2:8" ht="40.5" x14ac:dyDescent="0.35">
      <c r="B12977" s="410" t="s">
        <v>13785</v>
      </c>
      <c r="C12977" s="411" t="s">
        <v>393</v>
      </c>
      <c r="D12977" s="412"/>
      <c r="E12977" s="412">
        <v>203.5</v>
      </c>
      <c r="F12977" s="412">
        <v>0</v>
      </c>
      <c r="G12977" s="412"/>
      <c r="H12977" s="413"/>
    </row>
    <row r="12978" spans="2:8" ht="40.5" x14ac:dyDescent="0.35">
      <c r="B12978" s="410" t="s">
        <v>13786</v>
      </c>
      <c r="C12978" s="411" t="s">
        <v>393</v>
      </c>
      <c r="D12978" s="412"/>
      <c r="E12978" s="412">
        <v>1017.5</v>
      </c>
      <c r="F12978" s="412">
        <v>0</v>
      </c>
      <c r="G12978" s="412"/>
      <c r="H12978" s="413"/>
    </row>
    <row r="12979" spans="2:8" ht="40.5" x14ac:dyDescent="0.35">
      <c r="B12979" s="410" t="s">
        <v>13787</v>
      </c>
      <c r="C12979" s="411" t="s">
        <v>393</v>
      </c>
      <c r="D12979" s="412"/>
      <c r="E12979" s="412">
        <v>307.57</v>
      </c>
      <c r="F12979" s="412">
        <v>0</v>
      </c>
      <c r="G12979" s="412"/>
      <c r="H12979" s="413"/>
    </row>
    <row r="12980" spans="2:8" ht="27.75" x14ac:dyDescent="0.35">
      <c r="B12980" s="410" t="s">
        <v>13788</v>
      </c>
      <c r="C12980" s="411" t="s">
        <v>434</v>
      </c>
      <c r="D12980" s="412"/>
      <c r="E12980" s="412">
        <v>277.5</v>
      </c>
      <c r="F12980" s="412">
        <v>0</v>
      </c>
      <c r="G12980" s="412"/>
      <c r="H12980" s="413"/>
    </row>
    <row r="12981" spans="2:8" ht="27.75" x14ac:dyDescent="0.35">
      <c r="B12981" s="410" t="s">
        <v>13789</v>
      </c>
      <c r="C12981" s="411" t="s">
        <v>434</v>
      </c>
      <c r="D12981" s="412"/>
      <c r="E12981" s="412">
        <v>277.5</v>
      </c>
      <c r="F12981" s="412">
        <v>0</v>
      </c>
      <c r="G12981" s="412"/>
      <c r="H12981" s="413"/>
    </row>
    <row r="12982" spans="2:8" ht="27.75" x14ac:dyDescent="0.35">
      <c r="B12982" s="410" t="s">
        <v>13790</v>
      </c>
      <c r="C12982" s="411" t="s">
        <v>434</v>
      </c>
      <c r="D12982" s="412"/>
      <c r="E12982" s="412">
        <v>231.26</v>
      </c>
      <c r="F12982" s="412">
        <v>0</v>
      </c>
      <c r="G12982" s="412"/>
      <c r="H12982" s="413"/>
    </row>
    <row r="12983" spans="2:8" ht="27.75" x14ac:dyDescent="0.35">
      <c r="B12983" s="410" t="s">
        <v>13791</v>
      </c>
      <c r="C12983" s="411" t="s">
        <v>434</v>
      </c>
      <c r="D12983" s="412"/>
      <c r="E12983" s="412">
        <v>647.5</v>
      </c>
      <c r="F12983" s="412">
        <v>0</v>
      </c>
      <c r="G12983" s="412"/>
      <c r="H12983" s="413"/>
    </row>
    <row r="12984" spans="2:8" ht="27.75" x14ac:dyDescent="0.35">
      <c r="B12984" s="410" t="s">
        <v>13792</v>
      </c>
      <c r="C12984" s="411" t="s">
        <v>434</v>
      </c>
      <c r="D12984" s="412"/>
      <c r="E12984" s="412">
        <v>203.5</v>
      </c>
      <c r="F12984" s="412">
        <v>0</v>
      </c>
      <c r="G12984" s="412"/>
      <c r="H12984" s="413"/>
    </row>
    <row r="12985" spans="2:8" ht="27.75" x14ac:dyDescent="0.35">
      <c r="B12985" s="410" t="s">
        <v>13793</v>
      </c>
      <c r="C12985" s="411" t="s">
        <v>434</v>
      </c>
      <c r="D12985" s="412"/>
      <c r="E12985" s="412">
        <v>1017.5</v>
      </c>
      <c r="F12985" s="412">
        <v>0</v>
      </c>
      <c r="G12985" s="412"/>
      <c r="H12985" s="413"/>
    </row>
    <row r="12986" spans="2:8" ht="53.25" x14ac:dyDescent="0.35">
      <c r="B12986" s="410" t="s">
        <v>13794</v>
      </c>
      <c r="C12986" s="411" t="s">
        <v>436</v>
      </c>
      <c r="D12986" s="412"/>
      <c r="E12986" s="412">
        <v>277.5</v>
      </c>
      <c r="F12986" s="412">
        <v>0</v>
      </c>
      <c r="G12986" s="412"/>
      <c r="H12986" s="413"/>
    </row>
    <row r="12987" spans="2:8" ht="53.25" x14ac:dyDescent="0.35">
      <c r="B12987" s="410" t="s">
        <v>13795</v>
      </c>
      <c r="C12987" s="411" t="s">
        <v>436</v>
      </c>
      <c r="D12987" s="412"/>
      <c r="E12987" s="412">
        <v>277.5</v>
      </c>
      <c r="F12987" s="412">
        <v>0</v>
      </c>
      <c r="G12987" s="412"/>
      <c r="H12987" s="413"/>
    </row>
    <row r="12988" spans="2:8" ht="53.25" x14ac:dyDescent="0.35">
      <c r="B12988" s="410" t="s">
        <v>13796</v>
      </c>
      <c r="C12988" s="411" t="s">
        <v>436</v>
      </c>
      <c r="D12988" s="412"/>
      <c r="E12988" s="412">
        <v>231.26</v>
      </c>
      <c r="F12988" s="412">
        <v>0</v>
      </c>
      <c r="G12988" s="412"/>
      <c r="H12988" s="413"/>
    </row>
    <row r="12989" spans="2:8" ht="53.25" x14ac:dyDescent="0.35">
      <c r="B12989" s="410" t="s">
        <v>13797</v>
      </c>
      <c r="C12989" s="411" t="s">
        <v>436</v>
      </c>
      <c r="D12989" s="412"/>
      <c r="E12989" s="412">
        <v>647.5</v>
      </c>
      <c r="F12989" s="412">
        <v>0</v>
      </c>
      <c r="G12989" s="412"/>
      <c r="H12989" s="413"/>
    </row>
    <row r="12990" spans="2:8" ht="53.25" x14ac:dyDescent="0.35">
      <c r="B12990" s="410" t="s">
        <v>13798</v>
      </c>
      <c r="C12990" s="411" t="s">
        <v>436</v>
      </c>
      <c r="D12990" s="412"/>
      <c r="E12990" s="412">
        <v>203.5</v>
      </c>
      <c r="F12990" s="412">
        <v>0</v>
      </c>
      <c r="G12990" s="412"/>
      <c r="H12990" s="413"/>
    </row>
    <row r="12991" spans="2:8" ht="53.25" x14ac:dyDescent="0.35">
      <c r="B12991" s="410" t="s">
        <v>13799</v>
      </c>
      <c r="C12991" s="411" t="s">
        <v>436</v>
      </c>
      <c r="D12991" s="412"/>
      <c r="E12991" s="412">
        <v>1017.5</v>
      </c>
      <c r="F12991" s="412">
        <v>0</v>
      </c>
      <c r="G12991" s="412"/>
      <c r="H12991" s="413"/>
    </row>
    <row r="12992" spans="2:8" ht="53.25" x14ac:dyDescent="0.35">
      <c r="B12992" s="410" t="s">
        <v>13800</v>
      </c>
      <c r="C12992" s="411" t="s">
        <v>436</v>
      </c>
      <c r="D12992" s="412"/>
      <c r="E12992" s="412">
        <v>203.5</v>
      </c>
      <c r="F12992" s="412">
        <v>0</v>
      </c>
      <c r="G12992" s="412"/>
      <c r="H12992" s="413"/>
    </row>
    <row r="12993" spans="2:8" ht="53.25" x14ac:dyDescent="0.35">
      <c r="B12993" s="410" t="s">
        <v>13801</v>
      </c>
      <c r="C12993" s="411" t="s">
        <v>436</v>
      </c>
      <c r="D12993" s="412"/>
      <c r="E12993" s="412">
        <v>222.01</v>
      </c>
      <c r="F12993" s="412">
        <v>0</v>
      </c>
      <c r="G12993" s="412"/>
      <c r="H12993" s="413"/>
    </row>
    <row r="12994" spans="2:8" ht="53.25" x14ac:dyDescent="0.35">
      <c r="B12994" s="410" t="s">
        <v>13802</v>
      </c>
      <c r="C12994" s="411" t="s">
        <v>436</v>
      </c>
      <c r="D12994" s="412"/>
      <c r="E12994" s="412">
        <v>203.5</v>
      </c>
      <c r="F12994" s="412">
        <v>0</v>
      </c>
      <c r="G12994" s="412"/>
      <c r="H12994" s="413"/>
    </row>
    <row r="12995" spans="2:8" ht="40.5" x14ac:dyDescent="0.35">
      <c r="B12995" s="410" t="s">
        <v>13803</v>
      </c>
      <c r="C12995" s="411" t="s">
        <v>559</v>
      </c>
      <c r="D12995" s="412"/>
      <c r="E12995" s="412">
        <v>371.65</v>
      </c>
      <c r="F12995" s="412">
        <v>0</v>
      </c>
      <c r="G12995" s="412"/>
      <c r="H12995" s="413"/>
    </row>
    <row r="12996" spans="2:8" ht="40.5" x14ac:dyDescent="0.35">
      <c r="B12996" s="410" t="s">
        <v>13804</v>
      </c>
      <c r="C12996" s="411" t="s">
        <v>559</v>
      </c>
      <c r="D12996" s="412"/>
      <c r="E12996" s="412">
        <v>357.77</v>
      </c>
      <c r="F12996" s="412">
        <v>0</v>
      </c>
      <c r="G12996" s="412"/>
      <c r="H12996" s="413"/>
    </row>
    <row r="12997" spans="2:8" ht="40.5" x14ac:dyDescent="0.35">
      <c r="B12997" s="410" t="s">
        <v>13805</v>
      </c>
      <c r="C12997" s="411" t="s">
        <v>559</v>
      </c>
      <c r="D12997" s="412"/>
      <c r="E12997" s="412">
        <v>138.75</v>
      </c>
      <c r="F12997" s="412">
        <v>0</v>
      </c>
      <c r="G12997" s="412"/>
      <c r="H12997" s="413"/>
    </row>
    <row r="12998" spans="2:8" ht="40.5" x14ac:dyDescent="0.35">
      <c r="B12998" s="410" t="s">
        <v>13806</v>
      </c>
      <c r="C12998" s="411" t="s">
        <v>559</v>
      </c>
      <c r="D12998" s="412"/>
      <c r="E12998" s="412">
        <v>138.75</v>
      </c>
      <c r="F12998" s="412">
        <v>0</v>
      </c>
      <c r="G12998" s="412"/>
      <c r="H12998" s="413"/>
    </row>
    <row r="12999" spans="2:8" ht="40.5" x14ac:dyDescent="0.35">
      <c r="B12999" s="410" t="s">
        <v>13807</v>
      </c>
      <c r="C12999" s="411" t="s">
        <v>559</v>
      </c>
      <c r="D12999" s="412"/>
      <c r="E12999" s="412">
        <v>101.75</v>
      </c>
      <c r="F12999" s="412">
        <v>0</v>
      </c>
      <c r="G12999" s="412"/>
      <c r="H12999" s="413"/>
    </row>
    <row r="13000" spans="2:8" ht="40.5" x14ac:dyDescent="0.35">
      <c r="B13000" s="410" t="s">
        <v>13808</v>
      </c>
      <c r="C13000" s="411" t="s">
        <v>559</v>
      </c>
      <c r="D13000" s="412"/>
      <c r="E13000" s="412">
        <v>323.75</v>
      </c>
      <c r="F13000" s="412">
        <v>0</v>
      </c>
      <c r="G13000" s="412"/>
      <c r="H13000" s="413"/>
    </row>
    <row r="13001" spans="2:8" ht="40.5" x14ac:dyDescent="0.35">
      <c r="B13001" s="410" t="s">
        <v>13809</v>
      </c>
      <c r="C13001" s="411" t="s">
        <v>559</v>
      </c>
      <c r="D13001" s="412"/>
      <c r="E13001" s="412">
        <v>508.75</v>
      </c>
      <c r="F13001" s="412">
        <v>0</v>
      </c>
      <c r="G13001" s="412"/>
      <c r="H13001" s="413"/>
    </row>
    <row r="13002" spans="2:8" ht="40.5" x14ac:dyDescent="0.35">
      <c r="B13002" s="410" t="s">
        <v>13810</v>
      </c>
      <c r="C13002" s="411" t="s">
        <v>559</v>
      </c>
      <c r="D13002" s="412"/>
      <c r="E13002" s="412">
        <v>101.75</v>
      </c>
      <c r="F13002" s="412">
        <v>0</v>
      </c>
      <c r="G13002" s="412"/>
      <c r="H13002" s="413"/>
    </row>
    <row r="13003" spans="2:8" ht="40.5" x14ac:dyDescent="0.35">
      <c r="B13003" s="410" t="s">
        <v>13811</v>
      </c>
      <c r="C13003" s="411" t="s">
        <v>559</v>
      </c>
      <c r="D13003" s="412"/>
      <c r="E13003" s="412">
        <v>4417.1099999999997</v>
      </c>
      <c r="F13003" s="412">
        <v>0</v>
      </c>
      <c r="G13003" s="412"/>
      <c r="H13003" s="413"/>
    </row>
    <row r="13004" spans="2:8" ht="40.5" x14ac:dyDescent="0.35">
      <c r="B13004" s="410" t="s">
        <v>13812</v>
      </c>
      <c r="C13004" s="411" t="s">
        <v>573</v>
      </c>
      <c r="D13004" s="412"/>
      <c r="E13004" s="412">
        <v>147.63999999999999</v>
      </c>
      <c r="F13004" s="412">
        <v>0</v>
      </c>
      <c r="G13004" s="412"/>
      <c r="H13004" s="413"/>
    </row>
    <row r="13005" spans="2:8" ht="40.5" x14ac:dyDescent="0.35">
      <c r="B13005" s="410" t="s">
        <v>13813</v>
      </c>
      <c r="C13005" s="411" t="s">
        <v>577</v>
      </c>
      <c r="D13005" s="412"/>
      <c r="E13005" s="412">
        <v>277.5</v>
      </c>
      <c r="F13005" s="412">
        <v>0</v>
      </c>
      <c r="G13005" s="412"/>
      <c r="H13005" s="413"/>
    </row>
    <row r="13006" spans="2:8" ht="40.5" x14ac:dyDescent="0.35">
      <c r="B13006" s="410" t="s">
        <v>13814</v>
      </c>
      <c r="C13006" s="411" t="s">
        <v>577</v>
      </c>
      <c r="D13006" s="412"/>
      <c r="E13006" s="412">
        <v>238.42</v>
      </c>
      <c r="F13006" s="412">
        <v>0</v>
      </c>
      <c r="G13006" s="412"/>
      <c r="H13006" s="413"/>
    </row>
    <row r="13007" spans="2:8" ht="40.5" x14ac:dyDescent="0.35">
      <c r="B13007" s="410" t="s">
        <v>13815</v>
      </c>
      <c r="C13007" s="411" t="s">
        <v>577</v>
      </c>
      <c r="D13007" s="412"/>
      <c r="E13007" s="412">
        <v>215.3</v>
      </c>
      <c r="F13007" s="412">
        <v>0</v>
      </c>
      <c r="G13007" s="412"/>
      <c r="H13007" s="413"/>
    </row>
    <row r="13008" spans="2:8" ht="40.5" x14ac:dyDescent="0.35">
      <c r="B13008" s="410" t="s">
        <v>13816</v>
      </c>
      <c r="C13008" s="411" t="s">
        <v>577</v>
      </c>
      <c r="D13008" s="412"/>
      <c r="E13008" s="412">
        <v>601.25</v>
      </c>
      <c r="F13008" s="412">
        <v>0</v>
      </c>
      <c r="G13008" s="412"/>
      <c r="H13008" s="413"/>
    </row>
    <row r="13009" spans="2:8" ht="40.5" x14ac:dyDescent="0.35">
      <c r="B13009" s="410" t="s">
        <v>13817</v>
      </c>
      <c r="C13009" s="411" t="s">
        <v>577</v>
      </c>
      <c r="D13009" s="412"/>
      <c r="E13009" s="412">
        <v>201.42</v>
      </c>
      <c r="F13009" s="412">
        <v>0</v>
      </c>
      <c r="G13009" s="412"/>
      <c r="H13009" s="413"/>
    </row>
    <row r="13010" spans="2:8" ht="40.5" x14ac:dyDescent="0.35">
      <c r="B13010" s="410" t="s">
        <v>13818</v>
      </c>
      <c r="C13010" s="411" t="s">
        <v>577</v>
      </c>
      <c r="D13010" s="412"/>
      <c r="E13010" s="412">
        <v>1017.5</v>
      </c>
      <c r="F13010" s="412">
        <v>0</v>
      </c>
      <c r="G13010" s="412"/>
      <c r="H13010" s="413"/>
    </row>
    <row r="13011" spans="2:8" ht="27.75" x14ac:dyDescent="0.35">
      <c r="B13011" s="410" t="s">
        <v>13819</v>
      </c>
      <c r="C13011" s="411" t="s">
        <v>589</v>
      </c>
      <c r="D13011" s="412"/>
      <c r="E13011" s="412">
        <v>277.5</v>
      </c>
      <c r="F13011" s="412">
        <v>0</v>
      </c>
      <c r="G13011" s="412"/>
      <c r="H13011" s="413"/>
    </row>
    <row r="13012" spans="2:8" ht="27.75" x14ac:dyDescent="0.35">
      <c r="B13012" s="410" t="s">
        <v>13820</v>
      </c>
      <c r="C13012" s="411" t="s">
        <v>589</v>
      </c>
      <c r="D13012" s="412"/>
      <c r="E13012" s="412">
        <v>277.5</v>
      </c>
      <c r="F13012" s="412">
        <v>0</v>
      </c>
      <c r="G13012" s="412"/>
      <c r="H13012" s="413"/>
    </row>
    <row r="13013" spans="2:8" ht="27.75" x14ac:dyDescent="0.35">
      <c r="B13013" s="410" t="s">
        <v>13821</v>
      </c>
      <c r="C13013" s="411" t="s">
        <v>589</v>
      </c>
      <c r="D13013" s="412"/>
      <c r="E13013" s="412">
        <v>231.26</v>
      </c>
      <c r="F13013" s="412">
        <v>0</v>
      </c>
      <c r="G13013" s="412"/>
      <c r="H13013" s="413"/>
    </row>
    <row r="13014" spans="2:8" ht="27.75" x14ac:dyDescent="0.35">
      <c r="B13014" s="410" t="s">
        <v>13822</v>
      </c>
      <c r="C13014" s="411" t="s">
        <v>589</v>
      </c>
      <c r="D13014" s="412"/>
      <c r="E13014" s="412">
        <v>647.5</v>
      </c>
      <c r="F13014" s="412">
        <v>0</v>
      </c>
      <c r="G13014" s="412"/>
      <c r="H13014" s="413"/>
    </row>
    <row r="13015" spans="2:8" ht="27.75" x14ac:dyDescent="0.35">
      <c r="B13015" s="410" t="s">
        <v>13823</v>
      </c>
      <c r="C13015" s="411" t="s">
        <v>589</v>
      </c>
      <c r="D13015" s="412"/>
      <c r="E13015" s="412">
        <v>203.5</v>
      </c>
      <c r="F13015" s="412">
        <v>0</v>
      </c>
      <c r="G13015" s="412"/>
      <c r="H13015" s="413"/>
    </row>
    <row r="13016" spans="2:8" ht="27.75" x14ac:dyDescent="0.35">
      <c r="B13016" s="410" t="s">
        <v>13824</v>
      </c>
      <c r="C13016" s="411" t="s">
        <v>589</v>
      </c>
      <c r="D13016" s="412"/>
      <c r="E13016" s="412">
        <v>1017.5</v>
      </c>
      <c r="F13016" s="412">
        <v>0</v>
      </c>
      <c r="G13016" s="412"/>
      <c r="H13016" s="413"/>
    </row>
    <row r="13017" spans="2:8" ht="27.75" x14ac:dyDescent="0.35">
      <c r="B13017" s="410" t="s">
        <v>13825</v>
      </c>
      <c r="C13017" s="411" t="s">
        <v>288</v>
      </c>
      <c r="D13017" s="412"/>
      <c r="E13017" s="412">
        <v>277.5</v>
      </c>
      <c r="F13017" s="412">
        <v>0</v>
      </c>
      <c r="G13017" s="412"/>
      <c r="H13017" s="413"/>
    </row>
    <row r="13018" spans="2:8" ht="27.75" x14ac:dyDescent="0.35">
      <c r="B13018" s="410" t="s">
        <v>13826</v>
      </c>
      <c r="C13018" s="411" t="s">
        <v>288</v>
      </c>
      <c r="D13018" s="412"/>
      <c r="E13018" s="412">
        <v>277.5</v>
      </c>
      <c r="F13018" s="412">
        <v>0</v>
      </c>
      <c r="G13018" s="412"/>
      <c r="H13018" s="413"/>
    </row>
    <row r="13019" spans="2:8" ht="27.75" x14ac:dyDescent="0.35">
      <c r="B13019" s="410" t="s">
        <v>13827</v>
      </c>
      <c r="C13019" s="411" t="s">
        <v>288</v>
      </c>
      <c r="D13019" s="412"/>
      <c r="E13019" s="412">
        <v>231.26</v>
      </c>
      <c r="F13019" s="412">
        <v>0</v>
      </c>
      <c r="G13019" s="412"/>
      <c r="H13019" s="413"/>
    </row>
    <row r="13020" spans="2:8" ht="27.75" x14ac:dyDescent="0.35">
      <c r="B13020" s="410" t="s">
        <v>13828</v>
      </c>
      <c r="C13020" s="411" t="s">
        <v>288</v>
      </c>
      <c r="D13020" s="412"/>
      <c r="E13020" s="412">
        <v>647.5</v>
      </c>
      <c r="F13020" s="412">
        <v>0</v>
      </c>
      <c r="G13020" s="412"/>
      <c r="H13020" s="413"/>
    </row>
    <row r="13021" spans="2:8" ht="27.75" x14ac:dyDescent="0.35">
      <c r="B13021" s="410" t="s">
        <v>13829</v>
      </c>
      <c r="C13021" s="411" t="s">
        <v>288</v>
      </c>
      <c r="D13021" s="412"/>
      <c r="E13021" s="412">
        <v>203.5</v>
      </c>
      <c r="F13021" s="412">
        <v>0</v>
      </c>
      <c r="G13021" s="412"/>
      <c r="H13021" s="413"/>
    </row>
    <row r="13022" spans="2:8" ht="27.75" x14ac:dyDescent="0.35">
      <c r="B13022" s="410" t="s">
        <v>13830</v>
      </c>
      <c r="C13022" s="411" t="s">
        <v>288</v>
      </c>
      <c r="D13022" s="412"/>
      <c r="E13022" s="412">
        <v>1017.5</v>
      </c>
      <c r="F13022" s="412">
        <v>0</v>
      </c>
      <c r="G13022" s="412"/>
      <c r="H13022" s="413"/>
    </row>
    <row r="13023" spans="2:8" ht="27.75" x14ac:dyDescent="0.35">
      <c r="B13023" s="410" t="s">
        <v>13831</v>
      </c>
      <c r="C13023" s="411" t="s">
        <v>292</v>
      </c>
      <c r="D13023" s="412"/>
      <c r="E13023" s="412">
        <v>277.5</v>
      </c>
      <c r="F13023" s="412">
        <v>0</v>
      </c>
      <c r="G13023" s="412"/>
      <c r="H13023" s="413"/>
    </row>
    <row r="13024" spans="2:8" ht="27.75" x14ac:dyDescent="0.35">
      <c r="B13024" s="410" t="s">
        <v>13832</v>
      </c>
      <c r="C13024" s="411" t="s">
        <v>292</v>
      </c>
      <c r="D13024" s="412"/>
      <c r="E13024" s="412">
        <v>277.5</v>
      </c>
      <c r="F13024" s="412">
        <v>0</v>
      </c>
      <c r="G13024" s="412"/>
      <c r="H13024" s="413"/>
    </row>
    <row r="13025" spans="2:8" ht="27.75" x14ac:dyDescent="0.35">
      <c r="B13025" s="410" t="s">
        <v>13833</v>
      </c>
      <c r="C13025" s="411" t="s">
        <v>292</v>
      </c>
      <c r="D13025" s="412"/>
      <c r="E13025" s="412">
        <v>231.26</v>
      </c>
      <c r="F13025" s="412">
        <v>0</v>
      </c>
      <c r="G13025" s="412"/>
      <c r="H13025" s="413"/>
    </row>
    <row r="13026" spans="2:8" ht="27.75" x14ac:dyDescent="0.35">
      <c r="B13026" s="410" t="s">
        <v>13834</v>
      </c>
      <c r="C13026" s="411" t="s">
        <v>292</v>
      </c>
      <c r="D13026" s="412"/>
      <c r="E13026" s="412">
        <v>647.5</v>
      </c>
      <c r="F13026" s="412">
        <v>0</v>
      </c>
      <c r="G13026" s="412"/>
      <c r="H13026" s="413"/>
    </row>
    <row r="13027" spans="2:8" ht="27.75" x14ac:dyDescent="0.35">
      <c r="B13027" s="410" t="s">
        <v>13835</v>
      </c>
      <c r="C13027" s="411" t="s">
        <v>292</v>
      </c>
      <c r="D13027" s="412"/>
      <c r="E13027" s="412">
        <v>1017.5</v>
      </c>
      <c r="F13027" s="412">
        <v>0</v>
      </c>
      <c r="G13027" s="412"/>
      <c r="H13027" s="413"/>
    </row>
    <row r="13028" spans="2:8" ht="27.75" x14ac:dyDescent="0.35">
      <c r="B13028" s="410" t="s">
        <v>13836</v>
      </c>
      <c r="C13028" s="411" t="s">
        <v>292</v>
      </c>
      <c r="D13028" s="412"/>
      <c r="E13028" s="412">
        <v>203.5</v>
      </c>
      <c r="F13028" s="412">
        <v>0</v>
      </c>
      <c r="G13028" s="412"/>
      <c r="H13028" s="413"/>
    </row>
    <row r="13029" spans="2:8" ht="27.75" x14ac:dyDescent="0.35">
      <c r="B13029" s="410" t="s">
        <v>13837</v>
      </c>
      <c r="C13029" s="411" t="s">
        <v>292</v>
      </c>
      <c r="D13029" s="412"/>
      <c r="E13029" s="412">
        <v>231.26</v>
      </c>
      <c r="F13029" s="412">
        <v>0</v>
      </c>
      <c r="G13029" s="412"/>
      <c r="H13029" s="413"/>
    </row>
    <row r="13030" spans="2:8" ht="27.75" x14ac:dyDescent="0.35">
      <c r="B13030" s="410" t="s">
        <v>13838</v>
      </c>
      <c r="C13030" s="411" t="s">
        <v>292</v>
      </c>
      <c r="D13030" s="412"/>
      <c r="E13030" s="412">
        <v>203.5</v>
      </c>
      <c r="F13030" s="412">
        <v>0</v>
      </c>
      <c r="G13030" s="412"/>
      <c r="H13030" s="413"/>
    </row>
    <row r="13031" spans="2:8" ht="27.75" x14ac:dyDescent="0.35">
      <c r="B13031" s="410" t="s">
        <v>13839</v>
      </c>
      <c r="C13031" s="411" t="s">
        <v>292</v>
      </c>
      <c r="D13031" s="412"/>
      <c r="E13031" s="412">
        <v>6680</v>
      </c>
      <c r="F13031" s="412">
        <v>0</v>
      </c>
      <c r="G13031" s="412"/>
      <c r="H13031" s="413"/>
    </row>
    <row r="13032" spans="2:8" ht="27.75" x14ac:dyDescent="0.35">
      <c r="B13032" s="410" t="s">
        <v>13840</v>
      </c>
      <c r="C13032" s="411" t="s">
        <v>296</v>
      </c>
      <c r="D13032" s="412"/>
      <c r="E13032" s="412">
        <v>277.5</v>
      </c>
      <c r="F13032" s="412">
        <v>0</v>
      </c>
      <c r="G13032" s="412"/>
      <c r="H13032" s="413"/>
    </row>
    <row r="13033" spans="2:8" ht="27.75" x14ac:dyDescent="0.35">
      <c r="B13033" s="410" t="s">
        <v>13841</v>
      </c>
      <c r="C13033" s="411" t="s">
        <v>296</v>
      </c>
      <c r="D13033" s="412"/>
      <c r="E13033" s="412">
        <v>277.5</v>
      </c>
      <c r="F13033" s="412">
        <v>0</v>
      </c>
      <c r="G13033" s="412"/>
      <c r="H13033" s="413"/>
    </row>
    <row r="13034" spans="2:8" ht="27.75" x14ac:dyDescent="0.35">
      <c r="B13034" s="410" t="s">
        <v>13842</v>
      </c>
      <c r="C13034" s="411" t="s">
        <v>296</v>
      </c>
      <c r="D13034" s="412"/>
      <c r="E13034" s="412">
        <v>217.38</v>
      </c>
      <c r="F13034" s="412">
        <v>0</v>
      </c>
      <c r="G13034" s="412"/>
      <c r="H13034" s="413"/>
    </row>
    <row r="13035" spans="2:8" ht="27.75" x14ac:dyDescent="0.35">
      <c r="B13035" s="410" t="s">
        <v>13843</v>
      </c>
      <c r="C13035" s="411" t="s">
        <v>296</v>
      </c>
      <c r="D13035" s="412"/>
      <c r="E13035" s="412">
        <v>647.5</v>
      </c>
      <c r="F13035" s="412">
        <v>0</v>
      </c>
      <c r="G13035" s="412"/>
      <c r="H13035" s="413"/>
    </row>
    <row r="13036" spans="2:8" ht="27.75" x14ac:dyDescent="0.35">
      <c r="B13036" s="410" t="s">
        <v>13844</v>
      </c>
      <c r="C13036" s="411" t="s">
        <v>296</v>
      </c>
      <c r="D13036" s="412"/>
      <c r="E13036" s="412">
        <v>1017.5</v>
      </c>
      <c r="F13036" s="412">
        <v>0</v>
      </c>
      <c r="G13036" s="412"/>
      <c r="H13036" s="413"/>
    </row>
    <row r="13037" spans="2:8" ht="27.75" x14ac:dyDescent="0.35">
      <c r="B13037" s="410" t="s">
        <v>13845</v>
      </c>
      <c r="C13037" s="411" t="s">
        <v>296</v>
      </c>
      <c r="D13037" s="412"/>
      <c r="E13037" s="412">
        <v>203.5</v>
      </c>
      <c r="F13037" s="412">
        <v>0</v>
      </c>
      <c r="G13037" s="412"/>
      <c r="H13037" s="413"/>
    </row>
    <row r="13038" spans="2:8" ht="27.75" x14ac:dyDescent="0.35">
      <c r="B13038" s="410" t="s">
        <v>13846</v>
      </c>
      <c r="C13038" s="411" t="s">
        <v>296</v>
      </c>
      <c r="D13038" s="412"/>
      <c r="E13038" s="412">
        <v>231.26</v>
      </c>
      <c r="F13038" s="412">
        <v>0</v>
      </c>
      <c r="G13038" s="412"/>
      <c r="H13038" s="413"/>
    </row>
    <row r="13039" spans="2:8" ht="27.75" x14ac:dyDescent="0.35">
      <c r="B13039" s="410" t="s">
        <v>13847</v>
      </c>
      <c r="C13039" s="411" t="s">
        <v>296</v>
      </c>
      <c r="D13039" s="412"/>
      <c r="E13039" s="412">
        <v>203.5</v>
      </c>
      <c r="F13039" s="412">
        <v>0</v>
      </c>
      <c r="G13039" s="412"/>
      <c r="H13039" s="413"/>
    </row>
    <row r="13040" spans="2:8" ht="27.75" x14ac:dyDescent="0.35">
      <c r="B13040" s="410" t="s">
        <v>13848</v>
      </c>
      <c r="C13040" s="411" t="s">
        <v>296</v>
      </c>
      <c r="D13040" s="412"/>
      <c r="E13040" s="412">
        <v>6650</v>
      </c>
      <c r="F13040" s="412">
        <v>0</v>
      </c>
      <c r="G13040" s="412"/>
      <c r="H13040" s="413"/>
    </row>
    <row r="13041" spans="2:8" ht="27.75" x14ac:dyDescent="0.35">
      <c r="B13041" s="410" t="s">
        <v>13849</v>
      </c>
      <c r="C13041" s="411" t="s">
        <v>300</v>
      </c>
      <c r="D13041" s="412"/>
      <c r="E13041" s="412">
        <v>231.26</v>
      </c>
      <c r="F13041" s="412">
        <v>0</v>
      </c>
      <c r="G13041" s="412"/>
      <c r="H13041" s="413"/>
    </row>
    <row r="13042" spans="2:8" ht="27.75" x14ac:dyDescent="0.35">
      <c r="B13042" s="410" t="s">
        <v>13850</v>
      </c>
      <c r="C13042" s="411" t="s">
        <v>300</v>
      </c>
      <c r="D13042" s="412"/>
      <c r="E13042" s="412">
        <v>203.5</v>
      </c>
      <c r="F13042" s="412">
        <v>0</v>
      </c>
      <c r="G13042" s="412"/>
      <c r="H13042" s="413"/>
    </row>
    <row r="13043" spans="2:8" ht="27.75" x14ac:dyDescent="0.35">
      <c r="B13043" s="410" t="s">
        <v>13851</v>
      </c>
      <c r="C13043" s="411" t="s">
        <v>300</v>
      </c>
      <c r="D13043" s="412"/>
      <c r="E13043" s="412">
        <v>277.5</v>
      </c>
      <c r="F13043" s="412">
        <v>0</v>
      </c>
      <c r="G13043" s="412"/>
      <c r="H13043" s="413"/>
    </row>
    <row r="13044" spans="2:8" ht="27.75" x14ac:dyDescent="0.35">
      <c r="B13044" s="410" t="s">
        <v>13852</v>
      </c>
      <c r="C13044" s="411" t="s">
        <v>300</v>
      </c>
      <c r="D13044" s="412"/>
      <c r="E13044" s="412">
        <v>277.5</v>
      </c>
      <c r="F13044" s="412">
        <v>0</v>
      </c>
      <c r="G13044" s="412"/>
      <c r="H13044" s="413"/>
    </row>
    <row r="13045" spans="2:8" ht="27.75" x14ac:dyDescent="0.35">
      <c r="B13045" s="410" t="s">
        <v>13853</v>
      </c>
      <c r="C13045" s="411" t="s">
        <v>300</v>
      </c>
      <c r="D13045" s="412"/>
      <c r="E13045" s="412">
        <v>203.5</v>
      </c>
      <c r="F13045" s="412">
        <v>0</v>
      </c>
      <c r="G13045" s="412"/>
      <c r="H13045" s="413"/>
    </row>
    <row r="13046" spans="2:8" ht="27.75" x14ac:dyDescent="0.35">
      <c r="B13046" s="410" t="s">
        <v>13854</v>
      </c>
      <c r="C13046" s="411" t="s">
        <v>300</v>
      </c>
      <c r="D13046" s="412"/>
      <c r="E13046" s="412">
        <v>647.5</v>
      </c>
      <c r="F13046" s="412">
        <v>0</v>
      </c>
      <c r="G13046" s="412"/>
      <c r="H13046" s="413"/>
    </row>
    <row r="13047" spans="2:8" ht="27.75" x14ac:dyDescent="0.35">
      <c r="B13047" s="410" t="s">
        <v>13855</v>
      </c>
      <c r="C13047" s="411" t="s">
        <v>300</v>
      </c>
      <c r="D13047" s="412"/>
      <c r="E13047" s="412">
        <v>1024.08</v>
      </c>
      <c r="F13047" s="412">
        <v>0</v>
      </c>
      <c r="G13047" s="412"/>
      <c r="H13047" s="413"/>
    </row>
    <row r="13048" spans="2:8" ht="27.75" x14ac:dyDescent="0.35">
      <c r="B13048" s="410" t="s">
        <v>13856</v>
      </c>
      <c r="C13048" s="411" t="s">
        <v>300</v>
      </c>
      <c r="D13048" s="412"/>
      <c r="E13048" s="412">
        <v>1017.5</v>
      </c>
      <c r="F13048" s="412">
        <v>0</v>
      </c>
      <c r="G13048" s="412"/>
      <c r="H13048" s="413"/>
    </row>
    <row r="13049" spans="2:8" ht="27.75" x14ac:dyDescent="0.35">
      <c r="B13049" s="410" t="s">
        <v>13857</v>
      </c>
      <c r="C13049" s="411" t="s">
        <v>300</v>
      </c>
      <c r="D13049" s="412"/>
      <c r="E13049" s="412">
        <v>203.5</v>
      </c>
      <c r="F13049" s="412">
        <v>0</v>
      </c>
      <c r="G13049" s="412"/>
      <c r="H13049" s="413"/>
    </row>
    <row r="13050" spans="2:8" ht="27.75" x14ac:dyDescent="0.35">
      <c r="B13050" s="410" t="s">
        <v>13858</v>
      </c>
      <c r="C13050" s="411" t="s">
        <v>304</v>
      </c>
      <c r="D13050" s="412"/>
      <c r="E13050" s="412">
        <v>277.5</v>
      </c>
      <c r="F13050" s="412">
        <v>0</v>
      </c>
      <c r="G13050" s="412"/>
      <c r="H13050" s="413"/>
    </row>
    <row r="13051" spans="2:8" ht="27.75" x14ac:dyDescent="0.35">
      <c r="B13051" s="410" t="s">
        <v>13859</v>
      </c>
      <c r="C13051" s="411" t="s">
        <v>304</v>
      </c>
      <c r="D13051" s="412"/>
      <c r="E13051" s="412">
        <v>277.5</v>
      </c>
      <c r="F13051" s="412">
        <v>0</v>
      </c>
      <c r="G13051" s="412"/>
      <c r="H13051" s="413"/>
    </row>
    <row r="13052" spans="2:8" ht="27.75" x14ac:dyDescent="0.35">
      <c r="B13052" s="410" t="s">
        <v>13860</v>
      </c>
      <c r="C13052" s="411" t="s">
        <v>304</v>
      </c>
      <c r="D13052" s="412"/>
      <c r="E13052" s="412">
        <v>231.26</v>
      </c>
      <c r="F13052" s="412">
        <v>0</v>
      </c>
      <c r="G13052" s="412"/>
      <c r="H13052" s="413"/>
    </row>
    <row r="13053" spans="2:8" ht="27.75" x14ac:dyDescent="0.35">
      <c r="B13053" s="410" t="s">
        <v>13861</v>
      </c>
      <c r="C13053" s="411" t="s">
        <v>304</v>
      </c>
      <c r="D13053" s="412"/>
      <c r="E13053" s="412">
        <v>647.5</v>
      </c>
      <c r="F13053" s="412">
        <v>0</v>
      </c>
      <c r="G13053" s="412"/>
      <c r="H13053" s="413"/>
    </row>
    <row r="13054" spans="2:8" ht="27.75" x14ac:dyDescent="0.35">
      <c r="B13054" s="410" t="s">
        <v>13862</v>
      </c>
      <c r="C13054" s="411" t="s">
        <v>304</v>
      </c>
      <c r="D13054" s="412"/>
      <c r="E13054" s="412">
        <v>1017.5</v>
      </c>
      <c r="F13054" s="412">
        <v>0</v>
      </c>
      <c r="G13054" s="412"/>
      <c r="H13054" s="413"/>
    </row>
    <row r="13055" spans="2:8" ht="27.75" x14ac:dyDescent="0.35">
      <c r="B13055" s="410" t="s">
        <v>13863</v>
      </c>
      <c r="C13055" s="411" t="s">
        <v>304</v>
      </c>
      <c r="D13055" s="412"/>
      <c r="E13055" s="412">
        <v>203.5</v>
      </c>
      <c r="F13055" s="412">
        <v>0</v>
      </c>
      <c r="G13055" s="412"/>
      <c r="H13055" s="413"/>
    </row>
    <row r="13056" spans="2:8" ht="27.75" x14ac:dyDescent="0.35">
      <c r="B13056" s="410" t="s">
        <v>13864</v>
      </c>
      <c r="C13056" s="411" t="s">
        <v>304</v>
      </c>
      <c r="D13056" s="412"/>
      <c r="E13056" s="412">
        <v>231.26</v>
      </c>
      <c r="F13056" s="412">
        <v>0</v>
      </c>
      <c r="G13056" s="412"/>
      <c r="H13056" s="413"/>
    </row>
    <row r="13057" spans="2:8" ht="27.75" x14ac:dyDescent="0.35">
      <c r="B13057" s="410" t="s">
        <v>13865</v>
      </c>
      <c r="C13057" s="411" t="s">
        <v>304</v>
      </c>
      <c r="D13057" s="412"/>
      <c r="E13057" s="412">
        <v>203.5</v>
      </c>
      <c r="F13057" s="412">
        <v>0</v>
      </c>
      <c r="G13057" s="412"/>
      <c r="H13057" s="413"/>
    </row>
    <row r="13058" spans="2:8" ht="27.75" x14ac:dyDescent="0.35">
      <c r="B13058" s="410" t="s">
        <v>13866</v>
      </c>
      <c r="C13058" s="411" t="s">
        <v>304</v>
      </c>
      <c r="D13058" s="412"/>
      <c r="E13058" s="412">
        <v>6680</v>
      </c>
      <c r="F13058" s="412">
        <v>0</v>
      </c>
      <c r="G13058" s="412"/>
      <c r="H13058" s="413"/>
    </row>
    <row r="13059" spans="2:8" ht="27.75" x14ac:dyDescent="0.35">
      <c r="B13059" s="410" t="s">
        <v>13867</v>
      </c>
      <c r="C13059" s="411" t="s">
        <v>304</v>
      </c>
      <c r="D13059" s="412"/>
      <c r="E13059" s="412">
        <v>4956.5600000000004</v>
      </c>
      <c r="F13059" s="412">
        <v>0</v>
      </c>
      <c r="G13059" s="412"/>
      <c r="H13059" s="413"/>
    </row>
    <row r="13060" spans="2:8" ht="27.75" x14ac:dyDescent="0.35">
      <c r="B13060" s="410" t="s">
        <v>13868</v>
      </c>
      <c r="C13060" s="411" t="s">
        <v>308</v>
      </c>
      <c r="D13060" s="412"/>
      <c r="E13060" s="412">
        <v>115.63</v>
      </c>
      <c r="F13060" s="412">
        <v>0</v>
      </c>
      <c r="G13060" s="412"/>
      <c r="H13060" s="413"/>
    </row>
    <row r="13061" spans="2:8" ht="27.75" x14ac:dyDescent="0.35">
      <c r="B13061" s="410" t="s">
        <v>13869</v>
      </c>
      <c r="C13061" s="411" t="s">
        <v>308</v>
      </c>
      <c r="D13061" s="412"/>
      <c r="E13061" s="412">
        <v>101.75</v>
      </c>
      <c r="F13061" s="412">
        <v>0</v>
      </c>
      <c r="G13061" s="412"/>
      <c r="H13061" s="413"/>
    </row>
    <row r="13062" spans="2:8" ht="27.75" x14ac:dyDescent="0.35">
      <c r="B13062" s="410" t="s">
        <v>13870</v>
      </c>
      <c r="C13062" s="411" t="s">
        <v>308</v>
      </c>
      <c r="D13062" s="412"/>
      <c r="E13062" s="412">
        <v>138.75</v>
      </c>
      <c r="F13062" s="412">
        <v>0</v>
      </c>
      <c r="G13062" s="412"/>
      <c r="H13062" s="413"/>
    </row>
    <row r="13063" spans="2:8" ht="27.75" x14ac:dyDescent="0.35">
      <c r="B13063" s="410" t="s">
        <v>13871</v>
      </c>
      <c r="C13063" s="411" t="s">
        <v>308</v>
      </c>
      <c r="D13063" s="412"/>
      <c r="E13063" s="412">
        <v>138.75</v>
      </c>
      <c r="F13063" s="412">
        <v>0</v>
      </c>
      <c r="G13063" s="412"/>
      <c r="H13063" s="413"/>
    </row>
    <row r="13064" spans="2:8" ht="27.75" x14ac:dyDescent="0.35">
      <c r="B13064" s="410" t="s">
        <v>13872</v>
      </c>
      <c r="C13064" s="411" t="s">
        <v>308</v>
      </c>
      <c r="D13064" s="412"/>
      <c r="E13064" s="412">
        <v>101.75</v>
      </c>
      <c r="F13064" s="412">
        <v>0</v>
      </c>
      <c r="G13064" s="412"/>
      <c r="H13064" s="413"/>
    </row>
    <row r="13065" spans="2:8" ht="27.75" x14ac:dyDescent="0.35">
      <c r="B13065" s="410" t="s">
        <v>13873</v>
      </c>
      <c r="C13065" s="411" t="s">
        <v>308</v>
      </c>
      <c r="D13065" s="412"/>
      <c r="E13065" s="412">
        <v>323.75</v>
      </c>
      <c r="F13065" s="412">
        <v>0</v>
      </c>
      <c r="G13065" s="412"/>
      <c r="H13065" s="413"/>
    </row>
    <row r="13066" spans="2:8" ht="27.75" x14ac:dyDescent="0.35">
      <c r="B13066" s="410" t="s">
        <v>13874</v>
      </c>
      <c r="C13066" s="411" t="s">
        <v>308</v>
      </c>
      <c r="D13066" s="412"/>
      <c r="E13066" s="412">
        <v>512.04</v>
      </c>
      <c r="F13066" s="412">
        <v>0</v>
      </c>
      <c r="G13066" s="412"/>
      <c r="H13066" s="413"/>
    </row>
    <row r="13067" spans="2:8" ht="27.75" x14ac:dyDescent="0.35">
      <c r="B13067" s="410" t="s">
        <v>13875</v>
      </c>
      <c r="C13067" s="411" t="s">
        <v>308</v>
      </c>
      <c r="D13067" s="412"/>
      <c r="E13067" s="412">
        <v>508.75</v>
      </c>
      <c r="F13067" s="412">
        <v>0</v>
      </c>
      <c r="G13067" s="412"/>
      <c r="H13067" s="413"/>
    </row>
    <row r="13068" spans="2:8" ht="27.75" x14ac:dyDescent="0.35">
      <c r="B13068" s="410" t="s">
        <v>13876</v>
      </c>
      <c r="C13068" s="411" t="s">
        <v>308</v>
      </c>
      <c r="D13068" s="412"/>
      <c r="E13068" s="412">
        <v>101.75</v>
      </c>
      <c r="F13068" s="412">
        <v>0</v>
      </c>
      <c r="G13068" s="412"/>
      <c r="H13068" s="413"/>
    </row>
    <row r="13069" spans="2:8" ht="27.75" x14ac:dyDescent="0.35">
      <c r="B13069" s="410" t="s">
        <v>13877</v>
      </c>
      <c r="C13069" s="411" t="s">
        <v>282</v>
      </c>
      <c r="D13069" s="412"/>
      <c r="E13069" s="412">
        <v>231.26</v>
      </c>
      <c r="F13069" s="412">
        <v>0</v>
      </c>
      <c r="G13069" s="412"/>
      <c r="H13069" s="413"/>
    </row>
    <row r="13070" spans="2:8" ht="27.75" x14ac:dyDescent="0.35">
      <c r="B13070" s="410" t="s">
        <v>13878</v>
      </c>
      <c r="C13070" s="411" t="s">
        <v>282</v>
      </c>
      <c r="D13070" s="412"/>
      <c r="E13070" s="412">
        <v>203.5</v>
      </c>
      <c r="F13070" s="412">
        <v>0</v>
      </c>
      <c r="G13070" s="412"/>
      <c r="H13070" s="413"/>
    </row>
    <row r="13071" spans="2:8" ht="27.75" x14ac:dyDescent="0.35">
      <c r="B13071" s="410" t="s">
        <v>13879</v>
      </c>
      <c r="C13071" s="411" t="s">
        <v>282</v>
      </c>
      <c r="D13071" s="412"/>
      <c r="E13071" s="412">
        <v>277.5</v>
      </c>
      <c r="F13071" s="412">
        <v>0</v>
      </c>
      <c r="G13071" s="412"/>
      <c r="H13071" s="413"/>
    </row>
    <row r="13072" spans="2:8" ht="27.75" x14ac:dyDescent="0.35">
      <c r="B13072" s="410" t="s">
        <v>13880</v>
      </c>
      <c r="C13072" s="411" t="s">
        <v>282</v>
      </c>
      <c r="D13072" s="412"/>
      <c r="E13072" s="412">
        <v>277.5</v>
      </c>
      <c r="F13072" s="412">
        <v>0</v>
      </c>
      <c r="G13072" s="412"/>
      <c r="H13072" s="413"/>
    </row>
    <row r="13073" spans="2:8" ht="27.75" x14ac:dyDescent="0.35">
      <c r="B13073" s="410" t="s">
        <v>13881</v>
      </c>
      <c r="C13073" s="411" t="s">
        <v>282</v>
      </c>
      <c r="D13073" s="412"/>
      <c r="E13073" s="412">
        <v>203.5</v>
      </c>
      <c r="F13073" s="412">
        <v>0</v>
      </c>
      <c r="G13073" s="412"/>
      <c r="H13073" s="413"/>
    </row>
    <row r="13074" spans="2:8" ht="27.75" x14ac:dyDescent="0.35">
      <c r="B13074" s="410" t="s">
        <v>13882</v>
      </c>
      <c r="C13074" s="411" t="s">
        <v>282</v>
      </c>
      <c r="D13074" s="412"/>
      <c r="E13074" s="412">
        <v>647.5</v>
      </c>
      <c r="F13074" s="412">
        <v>0</v>
      </c>
      <c r="G13074" s="412"/>
      <c r="H13074" s="413"/>
    </row>
    <row r="13075" spans="2:8" ht="27.75" x14ac:dyDescent="0.35">
      <c r="B13075" s="410" t="s">
        <v>13883</v>
      </c>
      <c r="C13075" s="411" t="s">
        <v>282</v>
      </c>
      <c r="D13075" s="412"/>
      <c r="E13075" s="412">
        <v>1024.08</v>
      </c>
      <c r="F13075" s="412">
        <v>0</v>
      </c>
      <c r="G13075" s="412"/>
      <c r="H13075" s="413"/>
    </row>
    <row r="13076" spans="2:8" ht="27.75" x14ac:dyDescent="0.35">
      <c r="B13076" s="410" t="s">
        <v>13884</v>
      </c>
      <c r="C13076" s="411" t="s">
        <v>282</v>
      </c>
      <c r="D13076" s="412"/>
      <c r="E13076" s="412">
        <v>1017.5</v>
      </c>
      <c r="F13076" s="412">
        <v>0</v>
      </c>
      <c r="G13076" s="412"/>
      <c r="H13076" s="413"/>
    </row>
    <row r="13077" spans="2:8" ht="27.75" x14ac:dyDescent="0.35">
      <c r="B13077" s="410" t="s">
        <v>13885</v>
      </c>
      <c r="C13077" s="411" t="s">
        <v>282</v>
      </c>
      <c r="D13077" s="412"/>
      <c r="E13077" s="412">
        <v>203.5</v>
      </c>
      <c r="F13077" s="412">
        <v>0</v>
      </c>
      <c r="G13077" s="412"/>
      <c r="H13077" s="413"/>
    </row>
    <row r="13078" spans="2:8" x14ac:dyDescent="0.35">
      <c r="B13078" s="410" t="s">
        <v>13886</v>
      </c>
      <c r="C13078" s="411" t="s">
        <v>2692</v>
      </c>
      <c r="D13078" s="412">
        <v>0</v>
      </c>
      <c r="E13078" s="412">
        <v>64770.78</v>
      </c>
      <c r="F13078" s="412">
        <v>0</v>
      </c>
      <c r="G13078" s="412">
        <v>64770.78</v>
      </c>
      <c r="H13078" s="413"/>
    </row>
    <row r="13079" spans="2:8" ht="40.5" x14ac:dyDescent="0.35">
      <c r="B13079" s="410" t="s">
        <v>13887</v>
      </c>
      <c r="C13079" s="411" t="s">
        <v>393</v>
      </c>
      <c r="D13079" s="412"/>
      <c r="E13079" s="412">
        <v>366</v>
      </c>
      <c r="F13079" s="412">
        <v>0</v>
      </c>
      <c r="G13079" s="412"/>
      <c r="H13079" s="413"/>
    </row>
    <row r="13080" spans="2:8" ht="40.5" x14ac:dyDescent="0.35">
      <c r="B13080" s="410" t="s">
        <v>13888</v>
      </c>
      <c r="C13080" s="411" t="s">
        <v>393</v>
      </c>
      <c r="D13080" s="412"/>
      <c r="E13080" s="412">
        <v>366</v>
      </c>
      <c r="F13080" s="412">
        <v>0</v>
      </c>
      <c r="G13080" s="412"/>
      <c r="H13080" s="413"/>
    </row>
    <row r="13081" spans="2:8" ht="40.5" x14ac:dyDescent="0.35">
      <c r="B13081" s="410" t="s">
        <v>13889</v>
      </c>
      <c r="C13081" s="411" t="s">
        <v>393</v>
      </c>
      <c r="D13081" s="412"/>
      <c r="E13081" s="412">
        <v>305</v>
      </c>
      <c r="F13081" s="412">
        <v>0</v>
      </c>
      <c r="G13081" s="412"/>
      <c r="H13081" s="413"/>
    </row>
    <row r="13082" spans="2:8" ht="40.5" x14ac:dyDescent="0.35">
      <c r="B13082" s="410" t="s">
        <v>13890</v>
      </c>
      <c r="C13082" s="411" t="s">
        <v>393</v>
      </c>
      <c r="D13082" s="412"/>
      <c r="E13082" s="412">
        <v>854</v>
      </c>
      <c r="F13082" s="412">
        <v>0</v>
      </c>
      <c r="G13082" s="412"/>
      <c r="H13082" s="413"/>
    </row>
    <row r="13083" spans="2:8" ht="40.5" x14ac:dyDescent="0.35">
      <c r="B13083" s="410" t="s">
        <v>13891</v>
      </c>
      <c r="C13083" s="411" t="s">
        <v>393</v>
      </c>
      <c r="D13083" s="412"/>
      <c r="E13083" s="412">
        <v>268.39999999999998</v>
      </c>
      <c r="F13083" s="412">
        <v>0</v>
      </c>
      <c r="G13083" s="412"/>
      <c r="H13083" s="413"/>
    </row>
    <row r="13084" spans="2:8" ht="40.5" x14ac:dyDescent="0.35">
      <c r="B13084" s="410" t="s">
        <v>13892</v>
      </c>
      <c r="C13084" s="411" t="s">
        <v>393</v>
      </c>
      <c r="D13084" s="412"/>
      <c r="E13084" s="412">
        <v>1342</v>
      </c>
      <c r="F13084" s="412">
        <v>0</v>
      </c>
      <c r="G13084" s="412"/>
      <c r="H13084" s="413"/>
    </row>
    <row r="13085" spans="2:8" ht="40.5" x14ac:dyDescent="0.35">
      <c r="B13085" s="410" t="s">
        <v>13893</v>
      </c>
      <c r="C13085" s="411" t="s">
        <v>393</v>
      </c>
      <c r="D13085" s="412"/>
      <c r="E13085" s="412">
        <v>405.65</v>
      </c>
      <c r="F13085" s="412">
        <v>0</v>
      </c>
      <c r="G13085" s="412"/>
      <c r="H13085" s="413"/>
    </row>
    <row r="13086" spans="2:8" ht="27.75" x14ac:dyDescent="0.35">
      <c r="B13086" s="410" t="s">
        <v>13894</v>
      </c>
      <c r="C13086" s="411" t="s">
        <v>434</v>
      </c>
      <c r="D13086" s="412"/>
      <c r="E13086" s="412">
        <v>366</v>
      </c>
      <c r="F13086" s="412">
        <v>0</v>
      </c>
      <c r="G13086" s="412"/>
      <c r="H13086" s="413"/>
    </row>
    <row r="13087" spans="2:8" ht="27.75" x14ac:dyDescent="0.35">
      <c r="B13087" s="410" t="s">
        <v>13895</v>
      </c>
      <c r="C13087" s="411" t="s">
        <v>434</v>
      </c>
      <c r="D13087" s="412"/>
      <c r="E13087" s="412">
        <v>366</v>
      </c>
      <c r="F13087" s="412">
        <v>0</v>
      </c>
      <c r="G13087" s="412"/>
      <c r="H13087" s="413"/>
    </row>
    <row r="13088" spans="2:8" ht="27.75" x14ac:dyDescent="0.35">
      <c r="B13088" s="410" t="s">
        <v>13896</v>
      </c>
      <c r="C13088" s="411" t="s">
        <v>434</v>
      </c>
      <c r="D13088" s="412"/>
      <c r="E13088" s="412">
        <v>305</v>
      </c>
      <c r="F13088" s="412">
        <v>0</v>
      </c>
      <c r="G13088" s="412"/>
      <c r="H13088" s="413"/>
    </row>
    <row r="13089" spans="2:8" ht="27.75" x14ac:dyDescent="0.35">
      <c r="B13089" s="410" t="s">
        <v>13897</v>
      </c>
      <c r="C13089" s="411" t="s">
        <v>434</v>
      </c>
      <c r="D13089" s="412"/>
      <c r="E13089" s="412">
        <v>854</v>
      </c>
      <c r="F13089" s="412">
        <v>0</v>
      </c>
      <c r="G13089" s="412"/>
      <c r="H13089" s="413"/>
    </row>
    <row r="13090" spans="2:8" ht="27.75" x14ac:dyDescent="0.35">
      <c r="B13090" s="410" t="s">
        <v>13898</v>
      </c>
      <c r="C13090" s="411" t="s">
        <v>434</v>
      </c>
      <c r="D13090" s="412"/>
      <c r="E13090" s="412">
        <v>268.39999999999998</v>
      </c>
      <c r="F13090" s="412">
        <v>0</v>
      </c>
      <c r="G13090" s="412"/>
      <c r="H13090" s="413"/>
    </row>
    <row r="13091" spans="2:8" ht="27.75" x14ac:dyDescent="0.35">
      <c r="B13091" s="410" t="s">
        <v>13899</v>
      </c>
      <c r="C13091" s="411" t="s">
        <v>434</v>
      </c>
      <c r="D13091" s="412"/>
      <c r="E13091" s="412">
        <v>1342</v>
      </c>
      <c r="F13091" s="412">
        <v>0</v>
      </c>
      <c r="G13091" s="412"/>
      <c r="H13091" s="413"/>
    </row>
    <row r="13092" spans="2:8" ht="53.25" x14ac:dyDescent="0.35">
      <c r="B13092" s="410" t="s">
        <v>13900</v>
      </c>
      <c r="C13092" s="411" t="s">
        <v>436</v>
      </c>
      <c r="D13092" s="412"/>
      <c r="E13092" s="412">
        <v>366</v>
      </c>
      <c r="F13092" s="412">
        <v>0</v>
      </c>
      <c r="G13092" s="412"/>
      <c r="H13092" s="413"/>
    </row>
    <row r="13093" spans="2:8" ht="53.25" x14ac:dyDescent="0.35">
      <c r="B13093" s="410" t="s">
        <v>13901</v>
      </c>
      <c r="C13093" s="411" t="s">
        <v>436</v>
      </c>
      <c r="D13093" s="412"/>
      <c r="E13093" s="412">
        <v>366</v>
      </c>
      <c r="F13093" s="412">
        <v>0</v>
      </c>
      <c r="G13093" s="412"/>
      <c r="H13093" s="413"/>
    </row>
    <row r="13094" spans="2:8" ht="53.25" x14ac:dyDescent="0.35">
      <c r="B13094" s="410" t="s">
        <v>13902</v>
      </c>
      <c r="C13094" s="411" t="s">
        <v>436</v>
      </c>
      <c r="D13094" s="412"/>
      <c r="E13094" s="412">
        <v>305</v>
      </c>
      <c r="F13094" s="412">
        <v>0</v>
      </c>
      <c r="G13094" s="412"/>
      <c r="H13094" s="413"/>
    </row>
    <row r="13095" spans="2:8" ht="53.25" x14ac:dyDescent="0.35">
      <c r="B13095" s="410" t="s">
        <v>13903</v>
      </c>
      <c r="C13095" s="411" t="s">
        <v>436</v>
      </c>
      <c r="D13095" s="412"/>
      <c r="E13095" s="412">
        <v>854</v>
      </c>
      <c r="F13095" s="412">
        <v>0</v>
      </c>
      <c r="G13095" s="412"/>
      <c r="H13095" s="413"/>
    </row>
    <row r="13096" spans="2:8" ht="53.25" x14ac:dyDescent="0.35">
      <c r="B13096" s="410" t="s">
        <v>13904</v>
      </c>
      <c r="C13096" s="411" t="s">
        <v>436</v>
      </c>
      <c r="D13096" s="412"/>
      <c r="E13096" s="412">
        <v>268.39999999999998</v>
      </c>
      <c r="F13096" s="412">
        <v>0</v>
      </c>
      <c r="G13096" s="412"/>
      <c r="H13096" s="413"/>
    </row>
    <row r="13097" spans="2:8" ht="53.25" x14ac:dyDescent="0.35">
      <c r="B13097" s="410" t="s">
        <v>13905</v>
      </c>
      <c r="C13097" s="411" t="s">
        <v>436</v>
      </c>
      <c r="D13097" s="412"/>
      <c r="E13097" s="412">
        <v>1342</v>
      </c>
      <c r="F13097" s="412">
        <v>0</v>
      </c>
      <c r="G13097" s="412"/>
      <c r="H13097" s="413"/>
    </row>
    <row r="13098" spans="2:8" ht="53.25" x14ac:dyDescent="0.35">
      <c r="B13098" s="410" t="s">
        <v>13906</v>
      </c>
      <c r="C13098" s="411" t="s">
        <v>436</v>
      </c>
      <c r="D13098" s="412"/>
      <c r="E13098" s="412">
        <v>268.39999999999998</v>
      </c>
      <c r="F13098" s="412">
        <v>0</v>
      </c>
      <c r="G13098" s="412"/>
      <c r="H13098" s="413"/>
    </row>
    <row r="13099" spans="2:8" ht="53.25" x14ac:dyDescent="0.35">
      <c r="B13099" s="410" t="s">
        <v>13907</v>
      </c>
      <c r="C13099" s="411" t="s">
        <v>436</v>
      </c>
      <c r="D13099" s="412"/>
      <c r="E13099" s="412">
        <v>292.82</v>
      </c>
      <c r="F13099" s="412">
        <v>0</v>
      </c>
      <c r="G13099" s="412"/>
      <c r="H13099" s="413"/>
    </row>
    <row r="13100" spans="2:8" ht="53.25" x14ac:dyDescent="0.35">
      <c r="B13100" s="410" t="s">
        <v>13908</v>
      </c>
      <c r="C13100" s="411" t="s">
        <v>436</v>
      </c>
      <c r="D13100" s="412"/>
      <c r="E13100" s="412">
        <v>268.39999999999998</v>
      </c>
      <c r="F13100" s="412">
        <v>0</v>
      </c>
      <c r="G13100" s="412"/>
      <c r="H13100" s="413"/>
    </row>
    <row r="13101" spans="2:8" ht="40.5" x14ac:dyDescent="0.35">
      <c r="B13101" s="410" t="s">
        <v>13909</v>
      </c>
      <c r="C13101" s="411" t="s">
        <v>559</v>
      </c>
      <c r="D13101" s="412"/>
      <c r="E13101" s="412">
        <v>490.17</v>
      </c>
      <c r="F13101" s="412">
        <v>0</v>
      </c>
      <c r="G13101" s="412"/>
      <c r="H13101" s="413"/>
    </row>
    <row r="13102" spans="2:8" ht="40.5" x14ac:dyDescent="0.35">
      <c r="B13102" s="410" t="s">
        <v>13910</v>
      </c>
      <c r="C13102" s="411" t="s">
        <v>559</v>
      </c>
      <c r="D13102" s="412"/>
      <c r="E13102" s="412">
        <v>471.87</v>
      </c>
      <c r="F13102" s="412">
        <v>0</v>
      </c>
      <c r="G13102" s="412"/>
      <c r="H13102" s="413"/>
    </row>
    <row r="13103" spans="2:8" ht="40.5" x14ac:dyDescent="0.35">
      <c r="B13103" s="410" t="s">
        <v>13911</v>
      </c>
      <c r="C13103" s="411" t="s">
        <v>559</v>
      </c>
      <c r="D13103" s="412"/>
      <c r="E13103" s="412">
        <v>183</v>
      </c>
      <c r="F13103" s="412">
        <v>0</v>
      </c>
      <c r="G13103" s="412"/>
      <c r="H13103" s="413"/>
    </row>
    <row r="13104" spans="2:8" ht="40.5" x14ac:dyDescent="0.35">
      <c r="B13104" s="410" t="s">
        <v>13912</v>
      </c>
      <c r="C13104" s="411" t="s">
        <v>559</v>
      </c>
      <c r="D13104" s="412"/>
      <c r="E13104" s="412">
        <v>183</v>
      </c>
      <c r="F13104" s="412">
        <v>0</v>
      </c>
      <c r="G13104" s="412"/>
      <c r="H13104" s="413"/>
    </row>
    <row r="13105" spans="2:8" ht="40.5" x14ac:dyDescent="0.35">
      <c r="B13105" s="410" t="s">
        <v>13913</v>
      </c>
      <c r="C13105" s="411" t="s">
        <v>559</v>
      </c>
      <c r="D13105" s="412"/>
      <c r="E13105" s="412">
        <v>134.19999999999999</v>
      </c>
      <c r="F13105" s="412">
        <v>0</v>
      </c>
      <c r="G13105" s="412"/>
      <c r="H13105" s="413"/>
    </row>
    <row r="13106" spans="2:8" ht="40.5" x14ac:dyDescent="0.35">
      <c r="B13106" s="410" t="s">
        <v>13914</v>
      </c>
      <c r="C13106" s="411" t="s">
        <v>559</v>
      </c>
      <c r="D13106" s="412"/>
      <c r="E13106" s="412">
        <v>427</v>
      </c>
      <c r="F13106" s="412">
        <v>0</v>
      </c>
      <c r="G13106" s="412"/>
      <c r="H13106" s="413"/>
    </row>
    <row r="13107" spans="2:8" ht="40.5" x14ac:dyDescent="0.35">
      <c r="B13107" s="410" t="s">
        <v>13915</v>
      </c>
      <c r="C13107" s="411" t="s">
        <v>559</v>
      </c>
      <c r="D13107" s="412"/>
      <c r="E13107" s="412">
        <v>671</v>
      </c>
      <c r="F13107" s="412">
        <v>0</v>
      </c>
      <c r="G13107" s="412"/>
      <c r="H13107" s="413"/>
    </row>
    <row r="13108" spans="2:8" ht="40.5" x14ac:dyDescent="0.35">
      <c r="B13108" s="410" t="s">
        <v>13916</v>
      </c>
      <c r="C13108" s="411" t="s">
        <v>559</v>
      </c>
      <c r="D13108" s="412"/>
      <c r="E13108" s="412">
        <v>134.19999999999999</v>
      </c>
      <c r="F13108" s="412">
        <v>0</v>
      </c>
      <c r="G13108" s="412"/>
      <c r="H13108" s="413"/>
    </row>
    <row r="13109" spans="2:8" ht="40.5" x14ac:dyDescent="0.35">
      <c r="B13109" s="410" t="s">
        <v>13917</v>
      </c>
      <c r="C13109" s="411" t="s">
        <v>559</v>
      </c>
      <c r="D13109" s="412"/>
      <c r="E13109" s="412">
        <v>3431.03</v>
      </c>
      <c r="F13109" s="412">
        <v>0</v>
      </c>
      <c r="G13109" s="412"/>
      <c r="H13109" s="413"/>
    </row>
    <row r="13110" spans="2:8" ht="40.5" x14ac:dyDescent="0.35">
      <c r="B13110" s="410" t="s">
        <v>13918</v>
      </c>
      <c r="C13110" s="411" t="s">
        <v>573</v>
      </c>
      <c r="D13110" s="412"/>
      <c r="E13110" s="412">
        <v>140</v>
      </c>
      <c r="F13110" s="412">
        <v>0</v>
      </c>
      <c r="G13110" s="412"/>
      <c r="H13110" s="413"/>
    </row>
    <row r="13111" spans="2:8" ht="40.5" x14ac:dyDescent="0.35">
      <c r="B13111" s="410" t="s">
        <v>13919</v>
      </c>
      <c r="C13111" s="411" t="s">
        <v>577</v>
      </c>
      <c r="D13111" s="412"/>
      <c r="E13111" s="412">
        <v>366</v>
      </c>
      <c r="F13111" s="412">
        <v>0</v>
      </c>
      <c r="G13111" s="412"/>
      <c r="H13111" s="413"/>
    </row>
    <row r="13112" spans="2:8" ht="40.5" x14ac:dyDescent="0.35">
      <c r="B13112" s="410" t="s">
        <v>13920</v>
      </c>
      <c r="C13112" s="411" t="s">
        <v>577</v>
      </c>
      <c r="D13112" s="412"/>
      <c r="E13112" s="412">
        <v>314.45999999999998</v>
      </c>
      <c r="F13112" s="412">
        <v>0</v>
      </c>
      <c r="G13112" s="412"/>
      <c r="H13112" s="413"/>
    </row>
    <row r="13113" spans="2:8" ht="40.5" x14ac:dyDescent="0.35">
      <c r="B13113" s="410" t="s">
        <v>13921</v>
      </c>
      <c r="C13113" s="411" t="s">
        <v>577</v>
      </c>
      <c r="D13113" s="412"/>
      <c r="E13113" s="412">
        <v>283.95999999999998</v>
      </c>
      <c r="F13113" s="412">
        <v>0</v>
      </c>
      <c r="G13113" s="412"/>
      <c r="H13113" s="413"/>
    </row>
    <row r="13114" spans="2:8" ht="40.5" x14ac:dyDescent="0.35">
      <c r="B13114" s="410" t="s">
        <v>13922</v>
      </c>
      <c r="C13114" s="411" t="s">
        <v>577</v>
      </c>
      <c r="D13114" s="412"/>
      <c r="E13114" s="412">
        <v>793</v>
      </c>
      <c r="F13114" s="412">
        <v>0</v>
      </c>
      <c r="G13114" s="412"/>
      <c r="H13114" s="413"/>
    </row>
    <row r="13115" spans="2:8" ht="40.5" x14ac:dyDescent="0.35">
      <c r="B13115" s="410" t="s">
        <v>13923</v>
      </c>
      <c r="C13115" s="411" t="s">
        <v>577</v>
      </c>
      <c r="D13115" s="412"/>
      <c r="E13115" s="412">
        <v>265.66000000000003</v>
      </c>
      <c r="F13115" s="412">
        <v>0</v>
      </c>
      <c r="G13115" s="412"/>
      <c r="H13115" s="413"/>
    </row>
    <row r="13116" spans="2:8" ht="40.5" x14ac:dyDescent="0.35">
      <c r="B13116" s="410" t="s">
        <v>13924</v>
      </c>
      <c r="C13116" s="411" t="s">
        <v>577</v>
      </c>
      <c r="D13116" s="412"/>
      <c r="E13116" s="412">
        <v>1342</v>
      </c>
      <c r="F13116" s="412">
        <v>0</v>
      </c>
      <c r="G13116" s="412"/>
      <c r="H13116" s="413"/>
    </row>
    <row r="13117" spans="2:8" ht="27.75" x14ac:dyDescent="0.35">
      <c r="B13117" s="410" t="s">
        <v>13925</v>
      </c>
      <c r="C13117" s="411" t="s">
        <v>589</v>
      </c>
      <c r="D13117" s="412"/>
      <c r="E13117" s="412">
        <v>366</v>
      </c>
      <c r="F13117" s="412">
        <v>0</v>
      </c>
      <c r="G13117" s="412"/>
      <c r="H13117" s="413"/>
    </row>
    <row r="13118" spans="2:8" ht="27.75" x14ac:dyDescent="0.35">
      <c r="B13118" s="410" t="s">
        <v>13926</v>
      </c>
      <c r="C13118" s="411" t="s">
        <v>589</v>
      </c>
      <c r="D13118" s="412"/>
      <c r="E13118" s="412">
        <v>366</v>
      </c>
      <c r="F13118" s="412">
        <v>0</v>
      </c>
      <c r="G13118" s="412"/>
      <c r="H13118" s="413"/>
    </row>
    <row r="13119" spans="2:8" ht="27.75" x14ac:dyDescent="0.35">
      <c r="B13119" s="410" t="s">
        <v>13927</v>
      </c>
      <c r="C13119" s="411" t="s">
        <v>589</v>
      </c>
      <c r="D13119" s="412"/>
      <c r="E13119" s="412">
        <v>305</v>
      </c>
      <c r="F13119" s="412">
        <v>0</v>
      </c>
      <c r="G13119" s="412"/>
      <c r="H13119" s="413"/>
    </row>
    <row r="13120" spans="2:8" ht="27.75" x14ac:dyDescent="0.35">
      <c r="B13120" s="410" t="s">
        <v>13928</v>
      </c>
      <c r="C13120" s="411" t="s">
        <v>589</v>
      </c>
      <c r="D13120" s="412"/>
      <c r="E13120" s="412">
        <v>854</v>
      </c>
      <c r="F13120" s="412">
        <v>0</v>
      </c>
      <c r="G13120" s="412"/>
      <c r="H13120" s="413"/>
    </row>
    <row r="13121" spans="2:8" ht="27.75" x14ac:dyDescent="0.35">
      <c r="B13121" s="410" t="s">
        <v>13929</v>
      </c>
      <c r="C13121" s="411" t="s">
        <v>589</v>
      </c>
      <c r="D13121" s="412"/>
      <c r="E13121" s="412">
        <v>268.39999999999998</v>
      </c>
      <c r="F13121" s="412">
        <v>0</v>
      </c>
      <c r="G13121" s="412"/>
      <c r="H13121" s="413"/>
    </row>
    <row r="13122" spans="2:8" ht="27.75" x14ac:dyDescent="0.35">
      <c r="B13122" s="410" t="s">
        <v>13930</v>
      </c>
      <c r="C13122" s="411" t="s">
        <v>589</v>
      </c>
      <c r="D13122" s="412"/>
      <c r="E13122" s="412">
        <v>1342</v>
      </c>
      <c r="F13122" s="412">
        <v>0</v>
      </c>
      <c r="G13122" s="412"/>
      <c r="H13122" s="413"/>
    </row>
    <row r="13123" spans="2:8" ht="27.75" x14ac:dyDescent="0.35">
      <c r="B13123" s="410" t="s">
        <v>13931</v>
      </c>
      <c r="C13123" s="411" t="s">
        <v>288</v>
      </c>
      <c r="D13123" s="412"/>
      <c r="E13123" s="412">
        <v>366</v>
      </c>
      <c r="F13123" s="412">
        <v>0</v>
      </c>
      <c r="G13123" s="412"/>
      <c r="H13123" s="413"/>
    </row>
    <row r="13124" spans="2:8" ht="27.75" x14ac:dyDescent="0.35">
      <c r="B13124" s="410" t="s">
        <v>13932</v>
      </c>
      <c r="C13124" s="411" t="s">
        <v>288</v>
      </c>
      <c r="D13124" s="412"/>
      <c r="E13124" s="412">
        <v>366</v>
      </c>
      <c r="F13124" s="412">
        <v>0</v>
      </c>
      <c r="G13124" s="412"/>
      <c r="H13124" s="413"/>
    </row>
    <row r="13125" spans="2:8" ht="27.75" x14ac:dyDescent="0.35">
      <c r="B13125" s="410" t="s">
        <v>13933</v>
      </c>
      <c r="C13125" s="411" t="s">
        <v>288</v>
      </c>
      <c r="D13125" s="412"/>
      <c r="E13125" s="412">
        <v>305</v>
      </c>
      <c r="F13125" s="412">
        <v>0</v>
      </c>
      <c r="G13125" s="412"/>
      <c r="H13125" s="413"/>
    </row>
    <row r="13126" spans="2:8" ht="27.75" x14ac:dyDescent="0.35">
      <c r="B13126" s="410" t="s">
        <v>13934</v>
      </c>
      <c r="C13126" s="411" t="s">
        <v>288</v>
      </c>
      <c r="D13126" s="412"/>
      <c r="E13126" s="412">
        <v>854</v>
      </c>
      <c r="F13126" s="412">
        <v>0</v>
      </c>
      <c r="G13126" s="412"/>
      <c r="H13126" s="413"/>
    </row>
    <row r="13127" spans="2:8" ht="27.75" x14ac:dyDescent="0.35">
      <c r="B13127" s="410" t="s">
        <v>13935</v>
      </c>
      <c r="C13127" s="411" t="s">
        <v>288</v>
      </c>
      <c r="D13127" s="412"/>
      <c r="E13127" s="412">
        <v>268.39999999999998</v>
      </c>
      <c r="F13127" s="412">
        <v>0</v>
      </c>
      <c r="G13127" s="412"/>
      <c r="H13127" s="413"/>
    </row>
    <row r="13128" spans="2:8" ht="27.75" x14ac:dyDescent="0.35">
      <c r="B13128" s="410" t="s">
        <v>13936</v>
      </c>
      <c r="C13128" s="411" t="s">
        <v>288</v>
      </c>
      <c r="D13128" s="412"/>
      <c r="E13128" s="412">
        <v>1342</v>
      </c>
      <c r="F13128" s="412">
        <v>0</v>
      </c>
      <c r="G13128" s="412"/>
      <c r="H13128" s="413"/>
    </row>
    <row r="13129" spans="2:8" ht="27.75" x14ac:dyDescent="0.35">
      <c r="B13129" s="410" t="s">
        <v>13937</v>
      </c>
      <c r="C13129" s="411" t="s">
        <v>292</v>
      </c>
      <c r="D13129" s="412"/>
      <c r="E13129" s="412">
        <v>366</v>
      </c>
      <c r="F13129" s="412">
        <v>0</v>
      </c>
      <c r="G13129" s="412"/>
      <c r="H13129" s="413"/>
    </row>
    <row r="13130" spans="2:8" ht="27.75" x14ac:dyDescent="0.35">
      <c r="B13130" s="410" t="s">
        <v>13938</v>
      </c>
      <c r="C13130" s="411" t="s">
        <v>292</v>
      </c>
      <c r="D13130" s="412"/>
      <c r="E13130" s="412">
        <v>366</v>
      </c>
      <c r="F13130" s="412">
        <v>0</v>
      </c>
      <c r="G13130" s="412"/>
      <c r="H13130" s="413"/>
    </row>
    <row r="13131" spans="2:8" ht="27.75" x14ac:dyDescent="0.35">
      <c r="B13131" s="410" t="s">
        <v>13939</v>
      </c>
      <c r="C13131" s="411" t="s">
        <v>292</v>
      </c>
      <c r="D13131" s="412"/>
      <c r="E13131" s="412">
        <v>305</v>
      </c>
      <c r="F13131" s="412">
        <v>0</v>
      </c>
      <c r="G13131" s="412"/>
      <c r="H13131" s="413"/>
    </row>
    <row r="13132" spans="2:8" ht="27.75" x14ac:dyDescent="0.35">
      <c r="B13132" s="410" t="s">
        <v>13940</v>
      </c>
      <c r="C13132" s="411" t="s">
        <v>292</v>
      </c>
      <c r="D13132" s="412"/>
      <c r="E13132" s="412">
        <v>854</v>
      </c>
      <c r="F13132" s="412">
        <v>0</v>
      </c>
      <c r="G13132" s="412"/>
      <c r="H13132" s="413"/>
    </row>
    <row r="13133" spans="2:8" ht="27.75" x14ac:dyDescent="0.35">
      <c r="B13133" s="410" t="s">
        <v>13941</v>
      </c>
      <c r="C13133" s="411" t="s">
        <v>292</v>
      </c>
      <c r="D13133" s="412"/>
      <c r="E13133" s="412">
        <v>1342</v>
      </c>
      <c r="F13133" s="412">
        <v>0</v>
      </c>
      <c r="G13133" s="412"/>
      <c r="H13133" s="413"/>
    </row>
    <row r="13134" spans="2:8" ht="27.75" x14ac:dyDescent="0.35">
      <c r="B13134" s="410" t="s">
        <v>13942</v>
      </c>
      <c r="C13134" s="411" t="s">
        <v>292</v>
      </c>
      <c r="D13134" s="412"/>
      <c r="E13134" s="412">
        <v>268.39999999999998</v>
      </c>
      <c r="F13134" s="412">
        <v>0</v>
      </c>
      <c r="G13134" s="412"/>
      <c r="H13134" s="413"/>
    </row>
    <row r="13135" spans="2:8" ht="27.75" x14ac:dyDescent="0.35">
      <c r="B13135" s="410" t="s">
        <v>13943</v>
      </c>
      <c r="C13135" s="411" t="s">
        <v>292</v>
      </c>
      <c r="D13135" s="412"/>
      <c r="E13135" s="412">
        <v>305</v>
      </c>
      <c r="F13135" s="412">
        <v>0</v>
      </c>
      <c r="G13135" s="412"/>
      <c r="H13135" s="413"/>
    </row>
    <row r="13136" spans="2:8" ht="27.75" x14ac:dyDescent="0.35">
      <c r="B13136" s="410" t="s">
        <v>13944</v>
      </c>
      <c r="C13136" s="411" t="s">
        <v>292</v>
      </c>
      <c r="D13136" s="412"/>
      <c r="E13136" s="412">
        <v>268.39999999999998</v>
      </c>
      <c r="F13136" s="412">
        <v>0</v>
      </c>
      <c r="G13136" s="412"/>
      <c r="H13136" s="413"/>
    </row>
    <row r="13137" spans="2:8" ht="27.75" x14ac:dyDescent="0.35">
      <c r="B13137" s="410" t="s">
        <v>13945</v>
      </c>
      <c r="C13137" s="411" t="s">
        <v>292</v>
      </c>
      <c r="D13137" s="412"/>
      <c r="E13137" s="412">
        <v>4956.5600000000004</v>
      </c>
      <c r="F13137" s="412">
        <v>0</v>
      </c>
      <c r="G13137" s="412"/>
      <c r="H13137" s="413"/>
    </row>
    <row r="13138" spans="2:8" ht="27.75" x14ac:dyDescent="0.35">
      <c r="B13138" s="410" t="s">
        <v>13946</v>
      </c>
      <c r="C13138" s="411" t="s">
        <v>296</v>
      </c>
      <c r="D13138" s="412"/>
      <c r="E13138" s="412">
        <v>366</v>
      </c>
      <c r="F13138" s="412">
        <v>0</v>
      </c>
      <c r="G13138" s="412"/>
      <c r="H13138" s="413"/>
    </row>
    <row r="13139" spans="2:8" ht="27.75" x14ac:dyDescent="0.35">
      <c r="B13139" s="410" t="s">
        <v>13947</v>
      </c>
      <c r="C13139" s="411" t="s">
        <v>296</v>
      </c>
      <c r="D13139" s="412"/>
      <c r="E13139" s="412">
        <v>366</v>
      </c>
      <c r="F13139" s="412">
        <v>0</v>
      </c>
      <c r="G13139" s="412"/>
      <c r="H13139" s="413"/>
    </row>
    <row r="13140" spans="2:8" ht="27.75" x14ac:dyDescent="0.35">
      <c r="B13140" s="410" t="s">
        <v>13948</v>
      </c>
      <c r="C13140" s="411" t="s">
        <v>296</v>
      </c>
      <c r="D13140" s="412"/>
      <c r="E13140" s="412">
        <v>286.7</v>
      </c>
      <c r="F13140" s="412">
        <v>0</v>
      </c>
      <c r="G13140" s="412"/>
      <c r="H13140" s="413"/>
    </row>
    <row r="13141" spans="2:8" ht="27.75" x14ac:dyDescent="0.35">
      <c r="B13141" s="410" t="s">
        <v>13949</v>
      </c>
      <c r="C13141" s="411" t="s">
        <v>296</v>
      </c>
      <c r="D13141" s="412"/>
      <c r="E13141" s="412">
        <v>854</v>
      </c>
      <c r="F13141" s="412">
        <v>0</v>
      </c>
      <c r="G13141" s="412"/>
      <c r="H13141" s="413"/>
    </row>
    <row r="13142" spans="2:8" ht="27.75" x14ac:dyDescent="0.35">
      <c r="B13142" s="410" t="s">
        <v>13950</v>
      </c>
      <c r="C13142" s="411" t="s">
        <v>296</v>
      </c>
      <c r="D13142" s="412"/>
      <c r="E13142" s="412">
        <v>1342</v>
      </c>
      <c r="F13142" s="412">
        <v>0</v>
      </c>
      <c r="G13142" s="412"/>
      <c r="H13142" s="413"/>
    </row>
    <row r="13143" spans="2:8" ht="27.75" x14ac:dyDescent="0.35">
      <c r="B13143" s="410" t="s">
        <v>13951</v>
      </c>
      <c r="C13143" s="411" t="s">
        <v>296</v>
      </c>
      <c r="D13143" s="412"/>
      <c r="E13143" s="412">
        <v>268.39999999999998</v>
      </c>
      <c r="F13143" s="412">
        <v>0</v>
      </c>
      <c r="G13143" s="412"/>
      <c r="H13143" s="413"/>
    </row>
    <row r="13144" spans="2:8" ht="27.75" x14ac:dyDescent="0.35">
      <c r="B13144" s="410" t="s">
        <v>13952</v>
      </c>
      <c r="C13144" s="411" t="s">
        <v>296</v>
      </c>
      <c r="D13144" s="412"/>
      <c r="E13144" s="412">
        <v>305</v>
      </c>
      <c r="F13144" s="412">
        <v>0</v>
      </c>
      <c r="G13144" s="412"/>
      <c r="H13144" s="413"/>
    </row>
    <row r="13145" spans="2:8" ht="27.75" x14ac:dyDescent="0.35">
      <c r="B13145" s="410" t="s">
        <v>13953</v>
      </c>
      <c r="C13145" s="411" t="s">
        <v>296</v>
      </c>
      <c r="D13145" s="412"/>
      <c r="E13145" s="412">
        <v>268.39999999999998</v>
      </c>
      <c r="F13145" s="412">
        <v>0</v>
      </c>
      <c r="G13145" s="412"/>
      <c r="H13145" s="413"/>
    </row>
    <row r="13146" spans="2:8" ht="27.75" x14ac:dyDescent="0.35">
      <c r="B13146" s="410" t="s">
        <v>13954</v>
      </c>
      <c r="C13146" s="411" t="s">
        <v>296</v>
      </c>
      <c r="D13146" s="412"/>
      <c r="E13146" s="412">
        <v>4934.3</v>
      </c>
      <c r="F13146" s="412">
        <v>0</v>
      </c>
      <c r="G13146" s="412"/>
      <c r="H13146" s="413"/>
    </row>
    <row r="13147" spans="2:8" ht="27.75" x14ac:dyDescent="0.35">
      <c r="B13147" s="410" t="s">
        <v>13955</v>
      </c>
      <c r="C13147" s="411" t="s">
        <v>300</v>
      </c>
      <c r="D13147" s="412"/>
      <c r="E13147" s="412">
        <v>305</v>
      </c>
      <c r="F13147" s="412">
        <v>0</v>
      </c>
      <c r="G13147" s="412"/>
      <c r="H13147" s="413"/>
    </row>
    <row r="13148" spans="2:8" ht="27.75" x14ac:dyDescent="0.35">
      <c r="B13148" s="410" t="s">
        <v>13956</v>
      </c>
      <c r="C13148" s="411" t="s">
        <v>300</v>
      </c>
      <c r="D13148" s="412"/>
      <c r="E13148" s="412">
        <v>268.39999999999998</v>
      </c>
      <c r="F13148" s="412">
        <v>0</v>
      </c>
      <c r="G13148" s="412"/>
      <c r="H13148" s="413"/>
    </row>
    <row r="13149" spans="2:8" ht="27.75" x14ac:dyDescent="0.35">
      <c r="B13149" s="410" t="s">
        <v>13957</v>
      </c>
      <c r="C13149" s="411" t="s">
        <v>300</v>
      </c>
      <c r="D13149" s="412"/>
      <c r="E13149" s="412">
        <v>366</v>
      </c>
      <c r="F13149" s="412">
        <v>0</v>
      </c>
      <c r="G13149" s="412"/>
      <c r="H13149" s="413"/>
    </row>
    <row r="13150" spans="2:8" ht="27.75" x14ac:dyDescent="0.35">
      <c r="B13150" s="410" t="s">
        <v>13958</v>
      </c>
      <c r="C13150" s="411" t="s">
        <v>300</v>
      </c>
      <c r="D13150" s="412"/>
      <c r="E13150" s="412">
        <v>366</v>
      </c>
      <c r="F13150" s="412">
        <v>0</v>
      </c>
      <c r="G13150" s="412"/>
      <c r="H13150" s="413"/>
    </row>
    <row r="13151" spans="2:8" ht="27.75" x14ac:dyDescent="0.35">
      <c r="B13151" s="410" t="s">
        <v>13959</v>
      </c>
      <c r="C13151" s="411" t="s">
        <v>300</v>
      </c>
      <c r="D13151" s="412"/>
      <c r="E13151" s="412">
        <v>268.39999999999998</v>
      </c>
      <c r="F13151" s="412">
        <v>0</v>
      </c>
      <c r="G13151" s="412"/>
      <c r="H13151" s="413"/>
    </row>
    <row r="13152" spans="2:8" ht="27.75" x14ac:dyDescent="0.35">
      <c r="B13152" s="410" t="s">
        <v>13960</v>
      </c>
      <c r="C13152" s="411" t="s">
        <v>300</v>
      </c>
      <c r="D13152" s="412"/>
      <c r="E13152" s="412">
        <v>854</v>
      </c>
      <c r="F13152" s="412">
        <v>0</v>
      </c>
      <c r="G13152" s="412"/>
      <c r="H13152" s="413"/>
    </row>
    <row r="13153" spans="2:8" ht="27.75" x14ac:dyDescent="0.35">
      <c r="B13153" s="410" t="s">
        <v>13961</v>
      </c>
      <c r="C13153" s="411" t="s">
        <v>300</v>
      </c>
      <c r="D13153" s="412"/>
      <c r="E13153" s="412">
        <v>1350.68</v>
      </c>
      <c r="F13153" s="412">
        <v>0</v>
      </c>
      <c r="G13153" s="412"/>
      <c r="H13153" s="413"/>
    </row>
    <row r="13154" spans="2:8" ht="27.75" x14ac:dyDescent="0.35">
      <c r="B13154" s="410" t="s">
        <v>13962</v>
      </c>
      <c r="C13154" s="411" t="s">
        <v>300</v>
      </c>
      <c r="D13154" s="412"/>
      <c r="E13154" s="412">
        <v>1342</v>
      </c>
      <c r="F13154" s="412">
        <v>0</v>
      </c>
      <c r="G13154" s="412"/>
      <c r="H13154" s="413"/>
    </row>
    <row r="13155" spans="2:8" ht="27.75" x14ac:dyDescent="0.35">
      <c r="B13155" s="410" t="s">
        <v>13963</v>
      </c>
      <c r="C13155" s="411" t="s">
        <v>300</v>
      </c>
      <c r="D13155" s="412"/>
      <c r="E13155" s="412">
        <v>268.39999999999998</v>
      </c>
      <c r="F13155" s="412">
        <v>0</v>
      </c>
      <c r="G13155" s="412"/>
      <c r="H13155" s="413"/>
    </row>
    <row r="13156" spans="2:8" ht="27.75" x14ac:dyDescent="0.35">
      <c r="B13156" s="410" t="s">
        <v>13964</v>
      </c>
      <c r="C13156" s="411" t="s">
        <v>304</v>
      </c>
      <c r="D13156" s="412"/>
      <c r="E13156" s="412">
        <v>366</v>
      </c>
      <c r="F13156" s="412">
        <v>0</v>
      </c>
      <c r="G13156" s="412"/>
      <c r="H13156" s="413"/>
    </row>
    <row r="13157" spans="2:8" ht="27.75" x14ac:dyDescent="0.35">
      <c r="B13157" s="410" t="s">
        <v>13965</v>
      </c>
      <c r="C13157" s="411" t="s">
        <v>304</v>
      </c>
      <c r="D13157" s="412"/>
      <c r="E13157" s="412">
        <v>366</v>
      </c>
      <c r="F13157" s="412">
        <v>0</v>
      </c>
      <c r="G13157" s="412"/>
      <c r="H13157" s="413"/>
    </row>
    <row r="13158" spans="2:8" ht="27.75" x14ac:dyDescent="0.35">
      <c r="B13158" s="410" t="s">
        <v>13966</v>
      </c>
      <c r="C13158" s="411" t="s">
        <v>304</v>
      </c>
      <c r="D13158" s="412"/>
      <c r="E13158" s="412">
        <v>305</v>
      </c>
      <c r="F13158" s="412">
        <v>0</v>
      </c>
      <c r="G13158" s="412"/>
      <c r="H13158" s="413"/>
    </row>
    <row r="13159" spans="2:8" ht="27.75" x14ac:dyDescent="0.35">
      <c r="B13159" s="410" t="s">
        <v>13967</v>
      </c>
      <c r="C13159" s="411" t="s">
        <v>304</v>
      </c>
      <c r="D13159" s="412"/>
      <c r="E13159" s="412">
        <v>854</v>
      </c>
      <c r="F13159" s="412">
        <v>0</v>
      </c>
      <c r="G13159" s="412"/>
      <c r="H13159" s="413"/>
    </row>
    <row r="13160" spans="2:8" ht="27.75" x14ac:dyDescent="0.35">
      <c r="B13160" s="410" t="s">
        <v>13968</v>
      </c>
      <c r="C13160" s="411" t="s">
        <v>304</v>
      </c>
      <c r="D13160" s="412"/>
      <c r="E13160" s="412">
        <v>1342</v>
      </c>
      <c r="F13160" s="412">
        <v>0</v>
      </c>
      <c r="G13160" s="412"/>
      <c r="H13160" s="413"/>
    </row>
    <row r="13161" spans="2:8" ht="27.75" x14ac:dyDescent="0.35">
      <c r="B13161" s="410" t="s">
        <v>13969</v>
      </c>
      <c r="C13161" s="411" t="s">
        <v>304</v>
      </c>
      <c r="D13161" s="412"/>
      <c r="E13161" s="412">
        <v>268.39999999999998</v>
      </c>
      <c r="F13161" s="412">
        <v>0</v>
      </c>
      <c r="G13161" s="412"/>
      <c r="H13161" s="413"/>
    </row>
    <row r="13162" spans="2:8" ht="27.75" x14ac:dyDescent="0.35">
      <c r="B13162" s="410" t="s">
        <v>13970</v>
      </c>
      <c r="C13162" s="411" t="s">
        <v>304</v>
      </c>
      <c r="D13162" s="412"/>
      <c r="E13162" s="412">
        <v>305</v>
      </c>
      <c r="F13162" s="412">
        <v>0</v>
      </c>
      <c r="G13162" s="412"/>
      <c r="H13162" s="413"/>
    </row>
    <row r="13163" spans="2:8" ht="27.75" x14ac:dyDescent="0.35">
      <c r="B13163" s="410" t="s">
        <v>13971</v>
      </c>
      <c r="C13163" s="411" t="s">
        <v>304</v>
      </c>
      <c r="D13163" s="412"/>
      <c r="E13163" s="412">
        <v>268.39999999999998</v>
      </c>
      <c r="F13163" s="412">
        <v>0</v>
      </c>
      <c r="G13163" s="412"/>
      <c r="H13163" s="413"/>
    </row>
    <row r="13164" spans="2:8" ht="27.75" x14ac:dyDescent="0.35">
      <c r="B13164" s="410" t="s">
        <v>13972</v>
      </c>
      <c r="C13164" s="411" t="s">
        <v>304</v>
      </c>
      <c r="D13164" s="412"/>
      <c r="E13164" s="412">
        <v>828.8</v>
      </c>
      <c r="F13164" s="412">
        <v>0</v>
      </c>
      <c r="G13164" s="412"/>
      <c r="H13164" s="413"/>
    </row>
    <row r="13165" spans="2:8" ht="27.75" x14ac:dyDescent="0.35">
      <c r="B13165" s="410" t="s">
        <v>13973</v>
      </c>
      <c r="C13165" s="411" t="s">
        <v>308</v>
      </c>
      <c r="D13165" s="412"/>
      <c r="E13165" s="412">
        <v>152.5</v>
      </c>
      <c r="F13165" s="412">
        <v>0</v>
      </c>
      <c r="G13165" s="412"/>
      <c r="H13165" s="413"/>
    </row>
    <row r="13166" spans="2:8" ht="27.75" x14ac:dyDescent="0.35">
      <c r="B13166" s="410" t="s">
        <v>13974</v>
      </c>
      <c r="C13166" s="411" t="s">
        <v>308</v>
      </c>
      <c r="D13166" s="412"/>
      <c r="E13166" s="412">
        <v>134.19999999999999</v>
      </c>
      <c r="F13166" s="412">
        <v>0</v>
      </c>
      <c r="G13166" s="412"/>
      <c r="H13166" s="413"/>
    </row>
    <row r="13167" spans="2:8" ht="27.75" x14ac:dyDescent="0.35">
      <c r="B13167" s="410" t="s">
        <v>13975</v>
      </c>
      <c r="C13167" s="411" t="s">
        <v>308</v>
      </c>
      <c r="D13167" s="412"/>
      <c r="E13167" s="412">
        <v>183</v>
      </c>
      <c r="F13167" s="412">
        <v>0</v>
      </c>
      <c r="G13167" s="412"/>
      <c r="H13167" s="413"/>
    </row>
    <row r="13168" spans="2:8" ht="27.75" x14ac:dyDescent="0.35">
      <c r="B13168" s="410" t="s">
        <v>13976</v>
      </c>
      <c r="C13168" s="411" t="s">
        <v>308</v>
      </c>
      <c r="D13168" s="412"/>
      <c r="E13168" s="412">
        <v>183</v>
      </c>
      <c r="F13168" s="412">
        <v>0</v>
      </c>
      <c r="G13168" s="412"/>
      <c r="H13168" s="413"/>
    </row>
    <row r="13169" spans="2:8" ht="27.75" x14ac:dyDescent="0.35">
      <c r="B13169" s="410" t="s">
        <v>13977</v>
      </c>
      <c r="C13169" s="411" t="s">
        <v>308</v>
      </c>
      <c r="D13169" s="412"/>
      <c r="E13169" s="412">
        <v>134.19999999999999</v>
      </c>
      <c r="F13169" s="412">
        <v>0</v>
      </c>
      <c r="G13169" s="412"/>
      <c r="H13169" s="413"/>
    </row>
    <row r="13170" spans="2:8" ht="27.75" x14ac:dyDescent="0.35">
      <c r="B13170" s="410" t="s">
        <v>13978</v>
      </c>
      <c r="C13170" s="411" t="s">
        <v>308</v>
      </c>
      <c r="D13170" s="412"/>
      <c r="E13170" s="412">
        <v>427</v>
      </c>
      <c r="F13170" s="412">
        <v>0</v>
      </c>
      <c r="G13170" s="412"/>
      <c r="H13170" s="413"/>
    </row>
    <row r="13171" spans="2:8" ht="27.75" x14ac:dyDescent="0.35">
      <c r="B13171" s="410" t="s">
        <v>13979</v>
      </c>
      <c r="C13171" s="411" t="s">
        <v>308</v>
      </c>
      <c r="D13171" s="412"/>
      <c r="E13171" s="412">
        <v>675.34</v>
      </c>
      <c r="F13171" s="412">
        <v>0</v>
      </c>
      <c r="G13171" s="412"/>
      <c r="H13171" s="413"/>
    </row>
    <row r="13172" spans="2:8" ht="27.75" x14ac:dyDescent="0.35">
      <c r="B13172" s="410" t="s">
        <v>13980</v>
      </c>
      <c r="C13172" s="411" t="s">
        <v>308</v>
      </c>
      <c r="D13172" s="412"/>
      <c r="E13172" s="412">
        <v>671</v>
      </c>
      <c r="F13172" s="412">
        <v>0</v>
      </c>
      <c r="G13172" s="412"/>
      <c r="H13172" s="413"/>
    </row>
    <row r="13173" spans="2:8" ht="27.75" x14ac:dyDescent="0.35">
      <c r="B13173" s="410" t="s">
        <v>13981</v>
      </c>
      <c r="C13173" s="411" t="s">
        <v>308</v>
      </c>
      <c r="D13173" s="412"/>
      <c r="E13173" s="412">
        <v>134.19999999999999</v>
      </c>
      <c r="F13173" s="412">
        <v>0</v>
      </c>
      <c r="G13173" s="412"/>
      <c r="H13173" s="413"/>
    </row>
    <row r="13174" spans="2:8" ht="27.75" x14ac:dyDescent="0.35">
      <c r="B13174" s="410" t="s">
        <v>13982</v>
      </c>
      <c r="C13174" s="411" t="s">
        <v>282</v>
      </c>
      <c r="D13174" s="412"/>
      <c r="E13174" s="412">
        <v>305</v>
      </c>
      <c r="F13174" s="412">
        <v>0</v>
      </c>
      <c r="G13174" s="412"/>
      <c r="H13174" s="413"/>
    </row>
    <row r="13175" spans="2:8" ht="27.75" x14ac:dyDescent="0.35">
      <c r="B13175" s="410" t="s">
        <v>13983</v>
      </c>
      <c r="C13175" s="411" t="s">
        <v>282</v>
      </c>
      <c r="D13175" s="412"/>
      <c r="E13175" s="412">
        <v>268.39999999999998</v>
      </c>
      <c r="F13175" s="412">
        <v>0</v>
      </c>
      <c r="G13175" s="412"/>
      <c r="H13175" s="413"/>
    </row>
    <row r="13176" spans="2:8" ht="27.75" x14ac:dyDescent="0.35">
      <c r="B13176" s="410" t="s">
        <v>13984</v>
      </c>
      <c r="C13176" s="411" t="s">
        <v>282</v>
      </c>
      <c r="D13176" s="412"/>
      <c r="E13176" s="412">
        <v>366</v>
      </c>
      <c r="F13176" s="412">
        <v>0</v>
      </c>
      <c r="G13176" s="412"/>
      <c r="H13176" s="413"/>
    </row>
    <row r="13177" spans="2:8" ht="27.75" x14ac:dyDescent="0.35">
      <c r="B13177" s="410" t="s">
        <v>13985</v>
      </c>
      <c r="C13177" s="411" t="s">
        <v>282</v>
      </c>
      <c r="D13177" s="412"/>
      <c r="E13177" s="412">
        <v>366</v>
      </c>
      <c r="F13177" s="412">
        <v>0</v>
      </c>
      <c r="G13177" s="412"/>
      <c r="H13177" s="413"/>
    </row>
    <row r="13178" spans="2:8" ht="27.75" x14ac:dyDescent="0.35">
      <c r="B13178" s="410" t="s">
        <v>13986</v>
      </c>
      <c r="C13178" s="411" t="s">
        <v>282</v>
      </c>
      <c r="D13178" s="412"/>
      <c r="E13178" s="412">
        <v>268.39999999999998</v>
      </c>
      <c r="F13178" s="412">
        <v>0</v>
      </c>
      <c r="G13178" s="412"/>
      <c r="H13178" s="413"/>
    </row>
    <row r="13179" spans="2:8" ht="27.75" x14ac:dyDescent="0.35">
      <c r="B13179" s="410" t="s">
        <v>13987</v>
      </c>
      <c r="C13179" s="411" t="s">
        <v>282</v>
      </c>
      <c r="D13179" s="412"/>
      <c r="E13179" s="412">
        <v>854</v>
      </c>
      <c r="F13179" s="412">
        <v>0</v>
      </c>
      <c r="G13179" s="412"/>
      <c r="H13179" s="413"/>
    </row>
    <row r="13180" spans="2:8" ht="27.75" x14ac:dyDescent="0.35">
      <c r="B13180" s="410" t="s">
        <v>13988</v>
      </c>
      <c r="C13180" s="411" t="s">
        <v>282</v>
      </c>
      <c r="D13180" s="412"/>
      <c r="E13180" s="412">
        <v>1350.68</v>
      </c>
      <c r="F13180" s="412">
        <v>0</v>
      </c>
      <c r="G13180" s="412"/>
      <c r="H13180" s="413"/>
    </row>
    <row r="13181" spans="2:8" ht="27.75" x14ac:dyDescent="0.35">
      <c r="B13181" s="410" t="s">
        <v>13989</v>
      </c>
      <c r="C13181" s="411" t="s">
        <v>282</v>
      </c>
      <c r="D13181" s="412"/>
      <c r="E13181" s="412">
        <v>1342</v>
      </c>
      <c r="F13181" s="412">
        <v>0</v>
      </c>
      <c r="G13181" s="412"/>
      <c r="H13181" s="413"/>
    </row>
    <row r="13182" spans="2:8" ht="27.75" x14ac:dyDescent="0.35">
      <c r="B13182" s="410" t="s">
        <v>13990</v>
      </c>
      <c r="C13182" s="411" t="s">
        <v>282</v>
      </c>
      <c r="D13182" s="412"/>
      <c r="E13182" s="412">
        <v>268.39999999999998</v>
      </c>
      <c r="F13182" s="412">
        <v>0</v>
      </c>
      <c r="G13182" s="412"/>
      <c r="H13182" s="413"/>
    </row>
    <row r="13183" spans="2:8" ht="27.75" x14ac:dyDescent="0.35">
      <c r="B13183" s="410" t="s">
        <v>13991</v>
      </c>
      <c r="C13183" s="411" t="s">
        <v>2798</v>
      </c>
      <c r="D13183" s="412">
        <v>0</v>
      </c>
      <c r="E13183" s="412">
        <v>10764.49</v>
      </c>
      <c r="F13183" s="412">
        <v>0</v>
      </c>
      <c r="G13183" s="412">
        <v>10764.49</v>
      </c>
      <c r="H13183" s="413"/>
    </row>
    <row r="13184" spans="2:8" ht="40.5" x14ac:dyDescent="0.35">
      <c r="B13184" s="410" t="s">
        <v>13992</v>
      </c>
      <c r="C13184" s="411" t="s">
        <v>393</v>
      </c>
      <c r="D13184" s="412"/>
      <c r="E13184" s="412">
        <v>84</v>
      </c>
      <c r="F13184" s="412">
        <v>0</v>
      </c>
      <c r="G13184" s="412"/>
      <c r="H13184" s="413"/>
    </row>
    <row r="13185" spans="2:8" ht="40.5" x14ac:dyDescent="0.35">
      <c r="B13185" s="410" t="s">
        <v>13993</v>
      </c>
      <c r="C13185" s="411" t="s">
        <v>393</v>
      </c>
      <c r="D13185" s="412"/>
      <c r="E13185" s="412">
        <v>84</v>
      </c>
      <c r="F13185" s="412">
        <v>0</v>
      </c>
      <c r="G13185" s="412"/>
      <c r="H13185" s="413"/>
    </row>
    <row r="13186" spans="2:8" ht="40.5" x14ac:dyDescent="0.35">
      <c r="B13186" s="410" t="s">
        <v>13994</v>
      </c>
      <c r="C13186" s="411" t="s">
        <v>393</v>
      </c>
      <c r="D13186" s="412"/>
      <c r="E13186" s="412">
        <v>70</v>
      </c>
      <c r="F13186" s="412">
        <v>0</v>
      </c>
      <c r="G13186" s="412"/>
      <c r="H13186" s="413"/>
    </row>
    <row r="13187" spans="2:8" ht="40.5" x14ac:dyDescent="0.35">
      <c r="B13187" s="410" t="s">
        <v>13995</v>
      </c>
      <c r="C13187" s="411" t="s">
        <v>393</v>
      </c>
      <c r="D13187" s="412"/>
      <c r="E13187" s="412">
        <v>196</v>
      </c>
      <c r="F13187" s="412">
        <v>0</v>
      </c>
      <c r="G13187" s="412"/>
      <c r="H13187" s="413"/>
    </row>
    <row r="13188" spans="2:8" ht="40.5" x14ac:dyDescent="0.35">
      <c r="B13188" s="410" t="s">
        <v>13996</v>
      </c>
      <c r="C13188" s="411" t="s">
        <v>393</v>
      </c>
      <c r="D13188" s="412"/>
      <c r="E13188" s="412">
        <v>61.6</v>
      </c>
      <c r="F13188" s="412">
        <v>0</v>
      </c>
      <c r="G13188" s="412"/>
      <c r="H13188" s="413"/>
    </row>
    <row r="13189" spans="2:8" ht="40.5" x14ac:dyDescent="0.35">
      <c r="B13189" s="410" t="s">
        <v>13997</v>
      </c>
      <c r="C13189" s="411" t="s">
        <v>393</v>
      </c>
      <c r="D13189" s="412"/>
      <c r="E13189" s="412">
        <v>93.1</v>
      </c>
      <c r="F13189" s="412">
        <v>0</v>
      </c>
      <c r="G13189" s="412"/>
      <c r="H13189" s="413"/>
    </row>
    <row r="13190" spans="2:8" ht="27.75" x14ac:dyDescent="0.35">
      <c r="B13190" s="410" t="s">
        <v>13998</v>
      </c>
      <c r="C13190" s="411" t="s">
        <v>434</v>
      </c>
      <c r="D13190" s="412"/>
      <c r="E13190" s="412">
        <v>84</v>
      </c>
      <c r="F13190" s="412">
        <v>0</v>
      </c>
      <c r="G13190" s="412"/>
      <c r="H13190" s="413"/>
    </row>
    <row r="13191" spans="2:8" ht="27.75" x14ac:dyDescent="0.35">
      <c r="B13191" s="410" t="s">
        <v>13999</v>
      </c>
      <c r="C13191" s="411" t="s">
        <v>434</v>
      </c>
      <c r="D13191" s="412"/>
      <c r="E13191" s="412">
        <v>84</v>
      </c>
      <c r="F13191" s="412">
        <v>0</v>
      </c>
      <c r="G13191" s="412"/>
      <c r="H13191" s="413"/>
    </row>
    <row r="13192" spans="2:8" ht="27.75" x14ac:dyDescent="0.35">
      <c r="B13192" s="410" t="s">
        <v>14000</v>
      </c>
      <c r="C13192" s="411" t="s">
        <v>434</v>
      </c>
      <c r="D13192" s="412"/>
      <c r="E13192" s="412">
        <v>70</v>
      </c>
      <c r="F13192" s="412">
        <v>0</v>
      </c>
      <c r="G13192" s="412"/>
      <c r="H13192" s="413"/>
    </row>
    <row r="13193" spans="2:8" ht="27.75" x14ac:dyDescent="0.35">
      <c r="B13193" s="410" t="s">
        <v>14001</v>
      </c>
      <c r="C13193" s="411" t="s">
        <v>434</v>
      </c>
      <c r="D13193" s="412"/>
      <c r="E13193" s="412">
        <v>196</v>
      </c>
      <c r="F13193" s="412">
        <v>0</v>
      </c>
      <c r="G13193" s="412"/>
      <c r="H13193" s="413"/>
    </row>
    <row r="13194" spans="2:8" ht="27.75" x14ac:dyDescent="0.35">
      <c r="B13194" s="410" t="s">
        <v>14002</v>
      </c>
      <c r="C13194" s="411" t="s">
        <v>434</v>
      </c>
      <c r="D13194" s="412"/>
      <c r="E13194" s="412">
        <v>61.6</v>
      </c>
      <c r="F13194" s="412">
        <v>0</v>
      </c>
      <c r="G13194" s="412"/>
      <c r="H13194" s="413"/>
    </row>
    <row r="13195" spans="2:8" ht="53.25" x14ac:dyDescent="0.35">
      <c r="B13195" s="410" t="s">
        <v>14003</v>
      </c>
      <c r="C13195" s="411" t="s">
        <v>436</v>
      </c>
      <c r="D13195" s="412"/>
      <c r="E13195" s="412">
        <v>84</v>
      </c>
      <c r="F13195" s="412">
        <v>0</v>
      </c>
      <c r="G13195" s="412"/>
      <c r="H13195" s="413"/>
    </row>
    <row r="13196" spans="2:8" ht="53.25" x14ac:dyDescent="0.35">
      <c r="B13196" s="410" t="s">
        <v>14004</v>
      </c>
      <c r="C13196" s="411" t="s">
        <v>436</v>
      </c>
      <c r="D13196" s="412"/>
      <c r="E13196" s="412">
        <v>84</v>
      </c>
      <c r="F13196" s="412">
        <v>0</v>
      </c>
      <c r="G13196" s="412"/>
      <c r="H13196" s="413"/>
    </row>
    <row r="13197" spans="2:8" ht="53.25" x14ac:dyDescent="0.35">
      <c r="B13197" s="410" t="s">
        <v>14005</v>
      </c>
      <c r="C13197" s="411" t="s">
        <v>436</v>
      </c>
      <c r="D13197" s="412"/>
      <c r="E13197" s="412">
        <v>70</v>
      </c>
      <c r="F13197" s="412">
        <v>0</v>
      </c>
      <c r="G13197" s="412"/>
      <c r="H13197" s="413"/>
    </row>
    <row r="13198" spans="2:8" ht="53.25" x14ac:dyDescent="0.35">
      <c r="B13198" s="410" t="s">
        <v>14006</v>
      </c>
      <c r="C13198" s="411" t="s">
        <v>436</v>
      </c>
      <c r="D13198" s="412"/>
      <c r="E13198" s="412">
        <v>196</v>
      </c>
      <c r="F13198" s="412">
        <v>0</v>
      </c>
      <c r="G13198" s="412"/>
      <c r="H13198" s="413"/>
    </row>
    <row r="13199" spans="2:8" ht="53.25" x14ac:dyDescent="0.35">
      <c r="B13199" s="410" t="s">
        <v>14007</v>
      </c>
      <c r="C13199" s="411" t="s">
        <v>436</v>
      </c>
      <c r="D13199" s="412"/>
      <c r="E13199" s="412">
        <v>61.6</v>
      </c>
      <c r="F13199" s="412">
        <v>0</v>
      </c>
      <c r="G13199" s="412"/>
      <c r="H13199" s="413"/>
    </row>
    <row r="13200" spans="2:8" ht="53.25" x14ac:dyDescent="0.35">
      <c r="B13200" s="410" t="s">
        <v>14008</v>
      </c>
      <c r="C13200" s="411" t="s">
        <v>436</v>
      </c>
      <c r="D13200" s="412"/>
      <c r="E13200" s="412">
        <v>61.6</v>
      </c>
      <c r="F13200" s="412">
        <v>0</v>
      </c>
      <c r="G13200" s="412"/>
      <c r="H13200" s="413"/>
    </row>
    <row r="13201" spans="2:8" ht="53.25" x14ac:dyDescent="0.35">
      <c r="B13201" s="410" t="s">
        <v>14009</v>
      </c>
      <c r="C13201" s="411" t="s">
        <v>436</v>
      </c>
      <c r="D13201" s="412"/>
      <c r="E13201" s="412">
        <v>67.2</v>
      </c>
      <c r="F13201" s="412">
        <v>0</v>
      </c>
      <c r="G13201" s="412"/>
      <c r="H13201" s="413"/>
    </row>
    <row r="13202" spans="2:8" ht="53.25" x14ac:dyDescent="0.35">
      <c r="B13202" s="410" t="s">
        <v>14010</v>
      </c>
      <c r="C13202" s="411" t="s">
        <v>436</v>
      </c>
      <c r="D13202" s="412"/>
      <c r="E13202" s="412">
        <v>61.6</v>
      </c>
      <c r="F13202" s="412">
        <v>0</v>
      </c>
      <c r="G13202" s="412"/>
      <c r="H13202" s="413"/>
    </row>
    <row r="13203" spans="2:8" ht="40.5" x14ac:dyDescent="0.35">
      <c r="B13203" s="410" t="s">
        <v>14011</v>
      </c>
      <c r="C13203" s="411" t="s">
        <v>559</v>
      </c>
      <c r="D13203" s="412"/>
      <c r="E13203" s="412">
        <v>112.5</v>
      </c>
      <c r="F13203" s="412">
        <v>0</v>
      </c>
      <c r="G13203" s="412"/>
      <c r="H13203" s="413"/>
    </row>
    <row r="13204" spans="2:8" ht="40.5" x14ac:dyDescent="0.35">
      <c r="B13204" s="410" t="s">
        <v>14012</v>
      </c>
      <c r="C13204" s="411" t="s">
        <v>559</v>
      </c>
      <c r="D13204" s="412"/>
      <c r="E13204" s="412">
        <v>108.3</v>
      </c>
      <c r="F13204" s="412">
        <v>0</v>
      </c>
      <c r="G13204" s="412"/>
      <c r="H13204" s="413"/>
    </row>
    <row r="13205" spans="2:8" ht="40.5" x14ac:dyDescent="0.35">
      <c r="B13205" s="410" t="s">
        <v>14013</v>
      </c>
      <c r="C13205" s="411" t="s">
        <v>559</v>
      </c>
      <c r="D13205" s="412"/>
      <c r="E13205" s="412">
        <v>42</v>
      </c>
      <c r="F13205" s="412">
        <v>0</v>
      </c>
      <c r="G13205" s="412"/>
      <c r="H13205" s="413"/>
    </row>
    <row r="13206" spans="2:8" ht="40.5" x14ac:dyDescent="0.35">
      <c r="B13206" s="410" t="s">
        <v>14014</v>
      </c>
      <c r="C13206" s="411" t="s">
        <v>559</v>
      </c>
      <c r="D13206" s="412"/>
      <c r="E13206" s="412">
        <v>42</v>
      </c>
      <c r="F13206" s="412">
        <v>0</v>
      </c>
      <c r="G13206" s="412"/>
      <c r="H13206" s="413"/>
    </row>
    <row r="13207" spans="2:8" ht="40.5" x14ac:dyDescent="0.35">
      <c r="B13207" s="410" t="s">
        <v>14015</v>
      </c>
      <c r="C13207" s="411" t="s">
        <v>559</v>
      </c>
      <c r="D13207" s="412"/>
      <c r="E13207" s="412">
        <v>30.8</v>
      </c>
      <c r="F13207" s="412">
        <v>0</v>
      </c>
      <c r="G13207" s="412"/>
      <c r="H13207" s="413"/>
    </row>
    <row r="13208" spans="2:8" ht="40.5" x14ac:dyDescent="0.35">
      <c r="B13208" s="410" t="s">
        <v>14016</v>
      </c>
      <c r="C13208" s="411" t="s">
        <v>559</v>
      </c>
      <c r="D13208" s="412"/>
      <c r="E13208" s="412">
        <v>98</v>
      </c>
      <c r="F13208" s="412">
        <v>0</v>
      </c>
      <c r="G13208" s="412"/>
      <c r="H13208" s="413"/>
    </row>
    <row r="13209" spans="2:8" ht="40.5" x14ac:dyDescent="0.35">
      <c r="B13209" s="410" t="s">
        <v>14017</v>
      </c>
      <c r="C13209" s="411" t="s">
        <v>559</v>
      </c>
      <c r="D13209" s="412"/>
      <c r="E13209" s="412">
        <v>30.8</v>
      </c>
      <c r="F13209" s="412">
        <v>0</v>
      </c>
      <c r="G13209" s="412"/>
      <c r="H13209" s="413"/>
    </row>
    <row r="13210" spans="2:8" ht="40.5" x14ac:dyDescent="0.35">
      <c r="B13210" s="410" t="s">
        <v>14018</v>
      </c>
      <c r="C13210" s="411" t="s">
        <v>559</v>
      </c>
      <c r="D13210" s="412"/>
      <c r="E13210" s="412">
        <v>613.66999999999996</v>
      </c>
      <c r="F13210" s="412">
        <v>0</v>
      </c>
      <c r="G13210" s="412"/>
      <c r="H13210" s="413"/>
    </row>
    <row r="13211" spans="2:8" ht="40.5" x14ac:dyDescent="0.35">
      <c r="B13211" s="410" t="s">
        <v>14019</v>
      </c>
      <c r="C13211" s="411" t="s">
        <v>573</v>
      </c>
      <c r="D13211" s="412"/>
      <c r="E13211" s="412">
        <v>24.64</v>
      </c>
      <c r="F13211" s="412">
        <v>0</v>
      </c>
      <c r="G13211" s="412"/>
      <c r="H13211" s="413"/>
    </row>
    <row r="13212" spans="2:8" ht="40.5" x14ac:dyDescent="0.35">
      <c r="B13212" s="410" t="s">
        <v>14020</v>
      </c>
      <c r="C13212" s="411" t="s">
        <v>577</v>
      </c>
      <c r="D13212" s="412"/>
      <c r="E13212" s="412">
        <v>84</v>
      </c>
      <c r="F13212" s="412">
        <v>0</v>
      </c>
      <c r="G13212" s="412"/>
      <c r="H13212" s="413"/>
    </row>
    <row r="13213" spans="2:8" ht="40.5" x14ac:dyDescent="0.35">
      <c r="B13213" s="410" t="s">
        <v>14021</v>
      </c>
      <c r="C13213" s="411" t="s">
        <v>577</v>
      </c>
      <c r="D13213" s="412"/>
      <c r="E13213" s="412">
        <v>72.17</v>
      </c>
      <c r="F13213" s="412">
        <v>0</v>
      </c>
      <c r="G13213" s="412"/>
      <c r="H13213" s="413"/>
    </row>
    <row r="13214" spans="2:8" ht="40.5" x14ac:dyDescent="0.35">
      <c r="B13214" s="410" t="s">
        <v>14022</v>
      </c>
      <c r="C13214" s="411" t="s">
        <v>577</v>
      </c>
      <c r="D13214" s="412"/>
      <c r="E13214" s="412">
        <v>65.17</v>
      </c>
      <c r="F13214" s="412">
        <v>0</v>
      </c>
      <c r="G13214" s="412"/>
      <c r="H13214" s="413"/>
    </row>
    <row r="13215" spans="2:8" ht="40.5" x14ac:dyDescent="0.35">
      <c r="B13215" s="410" t="s">
        <v>14023</v>
      </c>
      <c r="C13215" s="411" t="s">
        <v>577</v>
      </c>
      <c r="D13215" s="412"/>
      <c r="E13215" s="412">
        <v>182</v>
      </c>
      <c r="F13215" s="412">
        <v>0</v>
      </c>
      <c r="G13215" s="412"/>
      <c r="H13215" s="413"/>
    </row>
    <row r="13216" spans="2:8" ht="40.5" x14ac:dyDescent="0.35">
      <c r="B13216" s="410" t="s">
        <v>14024</v>
      </c>
      <c r="C13216" s="411" t="s">
        <v>577</v>
      </c>
      <c r="D13216" s="412"/>
      <c r="E13216" s="412">
        <v>60.97</v>
      </c>
      <c r="F13216" s="412">
        <v>0</v>
      </c>
      <c r="G13216" s="412"/>
      <c r="H13216" s="413"/>
    </row>
    <row r="13217" spans="2:8" ht="27.75" x14ac:dyDescent="0.35">
      <c r="B13217" s="410" t="s">
        <v>14025</v>
      </c>
      <c r="C13217" s="411" t="s">
        <v>589</v>
      </c>
      <c r="D13217" s="412"/>
      <c r="E13217" s="412">
        <v>84</v>
      </c>
      <c r="F13217" s="412">
        <v>0</v>
      </c>
      <c r="G13217" s="412"/>
      <c r="H13217" s="413"/>
    </row>
    <row r="13218" spans="2:8" ht="27.75" x14ac:dyDescent="0.35">
      <c r="B13218" s="410" t="s">
        <v>14026</v>
      </c>
      <c r="C13218" s="411" t="s">
        <v>589</v>
      </c>
      <c r="D13218" s="412"/>
      <c r="E13218" s="412">
        <v>84</v>
      </c>
      <c r="F13218" s="412">
        <v>0</v>
      </c>
      <c r="G13218" s="412"/>
      <c r="H13218" s="413"/>
    </row>
    <row r="13219" spans="2:8" ht="27.75" x14ac:dyDescent="0.35">
      <c r="B13219" s="410" t="s">
        <v>14027</v>
      </c>
      <c r="C13219" s="411" t="s">
        <v>589</v>
      </c>
      <c r="D13219" s="412"/>
      <c r="E13219" s="412">
        <v>70</v>
      </c>
      <c r="F13219" s="412">
        <v>0</v>
      </c>
      <c r="G13219" s="412"/>
      <c r="H13219" s="413"/>
    </row>
    <row r="13220" spans="2:8" ht="27.75" x14ac:dyDescent="0.35">
      <c r="B13220" s="410" t="s">
        <v>14028</v>
      </c>
      <c r="C13220" s="411" t="s">
        <v>589</v>
      </c>
      <c r="D13220" s="412"/>
      <c r="E13220" s="412">
        <v>196</v>
      </c>
      <c r="F13220" s="412">
        <v>0</v>
      </c>
      <c r="G13220" s="412"/>
      <c r="H13220" s="413"/>
    </row>
    <row r="13221" spans="2:8" ht="27.75" x14ac:dyDescent="0.35">
      <c r="B13221" s="410" t="s">
        <v>14029</v>
      </c>
      <c r="C13221" s="411" t="s">
        <v>589</v>
      </c>
      <c r="D13221" s="412"/>
      <c r="E13221" s="412">
        <v>61.6</v>
      </c>
      <c r="F13221" s="412">
        <v>0</v>
      </c>
      <c r="G13221" s="412"/>
      <c r="H13221" s="413"/>
    </row>
    <row r="13222" spans="2:8" ht="27.75" x14ac:dyDescent="0.35">
      <c r="B13222" s="410" t="s">
        <v>14030</v>
      </c>
      <c r="C13222" s="411" t="s">
        <v>288</v>
      </c>
      <c r="D13222" s="412"/>
      <c r="E13222" s="412">
        <v>84</v>
      </c>
      <c r="F13222" s="412">
        <v>0</v>
      </c>
      <c r="G13222" s="412"/>
      <c r="H13222" s="413"/>
    </row>
    <row r="13223" spans="2:8" ht="27.75" x14ac:dyDescent="0.35">
      <c r="B13223" s="410" t="s">
        <v>14031</v>
      </c>
      <c r="C13223" s="411" t="s">
        <v>288</v>
      </c>
      <c r="D13223" s="412"/>
      <c r="E13223" s="412">
        <v>84</v>
      </c>
      <c r="F13223" s="412">
        <v>0</v>
      </c>
      <c r="G13223" s="412"/>
      <c r="H13223" s="413"/>
    </row>
    <row r="13224" spans="2:8" ht="27.75" x14ac:dyDescent="0.35">
      <c r="B13224" s="410" t="s">
        <v>14032</v>
      </c>
      <c r="C13224" s="411" t="s">
        <v>288</v>
      </c>
      <c r="D13224" s="412"/>
      <c r="E13224" s="412">
        <v>70</v>
      </c>
      <c r="F13224" s="412">
        <v>0</v>
      </c>
      <c r="G13224" s="412"/>
      <c r="H13224" s="413"/>
    </row>
    <row r="13225" spans="2:8" ht="27.75" x14ac:dyDescent="0.35">
      <c r="B13225" s="410" t="s">
        <v>14033</v>
      </c>
      <c r="C13225" s="411" t="s">
        <v>288</v>
      </c>
      <c r="D13225" s="412"/>
      <c r="E13225" s="412">
        <v>196</v>
      </c>
      <c r="F13225" s="412">
        <v>0</v>
      </c>
      <c r="G13225" s="412"/>
      <c r="H13225" s="413"/>
    </row>
    <row r="13226" spans="2:8" ht="27.75" x14ac:dyDescent="0.35">
      <c r="B13226" s="410" t="s">
        <v>14034</v>
      </c>
      <c r="C13226" s="411" t="s">
        <v>288</v>
      </c>
      <c r="D13226" s="412"/>
      <c r="E13226" s="412">
        <v>61.6</v>
      </c>
      <c r="F13226" s="412">
        <v>0</v>
      </c>
      <c r="G13226" s="412"/>
      <c r="H13226" s="413"/>
    </row>
    <row r="13227" spans="2:8" ht="27.75" x14ac:dyDescent="0.35">
      <c r="B13227" s="410" t="s">
        <v>14035</v>
      </c>
      <c r="C13227" s="411" t="s">
        <v>292</v>
      </c>
      <c r="D13227" s="412"/>
      <c r="E13227" s="412">
        <v>84</v>
      </c>
      <c r="F13227" s="412">
        <v>0</v>
      </c>
      <c r="G13227" s="412"/>
      <c r="H13227" s="413"/>
    </row>
    <row r="13228" spans="2:8" ht="27.75" x14ac:dyDescent="0.35">
      <c r="B13228" s="410" t="s">
        <v>14036</v>
      </c>
      <c r="C13228" s="411" t="s">
        <v>292</v>
      </c>
      <c r="D13228" s="412"/>
      <c r="E13228" s="412">
        <v>84</v>
      </c>
      <c r="F13228" s="412">
        <v>0</v>
      </c>
      <c r="G13228" s="412"/>
      <c r="H13228" s="413"/>
    </row>
    <row r="13229" spans="2:8" ht="27.75" x14ac:dyDescent="0.35">
      <c r="B13229" s="410" t="s">
        <v>14037</v>
      </c>
      <c r="C13229" s="411" t="s">
        <v>292</v>
      </c>
      <c r="D13229" s="412"/>
      <c r="E13229" s="412">
        <v>70</v>
      </c>
      <c r="F13229" s="412">
        <v>0</v>
      </c>
      <c r="G13229" s="412"/>
      <c r="H13229" s="413"/>
    </row>
    <row r="13230" spans="2:8" ht="27.75" x14ac:dyDescent="0.35">
      <c r="B13230" s="410" t="s">
        <v>14038</v>
      </c>
      <c r="C13230" s="411" t="s">
        <v>292</v>
      </c>
      <c r="D13230" s="412"/>
      <c r="E13230" s="412">
        <v>196</v>
      </c>
      <c r="F13230" s="412">
        <v>0</v>
      </c>
      <c r="G13230" s="412"/>
      <c r="H13230" s="413"/>
    </row>
    <row r="13231" spans="2:8" ht="27.75" x14ac:dyDescent="0.35">
      <c r="B13231" s="410" t="s">
        <v>14039</v>
      </c>
      <c r="C13231" s="411" t="s">
        <v>292</v>
      </c>
      <c r="D13231" s="412"/>
      <c r="E13231" s="412">
        <v>61.6</v>
      </c>
      <c r="F13231" s="412">
        <v>0</v>
      </c>
      <c r="G13231" s="412"/>
      <c r="H13231" s="413"/>
    </row>
    <row r="13232" spans="2:8" ht="27.75" x14ac:dyDescent="0.35">
      <c r="B13232" s="410" t="s">
        <v>14040</v>
      </c>
      <c r="C13232" s="411" t="s">
        <v>292</v>
      </c>
      <c r="D13232" s="412"/>
      <c r="E13232" s="412">
        <v>70</v>
      </c>
      <c r="F13232" s="412">
        <v>0</v>
      </c>
      <c r="G13232" s="412"/>
      <c r="H13232" s="413"/>
    </row>
    <row r="13233" spans="2:8" ht="27.75" x14ac:dyDescent="0.35">
      <c r="B13233" s="410" t="s">
        <v>14041</v>
      </c>
      <c r="C13233" s="411" t="s">
        <v>292</v>
      </c>
      <c r="D13233" s="412"/>
      <c r="E13233" s="412">
        <v>61.6</v>
      </c>
      <c r="F13233" s="412">
        <v>0</v>
      </c>
      <c r="G13233" s="412"/>
      <c r="H13233" s="413"/>
    </row>
    <row r="13234" spans="2:8" ht="27.75" x14ac:dyDescent="0.35">
      <c r="B13234" s="410" t="s">
        <v>14042</v>
      </c>
      <c r="C13234" s="411" t="s">
        <v>292</v>
      </c>
      <c r="D13234" s="412"/>
      <c r="E13234" s="412">
        <v>828.8</v>
      </c>
      <c r="F13234" s="412">
        <v>0</v>
      </c>
      <c r="G13234" s="412"/>
      <c r="H13234" s="413"/>
    </row>
    <row r="13235" spans="2:8" ht="27.75" x14ac:dyDescent="0.35">
      <c r="B13235" s="410" t="s">
        <v>14043</v>
      </c>
      <c r="C13235" s="411" t="s">
        <v>296</v>
      </c>
      <c r="D13235" s="412"/>
      <c r="E13235" s="412">
        <v>84</v>
      </c>
      <c r="F13235" s="412">
        <v>0</v>
      </c>
      <c r="G13235" s="412"/>
      <c r="H13235" s="413"/>
    </row>
    <row r="13236" spans="2:8" ht="27.75" x14ac:dyDescent="0.35">
      <c r="B13236" s="410" t="s">
        <v>14044</v>
      </c>
      <c r="C13236" s="411" t="s">
        <v>296</v>
      </c>
      <c r="D13236" s="412"/>
      <c r="E13236" s="412">
        <v>84</v>
      </c>
      <c r="F13236" s="412">
        <v>0</v>
      </c>
      <c r="G13236" s="412"/>
      <c r="H13236" s="413"/>
    </row>
    <row r="13237" spans="2:8" ht="27.75" x14ac:dyDescent="0.35">
      <c r="B13237" s="410" t="s">
        <v>14045</v>
      </c>
      <c r="C13237" s="411" t="s">
        <v>296</v>
      </c>
      <c r="D13237" s="412"/>
      <c r="E13237" s="412">
        <v>65.8</v>
      </c>
      <c r="F13237" s="412">
        <v>0</v>
      </c>
      <c r="G13237" s="412"/>
      <c r="H13237" s="413"/>
    </row>
    <row r="13238" spans="2:8" ht="27.75" x14ac:dyDescent="0.35">
      <c r="B13238" s="410" t="s">
        <v>14046</v>
      </c>
      <c r="C13238" s="411" t="s">
        <v>296</v>
      </c>
      <c r="D13238" s="412"/>
      <c r="E13238" s="412">
        <v>196</v>
      </c>
      <c r="F13238" s="412">
        <v>0</v>
      </c>
      <c r="G13238" s="412"/>
      <c r="H13238" s="413"/>
    </row>
    <row r="13239" spans="2:8" ht="27.75" x14ac:dyDescent="0.35">
      <c r="B13239" s="410" t="s">
        <v>14047</v>
      </c>
      <c r="C13239" s="411" t="s">
        <v>296</v>
      </c>
      <c r="D13239" s="412"/>
      <c r="E13239" s="412">
        <v>61.6</v>
      </c>
      <c r="F13239" s="412">
        <v>0</v>
      </c>
      <c r="G13239" s="412"/>
      <c r="H13239" s="413"/>
    </row>
    <row r="13240" spans="2:8" ht="27.75" x14ac:dyDescent="0.35">
      <c r="B13240" s="410" t="s">
        <v>14048</v>
      </c>
      <c r="C13240" s="411" t="s">
        <v>296</v>
      </c>
      <c r="D13240" s="412"/>
      <c r="E13240" s="412">
        <v>70</v>
      </c>
      <c r="F13240" s="412">
        <v>0</v>
      </c>
      <c r="G13240" s="412"/>
      <c r="H13240" s="413"/>
    </row>
    <row r="13241" spans="2:8" ht="27.75" x14ac:dyDescent="0.35">
      <c r="B13241" s="410" t="s">
        <v>14049</v>
      </c>
      <c r="C13241" s="411" t="s">
        <v>296</v>
      </c>
      <c r="D13241" s="412"/>
      <c r="E13241" s="412">
        <v>61.6</v>
      </c>
      <c r="F13241" s="412">
        <v>0</v>
      </c>
      <c r="G13241" s="412"/>
      <c r="H13241" s="413"/>
    </row>
    <row r="13242" spans="2:8" ht="27.75" x14ac:dyDescent="0.35">
      <c r="B13242" s="410" t="s">
        <v>14050</v>
      </c>
      <c r="C13242" s="411" t="s">
        <v>296</v>
      </c>
      <c r="D13242" s="412"/>
      <c r="E13242" s="412">
        <v>823.25</v>
      </c>
      <c r="F13242" s="412">
        <v>0</v>
      </c>
      <c r="G13242" s="412"/>
      <c r="H13242" s="413"/>
    </row>
    <row r="13243" spans="2:8" ht="27.75" x14ac:dyDescent="0.35">
      <c r="B13243" s="410" t="s">
        <v>14051</v>
      </c>
      <c r="C13243" s="411" t="s">
        <v>300</v>
      </c>
      <c r="D13243" s="412"/>
      <c r="E13243" s="412">
        <v>70</v>
      </c>
      <c r="F13243" s="412">
        <v>0</v>
      </c>
      <c r="G13243" s="412"/>
      <c r="H13243" s="413"/>
    </row>
    <row r="13244" spans="2:8" ht="27.75" x14ac:dyDescent="0.35">
      <c r="B13244" s="410" t="s">
        <v>14052</v>
      </c>
      <c r="C13244" s="411" t="s">
        <v>300</v>
      </c>
      <c r="D13244" s="412"/>
      <c r="E13244" s="412">
        <v>61.6</v>
      </c>
      <c r="F13244" s="412">
        <v>0</v>
      </c>
      <c r="G13244" s="412"/>
      <c r="H13244" s="413"/>
    </row>
    <row r="13245" spans="2:8" ht="27.75" x14ac:dyDescent="0.35">
      <c r="B13245" s="410" t="s">
        <v>14053</v>
      </c>
      <c r="C13245" s="411" t="s">
        <v>300</v>
      </c>
      <c r="D13245" s="412"/>
      <c r="E13245" s="412">
        <v>84</v>
      </c>
      <c r="F13245" s="412">
        <v>0</v>
      </c>
      <c r="G13245" s="412"/>
      <c r="H13245" s="413"/>
    </row>
    <row r="13246" spans="2:8" ht="27.75" x14ac:dyDescent="0.35">
      <c r="B13246" s="410" t="s">
        <v>14054</v>
      </c>
      <c r="C13246" s="411" t="s">
        <v>300</v>
      </c>
      <c r="D13246" s="412"/>
      <c r="E13246" s="412">
        <v>84</v>
      </c>
      <c r="F13246" s="412">
        <v>0</v>
      </c>
      <c r="G13246" s="412"/>
      <c r="H13246" s="413"/>
    </row>
    <row r="13247" spans="2:8" ht="27.75" x14ac:dyDescent="0.35">
      <c r="B13247" s="410" t="s">
        <v>14055</v>
      </c>
      <c r="C13247" s="411" t="s">
        <v>300</v>
      </c>
      <c r="D13247" s="412"/>
      <c r="E13247" s="412">
        <v>61.6</v>
      </c>
      <c r="F13247" s="412">
        <v>0</v>
      </c>
      <c r="G13247" s="412"/>
      <c r="H13247" s="413"/>
    </row>
    <row r="13248" spans="2:8" ht="27.75" x14ac:dyDescent="0.35">
      <c r="B13248" s="410" t="s">
        <v>14056</v>
      </c>
      <c r="C13248" s="411" t="s">
        <v>300</v>
      </c>
      <c r="D13248" s="412"/>
      <c r="E13248" s="412">
        <v>196</v>
      </c>
      <c r="F13248" s="412">
        <v>0</v>
      </c>
      <c r="G13248" s="412"/>
      <c r="H13248" s="413"/>
    </row>
    <row r="13249" spans="2:8" ht="27.75" x14ac:dyDescent="0.35">
      <c r="B13249" s="410" t="s">
        <v>14057</v>
      </c>
      <c r="C13249" s="411" t="s">
        <v>300</v>
      </c>
      <c r="D13249" s="412"/>
      <c r="E13249" s="412">
        <v>310</v>
      </c>
      <c r="F13249" s="412">
        <v>0</v>
      </c>
      <c r="G13249" s="412"/>
      <c r="H13249" s="413"/>
    </row>
    <row r="13250" spans="2:8" ht="27.75" x14ac:dyDescent="0.35">
      <c r="B13250" s="410" t="s">
        <v>14058</v>
      </c>
      <c r="C13250" s="411" t="s">
        <v>300</v>
      </c>
      <c r="D13250" s="412"/>
      <c r="E13250" s="412">
        <v>61.6</v>
      </c>
      <c r="F13250" s="412">
        <v>0</v>
      </c>
      <c r="G13250" s="412"/>
      <c r="H13250" s="413"/>
    </row>
    <row r="13251" spans="2:8" ht="27.75" x14ac:dyDescent="0.35">
      <c r="B13251" s="410" t="s">
        <v>14059</v>
      </c>
      <c r="C13251" s="411" t="s">
        <v>304</v>
      </c>
      <c r="D13251" s="412"/>
      <c r="E13251" s="412">
        <v>84</v>
      </c>
      <c r="F13251" s="412">
        <v>0</v>
      </c>
      <c r="G13251" s="412"/>
      <c r="H13251" s="413"/>
    </row>
    <row r="13252" spans="2:8" ht="27.75" x14ac:dyDescent="0.35">
      <c r="B13252" s="410" t="s">
        <v>14060</v>
      </c>
      <c r="C13252" s="411" t="s">
        <v>304</v>
      </c>
      <c r="D13252" s="412"/>
      <c r="E13252" s="412">
        <v>84</v>
      </c>
      <c r="F13252" s="412">
        <v>0</v>
      </c>
      <c r="G13252" s="412"/>
      <c r="H13252" s="413"/>
    </row>
    <row r="13253" spans="2:8" ht="27.75" x14ac:dyDescent="0.35">
      <c r="B13253" s="410" t="s">
        <v>14061</v>
      </c>
      <c r="C13253" s="411" t="s">
        <v>304</v>
      </c>
      <c r="D13253" s="412"/>
      <c r="E13253" s="412">
        <v>70</v>
      </c>
      <c r="F13253" s="412">
        <v>0</v>
      </c>
      <c r="G13253" s="412"/>
      <c r="H13253" s="413"/>
    </row>
    <row r="13254" spans="2:8" ht="27.75" x14ac:dyDescent="0.35">
      <c r="B13254" s="410" t="s">
        <v>14062</v>
      </c>
      <c r="C13254" s="411" t="s">
        <v>304</v>
      </c>
      <c r="D13254" s="412"/>
      <c r="E13254" s="412">
        <v>196</v>
      </c>
      <c r="F13254" s="412">
        <v>0</v>
      </c>
      <c r="G13254" s="412"/>
      <c r="H13254" s="413"/>
    </row>
    <row r="13255" spans="2:8" ht="27.75" x14ac:dyDescent="0.35">
      <c r="B13255" s="410" t="s">
        <v>14063</v>
      </c>
      <c r="C13255" s="411" t="s">
        <v>304</v>
      </c>
      <c r="D13255" s="412"/>
      <c r="E13255" s="412">
        <v>61.6</v>
      </c>
      <c r="F13255" s="412">
        <v>0</v>
      </c>
      <c r="G13255" s="412"/>
      <c r="H13255" s="413"/>
    </row>
    <row r="13256" spans="2:8" ht="27.75" x14ac:dyDescent="0.35">
      <c r="B13256" s="410" t="s">
        <v>14064</v>
      </c>
      <c r="C13256" s="411" t="s">
        <v>304</v>
      </c>
      <c r="D13256" s="412"/>
      <c r="E13256" s="412">
        <v>70</v>
      </c>
      <c r="F13256" s="412">
        <v>0</v>
      </c>
      <c r="G13256" s="412"/>
      <c r="H13256" s="413"/>
    </row>
    <row r="13257" spans="2:8" ht="27.75" x14ac:dyDescent="0.35">
      <c r="B13257" s="410" t="s">
        <v>14065</v>
      </c>
      <c r="C13257" s="411" t="s">
        <v>304</v>
      </c>
      <c r="D13257" s="412"/>
      <c r="E13257" s="412">
        <v>61.6</v>
      </c>
      <c r="F13257" s="412">
        <v>0</v>
      </c>
      <c r="G13257" s="412"/>
      <c r="H13257" s="413"/>
    </row>
    <row r="13258" spans="2:8" ht="27.75" x14ac:dyDescent="0.35">
      <c r="B13258" s="410" t="s">
        <v>14066</v>
      </c>
      <c r="C13258" s="411" t="s">
        <v>304</v>
      </c>
      <c r="D13258" s="412"/>
      <c r="E13258" s="412">
        <v>584.52</v>
      </c>
      <c r="F13258" s="412">
        <v>0</v>
      </c>
      <c r="G13258" s="412"/>
      <c r="H13258" s="413"/>
    </row>
    <row r="13259" spans="2:8" ht="27.75" x14ac:dyDescent="0.35">
      <c r="B13259" s="410" t="s">
        <v>14067</v>
      </c>
      <c r="C13259" s="411" t="s">
        <v>308</v>
      </c>
      <c r="D13259" s="412"/>
      <c r="E13259" s="412">
        <v>35</v>
      </c>
      <c r="F13259" s="412">
        <v>0</v>
      </c>
      <c r="G13259" s="412"/>
      <c r="H13259" s="413"/>
    </row>
    <row r="13260" spans="2:8" ht="27.75" x14ac:dyDescent="0.35">
      <c r="B13260" s="410" t="s">
        <v>14068</v>
      </c>
      <c r="C13260" s="411" t="s">
        <v>308</v>
      </c>
      <c r="D13260" s="412"/>
      <c r="E13260" s="412">
        <v>30.8</v>
      </c>
      <c r="F13260" s="412">
        <v>0</v>
      </c>
      <c r="G13260" s="412"/>
      <c r="H13260" s="413"/>
    </row>
    <row r="13261" spans="2:8" ht="27.75" x14ac:dyDescent="0.35">
      <c r="B13261" s="410" t="s">
        <v>14069</v>
      </c>
      <c r="C13261" s="411" t="s">
        <v>308</v>
      </c>
      <c r="D13261" s="412"/>
      <c r="E13261" s="412">
        <v>42</v>
      </c>
      <c r="F13261" s="412">
        <v>0</v>
      </c>
      <c r="G13261" s="412"/>
      <c r="H13261" s="413"/>
    </row>
    <row r="13262" spans="2:8" ht="27.75" x14ac:dyDescent="0.35">
      <c r="B13262" s="410" t="s">
        <v>14070</v>
      </c>
      <c r="C13262" s="411" t="s">
        <v>308</v>
      </c>
      <c r="D13262" s="412"/>
      <c r="E13262" s="412">
        <v>42</v>
      </c>
      <c r="F13262" s="412">
        <v>0</v>
      </c>
      <c r="G13262" s="412"/>
      <c r="H13262" s="413"/>
    </row>
    <row r="13263" spans="2:8" ht="27.75" x14ac:dyDescent="0.35">
      <c r="B13263" s="410" t="s">
        <v>14071</v>
      </c>
      <c r="C13263" s="411" t="s">
        <v>308</v>
      </c>
      <c r="D13263" s="412"/>
      <c r="E13263" s="412">
        <v>30.8</v>
      </c>
      <c r="F13263" s="412">
        <v>0</v>
      </c>
      <c r="G13263" s="412"/>
      <c r="H13263" s="413"/>
    </row>
    <row r="13264" spans="2:8" ht="27.75" x14ac:dyDescent="0.35">
      <c r="B13264" s="410" t="s">
        <v>14072</v>
      </c>
      <c r="C13264" s="411" t="s">
        <v>308</v>
      </c>
      <c r="D13264" s="412"/>
      <c r="E13264" s="412">
        <v>98</v>
      </c>
      <c r="F13264" s="412">
        <v>0</v>
      </c>
      <c r="G13264" s="412"/>
      <c r="H13264" s="413"/>
    </row>
    <row r="13265" spans="2:8" ht="27.75" x14ac:dyDescent="0.35">
      <c r="B13265" s="410" t="s">
        <v>14073</v>
      </c>
      <c r="C13265" s="411" t="s">
        <v>308</v>
      </c>
      <c r="D13265" s="412"/>
      <c r="E13265" s="412">
        <v>155</v>
      </c>
      <c r="F13265" s="412">
        <v>0</v>
      </c>
      <c r="G13265" s="412"/>
      <c r="H13265" s="413"/>
    </row>
    <row r="13266" spans="2:8" ht="27.75" x14ac:dyDescent="0.35">
      <c r="B13266" s="410" t="s">
        <v>14074</v>
      </c>
      <c r="C13266" s="411" t="s">
        <v>308</v>
      </c>
      <c r="D13266" s="412"/>
      <c r="E13266" s="412">
        <v>30.8</v>
      </c>
      <c r="F13266" s="412">
        <v>0</v>
      </c>
      <c r="G13266" s="412"/>
      <c r="H13266" s="413"/>
    </row>
    <row r="13267" spans="2:8" ht="27.75" x14ac:dyDescent="0.35">
      <c r="B13267" s="410" t="s">
        <v>14075</v>
      </c>
      <c r="C13267" s="411" t="s">
        <v>282</v>
      </c>
      <c r="D13267" s="412"/>
      <c r="E13267" s="412">
        <v>70</v>
      </c>
      <c r="F13267" s="412">
        <v>0</v>
      </c>
      <c r="G13267" s="412"/>
      <c r="H13267" s="413"/>
    </row>
    <row r="13268" spans="2:8" ht="27.75" x14ac:dyDescent="0.35">
      <c r="B13268" s="410" t="s">
        <v>14076</v>
      </c>
      <c r="C13268" s="411" t="s">
        <v>282</v>
      </c>
      <c r="D13268" s="412"/>
      <c r="E13268" s="412">
        <v>61.6</v>
      </c>
      <c r="F13268" s="412">
        <v>0</v>
      </c>
      <c r="G13268" s="412"/>
      <c r="H13268" s="413"/>
    </row>
    <row r="13269" spans="2:8" ht="27.75" x14ac:dyDescent="0.35">
      <c r="B13269" s="410" t="s">
        <v>14077</v>
      </c>
      <c r="C13269" s="411" t="s">
        <v>282</v>
      </c>
      <c r="D13269" s="412"/>
      <c r="E13269" s="412">
        <v>84</v>
      </c>
      <c r="F13269" s="412">
        <v>0</v>
      </c>
      <c r="G13269" s="412"/>
      <c r="H13269" s="413"/>
    </row>
    <row r="13270" spans="2:8" ht="27.75" x14ac:dyDescent="0.35">
      <c r="B13270" s="410" t="s">
        <v>14078</v>
      </c>
      <c r="C13270" s="411" t="s">
        <v>282</v>
      </c>
      <c r="D13270" s="412"/>
      <c r="E13270" s="412">
        <v>84</v>
      </c>
      <c r="F13270" s="412">
        <v>0</v>
      </c>
      <c r="G13270" s="412"/>
      <c r="H13270" s="413"/>
    </row>
    <row r="13271" spans="2:8" ht="27.75" x14ac:dyDescent="0.35">
      <c r="B13271" s="410" t="s">
        <v>14079</v>
      </c>
      <c r="C13271" s="411" t="s">
        <v>282</v>
      </c>
      <c r="D13271" s="412"/>
      <c r="E13271" s="412">
        <v>61.6</v>
      </c>
      <c r="F13271" s="412">
        <v>0</v>
      </c>
      <c r="G13271" s="412"/>
      <c r="H13271" s="413"/>
    </row>
    <row r="13272" spans="2:8" ht="27.75" x14ac:dyDescent="0.35">
      <c r="B13272" s="410" t="s">
        <v>14080</v>
      </c>
      <c r="C13272" s="411" t="s">
        <v>282</v>
      </c>
      <c r="D13272" s="412"/>
      <c r="E13272" s="412">
        <v>196</v>
      </c>
      <c r="F13272" s="412">
        <v>0</v>
      </c>
      <c r="G13272" s="412"/>
      <c r="H13272" s="413"/>
    </row>
    <row r="13273" spans="2:8" ht="27.75" x14ac:dyDescent="0.35">
      <c r="B13273" s="410" t="s">
        <v>14081</v>
      </c>
      <c r="C13273" s="411" t="s">
        <v>282</v>
      </c>
      <c r="D13273" s="412"/>
      <c r="E13273" s="412">
        <v>310</v>
      </c>
      <c r="F13273" s="412">
        <v>0</v>
      </c>
      <c r="G13273" s="412"/>
      <c r="H13273" s="413"/>
    </row>
    <row r="13274" spans="2:8" ht="27.75" x14ac:dyDescent="0.35">
      <c r="B13274" s="410" t="s">
        <v>14082</v>
      </c>
      <c r="C13274" s="411" t="s">
        <v>282</v>
      </c>
      <c r="D13274" s="412"/>
      <c r="E13274" s="412">
        <v>61.6</v>
      </c>
      <c r="F13274" s="412">
        <v>0</v>
      </c>
      <c r="G13274" s="412"/>
      <c r="H13274" s="413"/>
    </row>
    <row r="13275" spans="2:8" ht="27.75" x14ac:dyDescent="0.35">
      <c r="B13275" s="410" t="s">
        <v>14083</v>
      </c>
      <c r="C13275" s="411" t="s">
        <v>2891</v>
      </c>
      <c r="D13275" s="412">
        <v>0</v>
      </c>
      <c r="E13275" s="412">
        <v>2926.35</v>
      </c>
      <c r="F13275" s="412">
        <v>0</v>
      </c>
      <c r="G13275" s="412">
        <v>2926.35</v>
      </c>
      <c r="H13275" s="413"/>
    </row>
    <row r="13276" spans="2:8" ht="40.5" x14ac:dyDescent="0.35">
      <c r="B13276" s="410" t="s">
        <v>14084</v>
      </c>
      <c r="C13276" s="411" t="s">
        <v>559</v>
      </c>
      <c r="D13276" s="412"/>
      <c r="E13276" s="412">
        <v>773</v>
      </c>
      <c r="F13276" s="412">
        <v>0</v>
      </c>
      <c r="G13276" s="412"/>
      <c r="H13276" s="413"/>
    </row>
    <row r="13277" spans="2:8" ht="40.5" x14ac:dyDescent="0.35">
      <c r="B13277" s="410" t="s">
        <v>14085</v>
      </c>
      <c r="C13277" s="411" t="s">
        <v>573</v>
      </c>
      <c r="D13277" s="412"/>
      <c r="E13277" s="412">
        <v>17.66</v>
      </c>
      <c r="F13277" s="412">
        <v>0</v>
      </c>
      <c r="G13277" s="412"/>
      <c r="H13277" s="413"/>
    </row>
    <row r="13278" spans="2:8" ht="27.75" x14ac:dyDescent="0.35">
      <c r="B13278" s="410" t="s">
        <v>14086</v>
      </c>
      <c r="C13278" s="411" t="s">
        <v>292</v>
      </c>
      <c r="D13278" s="412"/>
      <c r="E13278" s="412">
        <v>584.52</v>
      </c>
      <c r="F13278" s="412">
        <v>0</v>
      </c>
      <c r="G13278" s="412"/>
      <c r="H13278" s="413"/>
    </row>
    <row r="13279" spans="2:8" ht="27.75" x14ac:dyDescent="0.35">
      <c r="B13279" s="410" t="s">
        <v>14087</v>
      </c>
      <c r="C13279" s="411" t="s">
        <v>296</v>
      </c>
      <c r="D13279" s="412"/>
      <c r="E13279" s="412">
        <v>581.89</v>
      </c>
      <c r="F13279" s="412">
        <v>0</v>
      </c>
      <c r="G13279" s="412"/>
      <c r="H13279" s="413"/>
    </row>
    <row r="13280" spans="2:8" ht="27.75" x14ac:dyDescent="0.35">
      <c r="B13280" s="410" t="s">
        <v>14088</v>
      </c>
      <c r="C13280" s="411" t="s">
        <v>304</v>
      </c>
      <c r="D13280" s="412"/>
      <c r="E13280" s="412">
        <v>969.28</v>
      </c>
      <c r="F13280" s="412">
        <v>0</v>
      </c>
      <c r="G13280" s="412"/>
      <c r="H13280" s="413"/>
    </row>
    <row r="13281" spans="2:8" x14ac:dyDescent="0.35">
      <c r="B13281" s="410" t="s">
        <v>14089</v>
      </c>
      <c r="C13281" s="411" t="s">
        <v>2898</v>
      </c>
      <c r="D13281" s="412">
        <v>0</v>
      </c>
      <c r="E13281" s="412">
        <v>3245.34</v>
      </c>
      <c r="F13281" s="412">
        <v>0</v>
      </c>
      <c r="G13281" s="412">
        <v>3245.34</v>
      </c>
      <c r="H13281" s="413"/>
    </row>
    <row r="13282" spans="2:8" ht="40.5" x14ac:dyDescent="0.35">
      <c r="B13282" s="410" t="s">
        <v>14090</v>
      </c>
      <c r="C13282" s="411" t="s">
        <v>559</v>
      </c>
      <c r="D13282" s="412"/>
      <c r="E13282" s="412">
        <v>1281.8399999999999</v>
      </c>
      <c r="F13282" s="412">
        <v>0</v>
      </c>
      <c r="G13282" s="412"/>
      <c r="H13282" s="413"/>
    </row>
    <row r="13283" spans="2:8" ht="40.5" x14ac:dyDescent="0.35">
      <c r="B13283" s="410" t="s">
        <v>14091</v>
      </c>
      <c r="C13283" s="411" t="s">
        <v>573</v>
      </c>
      <c r="D13283" s="412"/>
      <c r="E13283" s="412">
        <v>29.3</v>
      </c>
      <c r="F13283" s="412">
        <v>0</v>
      </c>
      <c r="G13283" s="412"/>
      <c r="H13283" s="413"/>
    </row>
    <row r="13284" spans="2:8" ht="27.75" x14ac:dyDescent="0.35">
      <c r="B13284" s="410" t="s">
        <v>14092</v>
      </c>
      <c r="C13284" s="411" t="s">
        <v>292</v>
      </c>
      <c r="D13284" s="412"/>
      <c r="E13284" s="412">
        <v>969.28</v>
      </c>
      <c r="F13284" s="412">
        <v>0</v>
      </c>
      <c r="G13284" s="412"/>
      <c r="H13284" s="413"/>
    </row>
    <row r="13285" spans="2:8" ht="27.75" x14ac:dyDescent="0.35">
      <c r="B13285" s="410" t="s">
        <v>14093</v>
      </c>
      <c r="C13285" s="411" t="s">
        <v>296</v>
      </c>
      <c r="D13285" s="412"/>
      <c r="E13285" s="412">
        <v>964.92</v>
      </c>
      <c r="F13285" s="412">
        <v>0</v>
      </c>
      <c r="G13285" s="412"/>
      <c r="H13285" s="413"/>
    </row>
    <row r="13286" spans="2:8" ht="27.75" x14ac:dyDescent="0.35">
      <c r="B13286" s="410" t="s">
        <v>14094</v>
      </c>
      <c r="C13286" s="411" t="s">
        <v>2904</v>
      </c>
      <c r="D13286" s="412">
        <v>0</v>
      </c>
      <c r="E13286" s="412">
        <v>21240</v>
      </c>
      <c r="F13286" s="412">
        <v>0</v>
      </c>
      <c r="G13286" s="412">
        <v>21240</v>
      </c>
      <c r="H13286" s="413"/>
    </row>
    <row r="13287" spans="2:8" x14ac:dyDescent="0.35">
      <c r="B13287" s="410" t="s">
        <v>14095</v>
      </c>
      <c r="C13287" s="411" t="s">
        <v>120</v>
      </c>
      <c r="D13287" s="412">
        <v>0</v>
      </c>
      <c r="E13287" s="412">
        <v>21240</v>
      </c>
      <c r="F13287" s="412">
        <v>0</v>
      </c>
      <c r="G13287" s="412">
        <v>21240</v>
      </c>
      <c r="H13287" s="413"/>
    </row>
    <row r="13288" spans="2:8" ht="27.75" x14ac:dyDescent="0.35">
      <c r="B13288" s="410" t="s">
        <v>14096</v>
      </c>
      <c r="C13288" s="411" t="s">
        <v>2907</v>
      </c>
      <c r="D13288" s="412">
        <v>0</v>
      </c>
      <c r="E13288" s="412">
        <v>21240</v>
      </c>
      <c r="F13288" s="412">
        <v>0</v>
      </c>
      <c r="G13288" s="412">
        <v>21240</v>
      </c>
      <c r="H13288" s="413"/>
    </row>
    <row r="13289" spans="2:8" ht="27.75" x14ac:dyDescent="0.35">
      <c r="B13289" s="410" t="s">
        <v>14097</v>
      </c>
      <c r="C13289" s="411" t="s">
        <v>380</v>
      </c>
      <c r="D13289" s="412"/>
      <c r="E13289" s="412">
        <v>10000</v>
      </c>
      <c r="F13289" s="412">
        <v>0</v>
      </c>
      <c r="G13289" s="412"/>
      <c r="H13289" s="413"/>
    </row>
    <row r="13290" spans="2:8" x14ac:dyDescent="0.35">
      <c r="B13290" s="410" t="s">
        <v>14098</v>
      </c>
      <c r="C13290" s="411" t="s">
        <v>696</v>
      </c>
      <c r="D13290" s="412"/>
      <c r="E13290" s="412">
        <v>11240</v>
      </c>
      <c r="F13290" s="412">
        <v>0</v>
      </c>
      <c r="G13290" s="412"/>
      <c r="H13290" s="413"/>
    </row>
    <row r="13291" spans="2:8" x14ac:dyDescent="0.35">
      <c r="B13291" s="410" t="s">
        <v>14099</v>
      </c>
      <c r="C13291" s="411" t="s">
        <v>2911</v>
      </c>
      <c r="D13291" s="412">
        <v>0</v>
      </c>
      <c r="E13291" s="412">
        <v>1209042.44</v>
      </c>
      <c r="F13291" s="412">
        <v>0</v>
      </c>
      <c r="G13291" s="412">
        <v>1209042.44</v>
      </c>
      <c r="H13291" s="413"/>
    </row>
    <row r="13292" spans="2:8" ht="40.5" x14ac:dyDescent="0.35">
      <c r="B13292" s="410" t="s">
        <v>14100</v>
      </c>
      <c r="C13292" s="411" t="s">
        <v>2913</v>
      </c>
      <c r="D13292" s="412">
        <v>0</v>
      </c>
      <c r="E13292" s="412">
        <v>264874.15999999997</v>
      </c>
      <c r="F13292" s="412">
        <v>0</v>
      </c>
      <c r="G13292" s="412">
        <v>264874.15999999997</v>
      </c>
      <c r="H13292" s="413"/>
    </row>
    <row r="13293" spans="2:8" ht="27.75" x14ac:dyDescent="0.35">
      <c r="B13293" s="410" t="s">
        <v>14101</v>
      </c>
      <c r="C13293" s="411" t="s">
        <v>2915</v>
      </c>
      <c r="D13293" s="412">
        <v>0</v>
      </c>
      <c r="E13293" s="412">
        <v>152369.54999999999</v>
      </c>
      <c r="F13293" s="412">
        <v>0</v>
      </c>
      <c r="G13293" s="412">
        <v>152369.54999999999</v>
      </c>
      <c r="H13293" s="413"/>
    </row>
    <row r="13294" spans="2:8" x14ac:dyDescent="0.35">
      <c r="B13294" s="410" t="s">
        <v>14102</v>
      </c>
      <c r="C13294" s="411" t="s">
        <v>2917</v>
      </c>
      <c r="D13294" s="412">
        <v>0</v>
      </c>
      <c r="E13294" s="412">
        <v>152369.54999999999</v>
      </c>
      <c r="F13294" s="412">
        <v>0</v>
      </c>
      <c r="G13294" s="412">
        <v>152369.54999999999</v>
      </c>
      <c r="H13294" s="413"/>
    </row>
    <row r="13295" spans="2:8" x14ac:dyDescent="0.35">
      <c r="B13295" s="410" t="s">
        <v>14103</v>
      </c>
      <c r="C13295" s="411" t="s">
        <v>521</v>
      </c>
      <c r="D13295" s="412"/>
      <c r="E13295" s="412">
        <v>3200</v>
      </c>
      <c r="F13295" s="412">
        <v>0</v>
      </c>
      <c r="G13295" s="412"/>
      <c r="H13295" s="413"/>
    </row>
    <row r="13296" spans="2:8" x14ac:dyDescent="0.35">
      <c r="B13296" s="410" t="s">
        <v>14104</v>
      </c>
      <c r="C13296" s="411" t="s">
        <v>521</v>
      </c>
      <c r="D13296" s="412"/>
      <c r="E13296" s="412">
        <v>3200</v>
      </c>
      <c r="F13296" s="412">
        <v>0</v>
      </c>
      <c r="G13296" s="412"/>
      <c r="H13296" s="413"/>
    </row>
    <row r="13297" spans="2:8" x14ac:dyDescent="0.35">
      <c r="B13297" s="410" t="s">
        <v>14105</v>
      </c>
      <c r="C13297" s="411" t="s">
        <v>521</v>
      </c>
      <c r="D13297" s="412"/>
      <c r="E13297" s="412">
        <v>3200</v>
      </c>
      <c r="F13297" s="412">
        <v>0</v>
      </c>
      <c r="G13297" s="412"/>
      <c r="H13297" s="413"/>
    </row>
    <row r="13298" spans="2:8" ht="27.75" x14ac:dyDescent="0.35">
      <c r="B13298" s="410" t="s">
        <v>14106</v>
      </c>
      <c r="C13298" s="411" t="s">
        <v>541</v>
      </c>
      <c r="D13298" s="412"/>
      <c r="E13298" s="412">
        <v>2111.1999999999998</v>
      </c>
      <c r="F13298" s="412">
        <v>0</v>
      </c>
      <c r="G13298" s="412"/>
      <c r="H13298" s="413"/>
    </row>
    <row r="13299" spans="2:8" ht="27.75" x14ac:dyDescent="0.35">
      <c r="B13299" s="410" t="s">
        <v>14107</v>
      </c>
      <c r="C13299" s="411" t="s">
        <v>541</v>
      </c>
      <c r="D13299" s="412"/>
      <c r="E13299" s="412">
        <v>1242.3599999999999</v>
      </c>
      <c r="F13299" s="412">
        <v>0</v>
      </c>
      <c r="G13299" s="412"/>
      <c r="H13299" s="413"/>
    </row>
    <row r="13300" spans="2:8" ht="27.75" x14ac:dyDescent="0.35">
      <c r="B13300" s="410" t="s">
        <v>14108</v>
      </c>
      <c r="C13300" s="411" t="s">
        <v>541</v>
      </c>
      <c r="D13300" s="412"/>
      <c r="E13300" s="412">
        <v>778.36</v>
      </c>
      <c r="F13300" s="412">
        <v>0</v>
      </c>
      <c r="G13300" s="412"/>
      <c r="H13300" s="413"/>
    </row>
    <row r="13301" spans="2:8" ht="27.75" x14ac:dyDescent="0.35">
      <c r="B13301" s="410" t="s">
        <v>14109</v>
      </c>
      <c r="C13301" s="411" t="s">
        <v>541</v>
      </c>
      <c r="D13301" s="412"/>
      <c r="E13301" s="412">
        <v>1298.04</v>
      </c>
      <c r="F13301" s="412">
        <v>0</v>
      </c>
      <c r="G13301" s="412"/>
      <c r="H13301" s="413"/>
    </row>
    <row r="13302" spans="2:8" ht="27.75" x14ac:dyDescent="0.35">
      <c r="B13302" s="410" t="s">
        <v>14110</v>
      </c>
      <c r="C13302" s="411" t="s">
        <v>541</v>
      </c>
      <c r="D13302" s="412"/>
      <c r="E13302" s="412">
        <v>2151.8000000000002</v>
      </c>
      <c r="F13302" s="412">
        <v>0</v>
      </c>
      <c r="G13302" s="412"/>
      <c r="H13302" s="413"/>
    </row>
    <row r="13303" spans="2:8" ht="27.75" x14ac:dyDescent="0.35">
      <c r="B13303" s="410" t="s">
        <v>14111</v>
      </c>
      <c r="C13303" s="411" t="s">
        <v>541</v>
      </c>
      <c r="D13303" s="412"/>
      <c r="E13303" s="412">
        <v>1972</v>
      </c>
      <c r="F13303" s="412">
        <v>0</v>
      </c>
      <c r="G13303" s="412"/>
      <c r="H13303" s="413"/>
    </row>
    <row r="13304" spans="2:8" ht="27.75" x14ac:dyDescent="0.35">
      <c r="B13304" s="410" t="s">
        <v>14112</v>
      </c>
      <c r="C13304" s="411" t="s">
        <v>541</v>
      </c>
      <c r="D13304" s="412"/>
      <c r="E13304" s="412">
        <v>2434.84</v>
      </c>
      <c r="F13304" s="412">
        <v>0</v>
      </c>
      <c r="G13304" s="412"/>
      <c r="H13304" s="413"/>
    </row>
    <row r="13305" spans="2:8" ht="27.75" x14ac:dyDescent="0.35">
      <c r="B13305" s="410" t="s">
        <v>14113</v>
      </c>
      <c r="C13305" s="411" t="s">
        <v>541</v>
      </c>
      <c r="D13305" s="412"/>
      <c r="E13305" s="412">
        <v>1961.56</v>
      </c>
      <c r="F13305" s="412">
        <v>0</v>
      </c>
      <c r="G13305" s="412"/>
      <c r="H13305" s="413"/>
    </row>
    <row r="13306" spans="2:8" ht="27.75" x14ac:dyDescent="0.35">
      <c r="B13306" s="410" t="s">
        <v>14114</v>
      </c>
      <c r="C13306" s="411" t="s">
        <v>541</v>
      </c>
      <c r="D13306" s="412"/>
      <c r="E13306" s="412">
        <v>5013.5200000000004</v>
      </c>
      <c r="F13306" s="412">
        <v>0</v>
      </c>
      <c r="G13306" s="412"/>
      <c r="H13306" s="413"/>
    </row>
    <row r="13307" spans="2:8" ht="27.75" x14ac:dyDescent="0.35">
      <c r="B13307" s="410" t="s">
        <v>14115</v>
      </c>
      <c r="C13307" s="411" t="s">
        <v>541</v>
      </c>
      <c r="D13307" s="412"/>
      <c r="E13307" s="412">
        <v>1484.8</v>
      </c>
      <c r="F13307" s="412">
        <v>0</v>
      </c>
      <c r="G13307" s="412"/>
      <c r="H13307" s="413"/>
    </row>
    <row r="13308" spans="2:8" ht="27.75" x14ac:dyDescent="0.35">
      <c r="B13308" s="410" t="s">
        <v>14116</v>
      </c>
      <c r="C13308" s="411" t="s">
        <v>541</v>
      </c>
      <c r="D13308" s="412"/>
      <c r="E13308" s="412">
        <v>2795.6</v>
      </c>
      <c r="F13308" s="412">
        <v>0</v>
      </c>
      <c r="G13308" s="412"/>
      <c r="H13308" s="413"/>
    </row>
    <row r="13309" spans="2:8" ht="27.75" x14ac:dyDescent="0.35">
      <c r="B13309" s="410" t="s">
        <v>14117</v>
      </c>
      <c r="C13309" s="411" t="s">
        <v>541</v>
      </c>
      <c r="D13309" s="412"/>
      <c r="E13309" s="412">
        <v>2955.68</v>
      </c>
      <c r="F13309" s="412">
        <v>0</v>
      </c>
      <c r="G13309" s="412"/>
      <c r="H13309" s="413"/>
    </row>
    <row r="13310" spans="2:8" ht="27.75" x14ac:dyDescent="0.35">
      <c r="B13310" s="410" t="s">
        <v>14118</v>
      </c>
      <c r="C13310" s="411" t="s">
        <v>541</v>
      </c>
      <c r="D13310" s="412"/>
      <c r="E13310" s="412">
        <v>3833.8</v>
      </c>
      <c r="F13310" s="412">
        <v>0</v>
      </c>
      <c r="G13310" s="412"/>
      <c r="H13310" s="413"/>
    </row>
    <row r="13311" spans="2:8" ht="27.75" x14ac:dyDescent="0.35">
      <c r="B13311" s="410" t="s">
        <v>14119</v>
      </c>
      <c r="C13311" s="411" t="s">
        <v>541</v>
      </c>
      <c r="D13311" s="412"/>
      <c r="E13311" s="412">
        <v>5079.6400000000003</v>
      </c>
      <c r="F13311" s="412">
        <v>0</v>
      </c>
      <c r="G13311" s="412"/>
      <c r="H13311" s="413"/>
    </row>
    <row r="13312" spans="2:8" ht="27.75" x14ac:dyDescent="0.35">
      <c r="B13312" s="410" t="s">
        <v>14120</v>
      </c>
      <c r="C13312" s="411" t="s">
        <v>541</v>
      </c>
      <c r="D13312" s="412"/>
      <c r="E13312" s="412">
        <v>4743.24</v>
      </c>
      <c r="F13312" s="412">
        <v>0</v>
      </c>
      <c r="G13312" s="412"/>
      <c r="H13312" s="413"/>
    </row>
    <row r="13313" spans="2:8" ht="27.75" x14ac:dyDescent="0.35">
      <c r="B13313" s="410" t="s">
        <v>14121</v>
      </c>
      <c r="C13313" s="411" t="s">
        <v>541</v>
      </c>
      <c r="D13313" s="412"/>
      <c r="E13313" s="412">
        <v>3491.6</v>
      </c>
      <c r="F13313" s="412">
        <v>0</v>
      </c>
      <c r="G13313" s="412"/>
      <c r="H13313" s="413"/>
    </row>
    <row r="13314" spans="2:8" ht="27.75" x14ac:dyDescent="0.35">
      <c r="B13314" s="410" t="s">
        <v>14122</v>
      </c>
      <c r="C13314" s="411" t="s">
        <v>541</v>
      </c>
      <c r="D13314" s="412"/>
      <c r="E13314" s="412">
        <v>4352.32</v>
      </c>
      <c r="F13314" s="412">
        <v>0</v>
      </c>
      <c r="G13314" s="412"/>
      <c r="H13314" s="413"/>
    </row>
    <row r="13315" spans="2:8" ht="27.75" x14ac:dyDescent="0.35">
      <c r="B13315" s="410" t="s">
        <v>14123</v>
      </c>
      <c r="C13315" s="411" t="s">
        <v>541</v>
      </c>
      <c r="D13315" s="412"/>
      <c r="E13315" s="412">
        <v>417.6</v>
      </c>
      <c r="F13315" s="412">
        <v>0</v>
      </c>
      <c r="G13315" s="412"/>
      <c r="H13315" s="413"/>
    </row>
    <row r="13316" spans="2:8" ht="27.75" x14ac:dyDescent="0.35">
      <c r="B13316" s="410" t="s">
        <v>14124</v>
      </c>
      <c r="C13316" s="411" t="s">
        <v>541</v>
      </c>
      <c r="D13316" s="412"/>
      <c r="E13316" s="412">
        <v>602.04</v>
      </c>
      <c r="F13316" s="412">
        <v>0</v>
      </c>
      <c r="G13316" s="412"/>
      <c r="H13316" s="413"/>
    </row>
    <row r="13317" spans="2:8" ht="27.75" x14ac:dyDescent="0.35">
      <c r="B13317" s="410" t="s">
        <v>14125</v>
      </c>
      <c r="C13317" s="411" t="s">
        <v>583</v>
      </c>
      <c r="D13317" s="412"/>
      <c r="E13317" s="412">
        <v>8102.6</v>
      </c>
      <c r="F13317" s="412">
        <v>0</v>
      </c>
      <c r="G13317" s="412"/>
      <c r="H13317" s="413"/>
    </row>
    <row r="13318" spans="2:8" ht="27.75" x14ac:dyDescent="0.35">
      <c r="B13318" s="410" t="s">
        <v>14126</v>
      </c>
      <c r="C13318" s="411" t="s">
        <v>583</v>
      </c>
      <c r="D13318" s="412"/>
      <c r="E13318" s="412">
        <v>5185.2</v>
      </c>
      <c r="F13318" s="412">
        <v>0</v>
      </c>
      <c r="G13318" s="412"/>
      <c r="H13318" s="413"/>
    </row>
    <row r="13319" spans="2:8" ht="27.75" x14ac:dyDescent="0.35">
      <c r="B13319" s="410" t="s">
        <v>14127</v>
      </c>
      <c r="C13319" s="411" t="s">
        <v>583</v>
      </c>
      <c r="D13319" s="412"/>
      <c r="E13319" s="412">
        <v>3781.6</v>
      </c>
      <c r="F13319" s="412">
        <v>0</v>
      </c>
      <c r="G13319" s="412"/>
      <c r="H13319" s="413"/>
    </row>
    <row r="13320" spans="2:8" ht="27.75" x14ac:dyDescent="0.35">
      <c r="B13320" s="410" t="s">
        <v>14128</v>
      </c>
      <c r="C13320" s="411" t="s">
        <v>583</v>
      </c>
      <c r="D13320" s="412"/>
      <c r="E13320" s="412">
        <v>8253.4</v>
      </c>
      <c r="F13320" s="412">
        <v>0</v>
      </c>
      <c r="G13320" s="412"/>
      <c r="H13320" s="413"/>
    </row>
    <row r="13321" spans="2:8" ht="27.75" x14ac:dyDescent="0.35">
      <c r="B13321" s="410" t="s">
        <v>14129</v>
      </c>
      <c r="C13321" s="411" t="s">
        <v>583</v>
      </c>
      <c r="D13321" s="412"/>
      <c r="E13321" s="412">
        <v>3833.8</v>
      </c>
      <c r="F13321" s="412">
        <v>0</v>
      </c>
      <c r="G13321" s="412"/>
      <c r="H13321" s="413"/>
    </row>
    <row r="13322" spans="2:8" ht="27.75" x14ac:dyDescent="0.35">
      <c r="B13322" s="410" t="s">
        <v>14130</v>
      </c>
      <c r="C13322" s="411" t="s">
        <v>583</v>
      </c>
      <c r="D13322" s="412"/>
      <c r="E13322" s="412">
        <v>9071.2000000000007</v>
      </c>
      <c r="F13322" s="412">
        <v>0</v>
      </c>
      <c r="G13322" s="412"/>
      <c r="H13322" s="413"/>
    </row>
    <row r="13323" spans="2:8" ht="27.75" x14ac:dyDescent="0.35">
      <c r="B13323" s="410" t="s">
        <v>14131</v>
      </c>
      <c r="C13323" s="411" t="s">
        <v>583</v>
      </c>
      <c r="D13323" s="412"/>
      <c r="E13323" s="412">
        <v>6362.6</v>
      </c>
      <c r="F13323" s="412">
        <v>0</v>
      </c>
      <c r="G13323" s="412"/>
      <c r="H13323" s="413"/>
    </row>
    <row r="13324" spans="2:8" ht="27.75" x14ac:dyDescent="0.35">
      <c r="B13324" s="410" t="s">
        <v>14132</v>
      </c>
      <c r="C13324" s="411" t="s">
        <v>583</v>
      </c>
      <c r="D13324" s="412"/>
      <c r="E13324" s="412">
        <v>3462.6</v>
      </c>
      <c r="F13324" s="412">
        <v>0</v>
      </c>
      <c r="G13324" s="412"/>
      <c r="H13324" s="413"/>
    </row>
    <row r="13325" spans="2:8" x14ac:dyDescent="0.35">
      <c r="B13325" s="410" t="s">
        <v>14133</v>
      </c>
      <c r="C13325" s="411" t="s">
        <v>706</v>
      </c>
      <c r="D13325" s="412"/>
      <c r="E13325" s="412">
        <v>2244.6</v>
      </c>
      <c r="F13325" s="412">
        <v>0</v>
      </c>
      <c r="G13325" s="412"/>
      <c r="H13325" s="413"/>
    </row>
    <row r="13326" spans="2:8" x14ac:dyDescent="0.35">
      <c r="B13326" s="410" t="s">
        <v>14134</v>
      </c>
      <c r="C13326" s="411" t="s">
        <v>706</v>
      </c>
      <c r="D13326" s="412"/>
      <c r="E13326" s="412">
        <v>1755.08</v>
      </c>
      <c r="F13326" s="412">
        <v>0</v>
      </c>
      <c r="G13326" s="412"/>
      <c r="H13326" s="413"/>
    </row>
    <row r="13327" spans="2:8" x14ac:dyDescent="0.35">
      <c r="B13327" s="410" t="s">
        <v>14135</v>
      </c>
      <c r="C13327" s="411" t="s">
        <v>706</v>
      </c>
      <c r="D13327" s="412"/>
      <c r="E13327" s="412">
        <v>1595</v>
      </c>
      <c r="F13327" s="412">
        <v>0</v>
      </c>
      <c r="G13327" s="412"/>
      <c r="H13327" s="413"/>
    </row>
    <row r="13328" spans="2:8" x14ac:dyDescent="0.35">
      <c r="B13328" s="410" t="s">
        <v>14136</v>
      </c>
      <c r="C13328" s="411" t="s">
        <v>706</v>
      </c>
      <c r="D13328" s="412"/>
      <c r="E13328" s="412">
        <v>585.79999999999995</v>
      </c>
      <c r="F13328" s="412">
        <v>0</v>
      </c>
      <c r="G13328" s="412"/>
      <c r="H13328" s="413"/>
    </row>
    <row r="13329" spans="2:8" x14ac:dyDescent="0.35">
      <c r="B13329" s="410" t="s">
        <v>14137</v>
      </c>
      <c r="C13329" s="411" t="s">
        <v>706</v>
      </c>
      <c r="D13329" s="412"/>
      <c r="E13329" s="412">
        <v>3491.6</v>
      </c>
      <c r="F13329" s="412">
        <v>0</v>
      </c>
      <c r="G13329" s="412"/>
      <c r="H13329" s="413"/>
    </row>
    <row r="13330" spans="2:8" x14ac:dyDescent="0.35">
      <c r="B13330" s="410" t="s">
        <v>14138</v>
      </c>
      <c r="C13330" s="411" t="s">
        <v>706</v>
      </c>
      <c r="D13330" s="412"/>
      <c r="E13330" s="412">
        <v>3133.16</v>
      </c>
      <c r="F13330" s="412">
        <v>0</v>
      </c>
      <c r="G13330" s="412"/>
      <c r="H13330" s="413"/>
    </row>
    <row r="13331" spans="2:8" x14ac:dyDescent="0.35">
      <c r="B13331" s="410" t="s">
        <v>14139</v>
      </c>
      <c r="C13331" s="411" t="s">
        <v>706</v>
      </c>
      <c r="D13331" s="412"/>
      <c r="E13331" s="412">
        <v>2794.44</v>
      </c>
      <c r="F13331" s="412">
        <v>0</v>
      </c>
      <c r="G13331" s="412"/>
      <c r="H13331" s="413"/>
    </row>
    <row r="13332" spans="2:8" x14ac:dyDescent="0.35">
      <c r="B13332" s="410" t="s">
        <v>14140</v>
      </c>
      <c r="C13332" s="411" t="s">
        <v>706</v>
      </c>
      <c r="D13332" s="412"/>
      <c r="E13332" s="412">
        <v>2476.6</v>
      </c>
      <c r="F13332" s="412">
        <v>0</v>
      </c>
      <c r="G13332" s="412"/>
      <c r="H13332" s="413"/>
    </row>
    <row r="13333" spans="2:8" x14ac:dyDescent="0.35">
      <c r="B13333" s="410" t="s">
        <v>14141</v>
      </c>
      <c r="C13333" s="411" t="s">
        <v>706</v>
      </c>
      <c r="D13333" s="412"/>
      <c r="E13333" s="412">
        <v>3722.44</v>
      </c>
      <c r="F13333" s="412">
        <v>0</v>
      </c>
      <c r="G13333" s="412"/>
      <c r="H13333" s="413"/>
    </row>
    <row r="13334" spans="2:8" x14ac:dyDescent="0.35">
      <c r="B13334" s="410" t="s">
        <v>14142</v>
      </c>
      <c r="C13334" s="411" t="s">
        <v>706</v>
      </c>
      <c r="D13334" s="412"/>
      <c r="E13334" s="412">
        <v>1589.2</v>
      </c>
      <c r="F13334" s="412">
        <v>0</v>
      </c>
      <c r="G13334" s="412"/>
      <c r="H13334" s="413"/>
    </row>
    <row r="13335" spans="2:8" x14ac:dyDescent="0.35">
      <c r="B13335" s="410" t="s">
        <v>14143</v>
      </c>
      <c r="C13335" s="411" t="s">
        <v>706</v>
      </c>
      <c r="D13335" s="412"/>
      <c r="E13335" s="412">
        <v>1954.6</v>
      </c>
      <c r="F13335" s="412">
        <v>0</v>
      </c>
      <c r="G13335" s="412"/>
      <c r="H13335" s="413"/>
    </row>
    <row r="13336" spans="2:8" x14ac:dyDescent="0.35">
      <c r="B13336" s="410" t="s">
        <v>14144</v>
      </c>
      <c r="C13336" s="411" t="s">
        <v>706</v>
      </c>
      <c r="D13336" s="412"/>
      <c r="E13336" s="412">
        <v>745.88</v>
      </c>
      <c r="F13336" s="412">
        <v>0</v>
      </c>
      <c r="G13336" s="412"/>
      <c r="H13336" s="413"/>
    </row>
    <row r="13337" spans="2:8" x14ac:dyDescent="0.35">
      <c r="B13337" s="410" t="s">
        <v>14145</v>
      </c>
      <c r="C13337" s="411" t="s">
        <v>706</v>
      </c>
      <c r="D13337" s="412"/>
      <c r="E13337" s="412">
        <v>1952.28</v>
      </c>
      <c r="F13337" s="412">
        <v>0</v>
      </c>
      <c r="G13337" s="412"/>
      <c r="H13337" s="413"/>
    </row>
    <row r="13338" spans="2:8" x14ac:dyDescent="0.35">
      <c r="B13338" s="410" t="s">
        <v>14146</v>
      </c>
      <c r="C13338" s="411" t="s">
        <v>706</v>
      </c>
      <c r="D13338" s="412"/>
      <c r="E13338" s="412">
        <v>1780.6</v>
      </c>
      <c r="F13338" s="412">
        <v>0</v>
      </c>
      <c r="G13338" s="412"/>
      <c r="H13338" s="413"/>
    </row>
    <row r="13339" spans="2:8" x14ac:dyDescent="0.35">
      <c r="B13339" s="410" t="s">
        <v>14147</v>
      </c>
      <c r="C13339" s="411" t="s">
        <v>706</v>
      </c>
      <c r="D13339" s="412"/>
      <c r="E13339" s="412">
        <v>4761.8</v>
      </c>
      <c r="F13339" s="412">
        <v>0</v>
      </c>
      <c r="G13339" s="412"/>
      <c r="H13339" s="413"/>
    </row>
    <row r="13340" spans="2:8" x14ac:dyDescent="0.35">
      <c r="B13340" s="410" t="s">
        <v>14148</v>
      </c>
      <c r="C13340" s="411" t="s">
        <v>706</v>
      </c>
      <c r="D13340" s="412"/>
      <c r="E13340" s="412">
        <v>1356.04</v>
      </c>
      <c r="F13340" s="412">
        <v>0</v>
      </c>
      <c r="G13340" s="412"/>
      <c r="H13340" s="413"/>
    </row>
    <row r="13341" spans="2:8" x14ac:dyDescent="0.35">
      <c r="B13341" s="410" t="s">
        <v>14149</v>
      </c>
      <c r="C13341" s="411" t="s">
        <v>706</v>
      </c>
      <c r="D13341" s="412"/>
      <c r="E13341" s="412">
        <v>1439.56</v>
      </c>
      <c r="F13341" s="412">
        <v>0</v>
      </c>
      <c r="G13341" s="412"/>
      <c r="H13341" s="413"/>
    </row>
    <row r="13342" spans="2:8" x14ac:dyDescent="0.35">
      <c r="B13342" s="410" t="s">
        <v>14150</v>
      </c>
      <c r="C13342" s="411" t="s">
        <v>706</v>
      </c>
      <c r="D13342" s="412"/>
      <c r="E13342" s="412">
        <v>2075.2399999999998</v>
      </c>
      <c r="F13342" s="412">
        <v>0</v>
      </c>
      <c r="G13342" s="412"/>
      <c r="H13342" s="413"/>
    </row>
    <row r="13343" spans="2:8" x14ac:dyDescent="0.35">
      <c r="B13343" s="410" t="s">
        <v>14151</v>
      </c>
      <c r="C13343" s="411" t="s">
        <v>706</v>
      </c>
      <c r="D13343" s="412"/>
      <c r="E13343" s="412">
        <v>1470.88</v>
      </c>
      <c r="F13343" s="412">
        <v>0</v>
      </c>
      <c r="G13343" s="412"/>
      <c r="H13343" s="413"/>
    </row>
    <row r="13344" spans="2:8" x14ac:dyDescent="0.35">
      <c r="B13344" s="410" t="s">
        <v>14152</v>
      </c>
      <c r="C13344" s="411" t="s">
        <v>706</v>
      </c>
      <c r="D13344" s="412"/>
      <c r="E13344" s="412">
        <v>643.79999999999995</v>
      </c>
      <c r="F13344" s="412">
        <v>0</v>
      </c>
      <c r="G13344" s="412"/>
      <c r="H13344" s="413"/>
    </row>
    <row r="13345" spans="2:8" x14ac:dyDescent="0.35">
      <c r="B13345" s="410" t="s">
        <v>14153</v>
      </c>
      <c r="C13345" s="411" t="s">
        <v>706</v>
      </c>
      <c r="D13345" s="412"/>
      <c r="E13345" s="412">
        <v>928</v>
      </c>
      <c r="F13345" s="412">
        <v>0</v>
      </c>
      <c r="G13345" s="412"/>
      <c r="H13345" s="413"/>
    </row>
    <row r="13346" spans="2:8" ht="40.5" x14ac:dyDescent="0.35">
      <c r="B13346" s="410" t="s">
        <v>14154</v>
      </c>
      <c r="C13346" s="411" t="s">
        <v>744</v>
      </c>
      <c r="D13346" s="412"/>
      <c r="E13346" s="412">
        <v>1999.97</v>
      </c>
      <c r="F13346" s="412">
        <v>0</v>
      </c>
      <c r="G13346" s="412"/>
      <c r="H13346" s="413"/>
    </row>
    <row r="13347" spans="2:8" ht="40.5" x14ac:dyDescent="0.35">
      <c r="B13347" s="410" t="s">
        <v>14155</v>
      </c>
      <c r="C13347" s="411" t="s">
        <v>744</v>
      </c>
      <c r="D13347" s="412"/>
      <c r="E13347" s="412">
        <v>1499.98</v>
      </c>
      <c r="F13347" s="412">
        <v>0</v>
      </c>
      <c r="G13347" s="412"/>
      <c r="H13347" s="413"/>
    </row>
    <row r="13348" spans="2:8" ht="40.5" x14ac:dyDescent="0.35">
      <c r="B13348" s="410" t="s">
        <v>14156</v>
      </c>
      <c r="C13348" s="411" t="s">
        <v>2972</v>
      </c>
      <c r="D13348" s="412">
        <v>0</v>
      </c>
      <c r="E13348" s="412">
        <v>3199.95</v>
      </c>
      <c r="F13348" s="412">
        <v>0</v>
      </c>
      <c r="G13348" s="412">
        <v>3199.95</v>
      </c>
      <c r="H13348" s="413"/>
    </row>
    <row r="13349" spans="2:8" ht="27.75" x14ac:dyDescent="0.35">
      <c r="B13349" s="410" t="s">
        <v>14157</v>
      </c>
      <c r="C13349" s="411" t="s">
        <v>2974</v>
      </c>
      <c r="D13349" s="412">
        <v>0</v>
      </c>
      <c r="E13349" s="412">
        <v>3199.95</v>
      </c>
      <c r="F13349" s="412">
        <v>0</v>
      </c>
      <c r="G13349" s="412">
        <v>3199.95</v>
      </c>
      <c r="H13349" s="413"/>
    </row>
    <row r="13350" spans="2:8" x14ac:dyDescent="0.35">
      <c r="B13350" s="410" t="s">
        <v>14158</v>
      </c>
      <c r="C13350" s="411" t="s">
        <v>432</v>
      </c>
      <c r="D13350" s="412"/>
      <c r="E13350" s="412">
        <v>2499.9899999999998</v>
      </c>
      <c r="F13350" s="412">
        <v>0</v>
      </c>
      <c r="G13350" s="412"/>
      <c r="H13350" s="413"/>
    </row>
    <row r="13351" spans="2:8" x14ac:dyDescent="0.35">
      <c r="B13351" s="410" t="s">
        <v>14159</v>
      </c>
      <c r="C13351" s="411" t="s">
        <v>521</v>
      </c>
      <c r="D13351" s="412"/>
      <c r="E13351" s="412">
        <v>399.98</v>
      </c>
      <c r="F13351" s="412">
        <v>0</v>
      </c>
      <c r="G13351" s="412"/>
      <c r="H13351" s="413"/>
    </row>
    <row r="13352" spans="2:8" x14ac:dyDescent="0.35">
      <c r="B13352" s="410" t="s">
        <v>14160</v>
      </c>
      <c r="C13352" s="411" t="s">
        <v>521</v>
      </c>
      <c r="D13352" s="412"/>
      <c r="E13352" s="412">
        <v>299.98</v>
      </c>
      <c r="F13352" s="412">
        <v>0</v>
      </c>
      <c r="G13352" s="412"/>
      <c r="H13352" s="413"/>
    </row>
    <row r="13353" spans="2:8" x14ac:dyDescent="0.35">
      <c r="B13353" s="410" t="s">
        <v>14161</v>
      </c>
      <c r="C13353" s="411" t="s">
        <v>2979</v>
      </c>
      <c r="D13353" s="412">
        <v>0</v>
      </c>
      <c r="E13353" s="412">
        <v>109304.66</v>
      </c>
      <c r="F13353" s="412">
        <v>0</v>
      </c>
      <c r="G13353" s="412">
        <v>109304.66</v>
      </c>
      <c r="H13353" s="413"/>
    </row>
    <row r="13354" spans="2:8" x14ac:dyDescent="0.35">
      <c r="B13354" s="410" t="s">
        <v>14162</v>
      </c>
      <c r="C13354" s="411" t="s">
        <v>2981</v>
      </c>
      <c r="D13354" s="412">
        <v>0</v>
      </c>
      <c r="E13354" s="412">
        <v>109304.66</v>
      </c>
      <c r="F13354" s="412">
        <v>0</v>
      </c>
      <c r="G13354" s="412">
        <v>109304.66</v>
      </c>
      <c r="H13354" s="413"/>
    </row>
    <row r="13355" spans="2:8" ht="27.75" x14ac:dyDescent="0.35">
      <c r="B13355" s="410" t="s">
        <v>14163</v>
      </c>
      <c r="C13355" s="411" t="s">
        <v>372</v>
      </c>
      <c r="D13355" s="412"/>
      <c r="E13355" s="412">
        <v>1796.68</v>
      </c>
      <c r="F13355" s="412">
        <v>0</v>
      </c>
      <c r="G13355" s="412"/>
      <c r="H13355" s="413"/>
    </row>
    <row r="13356" spans="2:8" x14ac:dyDescent="0.35">
      <c r="B13356" s="410" t="s">
        <v>14164</v>
      </c>
      <c r="C13356" s="411" t="s">
        <v>473</v>
      </c>
      <c r="D13356" s="412"/>
      <c r="E13356" s="412">
        <v>6264</v>
      </c>
      <c r="F13356" s="412">
        <v>0</v>
      </c>
      <c r="G13356" s="412"/>
      <c r="H13356" s="413"/>
    </row>
    <row r="13357" spans="2:8" x14ac:dyDescent="0.35">
      <c r="B13357" s="410" t="s">
        <v>14165</v>
      </c>
      <c r="C13357" s="411" t="s">
        <v>473</v>
      </c>
      <c r="D13357" s="412"/>
      <c r="E13357" s="412">
        <v>3132</v>
      </c>
      <c r="F13357" s="412">
        <v>0</v>
      </c>
      <c r="G13357" s="412"/>
      <c r="H13357" s="413"/>
    </row>
    <row r="13358" spans="2:8" x14ac:dyDescent="0.35">
      <c r="B13358" s="410" t="s">
        <v>14166</v>
      </c>
      <c r="C13358" s="411" t="s">
        <v>473</v>
      </c>
      <c r="D13358" s="412"/>
      <c r="E13358" s="412">
        <v>6264</v>
      </c>
      <c r="F13358" s="412">
        <v>0</v>
      </c>
      <c r="G13358" s="412"/>
      <c r="H13358" s="413"/>
    </row>
    <row r="13359" spans="2:8" ht="40.5" x14ac:dyDescent="0.35">
      <c r="B13359" s="410" t="s">
        <v>14167</v>
      </c>
      <c r="C13359" s="411" t="s">
        <v>613</v>
      </c>
      <c r="D13359" s="412"/>
      <c r="E13359" s="412">
        <v>1699</v>
      </c>
      <c r="F13359" s="412">
        <v>0</v>
      </c>
      <c r="G13359" s="412"/>
      <c r="H13359" s="413"/>
    </row>
    <row r="13360" spans="2:8" x14ac:dyDescent="0.35">
      <c r="B13360" s="410" t="s">
        <v>14168</v>
      </c>
      <c r="C13360" s="411" t="s">
        <v>623</v>
      </c>
      <c r="D13360" s="412"/>
      <c r="E13360" s="412">
        <v>825.5</v>
      </c>
      <c r="F13360" s="412">
        <v>0</v>
      </c>
      <c r="G13360" s="412"/>
      <c r="H13360" s="413"/>
    </row>
    <row r="13361" spans="2:8" x14ac:dyDescent="0.35">
      <c r="B13361" s="410" t="s">
        <v>14169</v>
      </c>
      <c r="C13361" s="411" t="s">
        <v>692</v>
      </c>
      <c r="D13361" s="412"/>
      <c r="E13361" s="412">
        <v>31858.240000000002</v>
      </c>
      <c r="F13361" s="412">
        <v>0</v>
      </c>
      <c r="G13361" s="412"/>
      <c r="H13361" s="413"/>
    </row>
    <row r="13362" spans="2:8" x14ac:dyDescent="0.35">
      <c r="B13362" s="410" t="s">
        <v>14170</v>
      </c>
      <c r="C13362" s="411" t="s">
        <v>692</v>
      </c>
      <c r="D13362" s="412"/>
      <c r="E13362" s="412">
        <v>36995.879999999997</v>
      </c>
      <c r="F13362" s="412">
        <v>0</v>
      </c>
      <c r="G13362" s="412"/>
      <c r="H13362" s="413"/>
    </row>
    <row r="13363" spans="2:8" x14ac:dyDescent="0.35">
      <c r="B13363" s="410" t="s">
        <v>14171</v>
      </c>
      <c r="C13363" s="411" t="s">
        <v>692</v>
      </c>
      <c r="D13363" s="412"/>
      <c r="E13363" s="412">
        <v>6221.08</v>
      </c>
      <c r="F13363" s="412">
        <v>0</v>
      </c>
      <c r="G13363" s="412"/>
      <c r="H13363" s="413"/>
    </row>
    <row r="13364" spans="2:8" x14ac:dyDescent="0.35">
      <c r="B13364" s="410" t="s">
        <v>14172</v>
      </c>
      <c r="C13364" s="411" t="s">
        <v>692</v>
      </c>
      <c r="D13364" s="412"/>
      <c r="E13364" s="412">
        <v>7288.28</v>
      </c>
      <c r="F13364" s="412">
        <v>0</v>
      </c>
      <c r="G13364" s="412"/>
      <c r="H13364" s="413"/>
    </row>
    <row r="13365" spans="2:8" ht="27.75" x14ac:dyDescent="0.35">
      <c r="B13365" s="410" t="s">
        <v>14173</v>
      </c>
      <c r="C13365" s="411" t="s">
        <v>752</v>
      </c>
      <c r="D13365" s="412"/>
      <c r="E13365" s="412">
        <v>6960</v>
      </c>
      <c r="F13365" s="412">
        <v>0</v>
      </c>
      <c r="G13365" s="412"/>
      <c r="H13365" s="413"/>
    </row>
    <row r="13366" spans="2:8" x14ac:dyDescent="0.35">
      <c r="B13366" s="410" t="s">
        <v>14174</v>
      </c>
      <c r="C13366" s="411" t="s">
        <v>2994</v>
      </c>
      <c r="D13366" s="412">
        <v>0</v>
      </c>
      <c r="E13366" s="412">
        <v>216533.39</v>
      </c>
      <c r="F13366" s="412">
        <v>0</v>
      </c>
      <c r="G13366" s="412">
        <v>216533.39</v>
      </c>
      <c r="H13366" s="413"/>
    </row>
    <row r="13367" spans="2:8" x14ac:dyDescent="0.35">
      <c r="B13367" s="410" t="s">
        <v>14175</v>
      </c>
      <c r="C13367" s="411" t="s">
        <v>2996</v>
      </c>
      <c r="D13367" s="412">
        <v>0</v>
      </c>
      <c r="E13367" s="412">
        <v>216533.39</v>
      </c>
      <c r="F13367" s="412">
        <v>0</v>
      </c>
      <c r="G13367" s="412">
        <v>216533.39</v>
      </c>
      <c r="H13367" s="413"/>
    </row>
    <row r="13368" spans="2:8" x14ac:dyDescent="0.35">
      <c r="B13368" s="410" t="s">
        <v>14176</v>
      </c>
      <c r="C13368" s="411" t="s">
        <v>2996</v>
      </c>
      <c r="D13368" s="412">
        <v>0</v>
      </c>
      <c r="E13368" s="412">
        <v>216533.39</v>
      </c>
      <c r="F13368" s="412">
        <v>0</v>
      </c>
      <c r="G13368" s="412">
        <v>216533.39</v>
      </c>
      <c r="H13368" s="413"/>
    </row>
    <row r="13369" spans="2:8" ht="27.75" x14ac:dyDescent="0.35">
      <c r="B13369" s="410" t="s">
        <v>14177</v>
      </c>
      <c r="C13369" s="411" t="s">
        <v>388</v>
      </c>
      <c r="D13369" s="412"/>
      <c r="E13369" s="412">
        <v>550</v>
      </c>
      <c r="F13369" s="412">
        <v>0</v>
      </c>
      <c r="G13369" s="412"/>
      <c r="H13369" s="413"/>
    </row>
    <row r="13370" spans="2:8" ht="40.5" x14ac:dyDescent="0.35">
      <c r="B13370" s="410" t="s">
        <v>14178</v>
      </c>
      <c r="C13370" s="411" t="s">
        <v>419</v>
      </c>
      <c r="D13370" s="412"/>
      <c r="E13370" s="412">
        <v>12180</v>
      </c>
      <c r="F13370" s="412">
        <v>0</v>
      </c>
      <c r="G13370" s="412"/>
      <c r="H13370" s="413"/>
    </row>
    <row r="13371" spans="2:8" ht="40.5" x14ac:dyDescent="0.35">
      <c r="B13371" s="410" t="s">
        <v>14179</v>
      </c>
      <c r="C13371" s="411" t="s">
        <v>421</v>
      </c>
      <c r="D13371" s="412"/>
      <c r="E13371" s="412">
        <v>16864</v>
      </c>
      <c r="F13371" s="412">
        <v>0</v>
      </c>
      <c r="G13371" s="412"/>
      <c r="H13371" s="413"/>
    </row>
    <row r="13372" spans="2:8" ht="53.25" x14ac:dyDescent="0.35">
      <c r="B13372" s="410" t="s">
        <v>14180</v>
      </c>
      <c r="C13372" s="411" t="s">
        <v>501</v>
      </c>
      <c r="D13372" s="412"/>
      <c r="E13372" s="412">
        <v>12382</v>
      </c>
      <c r="F13372" s="412">
        <v>0</v>
      </c>
      <c r="G13372" s="412"/>
      <c r="H13372" s="413"/>
    </row>
    <row r="13373" spans="2:8" ht="53.25" x14ac:dyDescent="0.35">
      <c r="B13373" s="410" t="s">
        <v>14181</v>
      </c>
      <c r="C13373" s="411" t="s">
        <v>505</v>
      </c>
      <c r="D13373" s="412"/>
      <c r="E13373" s="412">
        <v>16804</v>
      </c>
      <c r="F13373" s="412">
        <v>0</v>
      </c>
      <c r="G13373" s="412"/>
      <c r="H13373" s="413"/>
    </row>
    <row r="13374" spans="2:8" ht="53.25" x14ac:dyDescent="0.35">
      <c r="B13374" s="410" t="s">
        <v>14182</v>
      </c>
      <c r="C13374" s="411" t="s">
        <v>507</v>
      </c>
      <c r="D13374" s="412"/>
      <c r="E13374" s="412">
        <v>17688</v>
      </c>
      <c r="F13374" s="412">
        <v>0</v>
      </c>
      <c r="G13374" s="412"/>
      <c r="H13374" s="413"/>
    </row>
    <row r="13375" spans="2:8" ht="40.5" x14ac:dyDescent="0.35">
      <c r="B13375" s="410" t="s">
        <v>14183</v>
      </c>
      <c r="C13375" s="411" t="s">
        <v>523</v>
      </c>
      <c r="D13375" s="412"/>
      <c r="E13375" s="412">
        <v>6191</v>
      </c>
      <c r="F13375" s="412">
        <v>0</v>
      </c>
      <c r="G13375" s="412"/>
      <c r="H13375" s="413"/>
    </row>
    <row r="13376" spans="2:8" ht="53.25" x14ac:dyDescent="0.35">
      <c r="B13376" s="410" t="s">
        <v>14184</v>
      </c>
      <c r="C13376" s="411" t="s">
        <v>525</v>
      </c>
      <c r="D13376" s="412"/>
      <c r="E13376" s="412">
        <v>1769</v>
      </c>
      <c r="F13376" s="412">
        <v>0</v>
      </c>
      <c r="G13376" s="412"/>
      <c r="H13376" s="413"/>
    </row>
    <row r="13377" spans="2:8" ht="53.25" x14ac:dyDescent="0.35">
      <c r="B13377" s="410" t="s">
        <v>14185</v>
      </c>
      <c r="C13377" s="411" t="s">
        <v>579</v>
      </c>
      <c r="D13377" s="412"/>
      <c r="E13377" s="412">
        <v>16864</v>
      </c>
      <c r="F13377" s="412">
        <v>0</v>
      </c>
      <c r="G13377" s="412"/>
      <c r="H13377" s="413"/>
    </row>
    <row r="13378" spans="2:8" ht="40.5" x14ac:dyDescent="0.35">
      <c r="B13378" s="410" t="s">
        <v>14186</v>
      </c>
      <c r="C13378" s="411" t="s">
        <v>613</v>
      </c>
      <c r="D13378" s="412"/>
      <c r="E13378" s="412">
        <v>980.9</v>
      </c>
      <c r="F13378" s="412">
        <v>0</v>
      </c>
      <c r="G13378" s="412"/>
      <c r="H13378" s="413"/>
    </row>
    <row r="13379" spans="2:8" x14ac:dyDescent="0.35">
      <c r="B13379" s="410" t="s">
        <v>14187</v>
      </c>
      <c r="C13379" s="411" t="s">
        <v>623</v>
      </c>
      <c r="D13379" s="412"/>
      <c r="E13379" s="412">
        <v>876.49</v>
      </c>
      <c r="F13379" s="412">
        <v>0</v>
      </c>
      <c r="G13379" s="412"/>
      <c r="H13379" s="413"/>
    </row>
    <row r="13380" spans="2:8" ht="53.25" x14ac:dyDescent="0.35">
      <c r="B13380" s="410" t="s">
        <v>14188</v>
      </c>
      <c r="C13380" s="411" t="s">
        <v>629</v>
      </c>
      <c r="D13380" s="412"/>
      <c r="E13380" s="412">
        <v>11497</v>
      </c>
      <c r="F13380" s="412">
        <v>0</v>
      </c>
      <c r="G13380" s="412"/>
      <c r="H13380" s="413"/>
    </row>
    <row r="13381" spans="2:8" ht="53.25" x14ac:dyDescent="0.35">
      <c r="B13381" s="410" t="s">
        <v>14189</v>
      </c>
      <c r="C13381" s="411" t="s">
        <v>631</v>
      </c>
      <c r="D13381" s="412"/>
      <c r="E13381" s="412">
        <v>17688</v>
      </c>
      <c r="F13381" s="412">
        <v>0</v>
      </c>
      <c r="G13381" s="412"/>
      <c r="H13381" s="413"/>
    </row>
    <row r="13382" spans="2:8" ht="53.25" x14ac:dyDescent="0.35">
      <c r="B13382" s="410" t="s">
        <v>14190</v>
      </c>
      <c r="C13382" s="411" t="s">
        <v>633</v>
      </c>
      <c r="D13382" s="412"/>
      <c r="E13382" s="412">
        <v>18572</v>
      </c>
      <c r="F13382" s="412">
        <v>0</v>
      </c>
      <c r="G13382" s="412"/>
      <c r="H13382" s="413"/>
    </row>
    <row r="13383" spans="2:8" ht="53.25" x14ac:dyDescent="0.35">
      <c r="B13383" s="410" t="s">
        <v>14191</v>
      </c>
      <c r="C13383" s="411" t="s">
        <v>635</v>
      </c>
      <c r="D13383" s="412"/>
      <c r="E13383" s="412">
        <v>15035</v>
      </c>
      <c r="F13383" s="412">
        <v>0</v>
      </c>
      <c r="G13383" s="412"/>
      <c r="H13383" s="413"/>
    </row>
    <row r="13384" spans="2:8" ht="40.5" x14ac:dyDescent="0.35">
      <c r="B13384" s="410" t="s">
        <v>14192</v>
      </c>
      <c r="C13384" s="411" t="s">
        <v>681</v>
      </c>
      <c r="D13384" s="412"/>
      <c r="E13384" s="412">
        <v>16864</v>
      </c>
      <c r="F13384" s="412">
        <v>0</v>
      </c>
      <c r="G13384" s="412"/>
      <c r="H13384" s="413"/>
    </row>
    <row r="13385" spans="2:8" ht="53.25" x14ac:dyDescent="0.35">
      <c r="B13385" s="410" t="s">
        <v>14193</v>
      </c>
      <c r="C13385" s="411" t="s">
        <v>740</v>
      </c>
      <c r="D13385" s="412"/>
      <c r="E13385" s="412">
        <v>19675</v>
      </c>
      <c r="F13385" s="412">
        <v>0</v>
      </c>
      <c r="G13385" s="412"/>
      <c r="H13385" s="413"/>
    </row>
    <row r="13386" spans="2:8" ht="40.5" x14ac:dyDescent="0.35">
      <c r="B13386" s="410" t="s">
        <v>14194</v>
      </c>
      <c r="C13386" s="411" t="s">
        <v>780</v>
      </c>
      <c r="D13386" s="412"/>
      <c r="E13386" s="412">
        <v>14053</v>
      </c>
      <c r="F13386" s="412">
        <v>0</v>
      </c>
      <c r="G13386" s="412"/>
      <c r="H13386" s="413"/>
    </row>
    <row r="13387" spans="2:8" ht="27.75" x14ac:dyDescent="0.35">
      <c r="B13387" s="410" t="s">
        <v>14195</v>
      </c>
      <c r="C13387" s="411" t="s">
        <v>3017</v>
      </c>
      <c r="D13387" s="412">
        <v>0</v>
      </c>
      <c r="E13387" s="412">
        <v>51423.99</v>
      </c>
      <c r="F13387" s="412">
        <v>0</v>
      </c>
      <c r="G13387" s="412">
        <v>51423.99</v>
      </c>
      <c r="H13387" s="413"/>
    </row>
    <row r="13388" spans="2:8" x14ac:dyDescent="0.35">
      <c r="B13388" s="410" t="s">
        <v>14196</v>
      </c>
      <c r="C13388" s="411" t="s">
        <v>3019</v>
      </c>
      <c r="D13388" s="412">
        <v>0</v>
      </c>
      <c r="E13388" s="412">
        <v>1082.31</v>
      </c>
      <c r="F13388" s="412">
        <v>0</v>
      </c>
      <c r="G13388" s="412">
        <v>1082.31</v>
      </c>
      <c r="H13388" s="413"/>
    </row>
    <row r="13389" spans="2:8" x14ac:dyDescent="0.35">
      <c r="B13389" s="410" t="s">
        <v>14197</v>
      </c>
      <c r="C13389" s="411" t="s">
        <v>3019</v>
      </c>
      <c r="D13389" s="412">
        <v>0</v>
      </c>
      <c r="E13389" s="412">
        <v>1082.31</v>
      </c>
      <c r="F13389" s="412">
        <v>0</v>
      </c>
      <c r="G13389" s="412">
        <v>1082.31</v>
      </c>
      <c r="H13389" s="413"/>
    </row>
    <row r="13390" spans="2:8" x14ac:dyDescent="0.35">
      <c r="B13390" s="410" t="s">
        <v>14198</v>
      </c>
      <c r="C13390" s="411" t="s">
        <v>623</v>
      </c>
      <c r="D13390" s="412"/>
      <c r="E13390" s="412">
        <v>1082.31</v>
      </c>
      <c r="F13390" s="412">
        <v>0</v>
      </c>
      <c r="G13390" s="412"/>
      <c r="H13390" s="413"/>
    </row>
    <row r="13391" spans="2:8" ht="27.75" x14ac:dyDescent="0.35">
      <c r="B13391" s="410" t="s">
        <v>14199</v>
      </c>
      <c r="C13391" s="411" t="s">
        <v>3023</v>
      </c>
      <c r="D13391" s="412">
        <v>0</v>
      </c>
      <c r="E13391" s="412">
        <v>50341.68</v>
      </c>
      <c r="F13391" s="412">
        <v>0</v>
      </c>
      <c r="G13391" s="412">
        <v>50341.68</v>
      </c>
      <c r="H13391" s="413"/>
    </row>
    <row r="13392" spans="2:8" x14ac:dyDescent="0.35">
      <c r="B13392" s="410" t="s">
        <v>14200</v>
      </c>
      <c r="C13392" s="411" t="s">
        <v>3025</v>
      </c>
      <c r="D13392" s="412">
        <v>0</v>
      </c>
      <c r="E13392" s="412">
        <v>50341.68</v>
      </c>
      <c r="F13392" s="412">
        <v>0</v>
      </c>
      <c r="G13392" s="412">
        <v>50341.68</v>
      </c>
      <c r="H13392" s="413"/>
    </row>
    <row r="13393" spans="2:8" x14ac:dyDescent="0.35">
      <c r="B13393" s="410" t="s">
        <v>14201</v>
      </c>
      <c r="C13393" s="411" t="s">
        <v>758</v>
      </c>
      <c r="D13393" s="412"/>
      <c r="E13393" s="412">
        <v>50341.68</v>
      </c>
      <c r="F13393" s="412">
        <v>0</v>
      </c>
      <c r="G13393" s="412"/>
      <c r="H13393" s="413"/>
    </row>
    <row r="13394" spans="2:8" ht="27.75" x14ac:dyDescent="0.35">
      <c r="B13394" s="410" t="s">
        <v>14202</v>
      </c>
      <c r="C13394" s="411" t="s">
        <v>3028</v>
      </c>
      <c r="D13394" s="412">
        <v>0</v>
      </c>
      <c r="E13394" s="412">
        <v>57890.8</v>
      </c>
      <c r="F13394" s="412">
        <v>0</v>
      </c>
      <c r="G13394" s="412">
        <v>57890.8</v>
      </c>
      <c r="H13394" s="413"/>
    </row>
    <row r="13395" spans="2:8" x14ac:dyDescent="0.35">
      <c r="B13395" s="410" t="s">
        <v>14203</v>
      </c>
      <c r="C13395" s="411" t="s">
        <v>3030</v>
      </c>
      <c r="D13395" s="412">
        <v>0</v>
      </c>
      <c r="E13395" s="412">
        <v>314</v>
      </c>
      <c r="F13395" s="412">
        <v>0</v>
      </c>
      <c r="G13395" s="412">
        <v>314</v>
      </c>
      <c r="H13395" s="413"/>
    </row>
    <row r="13396" spans="2:8" x14ac:dyDescent="0.35">
      <c r="B13396" s="410" t="s">
        <v>14204</v>
      </c>
      <c r="C13396" s="411" t="s">
        <v>3030</v>
      </c>
      <c r="D13396" s="412">
        <v>0</v>
      </c>
      <c r="E13396" s="412">
        <v>314</v>
      </c>
      <c r="F13396" s="412">
        <v>0</v>
      </c>
      <c r="G13396" s="412">
        <v>314</v>
      </c>
      <c r="H13396" s="413"/>
    </row>
    <row r="13397" spans="2:8" ht="27.75" x14ac:dyDescent="0.35">
      <c r="B13397" s="410" t="s">
        <v>14205</v>
      </c>
      <c r="C13397" s="411" t="s">
        <v>388</v>
      </c>
      <c r="D13397" s="412"/>
      <c r="E13397" s="412">
        <v>314</v>
      </c>
      <c r="F13397" s="412">
        <v>0</v>
      </c>
      <c r="G13397" s="412"/>
      <c r="H13397" s="413"/>
    </row>
    <row r="13398" spans="2:8" ht="27.75" x14ac:dyDescent="0.35">
      <c r="B13398" s="410" t="s">
        <v>14206</v>
      </c>
      <c r="C13398" s="411" t="s">
        <v>3034</v>
      </c>
      <c r="D13398" s="412">
        <v>0</v>
      </c>
      <c r="E13398" s="412">
        <v>57576.800000000003</v>
      </c>
      <c r="F13398" s="412">
        <v>0</v>
      </c>
      <c r="G13398" s="412">
        <v>57576.800000000003</v>
      </c>
      <c r="H13398" s="413"/>
    </row>
    <row r="13399" spans="2:8" ht="27.75" x14ac:dyDescent="0.35">
      <c r="B13399" s="410" t="s">
        <v>14207</v>
      </c>
      <c r="C13399" s="411" t="s">
        <v>3034</v>
      </c>
      <c r="D13399" s="412">
        <v>0</v>
      </c>
      <c r="E13399" s="412">
        <v>57576.800000000003</v>
      </c>
      <c r="F13399" s="412">
        <v>0</v>
      </c>
      <c r="G13399" s="412">
        <v>57576.800000000003</v>
      </c>
      <c r="H13399" s="413"/>
    </row>
    <row r="13400" spans="2:8" ht="27.75" x14ac:dyDescent="0.35">
      <c r="B13400" s="410" t="s">
        <v>14208</v>
      </c>
      <c r="C13400" s="411" t="s">
        <v>372</v>
      </c>
      <c r="D13400" s="412"/>
      <c r="E13400" s="412">
        <v>799</v>
      </c>
      <c r="F13400" s="412">
        <v>0</v>
      </c>
      <c r="G13400" s="412"/>
      <c r="H13400" s="413"/>
    </row>
    <row r="13401" spans="2:8" ht="27.75" x14ac:dyDescent="0.35">
      <c r="B13401" s="410" t="s">
        <v>14209</v>
      </c>
      <c r="C13401" s="411" t="s">
        <v>388</v>
      </c>
      <c r="D13401" s="412"/>
      <c r="E13401" s="412">
        <v>297</v>
      </c>
      <c r="F13401" s="412">
        <v>0</v>
      </c>
      <c r="G13401" s="412"/>
      <c r="H13401" s="413"/>
    </row>
    <row r="13402" spans="2:8" ht="27.75" x14ac:dyDescent="0.35">
      <c r="B13402" s="410" t="s">
        <v>14210</v>
      </c>
      <c r="C13402" s="411" t="s">
        <v>388</v>
      </c>
      <c r="D13402" s="412"/>
      <c r="E13402" s="412">
        <v>519</v>
      </c>
      <c r="F13402" s="412">
        <v>0</v>
      </c>
      <c r="G13402" s="412"/>
      <c r="H13402" s="413"/>
    </row>
    <row r="13403" spans="2:8" x14ac:dyDescent="0.35">
      <c r="B13403" s="410" t="s">
        <v>14211</v>
      </c>
      <c r="C13403" s="411" t="s">
        <v>473</v>
      </c>
      <c r="D13403" s="412"/>
      <c r="E13403" s="412">
        <v>10996.8</v>
      </c>
      <c r="F13403" s="412">
        <v>0</v>
      </c>
      <c r="G13403" s="412"/>
      <c r="H13403" s="413"/>
    </row>
    <row r="13404" spans="2:8" x14ac:dyDescent="0.35">
      <c r="B13404" s="410" t="s">
        <v>14212</v>
      </c>
      <c r="C13404" s="411" t="s">
        <v>473</v>
      </c>
      <c r="D13404" s="412"/>
      <c r="E13404" s="412">
        <v>2749.2</v>
      </c>
      <c r="F13404" s="412">
        <v>0</v>
      </c>
      <c r="G13404" s="412"/>
      <c r="H13404" s="413"/>
    </row>
    <row r="13405" spans="2:8" x14ac:dyDescent="0.35">
      <c r="B13405" s="410" t="s">
        <v>14213</v>
      </c>
      <c r="C13405" s="411" t="s">
        <v>473</v>
      </c>
      <c r="D13405" s="412"/>
      <c r="E13405" s="412">
        <v>36400.800000000003</v>
      </c>
      <c r="F13405" s="412">
        <v>0</v>
      </c>
      <c r="G13405" s="412"/>
      <c r="H13405" s="413"/>
    </row>
    <row r="13406" spans="2:8" ht="27.75" x14ac:dyDescent="0.35">
      <c r="B13406" s="410" t="s">
        <v>14214</v>
      </c>
      <c r="C13406" s="411" t="s">
        <v>569</v>
      </c>
      <c r="D13406" s="412"/>
      <c r="E13406" s="412">
        <v>2547</v>
      </c>
      <c r="F13406" s="412">
        <v>0</v>
      </c>
      <c r="G13406" s="412"/>
      <c r="H13406" s="413"/>
    </row>
    <row r="13407" spans="2:8" ht="40.5" x14ac:dyDescent="0.35">
      <c r="B13407" s="410" t="s">
        <v>14215</v>
      </c>
      <c r="C13407" s="411" t="s">
        <v>597</v>
      </c>
      <c r="D13407" s="412"/>
      <c r="E13407" s="412">
        <v>2907</v>
      </c>
      <c r="F13407" s="412">
        <v>0</v>
      </c>
      <c r="G13407" s="412"/>
      <c r="H13407" s="413"/>
    </row>
    <row r="13408" spans="2:8" ht="40.5" x14ac:dyDescent="0.35">
      <c r="B13408" s="410" t="s">
        <v>14216</v>
      </c>
      <c r="C13408" s="411" t="s">
        <v>613</v>
      </c>
      <c r="D13408" s="412"/>
      <c r="E13408" s="412">
        <v>361</v>
      </c>
      <c r="F13408" s="412">
        <v>0</v>
      </c>
      <c r="G13408" s="412"/>
      <c r="H13408" s="413"/>
    </row>
    <row r="13409" spans="2:8" ht="27.75" x14ac:dyDescent="0.35">
      <c r="B13409" s="410" t="s">
        <v>14217</v>
      </c>
      <c r="C13409" s="411" t="s">
        <v>3046</v>
      </c>
      <c r="D13409" s="412">
        <v>0</v>
      </c>
      <c r="E13409" s="412">
        <v>392734.96</v>
      </c>
      <c r="F13409" s="412">
        <v>0</v>
      </c>
      <c r="G13409" s="412">
        <v>392734.96</v>
      </c>
      <c r="H13409" s="413"/>
    </row>
    <row r="13410" spans="2:8" x14ac:dyDescent="0.35">
      <c r="B13410" s="410" t="s">
        <v>14218</v>
      </c>
      <c r="C13410" s="411" t="s">
        <v>3048</v>
      </c>
      <c r="D13410" s="412">
        <v>0</v>
      </c>
      <c r="E13410" s="412">
        <v>392734.96</v>
      </c>
      <c r="F13410" s="412">
        <v>0</v>
      </c>
      <c r="G13410" s="412">
        <v>392734.96</v>
      </c>
      <c r="H13410" s="413"/>
    </row>
    <row r="13411" spans="2:8" x14ac:dyDescent="0.35">
      <c r="B13411" s="410" t="s">
        <v>14219</v>
      </c>
      <c r="C13411" s="411" t="s">
        <v>3048</v>
      </c>
      <c r="D13411" s="412">
        <v>0</v>
      </c>
      <c r="E13411" s="412">
        <v>392734.96</v>
      </c>
      <c r="F13411" s="412">
        <v>0</v>
      </c>
      <c r="G13411" s="412">
        <v>392734.96</v>
      </c>
      <c r="H13411" s="413"/>
    </row>
    <row r="13412" spans="2:8" ht="27.75" x14ac:dyDescent="0.35">
      <c r="B13412" s="410" t="s">
        <v>14220</v>
      </c>
      <c r="C13412" s="411" t="s">
        <v>318</v>
      </c>
      <c r="D13412" s="412"/>
      <c r="E13412" s="412">
        <v>498.66</v>
      </c>
      <c r="F13412" s="412">
        <v>0</v>
      </c>
      <c r="G13412" s="412"/>
      <c r="H13412" s="413"/>
    </row>
    <row r="13413" spans="2:8" ht="27.75" x14ac:dyDescent="0.35">
      <c r="B13413" s="410" t="s">
        <v>14221</v>
      </c>
      <c r="C13413" s="411" t="s">
        <v>318</v>
      </c>
      <c r="D13413" s="412"/>
      <c r="E13413" s="412">
        <v>750</v>
      </c>
      <c r="F13413" s="412">
        <v>0</v>
      </c>
      <c r="G13413" s="412"/>
      <c r="H13413" s="413"/>
    </row>
    <row r="13414" spans="2:8" ht="27.75" x14ac:dyDescent="0.35">
      <c r="B13414" s="410" t="s">
        <v>14222</v>
      </c>
      <c r="C13414" s="411" t="s">
        <v>318</v>
      </c>
      <c r="D13414" s="412"/>
      <c r="E13414" s="412">
        <v>1300</v>
      </c>
      <c r="F13414" s="412">
        <v>0</v>
      </c>
      <c r="G13414" s="412"/>
      <c r="H13414" s="413"/>
    </row>
    <row r="13415" spans="2:8" ht="27.75" x14ac:dyDescent="0.35">
      <c r="B13415" s="410" t="s">
        <v>14223</v>
      </c>
      <c r="C13415" s="411" t="s">
        <v>318</v>
      </c>
      <c r="D13415" s="412"/>
      <c r="E13415" s="412">
        <v>800</v>
      </c>
      <c r="F13415" s="412">
        <v>0</v>
      </c>
      <c r="G13415" s="412"/>
      <c r="H13415" s="413"/>
    </row>
    <row r="13416" spans="2:8" ht="27.75" x14ac:dyDescent="0.35">
      <c r="B13416" s="410" t="s">
        <v>14224</v>
      </c>
      <c r="C13416" s="411" t="s">
        <v>318</v>
      </c>
      <c r="D13416" s="412"/>
      <c r="E13416" s="412">
        <v>750</v>
      </c>
      <c r="F13416" s="412">
        <v>0</v>
      </c>
      <c r="G13416" s="412"/>
      <c r="H13416" s="413"/>
    </row>
    <row r="13417" spans="2:8" ht="27.75" x14ac:dyDescent="0.35">
      <c r="B13417" s="410" t="s">
        <v>14225</v>
      </c>
      <c r="C13417" s="411" t="s">
        <v>318</v>
      </c>
      <c r="D13417" s="412"/>
      <c r="E13417" s="412">
        <v>3200</v>
      </c>
      <c r="F13417" s="412">
        <v>0</v>
      </c>
      <c r="G13417" s="412"/>
      <c r="H13417" s="413"/>
    </row>
    <row r="13418" spans="2:8" ht="27.75" x14ac:dyDescent="0.35">
      <c r="B13418" s="410" t="s">
        <v>14226</v>
      </c>
      <c r="C13418" s="411" t="s">
        <v>318</v>
      </c>
      <c r="D13418" s="412"/>
      <c r="E13418" s="412">
        <v>4300</v>
      </c>
      <c r="F13418" s="412">
        <v>0</v>
      </c>
      <c r="G13418" s="412"/>
      <c r="H13418" s="413"/>
    </row>
    <row r="13419" spans="2:8" ht="40.5" x14ac:dyDescent="0.35">
      <c r="B13419" s="410" t="s">
        <v>14227</v>
      </c>
      <c r="C13419" s="411" t="s">
        <v>322</v>
      </c>
      <c r="D13419" s="412"/>
      <c r="E13419" s="412">
        <v>500</v>
      </c>
      <c r="F13419" s="412">
        <v>0</v>
      </c>
      <c r="G13419" s="412"/>
      <c r="H13419" s="413"/>
    </row>
    <row r="13420" spans="2:8" ht="40.5" x14ac:dyDescent="0.35">
      <c r="B13420" s="410" t="s">
        <v>14228</v>
      </c>
      <c r="C13420" s="411" t="s">
        <v>322</v>
      </c>
      <c r="D13420" s="412"/>
      <c r="E13420" s="412">
        <v>600</v>
      </c>
      <c r="F13420" s="412">
        <v>0</v>
      </c>
      <c r="G13420" s="412"/>
      <c r="H13420" s="413"/>
    </row>
    <row r="13421" spans="2:8" ht="40.5" x14ac:dyDescent="0.35">
      <c r="B13421" s="410" t="s">
        <v>14229</v>
      </c>
      <c r="C13421" s="411" t="s">
        <v>322</v>
      </c>
      <c r="D13421" s="412"/>
      <c r="E13421" s="412">
        <v>600</v>
      </c>
      <c r="F13421" s="412">
        <v>0</v>
      </c>
      <c r="G13421" s="412"/>
      <c r="H13421" s="413"/>
    </row>
    <row r="13422" spans="2:8" ht="40.5" x14ac:dyDescent="0.35">
      <c r="B13422" s="410" t="s">
        <v>14230</v>
      </c>
      <c r="C13422" s="411" t="s">
        <v>322</v>
      </c>
      <c r="D13422" s="412"/>
      <c r="E13422" s="412">
        <v>700</v>
      </c>
      <c r="F13422" s="412">
        <v>0</v>
      </c>
      <c r="G13422" s="412"/>
      <c r="H13422" s="413"/>
    </row>
    <row r="13423" spans="2:8" ht="40.5" x14ac:dyDescent="0.35">
      <c r="B13423" s="410" t="s">
        <v>14231</v>
      </c>
      <c r="C13423" s="411" t="s">
        <v>322</v>
      </c>
      <c r="D13423" s="412"/>
      <c r="E13423" s="412">
        <v>1100</v>
      </c>
      <c r="F13423" s="412">
        <v>0</v>
      </c>
      <c r="G13423" s="412"/>
      <c r="H13423" s="413"/>
    </row>
    <row r="13424" spans="2:8" ht="40.5" x14ac:dyDescent="0.35">
      <c r="B13424" s="410" t="s">
        <v>14232</v>
      </c>
      <c r="C13424" s="411" t="s">
        <v>322</v>
      </c>
      <c r="D13424" s="412"/>
      <c r="E13424" s="412">
        <v>1100</v>
      </c>
      <c r="F13424" s="412">
        <v>0</v>
      </c>
      <c r="G13424" s="412"/>
      <c r="H13424" s="413"/>
    </row>
    <row r="13425" spans="2:8" ht="40.5" x14ac:dyDescent="0.35">
      <c r="B13425" s="410" t="s">
        <v>14233</v>
      </c>
      <c r="C13425" s="411" t="s">
        <v>322</v>
      </c>
      <c r="D13425" s="412"/>
      <c r="E13425" s="412">
        <v>2100</v>
      </c>
      <c r="F13425" s="412">
        <v>0</v>
      </c>
      <c r="G13425" s="412"/>
      <c r="H13425" s="413"/>
    </row>
    <row r="13426" spans="2:8" ht="40.5" x14ac:dyDescent="0.35">
      <c r="B13426" s="410" t="s">
        <v>14234</v>
      </c>
      <c r="C13426" s="411" t="s">
        <v>322</v>
      </c>
      <c r="D13426" s="412"/>
      <c r="E13426" s="412">
        <v>1600</v>
      </c>
      <c r="F13426" s="412">
        <v>0</v>
      </c>
      <c r="G13426" s="412"/>
      <c r="H13426" s="413"/>
    </row>
    <row r="13427" spans="2:8" ht="40.5" x14ac:dyDescent="0.35">
      <c r="B13427" s="410" t="s">
        <v>14235</v>
      </c>
      <c r="C13427" s="411" t="s">
        <v>344</v>
      </c>
      <c r="D13427" s="412"/>
      <c r="E13427" s="412">
        <v>650</v>
      </c>
      <c r="F13427" s="412">
        <v>0</v>
      </c>
      <c r="G13427" s="412"/>
      <c r="H13427" s="413"/>
    </row>
    <row r="13428" spans="2:8" ht="40.5" x14ac:dyDescent="0.35">
      <c r="B13428" s="410" t="s">
        <v>14236</v>
      </c>
      <c r="C13428" s="411" t="s">
        <v>344</v>
      </c>
      <c r="D13428" s="412"/>
      <c r="E13428" s="412">
        <v>2050</v>
      </c>
      <c r="F13428" s="412">
        <v>0</v>
      </c>
      <c r="G13428" s="412"/>
      <c r="H13428" s="413"/>
    </row>
    <row r="13429" spans="2:8" ht="40.5" x14ac:dyDescent="0.35">
      <c r="B13429" s="410" t="s">
        <v>14237</v>
      </c>
      <c r="C13429" s="411" t="s">
        <v>344</v>
      </c>
      <c r="D13429" s="412"/>
      <c r="E13429" s="412">
        <v>2050</v>
      </c>
      <c r="F13429" s="412">
        <v>0</v>
      </c>
      <c r="G13429" s="412"/>
      <c r="H13429" s="413"/>
    </row>
    <row r="13430" spans="2:8" ht="40.5" x14ac:dyDescent="0.35">
      <c r="B13430" s="410" t="s">
        <v>14238</v>
      </c>
      <c r="C13430" s="411" t="s">
        <v>344</v>
      </c>
      <c r="D13430" s="412"/>
      <c r="E13430" s="412">
        <v>700</v>
      </c>
      <c r="F13430" s="412">
        <v>0</v>
      </c>
      <c r="G13430" s="412"/>
      <c r="H13430" s="413"/>
    </row>
    <row r="13431" spans="2:8" ht="40.5" x14ac:dyDescent="0.35">
      <c r="B13431" s="410" t="s">
        <v>14239</v>
      </c>
      <c r="C13431" s="411" t="s">
        <v>344</v>
      </c>
      <c r="D13431" s="412"/>
      <c r="E13431" s="412">
        <v>1250</v>
      </c>
      <c r="F13431" s="412">
        <v>0</v>
      </c>
      <c r="G13431" s="412"/>
      <c r="H13431" s="413"/>
    </row>
    <row r="13432" spans="2:8" ht="40.5" x14ac:dyDescent="0.35">
      <c r="B13432" s="410" t="s">
        <v>14240</v>
      </c>
      <c r="C13432" s="411" t="s">
        <v>344</v>
      </c>
      <c r="D13432" s="412"/>
      <c r="E13432" s="412">
        <v>700</v>
      </c>
      <c r="F13432" s="412">
        <v>0</v>
      </c>
      <c r="G13432" s="412"/>
      <c r="H13432" s="413"/>
    </row>
    <row r="13433" spans="2:8" ht="40.5" x14ac:dyDescent="0.35">
      <c r="B13433" s="410" t="s">
        <v>14241</v>
      </c>
      <c r="C13433" s="411" t="s">
        <v>344</v>
      </c>
      <c r="D13433" s="412"/>
      <c r="E13433" s="412">
        <v>2681.04</v>
      </c>
      <c r="F13433" s="412">
        <v>0</v>
      </c>
      <c r="G13433" s="412"/>
      <c r="H13433" s="413"/>
    </row>
    <row r="13434" spans="2:8" ht="40.5" x14ac:dyDescent="0.35">
      <c r="B13434" s="410" t="s">
        <v>14242</v>
      </c>
      <c r="C13434" s="411" t="s">
        <v>344</v>
      </c>
      <c r="D13434" s="412"/>
      <c r="E13434" s="412">
        <v>1450</v>
      </c>
      <c r="F13434" s="412">
        <v>0</v>
      </c>
      <c r="G13434" s="412"/>
      <c r="H13434" s="413"/>
    </row>
    <row r="13435" spans="2:8" ht="40.5" x14ac:dyDescent="0.35">
      <c r="B13435" s="410" t="s">
        <v>14243</v>
      </c>
      <c r="C13435" s="411" t="s">
        <v>344</v>
      </c>
      <c r="D13435" s="412"/>
      <c r="E13435" s="412">
        <v>650</v>
      </c>
      <c r="F13435" s="412">
        <v>0</v>
      </c>
      <c r="G13435" s="412"/>
      <c r="H13435" s="413"/>
    </row>
    <row r="13436" spans="2:8" ht="40.5" x14ac:dyDescent="0.35">
      <c r="B13436" s="410" t="s">
        <v>14244</v>
      </c>
      <c r="C13436" s="411" t="s">
        <v>352</v>
      </c>
      <c r="D13436" s="412"/>
      <c r="E13436" s="412">
        <v>2300</v>
      </c>
      <c r="F13436" s="412">
        <v>0</v>
      </c>
      <c r="G13436" s="412"/>
      <c r="H13436" s="413"/>
    </row>
    <row r="13437" spans="2:8" ht="40.5" x14ac:dyDescent="0.35">
      <c r="B13437" s="410" t="s">
        <v>14245</v>
      </c>
      <c r="C13437" s="411" t="s">
        <v>352</v>
      </c>
      <c r="D13437" s="412"/>
      <c r="E13437" s="412">
        <v>3320</v>
      </c>
      <c r="F13437" s="412">
        <v>0</v>
      </c>
      <c r="G13437" s="412"/>
      <c r="H13437" s="413"/>
    </row>
    <row r="13438" spans="2:8" ht="40.5" x14ac:dyDescent="0.35">
      <c r="B13438" s="410" t="s">
        <v>14246</v>
      </c>
      <c r="C13438" s="411" t="s">
        <v>352</v>
      </c>
      <c r="D13438" s="412"/>
      <c r="E13438" s="412">
        <v>5000</v>
      </c>
      <c r="F13438" s="412">
        <v>0</v>
      </c>
      <c r="G13438" s="412"/>
      <c r="H13438" s="413"/>
    </row>
    <row r="13439" spans="2:8" ht="40.5" x14ac:dyDescent="0.35">
      <c r="B13439" s="410" t="s">
        <v>14247</v>
      </c>
      <c r="C13439" s="411" t="s">
        <v>352</v>
      </c>
      <c r="D13439" s="412"/>
      <c r="E13439" s="412">
        <v>2900</v>
      </c>
      <c r="F13439" s="412">
        <v>0</v>
      </c>
      <c r="G13439" s="412"/>
      <c r="H13439" s="413"/>
    </row>
    <row r="13440" spans="2:8" ht="40.5" x14ac:dyDescent="0.35">
      <c r="B13440" s="410" t="s">
        <v>14248</v>
      </c>
      <c r="C13440" s="411" t="s">
        <v>352</v>
      </c>
      <c r="D13440" s="412"/>
      <c r="E13440" s="412">
        <v>1100</v>
      </c>
      <c r="F13440" s="412">
        <v>0</v>
      </c>
      <c r="G13440" s="412"/>
      <c r="H13440" s="413"/>
    </row>
    <row r="13441" spans="2:8" ht="40.5" x14ac:dyDescent="0.35">
      <c r="B13441" s="410" t="s">
        <v>14249</v>
      </c>
      <c r="C13441" s="411" t="s">
        <v>352</v>
      </c>
      <c r="D13441" s="412"/>
      <c r="E13441" s="412">
        <v>300</v>
      </c>
      <c r="F13441" s="412">
        <v>0</v>
      </c>
      <c r="G13441" s="412"/>
      <c r="H13441" s="413"/>
    </row>
    <row r="13442" spans="2:8" ht="40.5" x14ac:dyDescent="0.35">
      <c r="B13442" s="410" t="s">
        <v>14250</v>
      </c>
      <c r="C13442" s="411" t="s">
        <v>352</v>
      </c>
      <c r="D13442" s="412"/>
      <c r="E13442" s="412">
        <v>1200</v>
      </c>
      <c r="F13442" s="412">
        <v>0</v>
      </c>
      <c r="G13442" s="412"/>
      <c r="H13442" s="413"/>
    </row>
    <row r="13443" spans="2:8" ht="40.5" x14ac:dyDescent="0.35">
      <c r="B13443" s="410" t="s">
        <v>14251</v>
      </c>
      <c r="C13443" s="411" t="s">
        <v>352</v>
      </c>
      <c r="D13443" s="412"/>
      <c r="E13443" s="412">
        <v>1000</v>
      </c>
      <c r="F13443" s="412">
        <v>0</v>
      </c>
      <c r="G13443" s="412"/>
      <c r="H13443" s="413"/>
    </row>
    <row r="13444" spans="2:8" ht="40.5" x14ac:dyDescent="0.35">
      <c r="B13444" s="410" t="s">
        <v>14252</v>
      </c>
      <c r="C13444" s="411" t="s">
        <v>354</v>
      </c>
      <c r="D13444" s="412"/>
      <c r="E13444" s="412">
        <v>600</v>
      </c>
      <c r="F13444" s="412">
        <v>0</v>
      </c>
      <c r="G13444" s="412"/>
      <c r="H13444" s="413"/>
    </row>
    <row r="13445" spans="2:8" ht="40.5" x14ac:dyDescent="0.35">
      <c r="B13445" s="410" t="s">
        <v>14253</v>
      </c>
      <c r="C13445" s="411" t="s">
        <v>354</v>
      </c>
      <c r="D13445" s="412"/>
      <c r="E13445" s="412">
        <v>650</v>
      </c>
      <c r="F13445" s="412">
        <v>0</v>
      </c>
      <c r="G13445" s="412"/>
      <c r="H13445" s="413"/>
    </row>
    <row r="13446" spans="2:8" ht="40.5" x14ac:dyDescent="0.35">
      <c r="B13446" s="410" t="s">
        <v>14254</v>
      </c>
      <c r="C13446" s="411" t="s">
        <v>354</v>
      </c>
      <c r="D13446" s="412"/>
      <c r="E13446" s="412">
        <v>4603.9399999999996</v>
      </c>
      <c r="F13446" s="412">
        <v>0</v>
      </c>
      <c r="G13446" s="412"/>
      <c r="H13446" s="413"/>
    </row>
    <row r="13447" spans="2:8" ht="40.5" x14ac:dyDescent="0.35">
      <c r="B13447" s="410" t="s">
        <v>14255</v>
      </c>
      <c r="C13447" s="411" t="s">
        <v>354</v>
      </c>
      <c r="D13447" s="412"/>
      <c r="E13447" s="412">
        <v>720</v>
      </c>
      <c r="F13447" s="412">
        <v>0</v>
      </c>
      <c r="G13447" s="412"/>
      <c r="H13447" s="413"/>
    </row>
    <row r="13448" spans="2:8" ht="40.5" x14ac:dyDescent="0.35">
      <c r="B13448" s="410" t="s">
        <v>14256</v>
      </c>
      <c r="C13448" s="411" t="s">
        <v>354</v>
      </c>
      <c r="D13448" s="412"/>
      <c r="E13448" s="412">
        <v>1950</v>
      </c>
      <c r="F13448" s="412">
        <v>0</v>
      </c>
      <c r="G13448" s="412"/>
      <c r="H13448" s="413"/>
    </row>
    <row r="13449" spans="2:8" ht="40.5" x14ac:dyDescent="0.35">
      <c r="B13449" s="410" t="s">
        <v>14257</v>
      </c>
      <c r="C13449" s="411" t="s">
        <v>354</v>
      </c>
      <c r="D13449" s="412"/>
      <c r="E13449" s="412">
        <v>2000</v>
      </c>
      <c r="F13449" s="412">
        <v>0</v>
      </c>
      <c r="G13449" s="412"/>
      <c r="H13449" s="413"/>
    </row>
    <row r="13450" spans="2:8" ht="40.5" x14ac:dyDescent="0.35">
      <c r="B13450" s="410" t="s">
        <v>14258</v>
      </c>
      <c r="C13450" s="411" t="s">
        <v>354</v>
      </c>
      <c r="D13450" s="412"/>
      <c r="E13450" s="412">
        <v>1650</v>
      </c>
      <c r="F13450" s="412">
        <v>0</v>
      </c>
      <c r="G13450" s="412"/>
      <c r="H13450" s="413"/>
    </row>
    <row r="13451" spans="2:8" ht="40.5" x14ac:dyDescent="0.35">
      <c r="B13451" s="410" t="s">
        <v>14259</v>
      </c>
      <c r="C13451" s="411" t="s">
        <v>374</v>
      </c>
      <c r="D13451" s="412"/>
      <c r="E13451" s="412">
        <v>9700</v>
      </c>
      <c r="F13451" s="412">
        <v>0</v>
      </c>
      <c r="G13451" s="412"/>
      <c r="H13451" s="413"/>
    </row>
    <row r="13452" spans="2:8" ht="40.5" x14ac:dyDescent="0.35">
      <c r="B13452" s="410" t="s">
        <v>14260</v>
      </c>
      <c r="C13452" s="411" t="s">
        <v>374</v>
      </c>
      <c r="D13452" s="412"/>
      <c r="E13452" s="412">
        <v>500</v>
      </c>
      <c r="F13452" s="412">
        <v>0</v>
      </c>
      <c r="G13452" s="412"/>
      <c r="H13452" s="413"/>
    </row>
    <row r="13453" spans="2:8" ht="40.5" x14ac:dyDescent="0.35">
      <c r="B13453" s="410" t="s">
        <v>14261</v>
      </c>
      <c r="C13453" s="411" t="s">
        <v>374</v>
      </c>
      <c r="D13453" s="412"/>
      <c r="E13453" s="412">
        <v>1700</v>
      </c>
      <c r="F13453" s="412">
        <v>0</v>
      </c>
      <c r="G13453" s="412"/>
      <c r="H13453" s="413"/>
    </row>
    <row r="13454" spans="2:8" ht="40.5" x14ac:dyDescent="0.35">
      <c r="B13454" s="410" t="s">
        <v>14262</v>
      </c>
      <c r="C13454" s="411" t="s">
        <v>374</v>
      </c>
      <c r="D13454" s="412"/>
      <c r="E13454" s="412">
        <v>4673</v>
      </c>
      <c r="F13454" s="412">
        <v>0</v>
      </c>
      <c r="G13454" s="412"/>
      <c r="H13454" s="413"/>
    </row>
    <row r="13455" spans="2:8" ht="40.5" x14ac:dyDescent="0.35">
      <c r="B13455" s="410" t="s">
        <v>14263</v>
      </c>
      <c r="C13455" s="411" t="s">
        <v>374</v>
      </c>
      <c r="D13455" s="412"/>
      <c r="E13455" s="412">
        <v>500</v>
      </c>
      <c r="F13455" s="412">
        <v>0</v>
      </c>
      <c r="G13455" s="412"/>
      <c r="H13455" s="413"/>
    </row>
    <row r="13456" spans="2:8" ht="40.5" x14ac:dyDescent="0.35">
      <c r="B13456" s="410" t="s">
        <v>14264</v>
      </c>
      <c r="C13456" s="411" t="s">
        <v>374</v>
      </c>
      <c r="D13456" s="412"/>
      <c r="E13456" s="412">
        <v>4820</v>
      </c>
      <c r="F13456" s="412">
        <v>0</v>
      </c>
      <c r="G13456" s="412"/>
      <c r="H13456" s="413"/>
    </row>
    <row r="13457" spans="2:8" ht="40.5" x14ac:dyDescent="0.35">
      <c r="B13457" s="410" t="s">
        <v>14265</v>
      </c>
      <c r="C13457" s="411" t="s">
        <v>374</v>
      </c>
      <c r="D13457" s="412"/>
      <c r="E13457" s="412">
        <v>750</v>
      </c>
      <c r="F13457" s="412">
        <v>0</v>
      </c>
      <c r="G13457" s="412"/>
      <c r="H13457" s="413"/>
    </row>
    <row r="13458" spans="2:8" ht="40.5" x14ac:dyDescent="0.35">
      <c r="B13458" s="410" t="s">
        <v>14266</v>
      </c>
      <c r="C13458" s="411" t="s">
        <v>374</v>
      </c>
      <c r="D13458" s="412"/>
      <c r="E13458" s="412">
        <v>1200</v>
      </c>
      <c r="F13458" s="412">
        <v>0</v>
      </c>
      <c r="G13458" s="412"/>
      <c r="H13458" s="413"/>
    </row>
    <row r="13459" spans="2:8" ht="40.5" x14ac:dyDescent="0.35">
      <c r="B13459" s="410" t="s">
        <v>14267</v>
      </c>
      <c r="C13459" s="411" t="s">
        <v>374</v>
      </c>
      <c r="D13459" s="412"/>
      <c r="E13459" s="412">
        <v>3300</v>
      </c>
      <c r="F13459" s="412">
        <v>0</v>
      </c>
      <c r="G13459" s="412"/>
      <c r="H13459" s="413"/>
    </row>
    <row r="13460" spans="2:8" ht="40.5" x14ac:dyDescent="0.35">
      <c r="B13460" s="410" t="s">
        <v>14268</v>
      </c>
      <c r="C13460" s="411" t="s">
        <v>374</v>
      </c>
      <c r="D13460" s="412"/>
      <c r="E13460" s="412">
        <v>5050</v>
      </c>
      <c r="F13460" s="412">
        <v>0</v>
      </c>
      <c r="G13460" s="412"/>
      <c r="H13460" s="413"/>
    </row>
    <row r="13461" spans="2:8" ht="40.5" x14ac:dyDescent="0.35">
      <c r="B13461" s="410" t="s">
        <v>14269</v>
      </c>
      <c r="C13461" s="411" t="s">
        <v>384</v>
      </c>
      <c r="D13461" s="412"/>
      <c r="E13461" s="412">
        <v>3460</v>
      </c>
      <c r="F13461" s="412">
        <v>0</v>
      </c>
      <c r="G13461" s="412"/>
      <c r="H13461" s="413"/>
    </row>
    <row r="13462" spans="2:8" ht="40.5" x14ac:dyDescent="0.35">
      <c r="B13462" s="410" t="s">
        <v>14270</v>
      </c>
      <c r="C13462" s="411" t="s">
        <v>384</v>
      </c>
      <c r="D13462" s="412"/>
      <c r="E13462" s="412">
        <v>4500</v>
      </c>
      <c r="F13462" s="412">
        <v>0</v>
      </c>
      <c r="G13462" s="412"/>
      <c r="H13462" s="413"/>
    </row>
    <row r="13463" spans="2:8" ht="40.5" x14ac:dyDescent="0.35">
      <c r="B13463" s="410" t="s">
        <v>14271</v>
      </c>
      <c r="C13463" s="411" t="s">
        <v>384</v>
      </c>
      <c r="D13463" s="412"/>
      <c r="E13463" s="412">
        <v>8000</v>
      </c>
      <c r="F13463" s="412">
        <v>0</v>
      </c>
      <c r="G13463" s="412"/>
      <c r="H13463" s="413"/>
    </row>
    <row r="13464" spans="2:8" ht="40.5" x14ac:dyDescent="0.35">
      <c r="B13464" s="410" t="s">
        <v>14272</v>
      </c>
      <c r="C13464" s="411" t="s">
        <v>384</v>
      </c>
      <c r="D13464" s="412"/>
      <c r="E13464" s="412">
        <v>600</v>
      </c>
      <c r="F13464" s="412">
        <v>0</v>
      </c>
      <c r="G13464" s="412"/>
      <c r="H13464" s="413"/>
    </row>
    <row r="13465" spans="2:8" ht="40.5" x14ac:dyDescent="0.35">
      <c r="B13465" s="410" t="s">
        <v>14273</v>
      </c>
      <c r="C13465" s="411" t="s">
        <v>384</v>
      </c>
      <c r="D13465" s="412"/>
      <c r="E13465" s="412">
        <v>900</v>
      </c>
      <c r="F13465" s="412">
        <v>0</v>
      </c>
      <c r="G13465" s="412"/>
      <c r="H13465" s="413"/>
    </row>
    <row r="13466" spans="2:8" ht="40.5" x14ac:dyDescent="0.35">
      <c r="B13466" s="410" t="s">
        <v>14274</v>
      </c>
      <c r="C13466" s="411" t="s">
        <v>384</v>
      </c>
      <c r="D13466" s="412"/>
      <c r="E13466" s="412">
        <v>5000</v>
      </c>
      <c r="F13466" s="412">
        <v>0</v>
      </c>
      <c r="G13466" s="412"/>
      <c r="H13466" s="413"/>
    </row>
    <row r="13467" spans="2:8" ht="40.5" x14ac:dyDescent="0.35">
      <c r="B13467" s="410" t="s">
        <v>14275</v>
      </c>
      <c r="C13467" s="411" t="s">
        <v>384</v>
      </c>
      <c r="D13467" s="412"/>
      <c r="E13467" s="412">
        <v>1000</v>
      </c>
      <c r="F13467" s="412">
        <v>0</v>
      </c>
      <c r="G13467" s="412"/>
      <c r="H13467" s="413"/>
    </row>
    <row r="13468" spans="2:8" ht="40.5" x14ac:dyDescent="0.35">
      <c r="B13468" s="410" t="s">
        <v>14276</v>
      </c>
      <c r="C13468" s="411" t="s">
        <v>384</v>
      </c>
      <c r="D13468" s="412"/>
      <c r="E13468" s="412">
        <v>1400</v>
      </c>
      <c r="F13468" s="412">
        <v>0</v>
      </c>
      <c r="G13468" s="412"/>
      <c r="H13468" s="413"/>
    </row>
    <row r="13469" spans="2:8" ht="40.5" x14ac:dyDescent="0.35">
      <c r="B13469" s="410" t="s">
        <v>14277</v>
      </c>
      <c r="C13469" s="411" t="s">
        <v>384</v>
      </c>
      <c r="D13469" s="412"/>
      <c r="E13469" s="412">
        <v>400</v>
      </c>
      <c r="F13469" s="412">
        <v>0</v>
      </c>
      <c r="G13469" s="412"/>
      <c r="H13469" s="413"/>
    </row>
    <row r="13470" spans="2:8" ht="40.5" x14ac:dyDescent="0.35">
      <c r="B13470" s="410" t="s">
        <v>14278</v>
      </c>
      <c r="C13470" s="411" t="s">
        <v>384</v>
      </c>
      <c r="D13470" s="412"/>
      <c r="E13470" s="412">
        <v>4100</v>
      </c>
      <c r="F13470" s="412">
        <v>0</v>
      </c>
      <c r="G13470" s="412"/>
      <c r="H13470" s="413"/>
    </row>
    <row r="13471" spans="2:8" ht="27.75" x14ac:dyDescent="0.35">
      <c r="B13471" s="410" t="s">
        <v>14279</v>
      </c>
      <c r="C13471" s="411" t="s">
        <v>428</v>
      </c>
      <c r="D13471" s="412"/>
      <c r="E13471" s="412">
        <v>4200</v>
      </c>
      <c r="F13471" s="412">
        <v>0</v>
      </c>
      <c r="G13471" s="412"/>
      <c r="H13471" s="413"/>
    </row>
    <row r="13472" spans="2:8" ht="27.75" x14ac:dyDescent="0.35">
      <c r="B13472" s="410" t="s">
        <v>14280</v>
      </c>
      <c r="C13472" s="411" t="s">
        <v>428</v>
      </c>
      <c r="D13472" s="412"/>
      <c r="E13472" s="412">
        <v>1450</v>
      </c>
      <c r="F13472" s="412">
        <v>0</v>
      </c>
      <c r="G13472" s="412"/>
      <c r="H13472" s="413"/>
    </row>
    <row r="13473" spans="2:8" ht="27.75" x14ac:dyDescent="0.35">
      <c r="B13473" s="410" t="s">
        <v>14281</v>
      </c>
      <c r="C13473" s="411" t="s">
        <v>428</v>
      </c>
      <c r="D13473" s="412"/>
      <c r="E13473" s="412">
        <v>1200</v>
      </c>
      <c r="F13473" s="412">
        <v>0</v>
      </c>
      <c r="G13473" s="412"/>
      <c r="H13473" s="413"/>
    </row>
    <row r="13474" spans="2:8" ht="27.75" x14ac:dyDescent="0.35">
      <c r="B13474" s="410" t="s">
        <v>14282</v>
      </c>
      <c r="C13474" s="411" t="s">
        <v>428</v>
      </c>
      <c r="D13474" s="412"/>
      <c r="E13474" s="412">
        <v>1970</v>
      </c>
      <c r="F13474" s="412">
        <v>0</v>
      </c>
      <c r="G13474" s="412"/>
      <c r="H13474" s="413"/>
    </row>
    <row r="13475" spans="2:8" ht="27.75" x14ac:dyDescent="0.35">
      <c r="B13475" s="410" t="s">
        <v>14283</v>
      </c>
      <c r="C13475" s="411" t="s">
        <v>428</v>
      </c>
      <c r="D13475" s="412"/>
      <c r="E13475" s="412">
        <v>4295</v>
      </c>
      <c r="F13475" s="412">
        <v>0</v>
      </c>
      <c r="G13475" s="412"/>
      <c r="H13475" s="413"/>
    </row>
    <row r="13476" spans="2:8" ht="27.75" x14ac:dyDescent="0.35">
      <c r="B13476" s="410" t="s">
        <v>14284</v>
      </c>
      <c r="C13476" s="411" t="s">
        <v>428</v>
      </c>
      <c r="D13476" s="412"/>
      <c r="E13476" s="412">
        <v>1600</v>
      </c>
      <c r="F13476" s="412">
        <v>0</v>
      </c>
      <c r="G13476" s="412"/>
      <c r="H13476" s="413"/>
    </row>
    <row r="13477" spans="2:8" ht="27.75" x14ac:dyDescent="0.35">
      <c r="B13477" s="410" t="s">
        <v>14285</v>
      </c>
      <c r="C13477" s="411" t="s">
        <v>428</v>
      </c>
      <c r="D13477" s="412"/>
      <c r="E13477" s="412">
        <v>4575</v>
      </c>
      <c r="F13477" s="412">
        <v>0</v>
      </c>
      <c r="G13477" s="412"/>
      <c r="H13477" s="413"/>
    </row>
    <row r="13478" spans="2:8" ht="27.75" x14ac:dyDescent="0.35">
      <c r="B13478" s="410" t="s">
        <v>14286</v>
      </c>
      <c r="C13478" s="411" t="s">
        <v>428</v>
      </c>
      <c r="D13478" s="412"/>
      <c r="E13478" s="412">
        <v>700</v>
      </c>
      <c r="F13478" s="412">
        <v>0</v>
      </c>
      <c r="G13478" s="412"/>
      <c r="H13478" s="413"/>
    </row>
    <row r="13479" spans="2:8" ht="27.75" x14ac:dyDescent="0.35">
      <c r="B13479" s="410" t="s">
        <v>14287</v>
      </c>
      <c r="C13479" s="411" t="s">
        <v>428</v>
      </c>
      <c r="D13479" s="412"/>
      <c r="E13479" s="412">
        <v>3300</v>
      </c>
      <c r="F13479" s="412">
        <v>0</v>
      </c>
      <c r="G13479" s="412"/>
      <c r="H13479" s="413"/>
    </row>
    <row r="13480" spans="2:8" ht="27.75" x14ac:dyDescent="0.35">
      <c r="B13480" s="410" t="s">
        <v>14288</v>
      </c>
      <c r="C13480" s="411" t="s">
        <v>428</v>
      </c>
      <c r="D13480" s="412"/>
      <c r="E13480" s="412">
        <v>4550</v>
      </c>
      <c r="F13480" s="412">
        <v>0</v>
      </c>
      <c r="G13480" s="412"/>
      <c r="H13480" s="413"/>
    </row>
    <row r="13481" spans="2:8" ht="40.5" x14ac:dyDescent="0.35">
      <c r="B13481" s="410" t="s">
        <v>14289</v>
      </c>
      <c r="C13481" s="411" t="s">
        <v>440</v>
      </c>
      <c r="D13481" s="412"/>
      <c r="E13481" s="412">
        <v>3000</v>
      </c>
      <c r="F13481" s="412">
        <v>0</v>
      </c>
      <c r="G13481" s="412"/>
      <c r="H13481" s="413"/>
    </row>
    <row r="13482" spans="2:8" ht="40.5" x14ac:dyDescent="0.35">
      <c r="B13482" s="410" t="s">
        <v>14290</v>
      </c>
      <c r="C13482" s="411" t="s">
        <v>440</v>
      </c>
      <c r="D13482" s="412"/>
      <c r="E13482" s="412">
        <v>600</v>
      </c>
      <c r="F13482" s="412">
        <v>0</v>
      </c>
      <c r="G13482" s="412"/>
      <c r="H13482" s="413"/>
    </row>
    <row r="13483" spans="2:8" ht="40.5" x14ac:dyDescent="0.35">
      <c r="B13483" s="410" t="s">
        <v>14291</v>
      </c>
      <c r="C13483" s="411" t="s">
        <v>440</v>
      </c>
      <c r="D13483" s="412"/>
      <c r="E13483" s="412">
        <v>1100</v>
      </c>
      <c r="F13483" s="412">
        <v>0</v>
      </c>
      <c r="G13483" s="412"/>
      <c r="H13483" s="413"/>
    </row>
    <row r="13484" spans="2:8" ht="40.5" x14ac:dyDescent="0.35">
      <c r="B13484" s="410" t="s">
        <v>14292</v>
      </c>
      <c r="C13484" s="411" t="s">
        <v>440</v>
      </c>
      <c r="D13484" s="412"/>
      <c r="E13484" s="412">
        <v>4900</v>
      </c>
      <c r="F13484" s="412">
        <v>0</v>
      </c>
      <c r="G13484" s="412"/>
      <c r="H13484" s="413"/>
    </row>
    <row r="13485" spans="2:8" ht="40.5" x14ac:dyDescent="0.35">
      <c r="B13485" s="410" t="s">
        <v>14293</v>
      </c>
      <c r="C13485" s="411" t="s">
        <v>440</v>
      </c>
      <c r="D13485" s="412"/>
      <c r="E13485" s="412">
        <v>500</v>
      </c>
      <c r="F13485" s="412">
        <v>0</v>
      </c>
      <c r="G13485" s="412"/>
      <c r="H13485" s="413"/>
    </row>
    <row r="13486" spans="2:8" ht="40.5" x14ac:dyDescent="0.35">
      <c r="B13486" s="410" t="s">
        <v>14294</v>
      </c>
      <c r="C13486" s="411" t="s">
        <v>440</v>
      </c>
      <c r="D13486" s="412"/>
      <c r="E13486" s="412">
        <v>4100</v>
      </c>
      <c r="F13486" s="412">
        <v>0</v>
      </c>
      <c r="G13486" s="412"/>
      <c r="H13486" s="413"/>
    </row>
    <row r="13487" spans="2:8" ht="40.5" x14ac:dyDescent="0.35">
      <c r="B13487" s="410" t="s">
        <v>14295</v>
      </c>
      <c r="C13487" s="411" t="s">
        <v>440</v>
      </c>
      <c r="D13487" s="412"/>
      <c r="E13487" s="412">
        <v>600</v>
      </c>
      <c r="F13487" s="412">
        <v>0</v>
      </c>
      <c r="G13487" s="412"/>
      <c r="H13487" s="413"/>
    </row>
    <row r="13488" spans="2:8" ht="40.5" x14ac:dyDescent="0.35">
      <c r="B13488" s="410" t="s">
        <v>14296</v>
      </c>
      <c r="C13488" s="411" t="s">
        <v>440</v>
      </c>
      <c r="D13488" s="412"/>
      <c r="E13488" s="412">
        <v>4500</v>
      </c>
      <c r="F13488" s="412">
        <v>0</v>
      </c>
      <c r="G13488" s="412"/>
      <c r="H13488" s="413"/>
    </row>
    <row r="13489" spans="2:8" ht="40.5" x14ac:dyDescent="0.35">
      <c r="B13489" s="410" t="s">
        <v>14297</v>
      </c>
      <c r="C13489" s="411" t="s">
        <v>440</v>
      </c>
      <c r="D13489" s="412"/>
      <c r="E13489" s="412">
        <v>2800</v>
      </c>
      <c r="F13489" s="412">
        <v>0</v>
      </c>
      <c r="G13489" s="412"/>
      <c r="H13489" s="413"/>
    </row>
    <row r="13490" spans="2:8" ht="40.5" x14ac:dyDescent="0.35">
      <c r="B13490" s="410" t="s">
        <v>14298</v>
      </c>
      <c r="C13490" s="411" t="s">
        <v>440</v>
      </c>
      <c r="D13490" s="412"/>
      <c r="E13490" s="412">
        <v>500</v>
      </c>
      <c r="F13490" s="412">
        <v>0</v>
      </c>
      <c r="G13490" s="412"/>
      <c r="H13490" s="413"/>
    </row>
    <row r="13491" spans="2:8" ht="53.25" x14ac:dyDescent="0.35">
      <c r="B13491" s="410" t="s">
        <v>14299</v>
      </c>
      <c r="C13491" s="411" t="s">
        <v>442</v>
      </c>
      <c r="D13491" s="412"/>
      <c r="E13491" s="412">
        <v>2673</v>
      </c>
      <c r="F13491" s="412">
        <v>0</v>
      </c>
      <c r="G13491" s="412"/>
      <c r="H13491" s="413"/>
    </row>
    <row r="13492" spans="2:8" ht="53.25" x14ac:dyDescent="0.35">
      <c r="B13492" s="410" t="s">
        <v>14300</v>
      </c>
      <c r="C13492" s="411" t="s">
        <v>442</v>
      </c>
      <c r="D13492" s="412"/>
      <c r="E13492" s="412">
        <v>2000</v>
      </c>
      <c r="F13492" s="412">
        <v>0</v>
      </c>
      <c r="G13492" s="412"/>
      <c r="H13492" s="413"/>
    </row>
    <row r="13493" spans="2:8" ht="53.25" x14ac:dyDescent="0.35">
      <c r="B13493" s="410" t="s">
        <v>14301</v>
      </c>
      <c r="C13493" s="411" t="s">
        <v>442</v>
      </c>
      <c r="D13493" s="412"/>
      <c r="E13493" s="412">
        <v>1800</v>
      </c>
      <c r="F13493" s="412">
        <v>0</v>
      </c>
      <c r="G13493" s="412"/>
      <c r="H13493" s="413"/>
    </row>
    <row r="13494" spans="2:8" ht="53.25" x14ac:dyDescent="0.35">
      <c r="B13494" s="410" t="s">
        <v>14302</v>
      </c>
      <c r="C13494" s="411" t="s">
        <v>442</v>
      </c>
      <c r="D13494" s="412"/>
      <c r="E13494" s="412">
        <v>1400</v>
      </c>
      <c r="F13494" s="412">
        <v>0</v>
      </c>
      <c r="G13494" s="412"/>
      <c r="H13494" s="413"/>
    </row>
    <row r="13495" spans="2:8" ht="53.25" x14ac:dyDescent="0.35">
      <c r="B13495" s="410" t="s">
        <v>14303</v>
      </c>
      <c r="C13495" s="411" t="s">
        <v>442</v>
      </c>
      <c r="D13495" s="412"/>
      <c r="E13495" s="412">
        <v>1000.94</v>
      </c>
      <c r="F13495" s="412">
        <v>0</v>
      </c>
      <c r="G13495" s="412"/>
      <c r="H13495" s="413"/>
    </row>
    <row r="13496" spans="2:8" ht="53.25" x14ac:dyDescent="0.35">
      <c r="B13496" s="410" t="s">
        <v>14304</v>
      </c>
      <c r="C13496" s="411" t="s">
        <v>442</v>
      </c>
      <c r="D13496" s="412"/>
      <c r="E13496" s="412">
        <v>1000</v>
      </c>
      <c r="F13496" s="412">
        <v>0</v>
      </c>
      <c r="G13496" s="412"/>
      <c r="H13496" s="413"/>
    </row>
    <row r="13497" spans="2:8" ht="53.25" x14ac:dyDescent="0.35">
      <c r="B13497" s="410" t="s">
        <v>14305</v>
      </c>
      <c r="C13497" s="411" t="s">
        <v>442</v>
      </c>
      <c r="D13497" s="412"/>
      <c r="E13497" s="412">
        <v>1200</v>
      </c>
      <c r="F13497" s="412">
        <v>0</v>
      </c>
      <c r="G13497" s="412"/>
      <c r="H13497" s="413"/>
    </row>
    <row r="13498" spans="2:8" ht="53.25" x14ac:dyDescent="0.35">
      <c r="B13498" s="410" t="s">
        <v>14306</v>
      </c>
      <c r="C13498" s="411" t="s">
        <v>442</v>
      </c>
      <c r="D13498" s="412"/>
      <c r="E13498" s="412">
        <v>600</v>
      </c>
      <c r="F13498" s="412">
        <v>0</v>
      </c>
      <c r="G13498" s="412"/>
      <c r="H13498" s="413"/>
    </row>
    <row r="13499" spans="2:8" ht="53.25" x14ac:dyDescent="0.35">
      <c r="B13499" s="410" t="s">
        <v>14307</v>
      </c>
      <c r="C13499" s="411" t="s">
        <v>442</v>
      </c>
      <c r="D13499" s="412"/>
      <c r="E13499" s="412">
        <v>500</v>
      </c>
      <c r="F13499" s="412">
        <v>0</v>
      </c>
      <c r="G13499" s="412"/>
      <c r="H13499" s="413"/>
    </row>
    <row r="13500" spans="2:8" ht="40.5" x14ac:dyDescent="0.35">
      <c r="B13500" s="410" t="s">
        <v>14308</v>
      </c>
      <c r="C13500" s="411" t="s">
        <v>454</v>
      </c>
      <c r="D13500" s="412"/>
      <c r="E13500" s="412">
        <v>500</v>
      </c>
      <c r="F13500" s="412">
        <v>0</v>
      </c>
      <c r="G13500" s="412"/>
      <c r="H13500" s="413"/>
    </row>
    <row r="13501" spans="2:8" ht="40.5" x14ac:dyDescent="0.35">
      <c r="B13501" s="410" t="s">
        <v>14309</v>
      </c>
      <c r="C13501" s="411" t="s">
        <v>454</v>
      </c>
      <c r="D13501" s="412"/>
      <c r="E13501" s="412">
        <v>300</v>
      </c>
      <c r="F13501" s="412">
        <v>0</v>
      </c>
      <c r="G13501" s="412"/>
      <c r="H13501" s="413"/>
    </row>
    <row r="13502" spans="2:8" ht="40.5" x14ac:dyDescent="0.35">
      <c r="B13502" s="410" t="s">
        <v>14310</v>
      </c>
      <c r="C13502" s="411" t="s">
        <v>454</v>
      </c>
      <c r="D13502" s="412"/>
      <c r="E13502" s="412">
        <v>4400</v>
      </c>
      <c r="F13502" s="412">
        <v>0</v>
      </c>
      <c r="G13502" s="412"/>
      <c r="H13502" s="413"/>
    </row>
    <row r="13503" spans="2:8" ht="40.5" x14ac:dyDescent="0.35">
      <c r="B13503" s="410" t="s">
        <v>14311</v>
      </c>
      <c r="C13503" s="411" t="s">
        <v>454</v>
      </c>
      <c r="D13503" s="412"/>
      <c r="E13503" s="412">
        <v>3000</v>
      </c>
      <c r="F13503" s="412">
        <v>0</v>
      </c>
      <c r="G13503" s="412"/>
      <c r="H13503" s="413"/>
    </row>
    <row r="13504" spans="2:8" ht="40.5" x14ac:dyDescent="0.35">
      <c r="B13504" s="410" t="s">
        <v>14312</v>
      </c>
      <c r="C13504" s="411" t="s">
        <v>454</v>
      </c>
      <c r="D13504" s="412"/>
      <c r="E13504" s="412">
        <v>8300</v>
      </c>
      <c r="F13504" s="412">
        <v>0</v>
      </c>
      <c r="G13504" s="412"/>
      <c r="H13504" s="413"/>
    </row>
    <row r="13505" spans="2:8" ht="40.5" x14ac:dyDescent="0.35">
      <c r="B13505" s="410" t="s">
        <v>14313</v>
      </c>
      <c r="C13505" s="411" t="s">
        <v>454</v>
      </c>
      <c r="D13505" s="412"/>
      <c r="E13505" s="412">
        <v>2800</v>
      </c>
      <c r="F13505" s="412">
        <v>0</v>
      </c>
      <c r="G13505" s="412"/>
      <c r="H13505" s="413"/>
    </row>
    <row r="13506" spans="2:8" ht="40.5" x14ac:dyDescent="0.35">
      <c r="B13506" s="410" t="s">
        <v>14314</v>
      </c>
      <c r="C13506" s="411" t="s">
        <v>454</v>
      </c>
      <c r="D13506" s="412"/>
      <c r="E13506" s="412">
        <v>2150</v>
      </c>
      <c r="F13506" s="412">
        <v>0</v>
      </c>
      <c r="G13506" s="412"/>
      <c r="H13506" s="413"/>
    </row>
    <row r="13507" spans="2:8" ht="40.5" x14ac:dyDescent="0.35">
      <c r="B13507" s="410" t="s">
        <v>14315</v>
      </c>
      <c r="C13507" s="411" t="s">
        <v>454</v>
      </c>
      <c r="D13507" s="412"/>
      <c r="E13507" s="412">
        <v>1600</v>
      </c>
      <c r="F13507" s="412">
        <v>0</v>
      </c>
      <c r="G13507" s="412"/>
      <c r="H13507" s="413"/>
    </row>
    <row r="13508" spans="2:8" ht="40.5" x14ac:dyDescent="0.35">
      <c r="B13508" s="410" t="s">
        <v>14316</v>
      </c>
      <c r="C13508" s="411" t="s">
        <v>454</v>
      </c>
      <c r="D13508" s="412"/>
      <c r="E13508" s="412">
        <v>2300</v>
      </c>
      <c r="F13508" s="412">
        <v>0</v>
      </c>
      <c r="G13508" s="412"/>
      <c r="H13508" s="413"/>
    </row>
    <row r="13509" spans="2:8" ht="40.5" x14ac:dyDescent="0.35">
      <c r="B13509" s="410" t="s">
        <v>14317</v>
      </c>
      <c r="C13509" s="411" t="s">
        <v>456</v>
      </c>
      <c r="D13509" s="412"/>
      <c r="E13509" s="412">
        <v>1700</v>
      </c>
      <c r="F13509" s="412">
        <v>0</v>
      </c>
      <c r="G13509" s="412"/>
      <c r="H13509" s="413"/>
    </row>
    <row r="13510" spans="2:8" ht="40.5" x14ac:dyDescent="0.35">
      <c r="B13510" s="410" t="s">
        <v>14318</v>
      </c>
      <c r="C13510" s="411" t="s">
        <v>456</v>
      </c>
      <c r="D13510" s="412"/>
      <c r="E13510" s="412">
        <v>1850</v>
      </c>
      <c r="F13510" s="412">
        <v>0</v>
      </c>
      <c r="G13510" s="412"/>
      <c r="H13510" s="413"/>
    </row>
    <row r="13511" spans="2:8" ht="40.5" x14ac:dyDescent="0.35">
      <c r="B13511" s="410" t="s">
        <v>14319</v>
      </c>
      <c r="C13511" s="411" t="s">
        <v>456</v>
      </c>
      <c r="D13511" s="412"/>
      <c r="E13511" s="412">
        <v>3400</v>
      </c>
      <c r="F13511" s="412">
        <v>0</v>
      </c>
      <c r="G13511" s="412"/>
      <c r="H13511" s="413"/>
    </row>
    <row r="13512" spans="2:8" ht="40.5" x14ac:dyDescent="0.35">
      <c r="B13512" s="410" t="s">
        <v>14320</v>
      </c>
      <c r="C13512" s="411" t="s">
        <v>456</v>
      </c>
      <c r="D13512" s="412"/>
      <c r="E13512" s="412">
        <v>1023.94</v>
      </c>
      <c r="F13512" s="412">
        <v>0</v>
      </c>
      <c r="G13512" s="412"/>
      <c r="H13512" s="413"/>
    </row>
    <row r="13513" spans="2:8" ht="40.5" x14ac:dyDescent="0.35">
      <c r="B13513" s="410" t="s">
        <v>14321</v>
      </c>
      <c r="C13513" s="411" t="s">
        <v>456</v>
      </c>
      <c r="D13513" s="412"/>
      <c r="E13513" s="412">
        <v>2050</v>
      </c>
      <c r="F13513" s="412">
        <v>0</v>
      </c>
      <c r="G13513" s="412"/>
      <c r="H13513" s="413"/>
    </row>
    <row r="13514" spans="2:8" ht="40.5" x14ac:dyDescent="0.35">
      <c r="B13514" s="410" t="s">
        <v>14322</v>
      </c>
      <c r="C13514" s="411" t="s">
        <v>456</v>
      </c>
      <c r="D13514" s="412"/>
      <c r="E13514" s="412">
        <v>650</v>
      </c>
      <c r="F13514" s="412">
        <v>0</v>
      </c>
      <c r="G13514" s="412"/>
      <c r="H13514" s="413"/>
    </row>
    <row r="13515" spans="2:8" ht="40.5" x14ac:dyDescent="0.35">
      <c r="B13515" s="410" t="s">
        <v>14323</v>
      </c>
      <c r="C13515" s="411" t="s">
        <v>456</v>
      </c>
      <c r="D13515" s="412"/>
      <c r="E13515" s="412">
        <v>800</v>
      </c>
      <c r="F13515" s="412">
        <v>0</v>
      </c>
      <c r="G13515" s="412"/>
      <c r="H13515" s="413"/>
    </row>
    <row r="13516" spans="2:8" ht="40.5" x14ac:dyDescent="0.35">
      <c r="B13516" s="410" t="s">
        <v>14324</v>
      </c>
      <c r="C13516" s="411" t="s">
        <v>456</v>
      </c>
      <c r="D13516" s="412"/>
      <c r="E13516" s="412">
        <v>700</v>
      </c>
      <c r="F13516" s="412">
        <v>0</v>
      </c>
      <c r="G13516" s="412"/>
      <c r="H13516" s="413"/>
    </row>
    <row r="13517" spans="2:8" ht="53.25" x14ac:dyDescent="0.35">
      <c r="B13517" s="410" t="s">
        <v>14325</v>
      </c>
      <c r="C13517" s="411" t="s">
        <v>533</v>
      </c>
      <c r="D13517" s="412"/>
      <c r="E13517" s="412">
        <v>600</v>
      </c>
      <c r="F13517" s="412">
        <v>0</v>
      </c>
      <c r="G13517" s="412"/>
      <c r="H13517" s="413"/>
    </row>
    <row r="13518" spans="2:8" ht="53.25" x14ac:dyDescent="0.35">
      <c r="B13518" s="410" t="s">
        <v>14326</v>
      </c>
      <c r="C13518" s="411" t="s">
        <v>533</v>
      </c>
      <c r="D13518" s="412"/>
      <c r="E13518" s="412">
        <v>900</v>
      </c>
      <c r="F13518" s="412">
        <v>0</v>
      </c>
      <c r="G13518" s="412"/>
      <c r="H13518" s="413"/>
    </row>
    <row r="13519" spans="2:8" ht="53.25" x14ac:dyDescent="0.35">
      <c r="B13519" s="410" t="s">
        <v>14327</v>
      </c>
      <c r="C13519" s="411" t="s">
        <v>533</v>
      </c>
      <c r="D13519" s="412"/>
      <c r="E13519" s="412">
        <v>8000</v>
      </c>
      <c r="F13519" s="412">
        <v>0</v>
      </c>
      <c r="G13519" s="412"/>
      <c r="H13519" s="413"/>
    </row>
    <row r="13520" spans="2:8" ht="53.25" x14ac:dyDescent="0.35">
      <c r="B13520" s="410" t="s">
        <v>14328</v>
      </c>
      <c r="C13520" s="411" t="s">
        <v>533</v>
      </c>
      <c r="D13520" s="412"/>
      <c r="E13520" s="412">
        <v>1725</v>
      </c>
      <c r="F13520" s="412">
        <v>0</v>
      </c>
      <c r="G13520" s="412"/>
      <c r="H13520" s="413"/>
    </row>
    <row r="13521" spans="2:8" ht="53.25" x14ac:dyDescent="0.35">
      <c r="B13521" s="410" t="s">
        <v>14329</v>
      </c>
      <c r="C13521" s="411" t="s">
        <v>533</v>
      </c>
      <c r="D13521" s="412"/>
      <c r="E13521" s="412">
        <v>5200</v>
      </c>
      <c r="F13521" s="412">
        <v>0</v>
      </c>
      <c r="G13521" s="412"/>
      <c r="H13521" s="413"/>
    </row>
    <row r="13522" spans="2:8" ht="53.25" x14ac:dyDescent="0.35">
      <c r="B13522" s="410" t="s">
        <v>14330</v>
      </c>
      <c r="C13522" s="411" t="s">
        <v>533</v>
      </c>
      <c r="D13522" s="412"/>
      <c r="E13522" s="412">
        <v>2600</v>
      </c>
      <c r="F13522" s="412">
        <v>0</v>
      </c>
      <c r="G13522" s="412"/>
      <c r="H13522" s="413"/>
    </row>
    <row r="13523" spans="2:8" ht="53.25" x14ac:dyDescent="0.35">
      <c r="B13523" s="410" t="s">
        <v>14331</v>
      </c>
      <c r="C13523" s="411" t="s">
        <v>533</v>
      </c>
      <c r="D13523" s="412"/>
      <c r="E13523" s="412">
        <v>1100</v>
      </c>
      <c r="F13523" s="412">
        <v>0</v>
      </c>
      <c r="G13523" s="412"/>
      <c r="H13523" s="413"/>
    </row>
    <row r="13524" spans="2:8" ht="53.25" x14ac:dyDescent="0.35">
      <c r="B13524" s="410" t="s">
        <v>14332</v>
      </c>
      <c r="C13524" s="411" t="s">
        <v>533</v>
      </c>
      <c r="D13524" s="412"/>
      <c r="E13524" s="412">
        <v>5100</v>
      </c>
      <c r="F13524" s="412">
        <v>0</v>
      </c>
      <c r="G13524" s="412"/>
      <c r="H13524" s="413"/>
    </row>
    <row r="13525" spans="2:8" ht="53.25" x14ac:dyDescent="0.35">
      <c r="B13525" s="410" t="s">
        <v>14333</v>
      </c>
      <c r="C13525" s="411" t="s">
        <v>533</v>
      </c>
      <c r="D13525" s="412"/>
      <c r="E13525" s="412">
        <v>1000</v>
      </c>
      <c r="F13525" s="412">
        <v>0</v>
      </c>
      <c r="G13525" s="412"/>
      <c r="H13525" s="413"/>
    </row>
    <row r="13526" spans="2:8" ht="53.25" x14ac:dyDescent="0.35">
      <c r="B13526" s="410" t="s">
        <v>14334</v>
      </c>
      <c r="C13526" s="411" t="s">
        <v>533</v>
      </c>
      <c r="D13526" s="412"/>
      <c r="E13526" s="412">
        <v>700</v>
      </c>
      <c r="F13526" s="412">
        <v>0</v>
      </c>
      <c r="G13526" s="412"/>
      <c r="H13526" s="413"/>
    </row>
    <row r="13527" spans="2:8" ht="27.75" x14ac:dyDescent="0.35">
      <c r="B13527" s="410" t="s">
        <v>14335</v>
      </c>
      <c r="C13527" s="411" t="s">
        <v>567</v>
      </c>
      <c r="D13527" s="412"/>
      <c r="E13527" s="412">
        <v>4400</v>
      </c>
      <c r="F13527" s="412">
        <v>0</v>
      </c>
      <c r="G13527" s="412"/>
      <c r="H13527" s="413"/>
    </row>
    <row r="13528" spans="2:8" ht="27.75" x14ac:dyDescent="0.35">
      <c r="B13528" s="410" t="s">
        <v>14336</v>
      </c>
      <c r="C13528" s="411" t="s">
        <v>567</v>
      </c>
      <c r="D13528" s="412"/>
      <c r="E13528" s="412">
        <v>800</v>
      </c>
      <c r="F13528" s="412">
        <v>0</v>
      </c>
      <c r="G13528" s="412"/>
      <c r="H13528" s="413"/>
    </row>
    <row r="13529" spans="2:8" ht="27.75" x14ac:dyDescent="0.35">
      <c r="B13529" s="410" t="s">
        <v>14337</v>
      </c>
      <c r="C13529" s="411" t="s">
        <v>567</v>
      </c>
      <c r="D13529" s="412"/>
      <c r="E13529" s="412">
        <v>400</v>
      </c>
      <c r="F13529" s="412">
        <v>0</v>
      </c>
      <c r="G13529" s="412"/>
      <c r="H13529" s="413"/>
    </row>
    <row r="13530" spans="2:8" ht="27.75" x14ac:dyDescent="0.35">
      <c r="B13530" s="410" t="s">
        <v>14338</v>
      </c>
      <c r="C13530" s="411" t="s">
        <v>567</v>
      </c>
      <c r="D13530" s="412"/>
      <c r="E13530" s="412">
        <v>3450</v>
      </c>
      <c r="F13530" s="412">
        <v>0</v>
      </c>
      <c r="G13530" s="412"/>
      <c r="H13530" s="413"/>
    </row>
    <row r="13531" spans="2:8" ht="27.75" x14ac:dyDescent="0.35">
      <c r="B13531" s="410" t="s">
        <v>14339</v>
      </c>
      <c r="C13531" s="411" t="s">
        <v>567</v>
      </c>
      <c r="D13531" s="412"/>
      <c r="E13531" s="412">
        <v>600</v>
      </c>
      <c r="F13531" s="412">
        <v>0</v>
      </c>
      <c r="G13531" s="412"/>
      <c r="H13531" s="413"/>
    </row>
    <row r="13532" spans="2:8" ht="27.75" x14ac:dyDescent="0.35">
      <c r="B13532" s="410" t="s">
        <v>14340</v>
      </c>
      <c r="C13532" s="411" t="s">
        <v>567</v>
      </c>
      <c r="D13532" s="412"/>
      <c r="E13532" s="412">
        <v>2200</v>
      </c>
      <c r="F13532" s="412">
        <v>0</v>
      </c>
      <c r="G13532" s="412"/>
      <c r="H13532" s="413"/>
    </row>
    <row r="13533" spans="2:8" ht="27.75" x14ac:dyDescent="0.35">
      <c r="B13533" s="410" t="s">
        <v>14341</v>
      </c>
      <c r="C13533" s="411" t="s">
        <v>567</v>
      </c>
      <c r="D13533" s="412"/>
      <c r="E13533" s="412">
        <v>1100</v>
      </c>
      <c r="F13533" s="412">
        <v>0</v>
      </c>
      <c r="G13533" s="412"/>
      <c r="H13533" s="413"/>
    </row>
    <row r="13534" spans="2:8" ht="27.75" x14ac:dyDescent="0.35">
      <c r="B13534" s="410" t="s">
        <v>14342</v>
      </c>
      <c r="C13534" s="411" t="s">
        <v>567</v>
      </c>
      <c r="D13534" s="412"/>
      <c r="E13534" s="412">
        <v>1800</v>
      </c>
      <c r="F13534" s="412">
        <v>0</v>
      </c>
      <c r="G13534" s="412"/>
      <c r="H13534" s="413"/>
    </row>
    <row r="13535" spans="2:8" ht="40.5" x14ac:dyDescent="0.35">
      <c r="B13535" s="410" t="s">
        <v>14343</v>
      </c>
      <c r="C13535" s="411" t="s">
        <v>585</v>
      </c>
      <c r="D13535" s="412"/>
      <c r="E13535" s="412">
        <v>1681.04</v>
      </c>
      <c r="F13535" s="412">
        <v>0</v>
      </c>
      <c r="G13535" s="412"/>
      <c r="H13535" s="413"/>
    </row>
    <row r="13536" spans="2:8" ht="40.5" x14ac:dyDescent="0.35">
      <c r="B13536" s="410" t="s">
        <v>14344</v>
      </c>
      <c r="C13536" s="411" t="s">
        <v>585</v>
      </c>
      <c r="D13536" s="412"/>
      <c r="E13536" s="412">
        <v>2700</v>
      </c>
      <c r="F13536" s="412">
        <v>0</v>
      </c>
      <c r="G13536" s="412"/>
      <c r="H13536" s="413"/>
    </row>
    <row r="13537" spans="2:8" ht="40.5" x14ac:dyDescent="0.35">
      <c r="B13537" s="410" t="s">
        <v>14345</v>
      </c>
      <c r="C13537" s="411" t="s">
        <v>585</v>
      </c>
      <c r="D13537" s="412"/>
      <c r="E13537" s="412">
        <v>2000</v>
      </c>
      <c r="F13537" s="412">
        <v>0</v>
      </c>
      <c r="G13537" s="412"/>
      <c r="H13537" s="413"/>
    </row>
    <row r="13538" spans="2:8" ht="40.5" x14ac:dyDescent="0.35">
      <c r="B13538" s="410" t="s">
        <v>14346</v>
      </c>
      <c r="C13538" s="411" t="s">
        <v>585</v>
      </c>
      <c r="D13538" s="412"/>
      <c r="E13538" s="412">
        <v>700</v>
      </c>
      <c r="F13538" s="412">
        <v>0</v>
      </c>
      <c r="G13538" s="412"/>
      <c r="H13538" s="413"/>
    </row>
    <row r="13539" spans="2:8" ht="40.5" x14ac:dyDescent="0.35">
      <c r="B13539" s="410" t="s">
        <v>14347</v>
      </c>
      <c r="C13539" s="411" t="s">
        <v>585</v>
      </c>
      <c r="D13539" s="412"/>
      <c r="E13539" s="412">
        <v>500</v>
      </c>
      <c r="F13539" s="412">
        <v>0</v>
      </c>
      <c r="G13539" s="412"/>
      <c r="H13539" s="413"/>
    </row>
    <row r="13540" spans="2:8" ht="40.5" x14ac:dyDescent="0.35">
      <c r="B13540" s="410" t="s">
        <v>14348</v>
      </c>
      <c r="C13540" s="411" t="s">
        <v>585</v>
      </c>
      <c r="D13540" s="412"/>
      <c r="E13540" s="412">
        <v>1250</v>
      </c>
      <c r="F13540" s="412">
        <v>0</v>
      </c>
      <c r="G13540" s="412"/>
      <c r="H13540" s="413"/>
    </row>
    <row r="13541" spans="2:8" ht="40.5" x14ac:dyDescent="0.35">
      <c r="B13541" s="410" t="s">
        <v>14349</v>
      </c>
      <c r="C13541" s="411" t="s">
        <v>585</v>
      </c>
      <c r="D13541" s="412"/>
      <c r="E13541" s="412">
        <v>1250</v>
      </c>
      <c r="F13541" s="412">
        <v>0</v>
      </c>
      <c r="G13541" s="412"/>
      <c r="H13541" s="413"/>
    </row>
    <row r="13542" spans="2:8" ht="40.5" x14ac:dyDescent="0.35">
      <c r="B13542" s="410" t="s">
        <v>14350</v>
      </c>
      <c r="C13542" s="411" t="s">
        <v>585</v>
      </c>
      <c r="D13542" s="412"/>
      <c r="E13542" s="412">
        <v>1400</v>
      </c>
      <c r="F13542" s="412">
        <v>0</v>
      </c>
      <c r="G13542" s="412"/>
      <c r="H13542" s="413"/>
    </row>
    <row r="13543" spans="2:8" ht="40.5" x14ac:dyDescent="0.35">
      <c r="B13543" s="410" t="s">
        <v>14351</v>
      </c>
      <c r="C13543" s="411" t="s">
        <v>585</v>
      </c>
      <c r="D13543" s="412"/>
      <c r="E13543" s="412">
        <v>700</v>
      </c>
      <c r="F13543" s="412">
        <v>0</v>
      </c>
      <c r="G13543" s="412"/>
      <c r="H13543" s="413"/>
    </row>
    <row r="13544" spans="2:8" ht="40.5" x14ac:dyDescent="0.35">
      <c r="B13544" s="410" t="s">
        <v>14352</v>
      </c>
      <c r="C13544" s="411" t="s">
        <v>762</v>
      </c>
      <c r="D13544" s="412"/>
      <c r="E13544" s="412">
        <v>1250</v>
      </c>
      <c r="F13544" s="412">
        <v>0</v>
      </c>
      <c r="G13544" s="412"/>
      <c r="H13544" s="413"/>
    </row>
    <row r="13545" spans="2:8" ht="40.5" x14ac:dyDescent="0.35">
      <c r="B13545" s="410" t="s">
        <v>14353</v>
      </c>
      <c r="C13545" s="411" t="s">
        <v>762</v>
      </c>
      <c r="D13545" s="412"/>
      <c r="E13545" s="412">
        <v>3830.73</v>
      </c>
      <c r="F13545" s="412">
        <v>0</v>
      </c>
      <c r="G13545" s="412"/>
      <c r="H13545" s="413"/>
    </row>
    <row r="13546" spans="2:8" ht="40.5" x14ac:dyDescent="0.35">
      <c r="B13546" s="410" t="s">
        <v>14354</v>
      </c>
      <c r="C13546" s="411" t="s">
        <v>762</v>
      </c>
      <c r="D13546" s="412"/>
      <c r="E13546" s="412">
        <v>1700</v>
      </c>
      <c r="F13546" s="412">
        <v>0</v>
      </c>
      <c r="G13546" s="412"/>
      <c r="H13546" s="413"/>
    </row>
    <row r="13547" spans="2:8" ht="40.5" x14ac:dyDescent="0.35">
      <c r="B13547" s="410" t="s">
        <v>14355</v>
      </c>
      <c r="C13547" s="411" t="s">
        <v>762</v>
      </c>
      <c r="D13547" s="412"/>
      <c r="E13547" s="412">
        <v>1400</v>
      </c>
      <c r="F13547" s="412">
        <v>0</v>
      </c>
      <c r="G13547" s="412"/>
      <c r="H13547" s="413"/>
    </row>
    <row r="13548" spans="2:8" ht="40.5" x14ac:dyDescent="0.35">
      <c r="B13548" s="410" t="s">
        <v>14356</v>
      </c>
      <c r="C13548" s="411" t="s">
        <v>762</v>
      </c>
      <c r="D13548" s="412"/>
      <c r="E13548" s="412">
        <v>1300</v>
      </c>
      <c r="F13548" s="412">
        <v>0</v>
      </c>
      <c r="G13548" s="412"/>
      <c r="H13548" s="413"/>
    </row>
    <row r="13549" spans="2:8" ht="40.5" x14ac:dyDescent="0.35">
      <c r="B13549" s="410" t="s">
        <v>14357</v>
      </c>
      <c r="C13549" s="411" t="s">
        <v>762</v>
      </c>
      <c r="D13549" s="412"/>
      <c r="E13549" s="412">
        <v>1100</v>
      </c>
      <c r="F13549" s="412">
        <v>0</v>
      </c>
      <c r="G13549" s="412"/>
      <c r="H13549" s="413"/>
    </row>
    <row r="13550" spans="2:8" ht="40.5" x14ac:dyDescent="0.35">
      <c r="B13550" s="410" t="s">
        <v>14358</v>
      </c>
      <c r="C13550" s="411" t="s">
        <v>762</v>
      </c>
      <c r="D13550" s="412"/>
      <c r="E13550" s="412">
        <v>700</v>
      </c>
      <c r="F13550" s="412">
        <v>0</v>
      </c>
      <c r="G13550" s="412"/>
      <c r="H13550" s="413"/>
    </row>
    <row r="13551" spans="2:8" ht="40.5" x14ac:dyDescent="0.35">
      <c r="B13551" s="410" t="s">
        <v>14359</v>
      </c>
      <c r="C13551" s="411" t="s">
        <v>762</v>
      </c>
      <c r="D13551" s="412"/>
      <c r="E13551" s="412">
        <v>750</v>
      </c>
      <c r="F13551" s="412">
        <v>0</v>
      </c>
      <c r="G13551" s="412"/>
      <c r="H13551" s="413"/>
    </row>
    <row r="13552" spans="2:8" ht="40.5" x14ac:dyDescent="0.35">
      <c r="B13552" s="410" t="s">
        <v>14360</v>
      </c>
      <c r="C13552" s="411" t="s">
        <v>762</v>
      </c>
      <c r="D13552" s="412"/>
      <c r="E13552" s="412">
        <v>1100</v>
      </c>
      <c r="F13552" s="412">
        <v>0</v>
      </c>
      <c r="G13552" s="412"/>
      <c r="H13552" s="413"/>
    </row>
    <row r="13553" spans="2:8" ht="40.5" x14ac:dyDescent="0.35">
      <c r="B13553" s="410" t="s">
        <v>14361</v>
      </c>
      <c r="C13553" s="411" t="s">
        <v>762</v>
      </c>
      <c r="D13553" s="412"/>
      <c r="E13553" s="412">
        <v>650</v>
      </c>
      <c r="F13553" s="412">
        <v>0</v>
      </c>
      <c r="G13553" s="412"/>
      <c r="H13553" s="413"/>
    </row>
    <row r="13554" spans="2:8" ht="40.5" x14ac:dyDescent="0.35">
      <c r="B13554" s="410" t="s">
        <v>14362</v>
      </c>
      <c r="C13554" s="411" t="s">
        <v>820</v>
      </c>
      <c r="D13554" s="412"/>
      <c r="E13554" s="412">
        <v>500</v>
      </c>
      <c r="F13554" s="412">
        <v>0</v>
      </c>
      <c r="G13554" s="412"/>
      <c r="H13554" s="413"/>
    </row>
    <row r="13555" spans="2:8" ht="40.5" x14ac:dyDescent="0.35">
      <c r="B13555" s="410" t="s">
        <v>14363</v>
      </c>
      <c r="C13555" s="411" t="s">
        <v>820</v>
      </c>
      <c r="D13555" s="412"/>
      <c r="E13555" s="412">
        <v>1100</v>
      </c>
      <c r="F13555" s="412">
        <v>0</v>
      </c>
      <c r="G13555" s="412"/>
      <c r="H13555" s="413"/>
    </row>
    <row r="13556" spans="2:8" ht="40.5" x14ac:dyDescent="0.35">
      <c r="B13556" s="410" t="s">
        <v>14364</v>
      </c>
      <c r="C13556" s="411" t="s">
        <v>820</v>
      </c>
      <c r="D13556" s="412"/>
      <c r="E13556" s="412">
        <v>2750</v>
      </c>
      <c r="F13556" s="412">
        <v>0</v>
      </c>
      <c r="G13556" s="412"/>
      <c r="H13556" s="413"/>
    </row>
    <row r="13557" spans="2:8" ht="40.5" x14ac:dyDescent="0.35">
      <c r="B13557" s="410" t="s">
        <v>14365</v>
      </c>
      <c r="C13557" s="411" t="s">
        <v>820</v>
      </c>
      <c r="D13557" s="412"/>
      <c r="E13557" s="412">
        <v>800</v>
      </c>
      <c r="F13557" s="412">
        <v>0</v>
      </c>
      <c r="G13557" s="412"/>
      <c r="H13557" s="413"/>
    </row>
    <row r="13558" spans="2:8" ht="40.5" x14ac:dyDescent="0.35">
      <c r="B13558" s="410" t="s">
        <v>14366</v>
      </c>
      <c r="C13558" s="411" t="s">
        <v>820</v>
      </c>
      <c r="D13558" s="412"/>
      <c r="E13558" s="412">
        <v>850</v>
      </c>
      <c r="F13558" s="412">
        <v>0</v>
      </c>
      <c r="G13558" s="412"/>
      <c r="H13558" s="413"/>
    </row>
    <row r="13559" spans="2:8" ht="40.5" x14ac:dyDescent="0.35">
      <c r="B13559" s="410" t="s">
        <v>14367</v>
      </c>
      <c r="C13559" s="411" t="s">
        <v>820</v>
      </c>
      <c r="D13559" s="412"/>
      <c r="E13559" s="412">
        <v>1100</v>
      </c>
      <c r="F13559" s="412">
        <v>0</v>
      </c>
      <c r="G13559" s="412"/>
      <c r="H13559" s="413"/>
    </row>
    <row r="13560" spans="2:8" ht="40.5" x14ac:dyDescent="0.35">
      <c r="B13560" s="410" t="s">
        <v>14368</v>
      </c>
      <c r="C13560" s="411" t="s">
        <v>820</v>
      </c>
      <c r="D13560" s="412"/>
      <c r="E13560" s="412">
        <v>1950</v>
      </c>
      <c r="F13560" s="412">
        <v>0</v>
      </c>
      <c r="G13560" s="412"/>
      <c r="H13560" s="413"/>
    </row>
    <row r="13561" spans="2:8" ht="40.5" x14ac:dyDescent="0.35">
      <c r="B13561" s="410" t="s">
        <v>14369</v>
      </c>
      <c r="C13561" s="411" t="s">
        <v>820</v>
      </c>
      <c r="D13561" s="412"/>
      <c r="E13561" s="412">
        <v>1000</v>
      </c>
      <c r="F13561" s="412">
        <v>0</v>
      </c>
      <c r="G13561" s="412"/>
      <c r="H13561" s="413"/>
    </row>
    <row r="13562" spans="2:8" ht="40.5" x14ac:dyDescent="0.35">
      <c r="B13562" s="410" t="s">
        <v>14370</v>
      </c>
      <c r="C13562" s="411" t="s">
        <v>820</v>
      </c>
      <c r="D13562" s="412"/>
      <c r="E13562" s="412">
        <v>2123.94</v>
      </c>
      <c r="F13562" s="412">
        <v>0</v>
      </c>
      <c r="G13562" s="412"/>
      <c r="H13562" s="413"/>
    </row>
    <row r="13563" spans="2:8" ht="53.25" x14ac:dyDescent="0.35">
      <c r="B13563" s="410" t="s">
        <v>14371</v>
      </c>
      <c r="C13563" s="411" t="s">
        <v>822</v>
      </c>
      <c r="D13563" s="412"/>
      <c r="E13563" s="412">
        <v>4400</v>
      </c>
      <c r="F13563" s="412">
        <v>0</v>
      </c>
      <c r="G13563" s="412"/>
      <c r="H13563" s="413"/>
    </row>
    <row r="13564" spans="2:8" ht="53.25" x14ac:dyDescent="0.35">
      <c r="B13564" s="410" t="s">
        <v>14372</v>
      </c>
      <c r="C13564" s="411" t="s">
        <v>822</v>
      </c>
      <c r="D13564" s="412"/>
      <c r="E13564" s="412">
        <v>1100</v>
      </c>
      <c r="F13564" s="412">
        <v>0</v>
      </c>
      <c r="G13564" s="412"/>
      <c r="H13564" s="413"/>
    </row>
    <row r="13565" spans="2:8" ht="53.25" x14ac:dyDescent="0.35">
      <c r="B13565" s="410" t="s">
        <v>14373</v>
      </c>
      <c r="C13565" s="411" t="s">
        <v>822</v>
      </c>
      <c r="D13565" s="412"/>
      <c r="E13565" s="412">
        <v>4920</v>
      </c>
      <c r="F13565" s="412">
        <v>0</v>
      </c>
      <c r="G13565" s="412"/>
      <c r="H13565" s="413"/>
    </row>
    <row r="13566" spans="2:8" ht="53.25" x14ac:dyDescent="0.35">
      <c r="B13566" s="410" t="s">
        <v>14374</v>
      </c>
      <c r="C13566" s="411" t="s">
        <v>822</v>
      </c>
      <c r="D13566" s="412"/>
      <c r="E13566" s="412">
        <v>1300</v>
      </c>
      <c r="F13566" s="412">
        <v>0</v>
      </c>
      <c r="G13566" s="412"/>
      <c r="H13566" s="413"/>
    </row>
    <row r="13567" spans="2:8" ht="53.25" x14ac:dyDescent="0.35">
      <c r="B13567" s="410" t="s">
        <v>14375</v>
      </c>
      <c r="C13567" s="411" t="s">
        <v>822</v>
      </c>
      <c r="D13567" s="412"/>
      <c r="E13567" s="412">
        <v>1500</v>
      </c>
      <c r="F13567" s="412">
        <v>0</v>
      </c>
      <c r="G13567" s="412"/>
      <c r="H13567" s="413"/>
    </row>
    <row r="13568" spans="2:8" ht="53.25" x14ac:dyDescent="0.35">
      <c r="B13568" s="410" t="s">
        <v>14376</v>
      </c>
      <c r="C13568" s="411" t="s">
        <v>822</v>
      </c>
      <c r="D13568" s="412"/>
      <c r="E13568" s="412">
        <v>400</v>
      </c>
      <c r="F13568" s="412">
        <v>0</v>
      </c>
      <c r="G13568" s="412"/>
      <c r="H13568" s="413"/>
    </row>
    <row r="13569" spans="2:8" ht="53.25" x14ac:dyDescent="0.35">
      <c r="B13569" s="410" t="s">
        <v>14377</v>
      </c>
      <c r="C13569" s="411" t="s">
        <v>822</v>
      </c>
      <c r="D13569" s="412"/>
      <c r="E13569" s="412">
        <v>450</v>
      </c>
      <c r="F13569" s="412">
        <v>0</v>
      </c>
      <c r="G13569" s="412"/>
      <c r="H13569" s="413"/>
    </row>
    <row r="13570" spans="2:8" ht="53.25" x14ac:dyDescent="0.35">
      <c r="B13570" s="410" t="s">
        <v>14378</v>
      </c>
      <c r="C13570" s="411" t="s">
        <v>822</v>
      </c>
      <c r="D13570" s="412"/>
      <c r="E13570" s="412">
        <v>1950</v>
      </c>
      <c r="F13570" s="412">
        <v>0</v>
      </c>
      <c r="G13570" s="412"/>
      <c r="H13570" s="413"/>
    </row>
    <row r="13571" spans="2:8" ht="53.25" x14ac:dyDescent="0.35">
      <c r="B13571" s="410" t="s">
        <v>14379</v>
      </c>
      <c r="C13571" s="411" t="s">
        <v>822</v>
      </c>
      <c r="D13571" s="412"/>
      <c r="E13571" s="412">
        <v>7050</v>
      </c>
      <c r="F13571" s="412">
        <v>0</v>
      </c>
      <c r="G13571" s="412"/>
      <c r="H13571" s="413"/>
    </row>
    <row r="13572" spans="2:8" ht="53.25" x14ac:dyDescent="0.35">
      <c r="B13572" s="410" t="s">
        <v>14380</v>
      </c>
      <c r="C13572" s="411" t="s">
        <v>822</v>
      </c>
      <c r="D13572" s="412"/>
      <c r="E13572" s="412">
        <v>3800</v>
      </c>
      <c r="F13572" s="412">
        <v>0</v>
      </c>
      <c r="G13572" s="412"/>
      <c r="H13572" s="413"/>
    </row>
    <row r="13573" spans="2:8" ht="27.75" x14ac:dyDescent="0.35">
      <c r="B13573" s="410" t="s">
        <v>14381</v>
      </c>
      <c r="C13573" s="411" t="s">
        <v>889</v>
      </c>
      <c r="D13573" s="412"/>
      <c r="E13573" s="412">
        <v>2780.73</v>
      </c>
      <c r="F13573" s="412">
        <v>0</v>
      </c>
      <c r="G13573" s="412"/>
      <c r="H13573" s="413"/>
    </row>
    <row r="13574" spans="2:8" ht="27.75" x14ac:dyDescent="0.35">
      <c r="B13574" s="410" t="s">
        <v>14382</v>
      </c>
      <c r="C13574" s="411" t="s">
        <v>889</v>
      </c>
      <c r="D13574" s="412"/>
      <c r="E13574" s="412">
        <v>2500</v>
      </c>
      <c r="F13574" s="412">
        <v>0</v>
      </c>
      <c r="G13574" s="412"/>
      <c r="H13574" s="413"/>
    </row>
    <row r="13575" spans="2:8" ht="27.75" x14ac:dyDescent="0.35">
      <c r="B13575" s="410" t="s">
        <v>14383</v>
      </c>
      <c r="C13575" s="411" t="s">
        <v>889</v>
      </c>
      <c r="D13575" s="412"/>
      <c r="E13575" s="412">
        <v>3600</v>
      </c>
      <c r="F13575" s="412">
        <v>0</v>
      </c>
      <c r="G13575" s="412"/>
      <c r="H13575" s="413"/>
    </row>
    <row r="13576" spans="2:8" ht="27.75" x14ac:dyDescent="0.35">
      <c r="B13576" s="410" t="s">
        <v>14384</v>
      </c>
      <c r="C13576" s="411" t="s">
        <v>889</v>
      </c>
      <c r="D13576" s="412"/>
      <c r="E13576" s="412">
        <v>1500</v>
      </c>
      <c r="F13576" s="412">
        <v>0</v>
      </c>
      <c r="G13576" s="412"/>
      <c r="H13576" s="413"/>
    </row>
    <row r="13577" spans="2:8" ht="27.75" x14ac:dyDescent="0.35">
      <c r="B13577" s="410" t="s">
        <v>14385</v>
      </c>
      <c r="C13577" s="411" t="s">
        <v>889</v>
      </c>
      <c r="D13577" s="412"/>
      <c r="E13577" s="412">
        <v>3400</v>
      </c>
      <c r="F13577" s="412">
        <v>0</v>
      </c>
      <c r="G13577" s="412"/>
      <c r="H13577" s="413"/>
    </row>
    <row r="13578" spans="2:8" ht="40.5" x14ac:dyDescent="0.35">
      <c r="B13578" s="410" t="s">
        <v>14386</v>
      </c>
      <c r="C13578" s="411" t="s">
        <v>905</v>
      </c>
      <c r="D13578" s="412"/>
      <c r="E13578" s="412">
        <v>4200</v>
      </c>
      <c r="F13578" s="412">
        <v>0</v>
      </c>
      <c r="G13578" s="412"/>
      <c r="H13578" s="413"/>
    </row>
    <row r="13579" spans="2:8" ht="40.5" x14ac:dyDescent="0.35">
      <c r="B13579" s="410" t="s">
        <v>14387</v>
      </c>
      <c r="C13579" s="411" t="s">
        <v>905</v>
      </c>
      <c r="D13579" s="412"/>
      <c r="E13579" s="412">
        <v>1100</v>
      </c>
      <c r="F13579" s="412">
        <v>0</v>
      </c>
      <c r="G13579" s="412"/>
      <c r="H13579" s="413"/>
    </row>
    <row r="13580" spans="2:8" ht="40.5" x14ac:dyDescent="0.35">
      <c r="B13580" s="410" t="s">
        <v>14388</v>
      </c>
      <c r="C13580" s="411" t="s">
        <v>905</v>
      </c>
      <c r="D13580" s="412"/>
      <c r="E13580" s="412">
        <v>2800</v>
      </c>
      <c r="F13580" s="412">
        <v>0</v>
      </c>
      <c r="G13580" s="412"/>
      <c r="H13580" s="413"/>
    </row>
    <row r="13581" spans="2:8" ht="40.5" x14ac:dyDescent="0.35">
      <c r="B13581" s="410" t="s">
        <v>14389</v>
      </c>
      <c r="C13581" s="411" t="s">
        <v>905</v>
      </c>
      <c r="D13581" s="412"/>
      <c r="E13581" s="412">
        <v>2191</v>
      </c>
      <c r="F13581" s="412">
        <v>0</v>
      </c>
      <c r="G13581" s="412"/>
      <c r="H13581" s="413"/>
    </row>
    <row r="13582" spans="2:8" ht="40.5" x14ac:dyDescent="0.35">
      <c r="B13582" s="410" t="s">
        <v>14390</v>
      </c>
      <c r="C13582" s="411" t="s">
        <v>905</v>
      </c>
      <c r="D13582" s="412"/>
      <c r="E13582" s="412">
        <v>2500</v>
      </c>
      <c r="F13582" s="412">
        <v>0</v>
      </c>
      <c r="G13582" s="412"/>
      <c r="H13582" s="413"/>
    </row>
    <row r="13583" spans="2:8" ht="40.5" x14ac:dyDescent="0.35">
      <c r="B13583" s="410" t="s">
        <v>14391</v>
      </c>
      <c r="C13583" s="411" t="s">
        <v>905</v>
      </c>
      <c r="D13583" s="412"/>
      <c r="E13583" s="412">
        <v>500</v>
      </c>
      <c r="F13583" s="412">
        <v>0</v>
      </c>
      <c r="G13583" s="412"/>
      <c r="H13583" s="413"/>
    </row>
    <row r="13584" spans="2:8" ht="40.5" x14ac:dyDescent="0.35">
      <c r="B13584" s="410" t="s">
        <v>14392</v>
      </c>
      <c r="C13584" s="411" t="s">
        <v>905</v>
      </c>
      <c r="D13584" s="412"/>
      <c r="E13584" s="412">
        <v>900</v>
      </c>
      <c r="F13584" s="412">
        <v>0</v>
      </c>
      <c r="G13584" s="412"/>
      <c r="H13584" s="413"/>
    </row>
    <row r="13585" spans="2:8" ht="40.5" x14ac:dyDescent="0.35">
      <c r="B13585" s="410" t="s">
        <v>14393</v>
      </c>
      <c r="C13585" s="411" t="s">
        <v>905</v>
      </c>
      <c r="D13585" s="412"/>
      <c r="E13585" s="412">
        <v>500</v>
      </c>
      <c r="F13585" s="412">
        <v>0</v>
      </c>
      <c r="G13585" s="412"/>
      <c r="H13585" s="413"/>
    </row>
    <row r="13586" spans="2:8" ht="40.5" x14ac:dyDescent="0.35">
      <c r="B13586" s="410" t="s">
        <v>14394</v>
      </c>
      <c r="C13586" s="411" t="s">
        <v>905</v>
      </c>
      <c r="D13586" s="412"/>
      <c r="E13586" s="412">
        <v>2100</v>
      </c>
      <c r="F13586" s="412">
        <v>0</v>
      </c>
      <c r="G13586" s="412"/>
      <c r="H13586" s="413"/>
    </row>
    <row r="13587" spans="2:8" ht="40.5" x14ac:dyDescent="0.35">
      <c r="B13587" s="410" t="s">
        <v>14395</v>
      </c>
      <c r="C13587" s="411" t="s">
        <v>905</v>
      </c>
      <c r="D13587" s="412"/>
      <c r="E13587" s="412">
        <v>4800</v>
      </c>
      <c r="F13587" s="412">
        <v>0</v>
      </c>
      <c r="G13587" s="412"/>
      <c r="H13587" s="413"/>
    </row>
    <row r="13588" spans="2:8" ht="40.5" x14ac:dyDescent="0.35">
      <c r="B13588" s="410" t="s">
        <v>14396</v>
      </c>
      <c r="C13588" s="411" t="s">
        <v>923</v>
      </c>
      <c r="D13588" s="412"/>
      <c r="E13588" s="412">
        <v>3100</v>
      </c>
      <c r="F13588" s="412">
        <v>0</v>
      </c>
      <c r="G13588" s="412"/>
      <c r="H13588" s="413"/>
    </row>
    <row r="13589" spans="2:8" ht="40.5" x14ac:dyDescent="0.35">
      <c r="B13589" s="410" t="s">
        <v>14397</v>
      </c>
      <c r="C13589" s="411" t="s">
        <v>923</v>
      </c>
      <c r="D13589" s="412"/>
      <c r="E13589" s="412">
        <v>7058</v>
      </c>
      <c r="F13589" s="412">
        <v>0</v>
      </c>
      <c r="G13589" s="412"/>
      <c r="H13589" s="413"/>
    </row>
    <row r="13590" spans="2:8" ht="40.5" x14ac:dyDescent="0.35">
      <c r="B13590" s="410" t="s">
        <v>14398</v>
      </c>
      <c r="C13590" s="411" t="s">
        <v>923</v>
      </c>
      <c r="D13590" s="412"/>
      <c r="E13590" s="412">
        <v>900</v>
      </c>
      <c r="F13590" s="412">
        <v>0</v>
      </c>
      <c r="G13590" s="412"/>
      <c r="H13590" s="413"/>
    </row>
    <row r="13591" spans="2:8" ht="40.5" x14ac:dyDescent="0.35">
      <c r="B13591" s="410" t="s">
        <v>14399</v>
      </c>
      <c r="C13591" s="411" t="s">
        <v>923</v>
      </c>
      <c r="D13591" s="412"/>
      <c r="E13591" s="412">
        <v>2580</v>
      </c>
      <c r="F13591" s="412">
        <v>0</v>
      </c>
      <c r="G13591" s="412"/>
      <c r="H13591" s="413"/>
    </row>
    <row r="13592" spans="2:8" ht="40.5" x14ac:dyDescent="0.35">
      <c r="B13592" s="410" t="s">
        <v>14400</v>
      </c>
      <c r="C13592" s="411" t="s">
        <v>923</v>
      </c>
      <c r="D13592" s="412"/>
      <c r="E13592" s="412">
        <v>8360</v>
      </c>
      <c r="F13592" s="412">
        <v>0</v>
      </c>
      <c r="G13592" s="412"/>
      <c r="H13592" s="413"/>
    </row>
    <row r="13593" spans="2:8" ht="40.5" x14ac:dyDescent="0.35">
      <c r="B13593" s="410" t="s">
        <v>14401</v>
      </c>
      <c r="C13593" s="411" t="s">
        <v>923</v>
      </c>
      <c r="D13593" s="412"/>
      <c r="E13593" s="412">
        <v>500</v>
      </c>
      <c r="F13593" s="412">
        <v>0</v>
      </c>
      <c r="G13593" s="412"/>
      <c r="H13593" s="413"/>
    </row>
    <row r="13594" spans="2:8" ht="40.5" x14ac:dyDescent="0.35">
      <c r="B13594" s="410" t="s">
        <v>14402</v>
      </c>
      <c r="C13594" s="411" t="s">
        <v>923</v>
      </c>
      <c r="D13594" s="412"/>
      <c r="E13594" s="412">
        <v>4120</v>
      </c>
      <c r="F13594" s="412">
        <v>0</v>
      </c>
      <c r="G13594" s="412"/>
      <c r="H13594" s="413"/>
    </row>
    <row r="13595" spans="2:8" ht="40.5" x14ac:dyDescent="0.35">
      <c r="B13595" s="410" t="s">
        <v>14403</v>
      </c>
      <c r="C13595" s="411" t="s">
        <v>923</v>
      </c>
      <c r="D13595" s="412"/>
      <c r="E13595" s="412">
        <v>1000</v>
      </c>
      <c r="F13595" s="412">
        <v>0</v>
      </c>
      <c r="G13595" s="412"/>
      <c r="H13595" s="413"/>
    </row>
    <row r="13596" spans="2:8" ht="40.5" x14ac:dyDescent="0.35">
      <c r="B13596" s="410" t="s">
        <v>14404</v>
      </c>
      <c r="C13596" s="411" t="s">
        <v>3235</v>
      </c>
      <c r="D13596" s="412">
        <v>0</v>
      </c>
      <c r="E13596" s="412">
        <v>58000</v>
      </c>
      <c r="F13596" s="412">
        <v>0</v>
      </c>
      <c r="G13596" s="412">
        <v>58000</v>
      </c>
      <c r="H13596" s="413"/>
    </row>
    <row r="13597" spans="2:8" x14ac:dyDescent="0.35">
      <c r="B13597" s="410" t="s">
        <v>14405</v>
      </c>
      <c r="C13597" s="411" t="s">
        <v>3237</v>
      </c>
      <c r="D13597" s="412">
        <v>0</v>
      </c>
      <c r="E13597" s="412">
        <v>58000</v>
      </c>
      <c r="F13597" s="412">
        <v>0</v>
      </c>
      <c r="G13597" s="412">
        <v>58000</v>
      </c>
      <c r="H13597" s="413"/>
    </row>
    <row r="13598" spans="2:8" x14ac:dyDescent="0.35">
      <c r="B13598" s="410" t="s">
        <v>14406</v>
      </c>
      <c r="C13598" s="411" t="s">
        <v>3237</v>
      </c>
      <c r="D13598" s="412">
        <v>0</v>
      </c>
      <c r="E13598" s="412">
        <v>58000</v>
      </c>
      <c r="F13598" s="412">
        <v>0</v>
      </c>
      <c r="G13598" s="412">
        <v>58000</v>
      </c>
      <c r="H13598" s="413"/>
    </row>
    <row r="13599" spans="2:8" ht="27.75" x14ac:dyDescent="0.35">
      <c r="B13599" s="410" t="s">
        <v>14407</v>
      </c>
      <c r="C13599" s="411" t="s">
        <v>752</v>
      </c>
      <c r="D13599" s="412"/>
      <c r="E13599" s="412">
        <v>58000</v>
      </c>
      <c r="F13599" s="412">
        <v>0</v>
      </c>
      <c r="G13599" s="412"/>
      <c r="H13599" s="413"/>
    </row>
    <row r="13600" spans="2:8" ht="27.75" x14ac:dyDescent="0.35">
      <c r="B13600" s="410" t="s">
        <v>14408</v>
      </c>
      <c r="C13600" s="411" t="s">
        <v>3241</v>
      </c>
      <c r="D13600" s="412">
        <v>0</v>
      </c>
      <c r="E13600" s="412">
        <v>167585.14000000001</v>
      </c>
      <c r="F13600" s="412">
        <v>0</v>
      </c>
      <c r="G13600" s="412">
        <v>167585.14000000001</v>
      </c>
      <c r="H13600" s="413"/>
    </row>
    <row r="13601" spans="2:8" ht="27.75" x14ac:dyDescent="0.35">
      <c r="B13601" s="410" t="s">
        <v>14409</v>
      </c>
      <c r="C13601" s="411" t="s">
        <v>3243</v>
      </c>
      <c r="D13601" s="412">
        <v>0</v>
      </c>
      <c r="E13601" s="412">
        <v>6960</v>
      </c>
      <c r="F13601" s="412">
        <v>0</v>
      </c>
      <c r="G13601" s="412">
        <v>6960</v>
      </c>
      <c r="H13601" s="413"/>
    </row>
    <row r="13602" spans="2:8" ht="27.75" x14ac:dyDescent="0.35">
      <c r="B13602" s="410" t="s">
        <v>14410</v>
      </c>
      <c r="C13602" s="411" t="s">
        <v>3243</v>
      </c>
      <c r="D13602" s="412">
        <v>0</v>
      </c>
      <c r="E13602" s="412">
        <v>6960</v>
      </c>
      <c r="F13602" s="412">
        <v>0</v>
      </c>
      <c r="G13602" s="412">
        <v>6960</v>
      </c>
      <c r="H13602" s="413"/>
    </row>
    <row r="13603" spans="2:8" ht="40.5" x14ac:dyDescent="0.35">
      <c r="B13603" s="410" t="s">
        <v>14411</v>
      </c>
      <c r="C13603" s="411" t="s">
        <v>492</v>
      </c>
      <c r="D13603" s="412"/>
      <c r="E13603" s="412">
        <v>6960</v>
      </c>
      <c r="F13603" s="412">
        <v>0</v>
      </c>
      <c r="G13603" s="412"/>
      <c r="H13603" s="413"/>
    </row>
    <row r="13604" spans="2:8" ht="40.5" x14ac:dyDescent="0.35">
      <c r="B13604" s="410" t="s">
        <v>14412</v>
      </c>
      <c r="C13604" s="411" t="s">
        <v>3247</v>
      </c>
      <c r="D13604" s="412">
        <v>0</v>
      </c>
      <c r="E13604" s="412">
        <v>152054.14000000001</v>
      </c>
      <c r="F13604" s="412">
        <v>0</v>
      </c>
      <c r="G13604" s="412">
        <v>152054.14000000001</v>
      </c>
      <c r="H13604" s="413"/>
    </row>
    <row r="13605" spans="2:8" ht="27.75" x14ac:dyDescent="0.35">
      <c r="B13605" s="410" t="s">
        <v>14413</v>
      </c>
      <c r="C13605" s="411" t="s">
        <v>3249</v>
      </c>
      <c r="D13605" s="412">
        <v>0</v>
      </c>
      <c r="E13605" s="412">
        <v>152054.14000000001</v>
      </c>
      <c r="F13605" s="412">
        <v>0</v>
      </c>
      <c r="G13605" s="412">
        <v>152054.14000000001</v>
      </c>
      <c r="H13605" s="413"/>
    </row>
    <row r="13606" spans="2:8" ht="27.75" x14ac:dyDescent="0.35">
      <c r="B13606" s="410" t="s">
        <v>14414</v>
      </c>
      <c r="C13606" s="411" t="s">
        <v>489</v>
      </c>
      <c r="D13606" s="412"/>
      <c r="E13606" s="412">
        <v>1986.19</v>
      </c>
      <c r="F13606" s="412">
        <v>0</v>
      </c>
      <c r="G13606" s="412"/>
      <c r="H13606" s="413"/>
    </row>
    <row r="13607" spans="2:8" ht="27.75" x14ac:dyDescent="0.35">
      <c r="B13607" s="410" t="s">
        <v>14415</v>
      </c>
      <c r="C13607" s="411" t="s">
        <v>489</v>
      </c>
      <c r="D13607" s="412"/>
      <c r="E13607" s="412">
        <v>1986.19</v>
      </c>
      <c r="F13607" s="412">
        <v>0</v>
      </c>
      <c r="G13607" s="412"/>
      <c r="H13607" s="413"/>
    </row>
    <row r="13608" spans="2:8" ht="27.75" x14ac:dyDescent="0.35">
      <c r="B13608" s="410" t="s">
        <v>14416</v>
      </c>
      <c r="C13608" s="411" t="s">
        <v>489</v>
      </c>
      <c r="D13608" s="412"/>
      <c r="E13608" s="412">
        <v>3970.81</v>
      </c>
      <c r="F13608" s="412">
        <v>0</v>
      </c>
      <c r="G13608" s="412"/>
      <c r="H13608" s="413"/>
    </row>
    <row r="13609" spans="2:8" ht="27.75" x14ac:dyDescent="0.35">
      <c r="B13609" s="410" t="s">
        <v>14417</v>
      </c>
      <c r="C13609" s="411" t="s">
        <v>489</v>
      </c>
      <c r="D13609" s="412"/>
      <c r="E13609" s="412">
        <v>1986.19</v>
      </c>
      <c r="F13609" s="412">
        <v>0</v>
      </c>
      <c r="G13609" s="412"/>
      <c r="H13609" s="413"/>
    </row>
    <row r="13610" spans="2:8" ht="27.75" x14ac:dyDescent="0.35">
      <c r="B13610" s="410" t="s">
        <v>14418</v>
      </c>
      <c r="C13610" s="411" t="s">
        <v>489</v>
      </c>
      <c r="D13610" s="412"/>
      <c r="E13610" s="412">
        <v>1986.19</v>
      </c>
      <c r="F13610" s="412">
        <v>0</v>
      </c>
      <c r="G13610" s="412"/>
      <c r="H13610" s="413"/>
    </row>
    <row r="13611" spans="2:8" ht="27.75" x14ac:dyDescent="0.35">
      <c r="B13611" s="410" t="s">
        <v>14419</v>
      </c>
      <c r="C13611" s="411" t="s">
        <v>489</v>
      </c>
      <c r="D13611" s="412"/>
      <c r="E13611" s="412">
        <v>1986.19</v>
      </c>
      <c r="F13611" s="412">
        <v>0</v>
      </c>
      <c r="G13611" s="412"/>
      <c r="H13611" s="413"/>
    </row>
    <row r="13612" spans="2:8" x14ac:dyDescent="0.35">
      <c r="B13612" s="410" t="s">
        <v>14420</v>
      </c>
      <c r="C13612" s="411" t="s">
        <v>521</v>
      </c>
      <c r="D13612" s="412"/>
      <c r="E13612" s="412">
        <v>109.99</v>
      </c>
      <c r="F13612" s="412">
        <v>0</v>
      </c>
      <c r="G13612" s="412"/>
      <c r="H13612" s="413"/>
    </row>
    <row r="13613" spans="2:8" x14ac:dyDescent="0.35">
      <c r="B13613" s="410" t="s">
        <v>14421</v>
      </c>
      <c r="C13613" s="411" t="s">
        <v>521</v>
      </c>
      <c r="D13613" s="412"/>
      <c r="E13613" s="412">
        <v>109.99</v>
      </c>
      <c r="F13613" s="412">
        <v>0</v>
      </c>
      <c r="G13613" s="412"/>
      <c r="H13613" s="413"/>
    </row>
    <row r="13614" spans="2:8" x14ac:dyDescent="0.35">
      <c r="B13614" s="410" t="s">
        <v>14422</v>
      </c>
      <c r="C13614" s="411" t="s">
        <v>521</v>
      </c>
      <c r="D13614" s="412"/>
      <c r="E13614" s="412">
        <v>98.99</v>
      </c>
      <c r="F13614" s="412">
        <v>0</v>
      </c>
      <c r="G13614" s="412"/>
      <c r="H13614" s="413"/>
    </row>
    <row r="13615" spans="2:8" x14ac:dyDescent="0.35">
      <c r="B13615" s="410" t="s">
        <v>14423</v>
      </c>
      <c r="C13615" s="411" t="s">
        <v>521</v>
      </c>
      <c r="D13615" s="412"/>
      <c r="E13615" s="412">
        <v>98.99</v>
      </c>
      <c r="F13615" s="412">
        <v>0</v>
      </c>
      <c r="G13615" s="412"/>
      <c r="H13615" s="413"/>
    </row>
    <row r="13616" spans="2:8" x14ac:dyDescent="0.35">
      <c r="B13616" s="410" t="s">
        <v>14424</v>
      </c>
      <c r="C13616" s="411" t="s">
        <v>521</v>
      </c>
      <c r="D13616" s="412"/>
      <c r="E13616" s="412">
        <v>197.99</v>
      </c>
      <c r="F13616" s="412">
        <v>0</v>
      </c>
      <c r="G13616" s="412"/>
      <c r="H13616" s="413"/>
    </row>
    <row r="13617" spans="2:8" x14ac:dyDescent="0.35">
      <c r="B13617" s="410" t="s">
        <v>14425</v>
      </c>
      <c r="C13617" s="411" t="s">
        <v>521</v>
      </c>
      <c r="D13617" s="412"/>
      <c r="E13617" s="412">
        <v>197.99</v>
      </c>
      <c r="F13617" s="412">
        <v>0</v>
      </c>
      <c r="G13617" s="412"/>
      <c r="H13617" s="413"/>
    </row>
    <row r="13618" spans="2:8" ht="40.5" x14ac:dyDescent="0.35">
      <c r="B13618" s="410" t="s">
        <v>14426</v>
      </c>
      <c r="C13618" s="411" t="s">
        <v>744</v>
      </c>
      <c r="D13618" s="412"/>
      <c r="E13618" s="412">
        <v>981.05</v>
      </c>
      <c r="F13618" s="412">
        <v>0</v>
      </c>
      <c r="G13618" s="412"/>
      <c r="H13618" s="413"/>
    </row>
    <row r="13619" spans="2:8" ht="40.5" x14ac:dyDescent="0.35">
      <c r="B13619" s="410" t="s">
        <v>14427</v>
      </c>
      <c r="C13619" s="411" t="s">
        <v>744</v>
      </c>
      <c r="D13619" s="412"/>
      <c r="E13619" s="412">
        <v>400.01</v>
      </c>
      <c r="F13619" s="412">
        <v>0</v>
      </c>
      <c r="G13619" s="412"/>
      <c r="H13619" s="413"/>
    </row>
    <row r="13620" spans="2:8" ht="40.5" x14ac:dyDescent="0.35">
      <c r="B13620" s="410" t="s">
        <v>14428</v>
      </c>
      <c r="C13620" s="411" t="s">
        <v>744</v>
      </c>
      <c r="D13620" s="412"/>
      <c r="E13620" s="412">
        <v>799.42</v>
      </c>
      <c r="F13620" s="412">
        <v>0</v>
      </c>
      <c r="G13620" s="412"/>
      <c r="H13620" s="413"/>
    </row>
    <row r="13621" spans="2:8" ht="40.5" x14ac:dyDescent="0.35">
      <c r="B13621" s="410" t="s">
        <v>14429</v>
      </c>
      <c r="C13621" s="411" t="s">
        <v>744</v>
      </c>
      <c r="D13621" s="412"/>
      <c r="E13621" s="412">
        <v>1200.03</v>
      </c>
      <c r="F13621" s="412">
        <v>0</v>
      </c>
      <c r="G13621" s="412"/>
      <c r="H13621" s="413"/>
    </row>
    <row r="13622" spans="2:8" ht="40.5" x14ac:dyDescent="0.35">
      <c r="B13622" s="410" t="s">
        <v>14430</v>
      </c>
      <c r="C13622" s="411" t="s">
        <v>744</v>
      </c>
      <c r="D13622" s="412"/>
      <c r="E13622" s="412">
        <v>1200.03</v>
      </c>
      <c r="F13622" s="412">
        <v>0</v>
      </c>
      <c r="G13622" s="412"/>
      <c r="H13622" s="413"/>
    </row>
    <row r="13623" spans="2:8" ht="40.5" x14ac:dyDescent="0.35">
      <c r="B13623" s="410" t="s">
        <v>14431</v>
      </c>
      <c r="C13623" s="411" t="s">
        <v>744</v>
      </c>
      <c r="D13623" s="412"/>
      <c r="E13623" s="412">
        <v>1199.98</v>
      </c>
      <c r="F13623" s="412">
        <v>0</v>
      </c>
      <c r="G13623" s="412"/>
      <c r="H13623" s="413"/>
    </row>
    <row r="13624" spans="2:8" x14ac:dyDescent="0.35">
      <c r="B13624" s="410" t="s">
        <v>14432</v>
      </c>
      <c r="C13624" s="411" t="s">
        <v>758</v>
      </c>
      <c r="D13624" s="412"/>
      <c r="E13624" s="412">
        <v>131557.92000000001</v>
      </c>
      <c r="F13624" s="412">
        <v>0</v>
      </c>
      <c r="G13624" s="412"/>
      <c r="H13624" s="413"/>
    </row>
    <row r="13625" spans="2:8" ht="27.75" x14ac:dyDescent="0.35">
      <c r="B13625" s="410" t="s">
        <v>14433</v>
      </c>
      <c r="C13625" s="411" t="s">
        <v>3270</v>
      </c>
      <c r="D13625" s="412">
        <v>0</v>
      </c>
      <c r="E13625" s="412">
        <v>8571</v>
      </c>
      <c r="F13625" s="412">
        <v>0</v>
      </c>
      <c r="G13625" s="412">
        <v>8571</v>
      </c>
      <c r="H13625" s="413"/>
    </row>
    <row r="13626" spans="2:8" ht="27.75" x14ac:dyDescent="0.35">
      <c r="B13626" s="410" t="s">
        <v>14434</v>
      </c>
      <c r="C13626" s="411" t="s">
        <v>3270</v>
      </c>
      <c r="D13626" s="412">
        <v>0</v>
      </c>
      <c r="E13626" s="412">
        <v>8571</v>
      </c>
      <c r="F13626" s="412">
        <v>0</v>
      </c>
      <c r="G13626" s="412">
        <v>8571</v>
      </c>
      <c r="H13626" s="413"/>
    </row>
    <row r="13627" spans="2:8" ht="27.75" x14ac:dyDescent="0.35">
      <c r="B13627" s="410" t="s">
        <v>14435</v>
      </c>
      <c r="C13627" s="411" t="s">
        <v>340</v>
      </c>
      <c r="D13627" s="412"/>
      <c r="E13627" s="412">
        <v>7656</v>
      </c>
      <c r="F13627" s="412">
        <v>0</v>
      </c>
      <c r="G13627" s="412"/>
      <c r="H13627" s="413"/>
    </row>
    <row r="13628" spans="2:8" x14ac:dyDescent="0.35">
      <c r="B13628" s="410" t="s">
        <v>14436</v>
      </c>
      <c r="C13628" s="411" t="s">
        <v>623</v>
      </c>
      <c r="D13628" s="412"/>
      <c r="E13628" s="412">
        <v>915</v>
      </c>
      <c r="F13628" s="412">
        <v>0</v>
      </c>
      <c r="G13628" s="412"/>
      <c r="H13628" s="413"/>
    </row>
    <row r="13629" spans="2:8" x14ac:dyDescent="0.35">
      <c r="B13629" s="410" t="s">
        <v>14437</v>
      </c>
      <c r="C13629" s="411" t="s">
        <v>3275</v>
      </c>
      <c r="D13629" s="412">
        <v>0</v>
      </c>
      <c r="E13629" s="412">
        <v>367857.78</v>
      </c>
      <c r="F13629" s="412">
        <v>0</v>
      </c>
      <c r="G13629" s="412">
        <v>367857.78</v>
      </c>
      <c r="H13629" s="413"/>
    </row>
    <row r="13630" spans="2:8" x14ac:dyDescent="0.35">
      <c r="B13630" s="410" t="s">
        <v>14438</v>
      </c>
      <c r="C13630" s="411" t="s">
        <v>3277</v>
      </c>
      <c r="D13630" s="412">
        <v>0</v>
      </c>
      <c r="E13630" s="412">
        <v>35569.01</v>
      </c>
      <c r="F13630" s="412">
        <v>0</v>
      </c>
      <c r="G13630" s="412">
        <v>35569.01</v>
      </c>
      <c r="H13630" s="413"/>
    </row>
    <row r="13631" spans="2:8" x14ac:dyDescent="0.35">
      <c r="B13631" s="410" t="s">
        <v>14439</v>
      </c>
      <c r="C13631" s="411" t="s">
        <v>3279</v>
      </c>
      <c r="D13631" s="412">
        <v>0</v>
      </c>
      <c r="E13631" s="412">
        <v>7088</v>
      </c>
      <c r="F13631" s="412">
        <v>0</v>
      </c>
      <c r="G13631" s="412">
        <v>7088</v>
      </c>
      <c r="H13631" s="413"/>
    </row>
    <row r="13632" spans="2:8" x14ac:dyDescent="0.35">
      <c r="B13632" s="410" t="s">
        <v>14440</v>
      </c>
      <c r="C13632" s="411" t="s">
        <v>3281</v>
      </c>
      <c r="D13632" s="412">
        <v>0</v>
      </c>
      <c r="E13632" s="412">
        <v>7088</v>
      </c>
      <c r="F13632" s="412">
        <v>0</v>
      </c>
      <c r="G13632" s="412">
        <v>7088</v>
      </c>
      <c r="H13632" s="413"/>
    </row>
    <row r="13633" spans="2:8" ht="40.5" x14ac:dyDescent="0.35">
      <c r="B13633" s="410" t="s">
        <v>14441</v>
      </c>
      <c r="C13633" s="411" t="s">
        <v>363</v>
      </c>
      <c r="D13633" s="412"/>
      <c r="E13633" s="412">
        <v>874</v>
      </c>
      <c r="F13633" s="412">
        <v>0</v>
      </c>
      <c r="G13633" s="412"/>
      <c r="H13633" s="413"/>
    </row>
    <row r="13634" spans="2:8" ht="40.5" x14ac:dyDescent="0.35">
      <c r="B13634" s="410" t="s">
        <v>14442</v>
      </c>
      <c r="C13634" s="411" t="s">
        <v>363</v>
      </c>
      <c r="D13634" s="412"/>
      <c r="E13634" s="412">
        <v>213</v>
      </c>
      <c r="F13634" s="412">
        <v>0</v>
      </c>
      <c r="G13634" s="412"/>
      <c r="H13634" s="413"/>
    </row>
    <row r="13635" spans="2:8" ht="27.75" x14ac:dyDescent="0.35">
      <c r="B13635" s="410" t="s">
        <v>14443</v>
      </c>
      <c r="C13635" s="411" t="s">
        <v>413</v>
      </c>
      <c r="D13635" s="412"/>
      <c r="E13635" s="412">
        <v>673</v>
      </c>
      <c r="F13635" s="412">
        <v>0</v>
      </c>
      <c r="G13635" s="412"/>
      <c r="H13635" s="413"/>
    </row>
    <row r="13636" spans="2:8" ht="27.75" x14ac:dyDescent="0.35">
      <c r="B13636" s="410" t="s">
        <v>14444</v>
      </c>
      <c r="C13636" s="411" t="s">
        <v>452</v>
      </c>
      <c r="D13636" s="412"/>
      <c r="E13636" s="412">
        <v>200</v>
      </c>
      <c r="F13636" s="412">
        <v>0</v>
      </c>
      <c r="G13636" s="412"/>
      <c r="H13636" s="413"/>
    </row>
    <row r="13637" spans="2:8" ht="27.75" x14ac:dyDescent="0.35">
      <c r="B13637" s="410" t="s">
        <v>14445</v>
      </c>
      <c r="C13637" s="411" t="s">
        <v>477</v>
      </c>
      <c r="D13637" s="412"/>
      <c r="E13637" s="412">
        <v>180</v>
      </c>
      <c r="F13637" s="412">
        <v>0</v>
      </c>
      <c r="G13637" s="412"/>
      <c r="H13637" s="413"/>
    </row>
    <row r="13638" spans="2:8" ht="40.5" x14ac:dyDescent="0.35">
      <c r="B13638" s="410" t="s">
        <v>14446</v>
      </c>
      <c r="C13638" s="411" t="s">
        <v>479</v>
      </c>
      <c r="D13638" s="412"/>
      <c r="E13638" s="412">
        <v>852</v>
      </c>
      <c r="F13638" s="412">
        <v>0</v>
      </c>
      <c r="G13638" s="412"/>
      <c r="H13638" s="413"/>
    </row>
    <row r="13639" spans="2:8" ht="27.75" x14ac:dyDescent="0.35">
      <c r="B13639" s="410" t="s">
        <v>14447</v>
      </c>
      <c r="C13639" s="411" t="s">
        <v>543</v>
      </c>
      <c r="D13639" s="412"/>
      <c r="E13639" s="412">
        <v>423</v>
      </c>
      <c r="F13639" s="412">
        <v>0</v>
      </c>
      <c r="G13639" s="412"/>
      <c r="H13639" s="413"/>
    </row>
    <row r="13640" spans="2:8" ht="27.75" x14ac:dyDescent="0.35">
      <c r="B13640" s="410" t="s">
        <v>14448</v>
      </c>
      <c r="C13640" s="411" t="s">
        <v>545</v>
      </c>
      <c r="D13640" s="412"/>
      <c r="E13640" s="412">
        <v>973</v>
      </c>
      <c r="F13640" s="412">
        <v>0</v>
      </c>
      <c r="G13640" s="412"/>
      <c r="H13640" s="413"/>
    </row>
    <row r="13641" spans="2:8" ht="27.75" x14ac:dyDescent="0.35">
      <c r="B13641" s="410" t="s">
        <v>14449</v>
      </c>
      <c r="C13641" s="411" t="s">
        <v>708</v>
      </c>
      <c r="D13641" s="412"/>
      <c r="E13641" s="412">
        <v>1096</v>
      </c>
      <c r="F13641" s="412">
        <v>0</v>
      </c>
      <c r="G13641" s="412"/>
      <c r="H13641" s="413"/>
    </row>
    <row r="13642" spans="2:8" ht="27.75" x14ac:dyDescent="0.35">
      <c r="B13642" s="410" t="s">
        <v>14450</v>
      </c>
      <c r="C13642" s="411" t="s">
        <v>710</v>
      </c>
      <c r="D13642" s="412"/>
      <c r="E13642" s="412">
        <v>332</v>
      </c>
      <c r="F13642" s="412">
        <v>0</v>
      </c>
      <c r="G13642" s="412"/>
      <c r="H13642" s="413"/>
    </row>
    <row r="13643" spans="2:8" ht="40.5" x14ac:dyDescent="0.35">
      <c r="B13643" s="410" t="s">
        <v>14451</v>
      </c>
      <c r="C13643" s="411" t="s">
        <v>726</v>
      </c>
      <c r="D13643" s="412"/>
      <c r="E13643" s="412">
        <v>855</v>
      </c>
      <c r="F13643" s="412">
        <v>0</v>
      </c>
      <c r="G13643" s="412"/>
      <c r="H13643" s="413"/>
    </row>
    <row r="13644" spans="2:8" ht="40.5" x14ac:dyDescent="0.35">
      <c r="B13644" s="410" t="s">
        <v>14452</v>
      </c>
      <c r="C13644" s="411" t="s">
        <v>728</v>
      </c>
      <c r="D13644" s="412"/>
      <c r="E13644" s="412">
        <v>417</v>
      </c>
      <c r="F13644" s="412">
        <v>0</v>
      </c>
      <c r="G13644" s="412"/>
      <c r="H13644" s="413"/>
    </row>
    <row r="13645" spans="2:8" x14ac:dyDescent="0.35">
      <c r="B13645" s="410" t="s">
        <v>14453</v>
      </c>
      <c r="C13645" s="411" t="s">
        <v>3295</v>
      </c>
      <c r="D13645" s="412">
        <v>0</v>
      </c>
      <c r="E13645" s="412">
        <v>5081</v>
      </c>
      <c r="F13645" s="412">
        <v>0</v>
      </c>
      <c r="G13645" s="412">
        <v>5081</v>
      </c>
      <c r="H13645" s="413"/>
    </row>
    <row r="13646" spans="2:8" x14ac:dyDescent="0.35">
      <c r="B13646" s="410" t="s">
        <v>14454</v>
      </c>
      <c r="C13646" s="411" t="s">
        <v>3297</v>
      </c>
      <c r="D13646" s="412">
        <v>0</v>
      </c>
      <c r="E13646" s="412">
        <v>5081</v>
      </c>
      <c r="F13646" s="412">
        <v>0</v>
      </c>
      <c r="G13646" s="412">
        <v>5081</v>
      </c>
      <c r="H13646" s="413"/>
    </row>
    <row r="13647" spans="2:8" ht="40.5" x14ac:dyDescent="0.35">
      <c r="B13647" s="410" t="s">
        <v>14455</v>
      </c>
      <c r="C13647" s="411" t="s">
        <v>363</v>
      </c>
      <c r="D13647" s="412"/>
      <c r="E13647" s="412">
        <v>782</v>
      </c>
      <c r="F13647" s="412">
        <v>0</v>
      </c>
      <c r="G13647" s="412"/>
      <c r="H13647" s="413"/>
    </row>
    <row r="13648" spans="2:8" ht="27.75" x14ac:dyDescent="0.35">
      <c r="B13648" s="410" t="s">
        <v>14456</v>
      </c>
      <c r="C13648" s="411" t="s">
        <v>411</v>
      </c>
      <c r="D13648" s="412"/>
      <c r="E13648" s="412">
        <v>782</v>
      </c>
      <c r="F13648" s="412">
        <v>0</v>
      </c>
      <c r="G13648" s="412"/>
      <c r="H13648" s="413"/>
    </row>
    <row r="13649" spans="2:8" ht="53.25" x14ac:dyDescent="0.35">
      <c r="B13649" s="410" t="s">
        <v>14457</v>
      </c>
      <c r="C13649" s="411" t="s">
        <v>430</v>
      </c>
      <c r="D13649" s="412"/>
      <c r="E13649" s="412">
        <v>782</v>
      </c>
      <c r="F13649" s="412">
        <v>0</v>
      </c>
      <c r="G13649" s="412"/>
      <c r="H13649" s="413"/>
    </row>
    <row r="13650" spans="2:8" ht="40.5" x14ac:dyDescent="0.35">
      <c r="B13650" s="410" t="s">
        <v>14458</v>
      </c>
      <c r="C13650" s="411" t="s">
        <v>661</v>
      </c>
      <c r="D13650" s="412"/>
      <c r="E13650" s="412">
        <v>390</v>
      </c>
      <c r="F13650" s="412">
        <v>0</v>
      </c>
      <c r="G13650" s="412"/>
      <c r="H13650" s="413"/>
    </row>
    <row r="13651" spans="2:8" ht="27.75" x14ac:dyDescent="0.35">
      <c r="B13651" s="410" t="s">
        <v>14459</v>
      </c>
      <c r="C13651" s="411" t="s">
        <v>704</v>
      </c>
      <c r="D13651" s="412"/>
      <c r="E13651" s="412">
        <v>391</v>
      </c>
      <c r="F13651" s="412">
        <v>0</v>
      </c>
      <c r="G13651" s="412"/>
      <c r="H13651" s="413"/>
    </row>
    <row r="13652" spans="2:8" ht="40.5" x14ac:dyDescent="0.35">
      <c r="B13652" s="410" t="s">
        <v>14460</v>
      </c>
      <c r="C13652" s="411" t="s">
        <v>712</v>
      </c>
      <c r="D13652" s="412"/>
      <c r="E13652" s="412">
        <v>391</v>
      </c>
      <c r="F13652" s="412">
        <v>0</v>
      </c>
      <c r="G13652" s="412"/>
      <c r="H13652" s="413"/>
    </row>
    <row r="13653" spans="2:8" ht="66" x14ac:dyDescent="0.35">
      <c r="B13653" s="410" t="s">
        <v>14461</v>
      </c>
      <c r="C13653" s="411" t="s">
        <v>724</v>
      </c>
      <c r="D13653" s="412"/>
      <c r="E13653" s="412">
        <v>391</v>
      </c>
      <c r="F13653" s="412">
        <v>0</v>
      </c>
      <c r="G13653" s="412"/>
      <c r="H13653" s="413"/>
    </row>
    <row r="13654" spans="2:8" ht="53.25" x14ac:dyDescent="0.35">
      <c r="B13654" s="410" t="s">
        <v>14462</v>
      </c>
      <c r="C13654" s="411" t="s">
        <v>730</v>
      </c>
      <c r="D13654" s="412"/>
      <c r="E13654" s="412">
        <v>391</v>
      </c>
      <c r="F13654" s="412">
        <v>0</v>
      </c>
      <c r="G13654" s="412"/>
      <c r="H13654" s="413"/>
    </row>
    <row r="13655" spans="2:8" ht="40.5" x14ac:dyDescent="0.35">
      <c r="B13655" s="410" t="s">
        <v>14463</v>
      </c>
      <c r="C13655" s="411" t="s">
        <v>734</v>
      </c>
      <c r="D13655" s="412"/>
      <c r="E13655" s="412">
        <v>390</v>
      </c>
      <c r="F13655" s="412">
        <v>0</v>
      </c>
      <c r="G13655" s="412"/>
      <c r="H13655" s="413"/>
    </row>
    <row r="13656" spans="2:8" ht="53.25" x14ac:dyDescent="0.35">
      <c r="B13656" s="410" t="s">
        <v>14464</v>
      </c>
      <c r="C13656" s="411" t="s">
        <v>738</v>
      </c>
      <c r="D13656" s="412"/>
      <c r="E13656" s="412">
        <v>391</v>
      </c>
      <c r="F13656" s="412">
        <v>0</v>
      </c>
      <c r="G13656" s="412"/>
      <c r="H13656" s="413"/>
    </row>
    <row r="13657" spans="2:8" ht="27.75" x14ac:dyDescent="0.35">
      <c r="B13657" s="410" t="s">
        <v>14465</v>
      </c>
      <c r="C13657" s="411" t="s">
        <v>3309</v>
      </c>
      <c r="D13657" s="412">
        <v>0</v>
      </c>
      <c r="E13657" s="412">
        <v>23400.01</v>
      </c>
      <c r="F13657" s="412">
        <v>0</v>
      </c>
      <c r="G13657" s="412">
        <v>23400.01</v>
      </c>
      <c r="H13657" s="413"/>
    </row>
    <row r="13658" spans="2:8" x14ac:dyDescent="0.35">
      <c r="B13658" s="410" t="s">
        <v>14466</v>
      </c>
      <c r="C13658" s="411" t="s">
        <v>3311</v>
      </c>
      <c r="D13658" s="412">
        <v>0</v>
      </c>
      <c r="E13658" s="412">
        <v>23400.01</v>
      </c>
      <c r="F13658" s="412">
        <v>0</v>
      </c>
      <c r="G13658" s="412">
        <v>23400.01</v>
      </c>
      <c r="H13658" s="413"/>
    </row>
    <row r="13659" spans="2:8" ht="40.5" x14ac:dyDescent="0.35">
      <c r="B13659" s="410" t="s">
        <v>14467</v>
      </c>
      <c r="C13659" s="411" t="s">
        <v>334</v>
      </c>
      <c r="D13659" s="412"/>
      <c r="E13659" s="412">
        <v>6000</v>
      </c>
      <c r="F13659" s="412">
        <v>0</v>
      </c>
      <c r="G13659" s="412"/>
      <c r="H13659" s="413"/>
    </row>
    <row r="13660" spans="2:8" x14ac:dyDescent="0.35">
      <c r="B13660" s="410" t="s">
        <v>14468</v>
      </c>
      <c r="C13660" s="411" t="s">
        <v>361</v>
      </c>
      <c r="D13660" s="412"/>
      <c r="E13660" s="412">
        <v>3000</v>
      </c>
      <c r="F13660" s="412">
        <v>0</v>
      </c>
      <c r="G13660" s="412"/>
      <c r="H13660" s="413"/>
    </row>
    <row r="13661" spans="2:8" ht="53.25" x14ac:dyDescent="0.35">
      <c r="B13661" s="410" t="s">
        <v>14469</v>
      </c>
      <c r="C13661" s="411" t="s">
        <v>438</v>
      </c>
      <c r="D13661" s="412"/>
      <c r="E13661" s="412">
        <v>2400.0100000000002</v>
      </c>
      <c r="F13661" s="412">
        <v>0</v>
      </c>
      <c r="G13661" s="412"/>
      <c r="H13661" s="413"/>
    </row>
    <row r="13662" spans="2:8" x14ac:dyDescent="0.35">
      <c r="B13662" s="410" t="s">
        <v>14470</v>
      </c>
      <c r="C13662" s="411" t="s">
        <v>521</v>
      </c>
      <c r="D13662" s="412"/>
      <c r="E13662" s="412">
        <v>6000</v>
      </c>
      <c r="F13662" s="412">
        <v>0</v>
      </c>
      <c r="G13662" s="412"/>
      <c r="H13662" s="413"/>
    </row>
    <row r="13663" spans="2:8" ht="53.25" x14ac:dyDescent="0.35">
      <c r="B13663" s="410" t="s">
        <v>14471</v>
      </c>
      <c r="C13663" s="411" t="s">
        <v>903</v>
      </c>
      <c r="D13663" s="412"/>
      <c r="E13663" s="412">
        <v>6000</v>
      </c>
      <c r="F13663" s="412">
        <v>0</v>
      </c>
      <c r="G13663" s="412"/>
      <c r="H13663" s="413"/>
    </row>
    <row r="13664" spans="2:8" ht="40.5" x14ac:dyDescent="0.35">
      <c r="B13664" s="410" t="s">
        <v>14472</v>
      </c>
      <c r="C13664" s="411" t="s">
        <v>3318</v>
      </c>
      <c r="D13664" s="412">
        <v>0</v>
      </c>
      <c r="E13664" s="412">
        <v>129626.52</v>
      </c>
      <c r="F13664" s="412">
        <v>0</v>
      </c>
      <c r="G13664" s="412">
        <v>129626.52</v>
      </c>
      <c r="H13664" s="413"/>
    </row>
    <row r="13665" spans="2:8" ht="40.5" x14ac:dyDescent="0.35">
      <c r="B13665" s="410" t="s">
        <v>14473</v>
      </c>
      <c r="C13665" s="411" t="s">
        <v>3320</v>
      </c>
      <c r="D13665" s="412">
        <v>0</v>
      </c>
      <c r="E13665" s="412">
        <v>33060</v>
      </c>
      <c r="F13665" s="412">
        <v>0</v>
      </c>
      <c r="G13665" s="412">
        <v>33060</v>
      </c>
      <c r="H13665" s="413"/>
    </row>
    <row r="13666" spans="2:8" x14ac:dyDescent="0.35">
      <c r="B13666" s="410" t="s">
        <v>14474</v>
      </c>
      <c r="C13666" s="411" t="s">
        <v>3322</v>
      </c>
      <c r="D13666" s="412">
        <v>0</v>
      </c>
      <c r="E13666" s="412">
        <v>33060</v>
      </c>
      <c r="F13666" s="412">
        <v>0</v>
      </c>
      <c r="G13666" s="412">
        <v>33060</v>
      </c>
      <c r="H13666" s="413"/>
    </row>
    <row r="13667" spans="2:8" ht="40.5" x14ac:dyDescent="0.35">
      <c r="B13667" s="410" t="s">
        <v>14475</v>
      </c>
      <c r="C13667" s="411" t="s">
        <v>446</v>
      </c>
      <c r="D13667" s="412"/>
      <c r="E13667" s="412">
        <v>29000</v>
      </c>
      <c r="F13667" s="412">
        <v>0</v>
      </c>
      <c r="G13667" s="412"/>
      <c r="H13667" s="413"/>
    </row>
    <row r="13668" spans="2:8" ht="27.75" x14ac:dyDescent="0.35">
      <c r="B13668" s="410" t="s">
        <v>14476</v>
      </c>
      <c r="C13668" s="411" t="s">
        <v>670</v>
      </c>
      <c r="D13668" s="412"/>
      <c r="E13668" s="412">
        <v>4060</v>
      </c>
      <c r="F13668" s="412">
        <v>0</v>
      </c>
      <c r="G13668" s="412"/>
      <c r="H13668" s="413"/>
    </row>
    <row r="13669" spans="2:8" ht="27.75" x14ac:dyDescent="0.35">
      <c r="B13669" s="410" t="s">
        <v>14477</v>
      </c>
      <c r="C13669" s="411" t="s">
        <v>3326</v>
      </c>
      <c r="D13669" s="412">
        <v>0</v>
      </c>
      <c r="E13669" s="412">
        <v>96566.52</v>
      </c>
      <c r="F13669" s="412">
        <v>0</v>
      </c>
      <c r="G13669" s="412">
        <v>96566.52</v>
      </c>
      <c r="H13669" s="413"/>
    </row>
    <row r="13670" spans="2:8" ht="66" x14ac:dyDescent="0.35">
      <c r="B13670" s="410" t="s">
        <v>14478</v>
      </c>
      <c r="C13670" s="411" t="s">
        <v>3328</v>
      </c>
      <c r="D13670" s="412">
        <v>0</v>
      </c>
      <c r="E13670" s="412">
        <v>11530.4</v>
      </c>
      <c r="F13670" s="412">
        <v>0</v>
      </c>
      <c r="G13670" s="412">
        <v>11530.4</v>
      </c>
      <c r="H13670" s="413"/>
    </row>
    <row r="13671" spans="2:8" ht="27.75" x14ac:dyDescent="0.35">
      <c r="B13671" s="410" t="s">
        <v>14479</v>
      </c>
      <c r="C13671" s="411" t="s">
        <v>575</v>
      </c>
      <c r="D13671" s="412"/>
      <c r="E13671" s="412">
        <v>11530.4</v>
      </c>
      <c r="F13671" s="412">
        <v>0</v>
      </c>
      <c r="G13671" s="412"/>
      <c r="H13671" s="413"/>
    </row>
    <row r="13672" spans="2:8" ht="27.75" x14ac:dyDescent="0.35">
      <c r="B13672" s="410" t="s">
        <v>14480</v>
      </c>
      <c r="C13672" s="411" t="s">
        <v>3331</v>
      </c>
      <c r="D13672" s="412">
        <v>0</v>
      </c>
      <c r="E13672" s="412">
        <v>85036.12</v>
      </c>
      <c r="F13672" s="412">
        <v>0</v>
      </c>
      <c r="G13672" s="412">
        <v>85036.12</v>
      </c>
      <c r="H13672" s="413"/>
    </row>
    <row r="13673" spans="2:8" ht="40.5" x14ac:dyDescent="0.35">
      <c r="B13673" s="410" t="s">
        <v>14481</v>
      </c>
      <c r="C13673" s="411" t="s">
        <v>475</v>
      </c>
      <c r="D13673" s="412"/>
      <c r="E13673" s="412">
        <v>10440</v>
      </c>
      <c r="F13673" s="412">
        <v>0</v>
      </c>
      <c r="G13673" s="412"/>
      <c r="H13673" s="413"/>
    </row>
    <row r="13674" spans="2:8" ht="40.5" x14ac:dyDescent="0.35">
      <c r="B13674" s="410" t="s">
        <v>14482</v>
      </c>
      <c r="C13674" s="411" t="s">
        <v>475</v>
      </c>
      <c r="D13674" s="412"/>
      <c r="E13674" s="412">
        <v>10440</v>
      </c>
      <c r="F13674" s="412">
        <v>0</v>
      </c>
      <c r="G13674" s="412"/>
      <c r="H13674" s="413"/>
    </row>
    <row r="13675" spans="2:8" ht="40.5" x14ac:dyDescent="0.35">
      <c r="B13675" s="410" t="s">
        <v>14483</v>
      </c>
      <c r="C13675" s="411" t="s">
        <v>481</v>
      </c>
      <c r="D13675" s="412"/>
      <c r="E13675" s="412">
        <v>51312.6</v>
      </c>
      <c r="F13675" s="412">
        <v>0</v>
      </c>
      <c r="G13675" s="412"/>
      <c r="H13675" s="413"/>
    </row>
    <row r="13676" spans="2:8" ht="40.5" x14ac:dyDescent="0.35">
      <c r="B13676" s="410" t="s">
        <v>14484</v>
      </c>
      <c r="C13676" s="411" t="s">
        <v>714</v>
      </c>
      <c r="D13676" s="412"/>
      <c r="E13676" s="412">
        <v>12843.52</v>
      </c>
      <c r="F13676" s="412">
        <v>0</v>
      </c>
      <c r="G13676" s="412"/>
      <c r="H13676" s="413"/>
    </row>
    <row r="13677" spans="2:8" ht="27.75" x14ac:dyDescent="0.35">
      <c r="B13677" s="410" t="s">
        <v>14485</v>
      </c>
      <c r="C13677" s="411" t="s">
        <v>3337</v>
      </c>
      <c r="D13677" s="412">
        <v>0</v>
      </c>
      <c r="E13677" s="412">
        <v>12972.55</v>
      </c>
      <c r="F13677" s="412">
        <v>0</v>
      </c>
      <c r="G13677" s="412">
        <v>12972.55</v>
      </c>
      <c r="H13677" s="413"/>
    </row>
    <row r="13678" spans="2:8" x14ac:dyDescent="0.35">
      <c r="B13678" s="410" t="s">
        <v>14486</v>
      </c>
      <c r="C13678" s="411" t="s">
        <v>3339</v>
      </c>
      <c r="D13678" s="412">
        <v>0</v>
      </c>
      <c r="E13678" s="412">
        <v>4142.5200000000004</v>
      </c>
      <c r="F13678" s="412">
        <v>0</v>
      </c>
      <c r="G13678" s="412">
        <v>4142.5200000000004</v>
      </c>
      <c r="H13678" s="413"/>
    </row>
    <row r="13679" spans="2:8" x14ac:dyDescent="0.35">
      <c r="B13679" s="410" t="s">
        <v>14487</v>
      </c>
      <c r="C13679" s="411" t="s">
        <v>3341</v>
      </c>
      <c r="D13679" s="412">
        <v>0</v>
      </c>
      <c r="E13679" s="412">
        <v>4142.5200000000004</v>
      </c>
      <c r="F13679" s="412">
        <v>0</v>
      </c>
      <c r="G13679" s="412">
        <v>4142.5200000000004</v>
      </c>
      <c r="H13679" s="413"/>
    </row>
    <row r="13680" spans="2:8" ht="27.75" x14ac:dyDescent="0.35">
      <c r="B13680" s="410" t="s">
        <v>14488</v>
      </c>
      <c r="C13680" s="411" t="s">
        <v>316</v>
      </c>
      <c r="D13680" s="412"/>
      <c r="E13680" s="412">
        <v>51</v>
      </c>
      <c r="F13680" s="412">
        <v>0</v>
      </c>
      <c r="G13680" s="412"/>
      <c r="H13680" s="413"/>
    </row>
    <row r="13681" spans="2:8" ht="27.75" x14ac:dyDescent="0.35">
      <c r="B13681" s="410" t="s">
        <v>14489</v>
      </c>
      <c r="C13681" s="411" t="s">
        <v>316</v>
      </c>
      <c r="D13681" s="412"/>
      <c r="E13681" s="412">
        <v>8.16</v>
      </c>
      <c r="F13681" s="412">
        <v>0</v>
      </c>
      <c r="G13681" s="412"/>
      <c r="H13681" s="413"/>
    </row>
    <row r="13682" spans="2:8" ht="27.75" x14ac:dyDescent="0.35">
      <c r="B13682" s="410" t="s">
        <v>14490</v>
      </c>
      <c r="C13682" s="411" t="s">
        <v>316</v>
      </c>
      <c r="D13682" s="412"/>
      <c r="E13682" s="412">
        <v>34</v>
      </c>
      <c r="F13682" s="412">
        <v>0</v>
      </c>
      <c r="G13682" s="412"/>
      <c r="H13682" s="413"/>
    </row>
    <row r="13683" spans="2:8" ht="27.75" x14ac:dyDescent="0.35">
      <c r="B13683" s="410" t="s">
        <v>14491</v>
      </c>
      <c r="C13683" s="411" t="s">
        <v>316</v>
      </c>
      <c r="D13683" s="412"/>
      <c r="E13683" s="412">
        <v>5.44</v>
      </c>
      <c r="F13683" s="412">
        <v>0</v>
      </c>
      <c r="G13683" s="412"/>
      <c r="H13683" s="413"/>
    </row>
    <row r="13684" spans="2:8" ht="27.75" x14ac:dyDescent="0.35">
      <c r="B13684" s="410" t="s">
        <v>14492</v>
      </c>
      <c r="C13684" s="411" t="s">
        <v>330</v>
      </c>
      <c r="D13684" s="412"/>
      <c r="E13684" s="412">
        <v>17</v>
      </c>
      <c r="F13684" s="412">
        <v>0</v>
      </c>
      <c r="G13684" s="412"/>
      <c r="H13684" s="413"/>
    </row>
    <row r="13685" spans="2:8" ht="27.75" x14ac:dyDescent="0.35">
      <c r="B13685" s="410" t="s">
        <v>14493</v>
      </c>
      <c r="C13685" s="411" t="s">
        <v>330</v>
      </c>
      <c r="D13685" s="412"/>
      <c r="E13685" s="412">
        <v>2.72</v>
      </c>
      <c r="F13685" s="412">
        <v>0</v>
      </c>
      <c r="G13685" s="412"/>
      <c r="H13685" s="413"/>
    </row>
    <row r="13686" spans="2:8" ht="27.75" x14ac:dyDescent="0.35">
      <c r="B13686" s="410" t="s">
        <v>14494</v>
      </c>
      <c r="C13686" s="411" t="s">
        <v>330</v>
      </c>
      <c r="D13686" s="412"/>
      <c r="E13686" s="412">
        <v>17</v>
      </c>
      <c r="F13686" s="412">
        <v>0</v>
      </c>
      <c r="G13686" s="412"/>
      <c r="H13686" s="413"/>
    </row>
    <row r="13687" spans="2:8" ht="27.75" x14ac:dyDescent="0.35">
      <c r="B13687" s="410" t="s">
        <v>14495</v>
      </c>
      <c r="C13687" s="411" t="s">
        <v>330</v>
      </c>
      <c r="D13687" s="412"/>
      <c r="E13687" s="412">
        <v>2.72</v>
      </c>
      <c r="F13687" s="412">
        <v>0</v>
      </c>
      <c r="G13687" s="412"/>
      <c r="H13687" s="413"/>
    </row>
    <row r="13688" spans="2:8" ht="27.75" x14ac:dyDescent="0.35">
      <c r="B13688" s="410" t="s">
        <v>14496</v>
      </c>
      <c r="C13688" s="411" t="s">
        <v>338</v>
      </c>
      <c r="D13688" s="412"/>
      <c r="E13688" s="412">
        <v>102</v>
      </c>
      <c r="F13688" s="412">
        <v>0</v>
      </c>
      <c r="G13688" s="412"/>
      <c r="H13688" s="413"/>
    </row>
    <row r="13689" spans="2:8" ht="27.75" x14ac:dyDescent="0.35">
      <c r="B13689" s="410" t="s">
        <v>14497</v>
      </c>
      <c r="C13689" s="411" t="s">
        <v>338</v>
      </c>
      <c r="D13689" s="412"/>
      <c r="E13689" s="412">
        <v>16.32</v>
      </c>
      <c r="F13689" s="412">
        <v>0</v>
      </c>
      <c r="G13689" s="412"/>
      <c r="H13689" s="413"/>
    </row>
    <row r="13690" spans="2:8" ht="27.75" x14ac:dyDescent="0.35">
      <c r="B13690" s="410" t="s">
        <v>14498</v>
      </c>
      <c r="C13690" s="411" t="s">
        <v>346</v>
      </c>
      <c r="D13690" s="412"/>
      <c r="E13690" s="412">
        <v>17</v>
      </c>
      <c r="F13690" s="412">
        <v>0</v>
      </c>
      <c r="G13690" s="412"/>
      <c r="H13690" s="413"/>
    </row>
    <row r="13691" spans="2:8" ht="27.75" x14ac:dyDescent="0.35">
      <c r="B13691" s="410" t="s">
        <v>14499</v>
      </c>
      <c r="C13691" s="411" t="s">
        <v>346</v>
      </c>
      <c r="D13691" s="412"/>
      <c r="E13691" s="412">
        <v>2.72</v>
      </c>
      <c r="F13691" s="412">
        <v>0</v>
      </c>
      <c r="G13691" s="412"/>
      <c r="H13691" s="413"/>
    </row>
    <row r="13692" spans="2:8" ht="27.75" x14ac:dyDescent="0.35">
      <c r="B13692" s="410" t="s">
        <v>14500</v>
      </c>
      <c r="C13692" s="411" t="s">
        <v>346</v>
      </c>
      <c r="D13692" s="412"/>
      <c r="E13692" s="412">
        <v>34</v>
      </c>
      <c r="F13692" s="412">
        <v>0</v>
      </c>
      <c r="G13692" s="412"/>
      <c r="H13692" s="413"/>
    </row>
    <row r="13693" spans="2:8" ht="27.75" x14ac:dyDescent="0.35">
      <c r="B13693" s="410" t="s">
        <v>14501</v>
      </c>
      <c r="C13693" s="411" t="s">
        <v>346</v>
      </c>
      <c r="D13693" s="412"/>
      <c r="E13693" s="412">
        <v>5.44</v>
      </c>
      <c r="F13693" s="412">
        <v>0</v>
      </c>
      <c r="G13693" s="412"/>
      <c r="H13693" s="413"/>
    </row>
    <row r="13694" spans="2:8" ht="27.75" x14ac:dyDescent="0.35">
      <c r="B13694" s="410" t="s">
        <v>14502</v>
      </c>
      <c r="C13694" s="411" t="s">
        <v>356</v>
      </c>
      <c r="D13694" s="412"/>
      <c r="E13694" s="412">
        <v>119</v>
      </c>
      <c r="F13694" s="412">
        <v>0</v>
      </c>
      <c r="G13694" s="412"/>
      <c r="H13694" s="413"/>
    </row>
    <row r="13695" spans="2:8" ht="27.75" x14ac:dyDescent="0.35">
      <c r="B13695" s="410" t="s">
        <v>14503</v>
      </c>
      <c r="C13695" s="411" t="s">
        <v>356</v>
      </c>
      <c r="D13695" s="412"/>
      <c r="E13695" s="412">
        <v>19.04</v>
      </c>
      <c r="F13695" s="412">
        <v>0</v>
      </c>
      <c r="G13695" s="412"/>
      <c r="H13695" s="413"/>
    </row>
    <row r="13696" spans="2:8" ht="27.75" x14ac:dyDescent="0.35">
      <c r="B13696" s="410" t="s">
        <v>14504</v>
      </c>
      <c r="C13696" s="411" t="s">
        <v>356</v>
      </c>
      <c r="D13696" s="412"/>
      <c r="E13696" s="412">
        <v>119</v>
      </c>
      <c r="F13696" s="412">
        <v>0</v>
      </c>
      <c r="G13696" s="412"/>
      <c r="H13696" s="413"/>
    </row>
    <row r="13697" spans="2:8" ht="27.75" x14ac:dyDescent="0.35">
      <c r="B13697" s="410" t="s">
        <v>14505</v>
      </c>
      <c r="C13697" s="411" t="s">
        <v>356</v>
      </c>
      <c r="D13697" s="412"/>
      <c r="E13697" s="412">
        <v>19.04</v>
      </c>
      <c r="F13697" s="412">
        <v>0</v>
      </c>
      <c r="G13697" s="412"/>
      <c r="H13697" s="413"/>
    </row>
    <row r="13698" spans="2:8" ht="27.75" x14ac:dyDescent="0.35">
      <c r="B13698" s="410" t="s">
        <v>14506</v>
      </c>
      <c r="C13698" s="411" t="s">
        <v>356</v>
      </c>
      <c r="D13698" s="412"/>
      <c r="E13698" s="412">
        <v>136</v>
      </c>
      <c r="F13698" s="412">
        <v>0</v>
      </c>
      <c r="G13698" s="412"/>
      <c r="H13698" s="413"/>
    </row>
    <row r="13699" spans="2:8" ht="27.75" x14ac:dyDescent="0.35">
      <c r="B13699" s="410" t="s">
        <v>14507</v>
      </c>
      <c r="C13699" s="411" t="s">
        <v>356</v>
      </c>
      <c r="D13699" s="412"/>
      <c r="E13699" s="412">
        <v>21.76</v>
      </c>
      <c r="F13699" s="412">
        <v>0</v>
      </c>
      <c r="G13699" s="412"/>
      <c r="H13699" s="413"/>
    </row>
    <row r="13700" spans="2:8" ht="27.75" x14ac:dyDescent="0.35">
      <c r="B13700" s="410" t="s">
        <v>14508</v>
      </c>
      <c r="C13700" s="411" t="s">
        <v>356</v>
      </c>
      <c r="D13700" s="412"/>
      <c r="E13700" s="412">
        <v>17</v>
      </c>
      <c r="F13700" s="412">
        <v>0</v>
      </c>
      <c r="G13700" s="412"/>
      <c r="H13700" s="413"/>
    </row>
    <row r="13701" spans="2:8" ht="27.75" x14ac:dyDescent="0.35">
      <c r="B13701" s="410" t="s">
        <v>14509</v>
      </c>
      <c r="C13701" s="411" t="s">
        <v>356</v>
      </c>
      <c r="D13701" s="412"/>
      <c r="E13701" s="412">
        <v>2.72</v>
      </c>
      <c r="F13701" s="412">
        <v>0</v>
      </c>
      <c r="G13701" s="412"/>
      <c r="H13701" s="413"/>
    </row>
    <row r="13702" spans="2:8" ht="27.75" x14ac:dyDescent="0.35">
      <c r="B13702" s="410" t="s">
        <v>14510</v>
      </c>
      <c r="C13702" s="411" t="s">
        <v>330</v>
      </c>
      <c r="D13702" s="412"/>
      <c r="E13702" s="412">
        <v>17</v>
      </c>
      <c r="F13702" s="412">
        <v>0</v>
      </c>
      <c r="G13702" s="412"/>
      <c r="H13702" s="413"/>
    </row>
    <row r="13703" spans="2:8" ht="27.75" x14ac:dyDescent="0.35">
      <c r="B13703" s="410" t="s">
        <v>14511</v>
      </c>
      <c r="C13703" s="411" t="s">
        <v>330</v>
      </c>
      <c r="D13703" s="412"/>
      <c r="E13703" s="412">
        <v>2.72</v>
      </c>
      <c r="F13703" s="412">
        <v>0</v>
      </c>
      <c r="G13703" s="412"/>
      <c r="H13703" s="413"/>
    </row>
    <row r="13704" spans="2:8" ht="27.75" x14ac:dyDescent="0.35">
      <c r="B13704" s="410" t="s">
        <v>14512</v>
      </c>
      <c r="C13704" s="411" t="s">
        <v>376</v>
      </c>
      <c r="D13704" s="412"/>
      <c r="E13704" s="412">
        <v>543</v>
      </c>
      <c r="F13704" s="412">
        <v>0</v>
      </c>
      <c r="G13704" s="412"/>
      <c r="H13704" s="413"/>
    </row>
    <row r="13705" spans="2:8" ht="40.5" x14ac:dyDescent="0.35">
      <c r="B13705" s="410" t="s">
        <v>14513</v>
      </c>
      <c r="C13705" s="411" t="s">
        <v>378</v>
      </c>
      <c r="D13705" s="412"/>
      <c r="E13705" s="412">
        <v>326</v>
      </c>
      <c r="F13705" s="412">
        <v>0</v>
      </c>
      <c r="G13705" s="412"/>
      <c r="H13705" s="413"/>
    </row>
    <row r="13706" spans="2:8" ht="40.5" x14ac:dyDescent="0.35">
      <c r="B13706" s="410" t="s">
        <v>14514</v>
      </c>
      <c r="C13706" s="411" t="s">
        <v>382</v>
      </c>
      <c r="D13706" s="412"/>
      <c r="E13706" s="412">
        <v>34</v>
      </c>
      <c r="F13706" s="412">
        <v>0</v>
      </c>
      <c r="G13706" s="412"/>
      <c r="H13706" s="413"/>
    </row>
    <row r="13707" spans="2:8" ht="40.5" x14ac:dyDescent="0.35">
      <c r="B13707" s="410" t="s">
        <v>14515</v>
      </c>
      <c r="C13707" s="411" t="s">
        <v>382</v>
      </c>
      <c r="D13707" s="412"/>
      <c r="E13707" s="412">
        <v>5.44</v>
      </c>
      <c r="F13707" s="412">
        <v>0</v>
      </c>
      <c r="G13707" s="412"/>
      <c r="H13707" s="413"/>
    </row>
    <row r="13708" spans="2:8" ht="40.5" x14ac:dyDescent="0.35">
      <c r="B13708" s="410" t="s">
        <v>14516</v>
      </c>
      <c r="C13708" s="411" t="s">
        <v>382</v>
      </c>
      <c r="D13708" s="412"/>
      <c r="E13708" s="412">
        <v>51</v>
      </c>
      <c r="F13708" s="412">
        <v>0</v>
      </c>
      <c r="G13708" s="412"/>
      <c r="H13708" s="413"/>
    </row>
    <row r="13709" spans="2:8" ht="40.5" x14ac:dyDescent="0.35">
      <c r="B13709" s="410" t="s">
        <v>14517</v>
      </c>
      <c r="C13709" s="411" t="s">
        <v>382</v>
      </c>
      <c r="D13709" s="412"/>
      <c r="E13709" s="412">
        <v>8.16</v>
      </c>
      <c r="F13709" s="412">
        <v>0</v>
      </c>
      <c r="G13709" s="412"/>
      <c r="H13709" s="413"/>
    </row>
    <row r="13710" spans="2:8" ht="27.75" x14ac:dyDescent="0.35">
      <c r="B13710" s="410" t="s">
        <v>14518</v>
      </c>
      <c r="C13710" s="411" t="s">
        <v>356</v>
      </c>
      <c r="D13710" s="412"/>
      <c r="E13710" s="412">
        <v>51</v>
      </c>
      <c r="F13710" s="412">
        <v>0</v>
      </c>
      <c r="G13710" s="412"/>
      <c r="H13710" s="413"/>
    </row>
    <row r="13711" spans="2:8" ht="27.75" x14ac:dyDescent="0.35">
      <c r="B13711" s="410" t="s">
        <v>14519</v>
      </c>
      <c r="C13711" s="411" t="s">
        <v>356</v>
      </c>
      <c r="D13711" s="412"/>
      <c r="E13711" s="412">
        <v>8.16</v>
      </c>
      <c r="F13711" s="412">
        <v>0</v>
      </c>
      <c r="G13711" s="412"/>
      <c r="H13711" s="413"/>
    </row>
    <row r="13712" spans="2:8" ht="27.75" x14ac:dyDescent="0.35">
      <c r="B13712" s="410" t="s">
        <v>14520</v>
      </c>
      <c r="C13712" s="411" t="s">
        <v>356</v>
      </c>
      <c r="D13712" s="412"/>
      <c r="E13712" s="412">
        <v>34</v>
      </c>
      <c r="F13712" s="412">
        <v>0</v>
      </c>
      <c r="G13712" s="412"/>
      <c r="H13712" s="413"/>
    </row>
    <row r="13713" spans="2:8" ht="27.75" x14ac:dyDescent="0.35">
      <c r="B13713" s="410" t="s">
        <v>14521</v>
      </c>
      <c r="C13713" s="411" t="s">
        <v>356</v>
      </c>
      <c r="D13713" s="412"/>
      <c r="E13713" s="412">
        <v>5.44</v>
      </c>
      <c r="F13713" s="412">
        <v>0</v>
      </c>
      <c r="G13713" s="412"/>
      <c r="H13713" s="413"/>
    </row>
    <row r="13714" spans="2:8" ht="27.75" x14ac:dyDescent="0.35">
      <c r="B13714" s="410" t="s">
        <v>14522</v>
      </c>
      <c r="C13714" s="411" t="s">
        <v>356</v>
      </c>
      <c r="D13714" s="412"/>
      <c r="E13714" s="412">
        <v>119</v>
      </c>
      <c r="F13714" s="412">
        <v>0</v>
      </c>
      <c r="G13714" s="412"/>
      <c r="H13714" s="413"/>
    </row>
    <row r="13715" spans="2:8" ht="27.75" x14ac:dyDescent="0.35">
      <c r="B13715" s="410" t="s">
        <v>14523</v>
      </c>
      <c r="C13715" s="411" t="s">
        <v>356</v>
      </c>
      <c r="D13715" s="412"/>
      <c r="E13715" s="412">
        <v>19.04</v>
      </c>
      <c r="F13715" s="412">
        <v>0</v>
      </c>
      <c r="G13715" s="412"/>
      <c r="H13715" s="413"/>
    </row>
    <row r="13716" spans="2:8" ht="27.75" x14ac:dyDescent="0.35">
      <c r="B13716" s="410" t="s">
        <v>14524</v>
      </c>
      <c r="C13716" s="411" t="s">
        <v>356</v>
      </c>
      <c r="D13716" s="412"/>
      <c r="E13716" s="412">
        <v>68</v>
      </c>
      <c r="F13716" s="412">
        <v>0</v>
      </c>
      <c r="G13716" s="412"/>
      <c r="H13716" s="413"/>
    </row>
    <row r="13717" spans="2:8" ht="27.75" x14ac:dyDescent="0.35">
      <c r="B13717" s="410" t="s">
        <v>14525</v>
      </c>
      <c r="C13717" s="411" t="s">
        <v>356</v>
      </c>
      <c r="D13717" s="412"/>
      <c r="E13717" s="412">
        <v>10.88</v>
      </c>
      <c r="F13717" s="412">
        <v>0</v>
      </c>
      <c r="G13717" s="412"/>
      <c r="H13717" s="413"/>
    </row>
    <row r="13718" spans="2:8" ht="27.75" x14ac:dyDescent="0.35">
      <c r="B13718" s="410" t="s">
        <v>14526</v>
      </c>
      <c r="C13718" s="411" t="s">
        <v>402</v>
      </c>
      <c r="D13718" s="412"/>
      <c r="E13718" s="412">
        <v>15</v>
      </c>
      <c r="F13718" s="412">
        <v>0</v>
      </c>
      <c r="G13718" s="412"/>
      <c r="H13718" s="413"/>
    </row>
    <row r="13719" spans="2:8" ht="27.75" x14ac:dyDescent="0.35">
      <c r="B13719" s="410" t="s">
        <v>14527</v>
      </c>
      <c r="C13719" s="411" t="s">
        <v>402</v>
      </c>
      <c r="D13719" s="412"/>
      <c r="E13719" s="412">
        <v>2.4</v>
      </c>
      <c r="F13719" s="412">
        <v>0</v>
      </c>
      <c r="G13719" s="412"/>
      <c r="H13719" s="413"/>
    </row>
    <row r="13720" spans="2:8" ht="27.75" x14ac:dyDescent="0.35">
      <c r="B13720" s="410" t="s">
        <v>14528</v>
      </c>
      <c r="C13720" s="411" t="s">
        <v>406</v>
      </c>
      <c r="D13720" s="412"/>
      <c r="E13720" s="412">
        <v>40</v>
      </c>
      <c r="F13720" s="412">
        <v>0</v>
      </c>
      <c r="G13720" s="412"/>
      <c r="H13720" s="413"/>
    </row>
    <row r="13721" spans="2:8" ht="27.75" x14ac:dyDescent="0.35">
      <c r="B13721" s="410" t="s">
        <v>14529</v>
      </c>
      <c r="C13721" s="411" t="s">
        <v>406</v>
      </c>
      <c r="D13721" s="412"/>
      <c r="E13721" s="412">
        <v>6.4</v>
      </c>
      <c r="F13721" s="412">
        <v>0</v>
      </c>
      <c r="G13721" s="412"/>
      <c r="H13721" s="413"/>
    </row>
    <row r="13722" spans="2:8" ht="27.75" x14ac:dyDescent="0.35">
      <c r="B13722" s="410" t="s">
        <v>14530</v>
      </c>
      <c r="C13722" s="411" t="s">
        <v>415</v>
      </c>
      <c r="D13722" s="412"/>
      <c r="E13722" s="412">
        <v>660</v>
      </c>
      <c r="F13722" s="412">
        <v>0</v>
      </c>
      <c r="G13722" s="412"/>
      <c r="H13722" s="413"/>
    </row>
    <row r="13723" spans="2:8" ht="27.75" x14ac:dyDescent="0.35">
      <c r="B13723" s="410" t="s">
        <v>14531</v>
      </c>
      <c r="C13723" s="411" t="s">
        <v>415</v>
      </c>
      <c r="D13723" s="412"/>
      <c r="E13723" s="412">
        <v>105.6</v>
      </c>
      <c r="F13723" s="412">
        <v>0</v>
      </c>
      <c r="G13723" s="412"/>
      <c r="H13723" s="413"/>
    </row>
    <row r="13724" spans="2:8" ht="27.75" x14ac:dyDescent="0.35">
      <c r="B13724" s="410" t="s">
        <v>14532</v>
      </c>
      <c r="C13724" s="411" t="s">
        <v>356</v>
      </c>
      <c r="D13724" s="412"/>
      <c r="E13724" s="412">
        <v>119</v>
      </c>
      <c r="F13724" s="412">
        <v>0</v>
      </c>
      <c r="G13724" s="412"/>
      <c r="H13724" s="413"/>
    </row>
    <row r="13725" spans="2:8" ht="27.75" x14ac:dyDescent="0.35">
      <c r="B13725" s="410" t="s">
        <v>14533</v>
      </c>
      <c r="C13725" s="411" t="s">
        <v>356</v>
      </c>
      <c r="D13725" s="412"/>
      <c r="E13725" s="412">
        <v>19.04</v>
      </c>
      <c r="F13725" s="412">
        <v>0</v>
      </c>
      <c r="G13725" s="412"/>
      <c r="H13725" s="413"/>
    </row>
    <row r="13726" spans="2:8" ht="27.75" x14ac:dyDescent="0.35">
      <c r="B13726" s="410" t="s">
        <v>14534</v>
      </c>
      <c r="C13726" s="411" t="s">
        <v>356</v>
      </c>
      <c r="D13726" s="412"/>
      <c r="E13726" s="412">
        <v>68</v>
      </c>
      <c r="F13726" s="412">
        <v>0</v>
      </c>
      <c r="G13726" s="412"/>
      <c r="H13726" s="413"/>
    </row>
    <row r="13727" spans="2:8" ht="27.75" x14ac:dyDescent="0.35">
      <c r="B13727" s="410" t="s">
        <v>14535</v>
      </c>
      <c r="C13727" s="411" t="s">
        <v>356</v>
      </c>
      <c r="D13727" s="412"/>
      <c r="E13727" s="412">
        <v>10.88</v>
      </c>
      <c r="F13727" s="412">
        <v>0</v>
      </c>
      <c r="G13727" s="412"/>
      <c r="H13727" s="413"/>
    </row>
    <row r="13728" spans="2:8" ht="27.75" x14ac:dyDescent="0.35">
      <c r="B13728" s="410" t="s">
        <v>14536</v>
      </c>
      <c r="C13728" s="411" t="s">
        <v>444</v>
      </c>
      <c r="D13728" s="412"/>
      <c r="E13728" s="412">
        <v>10</v>
      </c>
      <c r="F13728" s="412">
        <v>0</v>
      </c>
      <c r="G13728" s="412"/>
      <c r="H13728" s="413"/>
    </row>
    <row r="13729" spans="2:8" ht="27.75" x14ac:dyDescent="0.35">
      <c r="B13729" s="410" t="s">
        <v>14537</v>
      </c>
      <c r="C13729" s="411" t="s">
        <v>444</v>
      </c>
      <c r="D13729" s="412"/>
      <c r="E13729" s="412">
        <v>1.6</v>
      </c>
      <c r="F13729" s="412">
        <v>0</v>
      </c>
      <c r="G13729" s="412"/>
      <c r="H13729" s="413"/>
    </row>
    <row r="13730" spans="2:8" x14ac:dyDescent="0.35">
      <c r="B13730" s="410" t="s">
        <v>14538</v>
      </c>
      <c r="C13730" s="411" t="s">
        <v>448</v>
      </c>
      <c r="D13730" s="412"/>
      <c r="E13730" s="412">
        <v>10</v>
      </c>
      <c r="F13730" s="412">
        <v>0</v>
      </c>
      <c r="G13730" s="412"/>
      <c r="H13730" s="413"/>
    </row>
    <row r="13731" spans="2:8" x14ac:dyDescent="0.35">
      <c r="B13731" s="410" t="s">
        <v>14539</v>
      </c>
      <c r="C13731" s="411" t="s">
        <v>448</v>
      </c>
      <c r="D13731" s="412"/>
      <c r="E13731" s="412">
        <v>1.6</v>
      </c>
      <c r="F13731" s="412">
        <v>0</v>
      </c>
      <c r="G13731" s="412"/>
      <c r="H13731" s="413"/>
    </row>
    <row r="13732" spans="2:8" ht="27.75" x14ac:dyDescent="0.35">
      <c r="B13732" s="410" t="s">
        <v>14540</v>
      </c>
      <c r="C13732" s="411" t="s">
        <v>460</v>
      </c>
      <c r="D13732" s="412"/>
      <c r="E13732" s="412">
        <v>15</v>
      </c>
      <c r="F13732" s="412">
        <v>0</v>
      </c>
      <c r="G13732" s="412"/>
      <c r="H13732" s="413"/>
    </row>
    <row r="13733" spans="2:8" ht="27.75" x14ac:dyDescent="0.35">
      <c r="B13733" s="410" t="s">
        <v>14541</v>
      </c>
      <c r="C13733" s="411" t="s">
        <v>460</v>
      </c>
      <c r="D13733" s="412"/>
      <c r="E13733" s="412">
        <v>2.4</v>
      </c>
      <c r="F13733" s="412">
        <v>0</v>
      </c>
      <c r="G13733" s="412"/>
      <c r="H13733" s="413"/>
    </row>
    <row r="13734" spans="2:8" ht="27.75" x14ac:dyDescent="0.35">
      <c r="B13734" s="410" t="s">
        <v>14542</v>
      </c>
      <c r="C13734" s="411" t="s">
        <v>406</v>
      </c>
      <c r="D13734" s="412"/>
      <c r="E13734" s="412">
        <v>30</v>
      </c>
      <c r="F13734" s="412">
        <v>0</v>
      </c>
      <c r="G13734" s="412"/>
      <c r="H13734" s="413"/>
    </row>
    <row r="13735" spans="2:8" ht="27.75" x14ac:dyDescent="0.35">
      <c r="B13735" s="410" t="s">
        <v>14543</v>
      </c>
      <c r="C13735" s="411" t="s">
        <v>406</v>
      </c>
      <c r="D13735" s="412"/>
      <c r="E13735" s="412">
        <v>4.8</v>
      </c>
      <c r="F13735" s="412">
        <v>0</v>
      </c>
      <c r="G13735" s="412"/>
      <c r="H13735" s="413"/>
    </row>
    <row r="13736" spans="2:8" ht="27.75" x14ac:dyDescent="0.35">
      <c r="B13736" s="410" t="s">
        <v>14544</v>
      </c>
      <c r="C13736" s="411" t="s">
        <v>402</v>
      </c>
      <c r="D13736" s="412"/>
      <c r="E13736" s="412">
        <v>5</v>
      </c>
      <c r="F13736" s="412">
        <v>0</v>
      </c>
      <c r="G13736" s="412"/>
      <c r="H13736" s="413"/>
    </row>
    <row r="13737" spans="2:8" ht="27.75" x14ac:dyDescent="0.35">
      <c r="B13737" s="410" t="s">
        <v>14545</v>
      </c>
      <c r="C13737" s="411" t="s">
        <v>402</v>
      </c>
      <c r="D13737" s="412"/>
      <c r="E13737" s="412">
        <v>0.8</v>
      </c>
      <c r="F13737" s="412">
        <v>0</v>
      </c>
      <c r="G13737" s="412"/>
      <c r="H13737" s="413"/>
    </row>
    <row r="13738" spans="2:8" ht="27.75" x14ac:dyDescent="0.35">
      <c r="B13738" s="410" t="s">
        <v>14546</v>
      </c>
      <c r="C13738" s="411" t="s">
        <v>483</v>
      </c>
      <c r="D13738" s="412"/>
      <c r="E13738" s="412">
        <v>30</v>
      </c>
      <c r="F13738" s="412">
        <v>0</v>
      </c>
      <c r="G13738" s="412"/>
      <c r="H13738" s="413"/>
    </row>
    <row r="13739" spans="2:8" ht="27.75" x14ac:dyDescent="0.35">
      <c r="B13739" s="410" t="s">
        <v>14547</v>
      </c>
      <c r="C13739" s="411" t="s">
        <v>483</v>
      </c>
      <c r="D13739" s="412"/>
      <c r="E13739" s="412">
        <v>4.8</v>
      </c>
      <c r="F13739" s="412">
        <v>0</v>
      </c>
      <c r="G13739" s="412"/>
      <c r="H13739" s="413"/>
    </row>
    <row r="13740" spans="2:8" ht="27.75" x14ac:dyDescent="0.35">
      <c r="B13740" s="410" t="s">
        <v>14548</v>
      </c>
      <c r="C13740" s="411" t="s">
        <v>444</v>
      </c>
      <c r="D13740" s="412"/>
      <c r="E13740" s="412">
        <v>660</v>
      </c>
      <c r="F13740" s="412">
        <v>0</v>
      </c>
      <c r="G13740" s="412"/>
      <c r="H13740" s="413"/>
    </row>
    <row r="13741" spans="2:8" ht="27.75" x14ac:dyDescent="0.35">
      <c r="B13741" s="410" t="s">
        <v>14549</v>
      </c>
      <c r="C13741" s="411" t="s">
        <v>444</v>
      </c>
      <c r="D13741" s="412"/>
      <c r="E13741" s="412">
        <v>20</v>
      </c>
      <c r="F13741" s="412">
        <v>0</v>
      </c>
      <c r="G13741" s="412"/>
      <c r="H13741" s="413"/>
    </row>
    <row r="13742" spans="2:8" ht="27.75" x14ac:dyDescent="0.35">
      <c r="B13742" s="410" t="s">
        <v>14550</v>
      </c>
      <c r="C13742" s="411" t="s">
        <v>444</v>
      </c>
      <c r="D13742" s="412"/>
      <c r="E13742" s="412">
        <v>108.8</v>
      </c>
      <c r="F13742" s="412">
        <v>0</v>
      </c>
      <c r="G13742" s="412"/>
      <c r="H13742" s="413"/>
    </row>
    <row r="13743" spans="2:8" ht="27.75" x14ac:dyDescent="0.35">
      <c r="B13743" s="410" t="s">
        <v>14551</v>
      </c>
      <c r="C13743" s="411" t="s">
        <v>402</v>
      </c>
      <c r="D13743" s="412"/>
      <c r="E13743" s="412">
        <v>5</v>
      </c>
      <c r="F13743" s="412">
        <v>0</v>
      </c>
      <c r="G13743" s="412"/>
      <c r="H13743" s="413"/>
    </row>
    <row r="13744" spans="2:8" ht="27.75" x14ac:dyDescent="0.35">
      <c r="B13744" s="410" t="s">
        <v>14552</v>
      </c>
      <c r="C13744" s="411" t="s">
        <v>402</v>
      </c>
      <c r="D13744" s="412"/>
      <c r="E13744" s="412">
        <v>0.8</v>
      </c>
      <c r="F13744" s="412">
        <v>0</v>
      </c>
      <c r="G13744" s="412"/>
      <c r="H13744" s="413"/>
    </row>
    <row r="13745" spans="2:8" ht="27.75" x14ac:dyDescent="0.35">
      <c r="B13745" s="410" t="s">
        <v>14553</v>
      </c>
      <c r="C13745" s="411" t="s">
        <v>557</v>
      </c>
      <c r="D13745" s="412"/>
      <c r="E13745" s="412">
        <v>20</v>
      </c>
      <c r="F13745" s="412">
        <v>0</v>
      </c>
      <c r="G13745" s="412"/>
      <c r="H13745" s="413"/>
    </row>
    <row r="13746" spans="2:8" ht="27.75" x14ac:dyDescent="0.35">
      <c r="B13746" s="410" t="s">
        <v>14554</v>
      </c>
      <c r="C13746" s="411" t="s">
        <v>557</v>
      </c>
      <c r="D13746" s="412"/>
      <c r="E13746" s="412">
        <v>3.2</v>
      </c>
      <c r="F13746" s="412">
        <v>0</v>
      </c>
      <c r="G13746" s="412"/>
      <c r="H13746" s="413"/>
    </row>
    <row r="13747" spans="2:8" ht="40.5" x14ac:dyDescent="0.35">
      <c r="B13747" s="410" t="s">
        <v>14555</v>
      </c>
      <c r="C13747" s="411" t="s">
        <v>561</v>
      </c>
      <c r="D13747" s="412"/>
      <c r="E13747" s="412">
        <v>39</v>
      </c>
      <c r="F13747" s="412">
        <v>0</v>
      </c>
      <c r="G13747" s="412"/>
      <c r="H13747" s="413"/>
    </row>
    <row r="13748" spans="2:8" ht="40.5" x14ac:dyDescent="0.35">
      <c r="B13748" s="410" t="s">
        <v>14556</v>
      </c>
      <c r="C13748" s="411" t="s">
        <v>561</v>
      </c>
      <c r="D13748" s="412"/>
      <c r="E13748" s="412">
        <v>6.24</v>
      </c>
      <c r="F13748" s="412">
        <v>0</v>
      </c>
      <c r="G13748" s="412"/>
      <c r="H13748" s="413"/>
    </row>
    <row r="13749" spans="2:8" ht="40.5" x14ac:dyDescent="0.35">
      <c r="B13749" s="410" t="s">
        <v>14557</v>
      </c>
      <c r="C13749" s="411" t="s">
        <v>561</v>
      </c>
      <c r="D13749" s="412"/>
      <c r="E13749" s="412">
        <v>39</v>
      </c>
      <c r="F13749" s="412">
        <v>0</v>
      </c>
      <c r="G13749" s="412"/>
      <c r="H13749" s="413"/>
    </row>
    <row r="13750" spans="2:8" ht="40.5" x14ac:dyDescent="0.35">
      <c r="B13750" s="410" t="s">
        <v>14558</v>
      </c>
      <c r="C13750" s="411" t="s">
        <v>561</v>
      </c>
      <c r="D13750" s="412"/>
      <c r="E13750" s="412">
        <v>6.24</v>
      </c>
      <c r="F13750" s="412">
        <v>0</v>
      </c>
      <c r="G13750" s="412"/>
      <c r="H13750" s="413"/>
    </row>
    <row r="13751" spans="2:8" x14ac:dyDescent="0.35">
      <c r="B13751" s="410" t="s">
        <v>14559</v>
      </c>
      <c r="C13751" s="411" t="s">
        <v>3414</v>
      </c>
      <c r="D13751" s="412">
        <v>0</v>
      </c>
      <c r="E13751" s="412">
        <v>8830.0300000000007</v>
      </c>
      <c r="F13751" s="412">
        <v>0</v>
      </c>
      <c r="G13751" s="412">
        <v>8830.0300000000007</v>
      </c>
      <c r="H13751" s="413"/>
    </row>
    <row r="13752" spans="2:8" x14ac:dyDescent="0.35">
      <c r="B13752" s="410" t="s">
        <v>14560</v>
      </c>
      <c r="C13752" s="411" t="s">
        <v>3416</v>
      </c>
      <c r="D13752" s="412">
        <v>0</v>
      </c>
      <c r="E13752" s="412">
        <v>8830.0300000000007</v>
      </c>
      <c r="F13752" s="412">
        <v>0</v>
      </c>
      <c r="G13752" s="412">
        <v>8830.0300000000007</v>
      </c>
      <c r="H13752" s="413"/>
    </row>
    <row r="13753" spans="2:8" x14ac:dyDescent="0.35">
      <c r="B13753" s="410" t="s">
        <v>14561</v>
      </c>
      <c r="C13753" s="411" t="s">
        <v>563</v>
      </c>
      <c r="D13753" s="412"/>
      <c r="E13753" s="412">
        <v>4103.34</v>
      </c>
      <c r="F13753" s="412">
        <v>0</v>
      </c>
      <c r="G13753" s="412"/>
      <c r="H13753" s="413"/>
    </row>
    <row r="13754" spans="2:8" ht="53.25" x14ac:dyDescent="0.35">
      <c r="B13754" s="410" t="s">
        <v>14562</v>
      </c>
      <c r="C13754" s="411" t="s">
        <v>565</v>
      </c>
      <c r="D13754" s="412"/>
      <c r="E13754" s="412">
        <v>4726.6899999999996</v>
      </c>
      <c r="F13754" s="412">
        <v>0</v>
      </c>
      <c r="G13754" s="412"/>
      <c r="H13754" s="413"/>
    </row>
    <row r="13755" spans="2:8" ht="40.5" x14ac:dyDescent="0.35">
      <c r="B13755" s="410" t="s">
        <v>14563</v>
      </c>
      <c r="C13755" s="411" t="s">
        <v>3420</v>
      </c>
      <c r="D13755" s="412">
        <v>0</v>
      </c>
      <c r="E13755" s="412">
        <v>90605.83</v>
      </c>
      <c r="F13755" s="412">
        <v>0</v>
      </c>
      <c r="G13755" s="412">
        <v>90605.83</v>
      </c>
      <c r="H13755" s="413"/>
    </row>
    <row r="13756" spans="2:8" ht="40.5" x14ac:dyDescent="0.35">
      <c r="B13756" s="410" t="s">
        <v>14564</v>
      </c>
      <c r="C13756" s="411" t="s">
        <v>3422</v>
      </c>
      <c r="D13756" s="412">
        <v>0</v>
      </c>
      <c r="E13756" s="412">
        <v>4891.7</v>
      </c>
      <c r="F13756" s="412">
        <v>0</v>
      </c>
      <c r="G13756" s="412">
        <v>4891.7</v>
      </c>
      <c r="H13756" s="413"/>
    </row>
    <row r="13757" spans="2:8" ht="27.75" x14ac:dyDescent="0.35">
      <c r="B13757" s="410" t="s">
        <v>14565</v>
      </c>
      <c r="C13757" s="411" t="s">
        <v>3424</v>
      </c>
      <c r="D13757" s="412">
        <v>0</v>
      </c>
      <c r="E13757" s="412">
        <v>4891.7</v>
      </c>
      <c r="F13757" s="412">
        <v>0</v>
      </c>
      <c r="G13757" s="412">
        <v>4891.7</v>
      </c>
      <c r="H13757" s="413"/>
    </row>
    <row r="13758" spans="2:8" x14ac:dyDescent="0.35">
      <c r="B13758" s="410" t="s">
        <v>14566</v>
      </c>
      <c r="C13758" s="411" t="s">
        <v>623</v>
      </c>
      <c r="D13758" s="412"/>
      <c r="E13758" s="412">
        <v>4891.7</v>
      </c>
      <c r="F13758" s="412">
        <v>0</v>
      </c>
      <c r="G13758" s="412"/>
      <c r="H13758" s="413"/>
    </row>
    <row r="13759" spans="2:8" ht="27.75" x14ac:dyDescent="0.35">
      <c r="B13759" s="410" t="s">
        <v>14567</v>
      </c>
      <c r="C13759" s="411" t="s">
        <v>3427</v>
      </c>
      <c r="D13759" s="412">
        <v>0</v>
      </c>
      <c r="E13759" s="412">
        <v>85714.13</v>
      </c>
      <c r="F13759" s="412">
        <v>0</v>
      </c>
      <c r="G13759" s="412">
        <v>85714.13</v>
      </c>
      <c r="H13759" s="413"/>
    </row>
    <row r="13760" spans="2:8" ht="27.75" x14ac:dyDescent="0.35">
      <c r="B13760" s="410" t="s">
        <v>14568</v>
      </c>
      <c r="C13760" s="411" t="s">
        <v>3429</v>
      </c>
      <c r="D13760" s="412">
        <v>0</v>
      </c>
      <c r="E13760" s="412">
        <v>85714.13</v>
      </c>
      <c r="F13760" s="412">
        <v>0</v>
      </c>
      <c r="G13760" s="412">
        <v>85714.13</v>
      </c>
      <c r="H13760" s="413"/>
    </row>
    <row r="13761" spans="2:8" ht="40.5" x14ac:dyDescent="0.35">
      <c r="B13761" s="410" t="s">
        <v>14569</v>
      </c>
      <c r="C13761" s="411" t="s">
        <v>613</v>
      </c>
      <c r="D13761" s="412"/>
      <c r="E13761" s="412">
        <v>1550</v>
      </c>
      <c r="F13761" s="412">
        <v>0</v>
      </c>
      <c r="G13761" s="412"/>
      <c r="H13761" s="413"/>
    </row>
    <row r="13762" spans="2:8" ht="40.5" x14ac:dyDescent="0.35">
      <c r="B13762" s="410" t="s">
        <v>14570</v>
      </c>
      <c r="C13762" s="411" t="s">
        <v>613</v>
      </c>
      <c r="D13762" s="412"/>
      <c r="E13762" s="412">
        <v>1090</v>
      </c>
      <c r="F13762" s="412">
        <v>0</v>
      </c>
      <c r="G13762" s="412"/>
      <c r="H13762" s="413"/>
    </row>
    <row r="13763" spans="2:8" ht="40.5" x14ac:dyDescent="0.35">
      <c r="B13763" s="410" t="s">
        <v>14571</v>
      </c>
      <c r="C13763" s="411" t="s">
        <v>613</v>
      </c>
      <c r="D13763" s="412"/>
      <c r="E13763" s="412">
        <v>483.41</v>
      </c>
      <c r="F13763" s="412">
        <v>0</v>
      </c>
      <c r="G13763" s="412"/>
      <c r="H13763" s="413"/>
    </row>
    <row r="13764" spans="2:8" ht="27.75" x14ac:dyDescent="0.35">
      <c r="B13764" s="410" t="s">
        <v>14572</v>
      </c>
      <c r="C13764" s="411" t="s">
        <v>615</v>
      </c>
      <c r="D13764" s="412"/>
      <c r="E13764" s="412">
        <v>10844</v>
      </c>
      <c r="F13764" s="412">
        <v>0</v>
      </c>
      <c r="G13764" s="412"/>
      <c r="H13764" s="413"/>
    </row>
    <row r="13765" spans="2:8" ht="27.75" x14ac:dyDescent="0.35">
      <c r="B13765" s="410" t="s">
        <v>14573</v>
      </c>
      <c r="C13765" s="411" t="s">
        <v>716</v>
      </c>
      <c r="D13765" s="412"/>
      <c r="E13765" s="412">
        <v>22508.639999999999</v>
      </c>
      <c r="F13765" s="412">
        <v>0</v>
      </c>
      <c r="G13765" s="412"/>
      <c r="H13765" s="413"/>
    </row>
    <row r="13766" spans="2:8" ht="40.5" x14ac:dyDescent="0.35">
      <c r="B13766" s="410" t="s">
        <v>14574</v>
      </c>
      <c r="C13766" s="411" t="s">
        <v>718</v>
      </c>
      <c r="D13766" s="412"/>
      <c r="E13766" s="412">
        <v>13357.99</v>
      </c>
      <c r="F13766" s="412">
        <v>0</v>
      </c>
      <c r="G13766" s="412"/>
      <c r="H13766" s="413"/>
    </row>
    <row r="13767" spans="2:8" ht="40.5" x14ac:dyDescent="0.35">
      <c r="B13767" s="410" t="s">
        <v>14575</v>
      </c>
      <c r="C13767" s="411" t="s">
        <v>720</v>
      </c>
      <c r="D13767" s="412"/>
      <c r="E13767" s="412">
        <v>11102.29</v>
      </c>
      <c r="F13767" s="412">
        <v>0</v>
      </c>
      <c r="G13767" s="412"/>
      <c r="H13767" s="413"/>
    </row>
    <row r="13768" spans="2:8" ht="27.75" x14ac:dyDescent="0.35">
      <c r="B13768" s="410" t="s">
        <v>14576</v>
      </c>
      <c r="C13768" s="411" t="s">
        <v>722</v>
      </c>
      <c r="D13768" s="412"/>
      <c r="E13768" s="412">
        <v>13171.8</v>
      </c>
      <c r="F13768" s="412">
        <v>0</v>
      </c>
      <c r="G13768" s="412"/>
      <c r="H13768" s="413"/>
    </row>
    <row r="13769" spans="2:8" x14ac:dyDescent="0.35">
      <c r="B13769" s="410" t="s">
        <v>14577</v>
      </c>
      <c r="C13769" s="411" t="s">
        <v>742</v>
      </c>
      <c r="D13769" s="412"/>
      <c r="E13769" s="412">
        <v>11606</v>
      </c>
      <c r="F13769" s="412">
        <v>0</v>
      </c>
      <c r="G13769" s="412"/>
      <c r="H13769" s="413"/>
    </row>
    <row r="13770" spans="2:8" x14ac:dyDescent="0.35">
      <c r="B13770" s="410" t="s">
        <v>14578</v>
      </c>
      <c r="C13770" s="411" t="s">
        <v>3440</v>
      </c>
      <c r="D13770" s="412">
        <v>0</v>
      </c>
      <c r="E13770" s="412">
        <v>40619.870000000003</v>
      </c>
      <c r="F13770" s="412">
        <v>0</v>
      </c>
      <c r="G13770" s="412">
        <v>40619.870000000003</v>
      </c>
      <c r="H13770" s="413"/>
    </row>
    <row r="13771" spans="2:8" x14ac:dyDescent="0.35">
      <c r="B13771" s="410" t="s">
        <v>14579</v>
      </c>
      <c r="C13771" s="411" t="s">
        <v>3442</v>
      </c>
      <c r="D13771" s="412">
        <v>0</v>
      </c>
      <c r="E13771" s="412">
        <v>345</v>
      </c>
      <c r="F13771" s="412">
        <v>0</v>
      </c>
      <c r="G13771" s="412">
        <v>345</v>
      </c>
      <c r="H13771" s="413"/>
    </row>
    <row r="13772" spans="2:8" x14ac:dyDescent="0.35">
      <c r="B13772" s="410" t="s">
        <v>14580</v>
      </c>
      <c r="C13772" s="411" t="s">
        <v>3444</v>
      </c>
      <c r="D13772" s="412">
        <v>0</v>
      </c>
      <c r="E13772" s="412">
        <v>345</v>
      </c>
      <c r="F13772" s="412">
        <v>0</v>
      </c>
      <c r="G13772" s="412">
        <v>345</v>
      </c>
      <c r="H13772" s="413"/>
    </row>
    <row r="13773" spans="2:8" ht="40.5" x14ac:dyDescent="0.35">
      <c r="B13773" s="410" t="s">
        <v>14581</v>
      </c>
      <c r="C13773" s="411" t="s">
        <v>744</v>
      </c>
      <c r="D13773" s="412"/>
      <c r="E13773" s="412">
        <v>345</v>
      </c>
      <c r="F13773" s="412">
        <v>0</v>
      </c>
      <c r="G13773" s="412"/>
      <c r="H13773" s="413"/>
    </row>
    <row r="13774" spans="2:8" x14ac:dyDescent="0.35">
      <c r="B13774" s="410" t="s">
        <v>14582</v>
      </c>
      <c r="C13774" s="411" t="s">
        <v>3447</v>
      </c>
      <c r="D13774" s="412">
        <v>0</v>
      </c>
      <c r="E13774" s="412">
        <v>40274.870000000003</v>
      </c>
      <c r="F13774" s="412">
        <v>0</v>
      </c>
      <c r="G13774" s="412">
        <v>40274.870000000003</v>
      </c>
      <c r="H13774" s="413"/>
    </row>
    <row r="13775" spans="2:8" ht="27.75" x14ac:dyDescent="0.35">
      <c r="B13775" s="410" t="s">
        <v>14583</v>
      </c>
      <c r="C13775" s="411" t="s">
        <v>3449</v>
      </c>
      <c r="D13775" s="412">
        <v>0</v>
      </c>
      <c r="E13775" s="412">
        <v>40274.870000000003</v>
      </c>
      <c r="F13775" s="412">
        <v>0</v>
      </c>
      <c r="G13775" s="412">
        <v>40274.870000000003</v>
      </c>
      <c r="H13775" s="413"/>
    </row>
    <row r="13776" spans="2:8" ht="40.5" x14ac:dyDescent="0.35">
      <c r="B13776" s="410" t="s">
        <v>14584</v>
      </c>
      <c r="C13776" s="411" t="s">
        <v>363</v>
      </c>
      <c r="D13776" s="412"/>
      <c r="E13776" s="412">
        <v>1332</v>
      </c>
      <c r="F13776" s="412">
        <v>0</v>
      </c>
      <c r="G13776" s="412"/>
      <c r="H13776" s="413"/>
    </row>
    <row r="13777" spans="2:8" ht="40.5" x14ac:dyDescent="0.35">
      <c r="B13777" s="410" t="s">
        <v>14585</v>
      </c>
      <c r="C13777" s="411" t="s">
        <v>363</v>
      </c>
      <c r="D13777" s="412"/>
      <c r="E13777" s="412">
        <v>743</v>
      </c>
      <c r="F13777" s="412">
        <v>0</v>
      </c>
      <c r="G13777" s="412"/>
      <c r="H13777" s="413"/>
    </row>
    <row r="13778" spans="2:8" ht="27.75" x14ac:dyDescent="0.35">
      <c r="B13778" s="410" t="s">
        <v>14586</v>
      </c>
      <c r="C13778" s="411" t="s">
        <v>372</v>
      </c>
      <c r="D13778" s="412"/>
      <c r="E13778" s="412">
        <v>465</v>
      </c>
      <c r="F13778" s="412">
        <v>0</v>
      </c>
      <c r="G13778" s="412"/>
      <c r="H13778" s="413"/>
    </row>
    <row r="13779" spans="2:8" ht="27.75" x14ac:dyDescent="0.35">
      <c r="B13779" s="410" t="s">
        <v>14587</v>
      </c>
      <c r="C13779" s="411" t="s">
        <v>388</v>
      </c>
      <c r="D13779" s="412"/>
      <c r="E13779" s="412">
        <v>1513</v>
      </c>
      <c r="F13779" s="412">
        <v>0</v>
      </c>
      <c r="G13779" s="412"/>
      <c r="H13779" s="413"/>
    </row>
    <row r="13780" spans="2:8" ht="27.75" x14ac:dyDescent="0.35">
      <c r="B13780" s="410" t="s">
        <v>14588</v>
      </c>
      <c r="C13780" s="411" t="s">
        <v>388</v>
      </c>
      <c r="D13780" s="412"/>
      <c r="E13780" s="412">
        <v>1487</v>
      </c>
      <c r="F13780" s="412">
        <v>0</v>
      </c>
      <c r="G13780" s="412"/>
      <c r="H13780" s="413"/>
    </row>
    <row r="13781" spans="2:8" ht="27.75" x14ac:dyDescent="0.35">
      <c r="B13781" s="410" t="s">
        <v>14589</v>
      </c>
      <c r="C13781" s="411" t="s">
        <v>388</v>
      </c>
      <c r="D13781" s="412"/>
      <c r="E13781" s="412">
        <v>2787.2</v>
      </c>
      <c r="F13781" s="412">
        <v>0</v>
      </c>
      <c r="G13781" s="412"/>
      <c r="H13781" s="413"/>
    </row>
    <row r="13782" spans="2:8" ht="27.75" x14ac:dyDescent="0.35">
      <c r="B13782" s="410" t="s">
        <v>14590</v>
      </c>
      <c r="C13782" s="411" t="s">
        <v>388</v>
      </c>
      <c r="D13782" s="412"/>
      <c r="E13782" s="412">
        <v>438</v>
      </c>
      <c r="F13782" s="412">
        <v>0</v>
      </c>
      <c r="G13782" s="412"/>
      <c r="H13782" s="413"/>
    </row>
    <row r="13783" spans="2:8" ht="27.75" x14ac:dyDescent="0.35">
      <c r="B13783" s="410" t="s">
        <v>14591</v>
      </c>
      <c r="C13783" s="411" t="s">
        <v>388</v>
      </c>
      <c r="D13783" s="412"/>
      <c r="E13783" s="412">
        <v>750</v>
      </c>
      <c r="F13783" s="412">
        <v>0</v>
      </c>
      <c r="G13783" s="412"/>
      <c r="H13783" s="413"/>
    </row>
    <row r="13784" spans="2:8" ht="27.75" x14ac:dyDescent="0.35">
      <c r="B13784" s="410" t="s">
        <v>14592</v>
      </c>
      <c r="C13784" s="411" t="s">
        <v>388</v>
      </c>
      <c r="D13784" s="412"/>
      <c r="E13784" s="412">
        <v>696</v>
      </c>
      <c r="F13784" s="412">
        <v>0</v>
      </c>
      <c r="G13784" s="412"/>
      <c r="H13784" s="413"/>
    </row>
    <row r="13785" spans="2:8" ht="27.75" x14ac:dyDescent="0.35">
      <c r="B13785" s="410" t="s">
        <v>14593</v>
      </c>
      <c r="C13785" s="411" t="s">
        <v>388</v>
      </c>
      <c r="D13785" s="412"/>
      <c r="E13785" s="412">
        <v>682</v>
      </c>
      <c r="F13785" s="412">
        <v>0</v>
      </c>
      <c r="G13785" s="412"/>
      <c r="H13785" s="413"/>
    </row>
    <row r="13786" spans="2:8" ht="27.75" x14ac:dyDescent="0.35">
      <c r="B13786" s="410" t="s">
        <v>14594</v>
      </c>
      <c r="C13786" s="411" t="s">
        <v>395</v>
      </c>
      <c r="D13786" s="412"/>
      <c r="E13786" s="412">
        <v>3549.6</v>
      </c>
      <c r="F13786" s="412">
        <v>0</v>
      </c>
      <c r="G13786" s="412"/>
      <c r="H13786" s="413"/>
    </row>
    <row r="13787" spans="2:8" ht="27.75" x14ac:dyDescent="0.35">
      <c r="B13787" s="410" t="s">
        <v>14595</v>
      </c>
      <c r="C13787" s="411" t="s">
        <v>395</v>
      </c>
      <c r="D13787" s="412"/>
      <c r="E13787" s="412">
        <v>2929</v>
      </c>
      <c r="F13787" s="412">
        <v>0</v>
      </c>
      <c r="G13787" s="412"/>
      <c r="H13787" s="413"/>
    </row>
    <row r="13788" spans="2:8" ht="27.75" x14ac:dyDescent="0.35">
      <c r="B13788" s="410" t="s">
        <v>14596</v>
      </c>
      <c r="C13788" s="411" t="s">
        <v>395</v>
      </c>
      <c r="D13788" s="412"/>
      <c r="E13788" s="412">
        <v>679.76</v>
      </c>
      <c r="F13788" s="412">
        <v>0</v>
      </c>
      <c r="G13788" s="412"/>
      <c r="H13788" s="413"/>
    </row>
    <row r="13789" spans="2:8" ht="27.75" x14ac:dyDescent="0.35">
      <c r="B13789" s="410" t="s">
        <v>14597</v>
      </c>
      <c r="C13789" s="411" t="s">
        <v>503</v>
      </c>
      <c r="D13789" s="412"/>
      <c r="E13789" s="412">
        <v>1604.28</v>
      </c>
      <c r="F13789" s="412">
        <v>0</v>
      </c>
      <c r="G13789" s="412"/>
      <c r="H13789" s="413"/>
    </row>
    <row r="13790" spans="2:8" ht="27.75" x14ac:dyDescent="0.35">
      <c r="B13790" s="410" t="s">
        <v>14598</v>
      </c>
      <c r="C13790" s="411" t="s">
        <v>503</v>
      </c>
      <c r="D13790" s="412"/>
      <c r="E13790" s="412">
        <v>653.08000000000004</v>
      </c>
      <c r="F13790" s="412">
        <v>0</v>
      </c>
      <c r="G13790" s="412"/>
      <c r="H13790" s="413"/>
    </row>
    <row r="13791" spans="2:8" ht="27.75" x14ac:dyDescent="0.35">
      <c r="B13791" s="410" t="s">
        <v>14599</v>
      </c>
      <c r="C13791" s="411" t="s">
        <v>503</v>
      </c>
      <c r="D13791" s="412"/>
      <c r="E13791" s="412">
        <v>2419.7600000000002</v>
      </c>
      <c r="F13791" s="412">
        <v>0</v>
      </c>
      <c r="G13791" s="412"/>
      <c r="H13791" s="413"/>
    </row>
    <row r="13792" spans="2:8" ht="27.75" x14ac:dyDescent="0.35">
      <c r="B13792" s="410" t="s">
        <v>14600</v>
      </c>
      <c r="C13792" s="411" t="s">
        <v>503</v>
      </c>
      <c r="D13792" s="412"/>
      <c r="E13792" s="412">
        <v>5376.6</v>
      </c>
      <c r="F13792" s="412">
        <v>0</v>
      </c>
      <c r="G13792" s="412"/>
      <c r="H13792" s="413"/>
    </row>
    <row r="13793" spans="2:8" ht="40.5" x14ac:dyDescent="0.35">
      <c r="B13793" s="410" t="s">
        <v>14601</v>
      </c>
      <c r="C13793" s="411" t="s">
        <v>613</v>
      </c>
      <c r="D13793" s="412"/>
      <c r="E13793" s="412">
        <v>893.99</v>
      </c>
      <c r="F13793" s="412">
        <v>0</v>
      </c>
      <c r="G13793" s="412"/>
      <c r="H13793" s="413"/>
    </row>
    <row r="13794" spans="2:8" ht="40.5" x14ac:dyDescent="0.35">
      <c r="B13794" s="410" t="s">
        <v>14602</v>
      </c>
      <c r="C13794" s="411" t="s">
        <v>613</v>
      </c>
      <c r="D13794" s="412"/>
      <c r="E13794" s="412">
        <v>730</v>
      </c>
      <c r="F13794" s="412">
        <v>0</v>
      </c>
      <c r="G13794" s="412"/>
      <c r="H13794" s="413"/>
    </row>
    <row r="13795" spans="2:8" ht="40.5" x14ac:dyDescent="0.35">
      <c r="B13795" s="410" t="s">
        <v>14603</v>
      </c>
      <c r="C13795" s="411" t="s">
        <v>613</v>
      </c>
      <c r="D13795" s="412"/>
      <c r="E13795" s="412">
        <v>1164.7</v>
      </c>
      <c r="F13795" s="412">
        <v>0</v>
      </c>
      <c r="G13795" s="412"/>
      <c r="H13795" s="413"/>
    </row>
    <row r="13796" spans="2:8" ht="40.5" x14ac:dyDescent="0.35">
      <c r="B13796" s="410" t="s">
        <v>14604</v>
      </c>
      <c r="C13796" s="411" t="s">
        <v>613</v>
      </c>
      <c r="D13796" s="412"/>
      <c r="E13796" s="412">
        <v>788</v>
      </c>
      <c r="F13796" s="412">
        <v>0</v>
      </c>
      <c r="G13796" s="412"/>
      <c r="H13796" s="413"/>
    </row>
    <row r="13797" spans="2:8" ht="66" x14ac:dyDescent="0.35">
      <c r="B13797" s="410" t="s">
        <v>14605</v>
      </c>
      <c r="C13797" s="411" t="s">
        <v>690</v>
      </c>
      <c r="D13797" s="412"/>
      <c r="E13797" s="412">
        <v>1083.44</v>
      </c>
      <c r="F13797" s="412">
        <v>0</v>
      </c>
      <c r="G13797" s="412"/>
      <c r="H13797" s="413"/>
    </row>
    <row r="13798" spans="2:8" ht="66" x14ac:dyDescent="0.35">
      <c r="B13798" s="410" t="s">
        <v>14606</v>
      </c>
      <c r="C13798" s="411" t="s">
        <v>690</v>
      </c>
      <c r="D13798" s="412"/>
      <c r="E13798" s="412">
        <v>1575.28</v>
      </c>
      <c r="F13798" s="412">
        <v>0</v>
      </c>
      <c r="G13798" s="412"/>
      <c r="H13798" s="413"/>
    </row>
    <row r="13799" spans="2:8" ht="66" x14ac:dyDescent="0.35">
      <c r="B13799" s="410" t="s">
        <v>14607</v>
      </c>
      <c r="C13799" s="411" t="s">
        <v>690</v>
      </c>
      <c r="D13799" s="412"/>
      <c r="E13799" s="412">
        <v>686.72</v>
      </c>
      <c r="F13799" s="412">
        <v>0</v>
      </c>
      <c r="G13799" s="412"/>
      <c r="H13799" s="413"/>
    </row>
    <row r="13800" spans="2:8" ht="66" x14ac:dyDescent="0.35">
      <c r="B13800" s="410" t="s">
        <v>14608</v>
      </c>
      <c r="C13800" s="411" t="s">
        <v>690</v>
      </c>
      <c r="D13800" s="412"/>
      <c r="E13800" s="412">
        <v>4617.96</v>
      </c>
      <c r="F13800" s="412">
        <v>0</v>
      </c>
      <c r="G13800" s="412"/>
      <c r="H13800" s="413"/>
    </row>
    <row r="13801" spans="2:8" ht="40.5" x14ac:dyDescent="0.35">
      <c r="B13801" s="410" t="s">
        <v>14609</v>
      </c>
      <c r="C13801" s="411" t="s">
        <v>744</v>
      </c>
      <c r="D13801" s="412"/>
      <c r="E13801" s="412">
        <v>629.5</v>
      </c>
      <c r="F13801" s="412">
        <v>0</v>
      </c>
      <c r="G13801" s="412"/>
      <c r="H13801" s="413"/>
    </row>
    <row r="13802" spans="2:8" x14ac:dyDescent="0.35">
      <c r="B13802" s="410" t="s">
        <v>14610</v>
      </c>
      <c r="C13802" s="411" t="s">
        <v>3477</v>
      </c>
      <c r="D13802" s="412">
        <v>0</v>
      </c>
      <c r="E13802" s="412">
        <v>58464</v>
      </c>
      <c r="F13802" s="412">
        <v>0</v>
      </c>
      <c r="G13802" s="412">
        <v>58464</v>
      </c>
      <c r="H13802" s="413"/>
    </row>
    <row r="13803" spans="2:8" x14ac:dyDescent="0.35">
      <c r="B13803" s="410" t="s">
        <v>14611</v>
      </c>
      <c r="C13803" s="411" t="s">
        <v>3479</v>
      </c>
      <c r="D13803" s="412">
        <v>0</v>
      </c>
      <c r="E13803" s="412">
        <v>58464</v>
      </c>
      <c r="F13803" s="412">
        <v>0</v>
      </c>
      <c r="G13803" s="412">
        <v>58464</v>
      </c>
      <c r="H13803" s="413"/>
    </row>
    <row r="13804" spans="2:8" ht="27.75" x14ac:dyDescent="0.35">
      <c r="B13804" s="410" t="s">
        <v>14612</v>
      </c>
      <c r="C13804" s="411" t="s">
        <v>3481</v>
      </c>
      <c r="D13804" s="412">
        <v>0</v>
      </c>
      <c r="E13804" s="412">
        <v>58464</v>
      </c>
      <c r="F13804" s="412">
        <v>0</v>
      </c>
      <c r="G13804" s="412">
        <v>58464</v>
      </c>
      <c r="H13804" s="413"/>
    </row>
    <row r="13805" spans="2:8" ht="27.75" x14ac:dyDescent="0.35">
      <c r="B13805" s="410" t="s">
        <v>14613</v>
      </c>
      <c r="C13805" s="411" t="s">
        <v>469</v>
      </c>
      <c r="D13805" s="412"/>
      <c r="E13805" s="412">
        <v>17632</v>
      </c>
      <c r="F13805" s="412">
        <v>0</v>
      </c>
      <c r="G13805" s="412"/>
      <c r="H13805" s="413"/>
    </row>
    <row r="13806" spans="2:8" x14ac:dyDescent="0.35">
      <c r="B13806" s="410" t="s">
        <v>14614</v>
      </c>
      <c r="C13806" s="411" t="s">
        <v>760</v>
      </c>
      <c r="D13806" s="412"/>
      <c r="E13806" s="412">
        <v>40832</v>
      </c>
      <c r="F13806" s="412">
        <v>0</v>
      </c>
      <c r="G13806" s="412"/>
      <c r="H13806" s="413"/>
    </row>
    <row r="13807" spans="2:8" ht="40.5" x14ac:dyDescent="0.35">
      <c r="B13807" s="410">
        <v>8272</v>
      </c>
      <c r="C13807" s="411" t="s">
        <v>14615</v>
      </c>
      <c r="D13807" s="412">
        <v>0</v>
      </c>
      <c r="E13807" s="412">
        <v>204320.78</v>
      </c>
      <c r="F13807" s="412">
        <v>0</v>
      </c>
      <c r="G13807" s="412">
        <v>204320.78</v>
      </c>
      <c r="H13807" s="413"/>
    </row>
    <row r="13808" spans="2:8" ht="27.75" x14ac:dyDescent="0.35">
      <c r="B13808" s="410" t="s">
        <v>14616</v>
      </c>
      <c r="C13808" s="411" t="s">
        <v>3485</v>
      </c>
      <c r="D13808" s="412">
        <v>0</v>
      </c>
      <c r="E13808" s="412">
        <v>204320.78</v>
      </c>
      <c r="F13808" s="412">
        <v>0</v>
      </c>
      <c r="G13808" s="412">
        <v>204320.78</v>
      </c>
      <c r="H13808" s="413"/>
    </row>
    <row r="13809" spans="2:8" x14ac:dyDescent="0.35">
      <c r="B13809" s="410" t="s">
        <v>14617</v>
      </c>
      <c r="C13809" s="411" t="s">
        <v>3487</v>
      </c>
      <c r="D13809" s="412">
        <v>0</v>
      </c>
      <c r="E13809" s="412">
        <v>204320.78</v>
      </c>
      <c r="F13809" s="412">
        <v>0</v>
      </c>
      <c r="G13809" s="412">
        <v>204320.78</v>
      </c>
      <c r="H13809" s="413"/>
    </row>
    <row r="13810" spans="2:8" x14ac:dyDescent="0.35">
      <c r="B13810" s="410" t="s">
        <v>14618</v>
      </c>
      <c r="C13810" s="411" t="s">
        <v>3489</v>
      </c>
      <c r="D13810" s="412">
        <v>0</v>
      </c>
      <c r="E13810" s="412">
        <v>198401.31</v>
      </c>
      <c r="F13810" s="412">
        <v>0</v>
      </c>
      <c r="G13810" s="412">
        <v>198401.31</v>
      </c>
      <c r="H13810" s="413"/>
    </row>
    <row r="13811" spans="2:8" x14ac:dyDescent="0.35">
      <c r="B13811" s="410" t="s">
        <v>14619</v>
      </c>
      <c r="C13811" s="411" t="s">
        <v>3491</v>
      </c>
      <c r="D13811" s="412">
        <v>0</v>
      </c>
      <c r="E13811" s="412">
        <v>198401.31</v>
      </c>
      <c r="F13811" s="412">
        <v>0</v>
      </c>
      <c r="G13811" s="412">
        <v>198401.31</v>
      </c>
      <c r="H13811" s="413"/>
    </row>
    <row r="13812" spans="2:8" ht="27.75" x14ac:dyDescent="0.35">
      <c r="B13812" s="410" t="s">
        <v>14620</v>
      </c>
      <c r="C13812" s="411" t="s">
        <v>350</v>
      </c>
      <c r="D13812" s="412"/>
      <c r="E13812" s="412">
        <v>609</v>
      </c>
      <c r="F13812" s="412">
        <v>0</v>
      </c>
      <c r="G13812" s="412"/>
      <c r="H13812" s="413"/>
    </row>
    <row r="13813" spans="2:8" ht="27.75" x14ac:dyDescent="0.35">
      <c r="B13813" s="410" t="s">
        <v>14621</v>
      </c>
      <c r="C13813" s="411" t="s">
        <v>350</v>
      </c>
      <c r="D13813" s="412"/>
      <c r="E13813" s="412">
        <v>1500</v>
      </c>
      <c r="F13813" s="412">
        <v>0</v>
      </c>
      <c r="G13813" s="412"/>
      <c r="H13813" s="413"/>
    </row>
    <row r="13814" spans="2:8" ht="27.75" x14ac:dyDescent="0.35">
      <c r="B13814" s="410" t="s">
        <v>14622</v>
      </c>
      <c r="C13814" s="411" t="s">
        <v>350</v>
      </c>
      <c r="D13814" s="412"/>
      <c r="E13814" s="412">
        <v>1800</v>
      </c>
      <c r="F13814" s="412">
        <v>0</v>
      </c>
      <c r="G13814" s="412"/>
      <c r="H13814" s="413"/>
    </row>
    <row r="13815" spans="2:8" ht="27.75" x14ac:dyDescent="0.35">
      <c r="B13815" s="410" t="s">
        <v>14623</v>
      </c>
      <c r="C13815" s="411" t="s">
        <v>350</v>
      </c>
      <c r="D13815" s="412"/>
      <c r="E13815" s="412">
        <v>2065</v>
      </c>
      <c r="F13815" s="412">
        <v>0</v>
      </c>
      <c r="G13815" s="412"/>
      <c r="H13815" s="413"/>
    </row>
    <row r="13816" spans="2:8" ht="27.75" x14ac:dyDescent="0.35">
      <c r="B13816" s="410" t="s">
        <v>14624</v>
      </c>
      <c r="C13816" s="411" t="s">
        <v>350</v>
      </c>
      <c r="D13816" s="412"/>
      <c r="E13816" s="412">
        <v>9026</v>
      </c>
      <c r="F13816" s="412">
        <v>0</v>
      </c>
      <c r="G13816" s="412"/>
      <c r="H13816" s="413"/>
    </row>
    <row r="13817" spans="2:8" ht="40.5" x14ac:dyDescent="0.35">
      <c r="B13817" s="410" t="s">
        <v>14625</v>
      </c>
      <c r="C13817" s="411" t="s">
        <v>363</v>
      </c>
      <c r="D13817" s="412"/>
      <c r="E13817" s="412">
        <v>1800</v>
      </c>
      <c r="F13817" s="412">
        <v>0</v>
      </c>
      <c r="G13817" s="412"/>
      <c r="H13817" s="413"/>
    </row>
    <row r="13818" spans="2:8" ht="40.5" x14ac:dyDescent="0.35">
      <c r="B13818" s="410" t="s">
        <v>14626</v>
      </c>
      <c r="C13818" s="411" t="s">
        <v>363</v>
      </c>
      <c r="D13818" s="412"/>
      <c r="E13818" s="412">
        <v>2000</v>
      </c>
      <c r="F13818" s="412">
        <v>0</v>
      </c>
      <c r="G13818" s="412"/>
      <c r="H13818" s="413"/>
    </row>
    <row r="13819" spans="2:8" ht="40.5" x14ac:dyDescent="0.35">
      <c r="B13819" s="410" t="s">
        <v>14627</v>
      </c>
      <c r="C13819" s="411" t="s">
        <v>363</v>
      </c>
      <c r="D13819" s="412"/>
      <c r="E13819" s="412">
        <v>2000</v>
      </c>
      <c r="F13819" s="412">
        <v>0</v>
      </c>
      <c r="G13819" s="412"/>
      <c r="H13819" s="413"/>
    </row>
    <row r="13820" spans="2:8" ht="40.5" x14ac:dyDescent="0.35">
      <c r="B13820" s="410" t="s">
        <v>14628</v>
      </c>
      <c r="C13820" s="411" t="s">
        <v>363</v>
      </c>
      <c r="D13820" s="412"/>
      <c r="E13820" s="412">
        <v>1700</v>
      </c>
      <c r="F13820" s="412">
        <v>0</v>
      </c>
      <c r="G13820" s="412"/>
      <c r="H13820" s="413"/>
    </row>
    <row r="13821" spans="2:8" ht="40.5" x14ac:dyDescent="0.35">
      <c r="B13821" s="410" t="s">
        <v>14629</v>
      </c>
      <c r="C13821" s="411" t="s">
        <v>363</v>
      </c>
      <c r="D13821" s="412"/>
      <c r="E13821" s="412">
        <v>2000</v>
      </c>
      <c r="F13821" s="412">
        <v>0</v>
      </c>
      <c r="G13821" s="412"/>
      <c r="H13821" s="413"/>
    </row>
    <row r="13822" spans="2:8" ht="40.5" x14ac:dyDescent="0.35">
      <c r="B13822" s="410" t="s">
        <v>14630</v>
      </c>
      <c r="C13822" s="411" t="s">
        <v>363</v>
      </c>
      <c r="D13822" s="412"/>
      <c r="E13822" s="412">
        <v>778</v>
      </c>
      <c r="F13822" s="412">
        <v>0</v>
      </c>
      <c r="G13822" s="412"/>
      <c r="H13822" s="413"/>
    </row>
    <row r="13823" spans="2:8" ht="40.5" x14ac:dyDescent="0.35">
      <c r="B13823" s="410" t="s">
        <v>14631</v>
      </c>
      <c r="C13823" s="411" t="s">
        <v>363</v>
      </c>
      <c r="D13823" s="412"/>
      <c r="E13823" s="412">
        <v>778</v>
      </c>
      <c r="F13823" s="412">
        <v>0</v>
      </c>
      <c r="G13823" s="412"/>
      <c r="H13823" s="413"/>
    </row>
    <row r="13824" spans="2:8" ht="53.25" x14ac:dyDescent="0.35">
      <c r="B13824" s="410" t="s">
        <v>14632</v>
      </c>
      <c r="C13824" s="411" t="s">
        <v>368</v>
      </c>
      <c r="D13824" s="412"/>
      <c r="E13824" s="412">
        <v>10000</v>
      </c>
      <c r="F13824" s="412">
        <v>0</v>
      </c>
      <c r="G13824" s="412"/>
      <c r="H13824" s="413"/>
    </row>
    <row r="13825" spans="2:8" ht="27.75" x14ac:dyDescent="0.35">
      <c r="B13825" s="410" t="s">
        <v>14633</v>
      </c>
      <c r="C13825" s="411" t="s">
        <v>372</v>
      </c>
      <c r="D13825" s="412"/>
      <c r="E13825" s="412">
        <v>3550.02</v>
      </c>
      <c r="F13825" s="412">
        <v>0</v>
      </c>
      <c r="G13825" s="412"/>
      <c r="H13825" s="413"/>
    </row>
    <row r="13826" spans="2:8" ht="27.75" x14ac:dyDescent="0.35">
      <c r="B13826" s="410" t="s">
        <v>14634</v>
      </c>
      <c r="C13826" s="411" t="s">
        <v>372</v>
      </c>
      <c r="D13826" s="412"/>
      <c r="E13826" s="412">
        <v>4962.5</v>
      </c>
      <c r="F13826" s="412">
        <v>0</v>
      </c>
      <c r="G13826" s="412"/>
      <c r="H13826" s="413"/>
    </row>
    <row r="13827" spans="2:8" ht="27.75" x14ac:dyDescent="0.35">
      <c r="B13827" s="410" t="s">
        <v>14635</v>
      </c>
      <c r="C13827" s="411" t="s">
        <v>372</v>
      </c>
      <c r="D13827" s="412"/>
      <c r="E13827" s="412">
        <v>200</v>
      </c>
      <c r="F13827" s="412">
        <v>0</v>
      </c>
      <c r="G13827" s="412"/>
      <c r="H13827" s="413"/>
    </row>
    <row r="13828" spans="2:8" ht="27.75" x14ac:dyDescent="0.35">
      <c r="B13828" s="410" t="s">
        <v>14636</v>
      </c>
      <c r="C13828" s="411" t="s">
        <v>372</v>
      </c>
      <c r="D13828" s="412"/>
      <c r="E13828" s="412">
        <v>1214.33</v>
      </c>
      <c r="F13828" s="412">
        <v>0</v>
      </c>
      <c r="G13828" s="412"/>
      <c r="H13828" s="413"/>
    </row>
    <row r="13829" spans="2:8" ht="27.75" x14ac:dyDescent="0.35">
      <c r="B13829" s="410" t="s">
        <v>14637</v>
      </c>
      <c r="C13829" s="411" t="s">
        <v>372</v>
      </c>
      <c r="D13829" s="412"/>
      <c r="E13829" s="412">
        <v>1093</v>
      </c>
      <c r="F13829" s="412">
        <v>0</v>
      </c>
      <c r="G13829" s="412"/>
      <c r="H13829" s="413"/>
    </row>
    <row r="13830" spans="2:8" ht="27.75" x14ac:dyDescent="0.35">
      <c r="B13830" s="410" t="s">
        <v>14638</v>
      </c>
      <c r="C13830" s="411" t="s">
        <v>386</v>
      </c>
      <c r="D13830" s="412"/>
      <c r="E13830" s="412">
        <v>8000</v>
      </c>
      <c r="F13830" s="412">
        <v>0</v>
      </c>
      <c r="G13830" s="412"/>
      <c r="H13830" s="413"/>
    </row>
    <row r="13831" spans="2:8" ht="27.75" x14ac:dyDescent="0.35">
      <c r="B13831" s="410" t="s">
        <v>14639</v>
      </c>
      <c r="C13831" s="411" t="s">
        <v>388</v>
      </c>
      <c r="D13831" s="412"/>
      <c r="E13831" s="412">
        <v>2966.8</v>
      </c>
      <c r="F13831" s="412">
        <v>0</v>
      </c>
      <c r="G13831" s="412"/>
      <c r="H13831" s="413"/>
    </row>
    <row r="13832" spans="2:8" ht="27.75" x14ac:dyDescent="0.35">
      <c r="B13832" s="410" t="s">
        <v>14640</v>
      </c>
      <c r="C13832" s="411" t="s">
        <v>388</v>
      </c>
      <c r="D13832" s="412"/>
      <c r="E13832" s="412">
        <v>1000</v>
      </c>
      <c r="F13832" s="412">
        <v>0</v>
      </c>
      <c r="G13832" s="412"/>
      <c r="H13832" s="413"/>
    </row>
    <row r="13833" spans="2:8" ht="27.75" x14ac:dyDescent="0.35">
      <c r="B13833" s="410" t="s">
        <v>14641</v>
      </c>
      <c r="C13833" s="411" t="s">
        <v>388</v>
      </c>
      <c r="D13833" s="412"/>
      <c r="E13833" s="412">
        <v>1000</v>
      </c>
      <c r="F13833" s="412">
        <v>0</v>
      </c>
      <c r="G13833" s="412"/>
      <c r="H13833" s="413"/>
    </row>
    <row r="13834" spans="2:8" ht="27.75" x14ac:dyDescent="0.35">
      <c r="B13834" s="410" t="s">
        <v>14642</v>
      </c>
      <c r="C13834" s="411" t="s">
        <v>395</v>
      </c>
      <c r="D13834" s="412"/>
      <c r="E13834" s="412">
        <v>395.65</v>
      </c>
      <c r="F13834" s="412">
        <v>0</v>
      </c>
      <c r="G13834" s="412"/>
      <c r="H13834" s="413"/>
    </row>
    <row r="13835" spans="2:8" ht="27.75" x14ac:dyDescent="0.35">
      <c r="B13835" s="410" t="s">
        <v>14643</v>
      </c>
      <c r="C13835" s="411" t="s">
        <v>395</v>
      </c>
      <c r="D13835" s="412"/>
      <c r="E13835" s="412">
        <v>1500</v>
      </c>
      <c r="F13835" s="412">
        <v>0</v>
      </c>
      <c r="G13835" s="412"/>
      <c r="H13835" s="413"/>
    </row>
    <row r="13836" spans="2:8" ht="27.75" x14ac:dyDescent="0.35">
      <c r="B13836" s="410" t="s">
        <v>14644</v>
      </c>
      <c r="C13836" s="411" t="s">
        <v>395</v>
      </c>
      <c r="D13836" s="412"/>
      <c r="E13836" s="412">
        <v>1850</v>
      </c>
      <c r="F13836" s="412">
        <v>0</v>
      </c>
      <c r="G13836" s="412"/>
      <c r="H13836" s="413"/>
    </row>
    <row r="13837" spans="2:8" ht="27.75" x14ac:dyDescent="0.35">
      <c r="B13837" s="410" t="s">
        <v>14645</v>
      </c>
      <c r="C13837" s="411" t="s">
        <v>399</v>
      </c>
      <c r="D13837" s="412"/>
      <c r="E13837" s="412">
        <v>10000</v>
      </c>
      <c r="F13837" s="412">
        <v>0</v>
      </c>
      <c r="G13837" s="412"/>
      <c r="H13837" s="413"/>
    </row>
    <row r="13838" spans="2:8" ht="40.5" x14ac:dyDescent="0.35">
      <c r="B13838" s="410" t="s">
        <v>14646</v>
      </c>
      <c r="C13838" s="411" t="s">
        <v>409</v>
      </c>
      <c r="D13838" s="412"/>
      <c r="E13838" s="412">
        <v>15000</v>
      </c>
      <c r="F13838" s="412">
        <v>0</v>
      </c>
      <c r="G13838" s="412"/>
      <c r="H13838" s="413"/>
    </row>
    <row r="13839" spans="2:8" ht="27.75" x14ac:dyDescent="0.35">
      <c r="B13839" s="410" t="s">
        <v>14647</v>
      </c>
      <c r="C13839" s="411" t="s">
        <v>486</v>
      </c>
      <c r="D13839" s="412"/>
      <c r="E13839" s="412">
        <v>5000</v>
      </c>
      <c r="F13839" s="412">
        <v>0</v>
      </c>
      <c r="G13839" s="412"/>
      <c r="H13839" s="413"/>
    </row>
    <row r="13840" spans="2:8" ht="27.75" x14ac:dyDescent="0.35">
      <c r="B13840" s="410" t="s">
        <v>14648</v>
      </c>
      <c r="C13840" s="411" t="s">
        <v>486</v>
      </c>
      <c r="D13840" s="412"/>
      <c r="E13840" s="412">
        <v>5000</v>
      </c>
      <c r="F13840" s="412">
        <v>0</v>
      </c>
      <c r="G13840" s="412"/>
      <c r="H13840" s="413"/>
    </row>
    <row r="13841" spans="2:8" ht="40.5" x14ac:dyDescent="0.35">
      <c r="B13841" s="410" t="s">
        <v>14649</v>
      </c>
      <c r="C13841" s="411" t="s">
        <v>519</v>
      </c>
      <c r="D13841" s="412"/>
      <c r="E13841" s="412">
        <v>7000</v>
      </c>
      <c r="F13841" s="412">
        <v>0</v>
      </c>
      <c r="G13841" s="412"/>
      <c r="H13841" s="413"/>
    </row>
    <row r="13842" spans="2:8" ht="40.5" x14ac:dyDescent="0.35">
      <c r="B13842" s="410" t="s">
        <v>14650</v>
      </c>
      <c r="C13842" s="411" t="s">
        <v>519</v>
      </c>
      <c r="D13842" s="412"/>
      <c r="E13842" s="412">
        <v>9499.99</v>
      </c>
      <c r="F13842" s="412">
        <v>0</v>
      </c>
      <c r="G13842" s="412"/>
      <c r="H13842" s="413"/>
    </row>
    <row r="13843" spans="2:8" x14ac:dyDescent="0.35">
      <c r="B13843" s="410" t="s">
        <v>14651</v>
      </c>
      <c r="C13843" s="411" t="s">
        <v>529</v>
      </c>
      <c r="D13843" s="412"/>
      <c r="E13843" s="412">
        <v>3000</v>
      </c>
      <c r="F13843" s="412">
        <v>0</v>
      </c>
      <c r="G13843" s="412"/>
      <c r="H13843" s="413"/>
    </row>
    <row r="13844" spans="2:8" ht="27.75" x14ac:dyDescent="0.35">
      <c r="B13844" s="410" t="s">
        <v>14652</v>
      </c>
      <c r="C13844" s="411" t="s">
        <v>571</v>
      </c>
      <c r="D13844" s="412"/>
      <c r="E13844" s="412">
        <v>18560</v>
      </c>
      <c r="F13844" s="412">
        <v>0</v>
      </c>
      <c r="G13844" s="412"/>
      <c r="H13844" s="413"/>
    </row>
    <row r="13845" spans="2:8" ht="40.5" x14ac:dyDescent="0.35">
      <c r="B13845" s="410" t="s">
        <v>14653</v>
      </c>
      <c r="C13845" s="411" t="s">
        <v>613</v>
      </c>
      <c r="D13845" s="412"/>
      <c r="E13845" s="412">
        <v>1200</v>
      </c>
      <c r="F13845" s="412">
        <v>0</v>
      </c>
      <c r="G13845" s="412"/>
      <c r="H13845" s="413"/>
    </row>
    <row r="13846" spans="2:8" ht="40.5" x14ac:dyDescent="0.35">
      <c r="B13846" s="410" t="s">
        <v>14654</v>
      </c>
      <c r="C13846" s="411" t="s">
        <v>613</v>
      </c>
      <c r="D13846" s="412"/>
      <c r="E13846" s="412">
        <v>2300</v>
      </c>
      <c r="F13846" s="412">
        <v>0</v>
      </c>
      <c r="G13846" s="412"/>
      <c r="H13846" s="413"/>
    </row>
    <row r="13847" spans="2:8" ht="40.5" x14ac:dyDescent="0.35">
      <c r="B13847" s="410" t="s">
        <v>14655</v>
      </c>
      <c r="C13847" s="411" t="s">
        <v>613</v>
      </c>
      <c r="D13847" s="412"/>
      <c r="E13847" s="412">
        <v>759</v>
      </c>
      <c r="F13847" s="412">
        <v>0</v>
      </c>
      <c r="G13847" s="412"/>
      <c r="H13847" s="413"/>
    </row>
    <row r="13848" spans="2:8" ht="27.75" x14ac:dyDescent="0.35">
      <c r="B13848" s="410" t="s">
        <v>14656</v>
      </c>
      <c r="C13848" s="411" t="s">
        <v>619</v>
      </c>
      <c r="D13848" s="412"/>
      <c r="E13848" s="412">
        <v>10800</v>
      </c>
      <c r="F13848" s="412">
        <v>0</v>
      </c>
      <c r="G13848" s="412"/>
      <c r="H13848" s="413"/>
    </row>
    <row r="13849" spans="2:8" ht="27.75" x14ac:dyDescent="0.35">
      <c r="B13849" s="410" t="s">
        <v>14657</v>
      </c>
      <c r="C13849" s="411" t="s">
        <v>619</v>
      </c>
      <c r="D13849" s="412"/>
      <c r="E13849" s="412">
        <v>10799.99</v>
      </c>
      <c r="F13849" s="412">
        <v>0</v>
      </c>
      <c r="G13849" s="412"/>
      <c r="H13849" s="413"/>
    </row>
    <row r="13850" spans="2:8" ht="27.75" x14ac:dyDescent="0.35">
      <c r="B13850" s="410" t="s">
        <v>14658</v>
      </c>
      <c r="C13850" s="411" t="s">
        <v>619</v>
      </c>
      <c r="D13850" s="412"/>
      <c r="E13850" s="412">
        <v>10800</v>
      </c>
      <c r="F13850" s="412">
        <v>0</v>
      </c>
      <c r="G13850" s="412"/>
      <c r="H13850" s="413"/>
    </row>
    <row r="13851" spans="2:8" x14ac:dyDescent="0.35">
      <c r="B13851" s="410" t="s">
        <v>14659</v>
      </c>
      <c r="C13851" s="411" t="s">
        <v>623</v>
      </c>
      <c r="D13851" s="412"/>
      <c r="E13851" s="412">
        <v>200</v>
      </c>
      <c r="F13851" s="412">
        <v>0</v>
      </c>
      <c r="G13851" s="412"/>
      <c r="H13851" s="413"/>
    </row>
    <row r="13852" spans="2:8" x14ac:dyDescent="0.35">
      <c r="B13852" s="410" t="s">
        <v>14660</v>
      </c>
      <c r="C13852" s="411" t="s">
        <v>623</v>
      </c>
      <c r="D13852" s="412"/>
      <c r="E13852" s="412">
        <v>2276</v>
      </c>
      <c r="F13852" s="412">
        <v>0</v>
      </c>
      <c r="G13852" s="412"/>
      <c r="H13852" s="413"/>
    </row>
    <row r="13853" spans="2:8" x14ac:dyDescent="0.35">
      <c r="B13853" s="410" t="s">
        <v>14661</v>
      </c>
      <c r="C13853" s="411" t="s">
        <v>623</v>
      </c>
      <c r="D13853" s="412"/>
      <c r="E13853" s="412">
        <v>1320</v>
      </c>
      <c r="F13853" s="412">
        <v>0</v>
      </c>
      <c r="G13853" s="412"/>
      <c r="H13853" s="413"/>
    </row>
    <row r="13854" spans="2:8" x14ac:dyDescent="0.35">
      <c r="B13854" s="410" t="s">
        <v>14662</v>
      </c>
      <c r="C13854" s="411" t="s">
        <v>623</v>
      </c>
      <c r="D13854" s="412"/>
      <c r="E13854" s="412">
        <v>2613</v>
      </c>
      <c r="F13854" s="412">
        <v>0</v>
      </c>
      <c r="G13854" s="412"/>
      <c r="H13854" s="413"/>
    </row>
    <row r="13855" spans="2:8" ht="40.5" x14ac:dyDescent="0.35">
      <c r="B13855" s="410" t="s">
        <v>14663</v>
      </c>
      <c r="C13855" s="411" t="s">
        <v>744</v>
      </c>
      <c r="D13855" s="412"/>
      <c r="E13855" s="412">
        <v>1685.03</v>
      </c>
      <c r="F13855" s="412">
        <v>0</v>
      </c>
      <c r="G13855" s="412"/>
      <c r="H13855" s="413"/>
    </row>
    <row r="13856" spans="2:8" ht="40.5" x14ac:dyDescent="0.35">
      <c r="B13856" s="410" t="s">
        <v>14664</v>
      </c>
      <c r="C13856" s="411" t="s">
        <v>744</v>
      </c>
      <c r="D13856" s="412"/>
      <c r="E13856" s="412">
        <v>1060</v>
      </c>
      <c r="F13856" s="412">
        <v>0</v>
      </c>
      <c r="G13856" s="412"/>
      <c r="H13856" s="413"/>
    </row>
    <row r="13857" spans="2:8" ht="27.75" x14ac:dyDescent="0.35">
      <c r="B13857" s="410" t="s">
        <v>14665</v>
      </c>
      <c r="C13857" s="411" t="s">
        <v>818</v>
      </c>
      <c r="D13857" s="412"/>
      <c r="E13857" s="412">
        <v>3500</v>
      </c>
      <c r="F13857" s="412">
        <v>0</v>
      </c>
      <c r="G13857" s="412"/>
      <c r="H13857" s="413"/>
    </row>
    <row r="13858" spans="2:8" ht="27.75" x14ac:dyDescent="0.35">
      <c r="B13858" s="410" t="s">
        <v>14666</v>
      </c>
      <c r="C13858" s="411" t="s">
        <v>885</v>
      </c>
      <c r="D13858" s="412"/>
      <c r="E13858" s="412">
        <v>12240</v>
      </c>
      <c r="F13858" s="412">
        <v>0</v>
      </c>
      <c r="G13858" s="412"/>
      <c r="H13858" s="413"/>
    </row>
    <row r="13859" spans="2:8" ht="27.75" x14ac:dyDescent="0.35">
      <c r="B13859" s="410" t="s">
        <v>14667</v>
      </c>
      <c r="C13859" s="411" t="s">
        <v>3540</v>
      </c>
      <c r="D13859" s="412">
        <v>0</v>
      </c>
      <c r="E13859" s="412">
        <v>5919.47</v>
      </c>
      <c r="F13859" s="412">
        <v>0</v>
      </c>
      <c r="G13859" s="412">
        <v>5919.47</v>
      </c>
      <c r="H13859" s="413"/>
    </row>
    <row r="13860" spans="2:8" x14ac:dyDescent="0.35">
      <c r="B13860" s="410" t="s">
        <v>14668</v>
      </c>
      <c r="C13860" s="411" t="s">
        <v>127</v>
      </c>
      <c r="D13860" s="412">
        <v>0</v>
      </c>
      <c r="E13860" s="412">
        <v>5919.47</v>
      </c>
      <c r="F13860" s="412">
        <v>0</v>
      </c>
      <c r="G13860" s="412">
        <v>5919.47</v>
      </c>
      <c r="H13860" s="413"/>
    </row>
    <row r="13861" spans="2:8" ht="27.75" x14ac:dyDescent="0.35">
      <c r="B13861" s="410" t="s">
        <v>14669</v>
      </c>
      <c r="C13861" s="411" t="s">
        <v>372</v>
      </c>
      <c r="D13861" s="412"/>
      <c r="E13861" s="412">
        <v>919.47</v>
      </c>
      <c r="F13861" s="412">
        <v>0</v>
      </c>
      <c r="G13861" s="412"/>
      <c r="H13861" s="413"/>
    </row>
    <row r="13862" spans="2:8" ht="40.5" x14ac:dyDescent="0.35">
      <c r="B13862" s="410" t="s">
        <v>14670</v>
      </c>
      <c r="C13862" s="411" t="s">
        <v>613</v>
      </c>
      <c r="D13862" s="412"/>
      <c r="E13862" s="412">
        <v>1000</v>
      </c>
      <c r="F13862" s="412">
        <v>0</v>
      </c>
      <c r="G13862" s="412"/>
      <c r="H13862" s="413"/>
    </row>
    <row r="13863" spans="2:8" ht="40.5" x14ac:dyDescent="0.35">
      <c r="B13863" s="410" t="s">
        <v>14671</v>
      </c>
      <c r="C13863" s="411" t="s">
        <v>702</v>
      </c>
      <c r="D13863" s="412"/>
      <c r="E13863" s="412">
        <v>2000</v>
      </c>
      <c r="F13863" s="412">
        <v>0</v>
      </c>
      <c r="G13863" s="412"/>
      <c r="H13863" s="413"/>
    </row>
    <row r="13864" spans="2:8" ht="40.5" x14ac:dyDescent="0.35">
      <c r="B13864" s="410" t="s">
        <v>14672</v>
      </c>
      <c r="C13864" s="411" t="s">
        <v>744</v>
      </c>
      <c r="D13864" s="412"/>
      <c r="E13864" s="412">
        <v>2000</v>
      </c>
      <c r="F13864" s="412">
        <v>0</v>
      </c>
      <c r="G13864" s="412"/>
      <c r="H13864" s="413"/>
    </row>
    <row r="13865" spans="2:8" ht="27.75" x14ac:dyDescent="0.35">
      <c r="B13865" s="410">
        <v>8276</v>
      </c>
      <c r="C13865" s="411" t="s">
        <v>14673</v>
      </c>
      <c r="D13865" s="412">
        <v>0</v>
      </c>
      <c r="E13865" s="412">
        <v>393510</v>
      </c>
      <c r="F13865" s="412">
        <v>0</v>
      </c>
      <c r="G13865" s="412">
        <v>393510</v>
      </c>
      <c r="H13865" s="413"/>
    </row>
    <row r="13866" spans="2:8" ht="27.75" x14ac:dyDescent="0.35">
      <c r="B13866" s="410" t="s">
        <v>14674</v>
      </c>
      <c r="C13866" s="411" t="s">
        <v>3588</v>
      </c>
      <c r="D13866" s="412">
        <v>0</v>
      </c>
      <c r="E13866" s="412">
        <v>393510</v>
      </c>
      <c r="F13866" s="412">
        <v>0</v>
      </c>
      <c r="G13866" s="412">
        <v>393510</v>
      </c>
      <c r="H13866" s="413"/>
    </row>
    <row r="13867" spans="2:8" ht="27.75" x14ac:dyDescent="0.35">
      <c r="B13867" s="410" t="s">
        <v>14675</v>
      </c>
      <c r="C13867" s="411" t="s">
        <v>3590</v>
      </c>
      <c r="D13867" s="412">
        <v>0</v>
      </c>
      <c r="E13867" s="412">
        <v>332636.08</v>
      </c>
      <c r="F13867" s="412">
        <v>0</v>
      </c>
      <c r="G13867" s="412">
        <v>332636.08</v>
      </c>
      <c r="H13867" s="413"/>
    </row>
    <row r="13868" spans="2:8" x14ac:dyDescent="0.35">
      <c r="B13868" s="410" t="s">
        <v>14676</v>
      </c>
      <c r="C13868" s="411" t="s">
        <v>3592</v>
      </c>
      <c r="D13868" s="412">
        <v>0</v>
      </c>
      <c r="E13868" s="412">
        <v>274986.12</v>
      </c>
      <c r="F13868" s="412">
        <v>0</v>
      </c>
      <c r="G13868" s="412">
        <v>274986.12</v>
      </c>
      <c r="H13868" s="413"/>
    </row>
    <row r="13869" spans="2:8" x14ac:dyDescent="0.35">
      <c r="B13869" s="410" t="s">
        <v>14677</v>
      </c>
      <c r="C13869" s="411" t="s">
        <v>3594</v>
      </c>
      <c r="D13869" s="412">
        <v>0</v>
      </c>
      <c r="E13869" s="412">
        <v>274986.12</v>
      </c>
      <c r="F13869" s="412">
        <v>0</v>
      </c>
      <c r="G13869" s="412">
        <v>274986.12</v>
      </c>
      <c r="H13869" s="413"/>
    </row>
    <row r="13870" spans="2:8" ht="27.75" x14ac:dyDescent="0.35">
      <c r="B13870" s="410" t="s">
        <v>14678</v>
      </c>
      <c r="C13870" s="411" t="s">
        <v>471</v>
      </c>
      <c r="D13870" s="412"/>
      <c r="E13870" s="412">
        <v>3480</v>
      </c>
      <c r="F13870" s="412">
        <v>0</v>
      </c>
      <c r="G13870" s="412"/>
      <c r="H13870" s="413"/>
    </row>
    <row r="13871" spans="2:8" ht="27.75" x14ac:dyDescent="0.35">
      <c r="B13871" s="410" t="s">
        <v>14679</v>
      </c>
      <c r="C13871" s="411" t="s">
        <v>471</v>
      </c>
      <c r="D13871" s="412"/>
      <c r="E13871" s="412">
        <v>29000</v>
      </c>
      <c r="F13871" s="412">
        <v>0</v>
      </c>
      <c r="G13871" s="412"/>
      <c r="H13871" s="413"/>
    </row>
    <row r="13872" spans="2:8" ht="27.75" x14ac:dyDescent="0.35">
      <c r="B13872" s="410" t="s">
        <v>14680</v>
      </c>
      <c r="C13872" s="411" t="s">
        <v>471</v>
      </c>
      <c r="D13872" s="412"/>
      <c r="E13872" s="412">
        <v>8352</v>
      </c>
      <c r="F13872" s="412">
        <v>0</v>
      </c>
      <c r="G13872" s="412"/>
      <c r="H13872" s="413"/>
    </row>
    <row r="13873" spans="2:8" ht="27.75" x14ac:dyDescent="0.35">
      <c r="B13873" s="410" t="s">
        <v>14681</v>
      </c>
      <c r="C13873" s="411" t="s">
        <v>471</v>
      </c>
      <c r="D13873" s="412"/>
      <c r="E13873" s="412">
        <v>19554.12</v>
      </c>
      <c r="F13873" s="412">
        <v>0</v>
      </c>
      <c r="G13873" s="412"/>
      <c r="H13873" s="413"/>
    </row>
    <row r="13874" spans="2:8" ht="40.5" x14ac:dyDescent="0.35">
      <c r="B13874" s="410" t="s">
        <v>14682</v>
      </c>
      <c r="C13874" s="411" t="s">
        <v>492</v>
      </c>
      <c r="D13874" s="412"/>
      <c r="E13874" s="412">
        <v>13920</v>
      </c>
      <c r="F13874" s="412">
        <v>0</v>
      </c>
      <c r="G13874" s="412"/>
      <c r="H13874" s="413"/>
    </row>
    <row r="13875" spans="2:8" ht="40.5" x14ac:dyDescent="0.35">
      <c r="B13875" s="410" t="s">
        <v>14683</v>
      </c>
      <c r="C13875" s="411" t="s">
        <v>492</v>
      </c>
      <c r="D13875" s="412"/>
      <c r="E13875" s="412">
        <v>25520</v>
      </c>
      <c r="F13875" s="412">
        <v>0</v>
      </c>
      <c r="G13875" s="412"/>
      <c r="H13875" s="413"/>
    </row>
    <row r="13876" spans="2:8" ht="40.5" x14ac:dyDescent="0.35">
      <c r="B13876" s="410" t="s">
        <v>14684</v>
      </c>
      <c r="C13876" s="411" t="s">
        <v>492</v>
      </c>
      <c r="D13876" s="412"/>
      <c r="E13876" s="412">
        <v>24360</v>
      </c>
      <c r="F13876" s="412">
        <v>0</v>
      </c>
      <c r="G13876" s="412"/>
      <c r="H13876" s="413"/>
    </row>
    <row r="13877" spans="2:8" ht="40.5" x14ac:dyDescent="0.35">
      <c r="B13877" s="410" t="s">
        <v>14685</v>
      </c>
      <c r="C13877" s="411" t="s">
        <v>492</v>
      </c>
      <c r="D13877" s="412"/>
      <c r="E13877" s="412">
        <v>10440</v>
      </c>
      <c r="F13877" s="412">
        <v>0</v>
      </c>
      <c r="G13877" s="412"/>
      <c r="H13877" s="413"/>
    </row>
    <row r="13878" spans="2:8" ht="40.5" x14ac:dyDescent="0.35">
      <c r="B13878" s="410" t="s">
        <v>14686</v>
      </c>
      <c r="C13878" s="411" t="s">
        <v>492</v>
      </c>
      <c r="D13878" s="412"/>
      <c r="E13878" s="412">
        <v>21460</v>
      </c>
      <c r="F13878" s="412">
        <v>0</v>
      </c>
      <c r="G13878" s="412"/>
      <c r="H13878" s="413"/>
    </row>
    <row r="13879" spans="2:8" ht="40.5" x14ac:dyDescent="0.35">
      <c r="B13879" s="410" t="s">
        <v>14687</v>
      </c>
      <c r="C13879" s="411" t="s">
        <v>492</v>
      </c>
      <c r="D13879" s="412"/>
      <c r="E13879" s="412">
        <v>16820</v>
      </c>
      <c r="F13879" s="412">
        <v>0</v>
      </c>
      <c r="G13879" s="412"/>
      <c r="H13879" s="413"/>
    </row>
    <row r="13880" spans="2:8" ht="40.5" x14ac:dyDescent="0.35">
      <c r="B13880" s="410" t="s">
        <v>14688</v>
      </c>
      <c r="C13880" s="411" t="s">
        <v>492</v>
      </c>
      <c r="D13880" s="412"/>
      <c r="E13880" s="412">
        <v>29000</v>
      </c>
      <c r="F13880" s="412">
        <v>0</v>
      </c>
      <c r="G13880" s="412"/>
      <c r="H13880" s="413"/>
    </row>
    <row r="13881" spans="2:8" ht="40.5" x14ac:dyDescent="0.35">
      <c r="B13881" s="410" t="s">
        <v>14689</v>
      </c>
      <c r="C13881" s="411" t="s">
        <v>492</v>
      </c>
      <c r="D13881" s="412"/>
      <c r="E13881" s="412">
        <v>20880</v>
      </c>
      <c r="F13881" s="412">
        <v>0</v>
      </c>
      <c r="G13881" s="412"/>
      <c r="H13881" s="413"/>
    </row>
    <row r="13882" spans="2:8" ht="40.5" x14ac:dyDescent="0.35">
      <c r="B13882" s="410" t="s">
        <v>14690</v>
      </c>
      <c r="C13882" s="411" t="s">
        <v>492</v>
      </c>
      <c r="D13882" s="412"/>
      <c r="E13882" s="412">
        <v>26680</v>
      </c>
      <c r="F13882" s="412">
        <v>0</v>
      </c>
      <c r="G13882" s="412"/>
      <c r="H13882" s="413"/>
    </row>
    <row r="13883" spans="2:8" ht="40.5" x14ac:dyDescent="0.35">
      <c r="B13883" s="410" t="s">
        <v>14691</v>
      </c>
      <c r="C13883" s="411" t="s">
        <v>492</v>
      </c>
      <c r="D13883" s="412"/>
      <c r="E13883" s="412">
        <v>22040</v>
      </c>
      <c r="F13883" s="412">
        <v>0</v>
      </c>
      <c r="G13883" s="412"/>
      <c r="H13883" s="413"/>
    </row>
    <row r="13884" spans="2:8" ht="40.5" x14ac:dyDescent="0.35">
      <c r="B13884" s="410" t="s">
        <v>14692</v>
      </c>
      <c r="C13884" s="411" t="s">
        <v>492</v>
      </c>
      <c r="D13884" s="412"/>
      <c r="E13884" s="412">
        <v>3480</v>
      </c>
      <c r="F13884" s="412">
        <v>0</v>
      </c>
      <c r="G13884" s="412"/>
      <c r="H13884" s="413"/>
    </row>
    <row r="13885" spans="2:8" ht="27.75" x14ac:dyDescent="0.35">
      <c r="B13885" s="410" t="s">
        <v>14693</v>
      </c>
      <c r="C13885" s="411" t="s">
        <v>3598</v>
      </c>
      <c r="D13885" s="412">
        <v>0</v>
      </c>
      <c r="E13885" s="412">
        <v>57649.96</v>
      </c>
      <c r="F13885" s="412">
        <v>0</v>
      </c>
      <c r="G13885" s="412">
        <v>57649.96</v>
      </c>
      <c r="H13885" s="413"/>
    </row>
    <row r="13886" spans="2:8" x14ac:dyDescent="0.35">
      <c r="B13886" s="410" t="s">
        <v>14694</v>
      </c>
      <c r="C13886" s="411" t="s">
        <v>3600</v>
      </c>
      <c r="D13886" s="412">
        <v>0</v>
      </c>
      <c r="E13886" s="412">
        <v>57649.96</v>
      </c>
      <c r="F13886" s="412">
        <v>0</v>
      </c>
      <c r="G13886" s="412">
        <v>57649.96</v>
      </c>
      <c r="H13886" s="413"/>
    </row>
    <row r="13887" spans="2:8" x14ac:dyDescent="0.35">
      <c r="B13887" s="410" t="s">
        <v>14695</v>
      </c>
      <c r="C13887" s="411" t="s">
        <v>361</v>
      </c>
      <c r="D13887" s="412"/>
      <c r="E13887" s="412">
        <v>22499.99</v>
      </c>
      <c r="F13887" s="412">
        <v>0</v>
      </c>
      <c r="G13887" s="412"/>
      <c r="H13887" s="413"/>
    </row>
    <row r="13888" spans="2:8" x14ac:dyDescent="0.35">
      <c r="B13888" s="410" t="s">
        <v>14696</v>
      </c>
      <c r="C13888" s="411" t="s">
        <v>361</v>
      </c>
      <c r="D13888" s="412"/>
      <c r="E13888" s="412">
        <v>5899.99</v>
      </c>
      <c r="F13888" s="412">
        <v>0</v>
      </c>
      <c r="G13888" s="412"/>
      <c r="H13888" s="413"/>
    </row>
    <row r="13889" spans="2:8" x14ac:dyDescent="0.35">
      <c r="B13889" s="410" t="s">
        <v>14697</v>
      </c>
      <c r="C13889" s="411" t="s">
        <v>521</v>
      </c>
      <c r="D13889" s="412"/>
      <c r="E13889" s="412">
        <v>1249.99</v>
      </c>
      <c r="F13889" s="412">
        <v>0</v>
      </c>
      <c r="G13889" s="412"/>
      <c r="H13889" s="413"/>
    </row>
    <row r="13890" spans="2:8" x14ac:dyDescent="0.35">
      <c r="B13890" s="410" t="s">
        <v>14698</v>
      </c>
      <c r="C13890" s="411" t="s">
        <v>521</v>
      </c>
      <c r="D13890" s="412"/>
      <c r="E13890" s="412">
        <v>15999.99</v>
      </c>
      <c r="F13890" s="412">
        <v>0</v>
      </c>
      <c r="G13890" s="412"/>
      <c r="H13890" s="413"/>
    </row>
    <row r="13891" spans="2:8" ht="27.75" x14ac:dyDescent="0.35">
      <c r="B13891" s="410" t="s">
        <v>14699</v>
      </c>
      <c r="C13891" s="411" t="s">
        <v>901</v>
      </c>
      <c r="D13891" s="412"/>
      <c r="E13891" s="412">
        <v>12000</v>
      </c>
      <c r="F13891" s="412">
        <v>0</v>
      </c>
      <c r="G13891" s="412"/>
      <c r="H13891" s="413"/>
    </row>
    <row r="13892" spans="2:8" ht="27.75" x14ac:dyDescent="0.35">
      <c r="B13892" s="410" t="s">
        <v>14700</v>
      </c>
      <c r="C13892" s="411" t="s">
        <v>3604</v>
      </c>
      <c r="D13892" s="412">
        <v>0</v>
      </c>
      <c r="E13892" s="412">
        <v>42474</v>
      </c>
      <c r="F13892" s="412">
        <v>0</v>
      </c>
      <c r="G13892" s="412">
        <v>42474</v>
      </c>
      <c r="H13892" s="413"/>
    </row>
    <row r="13893" spans="2:8" x14ac:dyDescent="0.35">
      <c r="B13893" s="410" t="s">
        <v>14701</v>
      </c>
      <c r="C13893" s="411" t="s">
        <v>3606</v>
      </c>
      <c r="D13893" s="412">
        <v>0</v>
      </c>
      <c r="E13893" s="412">
        <v>34974</v>
      </c>
      <c r="F13893" s="412">
        <v>0</v>
      </c>
      <c r="G13893" s="412">
        <v>34974</v>
      </c>
      <c r="H13893" s="413"/>
    </row>
    <row r="13894" spans="2:8" x14ac:dyDescent="0.35">
      <c r="B13894" s="410" t="s">
        <v>14702</v>
      </c>
      <c r="C13894" s="411" t="s">
        <v>3606</v>
      </c>
      <c r="D13894" s="412">
        <v>0</v>
      </c>
      <c r="E13894" s="412">
        <v>34974</v>
      </c>
      <c r="F13894" s="412">
        <v>0</v>
      </c>
      <c r="G13894" s="412">
        <v>34974</v>
      </c>
      <c r="H13894" s="413"/>
    </row>
    <row r="13895" spans="2:8" ht="40.5" x14ac:dyDescent="0.35">
      <c r="B13895" s="410" t="s">
        <v>14703</v>
      </c>
      <c r="C13895" s="411" t="s">
        <v>1272</v>
      </c>
      <c r="D13895" s="412"/>
      <c r="E13895" s="412">
        <v>9860</v>
      </c>
      <c r="F13895" s="412">
        <v>0</v>
      </c>
      <c r="G13895" s="412"/>
      <c r="H13895" s="413"/>
    </row>
    <row r="13896" spans="2:8" ht="40.5" x14ac:dyDescent="0.35">
      <c r="B13896" s="410" t="s">
        <v>14704</v>
      </c>
      <c r="C13896" s="411" t="s">
        <v>1272</v>
      </c>
      <c r="D13896" s="412"/>
      <c r="E13896" s="412">
        <v>21344</v>
      </c>
      <c r="F13896" s="412">
        <v>0</v>
      </c>
      <c r="G13896" s="412"/>
      <c r="H13896" s="413"/>
    </row>
    <row r="13897" spans="2:8" ht="40.5" x14ac:dyDescent="0.35">
      <c r="B13897" s="410" t="s">
        <v>14705</v>
      </c>
      <c r="C13897" s="411" t="s">
        <v>1272</v>
      </c>
      <c r="D13897" s="412"/>
      <c r="E13897" s="412">
        <v>3770</v>
      </c>
      <c r="F13897" s="412">
        <v>0</v>
      </c>
      <c r="G13897" s="412"/>
      <c r="H13897" s="413"/>
    </row>
    <row r="13898" spans="2:8" x14ac:dyDescent="0.35">
      <c r="B13898" s="410" t="s">
        <v>14706</v>
      </c>
      <c r="C13898" s="411" t="s">
        <v>4158</v>
      </c>
      <c r="D13898" s="412">
        <v>0</v>
      </c>
      <c r="E13898" s="412">
        <v>7500</v>
      </c>
      <c r="F13898" s="412">
        <v>0</v>
      </c>
      <c r="G13898" s="412">
        <v>7500</v>
      </c>
      <c r="H13898" s="413"/>
    </row>
    <row r="13899" spans="2:8" x14ac:dyDescent="0.35">
      <c r="B13899" s="410" t="s">
        <v>14707</v>
      </c>
      <c r="C13899" s="411" t="s">
        <v>4158</v>
      </c>
      <c r="D13899" s="412">
        <v>0</v>
      </c>
      <c r="E13899" s="412">
        <v>7500</v>
      </c>
      <c r="F13899" s="412">
        <v>0</v>
      </c>
      <c r="G13899" s="412">
        <v>7500</v>
      </c>
      <c r="H13899" s="413"/>
    </row>
    <row r="13900" spans="2:8" ht="40.5" x14ac:dyDescent="0.35">
      <c r="B13900" s="410" t="s">
        <v>14708</v>
      </c>
      <c r="C13900" s="411" t="s">
        <v>593</v>
      </c>
      <c r="D13900" s="412"/>
      <c r="E13900" s="412">
        <v>7500</v>
      </c>
      <c r="F13900" s="412">
        <v>0</v>
      </c>
      <c r="G13900" s="412"/>
      <c r="H13900" s="413"/>
    </row>
    <row r="13901" spans="2:8" ht="27.75" x14ac:dyDescent="0.35">
      <c r="B13901" s="410" t="s">
        <v>14709</v>
      </c>
      <c r="C13901" s="411" t="s">
        <v>3612</v>
      </c>
      <c r="D13901" s="412">
        <v>0</v>
      </c>
      <c r="E13901" s="412">
        <v>18399.919999999998</v>
      </c>
      <c r="F13901" s="412">
        <v>0</v>
      </c>
      <c r="G13901" s="412">
        <v>18399.919999999998</v>
      </c>
      <c r="H13901" s="413"/>
    </row>
    <row r="13902" spans="2:8" ht="27.75" x14ac:dyDescent="0.35">
      <c r="B13902" s="410" t="s">
        <v>14710</v>
      </c>
      <c r="C13902" s="411" t="s">
        <v>3614</v>
      </c>
      <c r="D13902" s="412">
        <v>0</v>
      </c>
      <c r="E13902" s="412">
        <v>18399.919999999998</v>
      </c>
      <c r="F13902" s="412">
        <v>0</v>
      </c>
      <c r="G13902" s="412">
        <v>18399.919999999998</v>
      </c>
      <c r="H13902" s="413"/>
    </row>
    <row r="13903" spans="2:8" ht="27.75" x14ac:dyDescent="0.35">
      <c r="B13903" s="410" t="s">
        <v>14711</v>
      </c>
      <c r="C13903" s="411" t="s">
        <v>3614</v>
      </c>
      <c r="D13903" s="412">
        <v>0</v>
      </c>
      <c r="E13903" s="412">
        <v>18399.919999999998</v>
      </c>
      <c r="F13903" s="412">
        <v>0</v>
      </c>
      <c r="G13903" s="412">
        <v>18399.919999999998</v>
      </c>
      <c r="H13903" s="413"/>
    </row>
    <row r="13904" spans="2:8" x14ac:dyDescent="0.35">
      <c r="B13904" s="410" t="s">
        <v>14712</v>
      </c>
      <c r="C13904" s="411" t="s">
        <v>361</v>
      </c>
      <c r="D13904" s="412"/>
      <c r="E13904" s="412">
        <v>2299.9899999999998</v>
      </c>
      <c r="F13904" s="412">
        <v>0</v>
      </c>
      <c r="G13904" s="412"/>
      <c r="H13904" s="413"/>
    </row>
    <row r="13905" spans="2:8" x14ac:dyDescent="0.35">
      <c r="B13905" s="410" t="s">
        <v>14713</v>
      </c>
      <c r="C13905" s="411" t="s">
        <v>361</v>
      </c>
      <c r="D13905" s="412"/>
      <c r="E13905" s="412">
        <v>2299.9899999999998</v>
      </c>
      <c r="F13905" s="412">
        <v>0</v>
      </c>
      <c r="G13905" s="412"/>
      <c r="H13905" s="413"/>
    </row>
    <row r="13906" spans="2:8" x14ac:dyDescent="0.35">
      <c r="B13906" s="410" t="s">
        <v>14714</v>
      </c>
      <c r="C13906" s="411" t="s">
        <v>361</v>
      </c>
      <c r="D13906" s="412"/>
      <c r="E13906" s="412">
        <v>2299.9899999999998</v>
      </c>
      <c r="F13906" s="412">
        <v>0</v>
      </c>
      <c r="G13906" s="412"/>
      <c r="H13906" s="413"/>
    </row>
    <row r="13907" spans="2:8" x14ac:dyDescent="0.35">
      <c r="B13907" s="410" t="s">
        <v>14715</v>
      </c>
      <c r="C13907" s="411" t="s">
        <v>361</v>
      </c>
      <c r="D13907" s="412"/>
      <c r="E13907" s="412">
        <v>2299.9899999999998</v>
      </c>
      <c r="F13907" s="412">
        <v>0</v>
      </c>
      <c r="G13907" s="412"/>
      <c r="H13907" s="413"/>
    </row>
    <row r="13908" spans="2:8" x14ac:dyDescent="0.35">
      <c r="B13908" s="410" t="s">
        <v>14716</v>
      </c>
      <c r="C13908" s="411" t="s">
        <v>361</v>
      </c>
      <c r="D13908" s="412"/>
      <c r="E13908" s="412">
        <v>2299.9899999999998</v>
      </c>
      <c r="F13908" s="412">
        <v>0</v>
      </c>
      <c r="G13908" s="412"/>
      <c r="H13908" s="413"/>
    </row>
    <row r="13909" spans="2:8" x14ac:dyDescent="0.35">
      <c r="B13909" s="410" t="s">
        <v>14717</v>
      </c>
      <c r="C13909" s="411" t="s">
        <v>361</v>
      </c>
      <c r="D13909" s="412"/>
      <c r="E13909" s="412">
        <v>2299.9899999999998</v>
      </c>
      <c r="F13909" s="412">
        <v>0</v>
      </c>
      <c r="G13909" s="412"/>
      <c r="H13909" s="413"/>
    </row>
    <row r="13910" spans="2:8" x14ac:dyDescent="0.35">
      <c r="B13910" s="410" t="s">
        <v>14718</v>
      </c>
      <c r="C13910" s="411" t="s">
        <v>361</v>
      </c>
      <c r="D13910" s="412"/>
      <c r="E13910" s="412">
        <v>2299.9899999999998</v>
      </c>
      <c r="F13910" s="412">
        <v>0</v>
      </c>
      <c r="G13910" s="412"/>
      <c r="H13910" s="413"/>
    </row>
    <row r="13911" spans="2:8" x14ac:dyDescent="0.35">
      <c r="B13911" s="410" t="s">
        <v>14719</v>
      </c>
      <c r="C13911" s="411" t="s">
        <v>361</v>
      </c>
      <c r="D13911" s="412"/>
      <c r="E13911" s="412">
        <v>2299.9899999999998</v>
      </c>
      <c r="F13911" s="412">
        <v>0</v>
      </c>
      <c r="G13911" s="412"/>
      <c r="H13911" s="413"/>
    </row>
    <row r="13912" spans="2:8" x14ac:dyDescent="0.35">
      <c r="B13912" s="410"/>
      <c r="C13912" s="411"/>
      <c r="D13912" s="412"/>
      <c r="E13912" s="412"/>
      <c r="F13912" s="412"/>
      <c r="G13912" s="412"/>
      <c r="H13912" s="413"/>
    </row>
    <row r="13913" spans="2:8" x14ac:dyDescent="0.35">
      <c r="B13913" s="410"/>
      <c r="C13913" s="411"/>
      <c r="D13913" s="412"/>
      <c r="E13913" s="412"/>
      <c r="F13913" s="412"/>
      <c r="G13913" s="412"/>
      <c r="H13913" s="413"/>
    </row>
    <row r="13914" spans="2:8" x14ac:dyDescent="0.35">
      <c r="B13914" s="410"/>
      <c r="C13914" s="411"/>
      <c r="D13914" s="412"/>
      <c r="E13914" s="412"/>
      <c r="F13914" s="412"/>
      <c r="G13914" s="412"/>
      <c r="H13914" s="413"/>
    </row>
    <row r="13915" spans="2:8" x14ac:dyDescent="0.35">
      <c r="B13915" s="410"/>
      <c r="C13915" s="411"/>
      <c r="D13915" s="412"/>
      <c r="E13915" s="412"/>
      <c r="F13915" s="412"/>
      <c r="G13915" s="412"/>
      <c r="H13915" s="413"/>
    </row>
    <row r="13916" spans="2:8" x14ac:dyDescent="0.35">
      <c r="B13916" s="410"/>
      <c r="C13916" s="411"/>
      <c r="D13916" s="412"/>
      <c r="E13916" s="412"/>
      <c r="F13916" s="412"/>
      <c r="G13916" s="412"/>
      <c r="H13916" s="413"/>
    </row>
    <row r="13917" spans="2:8" x14ac:dyDescent="0.35">
      <c r="B13917" s="410"/>
      <c r="C13917" s="411"/>
      <c r="D13917" s="412"/>
      <c r="E13917" s="412"/>
      <c r="F13917" s="412"/>
      <c r="G13917" s="412"/>
      <c r="H13917" s="413"/>
    </row>
    <row r="13918" spans="2:8" x14ac:dyDescent="0.35">
      <c r="B13918" s="410"/>
      <c r="C13918" s="411"/>
      <c r="D13918" s="412"/>
      <c r="E13918" s="412"/>
      <c r="F13918" s="412"/>
      <c r="G13918" s="412"/>
      <c r="H13918" s="413"/>
    </row>
    <row r="13919" spans="2:8" x14ac:dyDescent="0.35">
      <c r="B13919" s="410"/>
      <c r="C13919" s="411"/>
      <c r="D13919" s="412"/>
      <c r="E13919" s="412"/>
      <c r="F13919" s="412"/>
      <c r="G13919" s="412"/>
      <c r="H13919" s="413"/>
    </row>
    <row r="13920" spans="2:8" x14ac:dyDescent="0.35">
      <c r="B13920" s="410"/>
      <c r="C13920" s="411"/>
      <c r="D13920" s="412"/>
      <c r="E13920" s="412"/>
      <c r="F13920" s="412"/>
      <c r="G13920" s="412"/>
      <c r="H13920" s="413"/>
    </row>
    <row r="13921" spans="2:8" x14ac:dyDescent="0.35">
      <c r="B13921" s="410"/>
      <c r="C13921" s="411"/>
      <c r="D13921" s="412"/>
      <c r="E13921" s="412"/>
      <c r="F13921" s="412"/>
      <c r="G13921" s="412"/>
      <c r="H13921" s="413"/>
    </row>
    <row r="13922" spans="2:8" x14ac:dyDescent="0.35">
      <c r="B13922" s="410"/>
      <c r="C13922" s="411"/>
      <c r="D13922" s="412"/>
      <c r="E13922" s="412"/>
      <c r="F13922" s="412"/>
      <c r="G13922" s="412"/>
      <c r="H13922" s="413"/>
    </row>
    <row r="13923" spans="2:8" ht="17.25" thickBot="1" x14ac:dyDescent="0.4">
      <c r="B13923" s="414"/>
      <c r="C13923" s="415"/>
      <c r="D13923" s="416"/>
      <c r="E13923" s="416"/>
      <c r="F13923" s="416"/>
      <c r="G13923" s="416"/>
      <c r="H13923" s="417"/>
    </row>
    <row r="13924" spans="2:8" ht="17.25" thickTop="1" x14ac:dyDescent="0.35">
      <c r="B13924" s="418"/>
      <c r="C13924" s="419"/>
      <c r="D13924" s="420"/>
      <c r="E13924" s="420"/>
      <c r="F13924" s="420"/>
      <c r="G13924" s="420"/>
      <c r="H13924" s="420"/>
    </row>
    <row r="13925" spans="2:8" x14ac:dyDescent="0.35">
      <c r="B13925" s="418"/>
      <c r="C13925" s="419"/>
      <c r="D13925" s="420"/>
      <c r="E13925" s="420"/>
      <c r="F13925" s="420"/>
      <c r="G13925" s="420"/>
      <c r="H13925" s="420"/>
    </row>
  </sheetData>
  <customSheetViews>
    <customSheetView guid="{05A24B3F-0046-4A93-964B-C8E884CA78A3}" showGridLines="0">
      <selection activeCell="M37" sqref="M37"/>
      <pageMargins left="0.39370078740157483" right="0.39370078740157483" top="0.39370078740157483" bottom="0.39370078740157483" header="0" footer="0"/>
      <printOptions horizontalCentered="1"/>
      <pageSetup scale="75" orientation="landscape" r:id="rId1"/>
      <headerFooter alignWithMargins="0"/>
    </customSheetView>
    <customSheetView guid="{AB7C7113-F865-4779-9FA4-3A0AD2C9E93A}" showGridLines="0">
      <selection activeCell="M37" sqref="M37"/>
      <pageMargins left="0.39370078740157483" right="0.39370078740157483" top="0.39370078740157483" bottom="0.39370078740157483" header="0" footer="0"/>
      <printOptions horizontalCentered="1"/>
      <pageSetup scale="75" orientation="landscape" r:id="rId2"/>
      <headerFooter alignWithMargins="0"/>
    </customSheetView>
  </customSheetViews>
  <mergeCells count="2">
    <mergeCell ref="B2:H2"/>
    <mergeCell ref="D3:E3"/>
  </mergeCells>
  <printOptions horizontalCentered="1"/>
  <pageMargins left="0.39370078740157483" right="0.39370078740157483" top="0.39370078740157483" bottom="0.39370078740157483" header="0" footer="0"/>
  <pageSetup scale="75" orientation="landscape" r:id="rId3"/>
  <headerFooter alignWithMargins="0"/>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23"/>
  <dimension ref="A1:Z65"/>
  <sheetViews>
    <sheetView showGridLines="0" view="pageBreakPreview" topLeftCell="A32" zoomScale="40" zoomScaleNormal="60" zoomScaleSheetLayoutView="40" workbookViewId="0">
      <selection activeCell="H57" sqref="H57"/>
    </sheetView>
  </sheetViews>
  <sheetFormatPr baseColWidth="10" defaultRowHeight="18" x14ac:dyDescent="0.35"/>
  <cols>
    <col min="1" max="1" width="0.85546875" style="19" customWidth="1"/>
    <col min="2" max="2" width="100.7109375" style="19" customWidth="1"/>
    <col min="3" max="14" width="14.85546875" style="19" customWidth="1"/>
    <col min="15" max="15" width="1" style="19" customWidth="1"/>
    <col min="16" max="16" width="17.42578125" style="19" customWidth="1"/>
    <col min="17" max="17" width="16.7109375" style="19" customWidth="1"/>
    <col min="18" max="18" width="23.7109375" style="19" customWidth="1"/>
    <col min="19" max="16384" width="11.42578125" style="19"/>
  </cols>
  <sheetData>
    <row r="1" spans="1:17" ht="4.5" customHeight="1" thickBot="1" x14ac:dyDescent="0.4">
      <c r="A1" s="20"/>
      <c r="B1" s="20"/>
      <c r="C1" s="20"/>
      <c r="D1" s="20"/>
      <c r="E1" s="20"/>
      <c r="F1" s="20"/>
      <c r="G1" s="20"/>
      <c r="H1" s="20"/>
      <c r="I1" s="20"/>
      <c r="J1" s="20"/>
      <c r="K1" s="20"/>
      <c r="L1" s="20"/>
      <c r="M1" s="20"/>
      <c r="N1" s="20"/>
    </row>
    <row r="2" spans="1:17" ht="43.5" customHeight="1" thickTop="1" x14ac:dyDescent="0.35">
      <c r="A2" s="20"/>
      <c r="B2" s="600" t="s">
        <v>232</v>
      </c>
      <c r="C2" s="601"/>
      <c r="D2" s="601"/>
      <c r="E2" s="601"/>
      <c r="F2" s="601"/>
      <c r="G2" s="601"/>
      <c r="H2" s="601"/>
      <c r="I2" s="601"/>
      <c r="J2" s="601"/>
      <c r="K2" s="601"/>
      <c r="L2" s="601"/>
      <c r="M2" s="601"/>
      <c r="N2" s="602"/>
    </row>
    <row r="3" spans="1:17" ht="22.5" customHeight="1" thickBot="1" x14ac:dyDescent="0.4">
      <c r="A3" s="20"/>
      <c r="B3" s="76" t="s">
        <v>14863</v>
      </c>
      <c r="C3" s="73"/>
      <c r="D3" s="73"/>
      <c r="E3" s="73"/>
      <c r="F3" s="73"/>
      <c r="G3" s="73"/>
      <c r="H3" s="73"/>
      <c r="I3" s="73"/>
      <c r="J3" s="73"/>
      <c r="K3" s="597" t="s">
        <v>14864</v>
      </c>
      <c r="L3" s="597"/>
      <c r="M3" s="597"/>
      <c r="N3" s="598"/>
    </row>
    <row r="4" spans="1:17" ht="3.75" customHeight="1" thickTop="1" thickBot="1" x14ac:dyDescent="0.4">
      <c r="A4" s="20"/>
      <c r="B4" s="198"/>
      <c r="C4" s="29"/>
      <c r="D4" s="29"/>
      <c r="E4" s="29"/>
      <c r="F4" s="29"/>
      <c r="G4" s="29"/>
      <c r="H4" s="29"/>
      <c r="I4" s="29"/>
      <c r="J4" s="29"/>
      <c r="K4" s="29"/>
      <c r="L4" s="29"/>
      <c r="M4" s="29"/>
      <c r="N4" s="197"/>
    </row>
    <row r="5" spans="1:17" ht="31.5" customHeight="1" thickTop="1" thickBot="1" x14ac:dyDescent="0.4">
      <c r="A5" s="20"/>
      <c r="B5" s="628" t="s">
        <v>163</v>
      </c>
      <c r="C5" s="631" t="s">
        <v>162</v>
      </c>
      <c r="D5" s="632"/>
      <c r="E5" s="632"/>
      <c r="F5" s="632"/>
      <c r="G5" s="632"/>
      <c r="H5" s="632"/>
      <c r="I5" s="632"/>
      <c r="J5" s="632"/>
      <c r="K5" s="632"/>
      <c r="L5" s="632"/>
      <c r="M5" s="632"/>
      <c r="N5" s="633"/>
    </row>
    <row r="6" spans="1:17" ht="20.25" customHeight="1" thickTop="1" x14ac:dyDescent="0.35">
      <c r="A6" s="20"/>
      <c r="B6" s="629"/>
      <c r="C6" s="634" t="s">
        <v>161</v>
      </c>
      <c r="D6" s="635"/>
      <c r="E6" s="635"/>
      <c r="F6" s="635"/>
      <c r="G6" s="635"/>
      <c r="H6" s="635"/>
      <c r="I6" s="635"/>
      <c r="J6" s="635"/>
      <c r="K6" s="635"/>
      <c r="L6" s="635"/>
      <c r="M6" s="635"/>
      <c r="N6" s="636"/>
    </row>
    <row r="7" spans="1:17" ht="20.25" customHeight="1" thickBot="1" x14ac:dyDescent="0.4">
      <c r="A7" s="20"/>
      <c r="B7" s="629"/>
      <c r="C7" s="637"/>
      <c r="D7" s="638"/>
      <c r="E7" s="638"/>
      <c r="F7" s="638"/>
      <c r="G7" s="638"/>
      <c r="H7" s="638"/>
      <c r="I7" s="638"/>
      <c r="J7" s="638"/>
      <c r="K7" s="638"/>
      <c r="L7" s="638"/>
      <c r="M7" s="638"/>
      <c r="N7" s="639"/>
    </row>
    <row r="8" spans="1:17" ht="31.5" customHeight="1" thickTop="1" thickBot="1" x14ac:dyDescent="0.4">
      <c r="A8" s="20"/>
      <c r="B8" s="630"/>
      <c r="C8" s="196" t="s">
        <v>94</v>
      </c>
      <c r="D8" s="196" t="s">
        <v>71</v>
      </c>
      <c r="E8" s="196" t="s">
        <v>72</v>
      </c>
      <c r="F8" s="196" t="s">
        <v>73</v>
      </c>
      <c r="G8" s="196" t="s">
        <v>74</v>
      </c>
      <c r="H8" s="196" t="s">
        <v>75</v>
      </c>
      <c r="I8" s="196" t="s">
        <v>76</v>
      </c>
      <c r="J8" s="196" t="s">
        <v>77</v>
      </c>
      <c r="K8" s="196" t="s">
        <v>78</v>
      </c>
      <c r="L8" s="196" t="s">
        <v>79</v>
      </c>
      <c r="M8" s="196" t="s">
        <v>80</v>
      </c>
      <c r="N8" s="195" t="s">
        <v>81</v>
      </c>
    </row>
    <row r="9" spans="1:17" ht="27" customHeight="1" thickTop="1" x14ac:dyDescent="0.35">
      <c r="B9" s="194" t="s">
        <v>160</v>
      </c>
      <c r="C9" s="193">
        <v>112833.06</v>
      </c>
      <c r="D9" s="193">
        <f>228033.06-C9</f>
        <v>115200</v>
      </c>
      <c r="E9" s="193">
        <f>338233.06-D9-C9</f>
        <v>110200</v>
      </c>
      <c r="F9" s="193">
        <f>455033.06-C9-D9-E9</f>
        <v>116800</v>
      </c>
      <c r="G9" s="193">
        <f>557633.06-C9-D9-E9-F9</f>
        <v>102600.00000000006</v>
      </c>
      <c r="H9" s="193">
        <f>672533.06-C9-D9-E9-F9-G9</f>
        <v>114899.99999999994</v>
      </c>
      <c r="I9" s="193">
        <f>781133.06-C9-D9-E9-F9-G9-H9</f>
        <v>108600</v>
      </c>
      <c r="J9" s="193">
        <f>891933.06-C9-D9-E9-F9-G9-H9-I9</f>
        <v>110800</v>
      </c>
      <c r="K9" s="193">
        <f>1019633.06-C9-D9-E9-F9-G9-H9-I9-J9</f>
        <v>127700</v>
      </c>
      <c r="L9" s="193">
        <f>1146907.1-C9-D9-E9-F9-G9-H9-I9-J9-K9</f>
        <v>127274.0400000001</v>
      </c>
      <c r="M9" s="193">
        <f>1273981.17-C9-D9-E9-F9-G9-H9-I9-J9-K9-L9</f>
        <v>127074.06999999977</v>
      </c>
      <c r="N9" s="192">
        <f>1401155.18-C9-D9-E9-F9-G9-H9-I9-J9-K9-L9-M9</f>
        <v>127174.01000000001</v>
      </c>
      <c r="P9" s="190"/>
      <c r="Q9" s="191"/>
    </row>
    <row r="10" spans="1:17" ht="27" customHeight="1" x14ac:dyDescent="0.35">
      <c r="B10" s="189" t="s">
        <v>159</v>
      </c>
      <c r="C10" s="188">
        <v>0</v>
      </c>
      <c r="D10" s="188">
        <v>0</v>
      </c>
      <c r="E10" s="188">
        <v>0</v>
      </c>
      <c r="F10" s="188">
        <v>0</v>
      </c>
      <c r="G10" s="188">
        <v>0</v>
      </c>
      <c r="H10" s="188">
        <v>0</v>
      </c>
      <c r="I10" s="188">
        <v>0</v>
      </c>
      <c r="J10" s="188">
        <v>0</v>
      </c>
      <c r="K10" s="188">
        <v>0</v>
      </c>
      <c r="L10" s="188">
        <v>0</v>
      </c>
      <c r="M10" s="188">
        <v>0</v>
      </c>
      <c r="N10" s="187">
        <v>0</v>
      </c>
      <c r="Q10" s="185"/>
    </row>
    <row r="11" spans="1:17" ht="27" customHeight="1" x14ac:dyDescent="0.35">
      <c r="B11" s="189" t="s">
        <v>158</v>
      </c>
      <c r="C11" s="188">
        <v>0</v>
      </c>
      <c r="D11" s="188">
        <v>0</v>
      </c>
      <c r="E11" s="188">
        <v>0</v>
      </c>
      <c r="F11" s="188">
        <v>0</v>
      </c>
      <c r="G11" s="188">
        <v>0</v>
      </c>
      <c r="H11" s="188">
        <v>0</v>
      </c>
      <c r="I11" s="188">
        <v>0</v>
      </c>
      <c r="J11" s="188">
        <v>0</v>
      </c>
      <c r="K11" s="188">
        <v>0</v>
      </c>
      <c r="L11" s="188">
        <v>0</v>
      </c>
      <c r="M11" s="188">
        <v>0</v>
      </c>
      <c r="N11" s="187">
        <v>0</v>
      </c>
      <c r="Q11" s="185"/>
    </row>
    <row r="12" spans="1:17" ht="27" customHeight="1" x14ac:dyDescent="0.35">
      <c r="B12" s="189" t="s">
        <v>125</v>
      </c>
      <c r="C12" s="188">
        <v>86480.26</v>
      </c>
      <c r="D12" s="188">
        <f>173467.55-C12</f>
        <v>86987.29</v>
      </c>
      <c r="E12" s="188">
        <f>251385.79-C12-D12</f>
        <v>77918.240000000034</v>
      </c>
      <c r="F12" s="188">
        <f>329868.57-C12-D12-E12</f>
        <v>78482.779999999984</v>
      </c>
      <c r="G12" s="188">
        <f>400106.31-C12-D12-E12-F12</f>
        <v>70237.739999999976</v>
      </c>
      <c r="H12" s="188">
        <f>482507.09-C12-D12-E12-F12-G12</f>
        <v>82400.780000000042</v>
      </c>
      <c r="I12" s="188">
        <f>561799.64-C12-D12-E12-F12-G12-H12</f>
        <v>79292.549999999974</v>
      </c>
      <c r="J12" s="188">
        <f>641094.6-C12-D12-E12-F12-G12-H12-I12</f>
        <v>79294.959999999977</v>
      </c>
      <c r="K12" s="188">
        <f>708184.99-C12-D12-E12-F12-G12-H12-I12-J12</f>
        <v>67090.389999999941</v>
      </c>
      <c r="L12" s="188">
        <f>808278.54-C12-D12-E12-F12-G12-H12-I12-J12-K12</f>
        <v>100093.55000000012</v>
      </c>
      <c r="M12" s="188">
        <f>908913.28-C12-D12-E12-F12-G12-H12-I12-J12-K12-L12</f>
        <v>100634.73999999992</v>
      </c>
      <c r="N12" s="187">
        <f>1195053.23-C12-D12-E12-F12-G12-H12-I12-J12-K12-L12-M12</f>
        <v>286139.95</v>
      </c>
      <c r="P12" s="190"/>
      <c r="Q12" s="185"/>
    </row>
    <row r="13" spans="1:17" ht="27" customHeight="1" x14ac:dyDescent="0.35">
      <c r="B13" s="189" t="s">
        <v>157</v>
      </c>
      <c r="C13" s="188" t="s">
        <v>14873</v>
      </c>
      <c r="D13" s="188">
        <v>0</v>
      </c>
      <c r="E13" s="188">
        <v>0</v>
      </c>
      <c r="F13" s="188">
        <v>0</v>
      </c>
      <c r="G13" s="188">
        <v>0</v>
      </c>
      <c r="H13" s="188">
        <v>0</v>
      </c>
      <c r="I13" s="188">
        <v>0</v>
      </c>
      <c r="J13" s="188">
        <v>0</v>
      </c>
      <c r="K13" s="188">
        <v>0</v>
      </c>
      <c r="L13" s="188">
        <v>0</v>
      </c>
      <c r="M13" s="188">
        <v>0</v>
      </c>
      <c r="N13" s="187"/>
      <c r="Q13" s="185"/>
    </row>
    <row r="14" spans="1:17" ht="27" customHeight="1" x14ac:dyDescent="0.35">
      <c r="B14" s="189" t="s">
        <v>156</v>
      </c>
      <c r="C14" s="188">
        <v>0</v>
      </c>
      <c r="D14" s="188">
        <v>0</v>
      </c>
      <c r="E14" s="188">
        <v>0</v>
      </c>
      <c r="F14" s="188">
        <v>0</v>
      </c>
      <c r="G14" s="188">
        <v>0</v>
      </c>
      <c r="H14" s="188">
        <v>0</v>
      </c>
      <c r="I14" s="188">
        <v>0</v>
      </c>
      <c r="J14" s="188">
        <v>0</v>
      </c>
      <c r="K14" s="188">
        <v>0</v>
      </c>
      <c r="L14" s="188">
        <v>0</v>
      </c>
      <c r="M14" s="188">
        <v>0</v>
      </c>
      <c r="N14" s="187">
        <v>0</v>
      </c>
      <c r="Q14" s="185"/>
    </row>
    <row r="15" spans="1:17" ht="27" customHeight="1" x14ac:dyDescent="0.35">
      <c r="B15" s="189" t="s">
        <v>155</v>
      </c>
      <c r="C15" s="188">
        <v>0</v>
      </c>
      <c r="D15" s="188">
        <v>0</v>
      </c>
      <c r="E15" s="188">
        <v>0</v>
      </c>
      <c r="F15" s="188">
        <v>0</v>
      </c>
      <c r="G15" s="188">
        <v>0</v>
      </c>
      <c r="H15" s="188">
        <v>0</v>
      </c>
      <c r="I15" s="188">
        <v>0</v>
      </c>
      <c r="J15" s="188">
        <v>0</v>
      </c>
      <c r="K15" s="188">
        <v>0</v>
      </c>
      <c r="L15" s="188">
        <v>0</v>
      </c>
      <c r="M15" s="188">
        <v>0</v>
      </c>
      <c r="N15" s="187">
        <v>0</v>
      </c>
      <c r="Q15" s="185"/>
    </row>
    <row r="16" spans="1:17" ht="27" customHeight="1" x14ac:dyDescent="0.35">
      <c r="B16" s="189" t="s">
        <v>154</v>
      </c>
      <c r="C16" s="188">
        <v>0</v>
      </c>
      <c r="D16" s="188">
        <v>0</v>
      </c>
      <c r="E16" s="188">
        <v>0</v>
      </c>
      <c r="F16" s="188">
        <v>0</v>
      </c>
      <c r="G16" s="188">
        <v>0</v>
      </c>
      <c r="H16" s="188">
        <v>0</v>
      </c>
      <c r="I16" s="188">
        <v>0</v>
      </c>
      <c r="J16" s="188">
        <v>0</v>
      </c>
      <c r="K16" s="188">
        <v>0</v>
      </c>
      <c r="L16" s="188">
        <v>0</v>
      </c>
      <c r="M16" s="188">
        <v>0</v>
      </c>
      <c r="N16" s="187">
        <v>0</v>
      </c>
      <c r="Q16" s="185"/>
    </row>
    <row r="17" spans="2:18" ht="30" customHeight="1" x14ac:dyDescent="0.35">
      <c r="B17" s="189" t="s">
        <v>153</v>
      </c>
      <c r="C17" s="188">
        <v>0</v>
      </c>
      <c r="D17" s="188">
        <v>0</v>
      </c>
      <c r="E17" s="188">
        <v>0</v>
      </c>
      <c r="F17" s="188">
        <v>0</v>
      </c>
      <c r="G17" s="188">
        <v>0</v>
      </c>
      <c r="H17" s="188">
        <v>0</v>
      </c>
      <c r="I17" s="188">
        <v>0</v>
      </c>
      <c r="J17" s="188">
        <v>0</v>
      </c>
      <c r="K17" s="188">
        <v>0</v>
      </c>
      <c r="L17" s="188">
        <v>0</v>
      </c>
      <c r="M17" s="188">
        <v>0</v>
      </c>
      <c r="N17" s="187">
        <v>0</v>
      </c>
      <c r="Q17" s="185"/>
    </row>
    <row r="18" spans="2:18" ht="27" customHeight="1" x14ac:dyDescent="0.35">
      <c r="B18" s="189" t="s">
        <v>152</v>
      </c>
      <c r="C18" s="188">
        <v>0</v>
      </c>
      <c r="D18" s="188">
        <v>0</v>
      </c>
      <c r="E18" s="188">
        <v>0</v>
      </c>
      <c r="F18" s="188">
        <v>0</v>
      </c>
      <c r="G18" s="188">
        <v>0</v>
      </c>
      <c r="H18" s="188">
        <v>0</v>
      </c>
      <c r="I18" s="188">
        <v>0</v>
      </c>
      <c r="J18" s="188">
        <v>0</v>
      </c>
      <c r="K18" s="188">
        <v>0</v>
      </c>
      <c r="L18" s="188">
        <v>0</v>
      </c>
      <c r="M18" s="188">
        <v>0</v>
      </c>
      <c r="N18" s="187">
        <v>0</v>
      </c>
      <c r="Q18" s="185"/>
    </row>
    <row r="19" spans="2:18" ht="30" customHeight="1" x14ac:dyDescent="0.35">
      <c r="B19" s="189" t="s">
        <v>151</v>
      </c>
      <c r="C19" s="188">
        <v>0</v>
      </c>
      <c r="D19" s="188">
        <v>0</v>
      </c>
      <c r="E19" s="188">
        <v>0</v>
      </c>
      <c r="F19" s="188">
        <v>0</v>
      </c>
      <c r="G19" s="188">
        <v>0</v>
      </c>
      <c r="H19" s="188">
        <v>0</v>
      </c>
      <c r="I19" s="188">
        <v>0</v>
      </c>
      <c r="J19" s="188">
        <v>0</v>
      </c>
      <c r="K19" s="188">
        <v>0</v>
      </c>
      <c r="L19" s="188">
        <v>0</v>
      </c>
      <c r="M19" s="188">
        <v>0</v>
      </c>
      <c r="N19" s="187">
        <v>0</v>
      </c>
      <c r="Q19" s="185"/>
    </row>
    <row r="20" spans="2:18" ht="30" customHeight="1" x14ac:dyDescent="0.35">
      <c r="B20" s="189" t="s">
        <v>150</v>
      </c>
      <c r="C20" s="188">
        <v>0</v>
      </c>
      <c r="D20" s="188">
        <v>0</v>
      </c>
      <c r="E20" s="188">
        <v>0</v>
      </c>
      <c r="F20" s="188">
        <v>0</v>
      </c>
      <c r="G20" s="188">
        <v>0</v>
      </c>
      <c r="H20" s="188">
        <v>0</v>
      </c>
      <c r="I20" s="188">
        <v>0</v>
      </c>
      <c r="J20" s="188">
        <v>0</v>
      </c>
      <c r="K20" s="188">
        <v>0</v>
      </c>
      <c r="L20" s="188">
        <v>0</v>
      </c>
      <c r="M20" s="188">
        <v>0</v>
      </c>
      <c r="N20" s="187">
        <v>0</v>
      </c>
      <c r="Q20" s="185"/>
    </row>
    <row r="21" spans="2:18" ht="27" customHeight="1" x14ac:dyDescent="0.35">
      <c r="B21" s="189" t="s">
        <v>149</v>
      </c>
      <c r="C21" s="188">
        <v>0</v>
      </c>
      <c r="D21" s="188">
        <v>0</v>
      </c>
      <c r="E21" s="188">
        <v>0</v>
      </c>
      <c r="F21" s="188">
        <v>0</v>
      </c>
      <c r="G21" s="188">
        <v>0</v>
      </c>
      <c r="H21" s="188">
        <v>0</v>
      </c>
      <c r="I21" s="188">
        <v>0</v>
      </c>
      <c r="J21" s="188">
        <v>0</v>
      </c>
      <c r="K21" s="188">
        <v>0</v>
      </c>
      <c r="L21" s="188">
        <v>0</v>
      </c>
      <c r="M21" s="188">
        <v>0</v>
      </c>
      <c r="N21" s="187">
        <v>0</v>
      </c>
      <c r="Q21" s="185"/>
    </row>
    <row r="22" spans="2:18" ht="30" customHeight="1" x14ac:dyDescent="0.35">
      <c r="B22" s="189" t="s">
        <v>148</v>
      </c>
      <c r="C22" s="188">
        <v>0</v>
      </c>
      <c r="D22" s="188">
        <v>0</v>
      </c>
      <c r="E22" s="188">
        <v>0</v>
      </c>
      <c r="F22" s="188">
        <v>0</v>
      </c>
      <c r="G22" s="188">
        <v>0</v>
      </c>
      <c r="H22" s="188">
        <v>0</v>
      </c>
      <c r="I22" s="188">
        <v>0</v>
      </c>
      <c r="J22" s="188">
        <v>0</v>
      </c>
      <c r="K22" s="188">
        <v>0</v>
      </c>
      <c r="L22" s="188">
        <v>0</v>
      </c>
      <c r="M22" s="188">
        <v>0</v>
      </c>
      <c r="N22" s="187">
        <v>0</v>
      </c>
      <c r="Q22" s="185"/>
    </row>
    <row r="23" spans="2:18" ht="27" customHeight="1" x14ac:dyDescent="0.35">
      <c r="B23" s="189" t="s">
        <v>147</v>
      </c>
      <c r="C23" s="188">
        <v>0</v>
      </c>
      <c r="D23" s="188">
        <v>0</v>
      </c>
      <c r="E23" s="188">
        <v>0</v>
      </c>
      <c r="F23" s="188">
        <v>0</v>
      </c>
      <c r="G23" s="188">
        <v>0</v>
      </c>
      <c r="H23" s="188">
        <v>0</v>
      </c>
      <c r="I23" s="188">
        <v>0</v>
      </c>
      <c r="J23" s="188">
        <v>0</v>
      </c>
      <c r="K23" s="188">
        <v>0</v>
      </c>
      <c r="L23" s="188">
        <v>0</v>
      </c>
      <c r="M23" s="188">
        <v>0</v>
      </c>
      <c r="N23" s="187">
        <v>0</v>
      </c>
      <c r="Q23" s="185"/>
    </row>
    <row r="24" spans="2:18" ht="30" customHeight="1" x14ac:dyDescent="0.35">
      <c r="B24" s="189" t="s">
        <v>146</v>
      </c>
      <c r="C24" s="188">
        <v>0</v>
      </c>
      <c r="D24" s="188">
        <v>0</v>
      </c>
      <c r="E24" s="188">
        <v>0</v>
      </c>
      <c r="F24" s="188">
        <v>0</v>
      </c>
      <c r="G24" s="188">
        <v>0</v>
      </c>
      <c r="H24" s="188">
        <v>0</v>
      </c>
      <c r="I24" s="188">
        <v>0</v>
      </c>
      <c r="J24" s="188">
        <v>0</v>
      </c>
      <c r="K24" s="188">
        <v>0</v>
      </c>
      <c r="L24" s="188">
        <v>0</v>
      </c>
      <c r="M24" s="188">
        <v>0</v>
      </c>
      <c r="N24" s="187">
        <v>0</v>
      </c>
      <c r="Q24" s="185"/>
    </row>
    <row r="25" spans="2:18" ht="42" customHeight="1" x14ac:dyDescent="0.35">
      <c r="B25" s="189" t="s">
        <v>145</v>
      </c>
      <c r="C25" s="188">
        <v>4400</v>
      </c>
      <c r="D25" s="188">
        <f>8800-C25</f>
        <v>4400</v>
      </c>
      <c r="E25" s="188">
        <f>13200-C25-D25</f>
        <v>4400</v>
      </c>
      <c r="F25" s="188">
        <f>17600-D25-E25-C25</f>
        <v>4400</v>
      </c>
      <c r="G25" s="188">
        <f>22000-C25-D25-E25-F25</f>
        <v>4400</v>
      </c>
      <c r="H25" s="188">
        <f>26400-C25-D25-E25-F25-G25</f>
        <v>4400</v>
      </c>
      <c r="I25" s="188">
        <v>0</v>
      </c>
      <c r="J25" s="188">
        <v>0</v>
      </c>
      <c r="K25" s="188">
        <v>0</v>
      </c>
      <c r="L25" s="188">
        <v>0</v>
      </c>
      <c r="M25" s="188">
        <v>0</v>
      </c>
      <c r="N25" s="187">
        <v>0</v>
      </c>
      <c r="P25" s="190"/>
      <c r="Q25" s="185"/>
    </row>
    <row r="26" spans="2:18" ht="27" customHeight="1" x14ac:dyDescent="0.35">
      <c r="B26" s="189" t="s">
        <v>144</v>
      </c>
      <c r="C26" s="188">
        <v>0</v>
      </c>
      <c r="D26" s="188">
        <v>0</v>
      </c>
      <c r="E26" s="188">
        <v>0</v>
      </c>
      <c r="F26" s="188">
        <v>0</v>
      </c>
      <c r="G26" s="188">
        <v>0</v>
      </c>
      <c r="H26" s="188">
        <v>0</v>
      </c>
      <c r="I26" s="188">
        <v>0</v>
      </c>
      <c r="J26" s="188">
        <v>0</v>
      </c>
      <c r="K26" s="188">
        <v>0</v>
      </c>
      <c r="L26" s="188">
        <v>0</v>
      </c>
      <c r="M26" s="188">
        <v>0</v>
      </c>
      <c r="N26" s="187">
        <v>0</v>
      </c>
      <c r="Q26" s="185"/>
    </row>
    <row r="27" spans="2:18" ht="30" customHeight="1" x14ac:dyDescent="0.35">
      <c r="B27" s="189" t="s">
        <v>143</v>
      </c>
      <c r="C27" s="188">
        <v>0</v>
      </c>
      <c r="D27" s="188">
        <v>0</v>
      </c>
      <c r="E27" s="188">
        <v>0</v>
      </c>
      <c r="F27" s="188">
        <v>0</v>
      </c>
      <c r="G27" s="188">
        <v>0</v>
      </c>
      <c r="H27" s="188">
        <v>0</v>
      </c>
      <c r="I27" s="188">
        <v>10000</v>
      </c>
      <c r="J27" s="188">
        <v>0</v>
      </c>
      <c r="K27" s="188">
        <v>0</v>
      </c>
      <c r="L27" s="188">
        <v>0</v>
      </c>
      <c r="M27" s="188">
        <f>21240-I27</f>
        <v>11240</v>
      </c>
      <c r="N27" s="187">
        <v>0</v>
      </c>
      <c r="P27" s="190"/>
      <c r="Q27" s="185"/>
      <c r="R27" s="190"/>
    </row>
    <row r="28" spans="2:18" ht="27" customHeight="1" x14ac:dyDescent="0.35">
      <c r="B28" s="189" t="s">
        <v>142</v>
      </c>
      <c r="C28" s="188">
        <v>0</v>
      </c>
      <c r="D28" s="188">
        <v>0</v>
      </c>
      <c r="E28" s="188">
        <v>0</v>
      </c>
      <c r="F28" s="188">
        <v>0</v>
      </c>
      <c r="G28" s="188">
        <v>0</v>
      </c>
      <c r="H28" s="188">
        <v>0</v>
      </c>
      <c r="I28" s="188">
        <v>0</v>
      </c>
      <c r="J28" s="188">
        <v>0</v>
      </c>
      <c r="K28" s="188">
        <v>0</v>
      </c>
      <c r="L28" s="188">
        <v>0</v>
      </c>
      <c r="M28" s="188">
        <v>0</v>
      </c>
      <c r="N28" s="187">
        <v>0</v>
      </c>
      <c r="Q28" s="185"/>
      <c r="R28" s="184"/>
    </row>
    <row r="29" spans="2:18" ht="45.75" customHeight="1" x14ac:dyDescent="0.35">
      <c r="B29" s="189" t="s">
        <v>141</v>
      </c>
      <c r="C29" s="188">
        <v>0</v>
      </c>
      <c r="D29" s="188">
        <v>0</v>
      </c>
      <c r="E29" s="188">
        <v>0</v>
      </c>
      <c r="F29" s="188">
        <v>0</v>
      </c>
      <c r="G29" s="188">
        <v>0</v>
      </c>
      <c r="H29" s="188">
        <v>0</v>
      </c>
      <c r="I29" s="188">
        <v>0</v>
      </c>
      <c r="J29" s="188">
        <v>0</v>
      </c>
      <c r="K29" s="188">
        <v>0</v>
      </c>
      <c r="L29" s="188">
        <v>0</v>
      </c>
      <c r="M29" s="188">
        <v>0</v>
      </c>
      <c r="N29" s="187">
        <v>0</v>
      </c>
      <c r="Q29" s="185"/>
    </row>
    <row r="30" spans="2:18" ht="27" customHeight="1" x14ac:dyDescent="0.35">
      <c r="B30" s="189" t="s">
        <v>140</v>
      </c>
      <c r="C30" s="188">
        <v>0</v>
      </c>
      <c r="D30" s="188">
        <v>0</v>
      </c>
      <c r="E30" s="188">
        <v>0</v>
      </c>
      <c r="F30" s="188">
        <v>0</v>
      </c>
      <c r="G30" s="188">
        <v>0</v>
      </c>
      <c r="H30" s="188">
        <v>0</v>
      </c>
      <c r="I30" s="188">
        <v>0</v>
      </c>
      <c r="J30" s="188">
        <v>0</v>
      </c>
      <c r="K30" s="188">
        <v>0</v>
      </c>
      <c r="L30" s="188">
        <v>0</v>
      </c>
      <c r="M30" s="188">
        <v>0</v>
      </c>
      <c r="N30" s="187">
        <v>0</v>
      </c>
      <c r="Q30" s="185"/>
    </row>
    <row r="31" spans="2:18" ht="42" customHeight="1" x14ac:dyDescent="0.35">
      <c r="B31" s="189" t="s">
        <v>139</v>
      </c>
      <c r="C31" s="188">
        <v>0</v>
      </c>
      <c r="D31" s="188">
        <v>0</v>
      </c>
      <c r="E31" s="188">
        <v>0</v>
      </c>
      <c r="F31" s="188">
        <v>0</v>
      </c>
      <c r="G31" s="188">
        <v>0</v>
      </c>
      <c r="H31" s="188">
        <v>0</v>
      </c>
      <c r="I31" s="188">
        <v>0</v>
      </c>
      <c r="J31" s="188">
        <v>0</v>
      </c>
      <c r="K31" s="188">
        <v>0</v>
      </c>
      <c r="L31" s="188">
        <v>0</v>
      </c>
      <c r="M31" s="188">
        <v>0</v>
      </c>
      <c r="N31" s="187">
        <v>0</v>
      </c>
      <c r="Q31" s="185"/>
    </row>
    <row r="32" spans="2:18" s="96" customFormat="1" ht="30.75" customHeight="1" thickBot="1" x14ac:dyDescent="0.4">
      <c r="B32" s="186" t="s">
        <v>14872</v>
      </c>
      <c r="C32" s="708">
        <v>0</v>
      </c>
      <c r="D32" s="708">
        <v>13032.54</v>
      </c>
      <c r="E32" s="708">
        <v>0</v>
      </c>
      <c r="F32" s="708">
        <f>19684.3-D32</f>
        <v>6651.7599999999984</v>
      </c>
      <c r="G32" s="708">
        <f>26336.06-F32-D32</f>
        <v>6651.760000000002</v>
      </c>
      <c r="H32" s="708">
        <f>33794.14-G32-F32-D32</f>
        <v>7458.0799999999981</v>
      </c>
      <c r="I32" s="708">
        <f>63905.61-F32-G32-H32-D32</f>
        <v>30111.470000000008</v>
      </c>
      <c r="J32" s="708">
        <f>85716.29-F32-G32-H32-I32-D32</f>
        <v>21810.679999999978</v>
      </c>
      <c r="K32" s="708">
        <f>107425.79-F32-G32-H32-I32-J32-D32</f>
        <v>21709.5</v>
      </c>
      <c r="L32" s="708">
        <f>112627.55-F32-G32-H32-I32-J32-K32-D32</f>
        <v>5201.7600000000093</v>
      </c>
      <c r="M32" s="708">
        <f>139108.72-F32-G32-H32-I32-J32-K32-L32-D32</f>
        <v>26481.169999999976</v>
      </c>
      <c r="N32" s="710">
        <f>149512.24-D32-F32-G32-H32-I32-J32-K32-L32-M32</f>
        <v>10403.520000000011</v>
      </c>
      <c r="P32" s="707"/>
      <c r="Q32" s="185"/>
    </row>
    <row r="33" spans="1:26" ht="30.75" customHeight="1" thickTop="1" thickBot="1" x14ac:dyDescent="0.4">
      <c r="B33" s="343" t="s">
        <v>138</v>
      </c>
      <c r="C33" s="709">
        <f t="shared" ref="C33:N33" si="0">SUM(C9:C32)</f>
        <v>203713.32</v>
      </c>
      <c r="D33" s="709">
        <f t="shared" si="0"/>
        <v>219619.83</v>
      </c>
      <c r="E33" s="709">
        <f t="shared" si="0"/>
        <v>192518.24000000005</v>
      </c>
      <c r="F33" s="709">
        <f t="shared" si="0"/>
        <v>206334.53999999998</v>
      </c>
      <c r="G33" s="709">
        <f t="shared" si="0"/>
        <v>183889.50000000006</v>
      </c>
      <c r="H33" s="709">
        <f t="shared" si="0"/>
        <v>209158.85999999996</v>
      </c>
      <c r="I33" s="709">
        <f t="shared" si="0"/>
        <v>228004.02</v>
      </c>
      <c r="J33" s="422">
        <f t="shared" si="0"/>
        <v>211905.63999999996</v>
      </c>
      <c r="K33" s="709">
        <f t="shared" si="0"/>
        <v>216499.88999999996</v>
      </c>
      <c r="L33" s="422">
        <f t="shared" si="0"/>
        <v>232569.35000000021</v>
      </c>
      <c r="M33" s="421">
        <f t="shared" si="0"/>
        <v>265429.97999999969</v>
      </c>
      <c r="N33" s="709">
        <f t="shared" si="0"/>
        <v>423717.48000000004</v>
      </c>
      <c r="Q33" s="185"/>
    </row>
    <row r="34" spans="1:26" ht="30.75" customHeight="1" thickTop="1" thickBot="1" x14ac:dyDescent="0.4">
      <c r="B34" s="343" t="s">
        <v>137</v>
      </c>
      <c r="C34" s="625">
        <f>+C33+D33+E33+F33+G33+H33+I33+J33+K33+L33+M33+N33</f>
        <v>2793360.6499999994</v>
      </c>
      <c r="D34" s="626"/>
      <c r="E34" s="626"/>
      <c r="F34" s="626"/>
      <c r="G34" s="626"/>
      <c r="H34" s="626"/>
      <c r="I34" s="626"/>
      <c r="J34" s="626"/>
      <c r="K34" s="626"/>
      <c r="L34" s="626"/>
      <c r="M34" s="626"/>
      <c r="N34" s="627"/>
    </row>
    <row r="35" spans="1:26" ht="9" customHeight="1" thickTop="1" x14ac:dyDescent="0.35">
      <c r="B35" s="75"/>
      <c r="C35" s="21"/>
      <c r="D35" s="21"/>
      <c r="E35" s="21"/>
      <c r="F35" s="21"/>
      <c r="G35" s="21"/>
      <c r="H35" s="21"/>
      <c r="I35" s="21"/>
      <c r="J35" s="21"/>
      <c r="K35" s="21"/>
      <c r="L35" s="21"/>
      <c r="M35" s="21"/>
      <c r="N35" s="21"/>
    </row>
    <row r="36" spans="1:26" ht="21" customHeight="1" thickBot="1" x14ac:dyDescent="0.4">
      <c r="B36" s="599"/>
      <c r="C36" s="599"/>
      <c r="D36" s="599"/>
      <c r="E36" s="599"/>
      <c r="F36" s="599"/>
      <c r="G36" s="599"/>
      <c r="H36" s="599"/>
      <c r="I36" s="599"/>
      <c r="J36" s="599"/>
      <c r="K36" s="599"/>
      <c r="L36" s="599"/>
      <c r="M36" s="599"/>
      <c r="N36" s="599"/>
      <c r="Q36" s="184"/>
    </row>
    <row r="37" spans="1:26" ht="21" customHeight="1" thickTop="1" thickBot="1" x14ac:dyDescent="0.4">
      <c r="A37" s="618" t="s">
        <v>136</v>
      </c>
      <c r="B37" s="619"/>
      <c r="C37" s="619"/>
      <c r="D37" s="619"/>
      <c r="E37" s="619"/>
      <c r="F37" s="619"/>
      <c r="G37" s="619"/>
      <c r="H37" s="620" t="s">
        <v>135</v>
      </c>
      <c r="I37" s="620"/>
      <c r="J37" s="621"/>
      <c r="K37" s="181"/>
      <c r="L37" s="181"/>
      <c r="M37" s="181"/>
      <c r="N37" s="181"/>
      <c r="Q37" s="184"/>
    </row>
    <row r="38" spans="1:26" s="20" customFormat="1" ht="30" customHeight="1" thickTop="1" x14ac:dyDescent="0.35">
      <c r="A38" s="622" t="s">
        <v>134</v>
      </c>
      <c r="B38" s="623"/>
      <c r="C38" s="623"/>
      <c r="D38" s="623"/>
      <c r="E38" s="623"/>
      <c r="F38" s="623"/>
      <c r="G38" s="624"/>
      <c r="H38" s="686">
        <v>1401155.18</v>
      </c>
      <c r="I38" s="687"/>
      <c r="J38" s="688"/>
      <c r="K38" s="72"/>
      <c r="L38" s="72"/>
      <c r="M38" s="72"/>
      <c r="N38" s="72"/>
      <c r="O38" s="72"/>
      <c r="P38" s="72"/>
      <c r="Q38" s="183"/>
      <c r="R38" s="72"/>
      <c r="S38" s="72"/>
      <c r="T38" s="72"/>
      <c r="U38" s="72"/>
      <c r="V38" s="72"/>
      <c r="W38" s="72"/>
      <c r="X38" s="72"/>
      <c r="Y38" s="72"/>
      <c r="Z38" s="72"/>
    </row>
    <row r="39" spans="1:26" s="20" customFormat="1" ht="30" customHeight="1" x14ac:dyDescent="0.35">
      <c r="A39" s="610" t="s">
        <v>133</v>
      </c>
      <c r="B39" s="611"/>
      <c r="C39" s="611"/>
      <c r="D39" s="611"/>
      <c r="E39" s="611"/>
      <c r="F39" s="611"/>
      <c r="G39" s="612"/>
      <c r="H39" s="689">
        <v>26400</v>
      </c>
      <c r="I39" s="690"/>
      <c r="J39" s="691"/>
      <c r="K39" s="72"/>
      <c r="L39" s="72"/>
      <c r="M39" s="72"/>
      <c r="N39" s="72"/>
      <c r="O39" s="72"/>
      <c r="P39" s="72"/>
      <c r="Q39" s="183"/>
      <c r="R39" s="72"/>
      <c r="S39" s="72"/>
      <c r="T39" s="72"/>
      <c r="U39" s="72"/>
      <c r="V39" s="72"/>
      <c r="W39" s="72"/>
      <c r="X39" s="72"/>
      <c r="Y39" s="72"/>
      <c r="Z39" s="72"/>
    </row>
    <row r="40" spans="1:26" s="20" customFormat="1" ht="30" customHeight="1" x14ac:dyDescent="0.35">
      <c r="A40" s="610" t="s">
        <v>132</v>
      </c>
      <c r="B40" s="611"/>
      <c r="C40" s="611"/>
      <c r="D40" s="611"/>
      <c r="E40" s="611"/>
      <c r="F40" s="611"/>
      <c r="G40" s="612"/>
      <c r="H40" s="692">
        <v>1195053.23</v>
      </c>
      <c r="I40" s="693"/>
      <c r="J40" s="694"/>
      <c r="K40" s="72"/>
      <c r="L40" s="72"/>
      <c r="M40" s="72"/>
      <c r="N40" s="72"/>
      <c r="O40" s="72"/>
      <c r="P40" s="72"/>
      <c r="Q40" s="72"/>
      <c r="R40" s="72"/>
      <c r="S40" s="72"/>
      <c r="T40" s="72"/>
      <c r="U40" s="72"/>
      <c r="V40" s="72"/>
      <c r="W40" s="72"/>
      <c r="X40" s="72"/>
      <c r="Y40" s="72"/>
      <c r="Z40" s="72"/>
    </row>
    <row r="41" spans="1:26" s="20" customFormat="1" ht="30" customHeight="1" x14ac:dyDescent="0.35">
      <c r="A41" s="423"/>
      <c r="B41" s="424" t="s">
        <v>14874</v>
      </c>
      <c r="C41" s="424"/>
      <c r="D41" s="424"/>
      <c r="E41" s="424"/>
      <c r="F41" s="424"/>
      <c r="G41" s="425"/>
      <c r="H41" s="695">
        <v>149512.24</v>
      </c>
      <c r="I41" s="685"/>
      <c r="J41" s="696"/>
      <c r="K41" s="72"/>
      <c r="L41" s="72"/>
      <c r="M41" s="72"/>
      <c r="N41" s="72"/>
      <c r="O41" s="72"/>
      <c r="P41" s="72"/>
      <c r="Q41" s="72"/>
      <c r="R41" s="72"/>
      <c r="S41" s="72"/>
      <c r="T41" s="72"/>
      <c r="U41" s="72"/>
      <c r="V41" s="72"/>
      <c r="W41" s="72"/>
      <c r="X41" s="72"/>
      <c r="Y41" s="72"/>
      <c r="Z41" s="72"/>
    </row>
    <row r="42" spans="1:26" s="20" customFormat="1" ht="30" customHeight="1" x14ac:dyDescent="0.35">
      <c r="A42" s="610" t="s">
        <v>131</v>
      </c>
      <c r="B42" s="611"/>
      <c r="C42" s="611"/>
      <c r="D42" s="611"/>
      <c r="E42" s="611"/>
      <c r="F42" s="611"/>
      <c r="G42" s="612"/>
      <c r="H42" s="698">
        <v>21240</v>
      </c>
      <c r="I42" s="699"/>
      <c r="J42" s="700"/>
      <c r="K42" s="697"/>
      <c r="L42" s="72"/>
      <c r="M42" s="72"/>
      <c r="N42" s="72"/>
      <c r="O42" s="72"/>
      <c r="P42" s="72"/>
      <c r="Q42" s="72"/>
      <c r="R42" s="72"/>
      <c r="S42" s="72"/>
      <c r="T42" s="72"/>
      <c r="U42" s="72"/>
      <c r="V42" s="72"/>
      <c r="W42" s="72"/>
      <c r="X42" s="72"/>
      <c r="Y42" s="72"/>
      <c r="Z42" s="72"/>
    </row>
    <row r="43" spans="1:26" s="20" customFormat="1" ht="30" customHeight="1" thickBot="1" x14ac:dyDescent="0.4">
      <c r="A43" s="610" t="s">
        <v>130</v>
      </c>
      <c r="B43" s="613"/>
      <c r="C43" s="613"/>
      <c r="D43" s="613"/>
      <c r="E43" s="613"/>
      <c r="F43" s="613"/>
      <c r="G43" s="614"/>
      <c r="H43" s="701">
        <v>0</v>
      </c>
      <c r="I43" s="702"/>
      <c r="J43" s="703"/>
      <c r="K43" s="697"/>
      <c r="L43" s="72"/>
      <c r="M43" s="72"/>
      <c r="N43" s="72"/>
      <c r="O43" s="72"/>
      <c r="P43" s="72"/>
      <c r="Q43" s="72"/>
      <c r="R43" s="72"/>
      <c r="S43" s="72"/>
      <c r="T43" s="72"/>
      <c r="U43" s="72"/>
      <c r="V43" s="72"/>
      <c r="W43" s="72"/>
      <c r="X43" s="72"/>
      <c r="Y43" s="72"/>
      <c r="Z43" s="72"/>
    </row>
    <row r="44" spans="1:26" ht="30" customHeight="1" thickTop="1" thickBot="1" x14ac:dyDescent="0.4">
      <c r="A44" s="182"/>
      <c r="B44" s="615" t="s">
        <v>129</v>
      </c>
      <c r="C44" s="616"/>
      <c r="D44" s="616"/>
      <c r="E44" s="616"/>
      <c r="F44" s="616"/>
      <c r="G44" s="617"/>
      <c r="H44" s="704">
        <f>SUM(H38:J43)</f>
        <v>2793360.6500000004</v>
      </c>
      <c r="I44" s="705"/>
      <c r="J44" s="706"/>
    </row>
    <row r="45" spans="1:26" ht="18.75" thickTop="1" x14ac:dyDescent="0.35">
      <c r="B45" s="332" t="s">
        <v>235</v>
      </c>
    </row>
    <row r="58" spans="3:3" x14ac:dyDescent="0.35">
      <c r="C58" s="202"/>
    </row>
    <row r="65" spans="4:4" x14ac:dyDescent="0.35">
      <c r="D65" s="201"/>
    </row>
  </sheetData>
  <customSheetViews>
    <customSheetView guid="{05A24B3F-0046-4A93-964B-C8E884CA78A3}" scale="80" showGridLines="0" fitToPage="1" topLeftCell="A28">
      <selection activeCell="F62" sqref="F62"/>
      <pageMargins left="0.51181102362204722" right="0.70866141732283472" top="0.35433070866141736" bottom="0.35433070866141736" header="0.31496062992125984" footer="0.31496062992125984"/>
      <printOptions horizontalCentered="1"/>
      <pageSetup scale="44" fitToHeight="0" orientation="landscape" r:id="rId1"/>
    </customSheetView>
    <customSheetView guid="{AB7C7113-F865-4779-9FA4-3A0AD2C9E93A}" scale="80" showGridLines="0" fitToPage="1" topLeftCell="A28">
      <selection activeCell="F62" sqref="F62"/>
      <pageMargins left="0.51181102362204722" right="0.70866141732283472" top="0.35433070866141736" bottom="0.35433070866141736" header="0.31496062992125984" footer="0.31496062992125984"/>
      <printOptions horizontalCentered="1"/>
      <pageSetup scale="44" fitToHeight="0" orientation="landscape" r:id="rId2"/>
    </customSheetView>
  </customSheetViews>
  <mergeCells count="22">
    <mergeCell ref="C34:N34"/>
    <mergeCell ref="B2:N2"/>
    <mergeCell ref="K3:N3"/>
    <mergeCell ref="B5:B8"/>
    <mergeCell ref="C5:N5"/>
    <mergeCell ref="C6:N7"/>
    <mergeCell ref="A42:G42"/>
    <mergeCell ref="A43:G43"/>
    <mergeCell ref="B44:G44"/>
    <mergeCell ref="B36:N36"/>
    <mergeCell ref="A37:G37"/>
    <mergeCell ref="H37:J37"/>
    <mergeCell ref="A38:G38"/>
    <mergeCell ref="A39:G39"/>
    <mergeCell ref="A40:G40"/>
    <mergeCell ref="H44:J44"/>
    <mergeCell ref="H38:J38"/>
    <mergeCell ref="H39:J39"/>
    <mergeCell ref="H40:J40"/>
    <mergeCell ref="H42:J42"/>
    <mergeCell ref="H43:J43"/>
    <mergeCell ref="H41:J41"/>
  </mergeCells>
  <printOptions horizontalCentered="1"/>
  <pageMargins left="0.51181102362204722" right="0.70866141732283472" top="0.35433070866141736" bottom="0.35433070866141736" header="0.31496062992125984" footer="0.31496062992125984"/>
  <pageSetup scale="40" fitToHeight="0" orientation="landscape" r:id="rId3"/>
  <drawing r:id="rId4"/>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XDQ81"/>
  <sheetViews>
    <sheetView showGridLines="0" view="pageBreakPreview" topLeftCell="A53" zoomScale="60" zoomScaleNormal="112" workbookViewId="0">
      <selection activeCell="F73" sqref="F73"/>
    </sheetView>
  </sheetViews>
  <sheetFormatPr baseColWidth="10" defaultRowHeight="16.5" x14ac:dyDescent="0.35"/>
  <cols>
    <col min="1" max="1" width="11.42578125" style="239"/>
    <col min="2" max="2" width="0.7109375" style="250" customWidth="1"/>
    <col min="3" max="3" width="44.7109375" style="250" customWidth="1"/>
    <col min="4" max="4" width="43.5703125" style="250" customWidth="1"/>
    <col min="5" max="5" width="24" style="250" customWidth="1"/>
    <col min="6" max="6" width="19.140625" style="243" customWidth="1"/>
    <col min="7" max="7" width="15.5703125" style="239" bestFit="1" customWidth="1"/>
    <col min="8" max="206" width="11.42578125" style="242"/>
    <col min="207" max="207" width="0.85546875" style="242" customWidth="1"/>
    <col min="208" max="208" width="30.85546875" style="242" customWidth="1"/>
    <col min="209" max="209" width="17.7109375" style="242" customWidth="1"/>
    <col min="210" max="210" width="6" style="242" bestFit="1" customWidth="1"/>
    <col min="211" max="211" width="17.7109375" style="242" customWidth="1"/>
    <col min="212" max="212" width="5.7109375" style="242" customWidth="1"/>
    <col min="213" max="213" width="18.7109375" style="242" customWidth="1"/>
    <col min="214" max="214" width="0.85546875" style="242" customWidth="1"/>
    <col min="215" max="217" width="12" style="242" customWidth="1"/>
    <col min="218" max="258" width="11.42578125" style="242"/>
    <col min="259" max="259" width="4.42578125" style="242" customWidth="1"/>
    <col min="260" max="260" width="21.7109375" style="242" customWidth="1"/>
    <col min="261" max="261" width="16.28515625" style="242" customWidth="1"/>
    <col min="262" max="262" width="19.140625" style="242" customWidth="1"/>
    <col min="263" max="263" width="15.5703125" style="242" bestFit="1" customWidth="1"/>
    <col min="264" max="462" width="11.42578125" style="242"/>
    <col min="463" max="463" width="0.85546875" style="242" customWidth="1"/>
    <col min="464" max="464" width="30.85546875" style="242" customWidth="1"/>
    <col min="465" max="465" width="17.7109375" style="242" customWidth="1"/>
    <col min="466" max="466" width="6" style="242" bestFit="1" customWidth="1"/>
    <col min="467" max="467" width="17.7109375" style="242" customWidth="1"/>
    <col min="468" max="468" width="5.7109375" style="242" customWidth="1"/>
    <col min="469" max="469" width="18.7109375" style="242" customWidth="1"/>
    <col min="470" max="470" width="0.85546875" style="242" customWidth="1"/>
    <col min="471" max="473" width="12" style="242" customWidth="1"/>
    <col min="474" max="514" width="11.42578125" style="242"/>
    <col min="515" max="515" width="4.42578125" style="242" customWidth="1"/>
    <col min="516" max="516" width="21.7109375" style="242" customWidth="1"/>
    <col min="517" max="517" width="16.28515625" style="242" customWidth="1"/>
    <col min="518" max="518" width="19.140625" style="242" customWidth="1"/>
    <col min="519" max="519" width="15.5703125" style="242" bestFit="1" customWidth="1"/>
    <col min="520" max="718" width="11.42578125" style="242"/>
    <col min="719" max="719" width="0.85546875" style="242" customWidth="1"/>
    <col min="720" max="720" width="30.85546875" style="242" customWidth="1"/>
    <col min="721" max="721" width="17.7109375" style="242" customWidth="1"/>
    <col min="722" max="722" width="6" style="242" bestFit="1" customWidth="1"/>
    <col min="723" max="723" width="17.7109375" style="242" customWidth="1"/>
    <col min="724" max="724" width="5.7109375" style="242" customWidth="1"/>
    <col min="725" max="725" width="18.7109375" style="242" customWidth="1"/>
    <col min="726" max="726" width="0.85546875" style="242" customWidth="1"/>
    <col min="727" max="729" width="12" style="242" customWidth="1"/>
    <col min="730" max="770" width="11.42578125" style="242"/>
    <col min="771" max="771" width="4.42578125" style="242" customWidth="1"/>
    <col min="772" max="772" width="21.7109375" style="242" customWidth="1"/>
    <col min="773" max="773" width="16.28515625" style="242" customWidth="1"/>
    <col min="774" max="774" width="19.140625" style="242" customWidth="1"/>
    <col min="775" max="775" width="15.5703125" style="242" bestFit="1" customWidth="1"/>
    <col min="776" max="974" width="11.42578125" style="242"/>
    <col min="975" max="975" width="0.85546875" style="242" customWidth="1"/>
    <col min="976" max="976" width="30.85546875" style="242" customWidth="1"/>
    <col min="977" max="977" width="17.7109375" style="242" customWidth="1"/>
    <col min="978" max="978" width="6" style="242" bestFit="1" customWidth="1"/>
    <col min="979" max="979" width="17.7109375" style="242" customWidth="1"/>
    <col min="980" max="980" width="5.7109375" style="242" customWidth="1"/>
    <col min="981" max="981" width="18.7109375" style="242" customWidth="1"/>
    <col min="982" max="982" width="0.85546875" style="242" customWidth="1"/>
    <col min="983" max="985" width="12" style="242" customWidth="1"/>
    <col min="986" max="1026" width="11.42578125" style="242"/>
    <col min="1027" max="1027" width="4.42578125" style="242" customWidth="1"/>
    <col min="1028" max="1028" width="21.7109375" style="242" customWidth="1"/>
    <col min="1029" max="1029" width="16.28515625" style="242" customWidth="1"/>
    <col min="1030" max="1030" width="19.140625" style="242" customWidth="1"/>
    <col min="1031" max="1031" width="15.5703125" style="242" bestFit="1" customWidth="1"/>
    <col min="1032" max="1230" width="11.42578125" style="242"/>
    <col min="1231" max="1231" width="0.85546875" style="242" customWidth="1"/>
    <col min="1232" max="1232" width="30.85546875" style="242" customWidth="1"/>
    <col min="1233" max="1233" width="17.7109375" style="242" customWidth="1"/>
    <col min="1234" max="1234" width="6" style="242" bestFit="1" customWidth="1"/>
    <col min="1235" max="1235" width="17.7109375" style="242" customWidth="1"/>
    <col min="1236" max="1236" width="5.7109375" style="242" customWidth="1"/>
    <col min="1237" max="1237" width="18.7109375" style="242" customWidth="1"/>
    <col min="1238" max="1238" width="0.85546875" style="242" customWidth="1"/>
    <col min="1239" max="1241" width="12" style="242" customWidth="1"/>
    <col min="1242" max="1282" width="11.42578125" style="242"/>
    <col min="1283" max="1283" width="4.42578125" style="242" customWidth="1"/>
    <col min="1284" max="1284" width="21.7109375" style="242" customWidth="1"/>
    <col min="1285" max="1285" width="16.28515625" style="242" customWidth="1"/>
    <col min="1286" max="1286" width="19.140625" style="242" customWidth="1"/>
    <col min="1287" max="1287" width="15.5703125" style="242" bestFit="1" customWidth="1"/>
    <col min="1288" max="1486" width="11.42578125" style="242"/>
    <col min="1487" max="1487" width="0.85546875" style="242" customWidth="1"/>
    <col min="1488" max="1488" width="30.85546875" style="242" customWidth="1"/>
    <col min="1489" max="1489" width="17.7109375" style="242" customWidth="1"/>
    <col min="1490" max="1490" width="6" style="242" bestFit="1" customWidth="1"/>
    <col min="1491" max="1491" width="17.7109375" style="242" customWidth="1"/>
    <col min="1492" max="1492" width="5.7109375" style="242" customWidth="1"/>
    <col min="1493" max="1493" width="18.7109375" style="242" customWidth="1"/>
    <col min="1494" max="1494" width="0.85546875" style="242" customWidth="1"/>
    <col min="1495" max="1497" width="12" style="242" customWidth="1"/>
    <col min="1498" max="1538" width="11.42578125" style="242"/>
    <col min="1539" max="1539" width="4.42578125" style="242" customWidth="1"/>
    <col min="1540" max="1540" width="21.7109375" style="242" customWidth="1"/>
    <col min="1541" max="1541" width="16.28515625" style="242" customWidth="1"/>
    <col min="1542" max="1542" width="19.140625" style="242" customWidth="1"/>
    <col min="1543" max="1543" width="15.5703125" style="242" bestFit="1" customWidth="1"/>
    <col min="1544" max="1742" width="11.42578125" style="242"/>
    <col min="1743" max="1743" width="0.85546875" style="242" customWidth="1"/>
    <col min="1744" max="1744" width="30.85546875" style="242" customWidth="1"/>
    <col min="1745" max="1745" width="17.7109375" style="242" customWidth="1"/>
    <col min="1746" max="1746" width="6" style="242" bestFit="1" customWidth="1"/>
    <col min="1747" max="1747" width="17.7109375" style="242" customWidth="1"/>
    <col min="1748" max="1748" width="5.7109375" style="242" customWidth="1"/>
    <col min="1749" max="1749" width="18.7109375" style="242" customWidth="1"/>
    <col min="1750" max="1750" width="0.85546875" style="242" customWidth="1"/>
    <col min="1751" max="1753" width="12" style="242" customWidth="1"/>
    <col min="1754" max="1794" width="11.42578125" style="242"/>
    <col min="1795" max="1795" width="4.42578125" style="242" customWidth="1"/>
    <col min="1796" max="1796" width="21.7109375" style="242" customWidth="1"/>
    <col min="1797" max="1797" width="16.28515625" style="242" customWidth="1"/>
    <col min="1798" max="1798" width="19.140625" style="242" customWidth="1"/>
    <col min="1799" max="1799" width="15.5703125" style="242" bestFit="1" customWidth="1"/>
    <col min="1800" max="1998" width="11.42578125" style="242"/>
    <col min="1999" max="1999" width="0.85546875" style="242" customWidth="1"/>
    <col min="2000" max="2000" width="30.85546875" style="242" customWidth="1"/>
    <col min="2001" max="2001" width="17.7109375" style="242" customWidth="1"/>
    <col min="2002" max="2002" width="6" style="242" bestFit="1" customWidth="1"/>
    <col min="2003" max="2003" width="17.7109375" style="242" customWidth="1"/>
    <col min="2004" max="2004" width="5.7109375" style="242" customWidth="1"/>
    <col min="2005" max="2005" width="18.7109375" style="242" customWidth="1"/>
    <col min="2006" max="2006" width="0.85546875" style="242" customWidth="1"/>
    <col min="2007" max="2009" width="12" style="242" customWidth="1"/>
    <col min="2010" max="2050" width="11.42578125" style="242"/>
    <col min="2051" max="2051" width="4.42578125" style="242" customWidth="1"/>
    <col min="2052" max="2052" width="21.7109375" style="242" customWidth="1"/>
    <col min="2053" max="2053" width="16.28515625" style="242" customWidth="1"/>
    <col min="2054" max="2054" width="19.140625" style="242" customWidth="1"/>
    <col min="2055" max="2055" width="15.5703125" style="242" bestFit="1" customWidth="1"/>
    <col min="2056" max="2254" width="11.42578125" style="242"/>
    <col min="2255" max="2255" width="0.85546875" style="242" customWidth="1"/>
    <col min="2256" max="2256" width="30.85546875" style="242" customWidth="1"/>
    <col min="2257" max="2257" width="17.7109375" style="242" customWidth="1"/>
    <col min="2258" max="2258" width="6" style="242" bestFit="1" customWidth="1"/>
    <col min="2259" max="2259" width="17.7109375" style="242" customWidth="1"/>
    <col min="2260" max="2260" width="5.7109375" style="242" customWidth="1"/>
    <col min="2261" max="2261" width="18.7109375" style="242" customWidth="1"/>
    <col min="2262" max="2262" width="0.85546875" style="242" customWidth="1"/>
    <col min="2263" max="2265" width="12" style="242" customWidth="1"/>
    <col min="2266" max="2306" width="11.42578125" style="242"/>
    <col min="2307" max="2307" width="4.42578125" style="242" customWidth="1"/>
    <col min="2308" max="2308" width="21.7109375" style="242" customWidth="1"/>
    <col min="2309" max="2309" width="16.28515625" style="242" customWidth="1"/>
    <col min="2310" max="2310" width="19.140625" style="242" customWidth="1"/>
    <col min="2311" max="2311" width="15.5703125" style="242" bestFit="1" customWidth="1"/>
    <col min="2312" max="2510" width="11.42578125" style="242"/>
    <col min="2511" max="2511" width="0.85546875" style="242" customWidth="1"/>
    <col min="2512" max="2512" width="30.85546875" style="242" customWidth="1"/>
    <col min="2513" max="2513" width="17.7109375" style="242" customWidth="1"/>
    <col min="2514" max="2514" width="6" style="242" bestFit="1" customWidth="1"/>
    <col min="2515" max="2515" width="17.7109375" style="242" customWidth="1"/>
    <col min="2516" max="2516" width="5.7109375" style="242" customWidth="1"/>
    <col min="2517" max="2517" width="18.7109375" style="242" customWidth="1"/>
    <col min="2518" max="2518" width="0.85546875" style="242" customWidth="1"/>
    <col min="2519" max="2521" width="12" style="242" customWidth="1"/>
    <col min="2522" max="2562" width="11.42578125" style="242"/>
    <col min="2563" max="2563" width="4.42578125" style="242" customWidth="1"/>
    <col min="2564" max="2564" width="21.7109375" style="242" customWidth="1"/>
    <col min="2565" max="2565" width="16.28515625" style="242" customWidth="1"/>
    <col min="2566" max="2566" width="19.140625" style="242" customWidth="1"/>
    <col min="2567" max="2567" width="15.5703125" style="242" bestFit="1" customWidth="1"/>
    <col min="2568" max="2766" width="11.42578125" style="242"/>
    <col min="2767" max="2767" width="0.85546875" style="242" customWidth="1"/>
    <col min="2768" max="2768" width="30.85546875" style="242" customWidth="1"/>
    <col min="2769" max="2769" width="17.7109375" style="242" customWidth="1"/>
    <col min="2770" max="2770" width="6" style="242" bestFit="1" customWidth="1"/>
    <col min="2771" max="2771" width="17.7109375" style="242" customWidth="1"/>
    <col min="2772" max="2772" width="5.7109375" style="242" customWidth="1"/>
    <col min="2773" max="2773" width="18.7109375" style="242" customWidth="1"/>
    <col min="2774" max="2774" width="0.85546875" style="242" customWidth="1"/>
    <col min="2775" max="2777" width="12" style="242" customWidth="1"/>
    <col min="2778" max="2818" width="11.42578125" style="242"/>
    <col min="2819" max="2819" width="4.42578125" style="242" customWidth="1"/>
    <col min="2820" max="2820" width="21.7109375" style="242" customWidth="1"/>
    <col min="2821" max="2821" width="16.28515625" style="242" customWidth="1"/>
    <col min="2822" max="2822" width="19.140625" style="242" customWidth="1"/>
    <col min="2823" max="2823" width="15.5703125" style="242" bestFit="1" customWidth="1"/>
    <col min="2824" max="3022" width="11.42578125" style="242"/>
    <col min="3023" max="3023" width="0.85546875" style="242" customWidth="1"/>
    <col min="3024" max="3024" width="30.85546875" style="242" customWidth="1"/>
    <col min="3025" max="3025" width="17.7109375" style="242" customWidth="1"/>
    <col min="3026" max="3026" width="6" style="242" bestFit="1" customWidth="1"/>
    <col min="3027" max="3027" width="17.7109375" style="242" customWidth="1"/>
    <col min="3028" max="3028" width="5.7109375" style="242" customWidth="1"/>
    <col min="3029" max="3029" width="18.7109375" style="242" customWidth="1"/>
    <col min="3030" max="3030" width="0.85546875" style="242" customWidth="1"/>
    <col min="3031" max="3033" width="12" style="242" customWidth="1"/>
    <col min="3034" max="3074" width="11.42578125" style="242"/>
    <col min="3075" max="3075" width="4.42578125" style="242" customWidth="1"/>
    <col min="3076" max="3076" width="21.7109375" style="242" customWidth="1"/>
    <col min="3077" max="3077" width="16.28515625" style="242" customWidth="1"/>
    <col min="3078" max="3078" width="19.140625" style="242" customWidth="1"/>
    <col min="3079" max="3079" width="15.5703125" style="242" bestFit="1" customWidth="1"/>
    <col min="3080" max="3278" width="11.42578125" style="242"/>
    <col min="3279" max="3279" width="0.85546875" style="242" customWidth="1"/>
    <col min="3280" max="3280" width="30.85546875" style="242" customWidth="1"/>
    <col min="3281" max="3281" width="17.7109375" style="242" customWidth="1"/>
    <col min="3282" max="3282" width="6" style="242" bestFit="1" customWidth="1"/>
    <col min="3283" max="3283" width="17.7109375" style="242" customWidth="1"/>
    <col min="3284" max="3284" width="5.7109375" style="242" customWidth="1"/>
    <col min="3285" max="3285" width="18.7109375" style="242" customWidth="1"/>
    <col min="3286" max="3286" width="0.85546875" style="242" customWidth="1"/>
    <col min="3287" max="3289" width="12" style="242" customWidth="1"/>
    <col min="3290" max="3330" width="11.42578125" style="242"/>
    <col min="3331" max="3331" width="4.42578125" style="242" customWidth="1"/>
    <col min="3332" max="3332" width="21.7109375" style="242" customWidth="1"/>
    <col min="3333" max="3333" width="16.28515625" style="242" customWidth="1"/>
    <col min="3334" max="3334" width="19.140625" style="242" customWidth="1"/>
    <col min="3335" max="3335" width="15.5703125" style="242" bestFit="1" customWidth="1"/>
    <col min="3336" max="3534" width="11.42578125" style="242"/>
    <col min="3535" max="3535" width="0.85546875" style="242" customWidth="1"/>
    <col min="3536" max="3536" width="30.85546875" style="242" customWidth="1"/>
    <col min="3537" max="3537" width="17.7109375" style="242" customWidth="1"/>
    <col min="3538" max="3538" width="6" style="242" bestFit="1" customWidth="1"/>
    <col min="3539" max="3539" width="17.7109375" style="242" customWidth="1"/>
    <col min="3540" max="3540" width="5.7109375" style="242" customWidth="1"/>
    <col min="3541" max="3541" width="18.7109375" style="242" customWidth="1"/>
    <col min="3542" max="3542" width="0.85546875" style="242" customWidth="1"/>
    <col min="3543" max="3545" width="12" style="242" customWidth="1"/>
    <col min="3546" max="3586" width="11.42578125" style="242"/>
    <col min="3587" max="3587" width="4.42578125" style="242" customWidth="1"/>
    <col min="3588" max="3588" width="21.7109375" style="242" customWidth="1"/>
    <col min="3589" max="3589" width="16.28515625" style="242" customWidth="1"/>
    <col min="3590" max="3590" width="19.140625" style="242" customWidth="1"/>
    <col min="3591" max="3591" width="15.5703125" style="242" bestFit="1" customWidth="1"/>
    <col min="3592" max="3790" width="11.42578125" style="242"/>
    <col min="3791" max="3791" width="0.85546875" style="242" customWidth="1"/>
    <col min="3792" max="3792" width="30.85546875" style="242" customWidth="1"/>
    <col min="3793" max="3793" width="17.7109375" style="242" customWidth="1"/>
    <col min="3794" max="3794" width="6" style="242" bestFit="1" customWidth="1"/>
    <col min="3795" max="3795" width="17.7109375" style="242" customWidth="1"/>
    <col min="3796" max="3796" width="5.7109375" style="242" customWidth="1"/>
    <col min="3797" max="3797" width="18.7109375" style="242" customWidth="1"/>
    <col min="3798" max="3798" width="0.85546875" style="242" customWidth="1"/>
    <col min="3799" max="3801" width="12" style="242" customWidth="1"/>
    <col min="3802" max="3842" width="11.42578125" style="242"/>
    <col min="3843" max="3843" width="4.42578125" style="242" customWidth="1"/>
    <col min="3844" max="3844" width="21.7109375" style="242" customWidth="1"/>
    <col min="3845" max="3845" width="16.28515625" style="242" customWidth="1"/>
    <col min="3846" max="3846" width="19.140625" style="242" customWidth="1"/>
    <col min="3847" max="3847" width="15.5703125" style="242" bestFit="1" customWidth="1"/>
    <col min="3848" max="4046" width="11.42578125" style="242"/>
    <col min="4047" max="4047" width="0.85546875" style="242" customWidth="1"/>
    <col min="4048" max="4048" width="30.85546875" style="242" customWidth="1"/>
    <col min="4049" max="4049" width="17.7109375" style="242" customWidth="1"/>
    <col min="4050" max="4050" width="6" style="242" bestFit="1" customWidth="1"/>
    <col min="4051" max="4051" width="17.7109375" style="242" customWidth="1"/>
    <col min="4052" max="4052" width="5.7109375" style="242" customWidth="1"/>
    <col min="4053" max="4053" width="18.7109375" style="242" customWidth="1"/>
    <col min="4054" max="4054" width="0.85546875" style="242" customWidth="1"/>
    <col min="4055" max="4057" width="12" style="242" customWidth="1"/>
    <col min="4058" max="4098" width="11.42578125" style="242"/>
    <col min="4099" max="4099" width="4.42578125" style="242" customWidth="1"/>
    <col min="4100" max="4100" width="21.7109375" style="242" customWidth="1"/>
    <col min="4101" max="4101" width="16.28515625" style="242" customWidth="1"/>
    <col min="4102" max="4102" width="19.140625" style="242" customWidth="1"/>
    <col min="4103" max="4103" width="15.5703125" style="242" bestFit="1" customWidth="1"/>
    <col min="4104" max="4302" width="11.42578125" style="242"/>
    <col min="4303" max="4303" width="0.85546875" style="242" customWidth="1"/>
    <col min="4304" max="4304" width="30.85546875" style="242" customWidth="1"/>
    <col min="4305" max="4305" width="17.7109375" style="242" customWidth="1"/>
    <col min="4306" max="4306" width="6" style="242" bestFit="1" customWidth="1"/>
    <col min="4307" max="4307" width="17.7109375" style="242" customWidth="1"/>
    <col min="4308" max="4308" width="5.7109375" style="242" customWidth="1"/>
    <col min="4309" max="4309" width="18.7109375" style="242" customWidth="1"/>
    <col min="4310" max="4310" width="0.85546875" style="242" customWidth="1"/>
    <col min="4311" max="4313" width="12" style="242" customWidth="1"/>
    <col min="4314" max="4354" width="11.42578125" style="242"/>
    <col min="4355" max="4355" width="4.42578125" style="242" customWidth="1"/>
    <col min="4356" max="4356" width="21.7109375" style="242" customWidth="1"/>
    <col min="4357" max="4357" width="16.28515625" style="242" customWidth="1"/>
    <col min="4358" max="4358" width="19.140625" style="242" customWidth="1"/>
    <col min="4359" max="4359" width="15.5703125" style="242" bestFit="1" customWidth="1"/>
    <col min="4360" max="4558" width="11.42578125" style="242"/>
    <col min="4559" max="4559" width="0.85546875" style="242" customWidth="1"/>
    <col min="4560" max="4560" width="30.85546875" style="242" customWidth="1"/>
    <col min="4561" max="4561" width="17.7109375" style="242" customWidth="1"/>
    <col min="4562" max="4562" width="6" style="242" bestFit="1" customWidth="1"/>
    <col min="4563" max="4563" width="17.7109375" style="242" customWidth="1"/>
    <col min="4564" max="4564" width="5.7109375" style="242" customWidth="1"/>
    <col min="4565" max="4565" width="18.7109375" style="242" customWidth="1"/>
    <col min="4566" max="4566" width="0.85546875" style="242" customWidth="1"/>
    <col min="4567" max="4569" width="12" style="242" customWidth="1"/>
    <col min="4570" max="4610" width="11.42578125" style="242"/>
    <col min="4611" max="4611" width="4.42578125" style="242" customWidth="1"/>
    <col min="4612" max="4612" width="21.7109375" style="242" customWidth="1"/>
    <col min="4613" max="4613" width="16.28515625" style="242" customWidth="1"/>
    <col min="4614" max="4614" width="19.140625" style="242" customWidth="1"/>
    <col min="4615" max="4615" width="15.5703125" style="242" bestFit="1" customWidth="1"/>
    <col min="4616" max="4814" width="11.42578125" style="242"/>
    <col min="4815" max="4815" width="0.85546875" style="242" customWidth="1"/>
    <col min="4816" max="4816" width="30.85546875" style="242" customWidth="1"/>
    <col min="4817" max="4817" width="17.7109375" style="242" customWidth="1"/>
    <col min="4818" max="4818" width="6" style="242" bestFit="1" customWidth="1"/>
    <col min="4819" max="4819" width="17.7109375" style="242" customWidth="1"/>
    <col min="4820" max="4820" width="5.7109375" style="242" customWidth="1"/>
    <col min="4821" max="4821" width="18.7109375" style="242" customWidth="1"/>
    <col min="4822" max="4822" width="0.85546875" style="242" customWidth="1"/>
    <col min="4823" max="4825" width="12" style="242" customWidth="1"/>
    <col min="4826" max="4866" width="11.42578125" style="242"/>
    <col min="4867" max="4867" width="4.42578125" style="242" customWidth="1"/>
    <col min="4868" max="4868" width="21.7109375" style="242" customWidth="1"/>
    <col min="4869" max="4869" width="16.28515625" style="242" customWidth="1"/>
    <col min="4870" max="4870" width="19.140625" style="242" customWidth="1"/>
    <col min="4871" max="4871" width="15.5703125" style="242" bestFit="1" customWidth="1"/>
    <col min="4872" max="5070" width="11.42578125" style="242"/>
    <col min="5071" max="5071" width="0.85546875" style="242" customWidth="1"/>
    <col min="5072" max="5072" width="30.85546875" style="242" customWidth="1"/>
    <col min="5073" max="5073" width="17.7109375" style="242" customWidth="1"/>
    <col min="5074" max="5074" width="6" style="242" bestFit="1" customWidth="1"/>
    <col min="5075" max="5075" width="17.7109375" style="242" customWidth="1"/>
    <col min="5076" max="5076" width="5.7109375" style="242" customWidth="1"/>
    <col min="5077" max="5077" width="18.7109375" style="242" customWidth="1"/>
    <col min="5078" max="5078" width="0.85546875" style="242" customWidth="1"/>
    <col min="5079" max="5081" width="12" style="242" customWidth="1"/>
    <col min="5082" max="5122" width="11.42578125" style="242"/>
    <col min="5123" max="5123" width="4.42578125" style="242" customWidth="1"/>
    <col min="5124" max="5124" width="21.7109375" style="242" customWidth="1"/>
    <col min="5125" max="5125" width="16.28515625" style="242" customWidth="1"/>
    <col min="5126" max="5126" width="19.140625" style="242" customWidth="1"/>
    <col min="5127" max="5127" width="15.5703125" style="242" bestFit="1" customWidth="1"/>
    <col min="5128" max="5326" width="11.42578125" style="242"/>
    <col min="5327" max="5327" width="0.85546875" style="242" customWidth="1"/>
    <col min="5328" max="5328" width="30.85546875" style="242" customWidth="1"/>
    <col min="5329" max="5329" width="17.7109375" style="242" customWidth="1"/>
    <col min="5330" max="5330" width="6" style="242" bestFit="1" customWidth="1"/>
    <col min="5331" max="5331" width="17.7109375" style="242" customWidth="1"/>
    <col min="5332" max="5332" width="5.7109375" style="242" customWidth="1"/>
    <col min="5333" max="5333" width="18.7109375" style="242" customWidth="1"/>
    <col min="5334" max="5334" width="0.85546875" style="242" customWidth="1"/>
    <col min="5335" max="5337" width="12" style="242" customWidth="1"/>
    <col min="5338" max="5378" width="11.42578125" style="242"/>
    <col min="5379" max="5379" width="4.42578125" style="242" customWidth="1"/>
    <col min="5380" max="5380" width="21.7109375" style="242" customWidth="1"/>
    <col min="5381" max="5381" width="16.28515625" style="242" customWidth="1"/>
    <col min="5382" max="5382" width="19.140625" style="242" customWidth="1"/>
    <col min="5383" max="5383" width="15.5703125" style="242" bestFit="1" customWidth="1"/>
    <col min="5384" max="5582" width="11.42578125" style="242"/>
    <col min="5583" max="5583" width="0.85546875" style="242" customWidth="1"/>
    <col min="5584" max="5584" width="30.85546875" style="242" customWidth="1"/>
    <col min="5585" max="5585" width="17.7109375" style="242" customWidth="1"/>
    <col min="5586" max="5586" width="6" style="242" bestFit="1" customWidth="1"/>
    <col min="5587" max="5587" width="17.7109375" style="242" customWidth="1"/>
    <col min="5588" max="5588" width="5.7109375" style="242" customWidth="1"/>
    <col min="5589" max="5589" width="18.7109375" style="242" customWidth="1"/>
    <col min="5590" max="5590" width="0.85546875" style="242" customWidth="1"/>
    <col min="5591" max="5593" width="12" style="242" customWidth="1"/>
    <col min="5594" max="5634" width="11.42578125" style="242"/>
    <col min="5635" max="5635" width="4.42578125" style="242" customWidth="1"/>
    <col min="5636" max="5636" width="21.7109375" style="242" customWidth="1"/>
    <col min="5637" max="5637" width="16.28515625" style="242" customWidth="1"/>
    <col min="5638" max="5638" width="19.140625" style="242" customWidth="1"/>
    <col min="5639" max="5639" width="15.5703125" style="242" bestFit="1" customWidth="1"/>
    <col min="5640" max="5838" width="11.42578125" style="242"/>
    <col min="5839" max="5839" width="0.85546875" style="242" customWidth="1"/>
    <col min="5840" max="5840" width="30.85546875" style="242" customWidth="1"/>
    <col min="5841" max="5841" width="17.7109375" style="242" customWidth="1"/>
    <col min="5842" max="5842" width="6" style="242" bestFit="1" customWidth="1"/>
    <col min="5843" max="5843" width="17.7109375" style="242" customWidth="1"/>
    <col min="5844" max="5844" width="5.7109375" style="242" customWidth="1"/>
    <col min="5845" max="5845" width="18.7109375" style="242" customWidth="1"/>
    <col min="5846" max="5846" width="0.85546875" style="242" customWidth="1"/>
    <col min="5847" max="5849" width="12" style="242" customWidth="1"/>
    <col min="5850" max="5890" width="11.42578125" style="242"/>
    <col min="5891" max="5891" width="4.42578125" style="242" customWidth="1"/>
    <col min="5892" max="5892" width="21.7109375" style="242" customWidth="1"/>
    <col min="5893" max="5893" width="16.28515625" style="242" customWidth="1"/>
    <col min="5894" max="5894" width="19.140625" style="242" customWidth="1"/>
    <col min="5895" max="5895" width="15.5703125" style="242" bestFit="1" customWidth="1"/>
    <col min="5896" max="6094" width="11.42578125" style="242"/>
    <col min="6095" max="6095" width="0.85546875" style="242" customWidth="1"/>
    <col min="6096" max="6096" width="30.85546875" style="242" customWidth="1"/>
    <col min="6097" max="6097" width="17.7109375" style="242" customWidth="1"/>
    <col min="6098" max="6098" width="6" style="242" bestFit="1" customWidth="1"/>
    <col min="6099" max="6099" width="17.7109375" style="242" customWidth="1"/>
    <col min="6100" max="6100" width="5.7109375" style="242" customWidth="1"/>
    <col min="6101" max="6101" width="18.7109375" style="242" customWidth="1"/>
    <col min="6102" max="6102" width="0.85546875" style="242" customWidth="1"/>
    <col min="6103" max="6105" width="12" style="242" customWidth="1"/>
    <col min="6106" max="6146" width="11.42578125" style="242"/>
    <col min="6147" max="6147" width="4.42578125" style="242" customWidth="1"/>
    <col min="6148" max="6148" width="21.7109375" style="242" customWidth="1"/>
    <col min="6149" max="6149" width="16.28515625" style="242" customWidth="1"/>
    <col min="6150" max="6150" width="19.140625" style="242" customWidth="1"/>
    <col min="6151" max="6151" width="15.5703125" style="242" bestFit="1" customWidth="1"/>
    <col min="6152" max="6350" width="11.42578125" style="242"/>
    <col min="6351" max="6351" width="0.85546875" style="242" customWidth="1"/>
    <col min="6352" max="6352" width="30.85546875" style="242" customWidth="1"/>
    <col min="6353" max="6353" width="17.7109375" style="242" customWidth="1"/>
    <col min="6354" max="6354" width="6" style="242" bestFit="1" customWidth="1"/>
    <col min="6355" max="6355" width="17.7109375" style="242" customWidth="1"/>
    <col min="6356" max="6356" width="5.7109375" style="242" customWidth="1"/>
    <col min="6357" max="6357" width="18.7109375" style="242" customWidth="1"/>
    <col min="6358" max="6358" width="0.85546875" style="242" customWidth="1"/>
    <col min="6359" max="6361" width="12" style="242" customWidth="1"/>
    <col min="6362" max="6402" width="11.42578125" style="242"/>
    <col min="6403" max="6403" width="4.42578125" style="242" customWidth="1"/>
    <col min="6404" max="6404" width="21.7109375" style="242" customWidth="1"/>
    <col min="6405" max="6405" width="16.28515625" style="242" customWidth="1"/>
    <col min="6406" max="6406" width="19.140625" style="242" customWidth="1"/>
    <col min="6407" max="6407" width="15.5703125" style="242" bestFit="1" customWidth="1"/>
    <col min="6408" max="6606" width="11.42578125" style="242"/>
    <col min="6607" max="6607" width="0.85546875" style="242" customWidth="1"/>
    <col min="6608" max="6608" width="30.85546875" style="242" customWidth="1"/>
    <col min="6609" max="6609" width="17.7109375" style="242" customWidth="1"/>
    <col min="6610" max="6610" width="6" style="242" bestFit="1" customWidth="1"/>
    <col min="6611" max="6611" width="17.7109375" style="242" customWidth="1"/>
    <col min="6612" max="6612" width="5.7109375" style="242" customWidth="1"/>
    <col min="6613" max="6613" width="18.7109375" style="242" customWidth="1"/>
    <col min="6614" max="6614" width="0.85546875" style="242" customWidth="1"/>
    <col min="6615" max="6617" width="12" style="242" customWidth="1"/>
    <col min="6618" max="6658" width="11.42578125" style="242"/>
    <col min="6659" max="6659" width="4.42578125" style="242" customWidth="1"/>
    <col min="6660" max="6660" width="21.7109375" style="242" customWidth="1"/>
    <col min="6661" max="6661" width="16.28515625" style="242" customWidth="1"/>
    <col min="6662" max="6662" width="19.140625" style="242" customWidth="1"/>
    <col min="6663" max="6663" width="15.5703125" style="242" bestFit="1" customWidth="1"/>
    <col min="6664" max="6862" width="11.42578125" style="242"/>
    <col min="6863" max="6863" width="0.85546875" style="242" customWidth="1"/>
    <col min="6864" max="6864" width="30.85546875" style="242" customWidth="1"/>
    <col min="6865" max="6865" width="17.7109375" style="242" customWidth="1"/>
    <col min="6866" max="6866" width="6" style="242" bestFit="1" customWidth="1"/>
    <col min="6867" max="6867" width="17.7109375" style="242" customWidth="1"/>
    <col min="6868" max="6868" width="5.7109375" style="242" customWidth="1"/>
    <col min="6869" max="6869" width="18.7109375" style="242" customWidth="1"/>
    <col min="6870" max="6870" width="0.85546875" style="242" customWidth="1"/>
    <col min="6871" max="6873" width="12" style="242" customWidth="1"/>
    <col min="6874" max="6914" width="11.42578125" style="242"/>
    <col min="6915" max="6915" width="4.42578125" style="242" customWidth="1"/>
    <col min="6916" max="6916" width="21.7109375" style="242" customWidth="1"/>
    <col min="6917" max="6917" width="16.28515625" style="242" customWidth="1"/>
    <col min="6918" max="6918" width="19.140625" style="242" customWidth="1"/>
    <col min="6919" max="6919" width="15.5703125" style="242" bestFit="1" customWidth="1"/>
    <col min="6920" max="7118" width="11.42578125" style="242"/>
    <col min="7119" max="7119" width="0.85546875" style="242" customWidth="1"/>
    <col min="7120" max="7120" width="30.85546875" style="242" customWidth="1"/>
    <col min="7121" max="7121" width="17.7109375" style="242" customWidth="1"/>
    <col min="7122" max="7122" width="6" style="242" bestFit="1" customWidth="1"/>
    <col min="7123" max="7123" width="17.7109375" style="242" customWidth="1"/>
    <col min="7124" max="7124" width="5.7109375" style="242" customWidth="1"/>
    <col min="7125" max="7125" width="18.7109375" style="242" customWidth="1"/>
    <col min="7126" max="7126" width="0.85546875" style="242" customWidth="1"/>
    <col min="7127" max="7129" width="12" style="242" customWidth="1"/>
    <col min="7130" max="7170" width="11.42578125" style="242"/>
    <col min="7171" max="7171" width="4.42578125" style="242" customWidth="1"/>
    <col min="7172" max="7172" width="21.7109375" style="242" customWidth="1"/>
    <col min="7173" max="7173" width="16.28515625" style="242" customWidth="1"/>
    <col min="7174" max="7174" width="19.140625" style="242" customWidth="1"/>
    <col min="7175" max="7175" width="15.5703125" style="242" bestFit="1" customWidth="1"/>
    <col min="7176" max="7374" width="11.42578125" style="242"/>
    <col min="7375" max="7375" width="0.85546875" style="242" customWidth="1"/>
    <col min="7376" max="7376" width="30.85546875" style="242" customWidth="1"/>
    <col min="7377" max="7377" width="17.7109375" style="242" customWidth="1"/>
    <col min="7378" max="7378" width="6" style="242" bestFit="1" customWidth="1"/>
    <col min="7379" max="7379" width="17.7109375" style="242" customWidth="1"/>
    <col min="7380" max="7380" width="5.7109375" style="242" customWidth="1"/>
    <col min="7381" max="7381" width="18.7109375" style="242" customWidth="1"/>
    <col min="7382" max="7382" width="0.85546875" style="242" customWidth="1"/>
    <col min="7383" max="7385" width="12" style="242" customWidth="1"/>
    <col min="7386" max="7426" width="11.42578125" style="242"/>
    <col min="7427" max="7427" width="4.42578125" style="242" customWidth="1"/>
    <col min="7428" max="7428" width="21.7109375" style="242" customWidth="1"/>
    <col min="7429" max="7429" width="16.28515625" style="242" customWidth="1"/>
    <col min="7430" max="7430" width="19.140625" style="242" customWidth="1"/>
    <col min="7431" max="7431" width="15.5703125" style="242" bestFit="1" customWidth="1"/>
    <col min="7432" max="7630" width="11.42578125" style="242"/>
    <col min="7631" max="7631" width="0.85546875" style="242" customWidth="1"/>
    <col min="7632" max="7632" width="30.85546875" style="242" customWidth="1"/>
    <col min="7633" max="7633" width="17.7109375" style="242" customWidth="1"/>
    <col min="7634" max="7634" width="6" style="242" bestFit="1" customWidth="1"/>
    <col min="7635" max="7635" width="17.7109375" style="242" customWidth="1"/>
    <col min="7636" max="7636" width="5.7109375" style="242" customWidth="1"/>
    <col min="7637" max="7637" width="18.7109375" style="242" customWidth="1"/>
    <col min="7638" max="7638" width="0.85546875" style="242" customWidth="1"/>
    <col min="7639" max="7641" width="12" style="242" customWidth="1"/>
    <col min="7642" max="7682" width="11.42578125" style="242"/>
    <col min="7683" max="7683" width="4.42578125" style="242" customWidth="1"/>
    <col min="7684" max="7684" width="21.7109375" style="242" customWidth="1"/>
    <col min="7685" max="7685" width="16.28515625" style="242" customWidth="1"/>
    <col min="7686" max="7686" width="19.140625" style="242" customWidth="1"/>
    <col min="7687" max="7687" width="15.5703125" style="242" bestFit="1" customWidth="1"/>
    <col min="7688" max="7886" width="11.42578125" style="242"/>
    <col min="7887" max="7887" width="0.85546875" style="242" customWidth="1"/>
    <col min="7888" max="7888" width="30.85546875" style="242" customWidth="1"/>
    <col min="7889" max="7889" width="17.7109375" style="242" customWidth="1"/>
    <col min="7890" max="7890" width="6" style="242" bestFit="1" customWidth="1"/>
    <col min="7891" max="7891" width="17.7109375" style="242" customWidth="1"/>
    <col min="7892" max="7892" width="5.7109375" style="242" customWidth="1"/>
    <col min="7893" max="7893" width="18.7109375" style="242" customWidth="1"/>
    <col min="7894" max="7894" width="0.85546875" style="242" customWidth="1"/>
    <col min="7895" max="7897" width="12" style="242" customWidth="1"/>
    <col min="7898" max="7938" width="11.42578125" style="242"/>
    <col min="7939" max="7939" width="4.42578125" style="242" customWidth="1"/>
    <col min="7940" max="7940" width="21.7109375" style="242" customWidth="1"/>
    <col min="7941" max="7941" width="16.28515625" style="242" customWidth="1"/>
    <col min="7942" max="7942" width="19.140625" style="242" customWidth="1"/>
    <col min="7943" max="7943" width="15.5703125" style="242" bestFit="1" customWidth="1"/>
    <col min="7944" max="8142" width="11.42578125" style="242"/>
    <col min="8143" max="8143" width="0.85546875" style="242" customWidth="1"/>
    <col min="8144" max="8144" width="30.85546875" style="242" customWidth="1"/>
    <col min="8145" max="8145" width="17.7109375" style="242" customWidth="1"/>
    <col min="8146" max="8146" width="6" style="242" bestFit="1" customWidth="1"/>
    <col min="8147" max="8147" width="17.7109375" style="242" customWidth="1"/>
    <col min="8148" max="8148" width="5.7109375" style="242" customWidth="1"/>
    <col min="8149" max="8149" width="18.7109375" style="242" customWidth="1"/>
    <col min="8150" max="8150" width="0.85546875" style="242" customWidth="1"/>
    <col min="8151" max="8153" width="12" style="242" customWidth="1"/>
    <col min="8154" max="8194" width="11.42578125" style="242"/>
    <col min="8195" max="8195" width="4.42578125" style="242" customWidth="1"/>
    <col min="8196" max="8196" width="21.7109375" style="242" customWidth="1"/>
    <col min="8197" max="8197" width="16.28515625" style="242" customWidth="1"/>
    <col min="8198" max="8198" width="19.140625" style="242" customWidth="1"/>
    <col min="8199" max="8199" width="15.5703125" style="242" bestFit="1" customWidth="1"/>
    <col min="8200" max="8398" width="11.42578125" style="242"/>
    <col min="8399" max="8399" width="0.85546875" style="242" customWidth="1"/>
    <col min="8400" max="8400" width="30.85546875" style="242" customWidth="1"/>
    <col min="8401" max="8401" width="17.7109375" style="242" customWidth="1"/>
    <col min="8402" max="8402" width="6" style="242" bestFit="1" customWidth="1"/>
    <col min="8403" max="8403" width="17.7109375" style="242" customWidth="1"/>
    <col min="8404" max="8404" width="5.7109375" style="242" customWidth="1"/>
    <col min="8405" max="8405" width="18.7109375" style="242" customWidth="1"/>
    <col min="8406" max="8406" width="0.85546875" style="242" customWidth="1"/>
    <col min="8407" max="8409" width="12" style="242" customWidth="1"/>
    <col min="8410" max="8450" width="11.42578125" style="242"/>
    <col min="8451" max="8451" width="4.42578125" style="242" customWidth="1"/>
    <col min="8452" max="8452" width="21.7109375" style="242" customWidth="1"/>
    <col min="8453" max="8453" width="16.28515625" style="242" customWidth="1"/>
    <col min="8454" max="8454" width="19.140625" style="242" customWidth="1"/>
    <col min="8455" max="8455" width="15.5703125" style="242" bestFit="1" customWidth="1"/>
    <col min="8456" max="8654" width="11.42578125" style="242"/>
    <col min="8655" max="8655" width="0.85546875" style="242" customWidth="1"/>
    <col min="8656" max="8656" width="30.85546875" style="242" customWidth="1"/>
    <col min="8657" max="8657" width="17.7109375" style="242" customWidth="1"/>
    <col min="8658" max="8658" width="6" style="242" bestFit="1" customWidth="1"/>
    <col min="8659" max="8659" width="17.7109375" style="242" customWidth="1"/>
    <col min="8660" max="8660" width="5.7109375" style="242" customWidth="1"/>
    <col min="8661" max="8661" width="18.7109375" style="242" customWidth="1"/>
    <col min="8662" max="8662" width="0.85546875" style="242" customWidth="1"/>
    <col min="8663" max="8665" width="12" style="242" customWidth="1"/>
    <col min="8666" max="8706" width="11.42578125" style="242"/>
    <col min="8707" max="8707" width="4.42578125" style="242" customWidth="1"/>
    <col min="8708" max="8708" width="21.7109375" style="242" customWidth="1"/>
    <col min="8709" max="8709" width="16.28515625" style="242" customWidth="1"/>
    <col min="8710" max="8710" width="19.140625" style="242" customWidth="1"/>
    <col min="8711" max="8711" width="15.5703125" style="242" bestFit="1" customWidth="1"/>
    <col min="8712" max="8910" width="11.42578125" style="242"/>
    <col min="8911" max="8911" width="0.85546875" style="242" customWidth="1"/>
    <col min="8912" max="8912" width="30.85546875" style="242" customWidth="1"/>
    <col min="8913" max="8913" width="17.7109375" style="242" customWidth="1"/>
    <col min="8914" max="8914" width="6" style="242" bestFit="1" customWidth="1"/>
    <col min="8915" max="8915" width="17.7109375" style="242" customWidth="1"/>
    <col min="8916" max="8916" width="5.7109375" style="242" customWidth="1"/>
    <col min="8917" max="8917" width="18.7109375" style="242" customWidth="1"/>
    <col min="8918" max="8918" width="0.85546875" style="242" customWidth="1"/>
    <col min="8919" max="8921" width="12" style="242" customWidth="1"/>
    <col min="8922" max="8962" width="11.42578125" style="242"/>
    <col min="8963" max="8963" width="4.42578125" style="242" customWidth="1"/>
    <col min="8964" max="8964" width="21.7109375" style="242" customWidth="1"/>
    <col min="8965" max="8965" width="16.28515625" style="242" customWidth="1"/>
    <col min="8966" max="8966" width="19.140625" style="242" customWidth="1"/>
    <col min="8967" max="8967" width="15.5703125" style="242" bestFit="1" customWidth="1"/>
    <col min="8968" max="9166" width="11.42578125" style="242"/>
    <col min="9167" max="9167" width="0.85546875" style="242" customWidth="1"/>
    <col min="9168" max="9168" width="30.85546875" style="242" customWidth="1"/>
    <col min="9169" max="9169" width="17.7109375" style="242" customWidth="1"/>
    <col min="9170" max="9170" width="6" style="242" bestFit="1" customWidth="1"/>
    <col min="9171" max="9171" width="17.7109375" style="242" customWidth="1"/>
    <col min="9172" max="9172" width="5.7109375" style="242" customWidth="1"/>
    <col min="9173" max="9173" width="18.7109375" style="242" customWidth="1"/>
    <col min="9174" max="9174" width="0.85546875" style="242" customWidth="1"/>
    <col min="9175" max="9177" width="12" style="242" customWidth="1"/>
    <col min="9178" max="9218" width="11.42578125" style="242"/>
    <col min="9219" max="9219" width="4.42578125" style="242" customWidth="1"/>
    <col min="9220" max="9220" width="21.7109375" style="242" customWidth="1"/>
    <col min="9221" max="9221" width="16.28515625" style="242" customWidth="1"/>
    <col min="9222" max="9222" width="19.140625" style="242" customWidth="1"/>
    <col min="9223" max="9223" width="15.5703125" style="242" bestFit="1" customWidth="1"/>
    <col min="9224" max="9422" width="11.42578125" style="242"/>
    <col min="9423" max="9423" width="0.85546875" style="242" customWidth="1"/>
    <col min="9424" max="9424" width="30.85546875" style="242" customWidth="1"/>
    <col min="9425" max="9425" width="17.7109375" style="242" customWidth="1"/>
    <col min="9426" max="9426" width="6" style="242" bestFit="1" customWidth="1"/>
    <col min="9427" max="9427" width="17.7109375" style="242" customWidth="1"/>
    <col min="9428" max="9428" width="5.7109375" style="242" customWidth="1"/>
    <col min="9429" max="9429" width="18.7109375" style="242" customWidth="1"/>
    <col min="9430" max="9430" width="0.85546875" style="242" customWidth="1"/>
    <col min="9431" max="9433" width="12" style="242" customWidth="1"/>
    <col min="9434" max="9474" width="11.42578125" style="242"/>
    <col min="9475" max="9475" width="4.42578125" style="242" customWidth="1"/>
    <col min="9476" max="9476" width="21.7109375" style="242" customWidth="1"/>
    <col min="9477" max="9477" width="16.28515625" style="242" customWidth="1"/>
    <col min="9478" max="9478" width="19.140625" style="242" customWidth="1"/>
    <col min="9479" max="9479" width="15.5703125" style="242" bestFit="1" customWidth="1"/>
    <col min="9480" max="9678" width="11.42578125" style="242"/>
    <col min="9679" max="9679" width="0.85546875" style="242" customWidth="1"/>
    <col min="9680" max="9680" width="30.85546875" style="242" customWidth="1"/>
    <col min="9681" max="9681" width="17.7109375" style="242" customWidth="1"/>
    <col min="9682" max="9682" width="6" style="242" bestFit="1" customWidth="1"/>
    <col min="9683" max="9683" width="17.7109375" style="242" customWidth="1"/>
    <col min="9684" max="9684" width="5.7109375" style="242" customWidth="1"/>
    <col min="9685" max="9685" width="18.7109375" style="242" customWidth="1"/>
    <col min="9686" max="9686" width="0.85546875" style="242" customWidth="1"/>
    <col min="9687" max="9689" width="12" style="242" customWidth="1"/>
    <col min="9690" max="9730" width="11.42578125" style="242"/>
    <col min="9731" max="9731" width="4.42578125" style="242" customWidth="1"/>
    <col min="9732" max="9732" width="21.7109375" style="242" customWidth="1"/>
    <col min="9733" max="9733" width="16.28515625" style="242" customWidth="1"/>
    <col min="9734" max="9734" width="19.140625" style="242" customWidth="1"/>
    <col min="9735" max="9735" width="15.5703125" style="242" bestFit="1" customWidth="1"/>
    <col min="9736" max="9934" width="11.42578125" style="242"/>
    <col min="9935" max="9935" width="0.85546875" style="242" customWidth="1"/>
    <col min="9936" max="9936" width="30.85546875" style="242" customWidth="1"/>
    <col min="9937" max="9937" width="17.7109375" style="242" customWidth="1"/>
    <col min="9938" max="9938" width="6" style="242" bestFit="1" customWidth="1"/>
    <col min="9939" max="9939" width="17.7109375" style="242" customWidth="1"/>
    <col min="9940" max="9940" width="5.7109375" style="242" customWidth="1"/>
    <col min="9941" max="9941" width="18.7109375" style="242" customWidth="1"/>
    <col min="9942" max="9942" width="0.85546875" style="242" customWidth="1"/>
    <col min="9943" max="9945" width="12" style="242" customWidth="1"/>
    <col min="9946" max="9986" width="11.42578125" style="242"/>
    <col min="9987" max="9987" width="4.42578125" style="242" customWidth="1"/>
    <col min="9988" max="9988" width="21.7109375" style="242" customWidth="1"/>
    <col min="9989" max="9989" width="16.28515625" style="242" customWidth="1"/>
    <col min="9990" max="9990" width="19.140625" style="242" customWidth="1"/>
    <col min="9991" max="9991" width="15.5703125" style="242" bestFit="1" customWidth="1"/>
    <col min="9992" max="10190" width="11.42578125" style="242"/>
    <col min="10191" max="10191" width="0.85546875" style="242" customWidth="1"/>
    <col min="10192" max="10192" width="30.85546875" style="242" customWidth="1"/>
    <col min="10193" max="10193" width="17.7109375" style="242" customWidth="1"/>
    <col min="10194" max="10194" width="6" style="242" bestFit="1" customWidth="1"/>
    <col min="10195" max="10195" width="17.7109375" style="242" customWidth="1"/>
    <col min="10196" max="10196" width="5.7109375" style="242" customWidth="1"/>
    <col min="10197" max="10197" width="18.7109375" style="242" customWidth="1"/>
    <col min="10198" max="10198" width="0.85546875" style="242" customWidth="1"/>
    <col min="10199" max="10201" width="12" style="242" customWidth="1"/>
    <col min="10202" max="10242" width="11.42578125" style="242"/>
    <col min="10243" max="10243" width="4.42578125" style="242" customWidth="1"/>
    <col min="10244" max="10244" width="21.7109375" style="242" customWidth="1"/>
    <col min="10245" max="10245" width="16.28515625" style="242" customWidth="1"/>
    <col min="10246" max="10246" width="19.140625" style="242" customWidth="1"/>
    <col min="10247" max="10247" width="15.5703125" style="242" bestFit="1" customWidth="1"/>
    <col min="10248" max="10446" width="11.42578125" style="242"/>
    <col min="10447" max="10447" width="0.85546875" style="242" customWidth="1"/>
    <col min="10448" max="10448" width="30.85546875" style="242" customWidth="1"/>
    <col min="10449" max="10449" width="17.7109375" style="242" customWidth="1"/>
    <col min="10450" max="10450" width="6" style="242" bestFit="1" customWidth="1"/>
    <col min="10451" max="10451" width="17.7109375" style="242" customWidth="1"/>
    <col min="10452" max="10452" width="5.7109375" style="242" customWidth="1"/>
    <col min="10453" max="10453" width="18.7109375" style="242" customWidth="1"/>
    <col min="10454" max="10454" width="0.85546875" style="242" customWidth="1"/>
    <col min="10455" max="10457" width="12" style="242" customWidth="1"/>
    <col min="10458" max="10498" width="11.42578125" style="242"/>
    <col min="10499" max="10499" width="4.42578125" style="242" customWidth="1"/>
    <col min="10500" max="10500" width="21.7109375" style="242" customWidth="1"/>
    <col min="10501" max="10501" width="16.28515625" style="242" customWidth="1"/>
    <col min="10502" max="10502" width="19.140625" style="242" customWidth="1"/>
    <col min="10503" max="10503" width="15.5703125" style="242" bestFit="1" customWidth="1"/>
    <col min="10504" max="10702" width="11.42578125" style="242"/>
    <col min="10703" max="10703" width="0.85546875" style="242" customWidth="1"/>
    <col min="10704" max="10704" width="30.85546875" style="242" customWidth="1"/>
    <col min="10705" max="10705" width="17.7109375" style="242" customWidth="1"/>
    <col min="10706" max="10706" width="6" style="242" bestFit="1" customWidth="1"/>
    <col min="10707" max="10707" width="17.7109375" style="242" customWidth="1"/>
    <col min="10708" max="10708" width="5.7109375" style="242" customWidth="1"/>
    <col min="10709" max="10709" width="18.7109375" style="242" customWidth="1"/>
    <col min="10710" max="10710" width="0.85546875" style="242" customWidth="1"/>
    <col min="10711" max="10713" width="12" style="242" customWidth="1"/>
    <col min="10714" max="10754" width="11.42578125" style="242"/>
    <col min="10755" max="10755" width="4.42578125" style="242" customWidth="1"/>
    <col min="10756" max="10756" width="21.7109375" style="242" customWidth="1"/>
    <col min="10757" max="10757" width="16.28515625" style="242" customWidth="1"/>
    <col min="10758" max="10758" width="19.140625" style="242" customWidth="1"/>
    <col min="10759" max="10759" width="15.5703125" style="242" bestFit="1" customWidth="1"/>
    <col min="10760" max="10958" width="11.42578125" style="242"/>
    <col min="10959" max="10959" width="0.85546875" style="242" customWidth="1"/>
    <col min="10960" max="10960" width="30.85546875" style="242" customWidth="1"/>
    <col min="10961" max="10961" width="17.7109375" style="242" customWidth="1"/>
    <col min="10962" max="10962" width="6" style="242" bestFit="1" customWidth="1"/>
    <col min="10963" max="10963" width="17.7109375" style="242" customWidth="1"/>
    <col min="10964" max="10964" width="5.7109375" style="242" customWidth="1"/>
    <col min="10965" max="10965" width="18.7109375" style="242" customWidth="1"/>
    <col min="10966" max="10966" width="0.85546875" style="242" customWidth="1"/>
    <col min="10967" max="10969" width="12" style="242" customWidth="1"/>
    <col min="10970" max="11010" width="11.42578125" style="242"/>
    <col min="11011" max="11011" width="4.42578125" style="242" customWidth="1"/>
    <col min="11012" max="11012" width="21.7109375" style="242" customWidth="1"/>
    <col min="11013" max="11013" width="16.28515625" style="242" customWidth="1"/>
    <col min="11014" max="11014" width="19.140625" style="242" customWidth="1"/>
    <col min="11015" max="11015" width="15.5703125" style="242" bestFit="1" customWidth="1"/>
    <col min="11016" max="11214" width="11.42578125" style="242"/>
    <col min="11215" max="11215" width="0.85546875" style="242" customWidth="1"/>
    <col min="11216" max="11216" width="30.85546875" style="242" customWidth="1"/>
    <col min="11217" max="11217" width="17.7109375" style="242" customWidth="1"/>
    <col min="11218" max="11218" width="6" style="242" bestFit="1" customWidth="1"/>
    <col min="11219" max="11219" width="17.7109375" style="242" customWidth="1"/>
    <col min="11220" max="11220" width="5.7109375" style="242" customWidth="1"/>
    <col min="11221" max="11221" width="18.7109375" style="242" customWidth="1"/>
    <col min="11222" max="11222" width="0.85546875" style="242" customWidth="1"/>
    <col min="11223" max="11225" width="12" style="242" customWidth="1"/>
    <col min="11226" max="11266" width="11.42578125" style="242"/>
    <col min="11267" max="11267" width="4.42578125" style="242" customWidth="1"/>
    <col min="11268" max="11268" width="21.7109375" style="242" customWidth="1"/>
    <col min="11269" max="11269" width="16.28515625" style="242" customWidth="1"/>
    <col min="11270" max="11270" width="19.140625" style="242" customWidth="1"/>
    <col min="11271" max="11271" width="15.5703125" style="242" bestFit="1" customWidth="1"/>
    <col min="11272" max="11470" width="11.42578125" style="242"/>
    <col min="11471" max="11471" width="0.85546875" style="242" customWidth="1"/>
    <col min="11472" max="11472" width="30.85546875" style="242" customWidth="1"/>
    <col min="11473" max="11473" width="17.7109375" style="242" customWidth="1"/>
    <col min="11474" max="11474" width="6" style="242" bestFit="1" customWidth="1"/>
    <col min="11475" max="11475" width="17.7109375" style="242" customWidth="1"/>
    <col min="11476" max="11476" width="5.7109375" style="242" customWidth="1"/>
    <col min="11477" max="11477" width="18.7109375" style="242" customWidth="1"/>
    <col min="11478" max="11478" width="0.85546875" style="242" customWidth="1"/>
    <col min="11479" max="11481" width="12" style="242" customWidth="1"/>
    <col min="11482" max="11522" width="11.42578125" style="242"/>
    <col min="11523" max="11523" width="4.42578125" style="242" customWidth="1"/>
    <col min="11524" max="11524" width="21.7109375" style="242" customWidth="1"/>
    <col min="11525" max="11525" width="16.28515625" style="242" customWidth="1"/>
    <col min="11526" max="11526" width="19.140625" style="242" customWidth="1"/>
    <col min="11527" max="11527" width="15.5703125" style="242" bestFit="1" customWidth="1"/>
    <col min="11528" max="11726" width="11.42578125" style="242"/>
    <col min="11727" max="11727" width="0.85546875" style="242" customWidth="1"/>
    <col min="11728" max="11728" width="30.85546875" style="242" customWidth="1"/>
    <col min="11729" max="11729" width="17.7109375" style="242" customWidth="1"/>
    <col min="11730" max="11730" width="6" style="242" bestFit="1" customWidth="1"/>
    <col min="11731" max="11731" width="17.7109375" style="242" customWidth="1"/>
    <col min="11732" max="11732" width="5.7109375" style="242" customWidth="1"/>
    <col min="11733" max="11733" width="18.7109375" style="242" customWidth="1"/>
    <col min="11734" max="11734" width="0.85546875" style="242" customWidth="1"/>
    <col min="11735" max="11737" width="12" style="242" customWidth="1"/>
    <col min="11738" max="11778" width="11.42578125" style="242"/>
    <col min="11779" max="11779" width="4.42578125" style="242" customWidth="1"/>
    <col min="11780" max="11780" width="21.7109375" style="242" customWidth="1"/>
    <col min="11781" max="11781" width="16.28515625" style="242" customWidth="1"/>
    <col min="11782" max="11782" width="19.140625" style="242" customWidth="1"/>
    <col min="11783" max="11783" width="15.5703125" style="242" bestFit="1" customWidth="1"/>
    <col min="11784" max="11982" width="11.42578125" style="242"/>
    <col min="11983" max="11983" width="0.85546875" style="242" customWidth="1"/>
    <col min="11984" max="11984" width="30.85546875" style="242" customWidth="1"/>
    <col min="11985" max="11985" width="17.7109375" style="242" customWidth="1"/>
    <col min="11986" max="11986" width="6" style="242" bestFit="1" customWidth="1"/>
    <col min="11987" max="11987" width="17.7109375" style="242" customWidth="1"/>
    <col min="11988" max="11988" width="5.7109375" style="242" customWidth="1"/>
    <col min="11989" max="11989" width="18.7109375" style="242" customWidth="1"/>
    <col min="11990" max="11990" width="0.85546875" style="242" customWidth="1"/>
    <col min="11991" max="11993" width="12" style="242" customWidth="1"/>
    <col min="11994" max="12034" width="11.42578125" style="242"/>
    <col min="12035" max="12035" width="4.42578125" style="242" customWidth="1"/>
    <col min="12036" max="12036" width="21.7109375" style="242" customWidth="1"/>
    <col min="12037" max="12037" width="16.28515625" style="242" customWidth="1"/>
    <col min="12038" max="12038" width="19.140625" style="242" customWidth="1"/>
    <col min="12039" max="12039" width="15.5703125" style="242" bestFit="1" customWidth="1"/>
    <col min="12040" max="12238" width="11.42578125" style="242"/>
    <col min="12239" max="12239" width="0.85546875" style="242" customWidth="1"/>
    <col min="12240" max="12240" width="30.85546875" style="242" customWidth="1"/>
    <col min="12241" max="12241" width="17.7109375" style="242" customWidth="1"/>
    <col min="12242" max="12242" width="6" style="242" bestFit="1" customWidth="1"/>
    <col min="12243" max="12243" width="17.7109375" style="242" customWidth="1"/>
    <col min="12244" max="12244" width="5.7109375" style="242" customWidth="1"/>
    <col min="12245" max="12245" width="18.7109375" style="242" customWidth="1"/>
    <col min="12246" max="12246" width="0.85546875" style="242" customWidth="1"/>
    <col min="12247" max="12249" width="12" style="242" customWidth="1"/>
    <col min="12250" max="12290" width="11.42578125" style="242"/>
    <col min="12291" max="12291" width="4.42578125" style="242" customWidth="1"/>
    <col min="12292" max="12292" width="21.7109375" style="242" customWidth="1"/>
    <col min="12293" max="12293" width="16.28515625" style="242" customWidth="1"/>
    <col min="12294" max="12294" width="19.140625" style="242" customWidth="1"/>
    <col min="12295" max="12295" width="15.5703125" style="242" bestFit="1" customWidth="1"/>
    <col min="12296" max="12494" width="11.42578125" style="242"/>
    <col min="12495" max="12495" width="0.85546875" style="242" customWidth="1"/>
    <col min="12496" max="12496" width="30.85546875" style="242" customWidth="1"/>
    <col min="12497" max="12497" width="17.7109375" style="242" customWidth="1"/>
    <col min="12498" max="12498" width="6" style="242" bestFit="1" customWidth="1"/>
    <col min="12499" max="12499" width="17.7109375" style="242" customWidth="1"/>
    <col min="12500" max="12500" width="5.7109375" style="242" customWidth="1"/>
    <col min="12501" max="12501" width="18.7109375" style="242" customWidth="1"/>
    <col min="12502" max="12502" width="0.85546875" style="242" customWidth="1"/>
    <col min="12503" max="12505" width="12" style="242" customWidth="1"/>
    <col min="12506" max="12546" width="11.42578125" style="242"/>
    <col min="12547" max="12547" width="4.42578125" style="242" customWidth="1"/>
    <col min="12548" max="12548" width="21.7109375" style="242" customWidth="1"/>
    <col min="12549" max="12549" width="16.28515625" style="242" customWidth="1"/>
    <col min="12550" max="12550" width="19.140625" style="242" customWidth="1"/>
    <col min="12551" max="12551" width="15.5703125" style="242" bestFit="1" customWidth="1"/>
    <col min="12552" max="12750" width="11.42578125" style="242"/>
    <col min="12751" max="12751" width="0.85546875" style="242" customWidth="1"/>
    <col min="12752" max="12752" width="30.85546875" style="242" customWidth="1"/>
    <col min="12753" max="12753" width="17.7109375" style="242" customWidth="1"/>
    <col min="12754" max="12754" width="6" style="242" bestFit="1" customWidth="1"/>
    <col min="12755" max="12755" width="17.7109375" style="242" customWidth="1"/>
    <col min="12756" max="12756" width="5.7109375" style="242" customWidth="1"/>
    <col min="12757" max="12757" width="18.7109375" style="242" customWidth="1"/>
    <col min="12758" max="12758" width="0.85546875" style="242" customWidth="1"/>
    <col min="12759" max="12761" width="12" style="242" customWidth="1"/>
    <col min="12762" max="12802" width="11.42578125" style="242"/>
    <col min="12803" max="12803" width="4.42578125" style="242" customWidth="1"/>
    <col min="12804" max="12804" width="21.7109375" style="242" customWidth="1"/>
    <col min="12805" max="12805" width="16.28515625" style="242" customWidth="1"/>
    <col min="12806" max="12806" width="19.140625" style="242" customWidth="1"/>
    <col min="12807" max="12807" width="15.5703125" style="242" bestFit="1" customWidth="1"/>
    <col min="12808" max="13006" width="11.42578125" style="242"/>
    <col min="13007" max="13007" width="0.85546875" style="242" customWidth="1"/>
    <col min="13008" max="13008" width="30.85546875" style="242" customWidth="1"/>
    <col min="13009" max="13009" width="17.7109375" style="242" customWidth="1"/>
    <col min="13010" max="13010" width="6" style="242" bestFit="1" customWidth="1"/>
    <col min="13011" max="13011" width="17.7109375" style="242" customWidth="1"/>
    <col min="13012" max="13012" width="5.7109375" style="242" customWidth="1"/>
    <col min="13013" max="13013" width="18.7109375" style="242" customWidth="1"/>
    <col min="13014" max="13014" width="0.85546875" style="242" customWidth="1"/>
    <col min="13015" max="13017" width="12" style="242" customWidth="1"/>
    <col min="13018" max="13058" width="11.42578125" style="242"/>
    <col min="13059" max="13059" width="4.42578125" style="242" customWidth="1"/>
    <col min="13060" max="13060" width="21.7109375" style="242" customWidth="1"/>
    <col min="13061" max="13061" width="16.28515625" style="242" customWidth="1"/>
    <col min="13062" max="13062" width="19.140625" style="242" customWidth="1"/>
    <col min="13063" max="13063" width="15.5703125" style="242" bestFit="1" customWidth="1"/>
    <col min="13064" max="13262" width="11.42578125" style="242"/>
    <col min="13263" max="13263" width="0.85546875" style="242" customWidth="1"/>
    <col min="13264" max="13264" width="30.85546875" style="242" customWidth="1"/>
    <col min="13265" max="13265" width="17.7109375" style="242" customWidth="1"/>
    <col min="13266" max="13266" width="6" style="242" bestFit="1" customWidth="1"/>
    <col min="13267" max="13267" width="17.7109375" style="242" customWidth="1"/>
    <col min="13268" max="13268" width="5.7109375" style="242" customWidth="1"/>
    <col min="13269" max="13269" width="18.7109375" style="242" customWidth="1"/>
    <col min="13270" max="13270" width="0.85546875" style="242" customWidth="1"/>
    <col min="13271" max="13273" width="12" style="242" customWidth="1"/>
    <col min="13274" max="13314" width="11.42578125" style="242"/>
    <col min="13315" max="13315" width="4.42578125" style="242" customWidth="1"/>
    <col min="13316" max="13316" width="21.7109375" style="242" customWidth="1"/>
    <col min="13317" max="13317" width="16.28515625" style="242" customWidth="1"/>
    <col min="13318" max="13318" width="19.140625" style="242" customWidth="1"/>
    <col min="13319" max="13319" width="15.5703125" style="242" bestFit="1" customWidth="1"/>
    <col min="13320" max="13518" width="11.42578125" style="242"/>
    <col min="13519" max="13519" width="0.85546875" style="242" customWidth="1"/>
    <col min="13520" max="13520" width="30.85546875" style="242" customWidth="1"/>
    <col min="13521" max="13521" width="17.7109375" style="242" customWidth="1"/>
    <col min="13522" max="13522" width="6" style="242" bestFit="1" customWidth="1"/>
    <col min="13523" max="13523" width="17.7109375" style="242" customWidth="1"/>
    <col min="13524" max="13524" width="5.7109375" style="242" customWidth="1"/>
    <col min="13525" max="13525" width="18.7109375" style="242" customWidth="1"/>
    <col min="13526" max="13526" width="0.85546875" style="242" customWidth="1"/>
    <col min="13527" max="13529" width="12" style="242" customWidth="1"/>
    <col min="13530" max="13570" width="11.42578125" style="242"/>
    <col min="13571" max="13571" width="4.42578125" style="242" customWidth="1"/>
    <col min="13572" max="13572" width="21.7109375" style="242" customWidth="1"/>
    <col min="13573" max="13573" width="16.28515625" style="242" customWidth="1"/>
    <col min="13574" max="13574" width="19.140625" style="242" customWidth="1"/>
    <col min="13575" max="13575" width="15.5703125" style="242" bestFit="1" customWidth="1"/>
    <col min="13576" max="13774" width="11.42578125" style="242"/>
    <col min="13775" max="13775" width="0.85546875" style="242" customWidth="1"/>
    <col min="13776" max="13776" width="30.85546875" style="242" customWidth="1"/>
    <col min="13777" max="13777" width="17.7109375" style="242" customWidth="1"/>
    <col min="13778" max="13778" width="6" style="242" bestFit="1" customWidth="1"/>
    <col min="13779" max="13779" width="17.7109375" style="242" customWidth="1"/>
    <col min="13780" max="13780" width="5.7109375" style="242" customWidth="1"/>
    <col min="13781" max="13781" width="18.7109375" style="242" customWidth="1"/>
    <col min="13782" max="13782" width="0.85546875" style="242" customWidth="1"/>
    <col min="13783" max="13785" width="12" style="242" customWidth="1"/>
    <col min="13786" max="13826" width="11.42578125" style="242"/>
    <col min="13827" max="13827" width="4.42578125" style="242" customWidth="1"/>
    <col min="13828" max="13828" width="21.7109375" style="242" customWidth="1"/>
    <col min="13829" max="13829" width="16.28515625" style="242" customWidth="1"/>
    <col min="13830" max="13830" width="19.140625" style="242" customWidth="1"/>
    <col min="13831" max="13831" width="15.5703125" style="242" bestFit="1" customWidth="1"/>
    <col min="13832" max="14030" width="11.42578125" style="242"/>
    <col min="14031" max="14031" width="0.85546875" style="242" customWidth="1"/>
    <col min="14032" max="14032" width="30.85546875" style="242" customWidth="1"/>
    <col min="14033" max="14033" width="17.7109375" style="242" customWidth="1"/>
    <col min="14034" max="14034" width="6" style="242" bestFit="1" customWidth="1"/>
    <col min="14035" max="14035" width="17.7109375" style="242" customWidth="1"/>
    <col min="14036" max="14036" width="5.7109375" style="242" customWidth="1"/>
    <col min="14037" max="14037" width="18.7109375" style="242" customWidth="1"/>
    <col min="14038" max="14038" width="0.85546875" style="242" customWidth="1"/>
    <col min="14039" max="14041" width="12" style="242" customWidth="1"/>
    <col min="14042" max="14082" width="11.42578125" style="242"/>
    <col min="14083" max="14083" width="4.42578125" style="242" customWidth="1"/>
    <col min="14084" max="14084" width="21.7109375" style="242" customWidth="1"/>
    <col min="14085" max="14085" width="16.28515625" style="242" customWidth="1"/>
    <col min="14086" max="14086" width="19.140625" style="242" customWidth="1"/>
    <col min="14087" max="14087" width="15.5703125" style="242" bestFit="1" customWidth="1"/>
    <col min="14088" max="14286" width="11.42578125" style="242"/>
    <col min="14287" max="14287" width="0.85546875" style="242" customWidth="1"/>
    <col min="14288" max="14288" width="30.85546875" style="242" customWidth="1"/>
    <col min="14289" max="14289" width="17.7109375" style="242" customWidth="1"/>
    <col min="14290" max="14290" width="6" style="242" bestFit="1" customWidth="1"/>
    <col min="14291" max="14291" width="17.7109375" style="242" customWidth="1"/>
    <col min="14292" max="14292" width="5.7109375" style="242" customWidth="1"/>
    <col min="14293" max="14293" width="18.7109375" style="242" customWidth="1"/>
    <col min="14294" max="14294" width="0.85546875" style="242" customWidth="1"/>
    <col min="14295" max="14297" width="12" style="242" customWidth="1"/>
    <col min="14298" max="14338" width="11.42578125" style="242"/>
    <col min="14339" max="14339" width="4.42578125" style="242" customWidth="1"/>
    <col min="14340" max="14340" width="21.7109375" style="242" customWidth="1"/>
    <col min="14341" max="14341" width="16.28515625" style="242" customWidth="1"/>
    <col min="14342" max="14342" width="19.140625" style="242" customWidth="1"/>
    <col min="14343" max="14343" width="15.5703125" style="242" bestFit="1" customWidth="1"/>
    <col min="14344" max="14542" width="11.42578125" style="242"/>
    <col min="14543" max="14543" width="0.85546875" style="242" customWidth="1"/>
    <col min="14544" max="14544" width="30.85546875" style="242" customWidth="1"/>
    <col min="14545" max="14545" width="17.7109375" style="242" customWidth="1"/>
    <col min="14546" max="14546" width="6" style="242" bestFit="1" customWidth="1"/>
    <col min="14547" max="14547" width="17.7109375" style="242" customWidth="1"/>
    <col min="14548" max="14548" width="5.7109375" style="242" customWidth="1"/>
    <col min="14549" max="14549" width="18.7109375" style="242" customWidth="1"/>
    <col min="14550" max="14550" width="0.85546875" style="242" customWidth="1"/>
    <col min="14551" max="14553" width="12" style="242" customWidth="1"/>
    <col min="14554" max="14594" width="11.42578125" style="242"/>
    <col min="14595" max="14595" width="4.42578125" style="242" customWidth="1"/>
    <col min="14596" max="14596" width="21.7109375" style="242" customWidth="1"/>
    <col min="14597" max="14597" width="16.28515625" style="242" customWidth="1"/>
    <col min="14598" max="14598" width="19.140625" style="242" customWidth="1"/>
    <col min="14599" max="14599" width="15.5703125" style="242" bestFit="1" customWidth="1"/>
    <col min="14600" max="14798" width="11.42578125" style="242"/>
    <col min="14799" max="14799" width="0.85546875" style="242" customWidth="1"/>
    <col min="14800" max="14800" width="30.85546875" style="242" customWidth="1"/>
    <col min="14801" max="14801" width="17.7109375" style="242" customWidth="1"/>
    <col min="14802" max="14802" width="6" style="242" bestFit="1" customWidth="1"/>
    <col min="14803" max="14803" width="17.7109375" style="242" customWidth="1"/>
    <col min="14804" max="14804" width="5.7109375" style="242" customWidth="1"/>
    <col min="14805" max="14805" width="18.7109375" style="242" customWidth="1"/>
    <col min="14806" max="14806" width="0.85546875" style="242" customWidth="1"/>
    <col min="14807" max="14809" width="12" style="242" customWidth="1"/>
    <col min="14810" max="14850" width="11.42578125" style="242"/>
    <col min="14851" max="14851" width="4.42578125" style="242" customWidth="1"/>
    <col min="14852" max="14852" width="21.7109375" style="242" customWidth="1"/>
    <col min="14853" max="14853" width="16.28515625" style="242" customWidth="1"/>
    <col min="14854" max="14854" width="19.140625" style="242" customWidth="1"/>
    <col min="14855" max="14855" width="15.5703125" style="242" bestFit="1" customWidth="1"/>
    <col min="14856" max="15054" width="11.42578125" style="242"/>
    <col min="15055" max="15055" width="0.85546875" style="242" customWidth="1"/>
    <col min="15056" max="15056" width="30.85546875" style="242" customWidth="1"/>
    <col min="15057" max="15057" width="17.7109375" style="242" customWidth="1"/>
    <col min="15058" max="15058" width="6" style="242" bestFit="1" customWidth="1"/>
    <col min="15059" max="15059" width="17.7109375" style="242" customWidth="1"/>
    <col min="15060" max="15060" width="5.7109375" style="242" customWidth="1"/>
    <col min="15061" max="15061" width="18.7109375" style="242" customWidth="1"/>
    <col min="15062" max="15062" width="0.85546875" style="242" customWidth="1"/>
    <col min="15063" max="15065" width="12" style="242" customWidth="1"/>
    <col min="15066" max="15106" width="11.42578125" style="242"/>
    <col min="15107" max="15107" width="4.42578125" style="242" customWidth="1"/>
    <col min="15108" max="15108" width="21.7109375" style="242" customWidth="1"/>
    <col min="15109" max="15109" width="16.28515625" style="242" customWidth="1"/>
    <col min="15110" max="15110" width="19.140625" style="242" customWidth="1"/>
    <col min="15111" max="15111" width="15.5703125" style="242" bestFit="1" customWidth="1"/>
    <col min="15112" max="15310" width="11.42578125" style="242"/>
    <col min="15311" max="15311" width="0.85546875" style="242" customWidth="1"/>
    <col min="15312" max="15312" width="30.85546875" style="242" customWidth="1"/>
    <col min="15313" max="15313" width="17.7109375" style="242" customWidth="1"/>
    <col min="15314" max="15314" width="6" style="242" bestFit="1" customWidth="1"/>
    <col min="15315" max="15315" width="17.7109375" style="242" customWidth="1"/>
    <col min="15316" max="15316" width="5.7109375" style="242" customWidth="1"/>
    <col min="15317" max="15317" width="18.7109375" style="242" customWidth="1"/>
    <col min="15318" max="15318" width="0.85546875" style="242" customWidth="1"/>
    <col min="15319" max="15321" width="12" style="242" customWidth="1"/>
    <col min="15322" max="15362" width="11.42578125" style="242"/>
    <col min="15363" max="15363" width="4.42578125" style="242" customWidth="1"/>
    <col min="15364" max="15364" width="21.7109375" style="242" customWidth="1"/>
    <col min="15365" max="15365" width="16.28515625" style="242" customWidth="1"/>
    <col min="15366" max="15366" width="19.140625" style="242" customWidth="1"/>
    <col min="15367" max="15367" width="15.5703125" style="242" bestFit="1" customWidth="1"/>
    <col min="15368" max="15566" width="11.42578125" style="242"/>
    <col min="15567" max="15567" width="0.85546875" style="242" customWidth="1"/>
    <col min="15568" max="15568" width="30.85546875" style="242" customWidth="1"/>
    <col min="15569" max="15569" width="17.7109375" style="242" customWidth="1"/>
    <col min="15570" max="15570" width="6" style="242" bestFit="1" customWidth="1"/>
    <col min="15571" max="15571" width="17.7109375" style="242" customWidth="1"/>
    <col min="15572" max="15572" width="5.7109375" style="242" customWidth="1"/>
    <col min="15573" max="15573" width="18.7109375" style="242" customWidth="1"/>
    <col min="15574" max="15574" width="0.85546875" style="242" customWidth="1"/>
    <col min="15575" max="15577" width="12" style="242" customWidth="1"/>
    <col min="15578" max="15618" width="11.42578125" style="242"/>
    <col min="15619" max="15619" width="4.42578125" style="242" customWidth="1"/>
    <col min="15620" max="15620" width="21.7109375" style="242" customWidth="1"/>
    <col min="15621" max="15621" width="16.28515625" style="242" customWidth="1"/>
    <col min="15622" max="15622" width="19.140625" style="242" customWidth="1"/>
    <col min="15623" max="15623" width="15.5703125" style="242" bestFit="1" customWidth="1"/>
    <col min="15624" max="15822" width="11.42578125" style="242"/>
    <col min="15823" max="15823" width="0.85546875" style="242" customWidth="1"/>
    <col min="15824" max="15824" width="30.85546875" style="242" customWidth="1"/>
    <col min="15825" max="15825" width="17.7109375" style="242" customWidth="1"/>
    <col min="15826" max="15826" width="6" style="242" bestFit="1" customWidth="1"/>
    <col min="15827" max="15827" width="17.7109375" style="242" customWidth="1"/>
    <col min="15828" max="15828" width="5.7109375" style="242" customWidth="1"/>
    <col min="15829" max="15829" width="18.7109375" style="242" customWidth="1"/>
    <col min="15830" max="15830" width="0.85546875" style="242" customWidth="1"/>
    <col min="15831" max="15833" width="12" style="242" customWidth="1"/>
    <col min="15834" max="15874" width="11.42578125" style="242"/>
    <col min="15875" max="15875" width="4.42578125" style="242" customWidth="1"/>
    <col min="15876" max="15876" width="21.7109375" style="242" customWidth="1"/>
    <col min="15877" max="15877" width="16.28515625" style="242" customWidth="1"/>
    <col min="15878" max="15878" width="19.140625" style="242" customWidth="1"/>
    <col min="15879" max="15879" width="15.5703125" style="242" bestFit="1" customWidth="1"/>
    <col min="15880" max="16078" width="11.42578125" style="242"/>
    <col min="16079" max="16079" width="0.85546875" style="242" customWidth="1"/>
    <col min="16080" max="16080" width="30.85546875" style="242" customWidth="1"/>
    <col min="16081" max="16081" width="17.7109375" style="242" customWidth="1"/>
    <col min="16082" max="16082" width="6" style="242" bestFit="1" customWidth="1"/>
    <col min="16083" max="16083" width="17.7109375" style="242" customWidth="1"/>
    <col min="16084" max="16084" width="5.7109375" style="242" customWidth="1"/>
    <col min="16085" max="16085" width="18.7109375" style="242" customWidth="1"/>
    <col min="16086" max="16086" width="0.85546875" style="242" customWidth="1"/>
    <col min="16087" max="16089" width="12" style="242" customWidth="1"/>
    <col min="16090" max="16130" width="11.42578125" style="242"/>
    <col min="16131" max="16131" width="4.42578125" style="242" customWidth="1"/>
    <col min="16132" max="16132" width="21.7109375" style="242" customWidth="1"/>
    <col min="16133" max="16133" width="16.28515625" style="242" customWidth="1"/>
    <col min="16134" max="16134" width="19.140625" style="242" customWidth="1"/>
    <col min="16135" max="16135" width="15.5703125" style="242" bestFit="1" customWidth="1"/>
    <col min="16136" max="16334" width="11.42578125" style="242"/>
    <col min="16335" max="16335" width="0.85546875" style="242" customWidth="1"/>
    <col min="16336" max="16336" width="30.85546875" style="242" customWidth="1"/>
    <col min="16337" max="16337" width="17.7109375" style="242" customWidth="1"/>
    <col min="16338" max="16338" width="6" style="242" bestFit="1" customWidth="1"/>
    <col min="16339" max="16339" width="17.7109375" style="242" customWidth="1"/>
    <col min="16340" max="16340" width="5.7109375" style="242" customWidth="1"/>
    <col min="16341" max="16341" width="18.7109375" style="242" customWidth="1"/>
    <col min="16342" max="16342" width="0.85546875" style="242" customWidth="1"/>
    <col min="16343" max="16345" width="12" style="242" customWidth="1"/>
    <col min="16346" max="16384" width="11.42578125" style="242"/>
  </cols>
  <sheetData>
    <row r="1" spans="1:13" s="237" customFormat="1" ht="18.75" thickBot="1" x14ac:dyDescent="0.4">
      <c r="B1" s="646"/>
      <c r="C1" s="646"/>
      <c r="D1" s="646"/>
      <c r="E1" s="646"/>
    </row>
    <row r="2" spans="1:13" s="11" customFormat="1" ht="29.25" thickTop="1" x14ac:dyDescent="0.55000000000000004">
      <c r="B2" s="641" t="s">
        <v>213</v>
      </c>
      <c r="C2" s="642"/>
      <c r="D2" s="642"/>
      <c r="E2" s="643"/>
      <c r="F2" s="321"/>
      <c r="G2" s="322"/>
      <c r="H2" s="322"/>
      <c r="I2" s="322"/>
      <c r="J2" s="322"/>
      <c r="K2" s="322"/>
      <c r="L2" s="322"/>
      <c r="M2" s="322"/>
    </row>
    <row r="3" spans="1:13" s="11" customFormat="1" ht="18.75" customHeight="1" x14ac:dyDescent="0.35">
      <c r="B3" s="351"/>
      <c r="C3" s="644" t="s">
        <v>233</v>
      </c>
      <c r="D3" s="644"/>
      <c r="E3" s="645"/>
      <c r="F3" s="12"/>
      <c r="G3" s="9"/>
      <c r="H3" s="13"/>
      <c r="I3" s="13"/>
      <c r="J3" s="13"/>
      <c r="K3" s="14"/>
      <c r="L3" s="13"/>
      <c r="M3" s="323"/>
    </row>
    <row r="4" spans="1:13" s="11" customFormat="1" x14ac:dyDescent="0.35">
      <c r="B4" s="352"/>
      <c r="C4" s="15"/>
      <c r="D4" s="325" t="s">
        <v>231</v>
      </c>
      <c r="E4" s="353"/>
      <c r="F4" s="15"/>
      <c r="G4" s="15"/>
      <c r="H4" s="15"/>
      <c r="I4" s="15"/>
      <c r="J4" s="15"/>
      <c r="K4" s="15"/>
      <c r="L4" s="15"/>
      <c r="M4" s="15"/>
    </row>
    <row r="5" spans="1:13" s="20" customFormat="1" ht="14.25" customHeight="1" x14ac:dyDescent="0.35">
      <c r="B5" s="354"/>
      <c r="C5" s="238"/>
      <c r="D5" s="238"/>
      <c r="E5" s="355"/>
      <c r="F5" s="238"/>
    </row>
    <row r="6" spans="1:13" ht="20.25" x14ac:dyDescent="0.35">
      <c r="B6" s="356"/>
      <c r="C6" s="358"/>
      <c r="D6" s="358"/>
      <c r="E6" s="357"/>
      <c r="F6" s="241"/>
    </row>
    <row r="7" spans="1:13" ht="20.25" customHeight="1" thickBot="1" x14ac:dyDescent="0.4">
      <c r="B7" s="359"/>
      <c r="C7" s="360" t="s">
        <v>14865</v>
      </c>
      <c r="D7" s="653" t="s">
        <v>14864</v>
      </c>
      <c r="E7" s="654"/>
      <c r="F7" s="324"/>
    </row>
    <row r="8" spans="1:13" ht="6" customHeight="1" thickTop="1" x14ac:dyDescent="0.35">
      <c r="B8" s="240"/>
      <c r="C8" s="240"/>
      <c r="D8" s="240"/>
      <c r="E8" s="240"/>
      <c r="F8" s="241"/>
    </row>
    <row r="9" spans="1:13" s="244" customFormat="1" ht="20.25" customHeight="1" x14ac:dyDescent="0.35">
      <c r="A9" s="243"/>
      <c r="B9" s="240"/>
      <c r="C9" s="647" t="s">
        <v>214</v>
      </c>
      <c r="D9" s="648"/>
      <c r="E9" s="649"/>
      <c r="F9" s="241"/>
      <c r="G9" s="239"/>
    </row>
    <row r="10" spans="1:13" s="244" customFormat="1" ht="18" customHeight="1" x14ac:dyDescent="0.35">
      <c r="A10" s="243"/>
      <c r="B10" s="240"/>
      <c r="C10" s="650" t="s">
        <v>128</v>
      </c>
      <c r="D10" s="651"/>
      <c r="E10" s="652"/>
      <c r="F10" s="241"/>
      <c r="G10" s="239"/>
    </row>
    <row r="11" spans="1:13" s="244" customFormat="1" ht="39.75" customHeight="1" x14ac:dyDescent="0.35">
      <c r="A11" s="243"/>
      <c r="B11" s="240"/>
      <c r="C11" s="344" t="s">
        <v>215</v>
      </c>
      <c r="D11" s="344" t="s">
        <v>240</v>
      </c>
      <c r="E11" s="345" t="s">
        <v>241</v>
      </c>
      <c r="F11" s="241"/>
      <c r="G11" s="239"/>
    </row>
    <row r="12" spans="1:13" ht="12.75" customHeight="1" x14ac:dyDescent="0.35">
      <c r="B12" s="240"/>
      <c r="C12" s="640" t="s">
        <v>216</v>
      </c>
      <c r="D12" s="349"/>
      <c r="E12" s="350"/>
      <c r="F12" s="245"/>
    </row>
    <row r="13" spans="1:13" ht="12.75" customHeight="1" x14ac:dyDescent="0.35">
      <c r="B13" s="240"/>
      <c r="C13" s="640"/>
      <c r="D13" s="349"/>
      <c r="E13" s="350"/>
      <c r="F13" s="245"/>
    </row>
    <row r="14" spans="1:13" ht="12.75" customHeight="1" x14ac:dyDescent="0.35">
      <c r="B14" s="240"/>
      <c r="C14" s="640"/>
      <c r="D14" s="349"/>
      <c r="E14" s="350"/>
      <c r="F14" s="245"/>
    </row>
    <row r="15" spans="1:13" ht="12.75" customHeight="1" x14ac:dyDescent="0.35">
      <c r="B15" s="240"/>
      <c r="C15" s="640"/>
      <c r="D15" s="349"/>
      <c r="E15" s="350"/>
      <c r="F15" s="245"/>
    </row>
    <row r="16" spans="1:13" s="244" customFormat="1" ht="12.75" customHeight="1" x14ac:dyDescent="0.35">
      <c r="A16" s="243"/>
      <c r="B16" s="240"/>
      <c r="C16" s="640" t="s">
        <v>217</v>
      </c>
      <c r="D16" s="349"/>
      <c r="E16" s="350"/>
      <c r="F16" s="245"/>
      <c r="G16" s="239"/>
    </row>
    <row r="17" spans="1:8" s="244" customFormat="1" ht="12.75" customHeight="1" x14ac:dyDescent="0.35">
      <c r="A17" s="243"/>
      <c r="B17" s="240"/>
      <c r="C17" s="640"/>
      <c r="D17" s="349"/>
      <c r="E17" s="350"/>
      <c r="F17" s="245"/>
      <c r="G17" s="239"/>
    </row>
    <row r="18" spans="1:8" ht="12.75" customHeight="1" x14ac:dyDescent="0.35">
      <c r="B18" s="240"/>
      <c r="C18" s="640"/>
      <c r="D18" s="349"/>
      <c r="E18" s="350"/>
      <c r="F18" s="245"/>
    </row>
    <row r="19" spans="1:8" ht="12.75" customHeight="1" x14ac:dyDescent="0.35">
      <c r="B19" s="240"/>
      <c r="C19" s="640"/>
      <c r="D19" s="349"/>
      <c r="E19" s="350"/>
      <c r="F19" s="245"/>
    </row>
    <row r="20" spans="1:8" s="244" customFormat="1" ht="12.75" customHeight="1" x14ac:dyDescent="0.35">
      <c r="A20" s="243"/>
      <c r="B20" s="240"/>
      <c r="C20" s="640" t="s">
        <v>218</v>
      </c>
      <c r="D20" s="349"/>
      <c r="E20" s="350"/>
      <c r="F20" s="245"/>
      <c r="G20" s="239"/>
    </row>
    <row r="21" spans="1:8" ht="12.75" customHeight="1" x14ac:dyDescent="0.35">
      <c r="B21" s="240"/>
      <c r="C21" s="640"/>
      <c r="D21" s="349"/>
      <c r="E21" s="350"/>
      <c r="F21" s="245"/>
    </row>
    <row r="22" spans="1:8" ht="12.75" customHeight="1" x14ac:dyDescent="0.35">
      <c r="B22" s="240"/>
      <c r="C22" s="640"/>
      <c r="D22" s="349"/>
      <c r="E22" s="350"/>
      <c r="F22" s="245"/>
    </row>
    <row r="23" spans="1:8" ht="12.75" customHeight="1" x14ac:dyDescent="0.35">
      <c r="B23" s="240"/>
      <c r="C23" s="640"/>
      <c r="D23" s="349"/>
      <c r="E23" s="350"/>
      <c r="F23" s="245"/>
    </row>
    <row r="24" spans="1:8" s="244" customFormat="1" ht="12.75" customHeight="1" x14ac:dyDescent="0.35">
      <c r="A24" s="243"/>
      <c r="B24" s="240"/>
      <c r="C24" s="640" t="s">
        <v>219</v>
      </c>
      <c r="D24" s="349"/>
      <c r="E24" s="350"/>
      <c r="F24" s="245"/>
      <c r="G24" s="239"/>
      <c r="H24" s="246"/>
    </row>
    <row r="25" spans="1:8" s="244" customFormat="1" ht="12.75" customHeight="1" x14ac:dyDescent="0.35">
      <c r="A25" s="243"/>
      <c r="B25" s="240"/>
      <c r="C25" s="640"/>
      <c r="D25" s="349"/>
      <c r="E25" s="350"/>
      <c r="F25" s="245"/>
      <c r="G25" s="239"/>
      <c r="H25" s="246"/>
    </row>
    <row r="26" spans="1:8" ht="12.75" customHeight="1" x14ac:dyDescent="0.35">
      <c r="B26" s="240"/>
      <c r="C26" s="640"/>
      <c r="D26" s="349"/>
      <c r="E26" s="350"/>
      <c r="F26" s="245"/>
    </row>
    <row r="27" spans="1:8" ht="12.75" customHeight="1" x14ac:dyDescent="0.35">
      <c r="B27" s="240"/>
      <c r="C27" s="640"/>
      <c r="D27" s="349"/>
      <c r="E27" s="350"/>
      <c r="F27" s="245"/>
    </row>
    <row r="28" spans="1:8" s="244" customFormat="1" ht="30" customHeight="1" x14ac:dyDescent="0.35">
      <c r="A28" s="243"/>
      <c r="B28" s="240"/>
      <c r="C28" s="346" t="s">
        <v>242</v>
      </c>
      <c r="D28" s="347"/>
      <c r="E28" s="348">
        <f>SUM(E12:E27)</f>
        <v>0</v>
      </c>
      <c r="F28" s="249"/>
      <c r="G28" s="239"/>
    </row>
    <row r="29" spans="1:8" ht="5.25" customHeight="1" x14ac:dyDescent="0.35">
      <c r="B29" s="240"/>
      <c r="F29" s="241"/>
    </row>
    <row r="30" spans="1:8" s="244" customFormat="1" ht="10.5" customHeight="1" x14ac:dyDescent="0.35">
      <c r="A30" s="243"/>
      <c r="B30" s="240"/>
      <c r="C30" s="640" t="s">
        <v>244</v>
      </c>
      <c r="D30" s="349"/>
      <c r="E30" s="350"/>
      <c r="F30" s="245"/>
      <c r="G30" s="239"/>
      <c r="H30" s="246"/>
    </row>
    <row r="31" spans="1:8" s="244" customFormat="1" ht="10.5" customHeight="1" x14ac:dyDescent="0.35">
      <c r="A31" s="243"/>
      <c r="B31" s="240"/>
      <c r="C31" s="640"/>
      <c r="D31" s="349"/>
      <c r="E31" s="350"/>
      <c r="F31" s="245"/>
      <c r="G31" s="239"/>
      <c r="H31" s="246"/>
    </row>
    <row r="32" spans="1:8" ht="10.5" customHeight="1" x14ac:dyDescent="0.35">
      <c r="B32" s="240"/>
      <c r="C32" s="640"/>
      <c r="D32" s="349"/>
      <c r="E32" s="350"/>
      <c r="F32" s="245"/>
    </row>
    <row r="33" spans="2:12" ht="10.5" customHeight="1" x14ac:dyDescent="0.35">
      <c r="B33" s="240"/>
      <c r="C33" s="640"/>
      <c r="D33" s="349"/>
      <c r="E33" s="350"/>
      <c r="F33" s="245"/>
    </row>
    <row r="34" spans="2:12" ht="4.5" customHeight="1" x14ac:dyDescent="0.35">
      <c r="B34" s="240"/>
      <c r="C34" s="251"/>
      <c r="D34" s="251"/>
      <c r="E34" s="251"/>
      <c r="F34" s="252"/>
    </row>
    <row r="35" spans="2:12" ht="30" customHeight="1" x14ac:dyDescent="0.35">
      <c r="B35" s="240"/>
      <c r="C35" s="247" t="s">
        <v>243</v>
      </c>
      <c r="D35" s="248"/>
      <c r="E35" s="253">
        <f>SUM(E30:E33)</f>
        <v>0</v>
      </c>
      <c r="F35" s="252"/>
    </row>
    <row r="36" spans="2:12" ht="18" x14ac:dyDescent="0.35">
      <c r="B36" s="240"/>
      <c r="C36" s="361" t="s">
        <v>235</v>
      </c>
      <c r="D36" s="251"/>
      <c r="E36" s="251"/>
      <c r="F36" s="251"/>
    </row>
    <row r="37" spans="2:12" ht="3" customHeight="1" x14ac:dyDescent="0.35">
      <c r="B37" s="240"/>
      <c r="C37" s="251"/>
      <c r="D37" s="251"/>
      <c r="E37" s="251"/>
      <c r="F37" s="251"/>
    </row>
    <row r="38" spans="2:12" ht="18" x14ac:dyDescent="0.35">
      <c r="B38" s="240"/>
      <c r="C38" s="251"/>
      <c r="D38" s="251"/>
      <c r="E38" s="251"/>
      <c r="F38" s="252"/>
    </row>
    <row r="39" spans="2:12" ht="18" x14ac:dyDescent="0.35">
      <c r="B39" s="240"/>
      <c r="C39" s="240"/>
      <c r="D39" s="240"/>
      <c r="E39" s="240"/>
      <c r="F39" s="241"/>
    </row>
    <row r="40" spans="2:12" ht="18" x14ac:dyDescent="0.35">
      <c r="B40" s="240"/>
      <c r="C40" s="240"/>
      <c r="D40" s="240"/>
      <c r="E40" s="240"/>
      <c r="F40" s="241"/>
    </row>
    <row r="41" spans="2:12" ht="18" x14ac:dyDescent="0.35">
      <c r="B41" s="240"/>
      <c r="C41" s="240"/>
      <c r="D41" s="240"/>
      <c r="E41" s="240"/>
      <c r="F41" s="241"/>
    </row>
    <row r="42" spans="2:12" ht="18" x14ac:dyDescent="0.35">
      <c r="B42" s="240"/>
      <c r="C42" s="240"/>
      <c r="D42" s="240"/>
      <c r="E42" s="240"/>
      <c r="F42" s="241"/>
    </row>
    <row r="43" spans="2:12" ht="18" x14ac:dyDescent="0.35">
      <c r="B43" s="240"/>
      <c r="C43" s="240"/>
      <c r="D43" s="240"/>
      <c r="E43" s="240"/>
      <c r="F43" s="241"/>
    </row>
    <row r="44" spans="2:12" ht="18" x14ac:dyDescent="0.35">
      <c r="B44" s="240"/>
      <c r="C44" s="240"/>
      <c r="D44" s="240"/>
      <c r="E44" s="240"/>
      <c r="F44" s="241"/>
    </row>
    <row r="45" spans="2:12" ht="18" x14ac:dyDescent="0.35">
      <c r="B45" s="240"/>
      <c r="C45" s="240"/>
      <c r="D45" s="240"/>
      <c r="E45" s="240"/>
      <c r="F45" s="241"/>
    </row>
    <row r="46" spans="2:12" ht="18" x14ac:dyDescent="0.35">
      <c r="B46" s="240"/>
      <c r="C46" s="240"/>
      <c r="D46" s="240"/>
      <c r="E46" s="240"/>
      <c r="F46" s="241"/>
    </row>
    <row r="47" spans="2:12" s="239" customFormat="1" ht="18" x14ac:dyDescent="0.35">
      <c r="B47" s="240"/>
      <c r="C47" s="240"/>
      <c r="D47" s="240"/>
      <c r="E47" s="240"/>
      <c r="F47" s="241"/>
      <c r="H47" s="242"/>
      <c r="I47" s="242"/>
      <c r="J47" s="242"/>
      <c r="K47" s="242"/>
      <c r="L47" s="242"/>
    </row>
    <row r="48" spans="2:12" s="239" customFormat="1" ht="18" x14ac:dyDescent="0.35">
      <c r="B48" s="240"/>
      <c r="C48" s="240"/>
      <c r="D48" s="240"/>
      <c r="E48" s="240"/>
      <c r="F48" s="241"/>
      <c r="H48" s="242"/>
      <c r="I48" s="242"/>
      <c r="J48" s="242"/>
      <c r="K48" s="242"/>
      <c r="L48" s="242"/>
    </row>
    <row r="49" spans="1:12" s="239" customFormat="1" ht="18" x14ac:dyDescent="0.35">
      <c r="B49" s="240"/>
      <c r="C49" s="240"/>
      <c r="D49" s="240"/>
      <c r="E49" s="240"/>
      <c r="F49" s="241"/>
      <c r="H49" s="242"/>
      <c r="I49" s="242"/>
      <c r="J49" s="242"/>
      <c r="K49" s="242"/>
      <c r="L49" s="242"/>
    </row>
    <row r="50" spans="1:12" s="239" customFormat="1" ht="18" x14ac:dyDescent="0.35">
      <c r="B50" s="240"/>
      <c r="C50" s="240"/>
      <c r="D50" s="240"/>
      <c r="E50" s="240"/>
      <c r="F50" s="241"/>
      <c r="H50" s="242"/>
      <c r="I50" s="242"/>
      <c r="J50" s="242"/>
      <c r="K50" s="242"/>
      <c r="L50" s="242"/>
    </row>
    <row r="51" spans="1:12" s="239" customFormat="1" ht="18" x14ac:dyDescent="0.35">
      <c r="B51" s="240"/>
      <c r="C51" s="240"/>
      <c r="D51" s="240"/>
      <c r="E51" s="240"/>
      <c r="F51" s="241"/>
      <c r="H51" s="242"/>
      <c r="I51" s="242"/>
      <c r="J51" s="242"/>
      <c r="K51" s="242"/>
      <c r="L51" s="242"/>
    </row>
    <row r="52" spans="1:12" s="239" customFormat="1" ht="18" x14ac:dyDescent="0.35">
      <c r="B52" s="240"/>
      <c r="C52" s="240"/>
      <c r="D52" s="240"/>
      <c r="E52" s="240"/>
      <c r="F52" s="241"/>
      <c r="H52" s="242"/>
      <c r="I52" s="242"/>
      <c r="J52" s="242"/>
      <c r="K52" s="242"/>
      <c r="L52" s="242"/>
    </row>
    <row r="53" spans="1:12" s="239" customFormat="1" ht="18" x14ac:dyDescent="0.35">
      <c r="B53" s="240"/>
      <c r="C53" s="240"/>
      <c r="D53" s="240"/>
      <c r="E53" s="240"/>
      <c r="F53" s="241"/>
      <c r="H53" s="242"/>
      <c r="I53" s="242"/>
      <c r="J53" s="242"/>
      <c r="K53" s="242"/>
      <c r="L53" s="242"/>
    </row>
    <row r="54" spans="1:12" s="239" customFormat="1" ht="18" x14ac:dyDescent="0.35">
      <c r="B54" s="240"/>
      <c r="C54" s="240"/>
      <c r="D54" s="240"/>
      <c r="E54" s="240"/>
      <c r="F54" s="241"/>
      <c r="H54" s="242"/>
      <c r="I54" s="242"/>
      <c r="J54" s="242"/>
      <c r="K54" s="242"/>
      <c r="L54" s="242"/>
    </row>
    <row r="55" spans="1:12" s="239" customFormat="1" ht="18" x14ac:dyDescent="0.35">
      <c r="B55" s="240"/>
      <c r="C55" s="240"/>
      <c r="D55" s="240"/>
      <c r="E55" s="240"/>
      <c r="F55" s="241"/>
      <c r="H55" s="242"/>
      <c r="I55" s="242"/>
      <c r="J55" s="242"/>
      <c r="K55" s="242"/>
      <c r="L55" s="242"/>
    </row>
    <row r="56" spans="1:12" s="239" customFormat="1" ht="18" x14ac:dyDescent="0.35">
      <c r="B56" s="240"/>
      <c r="C56" s="240"/>
      <c r="D56" s="240"/>
      <c r="E56" s="240"/>
      <c r="F56" s="241"/>
      <c r="H56" s="242"/>
      <c r="I56" s="242"/>
      <c r="J56" s="242"/>
      <c r="K56" s="242"/>
      <c r="L56" s="242"/>
    </row>
    <row r="57" spans="1:12" s="239" customFormat="1" ht="18" x14ac:dyDescent="0.35">
      <c r="B57" s="240"/>
      <c r="C57" s="240"/>
      <c r="D57" s="240"/>
      <c r="E57" s="240"/>
      <c r="F57" s="241"/>
      <c r="H57" s="242"/>
      <c r="I57" s="242"/>
      <c r="J57" s="242"/>
      <c r="K57" s="242"/>
      <c r="L57" s="242"/>
    </row>
    <row r="58" spans="1:12" s="239" customFormat="1" ht="18" x14ac:dyDescent="0.35">
      <c r="B58" s="240"/>
      <c r="C58" s="240"/>
      <c r="D58" s="240"/>
      <c r="E58" s="240"/>
      <c r="F58" s="241"/>
      <c r="H58" s="242"/>
      <c r="I58" s="242"/>
      <c r="J58" s="242"/>
      <c r="K58" s="242"/>
      <c r="L58" s="242"/>
    </row>
    <row r="59" spans="1:12" s="239" customFormat="1" ht="18" x14ac:dyDescent="0.35">
      <c r="B59" s="240"/>
      <c r="C59" s="240"/>
      <c r="D59" s="240"/>
      <c r="E59" s="240"/>
      <c r="F59" s="241"/>
      <c r="H59" s="242"/>
      <c r="I59" s="242"/>
      <c r="J59" s="242"/>
      <c r="K59" s="242"/>
      <c r="L59" s="242"/>
    </row>
    <row r="63" spans="1:12" s="67" customFormat="1" x14ac:dyDescent="0.35">
      <c r="A63" s="39"/>
      <c r="C63" s="39" t="s">
        <v>220</v>
      </c>
      <c r="D63" s="39"/>
      <c r="E63" s="254"/>
    </row>
    <row r="64" spans="1:12" s="67" customFormat="1" ht="15.75" customHeight="1" x14ac:dyDescent="0.35">
      <c r="A64" s="39"/>
      <c r="C64" s="39" t="s">
        <v>221</v>
      </c>
      <c r="D64" s="39"/>
      <c r="E64" s="254"/>
    </row>
    <row r="65" spans="1:16345" s="67" customFormat="1" x14ac:dyDescent="0.35">
      <c r="B65" s="39"/>
      <c r="C65" s="39" t="s">
        <v>222</v>
      </c>
      <c r="D65" s="39"/>
      <c r="E65" s="39"/>
      <c r="F65" s="39"/>
      <c r="G65" s="39"/>
    </row>
    <row r="66" spans="1:16345" s="67" customFormat="1" x14ac:dyDescent="0.35">
      <c r="C66" s="39" t="s">
        <v>223</v>
      </c>
      <c r="D66" s="39"/>
      <c r="E66" s="39"/>
      <c r="F66" s="39"/>
      <c r="G66" s="39"/>
    </row>
    <row r="67" spans="1:16345" s="67" customFormat="1" x14ac:dyDescent="0.35">
      <c r="C67" s="39" t="s">
        <v>224</v>
      </c>
      <c r="D67" s="39"/>
      <c r="E67" s="39"/>
      <c r="F67" s="39"/>
      <c r="G67" s="39"/>
    </row>
    <row r="68" spans="1:16345" s="67" customFormat="1" x14ac:dyDescent="0.35">
      <c r="C68" s="39" t="s">
        <v>225</v>
      </c>
      <c r="D68" s="39"/>
      <c r="E68" s="39"/>
      <c r="F68" s="39"/>
      <c r="G68" s="39"/>
    </row>
    <row r="69" spans="1:16345" s="67" customFormat="1" x14ac:dyDescent="0.35">
      <c r="C69" s="39" t="s">
        <v>223</v>
      </c>
      <c r="D69" s="39"/>
      <c r="E69" s="39"/>
      <c r="F69" s="39"/>
      <c r="G69" s="39"/>
    </row>
    <row r="70" spans="1:16345" s="67" customFormat="1" x14ac:dyDescent="0.35">
      <c r="C70" s="39"/>
      <c r="D70" s="39"/>
      <c r="E70" s="39"/>
      <c r="F70" s="39"/>
      <c r="G70" s="39"/>
    </row>
    <row r="71" spans="1:16345" s="67" customFormat="1" ht="15" customHeight="1" x14ac:dyDescent="0.35">
      <c r="A71" s="39"/>
      <c r="B71" s="255"/>
      <c r="C71" s="39"/>
      <c r="D71" s="39"/>
      <c r="E71" s="39"/>
      <c r="K71" s="256"/>
    </row>
    <row r="72" spans="1:16345" s="67" customFormat="1" x14ac:dyDescent="0.35">
      <c r="A72" s="39"/>
      <c r="B72" s="39"/>
      <c r="C72" s="39"/>
      <c r="D72" s="39"/>
      <c r="E72" s="39"/>
      <c r="K72" s="256"/>
    </row>
    <row r="73" spans="1:16345" s="259" customFormat="1" x14ac:dyDescent="0.35">
      <c r="A73" s="257"/>
      <c r="B73" s="257"/>
      <c r="C73" s="258"/>
      <c r="D73" s="258"/>
      <c r="E73" s="258"/>
      <c r="F73" s="258"/>
      <c r="G73" s="257"/>
      <c r="H73" s="256"/>
      <c r="I73" s="256"/>
      <c r="J73" s="256"/>
      <c r="K73" s="256"/>
    </row>
    <row r="74" spans="1:16345" s="263" customFormat="1" ht="19.5" x14ac:dyDescent="0.4">
      <c r="A74" s="113"/>
      <c r="B74" s="260" t="s">
        <v>226</v>
      </c>
      <c r="C74" s="113"/>
      <c r="D74" s="113"/>
      <c r="E74" s="261"/>
      <c r="F74" s="262"/>
    </row>
    <row r="75" spans="1:16345" ht="18" x14ac:dyDescent="0.35">
      <c r="C75" s="19"/>
      <c r="D75" s="19"/>
    </row>
    <row r="76" spans="1:16345" ht="26.25" customHeight="1" thickBot="1" x14ac:dyDescent="0.4">
      <c r="C76" s="655"/>
      <c r="D76" s="655"/>
      <c r="E76" s="655"/>
      <c r="F76" s="655"/>
      <c r="G76" s="655"/>
    </row>
    <row r="77" spans="1:16345" ht="18.75" thickBot="1" x14ac:dyDescent="0.4">
      <c r="B77" s="264"/>
      <c r="C77" s="265"/>
      <c r="D77" s="265"/>
      <c r="E77" s="266"/>
      <c r="F77" s="267"/>
    </row>
    <row r="78" spans="1:16345" s="250" customFormat="1" ht="18" x14ac:dyDescent="0.35">
      <c r="A78" s="239"/>
      <c r="C78" s="20"/>
      <c r="D78" s="20"/>
      <c r="F78" s="243"/>
      <c r="G78" s="239"/>
      <c r="H78" s="242"/>
      <c r="I78" s="242"/>
      <c r="J78" s="242"/>
      <c r="K78" s="242"/>
      <c r="L78" s="242"/>
      <c r="M78" s="242"/>
      <c r="N78" s="242"/>
      <c r="O78" s="242"/>
      <c r="P78" s="242"/>
      <c r="Q78" s="242"/>
      <c r="R78" s="242"/>
      <c r="S78" s="242"/>
      <c r="T78" s="242"/>
      <c r="U78" s="242"/>
      <c r="V78" s="242"/>
      <c r="W78" s="242"/>
      <c r="X78" s="242"/>
      <c r="Y78" s="242"/>
      <c r="Z78" s="242"/>
      <c r="AA78" s="242"/>
      <c r="AB78" s="242"/>
      <c r="AC78" s="242"/>
      <c r="AD78" s="242"/>
      <c r="AE78" s="242"/>
      <c r="AF78" s="242"/>
      <c r="AG78" s="242"/>
      <c r="AH78" s="242"/>
      <c r="AI78" s="242"/>
      <c r="AJ78" s="242"/>
      <c r="AK78" s="242"/>
      <c r="AL78" s="242"/>
      <c r="AM78" s="242"/>
      <c r="AN78" s="242"/>
      <c r="AO78" s="242"/>
      <c r="AP78" s="242"/>
      <c r="AQ78" s="242"/>
      <c r="AR78" s="242"/>
      <c r="AS78" s="242"/>
      <c r="AT78" s="242"/>
      <c r="AU78" s="242"/>
      <c r="AV78" s="242"/>
      <c r="AW78" s="242"/>
      <c r="AX78" s="242"/>
      <c r="AY78" s="242"/>
      <c r="AZ78" s="242"/>
      <c r="BA78" s="242"/>
      <c r="BB78" s="242"/>
      <c r="BC78" s="242"/>
      <c r="BD78" s="242"/>
      <c r="BE78" s="242"/>
      <c r="BF78" s="242"/>
      <c r="BG78" s="242"/>
      <c r="BH78" s="242"/>
      <c r="BI78" s="242"/>
      <c r="BJ78" s="242"/>
      <c r="BK78" s="242"/>
      <c r="BL78" s="242"/>
      <c r="BM78" s="242"/>
      <c r="BN78" s="242"/>
      <c r="BO78" s="242"/>
      <c r="BP78" s="242"/>
      <c r="BQ78" s="242"/>
      <c r="BR78" s="242"/>
      <c r="BS78" s="242"/>
      <c r="BT78" s="242"/>
      <c r="BU78" s="242"/>
      <c r="BV78" s="242"/>
      <c r="BW78" s="242"/>
      <c r="BX78" s="242"/>
      <c r="BY78" s="242"/>
      <c r="BZ78" s="242"/>
      <c r="CA78" s="242"/>
      <c r="CB78" s="242"/>
      <c r="CC78" s="242"/>
      <c r="CD78" s="242"/>
      <c r="CE78" s="242"/>
      <c r="CF78" s="242"/>
      <c r="CG78" s="242"/>
      <c r="CH78" s="242"/>
      <c r="CI78" s="242"/>
      <c r="CJ78" s="242"/>
      <c r="CK78" s="242"/>
      <c r="CL78" s="242"/>
      <c r="CM78" s="242"/>
      <c r="CN78" s="242"/>
      <c r="CO78" s="242"/>
      <c r="CP78" s="242"/>
      <c r="CQ78" s="242"/>
      <c r="CR78" s="242"/>
      <c r="CS78" s="242"/>
      <c r="CT78" s="242"/>
      <c r="CU78" s="242"/>
      <c r="CV78" s="242"/>
      <c r="CW78" s="242"/>
      <c r="CX78" s="242"/>
      <c r="CY78" s="242"/>
      <c r="CZ78" s="242"/>
      <c r="DA78" s="242"/>
      <c r="DB78" s="242"/>
      <c r="DC78" s="242"/>
      <c r="DD78" s="242"/>
      <c r="DE78" s="242"/>
      <c r="DF78" s="242"/>
      <c r="DG78" s="242"/>
      <c r="DH78" s="242"/>
      <c r="DI78" s="242"/>
      <c r="DJ78" s="242"/>
      <c r="DK78" s="242"/>
      <c r="DL78" s="242"/>
      <c r="DM78" s="242"/>
      <c r="DN78" s="242"/>
      <c r="DO78" s="242"/>
      <c r="DP78" s="242"/>
      <c r="DQ78" s="242"/>
      <c r="DR78" s="242"/>
      <c r="DS78" s="242"/>
      <c r="DT78" s="242"/>
      <c r="DU78" s="242"/>
      <c r="DV78" s="242"/>
      <c r="DW78" s="242"/>
      <c r="DX78" s="242"/>
      <c r="DY78" s="242"/>
      <c r="DZ78" s="242"/>
      <c r="EA78" s="242"/>
      <c r="EB78" s="242"/>
      <c r="EC78" s="242"/>
      <c r="ED78" s="242"/>
      <c r="EE78" s="242"/>
      <c r="EF78" s="242"/>
      <c r="EG78" s="242"/>
      <c r="EH78" s="242"/>
      <c r="EI78" s="242"/>
      <c r="EJ78" s="242"/>
      <c r="EK78" s="242"/>
      <c r="EL78" s="242"/>
      <c r="EM78" s="242"/>
      <c r="EN78" s="242"/>
      <c r="EO78" s="242"/>
      <c r="EP78" s="242"/>
      <c r="EQ78" s="242"/>
      <c r="ER78" s="242"/>
      <c r="ES78" s="242"/>
      <c r="ET78" s="242"/>
      <c r="EU78" s="242"/>
      <c r="EV78" s="242"/>
      <c r="EW78" s="242"/>
      <c r="EX78" s="242"/>
      <c r="EY78" s="242"/>
      <c r="EZ78" s="242"/>
      <c r="FA78" s="242"/>
      <c r="FB78" s="242"/>
      <c r="FC78" s="242"/>
      <c r="FD78" s="242"/>
      <c r="FE78" s="242"/>
      <c r="FF78" s="242"/>
      <c r="FG78" s="242"/>
      <c r="FH78" s="242"/>
      <c r="FI78" s="242"/>
      <c r="FJ78" s="242"/>
      <c r="FK78" s="242"/>
      <c r="FL78" s="242"/>
      <c r="FM78" s="242"/>
      <c r="FN78" s="242"/>
      <c r="FO78" s="242"/>
      <c r="FP78" s="242"/>
      <c r="FQ78" s="242"/>
      <c r="FR78" s="242"/>
      <c r="FS78" s="242"/>
      <c r="FT78" s="242"/>
      <c r="FU78" s="242"/>
      <c r="FV78" s="242"/>
      <c r="FW78" s="242"/>
      <c r="FX78" s="242"/>
      <c r="FY78" s="242"/>
      <c r="FZ78" s="242"/>
      <c r="GA78" s="242"/>
      <c r="GB78" s="242"/>
      <c r="GC78" s="242"/>
      <c r="GD78" s="242"/>
      <c r="GE78" s="242"/>
      <c r="GF78" s="242"/>
      <c r="GG78" s="242"/>
      <c r="GH78" s="242"/>
      <c r="GI78" s="242"/>
      <c r="GJ78" s="242"/>
      <c r="GK78" s="242"/>
      <c r="GL78" s="242"/>
      <c r="GM78" s="242"/>
      <c r="GN78" s="242"/>
      <c r="GO78" s="242"/>
      <c r="GP78" s="242"/>
      <c r="GQ78" s="242"/>
      <c r="GR78" s="242"/>
      <c r="GS78" s="242"/>
      <c r="GT78" s="242"/>
      <c r="GU78" s="242"/>
      <c r="GV78" s="242"/>
      <c r="GW78" s="242"/>
      <c r="GX78" s="242"/>
      <c r="GY78" s="242"/>
      <c r="GZ78" s="242"/>
      <c r="HA78" s="242"/>
      <c r="HB78" s="242"/>
      <c r="HC78" s="242"/>
      <c r="HD78" s="242"/>
      <c r="HE78" s="242"/>
      <c r="HF78" s="242"/>
      <c r="HG78" s="242"/>
      <c r="HH78" s="242"/>
      <c r="HI78" s="242"/>
      <c r="HJ78" s="242"/>
      <c r="HK78" s="242"/>
      <c r="HL78" s="242"/>
      <c r="HM78" s="242"/>
      <c r="HN78" s="242"/>
      <c r="HO78" s="242"/>
      <c r="HP78" s="242"/>
      <c r="HQ78" s="242"/>
      <c r="HR78" s="242"/>
      <c r="HS78" s="242"/>
      <c r="HT78" s="242"/>
      <c r="HU78" s="242"/>
      <c r="HV78" s="242"/>
      <c r="HW78" s="242"/>
      <c r="HX78" s="242"/>
      <c r="HY78" s="242"/>
      <c r="HZ78" s="242"/>
      <c r="IA78" s="242"/>
      <c r="IB78" s="242"/>
      <c r="IC78" s="242"/>
      <c r="ID78" s="242"/>
      <c r="IE78" s="242"/>
      <c r="IF78" s="242"/>
      <c r="IG78" s="242"/>
      <c r="IH78" s="242"/>
      <c r="II78" s="242"/>
      <c r="IJ78" s="242"/>
      <c r="IK78" s="242"/>
      <c r="IL78" s="242"/>
      <c r="IM78" s="242"/>
      <c r="IN78" s="242"/>
      <c r="IO78" s="242"/>
      <c r="IP78" s="242"/>
      <c r="IQ78" s="242"/>
      <c r="IR78" s="242"/>
      <c r="IS78" s="242"/>
      <c r="IT78" s="242"/>
      <c r="IU78" s="242"/>
      <c r="IV78" s="242"/>
      <c r="IW78" s="242"/>
      <c r="IX78" s="242"/>
      <c r="IY78" s="242"/>
      <c r="IZ78" s="242"/>
      <c r="JA78" s="242"/>
      <c r="JB78" s="242"/>
      <c r="JC78" s="242"/>
      <c r="JD78" s="242"/>
      <c r="JE78" s="242"/>
      <c r="JF78" s="242"/>
      <c r="JG78" s="242"/>
      <c r="JH78" s="242"/>
      <c r="JI78" s="242"/>
      <c r="JJ78" s="242"/>
      <c r="JK78" s="242"/>
      <c r="JL78" s="242"/>
      <c r="JM78" s="242"/>
      <c r="JN78" s="242"/>
      <c r="JO78" s="242"/>
      <c r="JP78" s="242"/>
      <c r="JQ78" s="242"/>
      <c r="JR78" s="242"/>
      <c r="JS78" s="242"/>
      <c r="JT78" s="242"/>
      <c r="JU78" s="242"/>
      <c r="JV78" s="242"/>
      <c r="JW78" s="242"/>
      <c r="JX78" s="242"/>
      <c r="JY78" s="242"/>
      <c r="JZ78" s="242"/>
      <c r="KA78" s="242"/>
      <c r="KB78" s="242"/>
      <c r="KC78" s="242"/>
      <c r="KD78" s="242"/>
      <c r="KE78" s="242"/>
      <c r="KF78" s="242"/>
      <c r="KG78" s="242"/>
      <c r="KH78" s="242"/>
      <c r="KI78" s="242"/>
      <c r="KJ78" s="242"/>
      <c r="KK78" s="242"/>
      <c r="KL78" s="242"/>
      <c r="KM78" s="242"/>
      <c r="KN78" s="242"/>
      <c r="KO78" s="242"/>
      <c r="KP78" s="242"/>
      <c r="KQ78" s="242"/>
      <c r="KR78" s="242"/>
      <c r="KS78" s="242"/>
      <c r="KT78" s="242"/>
      <c r="KU78" s="242"/>
      <c r="KV78" s="242"/>
      <c r="KW78" s="242"/>
      <c r="KX78" s="242"/>
      <c r="KY78" s="242"/>
      <c r="KZ78" s="242"/>
      <c r="LA78" s="242"/>
      <c r="LB78" s="242"/>
      <c r="LC78" s="242"/>
      <c r="LD78" s="242"/>
      <c r="LE78" s="242"/>
      <c r="LF78" s="242"/>
      <c r="LG78" s="242"/>
      <c r="LH78" s="242"/>
      <c r="LI78" s="242"/>
      <c r="LJ78" s="242"/>
      <c r="LK78" s="242"/>
      <c r="LL78" s="242"/>
      <c r="LM78" s="242"/>
      <c r="LN78" s="242"/>
      <c r="LO78" s="242"/>
      <c r="LP78" s="242"/>
      <c r="LQ78" s="242"/>
      <c r="LR78" s="242"/>
      <c r="LS78" s="242"/>
      <c r="LT78" s="242"/>
      <c r="LU78" s="242"/>
      <c r="LV78" s="242"/>
      <c r="LW78" s="242"/>
      <c r="LX78" s="242"/>
      <c r="LY78" s="242"/>
      <c r="LZ78" s="242"/>
      <c r="MA78" s="242"/>
      <c r="MB78" s="242"/>
      <c r="MC78" s="242"/>
      <c r="MD78" s="242"/>
      <c r="ME78" s="242"/>
      <c r="MF78" s="242"/>
      <c r="MG78" s="242"/>
      <c r="MH78" s="242"/>
      <c r="MI78" s="242"/>
      <c r="MJ78" s="242"/>
      <c r="MK78" s="242"/>
      <c r="ML78" s="242"/>
      <c r="MM78" s="242"/>
      <c r="MN78" s="242"/>
      <c r="MO78" s="242"/>
      <c r="MP78" s="242"/>
      <c r="MQ78" s="242"/>
      <c r="MR78" s="242"/>
      <c r="MS78" s="242"/>
      <c r="MT78" s="242"/>
      <c r="MU78" s="242"/>
      <c r="MV78" s="242"/>
      <c r="MW78" s="242"/>
      <c r="MX78" s="242"/>
      <c r="MY78" s="242"/>
      <c r="MZ78" s="242"/>
      <c r="NA78" s="242"/>
      <c r="NB78" s="242"/>
      <c r="NC78" s="242"/>
      <c r="ND78" s="242"/>
      <c r="NE78" s="242"/>
      <c r="NF78" s="242"/>
      <c r="NG78" s="242"/>
      <c r="NH78" s="242"/>
      <c r="NI78" s="242"/>
      <c r="NJ78" s="242"/>
      <c r="NK78" s="242"/>
      <c r="NL78" s="242"/>
      <c r="NM78" s="242"/>
      <c r="NN78" s="242"/>
      <c r="NO78" s="242"/>
      <c r="NP78" s="242"/>
      <c r="NQ78" s="242"/>
      <c r="NR78" s="242"/>
      <c r="NS78" s="242"/>
      <c r="NT78" s="242"/>
      <c r="NU78" s="242"/>
      <c r="NV78" s="242"/>
      <c r="NW78" s="242"/>
      <c r="NX78" s="242"/>
      <c r="NY78" s="242"/>
      <c r="NZ78" s="242"/>
      <c r="OA78" s="242"/>
      <c r="OB78" s="242"/>
      <c r="OC78" s="242"/>
      <c r="OD78" s="242"/>
      <c r="OE78" s="242"/>
      <c r="OF78" s="242"/>
      <c r="OG78" s="242"/>
      <c r="OH78" s="242"/>
      <c r="OI78" s="242"/>
      <c r="OJ78" s="242"/>
      <c r="OK78" s="242"/>
      <c r="OL78" s="242"/>
      <c r="OM78" s="242"/>
      <c r="ON78" s="242"/>
      <c r="OO78" s="242"/>
      <c r="OP78" s="242"/>
      <c r="OQ78" s="242"/>
      <c r="OR78" s="242"/>
      <c r="OS78" s="242"/>
      <c r="OT78" s="242"/>
      <c r="OU78" s="242"/>
      <c r="OV78" s="242"/>
      <c r="OW78" s="242"/>
      <c r="OX78" s="242"/>
      <c r="OY78" s="242"/>
      <c r="OZ78" s="242"/>
      <c r="PA78" s="242"/>
      <c r="PB78" s="242"/>
      <c r="PC78" s="242"/>
      <c r="PD78" s="242"/>
      <c r="PE78" s="242"/>
      <c r="PF78" s="242"/>
      <c r="PG78" s="242"/>
      <c r="PH78" s="242"/>
      <c r="PI78" s="242"/>
      <c r="PJ78" s="242"/>
      <c r="PK78" s="242"/>
      <c r="PL78" s="242"/>
      <c r="PM78" s="242"/>
      <c r="PN78" s="242"/>
      <c r="PO78" s="242"/>
      <c r="PP78" s="242"/>
      <c r="PQ78" s="242"/>
      <c r="PR78" s="242"/>
      <c r="PS78" s="242"/>
      <c r="PT78" s="242"/>
      <c r="PU78" s="242"/>
      <c r="PV78" s="242"/>
      <c r="PW78" s="242"/>
      <c r="PX78" s="242"/>
      <c r="PY78" s="242"/>
      <c r="PZ78" s="242"/>
      <c r="QA78" s="242"/>
      <c r="QB78" s="242"/>
      <c r="QC78" s="242"/>
      <c r="QD78" s="242"/>
      <c r="QE78" s="242"/>
      <c r="QF78" s="242"/>
      <c r="QG78" s="242"/>
      <c r="QH78" s="242"/>
      <c r="QI78" s="242"/>
      <c r="QJ78" s="242"/>
      <c r="QK78" s="242"/>
      <c r="QL78" s="242"/>
      <c r="QM78" s="242"/>
      <c r="QN78" s="242"/>
      <c r="QO78" s="242"/>
      <c r="QP78" s="242"/>
      <c r="QQ78" s="242"/>
      <c r="QR78" s="242"/>
      <c r="QS78" s="242"/>
      <c r="QT78" s="242"/>
      <c r="QU78" s="242"/>
      <c r="QV78" s="242"/>
      <c r="QW78" s="242"/>
      <c r="QX78" s="242"/>
      <c r="QY78" s="242"/>
      <c r="QZ78" s="242"/>
      <c r="RA78" s="242"/>
      <c r="RB78" s="242"/>
      <c r="RC78" s="242"/>
      <c r="RD78" s="242"/>
      <c r="RE78" s="242"/>
      <c r="RF78" s="242"/>
      <c r="RG78" s="242"/>
      <c r="RH78" s="242"/>
      <c r="RI78" s="242"/>
      <c r="RJ78" s="242"/>
      <c r="RK78" s="242"/>
      <c r="RL78" s="242"/>
      <c r="RM78" s="242"/>
      <c r="RN78" s="242"/>
      <c r="RO78" s="242"/>
      <c r="RP78" s="242"/>
      <c r="RQ78" s="242"/>
      <c r="RR78" s="242"/>
      <c r="RS78" s="242"/>
      <c r="RT78" s="242"/>
      <c r="RU78" s="242"/>
      <c r="RV78" s="242"/>
      <c r="RW78" s="242"/>
      <c r="RX78" s="242"/>
      <c r="RY78" s="242"/>
      <c r="RZ78" s="242"/>
      <c r="SA78" s="242"/>
      <c r="SB78" s="242"/>
      <c r="SC78" s="242"/>
      <c r="SD78" s="242"/>
      <c r="SE78" s="242"/>
      <c r="SF78" s="242"/>
      <c r="SG78" s="242"/>
      <c r="SH78" s="242"/>
      <c r="SI78" s="242"/>
      <c r="SJ78" s="242"/>
      <c r="SK78" s="242"/>
      <c r="SL78" s="242"/>
      <c r="SM78" s="242"/>
      <c r="SN78" s="242"/>
      <c r="SO78" s="242"/>
      <c r="SP78" s="242"/>
      <c r="SQ78" s="242"/>
      <c r="SR78" s="242"/>
      <c r="SS78" s="242"/>
      <c r="ST78" s="242"/>
      <c r="SU78" s="242"/>
      <c r="SV78" s="242"/>
      <c r="SW78" s="242"/>
      <c r="SX78" s="242"/>
      <c r="SY78" s="242"/>
      <c r="SZ78" s="242"/>
      <c r="TA78" s="242"/>
      <c r="TB78" s="242"/>
      <c r="TC78" s="242"/>
      <c r="TD78" s="242"/>
      <c r="TE78" s="242"/>
      <c r="TF78" s="242"/>
      <c r="TG78" s="242"/>
      <c r="TH78" s="242"/>
      <c r="TI78" s="242"/>
      <c r="TJ78" s="242"/>
      <c r="TK78" s="242"/>
      <c r="TL78" s="242"/>
      <c r="TM78" s="242"/>
      <c r="TN78" s="242"/>
      <c r="TO78" s="242"/>
      <c r="TP78" s="242"/>
      <c r="TQ78" s="242"/>
      <c r="TR78" s="242"/>
      <c r="TS78" s="242"/>
      <c r="TT78" s="242"/>
      <c r="TU78" s="242"/>
      <c r="TV78" s="242"/>
      <c r="TW78" s="242"/>
      <c r="TX78" s="242"/>
      <c r="TY78" s="242"/>
      <c r="TZ78" s="242"/>
      <c r="UA78" s="242"/>
      <c r="UB78" s="242"/>
      <c r="UC78" s="242"/>
      <c r="UD78" s="242"/>
      <c r="UE78" s="242"/>
      <c r="UF78" s="242"/>
      <c r="UG78" s="242"/>
      <c r="UH78" s="242"/>
      <c r="UI78" s="242"/>
      <c r="UJ78" s="242"/>
      <c r="UK78" s="242"/>
      <c r="UL78" s="242"/>
      <c r="UM78" s="242"/>
      <c r="UN78" s="242"/>
      <c r="UO78" s="242"/>
      <c r="UP78" s="242"/>
      <c r="UQ78" s="242"/>
      <c r="UR78" s="242"/>
      <c r="US78" s="242"/>
      <c r="UT78" s="242"/>
      <c r="UU78" s="242"/>
      <c r="UV78" s="242"/>
      <c r="UW78" s="242"/>
      <c r="UX78" s="242"/>
      <c r="UY78" s="242"/>
      <c r="UZ78" s="242"/>
      <c r="VA78" s="242"/>
      <c r="VB78" s="242"/>
      <c r="VC78" s="242"/>
      <c r="VD78" s="242"/>
      <c r="VE78" s="242"/>
      <c r="VF78" s="242"/>
      <c r="VG78" s="242"/>
      <c r="VH78" s="242"/>
      <c r="VI78" s="242"/>
      <c r="VJ78" s="242"/>
      <c r="VK78" s="242"/>
      <c r="VL78" s="242"/>
      <c r="VM78" s="242"/>
      <c r="VN78" s="242"/>
      <c r="VO78" s="242"/>
      <c r="VP78" s="242"/>
      <c r="VQ78" s="242"/>
      <c r="VR78" s="242"/>
      <c r="VS78" s="242"/>
      <c r="VT78" s="242"/>
      <c r="VU78" s="242"/>
      <c r="VV78" s="242"/>
      <c r="VW78" s="242"/>
      <c r="VX78" s="242"/>
      <c r="VY78" s="242"/>
      <c r="VZ78" s="242"/>
      <c r="WA78" s="242"/>
      <c r="WB78" s="242"/>
      <c r="WC78" s="242"/>
      <c r="WD78" s="242"/>
      <c r="WE78" s="242"/>
      <c r="WF78" s="242"/>
      <c r="WG78" s="242"/>
      <c r="WH78" s="242"/>
      <c r="WI78" s="242"/>
      <c r="WJ78" s="242"/>
      <c r="WK78" s="242"/>
      <c r="WL78" s="242"/>
      <c r="WM78" s="242"/>
      <c r="WN78" s="242"/>
      <c r="WO78" s="242"/>
      <c r="WP78" s="242"/>
      <c r="WQ78" s="242"/>
      <c r="WR78" s="242"/>
      <c r="WS78" s="242"/>
      <c r="WT78" s="242"/>
      <c r="WU78" s="242"/>
      <c r="WV78" s="242"/>
      <c r="WW78" s="242"/>
      <c r="WX78" s="242"/>
      <c r="WY78" s="242"/>
      <c r="WZ78" s="242"/>
      <c r="XA78" s="242"/>
      <c r="XB78" s="242"/>
      <c r="XC78" s="242"/>
      <c r="XD78" s="242"/>
      <c r="XE78" s="242"/>
      <c r="XF78" s="242"/>
      <c r="XG78" s="242"/>
      <c r="XH78" s="242"/>
      <c r="XI78" s="242"/>
      <c r="XJ78" s="242"/>
      <c r="XK78" s="242"/>
      <c r="XL78" s="242"/>
      <c r="XM78" s="242"/>
      <c r="XN78" s="242"/>
      <c r="XO78" s="242"/>
      <c r="XP78" s="242"/>
      <c r="XQ78" s="242"/>
      <c r="XR78" s="242"/>
      <c r="XS78" s="242"/>
      <c r="XT78" s="242"/>
      <c r="XU78" s="242"/>
      <c r="XV78" s="242"/>
      <c r="XW78" s="242"/>
      <c r="XX78" s="242"/>
      <c r="XY78" s="242"/>
      <c r="XZ78" s="242"/>
      <c r="YA78" s="242"/>
      <c r="YB78" s="242"/>
      <c r="YC78" s="242"/>
      <c r="YD78" s="242"/>
      <c r="YE78" s="242"/>
      <c r="YF78" s="242"/>
      <c r="YG78" s="242"/>
      <c r="YH78" s="242"/>
      <c r="YI78" s="242"/>
      <c r="YJ78" s="242"/>
      <c r="YK78" s="242"/>
      <c r="YL78" s="242"/>
      <c r="YM78" s="242"/>
      <c r="YN78" s="242"/>
      <c r="YO78" s="242"/>
      <c r="YP78" s="242"/>
      <c r="YQ78" s="242"/>
      <c r="YR78" s="242"/>
      <c r="YS78" s="242"/>
      <c r="YT78" s="242"/>
      <c r="YU78" s="242"/>
      <c r="YV78" s="242"/>
      <c r="YW78" s="242"/>
      <c r="YX78" s="242"/>
      <c r="YY78" s="242"/>
      <c r="YZ78" s="242"/>
      <c r="ZA78" s="242"/>
      <c r="ZB78" s="242"/>
      <c r="ZC78" s="242"/>
      <c r="ZD78" s="242"/>
      <c r="ZE78" s="242"/>
      <c r="ZF78" s="242"/>
      <c r="ZG78" s="242"/>
      <c r="ZH78" s="242"/>
      <c r="ZI78" s="242"/>
      <c r="ZJ78" s="242"/>
      <c r="ZK78" s="242"/>
      <c r="ZL78" s="242"/>
      <c r="ZM78" s="242"/>
      <c r="ZN78" s="242"/>
      <c r="ZO78" s="242"/>
      <c r="ZP78" s="242"/>
      <c r="ZQ78" s="242"/>
      <c r="ZR78" s="242"/>
      <c r="ZS78" s="242"/>
      <c r="ZT78" s="242"/>
      <c r="ZU78" s="242"/>
      <c r="ZV78" s="242"/>
      <c r="ZW78" s="242"/>
      <c r="ZX78" s="242"/>
      <c r="ZY78" s="242"/>
      <c r="ZZ78" s="242"/>
      <c r="AAA78" s="242"/>
      <c r="AAB78" s="242"/>
      <c r="AAC78" s="242"/>
      <c r="AAD78" s="242"/>
      <c r="AAE78" s="242"/>
      <c r="AAF78" s="242"/>
      <c r="AAG78" s="242"/>
      <c r="AAH78" s="242"/>
      <c r="AAI78" s="242"/>
      <c r="AAJ78" s="242"/>
      <c r="AAK78" s="242"/>
      <c r="AAL78" s="242"/>
      <c r="AAM78" s="242"/>
      <c r="AAN78" s="242"/>
      <c r="AAO78" s="242"/>
      <c r="AAP78" s="242"/>
      <c r="AAQ78" s="242"/>
      <c r="AAR78" s="242"/>
      <c r="AAS78" s="242"/>
      <c r="AAT78" s="242"/>
      <c r="AAU78" s="242"/>
      <c r="AAV78" s="242"/>
      <c r="AAW78" s="242"/>
      <c r="AAX78" s="242"/>
      <c r="AAY78" s="242"/>
      <c r="AAZ78" s="242"/>
      <c r="ABA78" s="242"/>
      <c r="ABB78" s="242"/>
      <c r="ABC78" s="242"/>
      <c r="ABD78" s="242"/>
      <c r="ABE78" s="242"/>
      <c r="ABF78" s="242"/>
      <c r="ABG78" s="242"/>
      <c r="ABH78" s="242"/>
      <c r="ABI78" s="242"/>
      <c r="ABJ78" s="242"/>
      <c r="ABK78" s="242"/>
      <c r="ABL78" s="242"/>
      <c r="ABM78" s="242"/>
      <c r="ABN78" s="242"/>
      <c r="ABO78" s="242"/>
      <c r="ABP78" s="242"/>
      <c r="ABQ78" s="242"/>
      <c r="ABR78" s="242"/>
      <c r="ABS78" s="242"/>
      <c r="ABT78" s="242"/>
      <c r="ABU78" s="242"/>
      <c r="ABV78" s="242"/>
      <c r="ABW78" s="242"/>
      <c r="ABX78" s="242"/>
      <c r="ABY78" s="242"/>
      <c r="ABZ78" s="242"/>
      <c r="ACA78" s="242"/>
      <c r="ACB78" s="242"/>
      <c r="ACC78" s="242"/>
      <c r="ACD78" s="242"/>
      <c r="ACE78" s="242"/>
      <c r="ACF78" s="242"/>
      <c r="ACG78" s="242"/>
      <c r="ACH78" s="242"/>
      <c r="ACI78" s="242"/>
      <c r="ACJ78" s="242"/>
      <c r="ACK78" s="242"/>
      <c r="ACL78" s="242"/>
      <c r="ACM78" s="242"/>
      <c r="ACN78" s="242"/>
      <c r="ACO78" s="242"/>
      <c r="ACP78" s="242"/>
      <c r="ACQ78" s="242"/>
      <c r="ACR78" s="242"/>
      <c r="ACS78" s="242"/>
      <c r="ACT78" s="242"/>
      <c r="ACU78" s="242"/>
      <c r="ACV78" s="242"/>
      <c r="ACW78" s="242"/>
      <c r="ACX78" s="242"/>
      <c r="ACY78" s="242"/>
      <c r="ACZ78" s="242"/>
      <c r="ADA78" s="242"/>
      <c r="ADB78" s="242"/>
      <c r="ADC78" s="242"/>
      <c r="ADD78" s="242"/>
      <c r="ADE78" s="242"/>
      <c r="ADF78" s="242"/>
      <c r="ADG78" s="242"/>
      <c r="ADH78" s="242"/>
      <c r="ADI78" s="242"/>
      <c r="ADJ78" s="242"/>
      <c r="ADK78" s="242"/>
      <c r="ADL78" s="242"/>
      <c r="ADM78" s="242"/>
      <c r="ADN78" s="242"/>
      <c r="ADO78" s="242"/>
      <c r="ADP78" s="242"/>
      <c r="ADQ78" s="242"/>
      <c r="ADR78" s="242"/>
      <c r="ADS78" s="242"/>
      <c r="ADT78" s="242"/>
      <c r="ADU78" s="242"/>
      <c r="ADV78" s="242"/>
      <c r="ADW78" s="242"/>
      <c r="ADX78" s="242"/>
      <c r="ADY78" s="242"/>
      <c r="ADZ78" s="242"/>
      <c r="AEA78" s="242"/>
      <c r="AEB78" s="242"/>
      <c r="AEC78" s="242"/>
      <c r="AED78" s="242"/>
      <c r="AEE78" s="242"/>
      <c r="AEF78" s="242"/>
      <c r="AEG78" s="242"/>
      <c r="AEH78" s="242"/>
      <c r="AEI78" s="242"/>
      <c r="AEJ78" s="242"/>
      <c r="AEK78" s="242"/>
      <c r="AEL78" s="242"/>
      <c r="AEM78" s="242"/>
      <c r="AEN78" s="242"/>
      <c r="AEO78" s="242"/>
      <c r="AEP78" s="242"/>
      <c r="AEQ78" s="242"/>
      <c r="AER78" s="242"/>
      <c r="AES78" s="242"/>
      <c r="AET78" s="242"/>
      <c r="AEU78" s="242"/>
      <c r="AEV78" s="242"/>
      <c r="AEW78" s="242"/>
      <c r="AEX78" s="242"/>
      <c r="AEY78" s="242"/>
      <c r="AEZ78" s="242"/>
      <c r="AFA78" s="242"/>
      <c r="AFB78" s="242"/>
      <c r="AFC78" s="242"/>
      <c r="AFD78" s="242"/>
      <c r="AFE78" s="242"/>
      <c r="AFF78" s="242"/>
      <c r="AFG78" s="242"/>
      <c r="AFH78" s="242"/>
      <c r="AFI78" s="242"/>
      <c r="AFJ78" s="242"/>
      <c r="AFK78" s="242"/>
      <c r="AFL78" s="242"/>
      <c r="AFM78" s="242"/>
      <c r="AFN78" s="242"/>
      <c r="AFO78" s="242"/>
      <c r="AFP78" s="242"/>
      <c r="AFQ78" s="242"/>
      <c r="AFR78" s="242"/>
      <c r="AFS78" s="242"/>
      <c r="AFT78" s="242"/>
      <c r="AFU78" s="242"/>
      <c r="AFV78" s="242"/>
      <c r="AFW78" s="242"/>
      <c r="AFX78" s="242"/>
      <c r="AFY78" s="242"/>
      <c r="AFZ78" s="242"/>
      <c r="AGA78" s="242"/>
      <c r="AGB78" s="242"/>
      <c r="AGC78" s="242"/>
      <c r="AGD78" s="242"/>
      <c r="AGE78" s="242"/>
      <c r="AGF78" s="242"/>
      <c r="AGG78" s="242"/>
      <c r="AGH78" s="242"/>
      <c r="AGI78" s="242"/>
      <c r="AGJ78" s="242"/>
      <c r="AGK78" s="242"/>
      <c r="AGL78" s="242"/>
      <c r="AGM78" s="242"/>
      <c r="AGN78" s="242"/>
      <c r="AGO78" s="242"/>
      <c r="AGP78" s="242"/>
      <c r="AGQ78" s="242"/>
      <c r="AGR78" s="242"/>
      <c r="AGS78" s="242"/>
      <c r="AGT78" s="242"/>
      <c r="AGU78" s="242"/>
      <c r="AGV78" s="242"/>
      <c r="AGW78" s="242"/>
      <c r="AGX78" s="242"/>
      <c r="AGY78" s="242"/>
      <c r="AGZ78" s="242"/>
      <c r="AHA78" s="242"/>
      <c r="AHB78" s="242"/>
      <c r="AHC78" s="242"/>
      <c r="AHD78" s="242"/>
      <c r="AHE78" s="242"/>
      <c r="AHF78" s="242"/>
      <c r="AHG78" s="242"/>
      <c r="AHH78" s="242"/>
      <c r="AHI78" s="242"/>
      <c r="AHJ78" s="242"/>
      <c r="AHK78" s="242"/>
      <c r="AHL78" s="242"/>
      <c r="AHM78" s="242"/>
      <c r="AHN78" s="242"/>
      <c r="AHO78" s="242"/>
      <c r="AHP78" s="242"/>
      <c r="AHQ78" s="242"/>
      <c r="AHR78" s="242"/>
      <c r="AHS78" s="242"/>
      <c r="AHT78" s="242"/>
      <c r="AHU78" s="242"/>
      <c r="AHV78" s="242"/>
      <c r="AHW78" s="242"/>
      <c r="AHX78" s="242"/>
      <c r="AHY78" s="242"/>
      <c r="AHZ78" s="242"/>
      <c r="AIA78" s="242"/>
      <c r="AIB78" s="242"/>
      <c r="AIC78" s="242"/>
      <c r="AID78" s="242"/>
      <c r="AIE78" s="242"/>
      <c r="AIF78" s="242"/>
      <c r="AIG78" s="242"/>
      <c r="AIH78" s="242"/>
      <c r="AII78" s="242"/>
      <c r="AIJ78" s="242"/>
      <c r="AIK78" s="242"/>
      <c r="AIL78" s="242"/>
      <c r="AIM78" s="242"/>
      <c r="AIN78" s="242"/>
      <c r="AIO78" s="242"/>
      <c r="AIP78" s="242"/>
      <c r="AIQ78" s="242"/>
      <c r="AIR78" s="242"/>
      <c r="AIS78" s="242"/>
      <c r="AIT78" s="242"/>
      <c r="AIU78" s="242"/>
      <c r="AIV78" s="242"/>
      <c r="AIW78" s="242"/>
      <c r="AIX78" s="242"/>
      <c r="AIY78" s="242"/>
      <c r="AIZ78" s="242"/>
      <c r="AJA78" s="242"/>
      <c r="AJB78" s="242"/>
      <c r="AJC78" s="242"/>
      <c r="AJD78" s="242"/>
      <c r="AJE78" s="242"/>
      <c r="AJF78" s="242"/>
      <c r="AJG78" s="242"/>
      <c r="AJH78" s="242"/>
      <c r="AJI78" s="242"/>
      <c r="AJJ78" s="242"/>
      <c r="AJK78" s="242"/>
      <c r="AJL78" s="242"/>
      <c r="AJM78" s="242"/>
      <c r="AJN78" s="242"/>
      <c r="AJO78" s="242"/>
      <c r="AJP78" s="242"/>
      <c r="AJQ78" s="242"/>
      <c r="AJR78" s="242"/>
      <c r="AJS78" s="242"/>
      <c r="AJT78" s="242"/>
      <c r="AJU78" s="242"/>
      <c r="AJV78" s="242"/>
      <c r="AJW78" s="242"/>
      <c r="AJX78" s="242"/>
      <c r="AJY78" s="242"/>
      <c r="AJZ78" s="242"/>
      <c r="AKA78" s="242"/>
      <c r="AKB78" s="242"/>
      <c r="AKC78" s="242"/>
      <c r="AKD78" s="242"/>
      <c r="AKE78" s="242"/>
      <c r="AKF78" s="242"/>
      <c r="AKG78" s="242"/>
      <c r="AKH78" s="242"/>
      <c r="AKI78" s="242"/>
      <c r="AKJ78" s="242"/>
      <c r="AKK78" s="242"/>
      <c r="AKL78" s="242"/>
      <c r="AKM78" s="242"/>
      <c r="AKN78" s="242"/>
      <c r="AKO78" s="242"/>
      <c r="AKP78" s="242"/>
      <c r="AKQ78" s="242"/>
      <c r="AKR78" s="242"/>
      <c r="AKS78" s="242"/>
      <c r="AKT78" s="242"/>
      <c r="AKU78" s="242"/>
      <c r="AKV78" s="242"/>
      <c r="AKW78" s="242"/>
      <c r="AKX78" s="242"/>
      <c r="AKY78" s="242"/>
      <c r="AKZ78" s="242"/>
      <c r="ALA78" s="242"/>
      <c r="ALB78" s="242"/>
      <c r="ALC78" s="242"/>
      <c r="ALD78" s="242"/>
      <c r="ALE78" s="242"/>
      <c r="ALF78" s="242"/>
      <c r="ALG78" s="242"/>
      <c r="ALH78" s="242"/>
      <c r="ALI78" s="242"/>
      <c r="ALJ78" s="242"/>
      <c r="ALK78" s="242"/>
      <c r="ALL78" s="242"/>
      <c r="ALM78" s="242"/>
      <c r="ALN78" s="242"/>
      <c r="ALO78" s="242"/>
      <c r="ALP78" s="242"/>
      <c r="ALQ78" s="242"/>
      <c r="ALR78" s="242"/>
      <c r="ALS78" s="242"/>
      <c r="ALT78" s="242"/>
      <c r="ALU78" s="242"/>
      <c r="ALV78" s="242"/>
      <c r="ALW78" s="242"/>
      <c r="ALX78" s="242"/>
      <c r="ALY78" s="242"/>
      <c r="ALZ78" s="242"/>
      <c r="AMA78" s="242"/>
      <c r="AMB78" s="242"/>
      <c r="AMC78" s="242"/>
      <c r="AMD78" s="242"/>
      <c r="AME78" s="242"/>
      <c r="AMF78" s="242"/>
      <c r="AMG78" s="242"/>
      <c r="AMH78" s="242"/>
      <c r="AMI78" s="242"/>
      <c r="AMJ78" s="242"/>
      <c r="AMK78" s="242"/>
      <c r="AML78" s="242"/>
      <c r="AMM78" s="242"/>
      <c r="AMN78" s="242"/>
      <c r="AMO78" s="242"/>
      <c r="AMP78" s="242"/>
      <c r="AMQ78" s="242"/>
      <c r="AMR78" s="242"/>
      <c r="AMS78" s="242"/>
      <c r="AMT78" s="242"/>
      <c r="AMU78" s="242"/>
      <c r="AMV78" s="242"/>
      <c r="AMW78" s="242"/>
      <c r="AMX78" s="242"/>
      <c r="AMY78" s="242"/>
      <c r="AMZ78" s="242"/>
      <c r="ANA78" s="242"/>
      <c r="ANB78" s="242"/>
      <c r="ANC78" s="242"/>
      <c r="AND78" s="242"/>
      <c r="ANE78" s="242"/>
      <c r="ANF78" s="242"/>
      <c r="ANG78" s="242"/>
      <c r="ANH78" s="242"/>
      <c r="ANI78" s="242"/>
      <c r="ANJ78" s="242"/>
      <c r="ANK78" s="242"/>
      <c r="ANL78" s="242"/>
      <c r="ANM78" s="242"/>
      <c r="ANN78" s="242"/>
      <c r="ANO78" s="242"/>
      <c r="ANP78" s="242"/>
      <c r="ANQ78" s="242"/>
      <c r="ANR78" s="242"/>
      <c r="ANS78" s="242"/>
      <c r="ANT78" s="242"/>
      <c r="ANU78" s="242"/>
      <c r="ANV78" s="242"/>
      <c r="ANW78" s="242"/>
      <c r="ANX78" s="242"/>
      <c r="ANY78" s="242"/>
      <c r="ANZ78" s="242"/>
      <c r="AOA78" s="242"/>
      <c r="AOB78" s="242"/>
      <c r="AOC78" s="242"/>
      <c r="AOD78" s="242"/>
      <c r="AOE78" s="242"/>
      <c r="AOF78" s="242"/>
      <c r="AOG78" s="242"/>
      <c r="AOH78" s="242"/>
      <c r="AOI78" s="242"/>
      <c r="AOJ78" s="242"/>
      <c r="AOK78" s="242"/>
      <c r="AOL78" s="242"/>
      <c r="AOM78" s="242"/>
      <c r="AON78" s="242"/>
      <c r="AOO78" s="242"/>
      <c r="AOP78" s="242"/>
      <c r="AOQ78" s="242"/>
      <c r="AOR78" s="242"/>
      <c r="AOS78" s="242"/>
      <c r="AOT78" s="242"/>
      <c r="AOU78" s="242"/>
      <c r="AOV78" s="242"/>
      <c r="AOW78" s="242"/>
      <c r="AOX78" s="242"/>
      <c r="AOY78" s="242"/>
      <c r="AOZ78" s="242"/>
      <c r="APA78" s="242"/>
      <c r="APB78" s="242"/>
      <c r="APC78" s="242"/>
      <c r="APD78" s="242"/>
      <c r="APE78" s="242"/>
      <c r="APF78" s="242"/>
      <c r="APG78" s="242"/>
      <c r="APH78" s="242"/>
      <c r="API78" s="242"/>
      <c r="APJ78" s="242"/>
      <c r="APK78" s="242"/>
      <c r="APL78" s="242"/>
      <c r="APM78" s="242"/>
      <c r="APN78" s="242"/>
      <c r="APO78" s="242"/>
      <c r="APP78" s="242"/>
      <c r="APQ78" s="242"/>
      <c r="APR78" s="242"/>
      <c r="APS78" s="242"/>
      <c r="APT78" s="242"/>
      <c r="APU78" s="242"/>
      <c r="APV78" s="242"/>
      <c r="APW78" s="242"/>
      <c r="APX78" s="242"/>
      <c r="APY78" s="242"/>
      <c r="APZ78" s="242"/>
      <c r="AQA78" s="242"/>
      <c r="AQB78" s="242"/>
      <c r="AQC78" s="242"/>
      <c r="AQD78" s="242"/>
      <c r="AQE78" s="242"/>
      <c r="AQF78" s="242"/>
      <c r="AQG78" s="242"/>
      <c r="AQH78" s="242"/>
      <c r="AQI78" s="242"/>
      <c r="AQJ78" s="242"/>
      <c r="AQK78" s="242"/>
      <c r="AQL78" s="242"/>
      <c r="AQM78" s="242"/>
      <c r="AQN78" s="242"/>
      <c r="AQO78" s="242"/>
      <c r="AQP78" s="242"/>
      <c r="AQQ78" s="242"/>
      <c r="AQR78" s="242"/>
      <c r="AQS78" s="242"/>
      <c r="AQT78" s="242"/>
      <c r="AQU78" s="242"/>
      <c r="AQV78" s="242"/>
      <c r="AQW78" s="242"/>
      <c r="AQX78" s="242"/>
      <c r="AQY78" s="242"/>
      <c r="AQZ78" s="242"/>
      <c r="ARA78" s="242"/>
      <c r="ARB78" s="242"/>
      <c r="ARC78" s="242"/>
      <c r="ARD78" s="242"/>
      <c r="ARE78" s="242"/>
      <c r="ARF78" s="242"/>
      <c r="ARG78" s="242"/>
      <c r="ARH78" s="242"/>
      <c r="ARI78" s="242"/>
      <c r="ARJ78" s="242"/>
      <c r="ARK78" s="242"/>
      <c r="ARL78" s="242"/>
      <c r="ARM78" s="242"/>
      <c r="ARN78" s="242"/>
      <c r="ARO78" s="242"/>
      <c r="ARP78" s="242"/>
      <c r="ARQ78" s="242"/>
      <c r="ARR78" s="242"/>
      <c r="ARS78" s="242"/>
      <c r="ART78" s="242"/>
      <c r="ARU78" s="242"/>
      <c r="ARV78" s="242"/>
      <c r="ARW78" s="242"/>
      <c r="ARX78" s="242"/>
      <c r="ARY78" s="242"/>
      <c r="ARZ78" s="242"/>
      <c r="ASA78" s="242"/>
      <c r="ASB78" s="242"/>
      <c r="ASC78" s="242"/>
      <c r="ASD78" s="242"/>
      <c r="ASE78" s="242"/>
      <c r="ASF78" s="242"/>
      <c r="ASG78" s="242"/>
      <c r="ASH78" s="242"/>
      <c r="ASI78" s="242"/>
      <c r="ASJ78" s="242"/>
      <c r="ASK78" s="242"/>
      <c r="ASL78" s="242"/>
      <c r="ASM78" s="242"/>
      <c r="ASN78" s="242"/>
      <c r="ASO78" s="242"/>
      <c r="ASP78" s="242"/>
      <c r="ASQ78" s="242"/>
      <c r="ASR78" s="242"/>
      <c r="ASS78" s="242"/>
      <c r="AST78" s="242"/>
      <c r="ASU78" s="242"/>
      <c r="ASV78" s="242"/>
      <c r="ASW78" s="242"/>
      <c r="ASX78" s="242"/>
      <c r="ASY78" s="242"/>
      <c r="ASZ78" s="242"/>
      <c r="ATA78" s="242"/>
      <c r="ATB78" s="242"/>
      <c r="ATC78" s="242"/>
      <c r="ATD78" s="242"/>
      <c r="ATE78" s="242"/>
      <c r="ATF78" s="242"/>
      <c r="ATG78" s="242"/>
      <c r="ATH78" s="242"/>
      <c r="ATI78" s="242"/>
      <c r="ATJ78" s="242"/>
      <c r="ATK78" s="242"/>
      <c r="ATL78" s="242"/>
      <c r="ATM78" s="242"/>
      <c r="ATN78" s="242"/>
      <c r="ATO78" s="242"/>
      <c r="ATP78" s="242"/>
      <c r="ATQ78" s="242"/>
      <c r="ATR78" s="242"/>
      <c r="ATS78" s="242"/>
      <c r="ATT78" s="242"/>
      <c r="ATU78" s="242"/>
      <c r="ATV78" s="242"/>
      <c r="ATW78" s="242"/>
      <c r="ATX78" s="242"/>
      <c r="ATY78" s="242"/>
      <c r="ATZ78" s="242"/>
      <c r="AUA78" s="242"/>
      <c r="AUB78" s="242"/>
      <c r="AUC78" s="242"/>
      <c r="AUD78" s="242"/>
      <c r="AUE78" s="242"/>
      <c r="AUF78" s="242"/>
      <c r="AUG78" s="242"/>
      <c r="AUH78" s="242"/>
      <c r="AUI78" s="242"/>
      <c r="AUJ78" s="242"/>
      <c r="AUK78" s="242"/>
      <c r="AUL78" s="242"/>
      <c r="AUM78" s="242"/>
      <c r="AUN78" s="242"/>
      <c r="AUO78" s="242"/>
      <c r="AUP78" s="242"/>
      <c r="AUQ78" s="242"/>
      <c r="AUR78" s="242"/>
      <c r="AUS78" s="242"/>
      <c r="AUT78" s="242"/>
      <c r="AUU78" s="242"/>
      <c r="AUV78" s="242"/>
      <c r="AUW78" s="242"/>
      <c r="AUX78" s="242"/>
      <c r="AUY78" s="242"/>
      <c r="AUZ78" s="242"/>
      <c r="AVA78" s="242"/>
      <c r="AVB78" s="242"/>
      <c r="AVC78" s="242"/>
      <c r="AVD78" s="242"/>
      <c r="AVE78" s="242"/>
      <c r="AVF78" s="242"/>
      <c r="AVG78" s="242"/>
      <c r="AVH78" s="242"/>
      <c r="AVI78" s="242"/>
      <c r="AVJ78" s="242"/>
      <c r="AVK78" s="242"/>
      <c r="AVL78" s="242"/>
      <c r="AVM78" s="242"/>
      <c r="AVN78" s="242"/>
      <c r="AVO78" s="242"/>
      <c r="AVP78" s="242"/>
      <c r="AVQ78" s="242"/>
      <c r="AVR78" s="242"/>
      <c r="AVS78" s="242"/>
      <c r="AVT78" s="242"/>
      <c r="AVU78" s="242"/>
      <c r="AVV78" s="242"/>
      <c r="AVW78" s="242"/>
      <c r="AVX78" s="242"/>
      <c r="AVY78" s="242"/>
      <c r="AVZ78" s="242"/>
      <c r="AWA78" s="242"/>
      <c r="AWB78" s="242"/>
      <c r="AWC78" s="242"/>
      <c r="AWD78" s="242"/>
      <c r="AWE78" s="242"/>
      <c r="AWF78" s="242"/>
      <c r="AWG78" s="242"/>
      <c r="AWH78" s="242"/>
      <c r="AWI78" s="242"/>
      <c r="AWJ78" s="242"/>
      <c r="AWK78" s="242"/>
      <c r="AWL78" s="242"/>
      <c r="AWM78" s="242"/>
      <c r="AWN78" s="242"/>
      <c r="AWO78" s="242"/>
      <c r="AWP78" s="242"/>
      <c r="AWQ78" s="242"/>
      <c r="AWR78" s="242"/>
      <c r="AWS78" s="242"/>
      <c r="AWT78" s="242"/>
      <c r="AWU78" s="242"/>
      <c r="AWV78" s="242"/>
      <c r="AWW78" s="242"/>
      <c r="AWX78" s="242"/>
      <c r="AWY78" s="242"/>
      <c r="AWZ78" s="242"/>
      <c r="AXA78" s="242"/>
      <c r="AXB78" s="242"/>
      <c r="AXC78" s="242"/>
      <c r="AXD78" s="242"/>
      <c r="AXE78" s="242"/>
      <c r="AXF78" s="242"/>
      <c r="AXG78" s="242"/>
      <c r="AXH78" s="242"/>
      <c r="AXI78" s="242"/>
      <c r="AXJ78" s="242"/>
      <c r="AXK78" s="242"/>
      <c r="AXL78" s="242"/>
      <c r="AXM78" s="242"/>
      <c r="AXN78" s="242"/>
      <c r="AXO78" s="242"/>
      <c r="AXP78" s="242"/>
      <c r="AXQ78" s="242"/>
      <c r="AXR78" s="242"/>
      <c r="AXS78" s="242"/>
      <c r="AXT78" s="242"/>
      <c r="AXU78" s="242"/>
      <c r="AXV78" s="242"/>
      <c r="AXW78" s="242"/>
      <c r="AXX78" s="242"/>
      <c r="AXY78" s="242"/>
      <c r="AXZ78" s="242"/>
      <c r="AYA78" s="242"/>
      <c r="AYB78" s="242"/>
      <c r="AYC78" s="242"/>
      <c r="AYD78" s="242"/>
      <c r="AYE78" s="242"/>
      <c r="AYF78" s="242"/>
      <c r="AYG78" s="242"/>
      <c r="AYH78" s="242"/>
      <c r="AYI78" s="242"/>
      <c r="AYJ78" s="242"/>
      <c r="AYK78" s="242"/>
      <c r="AYL78" s="242"/>
      <c r="AYM78" s="242"/>
      <c r="AYN78" s="242"/>
      <c r="AYO78" s="242"/>
      <c r="AYP78" s="242"/>
      <c r="AYQ78" s="242"/>
      <c r="AYR78" s="242"/>
      <c r="AYS78" s="242"/>
      <c r="AYT78" s="242"/>
      <c r="AYU78" s="242"/>
      <c r="AYV78" s="242"/>
      <c r="AYW78" s="242"/>
      <c r="AYX78" s="242"/>
      <c r="AYY78" s="242"/>
      <c r="AYZ78" s="242"/>
      <c r="AZA78" s="242"/>
      <c r="AZB78" s="242"/>
      <c r="AZC78" s="242"/>
      <c r="AZD78" s="242"/>
      <c r="AZE78" s="242"/>
      <c r="AZF78" s="242"/>
      <c r="AZG78" s="242"/>
      <c r="AZH78" s="242"/>
      <c r="AZI78" s="242"/>
      <c r="AZJ78" s="242"/>
      <c r="AZK78" s="242"/>
      <c r="AZL78" s="242"/>
      <c r="AZM78" s="242"/>
      <c r="AZN78" s="242"/>
      <c r="AZO78" s="242"/>
      <c r="AZP78" s="242"/>
      <c r="AZQ78" s="242"/>
      <c r="AZR78" s="242"/>
      <c r="AZS78" s="242"/>
      <c r="AZT78" s="242"/>
      <c r="AZU78" s="242"/>
      <c r="AZV78" s="242"/>
      <c r="AZW78" s="242"/>
      <c r="AZX78" s="242"/>
      <c r="AZY78" s="242"/>
      <c r="AZZ78" s="242"/>
      <c r="BAA78" s="242"/>
      <c r="BAB78" s="242"/>
      <c r="BAC78" s="242"/>
      <c r="BAD78" s="242"/>
      <c r="BAE78" s="242"/>
      <c r="BAF78" s="242"/>
      <c r="BAG78" s="242"/>
      <c r="BAH78" s="242"/>
      <c r="BAI78" s="242"/>
      <c r="BAJ78" s="242"/>
      <c r="BAK78" s="242"/>
      <c r="BAL78" s="242"/>
      <c r="BAM78" s="242"/>
      <c r="BAN78" s="242"/>
      <c r="BAO78" s="242"/>
      <c r="BAP78" s="242"/>
      <c r="BAQ78" s="242"/>
      <c r="BAR78" s="242"/>
      <c r="BAS78" s="242"/>
      <c r="BAT78" s="242"/>
      <c r="BAU78" s="242"/>
      <c r="BAV78" s="242"/>
      <c r="BAW78" s="242"/>
      <c r="BAX78" s="242"/>
      <c r="BAY78" s="242"/>
      <c r="BAZ78" s="242"/>
      <c r="BBA78" s="242"/>
      <c r="BBB78" s="242"/>
      <c r="BBC78" s="242"/>
      <c r="BBD78" s="242"/>
      <c r="BBE78" s="242"/>
      <c r="BBF78" s="242"/>
      <c r="BBG78" s="242"/>
      <c r="BBH78" s="242"/>
      <c r="BBI78" s="242"/>
      <c r="BBJ78" s="242"/>
      <c r="BBK78" s="242"/>
      <c r="BBL78" s="242"/>
      <c r="BBM78" s="242"/>
      <c r="BBN78" s="242"/>
      <c r="BBO78" s="242"/>
      <c r="BBP78" s="242"/>
      <c r="BBQ78" s="242"/>
      <c r="BBR78" s="242"/>
      <c r="BBS78" s="242"/>
      <c r="BBT78" s="242"/>
      <c r="BBU78" s="242"/>
      <c r="BBV78" s="242"/>
      <c r="BBW78" s="242"/>
      <c r="BBX78" s="242"/>
      <c r="BBY78" s="242"/>
      <c r="BBZ78" s="242"/>
      <c r="BCA78" s="242"/>
      <c r="BCB78" s="242"/>
      <c r="BCC78" s="242"/>
      <c r="BCD78" s="242"/>
      <c r="BCE78" s="242"/>
      <c r="BCF78" s="242"/>
      <c r="BCG78" s="242"/>
      <c r="BCH78" s="242"/>
      <c r="BCI78" s="242"/>
      <c r="BCJ78" s="242"/>
      <c r="BCK78" s="242"/>
      <c r="BCL78" s="242"/>
      <c r="BCM78" s="242"/>
      <c r="BCN78" s="242"/>
      <c r="BCO78" s="242"/>
      <c r="BCP78" s="242"/>
      <c r="BCQ78" s="242"/>
      <c r="BCR78" s="242"/>
      <c r="BCS78" s="242"/>
      <c r="BCT78" s="242"/>
      <c r="BCU78" s="242"/>
      <c r="BCV78" s="242"/>
      <c r="BCW78" s="242"/>
      <c r="BCX78" s="242"/>
      <c r="BCY78" s="242"/>
      <c r="BCZ78" s="242"/>
      <c r="BDA78" s="242"/>
      <c r="BDB78" s="242"/>
      <c r="BDC78" s="242"/>
      <c r="BDD78" s="242"/>
      <c r="BDE78" s="242"/>
      <c r="BDF78" s="242"/>
      <c r="BDG78" s="242"/>
      <c r="BDH78" s="242"/>
      <c r="BDI78" s="242"/>
      <c r="BDJ78" s="242"/>
      <c r="BDK78" s="242"/>
      <c r="BDL78" s="242"/>
      <c r="BDM78" s="242"/>
      <c r="BDN78" s="242"/>
      <c r="BDO78" s="242"/>
      <c r="BDP78" s="242"/>
      <c r="BDQ78" s="242"/>
      <c r="BDR78" s="242"/>
      <c r="BDS78" s="242"/>
      <c r="BDT78" s="242"/>
      <c r="BDU78" s="242"/>
      <c r="BDV78" s="242"/>
      <c r="BDW78" s="242"/>
      <c r="BDX78" s="242"/>
      <c r="BDY78" s="242"/>
      <c r="BDZ78" s="242"/>
      <c r="BEA78" s="242"/>
      <c r="BEB78" s="242"/>
      <c r="BEC78" s="242"/>
      <c r="BED78" s="242"/>
      <c r="BEE78" s="242"/>
      <c r="BEF78" s="242"/>
      <c r="BEG78" s="242"/>
      <c r="BEH78" s="242"/>
      <c r="BEI78" s="242"/>
      <c r="BEJ78" s="242"/>
      <c r="BEK78" s="242"/>
      <c r="BEL78" s="242"/>
      <c r="BEM78" s="242"/>
      <c r="BEN78" s="242"/>
      <c r="BEO78" s="242"/>
      <c r="BEP78" s="242"/>
      <c r="BEQ78" s="242"/>
      <c r="BER78" s="242"/>
      <c r="BES78" s="242"/>
      <c r="BET78" s="242"/>
      <c r="BEU78" s="242"/>
      <c r="BEV78" s="242"/>
      <c r="BEW78" s="242"/>
      <c r="BEX78" s="242"/>
      <c r="BEY78" s="242"/>
      <c r="BEZ78" s="242"/>
      <c r="BFA78" s="242"/>
      <c r="BFB78" s="242"/>
      <c r="BFC78" s="242"/>
      <c r="BFD78" s="242"/>
      <c r="BFE78" s="242"/>
      <c r="BFF78" s="242"/>
      <c r="BFG78" s="242"/>
      <c r="BFH78" s="242"/>
      <c r="BFI78" s="242"/>
      <c r="BFJ78" s="242"/>
      <c r="BFK78" s="242"/>
      <c r="BFL78" s="242"/>
      <c r="BFM78" s="242"/>
      <c r="BFN78" s="242"/>
      <c r="BFO78" s="242"/>
      <c r="BFP78" s="242"/>
      <c r="BFQ78" s="242"/>
      <c r="BFR78" s="242"/>
      <c r="BFS78" s="242"/>
      <c r="BFT78" s="242"/>
      <c r="BFU78" s="242"/>
      <c r="BFV78" s="242"/>
      <c r="BFW78" s="242"/>
      <c r="BFX78" s="242"/>
      <c r="BFY78" s="242"/>
      <c r="BFZ78" s="242"/>
      <c r="BGA78" s="242"/>
      <c r="BGB78" s="242"/>
      <c r="BGC78" s="242"/>
      <c r="BGD78" s="242"/>
      <c r="BGE78" s="242"/>
      <c r="BGF78" s="242"/>
      <c r="BGG78" s="242"/>
      <c r="BGH78" s="242"/>
      <c r="BGI78" s="242"/>
      <c r="BGJ78" s="242"/>
      <c r="BGK78" s="242"/>
      <c r="BGL78" s="242"/>
      <c r="BGM78" s="242"/>
      <c r="BGN78" s="242"/>
      <c r="BGO78" s="242"/>
      <c r="BGP78" s="242"/>
      <c r="BGQ78" s="242"/>
      <c r="BGR78" s="242"/>
      <c r="BGS78" s="242"/>
      <c r="BGT78" s="242"/>
      <c r="BGU78" s="242"/>
      <c r="BGV78" s="242"/>
      <c r="BGW78" s="242"/>
      <c r="BGX78" s="242"/>
      <c r="BGY78" s="242"/>
      <c r="BGZ78" s="242"/>
      <c r="BHA78" s="242"/>
      <c r="BHB78" s="242"/>
      <c r="BHC78" s="242"/>
      <c r="BHD78" s="242"/>
      <c r="BHE78" s="242"/>
      <c r="BHF78" s="242"/>
      <c r="BHG78" s="242"/>
      <c r="BHH78" s="242"/>
      <c r="BHI78" s="242"/>
      <c r="BHJ78" s="242"/>
      <c r="BHK78" s="242"/>
      <c r="BHL78" s="242"/>
      <c r="BHM78" s="242"/>
      <c r="BHN78" s="242"/>
      <c r="BHO78" s="242"/>
      <c r="BHP78" s="242"/>
      <c r="BHQ78" s="242"/>
      <c r="BHR78" s="242"/>
      <c r="BHS78" s="242"/>
      <c r="BHT78" s="242"/>
      <c r="BHU78" s="242"/>
      <c r="BHV78" s="242"/>
      <c r="BHW78" s="242"/>
      <c r="BHX78" s="242"/>
      <c r="BHY78" s="242"/>
      <c r="BHZ78" s="242"/>
      <c r="BIA78" s="242"/>
      <c r="BIB78" s="242"/>
      <c r="BIC78" s="242"/>
      <c r="BID78" s="242"/>
      <c r="BIE78" s="242"/>
      <c r="BIF78" s="242"/>
      <c r="BIG78" s="242"/>
      <c r="BIH78" s="242"/>
      <c r="BII78" s="242"/>
      <c r="BIJ78" s="242"/>
      <c r="BIK78" s="242"/>
      <c r="BIL78" s="242"/>
      <c r="BIM78" s="242"/>
      <c r="BIN78" s="242"/>
      <c r="BIO78" s="242"/>
      <c r="BIP78" s="242"/>
      <c r="BIQ78" s="242"/>
      <c r="BIR78" s="242"/>
      <c r="BIS78" s="242"/>
      <c r="BIT78" s="242"/>
      <c r="BIU78" s="242"/>
      <c r="BIV78" s="242"/>
      <c r="BIW78" s="242"/>
      <c r="BIX78" s="242"/>
      <c r="BIY78" s="242"/>
      <c r="BIZ78" s="242"/>
      <c r="BJA78" s="242"/>
      <c r="BJB78" s="242"/>
      <c r="BJC78" s="242"/>
      <c r="BJD78" s="242"/>
      <c r="BJE78" s="242"/>
      <c r="BJF78" s="242"/>
      <c r="BJG78" s="242"/>
      <c r="BJH78" s="242"/>
      <c r="BJI78" s="242"/>
      <c r="BJJ78" s="242"/>
      <c r="BJK78" s="242"/>
      <c r="BJL78" s="242"/>
      <c r="BJM78" s="242"/>
      <c r="BJN78" s="242"/>
      <c r="BJO78" s="242"/>
      <c r="BJP78" s="242"/>
      <c r="BJQ78" s="242"/>
      <c r="BJR78" s="242"/>
      <c r="BJS78" s="242"/>
      <c r="BJT78" s="242"/>
      <c r="BJU78" s="242"/>
      <c r="BJV78" s="242"/>
      <c r="BJW78" s="242"/>
      <c r="BJX78" s="242"/>
      <c r="BJY78" s="242"/>
      <c r="BJZ78" s="242"/>
      <c r="BKA78" s="242"/>
      <c r="BKB78" s="242"/>
      <c r="BKC78" s="242"/>
      <c r="BKD78" s="242"/>
      <c r="BKE78" s="242"/>
      <c r="BKF78" s="242"/>
      <c r="BKG78" s="242"/>
      <c r="BKH78" s="242"/>
      <c r="BKI78" s="242"/>
      <c r="BKJ78" s="242"/>
      <c r="BKK78" s="242"/>
      <c r="BKL78" s="242"/>
      <c r="BKM78" s="242"/>
      <c r="BKN78" s="242"/>
      <c r="BKO78" s="242"/>
      <c r="BKP78" s="242"/>
      <c r="BKQ78" s="242"/>
      <c r="BKR78" s="242"/>
      <c r="BKS78" s="242"/>
      <c r="BKT78" s="242"/>
      <c r="BKU78" s="242"/>
      <c r="BKV78" s="242"/>
      <c r="BKW78" s="242"/>
      <c r="BKX78" s="242"/>
      <c r="BKY78" s="242"/>
      <c r="BKZ78" s="242"/>
      <c r="BLA78" s="242"/>
      <c r="BLB78" s="242"/>
      <c r="BLC78" s="242"/>
      <c r="BLD78" s="242"/>
      <c r="BLE78" s="242"/>
      <c r="BLF78" s="242"/>
      <c r="BLG78" s="242"/>
      <c r="BLH78" s="242"/>
      <c r="BLI78" s="242"/>
      <c r="BLJ78" s="242"/>
      <c r="BLK78" s="242"/>
      <c r="BLL78" s="242"/>
      <c r="BLM78" s="242"/>
      <c r="BLN78" s="242"/>
      <c r="BLO78" s="242"/>
      <c r="BLP78" s="242"/>
      <c r="BLQ78" s="242"/>
      <c r="BLR78" s="242"/>
      <c r="BLS78" s="242"/>
      <c r="BLT78" s="242"/>
      <c r="BLU78" s="242"/>
      <c r="BLV78" s="242"/>
      <c r="BLW78" s="242"/>
      <c r="BLX78" s="242"/>
      <c r="BLY78" s="242"/>
      <c r="BLZ78" s="242"/>
      <c r="BMA78" s="242"/>
      <c r="BMB78" s="242"/>
      <c r="BMC78" s="242"/>
      <c r="BMD78" s="242"/>
      <c r="BME78" s="242"/>
      <c r="BMF78" s="242"/>
      <c r="BMG78" s="242"/>
      <c r="BMH78" s="242"/>
      <c r="BMI78" s="242"/>
      <c r="BMJ78" s="242"/>
      <c r="BMK78" s="242"/>
      <c r="BML78" s="242"/>
      <c r="BMM78" s="242"/>
      <c r="BMN78" s="242"/>
      <c r="BMO78" s="242"/>
      <c r="BMP78" s="242"/>
      <c r="BMQ78" s="242"/>
      <c r="BMR78" s="242"/>
      <c r="BMS78" s="242"/>
      <c r="BMT78" s="242"/>
      <c r="BMU78" s="242"/>
      <c r="BMV78" s="242"/>
      <c r="BMW78" s="242"/>
      <c r="BMX78" s="242"/>
      <c r="BMY78" s="242"/>
      <c r="BMZ78" s="242"/>
      <c r="BNA78" s="242"/>
      <c r="BNB78" s="242"/>
      <c r="BNC78" s="242"/>
      <c r="BND78" s="242"/>
      <c r="BNE78" s="242"/>
      <c r="BNF78" s="242"/>
      <c r="BNG78" s="242"/>
      <c r="BNH78" s="242"/>
      <c r="BNI78" s="242"/>
      <c r="BNJ78" s="242"/>
      <c r="BNK78" s="242"/>
      <c r="BNL78" s="242"/>
      <c r="BNM78" s="242"/>
      <c r="BNN78" s="242"/>
      <c r="BNO78" s="242"/>
      <c r="BNP78" s="242"/>
      <c r="BNQ78" s="242"/>
      <c r="BNR78" s="242"/>
      <c r="BNS78" s="242"/>
      <c r="BNT78" s="242"/>
      <c r="BNU78" s="242"/>
      <c r="BNV78" s="242"/>
      <c r="BNW78" s="242"/>
      <c r="BNX78" s="242"/>
      <c r="BNY78" s="242"/>
      <c r="BNZ78" s="242"/>
      <c r="BOA78" s="242"/>
      <c r="BOB78" s="242"/>
      <c r="BOC78" s="242"/>
      <c r="BOD78" s="242"/>
      <c r="BOE78" s="242"/>
      <c r="BOF78" s="242"/>
      <c r="BOG78" s="242"/>
      <c r="BOH78" s="242"/>
      <c r="BOI78" s="242"/>
      <c r="BOJ78" s="242"/>
      <c r="BOK78" s="242"/>
      <c r="BOL78" s="242"/>
      <c r="BOM78" s="242"/>
      <c r="BON78" s="242"/>
      <c r="BOO78" s="242"/>
      <c r="BOP78" s="242"/>
      <c r="BOQ78" s="242"/>
      <c r="BOR78" s="242"/>
      <c r="BOS78" s="242"/>
      <c r="BOT78" s="242"/>
      <c r="BOU78" s="242"/>
      <c r="BOV78" s="242"/>
      <c r="BOW78" s="242"/>
      <c r="BOX78" s="242"/>
      <c r="BOY78" s="242"/>
      <c r="BOZ78" s="242"/>
      <c r="BPA78" s="242"/>
      <c r="BPB78" s="242"/>
      <c r="BPC78" s="242"/>
      <c r="BPD78" s="242"/>
      <c r="BPE78" s="242"/>
      <c r="BPF78" s="242"/>
      <c r="BPG78" s="242"/>
      <c r="BPH78" s="242"/>
      <c r="BPI78" s="242"/>
      <c r="BPJ78" s="242"/>
      <c r="BPK78" s="242"/>
      <c r="BPL78" s="242"/>
      <c r="BPM78" s="242"/>
      <c r="BPN78" s="242"/>
      <c r="BPO78" s="242"/>
      <c r="BPP78" s="242"/>
      <c r="BPQ78" s="242"/>
      <c r="BPR78" s="242"/>
      <c r="BPS78" s="242"/>
      <c r="BPT78" s="242"/>
      <c r="BPU78" s="242"/>
      <c r="BPV78" s="242"/>
      <c r="BPW78" s="242"/>
      <c r="BPX78" s="242"/>
      <c r="BPY78" s="242"/>
      <c r="BPZ78" s="242"/>
      <c r="BQA78" s="242"/>
      <c r="BQB78" s="242"/>
      <c r="BQC78" s="242"/>
      <c r="BQD78" s="242"/>
      <c r="BQE78" s="242"/>
      <c r="BQF78" s="242"/>
      <c r="BQG78" s="242"/>
      <c r="BQH78" s="242"/>
      <c r="BQI78" s="242"/>
      <c r="BQJ78" s="242"/>
      <c r="BQK78" s="242"/>
      <c r="BQL78" s="242"/>
      <c r="BQM78" s="242"/>
      <c r="BQN78" s="242"/>
      <c r="BQO78" s="242"/>
      <c r="BQP78" s="242"/>
      <c r="BQQ78" s="242"/>
      <c r="BQR78" s="242"/>
      <c r="BQS78" s="242"/>
      <c r="BQT78" s="242"/>
      <c r="BQU78" s="242"/>
      <c r="BQV78" s="242"/>
      <c r="BQW78" s="242"/>
      <c r="BQX78" s="242"/>
      <c r="BQY78" s="242"/>
      <c r="BQZ78" s="242"/>
      <c r="BRA78" s="242"/>
      <c r="BRB78" s="242"/>
      <c r="BRC78" s="242"/>
      <c r="BRD78" s="242"/>
      <c r="BRE78" s="242"/>
      <c r="BRF78" s="242"/>
      <c r="BRG78" s="242"/>
      <c r="BRH78" s="242"/>
      <c r="BRI78" s="242"/>
      <c r="BRJ78" s="242"/>
      <c r="BRK78" s="242"/>
      <c r="BRL78" s="242"/>
      <c r="BRM78" s="242"/>
      <c r="BRN78" s="242"/>
      <c r="BRO78" s="242"/>
      <c r="BRP78" s="242"/>
      <c r="BRQ78" s="242"/>
      <c r="BRR78" s="242"/>
      <c r="BRS78" s="242"/>
      <c r="BRT78" s="242"/>
      <c r="BRU78" s="242"/>
      <c r="BRV78" s="242"/>
      <c r="BRW78" s="242"/>
      <c r="BRX78" s="242"/>
      <c r="BRY78" s="242"/>
      <c r="BRZ78" s="242"/>
      <c r="BSA78" s="242"/>
      <c r="BSB78" s="242"/>
      <c r="BSC78" s="242"/>
      <c r="BSD78" s="242"/>
      <c r="BSE78" s="242"/>
      <c r="BSF78" s="242"/>
      <c r="BSG78" s="242"/>
      <c r="BSH78" s="242"/>
      <c r="BSI78" s="242"/>
      <c r="BSJ78" s="242"/>
      <c r="BSK78" s="242"/>
      <c r="BSL78" s="242"/>
      <c r="BSM78" s="242"/>
      <c r="BSN78" s="242"/>
      <c r="BSO78" s="242"/>
      <c r="BSP78" s="242"/>
      <c r="BSQ78" s="242"/>
      <c r="BSR78" s="242"/>
      <c r="BSS78" s="242"/>
      <c r="BST78" s="242"/>
      <c r="BSU78" s="242"/>
      <c r="BSV78" s="242"/>
      <c r="BSW78" s="242"/>
      <c r="BSX78" s="242"/>
      <c r="BSY78" s="242"/>
      <c r="BSZ78" s="242"/>
      <c r="BTA78" s="242"/>
      <c r="BTB78" s="242"/>
      <c r="BTC78" s="242"/>
      <c r="BTD78" s="242"/>
      <c r="BTE78" s="242"/>
      <c r="BTF78" s="242"/>
      <c r="BTG78" s="242"/>
      <c r="BTH78" s="242"/>
      <c r="BTI78" s="242"/>
      <c r="BTJ78" s="242"/>
      <c r="BTK78" s="242"/>
      <c r="BTL78" s="242"/>
      <c r="BTM78" s="242"/>
      <c r="BTN78" s="242"/>
      <c r="BTO78" s="242"/>
      <c r="BTP78" s="242"/>
      <c r="BTQ78" s="242"/>
      <c r="BTR78" s="242"/>
      <c r="BTS78" s="242"/>
      <c r="BTT78" s="242"/>
      <c r="BTU78" s="242"/>
      <c r="BTV78" s="242"/>
      <c r="BTW78" s="242"/>
      <c r="BTX78" s="242"/>
      <c r="BTY78" s="242"/>
      <c r="BTZ78" s="242"/>
      <c r="BUA78" s="242"/>
      <c r="BUB78" s="242"/>
      <c r="BUC78" s="242"/>
      <c r="BUD78" s="242"/>
      <c r="BUE78" s="242"/>
      <c r="BUF78" s="242"/>
      <c r="BUG78" s="242"/>
      <c r="BUH78" s="242"/>
      <c r="BUI78" s="242"/>
      <c r="BUJ78" s="242"/>
      <c r="BUK78" s="242"/>
      <c r="BUL78" s="242"/>
      <c r="BUM78" s="242"/>
      <c r="BUN78" s="242"/>
      <c r="BUO78" s="242"/>
      <c r="BUP78" s="242"/>
      <c r="BUQ78" s="242"/>
      <c r="BUR78" s="242"/>
      <c r="BUS78" s="242"/>
      <c r="BUT78" s="242"/>
      <c r="BUU78" s="242"/>
      <c r="BUV78" s="242"/>
      <c r="BUW78" s="242"/>
      <c r="BUX78" s="242"/>
      <c r="BUY78" s="242"/>
      <c r="BUZ78" s="242"/>
      <c r="BVA78" s="242"/>
      <c r="BVB78" s="242"/>
      <c r="BVC78" s="242"/>
      <c r="BVD78" s="242"/>
      <c r="BVE78" s="242"/>
      <c r="BVF78" s="242"/>
      <c r="BVG78" s="242"/>
      <c r="BVH78" s="242"/>
      <c r="BVI78" s="242"/>
      <c r="BVJ78" s="242"/>
      <c r="BVK78" s="242"/>
      <c r="BVL78" s="242"/>
      <c r="BVM78" s="242"/>
      <c r="BVN78" s="242"/>
      <c r="BVO78" s="242"/>
      <c r="BVP78" s="242"/>
      <c r="BVQ78" s="242"/>
      <c r="BVR78" s="242"/>
      <c r="BVS78" s="242"/>
      <c r="BVT78" s="242"/>
      <c r="BVU78" s="242"/>
      <c r="BVV78" s="242"/>
      <c r="BVW78" s="242"/>
      <c r="BVX78" s="242"/>
      <c r="BVY78" s="242"/>
      <c r="BVZ78" s="242"/>
      <c r="BWA78" s="242"/>
      <c r="BWB78" s="242"/>
      <c r="BWC78" s="242"/>
      <c r="BWD78" s="242"/>
      <c r="BWE78" s="242"/>
      <c r="BWF78" s="242"/>
      <c r="BWG78" s="242"/>
      <c r="BWH78" s="242"/>
      <c r="BWI78" s="242"/>
      <c r="BWJ78" s="242"/>
      <c r="BWK78" s="242"/>
      <c r="BWL78" s="242"/>
      <c r="BWM78" s="242"/>
      <c r="BWN78" s="242"/>
      <c r="BWO78" s="242"/>
      <c r="BWP78" s="242"/>
      <c r="BWQ78" s="242"/>
      <c r="BWR78" s="242"/>
      <c r="BWS78" s="242"/>
      <c r="BWT78" s="242"/>
      <c r="BWU78" s="242"/>
      <c r="BWV78" s="242"/>
      <c r="BWW78" s="242"/>
      <c r="BWX78" s="242"/>
      <c r="BWY78" s="242"/>
      <c r="BWZ78" s="242"/>
      <c r="BXA78" s="242"/>
      <c r="BXB78" s="242"/>
      <c r="BXC78" s="242"/>
      <c r="BXD78" s="242"/>
      <c r="BXE78" s="242"/>
      <c r="BXF78" s="242"/>
      <c r="BXG78" s="242"/>
      <c r="BXH78" s="242"/>
      <c r="BXI78" s="242"/>
      <c r="BXJ78" s="242"/>
      <c r="BXK78" s="242"/>
      <c r="BXL78" s="242"/>
      <c r="BXM78" s="242"/>
      <c r="BXN78" s="242"/>
      <c r="BXO78" s="242"/>
      <c r="BXP78" s="242"/>
      <c r="BXQ78" s="242"/>
      <c r="BXR78" s="242"/>
      <c r="BXS78" s="242"/>
      <c r="BXT78" s="242"/>
      <c r="BXU78" s="242"/>
      <c r="BXV78" s="242"/>
      <c r="BXW78" s="242"/>
      <c r="BXX78" s="242"/>
      <c r="BXY78" s="242"/>
      <c r="BXZ78" s="242"/>
      <c r="BYA78" s="242"/>
      <c r="BYB78" s="242"/>
      <c r="BYC78" s="242"/>
      <c r="BYD78" s="242"/>
      <c r="BYE78" s="242"/>
      <c r="BYF78" s="242"/>
      <c r="BYG78" s="242"/>
      <c r="BYH78" s="242"/>
      <c r="BYI78" s="242"/>
      <c r="BYJ78" s="242"/>
      <c r="BYK78" s="242"/>
      <c r="BYL78" s="242"/>
      <c r="BYM78" s="242"/>
      <c r="BYN78" s="242"/>
      <c r="BYO78" s="242"/>
      <c r="BYP78" s="242"/>
      <c r="BYQ78" s="242"/>
      <c r="BYR78" s="242"/>
      <c r="BYS78" s="242"/>
      <c r="BYT78" s="242"/>
      <c r="BYU78" s="242"/>
      <c r="BYV78" s="242"/>
      <c r="BYW78" s="242"/>
      <c r="BYX78" s="242"/>
      <c r="BYY78" s="242"/>
      <c r="BYZ78" s="242"/>
      <c r="BZA78" s="242"/>
      <c r="BZB78" s="242"/>
      <c r="BZC78" s="242"/>
      <c r="BZD78" s="242"/>
      <c r="BZE78" s="242"/>
      <c r="BZF78" s="242"/>
      <c r="BZG78" s="242"/>
      <c r="BZH78" s="242"/>
      <c r="BZI78" s="242"/>
      <c r="BZJ78" s="242"/>
      <c r="BZK78" s="242"/>
      <c r="BZL78" s="242"/>
      <c r="BZM78" s="242"/>
      <c r="BZN78" s="242"/>
      <c r="BZO78" s="242"/>
      <c r="BZP78" s="242"/>
      <c r="BZQ78" s="242"/>
      <c r="BZR78" s="242"/>
      <c r="BZS78" s="242"/>
      <c r="BZT78" s="242"/>
      <c r="BZU78" s="242"/>
      <c r="BZV78" s="242"/>
      <c r="BZW78" s="242"/>
      <c r="BZX78" s="242"/>
      <c r="BZY78" s="242"/>
      <c r="BZZ78" s="242"/>
      <c r="CAA78" s="242"/>
      <c r="CAB78" s="242"/>
      <c r="CAC78" s="242"/>
      <c r="CAD78" s="242"/>
      <c r="CAE78" s="242"/>
      <c r="CAF78" s="242"/>
      <c r="CAG78" s="242"/>
      <c r="CAH78" s="242"/>
      <c r="CAI78" s="242"/>
      <c r="CAJ78" s="242"/>
      <c r="CAK78" s="242"/>
      <c r="CAL78" s="242"/>
      <c r="CAM78" s="242"/>
      <c r="CAN78" s="242"/>
      <c r="CAO78" s="242"/>
      <c r="CAP78" s="242"/>
      <c r="CAQ78" s="242"/>
      <c r="CAR78" s="242"/>
      <c r="CAS78" s="242"/>
      <c r="CAT78" s="242"/>
      <c r="CAU78" s="242"/>
      <c r="CAV78" s="242"/>
      <c r="CAW78" s="242"/>
      <c r="CAX78" s="242"/>
      <c r="CAY78" s="242"/>
      <c r="CAZ78" s="242"/>
      <c r="CBA78" s="242"/>
      <c r="CBB78" s="242"/>
      <c r="CBC78" s="242"/>
      <c r="CBD78" s="242"/>
      <c r="CBE78" s="242"/>
      <c r="CBF78" s="242"/>
      <c r="CBG78" s="242"/>
      <c r="CBH78" s="242"/>
      <c r="CBI78" s="242"/>
      <c r="CBJ78" s="242"/>
      <c r="CBK78" s="242"/>
      <c r="CBL78" s="242"/>
      <c r="CBM78" s="242"/>
      <c r="CBN78" s="242"/>
      <c r="CBO78" s="242"/>
      <c r="CBP78" s="242"/>
      <c r="CBQ78" s="242"/>
      <c r="CBR78" s="242"/>
      <c r="CBS78" s="242"/>
      <c r="CBT78" s="242"/>
      <c r="CBU78" s="242"/>
      <c r="CBV78" s="242"/>
      <c r="CBW78" s="242"/>
      <c r="CBX78" s="242"/>
      <c r="CBY78" s="242"/>
      <c r="CBZ78" s="242"/>
      <c r="CCA78" s="242"/>
      <c r="CCB78" s="242"/>
      <c r="CCC78" s="242"/>
      <c r="CCD78" s="242"/>
      <c r="CCE78" s="242"/>
      <c r="CCF78" s="242"/>
      <c r="CCG78" s="242"/>
      <c r="CCH78" s="242"/>
      <c r="CCI78" s="242"/>
      <c r="CCJ78" s="242"/>
      <c r="CCK78" s="242"/>
      <c r="CCL78" s="242"/>
      <c r="CCM78" s="242"/>
      <c r="CCN78" s="242"/>
      <c r="CCO78" s="242"/>
      <c r="CCP78" s="242"/>
      <c r="CCQ78" s="242"/>
      <c r="CCR78" s="242"/>
      <c r="CCS78" s="242"/>
      <c r="CCT78" s="242"/>
      <c r="CCU78" s="242"/>
      <c r="CCV78" s="242"/>
      <c r="CCW78" s="242"/>
      <c r="CCX78" s="242"/>
      <c r="CCY78" s="242"/>
      <c r="CCZ78" s="242"/>
      <c r="CDA78" s="242"/>
      <c r="CDB78" s="242"/>
      <c r="CDC78" s="242"/>
      <c r="CDD78" s="242"/>
      <c r="CDE78" s="242"/>
      <c r="CDF78" s="242"/>
      <c r="CDG78" s="242"/>
      <c r="CDH78" s="242"/>
      <c r="CDI78" s="242"/>
      <c r="CDJ78" s="242"/>
      <c r="CDK78" s="242"/>
      <c r="CDL78" s="242"/>
      <c r="CDM78" s="242"/>
      <c r="CDN78" s="242"/>
      <c r="CDO78" s="242"/>
      <c r="CDP78" s="242"/>
      <c r="CDQ78" s="242"/>
      <c r="CDR78" s="242"/>
      <c r="CDS78" s="242"/>
      <c r="CDT78" s="242"/>
      <c r="CDU78" s="242"/>
      <c r="CDV78" s="242"/>
      <c r="CDW78" s="242"/>
      <c r="CDX78" s="242"/>
      <c r="CDY78" s="242"/>
      <c r="CDZ78" s="242"/>
      <c r="CEA78" s="242"/>
      <c r="CEB78" s="242"/>
      <c r="CEC78" s="242"/>
      <c r="CED78" s="242"/>
      <c r="CEE78" s="242"/>
      <c r="CEF78" s="242"/>
      <c r="CEG78" s="242"/>
      <c r="CEH78" s="242"/>
      <c r="CEI78" s="242"/>
      <c r="CEJ78" s="242"/>
      <c r="CEK78" s="242"/>
      <c r="CEL78" s="242"/>
      <c r="CEM78" s="242"/>
      <c r="CEN78" s="242"/>
      <c r="CEO78" s="242"/>
      <c r="CEP78" s="242"/>
      <c r="CEQ78" s="242"/>
      <c r="CER78" s="242"/>
      <c r="CES78" s="242"/>
      <c r="CET78" s="242"/>
      <c r="CEU78" s="242"/>
      <c r="CEV78" s="242"/>
      <c r="CEW78" s="242"/>
      <c r="CEX78" s="242"/>
      <c r="CEY78" s="242"/>
      <c r="CEZ78" s="242"/>
      <c r="CFA78" s="242"/>
      <c r="CFB78" s="242"/>
      <c r="CFC78" s="242"/>
      <c r="CFD78" s="242"/>
      <c r="CFE78" s="242"/>
      <c r="CFF78" s="242"/>
      <c r="CFG78" s="242"/>
      <c r="CFH78" s="242"/>
      <c r="CFI78" s="242"/>
      <c r="CFJ78" s="242"/>
      <c r="CFK78" s="242"/>
      <c r="CFL78" s="242"/>
      <c r="CFM78" s="242"/>
      <c r="CFN78" s="242"/>
      <c r="CFO78" s="242"/>
      <c r="CFP78" s="242"/>
      <c r="CFQ78" s="242"/>
      <c r="CFR78" s="242"/>
      <c r="CFS78" s="242"/>
      <c r="CFT78" s="242"/>
      <c r="CFU78" s="242"/>
      <c r="CFV78" s="242"/>
      <c r="CFW78" s="242"/>
      <c r="CFX78" s="242"/>
      <c r="CFY78" s="242"/>
      <c r="CFZ78" s="242"/>
      <c r="CGA78" s="242"/>
      <c r="CGB78" s="242"/>
      <c r="CGC78" s="242"/>
      <c r="CGD78" s="242"/>
      <c r="CGE78" s="242"/>
      <c r="CGF78" s="242"/>
      <c r="CGG78" s="242"/>
      <c r="CGH78" s="242"/>
      <c r="CGI78" s="242"/>
      <c r="CGJ78" s="242"/>
      <c r="CGK78" s="242"/>
      <c r="CGL78" s="242"/>
      <c r="CGM78" s="242"/>
      <c r="CGN78" s="242"/>
      <c r="CGO78" s="242"/>
      <c r="CGP78" s="242"/>
      <c r="CGQ78" s="242"/>
      <c r="CGR78" s="242"/>
      <c r="CGS78" s="242"/>
      <c r="CGT78" s="242"/>
      <c r="CGU78" s="242"/>
      <c r="CGV78" s="242"/>
      <c r="CGW78" s="242"/>
      <c r="CGX78" s="242"/>
      <c r="CGY78" s="242"/>
      <c r="CGZ78" s="242"/>
      <c r="CHA78" s="242"/>
      <c r="CHB78" s="242"/>
      <c r="CHC78" s="242"/>
      <c r="CHD78" s="242"/>
      <c r="CHE78" s="242"/>
      <c r="CHF78" s="242"/>
      <c r="CHG78" s="242"/>
      <c r="CHH78" s="242"/>
      <c r="CHI78" s="242"/>
      <c r="CHJ78" s="242"/>
      <c r="CHK78" s="242"/>
      <c r="CHL78" s="242"/>
      <c r="CHM78" s="242"/>
      <c r="CHN78" s="242"/>
      <c r="CHO78" s="242"/>
      <c r="CHP78" s="242"/>
      <c r="CHQ78" s="242"/>
      <c r="CHR78" s="242"/>
      <c r="CHS78" s="242"/>
      <c r="CHT78" s="242"/>
      <c r="CHU78" s="242"/>
      <c r="CHV78" s="242"/>
      <c r="CHW78" s="242"/>
      <c r="CHX78" s="242"/>
      <c r="CHY78" s="242"/>
      <c r="CHZ78" s="242"/>
      <c r="CIA78" s="242"/>
      <c r="CIB78" s="242"/>
      <c r="CIC78" s="242"/>
      <c r="CID78" s="242"/>
      <c r="CIE78" s="242"/>
      <c r="CIF78" s="242"/>
      <c r="CIG78" s="242"/>
      <c r="CIH78" s="242"/>
      <c r="CII78" s="242"/>
      <c r="CIJ78" s="242"/>
      <c r="CIK78" s="242"/>
      <c r="CIL78" s="242"/>
      <c r="CIM78" s="242"/>
      <c r="CIN78" s="242"/>
      <c r="CIO78" s="242"/>
      <c r="CIP78" s="242"/>
      <c r="CIQ78" s="242"/>
      <c r="CIR78" s="242"/>
      <c r="CIS78" s="242"/>
      <c r="CIT78" s="242"/>
      <c r="CIU78" s="242"/>
      <c r="CIV78" s="242"/>
      <c r="CIW78" s="242"/>
      <c r="CIX78" s="242"/>
      <c r="CIY78" s="242"/>
      <c r="CIZ78" s="242"/>
      <c r="CJA78" s="242"/>
      <c r="CJB78" s="242"/>
      <c r="CJC78" s="242"/>
      <c r="CJD78" s="242"/>
      <c r="CJE78" s="242"/>
      <c r="CJF78" s="242"/>
      <c r="CJG78" s="242"/>
      <c r="CJH78" s="242"/>
      <c r="CJI78" s="242"/>
      <c r="CJJ78" s="242"/>
      <c r="CJK78" s="242"/>
      <c r="CJL78" s="242"/>
      <c r="CJM78" s="242"/>
      <c r="CJN78" s="242"/>
      <c r="CJO78" s="242"/>
      <c r="CJP78" s="242"/>
      <c r="CJQ78" s="242"/>
      <c r="CJR78" s="242"/>
      <c r="CJS78" s="242"/>
      <c r="CJT78" s="242"/>
      <c r="CJU78" s="242"/>
      <c r="CJV78" s="242"/>
      <c r="CJW78" s="242"/>
      <c r="CJX78" s="242"/>
      <c r="CJY78" s="242"/>
      <c r="CJZ78" s="242"/>
      <c r="CKA78" s="242"/>
      <c r="CKB78" s="242"/>
      <c r="CKC78" s="242"/>
      <c r="CKD78" s="242"/>
      <c r="CKE78" s="242"/>
      <c r="CKF78" s="242"/>
      <c r="CKG78" s="242"/>
      <c r="CKH78" s="242"/>
      <c r="CKI78" s="242"/>
      <c r="CKJ78" s="242"/>
      <c r="CKK78" s="242"/>
      <c r="CKL78" s="242"/>
      <c r="CKM78" s="242"/>
      <c r="CKN78" s="242"/>
      <c r="CKO78" s="242"/>
      <c r="CKP78" s="242"/>
      <c r="CKQ78" s="242"/>
      <c r="CKR78" s="242"/>
      <c r="CKS78" s="242"/>
      <c r="CKT78" s="242"/>
      <c r="CKU78" s="242"/>
      <c r="CKV78" s="242"/>
      <c r="CKW78" s="242"/>
      <c r="CKX78" s="242"/>
      <c r="CKY78" s="242"/>
      <c r="CKZ78" s="242"/>
      <c r="CLA78" s="242"/>
      <c r="CLB78" s="242"/>
      <c r="CLC78" s="242"/>
      <c r="CLD78" s="242"/>
      <c r="CLE78" s="242"/>
      <c r="CLF78" s="242"/>
      <c r="CLG78" s="242"/>
      <c r="CLH78" s="242"/>
      <c r="CLI78" s="242"/>
      <c r="CLJ78" s="242"/>
      <c r="CLK78" s="242"/>
      <c r="CLL78" s="242"/>
      <c r="CLM78" s="242"/>
      <c r="CLN78" s="242"/>
      <c r="CLO78" s="242"/>
      <c r="CLP78" s="242"/>
      <c r="CLQ78" s="242"/>
      <c r="CLR78" s="242"/>
      <c r="CLS78" s="242"/>
      <c r="CLT78" s="242"/>
      <c r="CLU78" s="242"/>
      <c r="CLV78" s="242"/>
      <c r="CLW78" s="242"/>
      <c r="CLX78" s="242"/>
      <c r="CLY78" s="242"/>
      <c r="CLZ78" s="242"/>
      <c r="CMA78" s="242"/>
      <c r="CMB78" s="242"/>
      <c r="CMC78" s="242"/>
      <c r="CMD78" s="242"/>
      <c r="CME78" s="242"/>
      <c r="CMF78" s="242"/>
      <c r="CMG78" s="242"/>
      <c r="CMH78" s="242"/>
      <c r="CMI78" s="242"/>
      <c r="CMJ78" s="242"/>
      <c r="CMK78" s="242"/>
      <c r="CML78" s="242"/>
      <c r="CMM78" s="242"/>
      <c r="CMN78" s="242"/>
      <c r="CMO78" s="242"/>
      <c r="CMP78" s="242"/>
      <c r="CMQ78" s="242"/>
      <c r="CMR78" s="242"/>
      <c r="CMS78" s="242"/>
      <c r="CMT78" s="242"/>
      <c r="CMU78" s="242"/>
      <c r="CMV78" s="242"/>
      <c r="CMW78" s="242"/>
      <c r="CMX78" s="242"/>
      <c r="CMY78" s="242"/>
      <c r="CMZ78" s="242"/>
      <c r="CNA78" s="242"/>
      <c r="CNB78" s="242"/>
      <c r="CNC78" s="242"/>
      <c r="CND78" s="242"/>
      <c r="CNE78" s="242"/>
      <c r="CNF78" s="242"/>
      <c r="CNG78" s="242"/>
      <c r="CNH78" s="242"/>
      <c r="CNI78" s="242"/>
      <c r="CNJ78" s="242"/>
      <c r="CNK78" s="242"/>
      <c r="CNL78" s="242"/>
      <c r="CNM78" s="242"/>
      <c r="CNN78" s="242"/>
      <c r="CNO78" s="242"/>
      <c r="CNP78" s="242"/>
      <c r="CNQ78" s="242"/>
      <c r="CNR78" s="242"/>
      <c r="CNS78" s="242"/>
      <c r="CNT78" s="242"/>
      <c r="CNU78" s="242"/>
      <c r="CNV78" s="242"/>
      <c r="CNW78" s="242"/>
      <c r="CNX78" s="242"/>
      <c r="CNY78" s="242"/>
      <c r="CNZ78" s="242"/>
      <c r="COA78" s="242"/>
      <c r="COB78" s="242"/>
      <c r="COC78" s="242"/>
      <c r="COD78" s="242"/>
      <c r="COE78" s="242"/>
      <c r="COF78" s="242"/>
      <c r="COG78" s="242"/>
      <c r="COH78" s="242"/>
      <c r="COI78" s="242"/>
      <c r="COJ78" s="242"/>
      <c r="COK78" s="242"/>
      <c r="COL78" s="242"/>
      <c r="COM78" s="242"/>
      <c r="CON78" s="242"/>
      <c r="COO78" s="242"/>
      <c r="COP78" s="242"/>
      <c r="COQ78" s="242"/>
      <c r="COR78" s="242"/>
      <c r="COS78" s="242"/>
      <c r="COT78" s="242"/>
      <c r="COU78" s="242"/>
      <c r="COV78" s="242"/>
      <c r="COW78" s="242"/>
      <c r="COX78" s="242"/>
      <c r="COY78" s="242"/>
      <c r="COZ78" s="242"/>
      <c r="CPA78" s="242"/>
      <c r="CPB78" s="242"/>
      <c r="CPC78" s="242"/>
      <c r="CPD78" s="242"/>
      <c r="CPE78" s="242"/>
      <c r="CPF78" s="242"/>
      <c r="CPG78" s="242"/>
      <c r="CPH78" s="242"/>
      <c r="CPI78" s="242"/>
      <c r="CPJ78" s="242"/>
      <c r="CPK78" s="242"/>
      <c r="CPL78" s="242"/>
      <c r="CPM78" s="242"/>
      <c r="CPN78" s="242"/>
      <c r="CPO78" s="242"/>
      <c r="CPP78" s="242"/>
      <c r="CPQ78" s="242"/>
      <c r="CPR78" s="242"/>
      <c r="CPS78" s="242"/>
      <c r="CPT78" s="242"/>
      <c r="CPU78" s="242"/>
      <c r="CPV78" s="242"/>
      <c r="CPW78" s="242"/>
      <c r="CPX78" s="242"/>
      <c r="CPY78" s="242"/>
      <c r="CPZ78" s="242"/>
      <c r="CQA78" s="242"/>
      <c r="CQB78" s="242"/>
      <c r="CQC78" s="242"/>
      <c r="CQD78" s="242"/>
      <c r="CQE78" s="242"/>
      <c r="CQF78" s="242"/>
      <c r="CQG78" s="242"/>
      <c r="CQH78" s="242"/>
      <c r="CQI78" s="242"/>
      <c r="CQJ78" s="242"/>
      <c r="CQK78" s="242"/>
      <c r="CQL78" s="242"/>
      <c r="CQM78" s="242"/>
      <c r="CQN78" s="242"/>
      <c r="CQO78" s="242"/>
      <c r="CQP78" s="242"/>
      <c r="CQQ78" s="242"/>
      <c r="CQR78" s="242"/>
      <c r="CQS78" s="242"/>
      <c r="CQT78" s="242"/>
      <c r="CQU78" s="242"/>
      <c r="CQV78" s="242"/>
      <c r="CQW78" s="242"/>
      <c r="CQX78" s="242"/>
      <c r="CQY78" s="242"/>
      <c r="CQZ78" s="242"/>
      <c r="CRA78" s="242"/>
      <c r="CRB78" s="242"/>
      <c r="CRC78" s="242"/>
      <c r="CRD78" s="242"/>
      <c r="CRE78" s="242"/>
      <c r="CRF78" s="242"/>
      <c r="CRG78" s="242"/>
      <c r="CRH78" s="242"/>
      <c r="CRI78" s="242"/>
      <c r="CRJ78" s="242"/>
      <c r="CRK78" s="242"/>
      <c r="CRL78" s="242"/>
      <c r="CRM78" s="242"/>
      <c r="CRN78" s="242"/>
      <c r="CRO78" s="242"/>
      <c r="CRP78" s="242"/>
      <c r="CRQ78" s="242"/>
      <c r="CRR78" s="242"/>
      <c r="CRS78" s="242"/>
      <c r="CRT78" s="242"/>
      <c r="CRU78" s="242"/>
      <c r="CRV78" s="242"/>
      <c r="CRW78" s="242"/>
      <c r="CRX78" s="242"/>
      <c r="CRY78" s="242"/>
      <c r="CRZ78" s="242"/>
      <c r="CSA78" s="242"/>
      <c r="CSB78" s="242"/>
      <c r="CSC78" s="242"/>
      <c r="CSD78" s="242"/>
      <c r="CSE78" s="242"/>
      <c r="CSF78" s="242"/>
      <c r="CSG78" s="242"/>
      <c r="CSH78" s="242"/>
      <c r="CSI78" s="242"/>
      <c r="CSJ78" s="242"/>
      <c r="CSK78" s="242"/>
      <c r="CSL78" s="242"/>
      <c r="CSM78" s="242"/>
      <c r="CSN78" s="242"/>
      <c r="CSO78" s="242"/>
      <c r="CSP78" s="242"/>
      <c r="CSQ78" s="242"/>
      <c r="CSR78" s="242"/>
      <c r="CSS78" s="242"/>
      <c r="CST78" s="242"/>
      <c r="CSU78" s="242"/>
      <c r="CSV78" s="242"/>
      <c r="CSW78" s="242"/>
      <c r="CSX78" s="242"/>
      <c r="CSY78" s="242"/>
      <c r="CSZ78" s="242"/>
      <c r="CTA78" s="242"/>
      <c r="CTB78" s="242"/>
      <c r="CTC78" s="242"/>
      <c r="CTD78" s="242"/>
      <c r="CTE78" s="242"/>
      <c r="CTF78" s="242"/>
      <c r="CTG78" s="242"/>
      <c r="CTH78" s="242"/>
      <c r="CTI78" s="242"/>
      <c r="CTJ78" s="242"/>
      <c r="CTK78" s="242"/>
      <c r="CTL78" s="242"/>
      <c r="CTM78" s="242"/>
      <c r="CTN78" s="242"/>
      <c r="CTO78" s="242"/>
      <c r="CTP78" s="242"/>
      <c r="CTQ78" s="242"/>
      <c r="CTR78" s="242"/>
      <c r="CTS78" s="242"/>
      <c r="CTT78" s="242"/>
      <c r="CTU78" s="242"/>
      <c r="CTV78" s="242"/>
      <c r="CTW78" s="242"/>
      <c r="CTX78" s="242"/>
      <c r="CTY78" s="242"/>
      <c r="CTZ78" s="242"/>
      <c r="CUA78" s="242"/>
      <c r="CUB78" s="242"/>
      <c r="CUC78" s="242"/>
      <c r="CUD78" s="242"/>
      <c r="CUE78" s="242"/>
      <c r="CUF78" s="242"/>
      <c r="CUG78" s="242"/>
      <c r="CUH78" s="242"/>
      <c r="CUI78" s="242"/>
      <c r="CUJ78" s="242"/>
      <c r="CUK78" s="242"/>
      <c r="CUL78" s="242"/>
      <c r="CUM78" s="242"/>
      <c r="CUN78" s="242"/>
      <c r="CUO78" s="242"/>
      <c r="CUP78" s="242"/>
      <c r="CUQ78" s="242"/>
      <c r="CUR78" s="242"/>
      <c r="CUS78" s="242"/>
      <c r="CUT78" s="242"/>
      <c r="CUU78" s="242"/>
      <c r="CUV78" s="242"/>
      <c r="CUW78" s="242"/>
      <c r="CUX78" s="242"/>
      <c r="CUY78" s="242"/>
      <c r="CUZ78" s="242"/>
      <c r="CVA78" s="242"/>
      <c r="CVB78" s="242"/>
      <c r="CVC78" s="242"/>
      <c r="CVD78" s="242"/>
      <c r="CVE78" s="242"/>
      <c r="CVF78" s="242"/>
      <c r="CVG78" s="242"/>
      <c r="CVH78" s="242"/>
      <c r="CVI78" s="242"/>
      <c r="CVJ78" s="242"/>
      <c r="CVK78" s="242"/>
      <c r="CVL78" s="242"/>
      <c r="CVM78" s="242"/>
      <c r="CVN78" s="242"/>
      <c r="CVO78" s="242"/>
      <c r="CVP78" s="242"/>
      <c r="CVQ78" s="242"/>
      <c r="CVR78" s="242"/>
      <c r="CVS78" s="242"/>
      <c r="CVT78" s="242"/>
      <c r="CVU78" s="242"/>
      <c r="CVV78" s="242"/>
      <c r="CVW78" s="242"/>
      <c r="CVX78" s="242"/>
      <c r="CVY78" s="242"/>
      <c r="CVZ78" s="242"/>
      <c r="CWA78" s="242"/>
      <c r="CWB78" s="242"/>
      <c r="CWC78" s="242"/>
      <c r="CWD78" s="242"/>
      <c r="CWE78" s="242"/>
      <c r="CWF78" s="242"/>
      <c r="CWG78" s="242"/>
      <c r="CWH78" s="242"/>
      <c r="CWI78" s="242"/>
      <c r="CWJ78" s="242"/>
      <c r="CWK78" s="242"/>
      <c r="CWL78" s="242"/>
      <c r="CWM78" s="242"/>
      <c r="CWN78" s="242"/>
      <c r="CWO78" s="242"/>
      <c r="CWP78" s="242"/>
      <c r="CWQ78" s="242"/>
      <c r="CWR78" s="242"/>
      <c r="CWS78" s="242"/>
      <c r="CWT78" s="242"/>
      <c r="CWU78" s="242"/>
      <c r="CWV78" s="242"/>
      <c r="CWW78" s="242"/>
      <c r="CWX78" s="242"/>
      <c r="CWY78" s="242"/>
      <c r="CWZ78" s="242"/>
      <c r="CXA78" s="242"/>
      <c r="CXB78" s="242"/>
      <c r="CXC78" s="242"/>
      <c r="CXD78" s="242"/>
      <c r="CXE78" s="242"/>
      <c r="CXF78" s="242"/>
      <c r="CXG78" s="242"/>
      <c r="CXH78" s="242"/>
      <c r="CXI78" s="242"/>
      <c r="CXJ78" s="242"/>
      <c r="CXK78" s="242"/>
      <c r="CXL78" s="242"/>
      <c r="CXM78" s="242"/>
      <c r="CXN78" s="242"/>
      <c r="CXO78" s="242"/>
      <c r="CXP78" s="242"/>
      <c r="CXQ78" s="242"/>
      <c r="CXR78" s="242"/>
      <c r="CXS78" s="242"/>
      <c r="CXT78" s="242"/>
      <c r="CXU78" s="242"/>
      <c r="CXV78" s="242"/>
      <c r="CXW78" s="242"/>
      <c r="CXX78" s="242"/>
      <c r="CXY78" s="242"/>
      <c r="CXZ78" s="242"/>
      <c r="CYA78" s="242"/>
      <c r="CYB78" s="242"/>
      <c r="CYC78" s="242"/>
      <c r="CYD78" s="242"/>
      <c r="CYE78" s="242"/>
      <c r="CYF78" s="242"/>
      <c r="CYG78" s="242"/>
      <c r="CYH78" s="242"/>
      <c r="CYI78" s="242"/>
      <c r="CYJ78" s="242"/>
      <c r="CYK78" s="242"/>
      <c r="CYL78" s="242"/>
      <c r="CYM78" s="242"/>
      <c r="CYN78" s="242"/>
      <c r="CYO78" s="242"/>
      <c r="CYP78" s="242"/>
      <c r="CYQ78" s="242"/>
      <c r="CYR78" s="242"/>
      <c r="CYS78" s="242"/>
      <c r="CYT78" s="242"/>
      <c r="CYU78" s="242"/>
      <c r="CYV78" s="242"/>
      <c r="CYW78" s="242"/>
      <c r="CYX78" s="242"/>
      <c r="CYY78" s="242"/>
      <c r="CYZ78" s="242"/>
      <c r="CZA78" s="242"/>
      <c r="CZB78" s="242"/>
      <c r="CZC78" s="242"/>
      <c r="CZD78" s="242"/>
      <c r="CZE78" s="242"/>
      <c r="CZF78" s="242"/>
      <c r="CZG78" s="242"/>
      <c r="CZH78" s="242"/>
      <c r="CZI78" s="242"/>
      <c r="CZJ78" s="242"/>
      <c r="CZK78" s="242"/>
      <c r="CZL78" s="242"/>
      <c r="CZM78" s="242"/>
      <c r="CZN78" s="242"/>
      <c r="CZO78" s="242"/>
      <c r="CZP78" s="242"/>
      <c r="CZQ78" s="242"/>
      <c r="CZR78" s="242"/>
      <c r="CZS78" s="242"/>
      <c r="CZT78" s="242"/>
      <c r="CZU78" s="242"/>
      <c r="CZV78" s="242"/>
      <c r="CZW78" s="242"/>
      <c r="CZX78" s="242"/>
      <c r="CZY78" s="242"/>
      <c r="CZZ78" s="242"/>
      <c r="DAA78" s="242"/>
      <c r="DAB78" s="242"/>
      <c r="DAC78" s="242"/>
      <c r="DAD78" s="242"/>
      <c r="DAE78" s="242"/>
      <c r="DAF78" s="242"/>
      <c r="DAG78" s="242"/>
      <c r="DAH78" s="242"/>
      <c r="DAI78" s="242"/>
      <c r="DAJ78" s="242"/>
      <c r="DAK78" s="242"/>
      <c r="DAL78" s="242"/>
      <c r="DAM78" s="242"/>
      <c r="DAN78" s="242"/>
      <c r="DAO78" s="242"/>
      <c r="DAP78" s="242"/>
      <c r="DAQ78" s="242"/>
      <c r="DAR78" s="242"/>
      <c r="DAS78" s="242"/>
      <c r="DAT78" s="242"/>
      <c r="DAU78" s="242"/>
      <c r="DAV78" s="242"/>
      <c r="DAW78" s="242"/>
      <c r="DAX78" s="242"/>
      <c r="DAY78" s="242"/>
      <c r="DAZ78" s="242"/>
      <c r="DBA78" s="242"/>
      <c r="DBB78" s="242"/>
      <c r="DBC78" s="242"/>
      <c r="DBD78" s="242"/>
      <c r="DBE78" s="242"/>
      <c r="DBF78" s="242"/>
      <c r="DBG78" s="242"/>
      <c r="DBH78" s="242"/>
      <c r="DBI78" s="242"/>
      <c r="DBJ78" s="242"/>
      <c r="DBK78" s="242"/>
      <c r="DBL78" s="242"/>
      <c r="DBM78" s="242"/>
      <c r="DBN78" s="242"/>
      <c r="DBO78" s="242"/>
      <c r="DBP78" s="242"/>
      <c r="DBQ78" s="242"/>
      <c r="DBR78" s="242"/>
      <c r="DBS78" s="242"/>
      <c r="DBT78" s="242"/>
      <c r="DBU78" s="242"/>
      <c r="DBV78" s="242"/>
      <c r="DBW78" s="242"/>
      <c r="DBX78" s="242"/>
      <c r="DBY78" s="242"/>
      <c r="DBZ78" s="242"/>
      <c r="DCA78" s="242"/>
      <c r="DCB78" s="242"/>
      <c r="DCC78" s="242"/>
      <c r="DCD78" s="242"/>
      <c r="DCE78" s="242"/>
      <c r="DCF78" s="242"/>
      <c r="DCG78" s="242"/>
      <c r="DCH78" s="242"/>
      <c r="DCI78" s="242"/>
      <c r="DCJ78" s="242"/>
      <c r="DCK78" s="242"/>
      <c r="DCL78" s="242"/>
      <c r="DCM78" s="242"/>
      <c r="DCN78" s="242"/>
      <c r="DCO78" s="242"/>
      <c r="DCP78" s="242"/>
      <c r="DCQ78" s="242"/>
      <c r="DCR78" s="242"/>
      <c r="DCS78" s="242"/>
      <c r="DCT78" s="242"/>
      <c r="DCU78" s="242"/>
      <c r="DCV78" s="242"/>
      <c r="DCW78" s="242"/>
      <c r="DCX78" s="242"/>
      <c r="DCY78" s="242"/>
      <c r="DCZ78" s="242"/>
      <c r="DDA78" s="242"/>
      <c r="DDB78" s="242"/>
      <c r="DDC78" s="242"/>
      <c r="DDD78" s="242"/>
      <c r="DDE78" s="242"/>
      <c r="DDF78" s="242"/>
      <c r="DDG78" s="242"/>
      <c r="DDH78" s="242"/>
      <c r="DDI78" s="242"/>
      <c r="DDJ78" s="242"/>
      <c r="DDK78" s="242"/>
      <c r="DDL78" s="242"/>
      <c r="DDM78" s="242"/>
      <c r="DDN78" s="242"/>
      <c r="DDO78" s="242"/>
      <c r="DDP78" s="242"/>
      <c r="DDQ78" s="242"/>
      <c r="DDR78" s="242"/>
      <c r="DDS78" s="242"/>
      <c r="DDT78" s="242"/>
      <c r="DDU78" s="242"/>
      <c r="DDV78" s="242"/>
      <c r="DDW78" s="242"/>
      <c r="DDX78" s="242"/>
      <c r="DDY78" s="242"/>
      <c r="DDZ78" s="242"/>
      <c r="DEA78" s="242"/>
      <c r="DEB78" s="242"/>
      <c r="DEC78" s="242"/>
      <c r="DED78" s="242"/>
      <c r="DEE78" s="242"/>
      <c r="DEF78" s="242"/>
      <c r="DEG78" s="242"/>
      <c r="DEH78" s="242"/>
      <c r="DEI78" s="242"/>
      <c r="DEJ78" s="242"/>
      <c r="DEK78" s="242"/>
      <c r="DEL78" s="242"/>
      <c r="DEM78" s="242"/>
      <c r="DEN78" s="242"/>
      <c r="DEO78" s="242"/>
      <c r="DEP78" s="242"/>
      <c r="DEQ78" s="242"/>
      <c r="DER78" s="242"/>
      <c r="DES78" s="242"/>
      <c r="DET78" s="242"/>
      <c r="DEU78" s="242"/>
      <c r="DEV78" s="242"/>
      <c r="DEW78" s="242"/>
      <c r="DEX78" s="242"/>
      <c r="DEY78" s="242"/>
      <c r="DEZ78" s="242"/>
      <c r="DFA78" s="242"/>
      <c r="DFB78" s="242"/>
      <c r="DFC78" s="242"/>
      <c r="DFD78" s="242"/>
      <c r="DFE78" s="242"/>
      <c r="DFF78" s="242"/>
      <c r="DFG78" s="242"/>
      <c r="DFH78" s="242"/>
      <c r="DFI78" s="242"/>
      <c r="DFJ78" s="242"/>
      <c r="DFK78" s="242"/>
      <c r="DFL78" s="242"/>
      <c r="DFM78" s="242"/>
      <c r="DFN78" s="242"/>
      <c r="DFO78" s="242"/>
      <c r="DFP78" s="242"/>
      <c r="DFQ78" s="242"/>
      <c r="DFR78" s="242"/>
      <c r="DFS78" s="242"/>
      <c r="DFT78" s="242"/>
      <c r="DFU78" s="242"/>
      <c r="DFV78" s="242"/>
      <c r="DFW78" s="242"/>
      <c r="DFX78" s="242"/>
      <c r="DFY78" s="242"/>
      <c r="DFZ78" s="242"/>
      <c r="DGA78" s="242"/>
      <c r="DGB78" s="242"/>
      <c r="DGC78" s="242"/>
      <c r="DGD78" s="242"/>
      <c r="DGE78" s="242"/>
      <c r="DGF78" s="242"/>
      <c r="DGG78" s="242"/>
      <c r="DGH78" s="242"/>
      <c r="DGI78" s="242"/>
      <c r="DGJ78" s="242"/>
      <c r="DGK78" s="242"/>
      <c r="DGL78" s="242"/>
      <c r="DGM78" s="242"/>
      <c r="DGN78" s="242"/>
      <c r="DGO78" s="242"/>
      <c r="DGP78" s="242"/>
      <c r="DGQ78" s="242"/>
      <c r="DGR78" s="242"/>
      <c r="DGS78" s="242"/>
      <c r="DGT78" s="242"/>
      <c r="DGU78" s="242"/>
      <c r="DGV78" s="242"/>
      <c r="DGW78" s="242"/>
      <c r="DGX78" s="242"/>
      <c r="DGY78" s="242"/>
      <c r="DGZ78" s="242"/>
      <c r="DHA78" s="242"/>
      <c r="DHB78" s="242"/>
      <c r="DHC78" s="242"/>
      <c r="DHD78" s="242"/>
      <c r="DHE78" s="242"/>
      <c r="DHF78" s="242"/>
      <c r="DHG78" s="242"/>
      <c r="DHH78" s="242"/>
      <c r="DHI78" s="242"/>
      <c r="DHJ78" s="242"/>
      <c r="DHK78" s="242"/>
      <c r="DHL78" s="242"/>
      <c r="DHM78" s="242"/>
      <c r="DHN78" s="242"/>
      <c r="DHO78" s="242"/>
      <c r="DHP78" s="242"/>
      <c r="DHQ78" s="242"/>
      <c r="DHR78" s="242"/>
      <c r="DHS78" s="242"/>
      <c r="DHT78" s="242"/>
      <c r="DHU78" s="242"/>
      <c r="DHV78" s="242"/>
      <c r="DHW78" s="242"/>
      <c r="DHX78" s="242"/>
      <c r="DHY78" s="242"/>
      <c r="DHZ78" s="242"/>
      <c r="DIA78" s="242"/>
      <c r="DIB78" s="242"/>
      <c r="DIC78" s="242"/>
      <c r="DID78" s="242"/>
      <c r="DIE78" s="242"/>
      <c r="DIF78" s="242"/>
      <c r="DIG78" s="242"/>
      <c r="DIH78" s="242"/>
      <c r="DII78" s="242"/>
      <c r="DIJ78" s="242"/>
      <c r="DIK78" s="242"/>
      <c r="DIL78" s="242"/>
      <c r="DIM78" s="242"/>
      <c r="DIN78" s="242"/>
      <c r="DIO78" s="242"/>
      <c r="DIP78" s="242"/>
      <c r="DIQ78" s="242"/>
      <c r="DIR78" s="242"/>
      <c r="DIS78" s="242"/>
      <c r="DIT78" s="242"/>
      <c r="DIU78" s="242"/>
      <c r="DIV78" s="242"/>
      <c r="DIW78" s="242"/>
      <c r="DIX78" s="242"/>
      <c r="DIY78" s="242"/>
      <c r="DIZ78" s="242"/>
      <c r="DJA78" s="242"/>
      <c r="DJB78" s="242"/>
      <c r="DJC78" s="242"/>
      <c r="DJD78" s="242"/>
      <c r="DJE78" s="242"/>
      <c r="DJF78" s="242"/>
      <c r="DJG78" s="242"/>
      <c r="DJH78" s="242"/>
      <c r="DJI78" s="242"/>
      <c r="DJJ78" s="242"/>
      <c r="DJK78" s="242"/>
      <c r="DJL78" s="242"/>
      <c r="DJM78" s="242"/>
      <c r="DJN78" s="242"/>
      <c r="DJO78" s="242"/>
      <c r="DJP78" s="242"/>
      <c r="DJQ78" s="242"/>
      <c r="DJR78" s="242"/>
      <c r="DJS78" s="242"/>
      <c r="DJT78" s="242"/>
      <c r="DJU78" s="242"/>
      <c r="DJV78" s="242"/>
      <c r="DJW78" s="242"/>
      <c r="DJX78" s="242"/>
      <c r="DJY78" s="242"/>
      <c r="DJZ78" s="242"/>
      <c r="DKA78" s="242"/>
      <c r="DKB78" s="242"/>
      <c r="DKC78" s="242"/>
      <c r="DKD78" s="242"/>
      <c r="DKE78" s="242"/>
      <c r="DKF78" s="242"/>
      <c r="DKG78" s="242"/>
      <c r="DKH78" s="242"/>
      <c r="DKI78" s="242"/>
      <c r="DKJ78" s="242"/>
      <c r="DKK78" s="242"/>
      <c r="DKL78" s="242"/>
      <c r="DKM78" s="242"/>
      <c r="DKN78" s="242"/>
      <c r="DKO78" s="242"/>
      <c r="DKP78" s="242"/>
      <c r="DKQ78" s="242"/>
      <c r="DKR78" s="242"/>
      <c r="DKS78" s="242"/>
      <c r="DKT78" s="242"/>
      <c r="DKU78" s="242"/>
      <c r="DKV78" s="242"/>
      <c r="DKW78" s="242"/>
      <c r="DKX78" s="242"/>
      <c r="DKY78" s="242"/>
      <c r="DKZ78" s="242"/>
      <c r="DLA78" s="242"/>
      <c r="DLB78" s="242"/>
      <c r="DLC78" s="242"/>
      <c r="DLD78" s="242"/>
      <c r="DLE78" s="242"/>
      <c r="DLF78" s="242"/>
      <c r="DLG78" s="242"/>
      <c r="DLH78" s="242"/>
      <c r="DLI78" s="242"/>
      <c r="DLJ78" s="242"/>
      <c r="DLK78" s="242"/>
      <c r="DLL78" s="242"/>
      <c r="DLM78" s="242"/>
      <c r="DLN78" s="242"/>
      <c r="DLO78" s="242"/>
      <c r="DLP78" s="242"/>
      <c r="DLQ78" s="242"/>
      <c r="DLR78" s="242"/>
      <c r="DLS78" s="242"/>
      <c r="DLT78" s="242"/>
      <c r="DLU78" s="242"/>
      <c r="DLV78" s="242"/>
      <c r="DLW78" s="242"/>
      <c r="DLX78" s="242"/>
      <c r="DLY78" s="242"/>
      <c r="DLZ78" s="242"/>
      <c r="DMA78" s="242"/>
      <c r="DMB78" s="242"/>
      <c r="DMC78" s="242"/>
      <c r="DMD78" s="242"/>
      <c r="DME78" s="242"/>
      <c r="DMF78" s="242"/>
      <c r="DMG78" s="242"/>
      <c r="DMH78" s="242"/>
      <c r="DMI78" s="242"/>
      <c r="DMJ78" s="242"/>
      <c r="DMK78" s="242"/>
      <c r="DML78" s="242"/>
      <c r="DMM78" s="242"/>
      <c r="DMN78" s="242"/>
      <c r="DMO78" s="242"/>
      <c r="DMP78" s="242"/>
      <c r="DMQ78" s="242"/>
      <c r="DMR78" s="242"/>
      <c r="DMS78" s="242"/>
      <c r="DMT78" s="242"/>
      <c r="DMU78" s="242"/>
      <c r="DMV78" s="242"/>
      <c r="DMW78" s="242"/>
      <c r="DMX78" s="242"/>
      <c r="DMY78" s="242"/>
      <c r="DMZ78" s="242"/>
      <c r="DNA78" s="242"/>
      <c r="DNB78" s="242"/>
      <c r="DNC78" s="242"/>
      <c r="DND78" s="242"/>
      <c r="DNE78" s="242"/>
      <c r="DNF78" s="242"/>
      <c r="DNG78" s="242"/>
      <c r="DNH78" s="242"/>
      <c r="DNI78" s="242"/>
      <c r="DNJ78" s="242"/>
      <c r="DNK78" s="242"/>
      <c r="DNL78" s="242"/>
      <c r="DNM78" s="242"/>
      <c r="DNN78" s="242"/>
      <c r="DNO78" s="242"/>
      <c r="DNP78" s="242"/>
      <c r="DNQ78" s="242"/>
      <c r="DNR78" s="242"/>
      <c r="DNS78" s="242"/>
      <c r="DNT78" s="242"/>
      <c r="DNU78" s="242"/>
      <c r="DNV78" s="242"/>
      <c r="DNW78" s="242"/>
      <c r="DNX78" s="242"/>
      <c r="DNY78" s="242"/>
      <c r="DNZ78" s="242"/>
      <c r="DOA78" s="242"/>
      <c r="DOB78" s="242"/>
      <c r="DOC78" s="242"/>
      <c r="DOD78" s="242"/>
      <c r="DOE78" s="242"/>
      <c r="DOF78" s="242"/>
      <c r="DOG78" s="242"/>
      <c r="DOH78" s="242"/>
      <c r="DOI78" s="242"/>
      <c r="DOJ78" s="242"/>
      <c r="DOK78" s="242"/>
      <c r="DOL78" s="242"/>
      <c r="DOM78" s="242"/>
      <c r="DON78" s="242"/>
      <c r="DOO78" s="242"/>
      <c r="DOP78" s="242"/>
      <c r="DOQ78" s="242"/>
      <c r="DOR78" s="242"/>
      <c r="DOS78" s="242"/>
      <c r="DOT78" s="242"/>
      <c r="DOU78" s="242"/>
      <c r="DOV78" s="242"/>
      <c r="DOW78" s="242"/>
      <c r="DOX78" s="242"/>
      <c r="DOY78" s="242"/>
      <c r="DOZ78" s="242"/>
      <c r="DPA78" s="242"/>
      <c r="DPB78" s="242"/>
      <c r="DPC78" s="242"/>
      <c r="DPD78" s="242"/>
      <c r="DPE78" s="242"/>
      <c r="DPF78" s="242"/>
      <c r="DPG78" s="242"/>
      <c r="DPH78" s="242"/>
      <c r="DPI78" s="242"/>
      <c r="DPJ78" s="242"/>
      <c r="DPK78" s="242"/>
      <c r="DPL78" s="242"/>
      <c r="DPM78" s="242"/>
      <c r="DPN78" s="242"/>
      <c r="DPO78" s="242"/>
      <c r="DPP78" s="242"/>
      <c r="DPQ78" s="242"/>
      <c r="DPR78" s="242"/>
      <c r="DPS78" s="242"/>
      <c r="DPT78" s="242"/>
      <c r="DPU78" s="242"/>
      <c r="DPV78" s="242"/>
      <c r="DPW78" s="242"/>
      <c r="DPX78" s="242"/>
      <c r="DPY78" s="242"/>
      <c r="DPZ78" s="242"/>
      <c r="DQA78" s="242"/>
      <c r="DQB78" s="242"/>
      <c r="DQC78" s="242"/>
      <c r="DQD78" s="242"/>
      <c r="DQE78" s="242"/>
      <c r="DQF78" s="242"/>
      <c r="DQG78" s="242"/>
      <c r="DQH78" s="242"/>
      <c r="DQI78" s="242"/>
      <c r="DQJ78" s="242"/>
      <c r="DQK78" s="242"/>
      <c r="DQL78" s="242"/>
      <c r="DQM78" s="242"/>
      <c r="DQN78" s="242"/>
      <c r="DQO78" s="242"/>
      <c r="DQP78" s="242"/>
      <c r="DQQ78" s="242"/>
      <c r="DQR78" s="242"/>
      <c r="DQS78" s="242"/>
      <c r="DQT78" s="242"/>
      <c r="DQU78" s="242"/>
      <c r="DQV78" s="242"/>
      <c r="DQW78" s="242"/>
      <c r="DQX78" s="242"/>
      <c r="DQY78" s="242"/>
      <c r="DQZ78" s="242"/>
      <c r="DRA78" s="242"/>
      <c r="DRB78" s="242"/>
      <c r="DRC78" s="242"/>
      <c r="DRD78" s="242"/>
      <c r="DRE78" s="242"/>
      <c r="DRF78" s="242"/>
      <c r="DRG78" s="242"/>
      <c r="DRH78" s="242"/>
      <c r="DRI78" s="242"/>
      <c r="DRJ78" s="242"/>
      <c r="DRK78" s="242"/>
      <c r="DRL78" s="242"/>
      <c r="DRM78" s="242"/>
      <c r="DRN78" s="242"/>
      <c r="DRO78" s="242"/>
      <c r="DRP78" s="242"/>
      <c r="DRQ78" s="242"/>
      <c r="DRR78" s="242"/>
      <c r="DRS78" s="242"/>
      <c r="DRT78" s="242"/>
      <c r="DRU78" s="242"/>
      <c r="DRV78" s="242"/>
      <c r="DRW78" s="242"/>
      <c r="DRX78" s="242"/>
      <c r="DRY78" s="242"/>
      <c r="DRZ78" s="242"/>
      <c r="DSA78" s="242"/>
      <c r="DSB78" s="242"/>
      <c r="DSC78" s="242"/>
      <c r="DSD78" s="242"/>
      <c r="DSE78" s="242"/>
      <c r="DSF78" s="242"/>
      <c r="DSG78" s="242"/>
      <c r="DSH78" s="242"/>
      <c r="DSI78" s="242"/>
      <c r="DSJ78" s="242"/>
      <c r="DSK78" s="242"/>
      <c r="DSL78" s="242"/>
      <c r="DSM78" s="242"/>
      <c r="DSN78" s="242"/>
      <c r="DSO78" s="242"/>
      <c r="DSP78" s="242"/>
      <c r="DSQ78" s="242"/>
      <c r="DSR78" s="242"/>
      <c r="DSS78" s="242"/>
      <c r="DST78" s="242"/>
      <c r="DSU78" s="242"/>
      <c r="DSV78" s="242"/>
      <c r="DSW78" s="242"/>
      <c r="DSX78" s="242"/>
      <c r="DSY78" s="242"/>
      <c r="DSZ78" s="242"/>
      <c r="DTA78" s="242"/>
      <c r="DTB78" s="242"/>
      <c r="DTC78" s="242"/>
      <c r="DTD78" s="242"/>
      <c r="DTE78" s="242"/>
      <c r="DTF78" s="242"/>
      <c r="DTG78" s="242"/>
      <c r="DTH78" s="242"/>
      <c r="DTI78" s="242"/>
      <c r="DTJ78" s="242"/>
      <c r="DTK78" s="242"/>
      <c r="DTL78" s="242"/>
      <c r="DTM78" s="242"/>
      <c r="DTN78" s="242"/>
      <c r="DTO78" s="242"/>
      <c r="DTP78" s="242"/>
      <c r="DTQ78" s="242"/>
      <c r="DTR78" s="242"/>
      <c r="DTS78" s="242"/>
      <c r="DTT78" s="242"/>
      <c r="DTU78" s="242"/>
      <c r="DTV78" s="242"/>
      <c r="DTW78" s="242"/>
      <c r="DTX78" s="242"/>
      <c r="DTY78" s="242"/>
      <c r="DTZ78" s="242"/>
      <c r="DUA78" s="242"/>
      <c r="DUB78" s="242"/>
      <c r="DUC78" s="242"/>
      <c r="DUD78" s="242"/>
      <c r="DUE78" s="242"/>
      <c r="DUF78" s="242"/>
      <c r="DUG78" s="242"/>
      <c r="DUH78" s="242"/>
      <c r="DUI78" s="242"/>
      <c r="DUJ78" s="242"/>
      <c r="DUK78" s="242"/>
      <c r="DUL78" s="242"/>
      <c r="DUM78" s="242"/>
      <c r="DUN78" s="242"/>
      <c r="DUO78" s="242"/>
      <c r="DUP78" s="242"/>
      <c r="DUQ78" s="242"/>
      <c r="DUR78" s="242"/>
      <c r="DUS78" s="242"/>
      <c r="DUT78" s="242"/>
      <c r="DUU78" s="242"/>
      <c r="DUV78" s="242"/>
      <c r="DUW78" s="242"/>
      <c r="DUX78" s="242"/>
      <c r="DUY78" s="242"/>
      <c r="DUZ78" s="242"/>
      <c r="DVA78" s="242"/>
      <c r="DVB78" s="242"/>
      <c r="DVC78" s="242"/>
      <c r="DVD78" s="242"/>
      <c r="DVE78" s="242"/>
      <c r="DVF78" s="242"/>
      <c r="DVG78" s="242"/>
      <c r="DVH78" s="242"/>
      <c r="DVI78" s="242"/>
      <c r="DVJ78" s="242"/>
      <c r="DVK78" s="242"/>
      <c r="DVL78" s="242"/>
      <c r="DVM78" s="242"/>
      <c r="DVN78" s="242"/>
      <c r="DVO78" s="242"/>
      <c r="DVP78" s="242"/>
      <c r="DVQ78" s="242"/>
      <c r="DVR78" s="242"/>
      <c r="DVS78" s="242"/>
      <c r="DVT78" s="242"/>
      <c r="DVU78" s="242"/>
      <c r="DVV78" s="242"/>
      <c r="DVW78" s="242"/>
      <c r="DVX78" s="242"/>
      <c r="DVY78" s="242"/>
      <c r="DVZ78" s="242"/>
      <c r="DWA78" s="242"/>
      <c r="DWB78" s="242"/>
      <c r="DWC78" s="242"/>
      <c r="DWD78" s="242"/>
      <c r="DWE78" s="242"/>
      <c r="DWF78" s="242"/>
      <c r="DWG78" s="242"/>
      <c r="DWH78" s="242"/>
      <c r="DWI78" s="242"/>
      <c r="DWJ78" s="242"/>
      <c r="DWK78" s="242"/>
      <c r="DWL78" s="242"/>
      <c r="DWM78" s="242"/>
      <c r="DWN78" s="242"/>
      <c r="DWO78" s="242"/>
      <c r="DWP78" s="242"/>
      <c r="DWQ78" s="242"/>
      <c r="DWR78" s="242"/>
      <c r="DWS78" s="242"/>
      <c r="DWT78" s="242"/>
      <c r="DWU78" s="242"/>
      <c r="DWV78" s="242"/>
      <c r="DWW78" s="242"/>
      <c r="DWX78" s="242"/>
      <c r="DWY78" s="242"/>
      <c r="DWZ78" s="242"/>
      <c r="DXA78" s="242"/>
      <c r="DXB78" s="242"/>
      <c r="DXC78" s="242"/>
      <c r="DXD78" s="242"/>
      <c r="DXE78" s="242"/>
      <c r="DXF78" s="242"/>
      <c r="DXG78" s="242"/>
      <c r="DXH78" s="242"/>
      <c r="DXI78" s="242"/>
      <c r="DXJ78" s="242"/>
      <c r="DXK78" s="242"/>
      <c r="DXL78" s="242"/>
      <c r="DXM78" s="242"/>
      <c r="DXN78" s="242"/>
      <c r="DXO78" s="242"/>
      <c r="DXP78" s="242"/>
      <c r="DXQ78" s="242"/>
      <c r="DXR78" s="242"/>
      <c r="DXS78" s="242"/>
      <c r="DXT78" s="242"/>
      <c r="DXU78" s="242"/>
      <c r="DXV78" s="242"/>
      <c r="DXW78" s="242"/>
      <c r="DXX78" s="242"/>
      <c r="DXY78" s="242"/>
      <c r="DXZ78" s="242"/>
      <c r="DYA78" s="242"/>
      <c r="DYB78" s="242"/>
      <c r="DYC78" s="242"/>
      <c r="DYD78" s="242"/>
      <c r="DYE78" s="242"/>
      <c r="DYF78" s="242"/>
      <c r="DYG78" s="242"/>
      <c r="DYH78" s="242"/>
      <c r="DYI78" s="242"/>
      <c r="DYJ78" s="242"/>
      <c r="DYK78" s="242"/>
      <c r="DYL78" s="242"/>
      <c r="DYM78" s="242"/>
      <c r="DYN78" s="242"/>
      <c r="DYO78" s="242"/>
      <c r="DYP78" s="242"/>
      <c r="DYQ78" s="242"/>
      <c r="DYR78" s="242"/>
      <c r="DYS78" s="242"/>
      <c r="DYT78" s="242"/>
      <c r="DYU78" s="242"/>
      <c r="DYV78" s="242"/>
      <c r="DYW78" s="242"/>
      <c r="DYX78" s="242"/>
      <c r="DYY78" s="242"/>
      <c r="DYZ78" s="242"/>
      <c r="DZA78" s="242"/>
      <c r="DZB78" s="242"/>
      <c r="DZC78" s="242"/>
      <c r="DZD78" s="242"/>
      <c r="DZE78" s="242"/>
      <c r="DZF78" s="242"/>
      <c r="DZG78" s="242"/>
      <c r="DZH78" s="242"/>
      <c r="DZI78" s="242"/>
      <c r="DZJ78" s="242"/>
      <c r="DZK78" s="242"/>
      <c r="DZL78" s="242"/>
      <c r="DZM78" s="242"/>
      <c r="DZN78" s="242"/>
      <c r="DZO78" s="242"/>
      <c r="DZP78" s="242"/>
      <c r="DZQ78" s="242"/>
      <c r="DZR78" s="242"/>
      <c r="DZS78" s="242"/>
      <c r="DZT78" s="242"/>
      <c r="DZU78" s="242"/>
      <c r="DZV78" s="242"/>
      <c r="DZW78" s="242"/>
      <c r="DZX78" s="242"/>
      <c r="DZY78" s="242"/>
      <c r="DZZ78" s="242"/>
      <c r="EAA78" s="242"/>
      <c r="EAB78" s="242"/>
      <c r="EAC78" s="242"/>
      <c r="EAD78" s="242"/>
      <c r="EAE78" s="242"/>
      <c r="EAF78" s="242"/>
      <c r="EAG78" s="242"/>
      <c r="EAH78" s="242"/>
      <c r="EAI78" s="242"/>
      <c r="EAJ78" s="242"/>
      <c r="EAK78" s="242"/>
      <c r="EAL78" s="242"/>
      <c r="EAM78" s="242"/>
      <c r="EAN78" s="242"/>
      <c r="EAO78" s="242"/>
      <c r="EAP78" s="242"/>
      <c r="EAQ78" s="242"/>
      <c r="EAR78" s="242"/>
      <c r="EAS78" s="242"/>
      <c r="EAT78" s="242"/>
      <c r="EAU78" s="242"/>
      <c r="EAV78" s="242"/>
      <c r="EAW78" s="242"/>
      <c r="EAX78" s="242"/>
      <c r="EAY78" s="242"/>
      <c r="EAZ78" s="242"/>
      <c r="EBA78" s="242"/>
      <c r="EBB78" s="242"/>
      <c r="EBC78" s="242"/>
      <c r="EBD78" s="242"/>
      <c r="EBE78" s="242"/>
      <c r="EBF78" s="242"/>
      <c r="EBG78" s="242"/>
      <c r="EBH78" s="242"/>
      <c r="EBI78" s="242"/>
      <c r="EBJ78" s="242"/>
      <c r="EBK78" s="242"/>
      <c r="EBL78" s="242"/>
      <c r="EBM78" s="242"/>
      <c r="EBN78" s="242"/>
      <c r="EBO78" s="242"/>
      <c r="EBP78" s="242"/>
      <c r="EBQ78" s="242"/>
      <c r="EBR78" s="242"/>
      <c r="EBS78" s="242"/>
      <c r="EBT78" s="242"/>
      <c r="EBU78" s="242"/>
      <c r="EBV78" s="242"/>
      <c r="EBW78" s="242"/>
      <c r="EBX78" s="242"/>
      <c r="EBY78" s="242"/>
      <c r="EBZ78" s="242"/>
      <c r="ECA78" s="242"/>
      <c r="ECB78" s="242"/>
      <c r="ECC78" s="242"/>
      <c r="ECD78" s="242"/>
      <c r="ECE78" s="242"/>
      <c r="ECF78" s="242"/>
      <c r="ECG78" s="242"/>
      <c r="ECH78" s="242"/>
      <c r="ECI78" s="242"/>
      <c r="ECJ78" s="242"/>
      <c r="ECK78" s="242"/>
      <c r="ECL78" s="242"/>
      <c r="ECM78" s="242"/>
      <c r="ECN78" s="242"/>
      <c r="ECO78" s="242"/>
      <c r="ECP78" s="242"/>
      <c r="ECQ78" s="242"/>
      <c r="ECR78" s="242"/>
      <c r="ECS78" s="242"/>
      <c r="ECT78" s="242"/>
      <c r="ECU78" s="242"/>
      <c r="ECV78" s="242"/>
      <c r="ECW78" s="242"/>
      <c r="ECX78" s="242"/>
      <c r="ECY78" s="242"/>
      <c r="ECZ78" s="242"/>
      <c r="EDA78" s="242"/>
      <c r="EDB78" s="242"/>
      <c r="EDC78" s="242"/>
      <c r="EDD78" s="242"/>
      <c r="EDE78" s="242"/>
      <c r="EDF78" s="242"/>
      <c r="EDG78" s="242"/>
      <c r="EDH78" s="242"/>
      <c r="EDI78" s="242"/>
      <c r="EDJ78" s="242"/>
      <c r="EDK78" s="242"/>
      <c r="EDL78" s="242"/>
      <c r="EDM78" s="242"/>
      <c r="EDN78" s="242"/>
      <c r="EDO78" s="242"/>
      <c r="EDP78" s="242"/>
      <c r="EDQ78" s="242"/>
      <c r="EDR78" s="242"/>
      <c r="EDS78" s="242"/>
      <c r="EDT78" s="242"/>
      <c r="EDU78" s="242"/>
      <c r="EDV78" s="242"/>
      <c r="EDW78" s="242"/>
      <c r="EDX78" s="242"/>
      <c r="EDY78" s="242"/>
      <c r="EDZ78" s="242"/>
      <c r="EEA78" s="242"/>
      <c r="EEB78" s="242"/>
      <c r="EEC78" s="242"/>
      <c r="EED78" s="242"/>
      <c r="EEE78" s="242"/>
      <c r="EEF78" s="242"/>
      <c r="EEG78" s="242"/>
      <c r="EEH78" s="242"/>
      <c r="EEI78" s="242"/>
      <c r="EEJ78" s="242"/>
      <c r="EEK78" s="242"/>
      <c r="EEL78" s="242"/>
      <c r="EEM78" s="242"/>
      <c r="EEN78" s="242"/>
      <c r="EEO78" s="242"/>
      <c r="EEP78" s="242"/>
      <c r="EEQ78" s="242"/>
      <c r="EER78" s="242"/>
      <c r="EES78" s="242"/>
      <c r="EET78" s="242"/>
      <c r="EEU78" s="242"/>
      <c r="EEV78" s="242"/>
      <c r="EEW78" s="242"/>
      <c r="EEX78" s="242"/>
      <c r="EEY78" s="242"/>
      <c r="EEZ78" s="242"/>
      <c r="EFA78" s="242"/>
      <c r="EFB78" s="242"/>
      <c r="EFC78" s="242"/>
      <c r="EFD78" s="242"/>
      <c r="EFE78" s="242"/>
      <c r="EFF78" s="242"/>
      <c r="EFG78" s="242"/>
      <c r="EFH78" s="242"/>
      <c r="EFI78" s="242"/>
      <c r="EFJ78" s="242"/>
      <c r="EFK78" s="242"/>
      <c r="EFL78" s="242"/>
      <c r="EFM78" s="242"/>
      <c r="EFN78" s="242"/>
      <c r="EFO78" s="242"/>
      <c r="EFP78" s="242"/>
      <c r="EFQ78" s="242"/>
      <c r="EFR78" s="242"/>
      <c r="EFS78" s="242"/>
      <c r="EFT78" s="242"/>
      <c r="EFU78" s="242"/>
      <c r="EFV78" s="242"/>
      <c r="EFW78" s="242"/>
      <c r="EFX78" s="242"/>
      <c r="EFY78" s="242"/>
      <c r="EFZ78" s="242"/>
      <c r="EGA78" s="242"/>
      <c r="EGB78" s="242"/>
      <c r="EGC78" s="242"/>
      <c r="EGD78" s="242"/>
      <c r="EGE78" s="242"/>
      <c r="EGF78" s="242"/>
      <c r="EGG78" s="242"/>
      <c r="EGH78" s="242"/>
      <c r="EGI78" s="242"/>
      <c r="EGJ78" s="242"/>
      <c r="EGK78" s="242"/>
      <c r="EGL78" s="242"/>
      <c r="EGM78" s="242"/>
      <c r="EGN78" s="242"/>
      <c r="EGO78" s="242"/>
      <c r="EGP78" s="242"/>
      <c r="EGQ78" s="242"/>
      <c r="EGR78" s="242"/>
      <c r="EGS78" s="242"/>
      <c r="EGT78" s="242"/>
      <c r="EGU78" s="242"/>
      <c r="EGV78" s="242"/>
      <c r="EGW78" s="242"/>
      <c r="EGX78" s="242"/>
      <c r="EGY78" s="242"/>
      <c r="EGZ78" s="242"/>
      <c r="EHA78" s="242"/>
      <c r="EHB78" s="242"/>
      <c r="EHC78" s="242"/>
      <c r="EHD78" s="242"/>
      <c r="EHE78" s="242"/>
      <c r="EHF78" s="242"/>
      <c r="EHG78" s="242"/>
      <c r="EHH78" s="242"/>
      <c r="EHI78" s="242"/>
      <c r="EHJ78" s="242"/>
      <c r="EHK78" s="242"/>
      <c r="EHL78" s="242"/>
      <c r="EHM78" s="242"/>
      <c r="EHN78" s="242"/>
      <c r="EHO78" s="242"/>
      <c r="EHP78" s="242"/>
      <c r="EHQ78" s="242"/>
      <c r="EHR78" s="242"/>
      <c r="EHS78" s="242"/>
      <c r="EHT78" s="242"/>
      <c r="EHU78" s="242"/>
      <c r="EHV78" s="242"/>
      <c r="EHW78" s="242"/>
      <c r="EHX78" s="242"/>
      <c r="EHY78" s="242"/>
      <c r="EHZ78" s="242"/>
      <c r="EIA78" s="242"/>
      <c r="EIB78" s="242"/>
      <c r="EIC78" s="242"/>
      <c r="EID78" s="242"/>
      <c r="EIE78" s="242"/>
      <c r="EIF78" s="242"/>
      <c r="EIG78" s="242"/>
      <c r="EIH78" s="242"/>
      <c r="EII78" s="242"/>
      <c r="EIJ78" s="242"/>
      <c r="EIK78" s="242"/>
      <c r="EIL78" s="242"/>
      <c r="EIM78" s="242"/>
      <c r="EIN78" s="242"/>
      <c r="EIO78" s="242"/>
      <c r="EIP78" s="242"/>
      <c r="EIQ78" s="242"/>
      <c r="EIR78" s="242"/>
      <c r="EIS78" s="242"/>
      <c r="EIT78" s="242"/>
      <c r="EIU78" s="242"/>
      <c r="EIV78" s="242"/>
      <c r="EIW78" s="242"/>
      <c r="EIX78" s="242"/>
      <c r="EIY78" s="242"/>
      <c r="EIZ78" s="242"/>
      <c r="EJA78" s="242"/>
      <c r="EJB78" s="242"/>
      <c r="EJC78" s="242"/>
      <c r="EJD78" s="242"/>
      <c r="EJE78" s="242"/>
      <c r="EJF78" s="242"/>
      <c r="EJG78" s="242"/>
      <c r="EJH78" s="242"/>
      <c r="EJI78" s="242"/>
      <c r="EJJ78" s="242"/>
      <c r="EJK78" s="242"/>
      <c r="EJL78" s="242"/>
      <c r="EJM78" s="242"/>
      <c r="EJN78" s="242"/>
      <c r="EJO78" s="242"/>
      <c r="EJP78" s="242"/>
      <c r="EJQ78" s="242"/>
      <c r="EJR78" s="242"/>
      <c r="EJS78" s="242"/>
      <c r="EJT78" s="242"/>
      <c r="EJU78" s="242"/>
      <c r="EJV78" s="242"/>
      <c r="EJW78" s="242"/>
      <c r="EJX78" s="242"/>
      <c r="EJY78" s="242"/>
      <c r="EJZ78" s="242"/>
      <c r="EKA78" s="242"/>
      <c r="EKB78" s="242"/>
      <c r="EKC78" s="242"/>
      <c r="EKD78" s="242"/>
      <c r="EKE78" s="242"/>
      <c r="EKF78" s="242"/>
      <c r="EKG78" s="242"/>
      <c r="EKH78" s="242"/>
      <c r="EKI78" s="242"/>
      <c r="EKJ78" s="242"/>
      <c r="EKK78" s="242"/>
      <c r="EKL78" s="242"/>
      <c r="EKM78" s="242"/>
      <c r="EKN78" s="242"/>
      <c r="EKO78" s="242"/>
      <c r="EKP78" s="242"/>
      <c r="EKQ78" s="242"/>
      <c r="EKR78" s="242"/>
      <c r="EKS78" s="242"/>
      <c r="EKT78" s="242"/>
      <c r="EKU78" s="242"/>
      <c r="EKV78" s="242"/>
      <c r="EKW78" s="242"/>
      <c r="EKX78" s="242"/>
      <c r="EKY78" s="242"/>
      <c r="EKZ78" s="242"/>
      <c r="ELA78" s="242"/>
      <c r="ELB78" s="242"/>
      <c r="ELC78" s="242"/>
      <c r="ELD78" s="242"/>
      <c r="ELE78" s="242"/>
      <c r="ELF78" s="242"/>
      <c r="ELG78" s="242"/>
      <c r="ELH78" s="242"/>
      <c r="ELI78" s="242"/>
      <c r="ELJ78" s="242"/>
      <c r="ELK78" s="242"/>
      <c r="ELL78" s="242"/>
      <c r="ELM78" s="242"/>
      <c r="ELN78" s="242"/>
      <c r="ELO78" s="242"/>
      <c r="ELP78" s="242"/>
      <c r="ELQ78" s="242"/>
      <c r="ELR78" s="242"/>
      <c r="ELS78" s="242"/>
      <c r="ELT78" s="242"/>
      <c r="ELU78" s="242"/>
      <c r="ELV78" s="242"/>
      <c r="ELW78" s="242"/>
      <c r="ELX78" s="242"/>
      <c r="ELY78" s="242"/>
      <c r="ELZ78" s="242"/>
      <c r="EMA78" s="242"/>
      <c r="EMB78" s="242"/>
      <c r="EMC78" s="242"/>
      <c r="EMD78" s="242"/>
      <c r="EME78" s="242"/>
      <c r="EMF78" s="242"/>
      <c r="EMG78" s="242"/>
      <c r="EMH78" s="242"/>
      <c r="EMI78" s="242"/>
      <c r="EMJ78" s="242"/>
      <c r="EMK78" s="242"/>
      <c r="EML78" s="242"/>
      <c r="EMM78" s="242"/>
      <c r="EMN78" s="242"/>
      <c r="EMO78" s="242"/>
      <c r="EMP78" s="242"/>
      <c r="EMQ78" s="242"/>
      <c r="EMR78" s="242"/>
      <c r="EMS78" s="242"/>
      <c r="EMT78" s="242"/>
      <c r="EMU78" s="242"/>
      <c r="EMV78" s="242"/>
      <c r="EMW78" s="242"/>
      <c r="EMX78" s="242"/>
      <c r="EMY78" s="242"/>
      <c r="EMZ78" s="242"/>
      <c r="ENA78" s="242"/>
      <c r="ENB78" s="242"/>
      <c r="ENC78" s="242"/>
      <c r="END78" s="242"/>
      <c r="ENE78" s="242"/>
      <c r="ENF78" s="242"/>
      <c r="ENG78" s="242"/>
      <c r="ENH78" s="242"/>
      <c r="ENI78" s="242"/>
      <c r="ENJ78" s="242"/>
      <c r="ENK78" s="242"/>
      <c r="ENL78" s="242"/>
      <c r="ENM78" s="242"/>
      <c r="ENN78" s="242"/>
      <c r="ENO78" s="242"/>
      <c r="ENP78" s="242"/>
      <c r="ENQ78" s="242"/>
      <c r="ENR78" s="242"/>
      <c r="ENS78" s="242"/>
      <c r="ENT78" s="242"/>
      <c r="ENU78" s="242"/>
      <c r="ENV78" s="242"/>
      <c r="ENW78" s="242"/>
      <c r="ENX78" s="242"/>
      <c r="ENY78" s="242"/>
      <c r="ENZ78" s="242"/>
      <c r="EOA78" s="242"/>
      <c r="EOB78" s="242"/>
      <c r="EOC78" s="242"/>
      <c r="EOD78" s="242"/>
      <c r="EOE78" s="242"/>
      <c r="EOF78" s="242"/>
      <c r="EOG78" s="242"/>
      <c r="EOH78" s="242"/>
      <c r="EOI78" s="242"/>
      <c r="EOJ78" s="242"/>
      <c r="EOK78" s="242"/>
      <c r="EOL78" s="242"/>
      <c r="EOM78" s="242"/>
      <c r="EON78" s="242"/>
      <c r="EOO78" s="242"/>
      <c r="EOP78" s="242"/>
      <c r="EOQ78" s="242"/>
      <c r="EOR78" s="242"/>
      <c r="EOS78" s="242"/>
      <c r="EOT78" s="242"/>
      <c r="EOU78" s="242"/>
      <c r="EOV78" s="242"/>
      <c r="EOW78" s="242"/>
      <c r="EOX78" s="242"/>
      <c r="EOY78" s="242"/>
      <c r="EOZ78" s="242"/>
      <c r="EPA78" s="242"/>
      <c r="EPB78" s="242"/>
      <c r="EPC78" s="242"/>
      <c r="EPD78" s="242"/>
      <c r="EPE78" s="242"/>
      <c r="EPF78" s="242"/>
      <c r="EPG78" s="242"/>
      <c r="EPH78" s="242"/>
      <c r="EPI78" s="242"/>
      <c r="EPJ78" s="242"/>
      <c r="EPK78" s="242"/>
      <c r="EPL78" s="242"/>
      <c r="EPM78" s="242"/>
      <c r="EPN78" s="242"/>
      <c r="EPO78" s="242"/>
      <c r="EPP78" s="242"/>
      <c r="EPQ78" s="242"/>
      <c r="EPR78" s="242"/>
      <c r="EPS78" s="242"/>
      <c r="EPT78" s="242"/>
      <c r="EPU78" s="242"/>
      <c r="EPV78" s="242"/>
      <c r="EPW78" s="242"/>
      <c r="EPX78" s="242"/>
      <c r="EPY78" s="242"/>
      <c r="EPZ78" s="242"/>
      <c r="EQA78" s="242"/>
      <c r="EQB78" s="242"/>
      <c r="EQC78" s="242"/>
      <c r="EQD78" s="242"/>
      <c r="EQE78" s="242"/>
      <c r="EQF78" s="242"/>
      <c r="EQG78" s="242"/>
      <c r="EQH78" s="242"/>
      <c r="EQI78" s="242"/>
      <c r="EQJ78" s="242"/>
      <c r="EQK78" s="242"/>
      <c r="EQL78" s="242"/>
      <c r="EQM78" s="242"/>
      <c r="EQN78" s="242"/>
      <c r="EQO78" s="242"/>
      <c r="EQP78" s="242"/>
      <c r="EQQ78" s="242"/>
      <c r="EQR78" s="242"/>
      <c r="EQS78" s="242"/>
      <c r="EQT78" s="242"/>
      <c r="EQU78" s="242"/>
      <c r="EQV78" s="242"/>
      <c r="EQW78" s="242"/>
      <c r="EQX78" s="242"/>
      <c r="EQY78" s="242"/>
      <c r="EQZ78" s="242"/>
      <c r="ERA78" s="242"/>
      <c r="ERB78" s="242"/>
      <c r="ERC78" s="242"/>
      <c r="ERD78" s="242"/>
      <c r="ERE78" s="242"/>
      <c r="ERF78" s="242"/>
      <c r="ERG78" s="242"/>
      <c r="ERH78" s="242"/>
      <c r="ERI78" s="242"/>
      <c r="ERJ78" s="242"/>
      <c r="ERK78" s="242"/>
      <c r="ERL78" s="242"/>
      <c r="ERM78" s="242"/>
      <c r="ERN78" s="242"/>
      <c r="ERO78" s="242"/>
      <c r="ERP78" s="242"/>
      <c r="ERQ78" s="242"/>
      <c r="ERR78" s="242"/>
      <c r="ERS78" s="242"/>
      <c r="ERT78" s="242"/>
      <c r="ERU78" s="242"/>
      <c r="ERV78" s="242"/>
      <c r="ERW78" s="242"/>
      <c r="ERX78" s="242"/>
      <c r="ERY78" s="242"/>
      <c r="ERZ78" s="242"/>
      <c r="ESA78" s="242"/>
      <c r="ESB78" s="242"/>
      <c r="ESC78" s="242"/>
      <c r="ESD78" s="242"/>
      <c r="ESE78" s="242"/>
      <c r="ESF78" s="242"/>
      <c r="ESG78" s="242"/>
      <c r="ESH78" s="242"/>
      <c r="ESI78" s="242"/>
      <c r="ESJ78" s="242"/>
      <c r="ESK78" s="242"/>
      <c r="ESL78" s="242"/>
      <c r="ESM78" s="242"/>
      <c r="ESN78" s="242"/>
      <c r="ESO78" s="242"/>
      <c r="ESP78" s="242"/>
      <c r="ESQ78" s="242"/>
      <c r="ESR78" s="242"/>
      <c r="ESS78" s="242"/>
      <c r="EST78" s="242"/>
      <c r="ESU78" s="242"/>
      <c r="ESV78" s="242"/>
      <c r="ESW78" s="242"/>
      <c r="ESX78" s="242"/>
      <c r="ESY78" s="242"/>
      <c r="ESZ78" s="242"/>
      <c r="ETA78" s="242"/>
      <c r="ETB78" s="242"/>
      <c r="ETC78" s="242"/>
      <c r="ETD78" s="242"/>
      <c r="ETE78" s="242"/>
      <c r="ETF78" s="242"/>
      <c r="ETG78" s="242"/>
      <c r="ETH78" s="242"/>
      <c r="ETI78" s="242"/>
      <c r="ETJ78" s="242"/>
      <c r="ETK78" s="242"/>
      <c r="ETL78" s="242"/>
      <c r="ETM78" s="242"/>
      <c r="ETN78" s="242"/>
      <c r="ETO78" s="242"/>
      <c r="ETP78" s="242"/>
      <c r="ETQ78" s="242"/>
      <c r="ETR78" s="242"/>
      <c r="ETS78" s="242"/>
      <c r="ETT78" s="242"/>
      <c r="ETU78" s="242"/>
      <c r="ETV78" s="242"/>
      <c r="ETW78" s="242"/>
      <c r="ETX78" s="242"/>
      <c r="ETY78" s="242"/>
      <c r="ETZ78" s="242"/>
      <c r="EUA78" s="242"/>
      <c r="EUB78" s="242"/>
      <c r="EUC78" s="242"/>
      <c r="EUD78" s="242"/>
      <c r="EUE78" s="242"/>
      <c r="EUF78" s="242"/>
      <c r="EUG78" s="242"/>
      <c r="EUH78" s="242"/>
      <c r="EUI78" s="242"/>
      <c r="EUJ78" s="242"/>
      <c r="EUK78" s="242"/>
      <c r="EUL78" s="242"/>
      <c r="EUM78" s="242"/>
      <c r="EUN78" s="242"/>
      <c r="EUO78" s="242"/>
      <c r="EUP78" s="242"/>
      <c r="EUQ78" s="242"/>
      <c r="EUR78" s="242"/>
      <c r="EUS78" s="242"/>
      <c r="EUT78" s="242"/>
      <c r="EUU78" s="242"/>
      <c r="EUV78" s="242"/>
      <c r="EUW78" s="242"/>
      <c r="EUX78" s="242"/>
      <c r="EUY78" s="242"/>
      <c r="EUZ78" s="242"/>
      <c r="EVA78" s="242"/>
      <c r="EVB78" s="242"/>
      <c r="EVC78" s="242"/>
      <c r="EVD78" s="242"/>
      <c r="EVE78" s="242"/>
      <c r="EVF78" s="242"/>
      <c r="EVG78" s="242"/>
      <c r="EVH78" s="242"/>
      <c r="EVI78" s="242"/>
      <c r="EVJ78" s="242"/>
      <c r="EVK78" s="242"/>
      <c r="EVL78" s="242"/>
      <c r="EVM78" s="242"/>
      <c r="EVN78" s="242"/>
      <c r="EVO78" s="242"/>
      <c r="EVP78" s="242"/>
      <c r="EVQ78" s="242"/>
      <c r="EVR78" s="242"/>
      <c r="EVS78" s="242"/>
      <c r="EVT78" s="242"/>
      <c r="EVU78" s="242"/>
      <c r="EVV78" s="242"/>
      <c r="EVW78" s="242"/>
      <c r="EVX78" s="242"/>
      <c r="EVY78" s="242"/>
      <c r="EVZ78" s="242"/>
      <c r="EWA78" s="242"/>
      <c r="EWB78" s="242"/>
      <c r="EWC78" s="242"/>
      <c r="EWD78" s="242"/>
      <c r="EWE78" s="242"/>
      <c r="EWF78" s="242"/>
      <c r="EWG78" s="242"/>
      <c r="EWH78" s="242"/>
      <c r="EWI78" s="242"/>
      <c r="EWJ78" s="242"/>
      <c r="EWK78" s="242"/>
      <c r="EWL78" s="242"/>
      <c r="EWM78" s="242"/>
      <c r="EWN78" s="242"/>
      <c r="EWO78" s="242"/>
      <c r="EWP78" s="242"/>
      <c r="EWQ78" s="242"/>
      <c r="EWR78" s="242"/>
      <c r="EWS78" s="242"/>
      <c r="EWT78" s="242"/>
      <c r="EWU78" s="242"/>
      <c r="EWV78" s="242"/>
      <c r="EWW78" s="242"/>
      <c r="EWX78" s="242"/>
      <c r="EWY78" s="242"/>
      <c r="EWZ78" s="242"/>
      <c r="EXA78" s="242"/>
      <c r="EXB78" s="242"/>
      <c r="EXC78" s="242"/>
      <c r="EXD78" s="242"/>
      <c r="EXE78" s="242"/>
      <c r="EXF78" s="242"/>
      <c r="EXG78" s="242"/>
      <c r="EXH78" s="242"/>
      <c r="EXI78" s="242"/>
      <c r="EXJ78" s="242"/>
      <c r="EXK78" s="242"/>
      <c r="EXL78" s="242"/>
      <c r="EXM78" s="242"/>
      <c r="EXN78" s="242"/>
      <c r="EXO78" s="242"/>
      <c r="EXP78" s="242"/>
      <c r="EXQ78" s="242"/>
      <c r="EXR78" s="242"/>
      <c r="EXS78" s="242"/>
      <c r="EXT78" s="242"/>
      <c r="EXU78" s="242"/>
      <c r="EXV78" s="242"/>
      <c r="EXW78" s="242"/>
      <c r="EXX78" s="242"/>
      <c r="EXY78" s="242"/>
      <c r="EXZ78" s="242"/>
      <c r="EYA78" s="242"/>
      <c r="EYB78" s="242"/>
      <c r="EYC78" s="242"/>
      <c r="EYD78" s="242"/>
      <c r="EYE78" s="242"/>
      <c r="EYF78" s="242"/>
      <c r="EYG78" s="242"/>
      <c r="EYH78" s="242"/>
      <c r="EYI78" s="242"/>
      <c r="EYJ78" s="242"/>
      <c r="EYK78" s="242"/>
      <c r="EYL78" s="242"/>
      <c r="EYM78" s="242"/>
      <c r="EYN78" s="242"/>
      <c r="EYO78" s="242"/>
      <c r="EYP78" s="242"/>
      <c r="EYQ78" s="242"/>
      <c r="EYR78" s="242"/>
      <c r="EYS78" s="242"/>
      <c r="EYT78" s="242"/>
      <c r="EYU78" s="242"/>
      <c r="EYV78" s="242"/>
      <c r="EYW78" s="242"/>
      <c r="EYX78" s="242"/>
      <c r="EYY78" s="242"/>
      <c r="EYZ78" s="242"/>
      <c r="EZA78" s="242"/>
      <c r="EZB78" s="242"/>
      <c r="EZC78" s="242"/>
      <c r="EZD78" s="242"/>
      <c r="EZE78" s="242"/>
      <c r="EZF78" s="242"/>
      <c r="EZG78" s="242"/>
      <c r="EZH78" s="242"/>
      <c r="EZI78" s="242"/>
      <c r="EZJ78" s="242"/>
      <c r="EZK78" s="242"/>
      <c r="EZL78" s="242"/>
      <c r="EZM78" s="242"/>
      <c r="EZN78" s="242"/>
      <c r="EZO78" s="242"/>
      <c r="EZP78" s="242"/>
      <c r="EZQ78" s="242"/>
      <c r="EZR78" s="242"/>
      <c r="EZS78" s="242"/>
      <c r="EZT78" s="242"/>
      <c r="EZU78" s="242"/>
      <c r="EZV78" s="242"/>
      <c r="EZW78" s="242"/>
      <c r="EZX78" s="242"/>
      <c r="EZY78" s="242"/>
      <c r="EZZ78" s="242"/>
      <c r="FAA78" s="242"/>
      <c r="FAB78" s="242"/>
      <c r="FAC78" s="242"/>
      <c r="FAD78" s="242"/>
      <c r="FAE78" s="242"/>
      <c r="FAF78" s="242"/>
      <c r="FAG78" s="242"/>
      <c r="FAH78" s="242"/>
      <c r="FAI78" s="242"/>
      <c r="FAJ78" s="242"/>
      <c r="FAK78" s="242"/>
      <c r="FAL78" s="242"/>
      <c r="FAM78" s="242"/>
      <c r="FAN78" s="242"/>
      <c r="FAO78" s="242"/>
      <c r="FAP78" s="242"/>
      <c r="FAQ78" s="242"/>
      <c r="FAR78" s="242"/>
      <c r="FAS78" s="242"/>
      <c r="FAT78" s="242"/>
      <c r="FAU78" s="242"/>
      <c r="FAV78" s="242"/>
      <c r="FAW78" s="242"/>
      <c r="FAX78" s="242"/>
      <c r="FAY78" s="242"/>
      <c r="FAZ78" s="242"/>
      <c r="FBA78" s="242"/>
      <c r="FBB78" s="242"/>
      <c r="FBC78" s="242"/>
      <c r="FBD78" s="242"/>
      <c r="FBE78" s="242"/>
      <c r="FBF78" s="242"/>
      <c r="FBG78" s="242"/>
      <c r="FBH78" s="242"/>
      <c r="FBI78" s="242"/>
      <c r="FBJ78" s="242"/>
      <c r="FBK78" s="242"/>
      <c r="FBL78" s="242"/>
      <c r="FBM78" s="242"/>
      <c r="FBN78" s="242"/>
      <c r="FBO78" s="242"/>
      <c r="FBP78" s="242"/>
      <c r="FBQ78" s="242"/>
      <c r="FBR78" s="242"/>
      <c r="FBS78" s="242"/>
      <c r="FBT78" s="242"/>
      <c r="FBU78" s="242"/>
      <c r="FBV78" s="242"/>
      <c r="FBW78" s="242"/>
      <c r="FBX78" s="242"/>
      <c r="FBY78" s="242"/>
      <c r="FBZ78" s="242"/>
      <c r="FCA78" s="242"/>
      <c r="FCB78" s="242"/>
      <c r="FCC78" s="242"/>
      <c r="FCD78" s="242"/>
      <c r="FCE78" s="242"/>
      <c r="FCF78" s="242"/>
      <c r="FCG78" s="242"/>
      <c r="FCH78" s="242"/>
      <c r="FCI78" s="242"/>
      <c r="FCJ78" s="242"/>
      <c r="FCK78" s="242"/>
      <c r="FCL78" s="242"/>
      <c r="FCM78" s="242"/>
      <c r="FCN78" s="242"/>
      <c r="FCO78" s="242"/>
      <c r="FCP78" s="242"/>
      <c r="FCQ78" s="242"/>
      <c r="FCR78" s="242"/>
      <c r="FCS78" s="242"/>
      <c r="FCT78" s="242"/>
      <c r="FCU78" s="242"/>
      <c r="FCV78" s="242"/>
      <c r="FCW78" s="242"/>
      <c r="FCX78" s="242"/>
      <c r="FCY78" s="242"/>
      <c r="FCZ78" s="242"/>
      <c r="FDA78" s="242"/>
      <c r="FDB78" s="242"/>
      <c r="FDC78" s="242"/>
      <c r="FDD78" s="242"/>
      <c r="FDE78" s="242"/>
      <c r="FDF78" s="242"/>
      <c r="FDG78" s="242"/>
      <c r="FDH78" s="242"/>
      <c r="FDI78" s="242"/>
      <c r="FDJ78" s="242"/>
      <c r="FDK78" s="242"/>
      <c r="FDL78" s="242"/>
      <c r="FDM78" s="242"/>
      <c r="FDN78" s="242"/>
      <c r="FDO78" s="242"/>
      <c r="FDP78" s="242"/>
      <c r="FDQ78" s="242"/>
      <c r="FDR78" s="242"/>
      <c r="FDS78" s="242"/>
      <c r="FDT78" s="242"/>
      <c r="FDU78" s="242"/>
      <c r="FDV78" s="242"/>
      <c r="FDW78" s="242"/>
      <c r="FDX78" s="242"/>
      <c r="FDY78" s="242"/>
      <c r="FDZ78" s="242"/>
      <c r="FEA78" s="242"/>
      <c r="FEB78" s="242"/>
      <c r="FEC78" s="242"/>
      <c r="FED78" s="242"/>
      <c r="FEE78" s="242"/>
      <c r="FEF78" s="242"/>
      <c r="FEG78" s="242"/>
      <c r="FEH78" s="242"/>
      <c r="FEI78" s="242"/>
      <c r="FEJ78" s="242"/>
      <c r="FEK78" s="242"/>
      <c r="FEL78" s="242"/>
      <c r="FEM78" s="242"/>
      <c r="FEN78" s="242"/>
      <c r="FEO78" s="242"/>
      <c r="FEP78" s="242"/>
      <c r="FEQ78" s="242"/>
      <c r="FER78" s="242"/>
      <c r="FES78" s="242"/>
      <c r="FET78" s="242"/>
      <c r="FEU78" s="242"/>
      <c r="FEV78" s="242"/>
      <c r="FEW78" s="242"/>
      <c r="FEX78" s="242"/>
      <c r="FEY78" s="242"/>
      <c r="FEZ78" s="242"/>
      <c r="FFA78" s="242"/>
      <c r="FFB78" s="242"/>
      <c r="FFC78" s="242"/>
      <c r="FFD78" s="242"/>
      <c r="FFE78" s="242"/>
      <c r="FFF78" s="242"/>
      <c r="FFG78" s="242"/>
      <c r="FFH78" s="242"/>
      <c r="FFI78" s="242"/>
      <c r="FFJ78" s="242"/>
      <c r="FFK78" s="242"/>
      <c r="FFL78" s="242"/>
      <c r="FFM78" s="242"/>
      <c r="FFN78" s="242"/>
      <c r="FFO78" s="242"/>
      <c r="FFP78" s="242"/>
      <c r="FFQ78" s="242"/>
      <c r="FFR78" s="242"/>
      <c r="FFS78" s="242"/>
      <c r="FFT78" s="242"/>
      <c r="FFU78" s="242"/>
      <c r="FFV78" s="242"/>
      <c r="FFW78" s="242"/>
      <c r="FFX78" s="242"/>
      <c r="FFY78" s="242"/>
      <c r="FFZ78" s="242"/>
      <c r="FGA78" s="242"/>
      <c r="FGB78" s="242"/>
      <c r="FGC78" s="242"/>
      <c r="FGD78" s="242"/>
      <c r="FGE78" s="242"/>
      <c r="FGF78" s="242"/>
      <c r="FGG78" s="242"/>
      <c r="FGH78" s="242"/>
      <c r="FGI78" s="242"/>
      <c r="FGJ78" s="242"/>
      <c r="FGK78" s="242"/>
      <c r="FGL78" s="242"/>
      <c r="FGM78" s="242"/>
      <c r="FGN78" s="242"/>
      <c r="FGO78" s="242"/>
      <c r="FGP78" s="242"/>
      <c r="FGQ78" s="242"/>
      <c r="FGR78" s="242"/>
      <c r="FGS78" s="242"/>
      <c r="FGT78" s="242"/>
      <c r="FGU78" s="242"/>
      <c r="FGV78" s="242"/>
      <c r="FGW78" s="242"/>
      <c r="FGX78" s="242"/>
      <c r="FGY78" s="242"/>
      <c r="FGZ78" s="242"/>
      <c r="FHA78" s="242"/>
      <c r="FHB78" s="242"/>
      <c r="FHC78" s="242"/>
      <c r="FHD78" s="242"/>
      <c r="FHE78" s="242"/>
      <c r="FHF78" s="242"/>
      <c r="FHG78" s="242"/>
      <c r="FHH78" s="242"/>
      <c r="FHI78" s="242"/>
      <c r="FHJ78" s="242"/>
      <c r="FHK78" s="242"/>
      <c r="FHL78" s="242"/>
      <c r="FHM78" s="242"/>
      <c r="FHN78" s="242"/>
      <c r="FHO78" s="242"/>
      <c r="FHP78" s="242"/>
      <c r="FHQ78" s="242"/>
      <c r="FHR78" s="242"/>
      <c r="FHS78" s="242"/>
      <c r="FHT78" s="242"/>
      <c r="FHU78" s="242"/>
      <c r="FHV78" s="242"/>
      <c r="FHW78" s="242"/>
      <c r="FHX78" s="242"/>
      <c r="FHY78" s="242"/>
      <c r="FHZ78" s="242"/>
      <c r="FIA78" s="242"/>
      <c r="FIB78" s="242"/>
      <c r="FIC78" s="242"/>
      <c r="FID78" s="242"/>
      <c r="FIE78" s="242"/>
      <c r="FIF78" s="242"/>
      <c r="FIG78" s="242"/>
      <c r="FIH78" s="242"/>
      <c r="FII78" s="242"/>
      <c r="FIJ78" s="242"/>
      <c r="FIK78" s="242"/>
      <c r="FIL78" s="242"/>
      <c r="FIM78" s="242"/>
      <c r="FIN78" s="242"/>
      <c r="FIO78" s="242"/>
      <c r="FIP78" s="242"/>
      <c r="FIQ78" s="242"/>
      <c r="FIR78" s="242"/>
      <c r="FIS78" s="242"/>
      <c r="FIT78" s="242"/>
      <c r="FIU78" s="242"/>
      <c r="FIV78" s="242"/>
      <c r="FIW78" s="242"/>
      <c r="FIX78" s="242"/>
      <c r="FIY78" s="242"/>
      <c r="FIZ78" s="242"/>
      <c r="FJA78" s="242"/>
      <c r="FJB78" s="242"/>
      <c r="FJC78" s="242"/>
      <c r="FJD78" s="242"/>
      <c r="FJE78" s="242"/>
      <c r="FJF78" s="242"/>
      <c r="FJG78" s="242"/>
      <c r="FJH78" s="242"/>
      <c r="FJI78" s="242"/>
      <c r="FJJ78" s="242"/>
      <c r="FJK78" s="242"/>
      <c r="FJL78" s="242"/>
      <c r="FJM78" s="242"/>
      <c r="FJN78" s="242"/>
      <c r="FJO78" s="242"/>
      <c r="FJP78" s="242"/>
      <c r="FJQ78" s="242"/>
      <c r="FJR78" s="242"/>
      <c r="FJS78" s="242"/>
      <c r="FJT78" s="242"/>
      <c r="FJU78" s="242"/>
      <c r="FJV78" s="242"/>
      <c r="FJW78" s="242"/>
      <c r="FJX78" s="242"/>
      <c r="FJY78" s="242"/>
      <c r="FJZ78" s="242"/>
      <c r="FKA78" s="242"/>
      <c r="FKB78" s="242"/>
      <c r="FKC78" s="242"/>
      <c r="FKD78" s="242"/>
      <c r="FKE78" s="242"/>
      <c r="FKF78" s="242"/>
      <c r="FKG78" s="242"/>
      <c r="FKH78" s="242"/>
      <c r="FKI78" s="242"/>
      <c r="FKJ78" s="242"/>
      <c r="FKK78" s="242"/>
      <c r="FKL78" s="242"/>
      <c r="FKM78" s="242"/>
      <c r="FKN78" s="242"/>
      <c r="FKO78" s="242"/>
      <c r="FKP78" s="242"/>
      <c r="FKQ78" s="242"/>
      <c r="FKR78" s="242"/>
      <c r="FKS78" s="242"/>
      <c r="FKT78" s="242"/>
      <c r="FKU78" s="242"/>
      <c r="FKV78" s="242"/>
      <c r="FKW78" s="242"/>
      <c r="FKX78" s="242"/>
      <c r="FKY78" s="242"/>
      <c r="FKZ78" s="242"/>
      <c r="FLA78" s="242"/>
      <c r="FLB78" s="242"/>
      <c r="FLC78" s="242"/>
      <c r="FLD78" s="242"/>
      <c r="FLE78" s="242"/>
      <c r="FLF78" s="242"/>
      <c r="FLG78" s="242"/>
      <c r="FLH78" s="242"/>
      <c r="FLI78" s="242"/>
      <c r="FLJ78" s="242"/>
      <c r="FLK78" s="242"/>
      <c r="FLL78" s="242"/>
      <c r="FLM78" s="242"/>
      <c r="FLN78" s="242"/>
      <c r="FLO78" s="242"/>
      <c r="FLP78" s="242"/>
      <c r="FLQ78" s="242"/>
      <c r="FLR78" s="242"/>
      <c r="FLS78" s="242"/>
      <c r="FLT78" s="242"/>
      <c r="FLU78" s="242"/>
      <c r="FLV78" s="242"/>
      <c r="FLW78" s="242"/>
      <c r="FLX78" s="242"/>
      <c r="FLY78" s="242"/>
      <c r="FLZ78" s="242"/>
      <c r="FMA78" s="242"/>
      <c r="FMB78" s="242"/>
      <c r="FMC78" s="242"/>
      <c r="FMD78" s="242"/>
      <c r="FME78" s="242"/>
      <c r="FMF78" s="242"/>
      <c r="FMG78" s="242"/>
      <c r="FMH78" s="242"/>
      <c r="FMI78" s="242"/>
      <c r="FMJ78" s="242"/>
      <c r="FMK78" s="242"/>
      <c r="FML78" s="242"/>
      <c r="FMM78" s="242"/>
      <c r="FMN78" s="242"/>
      <c r="FMO78" s="242"/>
      <c r="FMP78" s="242"/>
      <c r="FMQ78" s="242"/>
      <c r="FMR78" s="242"/>
      <c r="FMS78" s="242"/>
      <c r="FMT78" s="242"/>
      <c r="FMU78" s="242"/>
      <c r="FMV78" s="242"/>
      <c r="FMW78" s="242"/>
      <c r="FMX78" s="242"/>
      <c r="FMY78" s="242"/>
      <c r="FMZ78" s="242"/>
      <c r="FNA78" s="242"/>
      <c r="FNB78" s="242"/>
      <c r="FNC78" s="242"/>
      <c r="FND78" s="242"/>
      <c r="FNE78" s="242"/>
      <c r="FNF78" s="242"/>
      <c r="FNG78" s="242"/>
      <c r="FNH78" s="242"/>
      <c r="FNI78" s="242"/>
      <c r="FNJ78" s="242"/>
      <c r="FNK78" s="242"/>
      <c r="FNL78" s="242"/>
      <c r="FNM78" s="242"/>
      <c r="FNN78" s="242"/>
      <c r="FNO78" s="242"/>
      <c r="FNP78" s="242"/>
      <c r="FNQ78" s="242"/>
      <c r="FNR78" s="242"/>
      <c r="FNS78" s="242"/>
      <c r="FNT78" s="242"/>
      <c r="FNU78" s="242"/>
      <c r="FNV78" s="242"/>
      <c r="FNW78" s="242"/>
      <c r="FNX78" s="242"/>
      <c r="FNY78" s="242"/>
      <c r="FNZ78" s="242"/>
      <c r="FOA78" s="242"/>
      <c r="FOB78" s="242"/>
      <c r="FOC78" s="242"/>
      <c r="FOD78" s="242"/>
      <c r="FOE78" s="242"/>
      <c r="FOF78" s="242"/>
      <c r="FOG78" s="242"/>
      <c r="FOH78" s="242"/>
      <c r="FOI78" s="242"/>
      <c r="FOJ78" s="242"/>
      <c r="FOK78" s="242"/>
      <c r="FOL78" s="242"/>
      <c r="FOM78" s="242"/>
      <c r="FON78" s="242"/>
      <c r="FOO78" s="242"/>
      <c r="FOP78" s="242"/>
      <c r="FOQ78" s="242"/>
      <c r="FOR78" s="242"/>
      <c r="FOS78" s="242"/>
      <c r="FOT78" s="242"/>
      <c r="FOU78" s="242"/>
      <c r="FOV78" s="242"/>
      <c r="FOW78" s="242"/>
      <c r="FOX78" s="242"/>
      <c r="FOY78" s="242"/>
      <c r="FOZ78" s="242"/>
      <c r="FPA78" s="242"/>
      <c r="FPB78" s="242"/>
      <c r="FPC78" s="242"/>
      <c r="FPD78" s="242"/>
      <c r="FPE78" s="242"/>
      <c r="FPF78" s="242"/>
      <c r="FPG78" s="242"/>
      <c r="FPH78" s="242"/>
      <c r="FPI78" s="242"/>
      <c r="FPJ78" s="242"/>
      <c r="FPK78" s="242"/>
      <c r="FPL78" s="242"/>
      <c r="FPM78" s="242"/>
      <c r="FPN78" s="242"/>
      <c r="FPO78" s="242"/>
      <c r="FPP78" s="242"/>
      <c r="FPQ78" s="242"/>
      <c r="FPR78" s="242"/>
      <c r="FPS78" s="242"/>
      <c r="FPT78" s="242"/>
      <c r="FPU78" s="242"/>
      <c r="FPV78" s="242"/>
      <c r="FPW78" s="242"/>
      <c r="FPX78" s="242"/>
      <c r="FPY78" s="242"/>
      <c r="FPZ78" s="242"/>
      <c r="FQA78" s="242"/>
      <c r="FQB78" s="242"/>
      <c r="FQC78" s="242"/>
      <c r="FQD78" s="242"/>
      <c r="FQE78" s="242"/>
      <c r="FQF78" s="242"/>
      <c r="FQG78" s="242"/>
      <c r="FQH78" s="242"/>
      <c r="FQI78" s="242"/>
      <c r="FQJ78" s="242"/>
      <c r="FQK78" s="242"/>
      <c r="FQL78" s="242"/>
      <c r="FQM78" s="242"/>
      <c r="FQN78" s="242"/>
      <c r="FQO78" s="242"/>
      <c r="FQP78" s="242"/>
      <c r="FQQ78" s="242"/>
      <c r="FQR78" s="242"/>
      <c r="FQS78" s="242"/>
      <c r="FQT78" s="242"/>
      <c r="FQU78" s="242"/>
      <c r="FQV78" s="242"/>
      <c r="FQW78" s="242"/>
      <c r="FQX78" s="242"/>
      <c r="FQY78" s="242"/>
      <c r="FQZ78" s="242"/>
      <c r="FRA78" s="242"/>
      <c r="FRB78" s="242"/>
      <c r="FRC78" s="242"/>
      <c r="FRD78" s="242"/>
      <c r="FRE78" s="242"/>
      <c r="FRF78" s="242"/>
      <c r="FRG78" s="242"/>
      <c r="FRH78" s="242"/>
      <c r="FRI78" s="242"/>
      <c r="FRJ78" s="242"/>
      <c r="FRK78" s="242"/>
      <c r="FRL78" s="242"/>
      <c r="FRM78" s="242"/>
      <c r="FRN78" s="242"/>
      <c r="FRO78" s="242"/>
      <c r="FRP78" s="242"/>
      <c r="FRQ78" s="242"/>
      <c r="FRR78" s="242"/>
      <c r="FRS78" s="242"/>
      <c r="FRT78" s="242"/>
      <c r="FRU78" s="242"/>
      <c r="FRV78" s="242"/>
      <c r="FRW78" s="242"/>
      <c r="FRX78" s="242"/>
      <c r="FRY78" s="242"/>
      <c r="FRZ78" s="242"/>
      <c r="FSA78" s="242"/>
      <c r="FSB78" s="242"/>
      <c r="FSC78" s="242"/>
      <c r="FSD78" s="242"/>
      <c r="FSE78" s="242"/>
      <c r="FSF78" s="242"/>
      <c r="FSG78" s="242"/>
      <c r="FSH78" s="242"/>
      <c r="FSI78" s="242"/>
      <c r="FSJ78" s="242"/>
      <c r="FSK78" s="242"/>
      <c r="FSL78" s="242"/>
      <c r="FSM78" s="242"/>
      <c r="FSN78" s="242"/>
      <c r="FSO78" s="242"/>
      <c r="FSP78" s="242"/>
      <c r="FSQ78" s="242"/>
      <c r="FSR78" s="242"/>
      <c r="FSS78" s="242"/>
      <c r="FST78" s="242"/>
      <c r="FSU78" s="242"/>
      <c r="FSV78" s="242"/>
      <c r="FSW78" s="242"/>
      <c r="FSX78" s="242"/>
      <c r="FSY78" s="242"/>
      <c r="FSZ78" s="242"/>
      <c r="FTA78" s="242"/>
      <c r="FTB78" s="242"/>
      <c r="FTC78" s="242"/>
      <c r="FTD78" s="242"/>
      <c r="FTE78" s="242"/>
      <c r="FTF78" s="242"/>
      <c r="FTG78" s="242"/>
      <c r="FTH78" s="242"/>
      <c r="FTI78" s="242"/>
      <c r="FTJ78" s="242"/>
      <c r="FTK78" s="242"/>
      <c r="FTL78" s="242"/>
      <c r="FTM78" s="242"/>
      <c r="FTN78" s="242"/>
      <c r="FTO78" s="242"/>
      <c r="FTP78" s="242"/>
      <c r="FTQ78" s="242"/>
      <c r="FTR78" s="242"/>
      <c r="FTS78" s="242"/>
      <c r="FTT78" s="242"/>
      <c r="FTU78" s="242"/>
      <c r="FTV78" s="242"/>
      <c r="FTW78" s="242"/>
      <c r="FTX78" s="242"/>
      <c r="FTY78" s="242"/>
      <c r="FTZ78" s="242"/>
      <c r="FUA78" s="242"/>
      <c r="FUB78" s="242"/>
      <c r="FUC78" s="242"/>
      <c r="FUD78" s="242"/>
      <c r="FUE78" s="242"/>
      <c r="FUF78" s="242"/>
      <c r="FUG78" s="242"/>
      <c r="FUH78" s="242"/>
      <c r="FUI78" s="242"/>
      <c r="FUJ78" s="242"/>
      <c r="FUK78" s="242"/>
      <c r="FUL78" s="242"/>
      <c r="FUM78" s="242"/>
      <c r="FUN78" s="242"/>
      <c r="FUO78" s="242"/>
      <c r="FUP78" s="242"/>
      <c r="FUQ78" s="242"/>
      <c r="FUR78" s="242"/>
      <c r="FUS78" s="242"/>
      <c r="FUT78" s="242"/>
      <c r="FUU78" s="242"/>
      <c r="FUV78" s="242"/>
      <c r="FUW78" s="242"/>
      <c r="FUX78" s="242"/>
      <c r="FUY78" s="242"/>
      <c r="FUZ78" s="242"/>
      <c r="FVA78" s="242"/>
      <c r="FVB78" s="242"/>
      <c r="FVC78" s="242"/>
      <c r="FVD78" s="242"/>
      <c r="FVE78" s="242"/>
      <c r="FVF78" s="242"/>
      <c r="FVG78" s="242"/>
      <c r="FVH78" s="242"/>
      <c r="FVI78" s="242"/>
      <c r="FVJ78" s="242"/>
      <c r="FVK78" s="242"/>
      <c r="FVL78" s="242"/>
      <c r="FVM78" s="242"/>
      <c r="FVN78" s="242"/>
      <c r="FVO78" s="242"/>
      <c r="FVP78" s="242"/>
      <c r="FVQ78" s="242"/>
      <c r="FVR78" s="242"/>
      <c r="FVS78" s="242"/>
      <c r="FVT78" s="242"/>
      <c r="FVU78" s="242"/>
      <c r="FVV78" s="242"/>
      <c r="FVW78" s="242"/>
      <c r="FVX78" s="242"/>
      <c r="FVY78" s="242"/>
      <c r="FVZ78" s="242"/>
      <c r="FWA78" s="242"/>
      <c r="FWB78" s="242"/>
      <c r="FWC78" s="242"/>
      <c r="FWD78" s="242"/>
      <c r="FWE78" s="242"/>
      <c r="FWF78" s="242"/>
      <c r="FWG78" s="242"/>
      <c r="FWH78" s="242"/>
      <c r="FWI78" s="242"/>
      <c r="FWJ78" s="242"/>
      <c r="FWK78" s="242"/>
      <c r="FWL78" s="242"/>
      <c r="FWM78" s="242"/>
      <c r="FWN78" s="242"/>
      <c r="FWO78" s="242"/>
      <c r="FWP78" s="242"/>
      <c r="FWQ78" s="242"/>
      <c r="FWR78" s="242"/>
      <c r="FWS78" s="242"/>
      <c r="FWT78" s="242"/>
      <c r="FWU78" s="242"/>
      <c r="FWV78" s="242"/>
      <c r="FWW78" s="242"/>
      <c r="FWX78" s="242"/>
      <c r="FWY78" s="242"/>
      <c r="FWZ78" s="242"/>
      <c r="FXA78" s="242"/>
      <c r="FXB78" s="242"/>
      <c r="FXC78" s="242"/>
      <c r="FXD78" s="242"/>
      <c r="FXE78" s="242"/>
      <c r="FXF78" s="242"/>
      <c r="FXG78" s="242"/>
      <c r="FXH78" s="242"/>
      <c r="FXI78" s="242"/>
      <c r="FXJ78" s="242"/>
      <c r="FXK78" s="242"/>
      <c r="FXL78" s="242"/>
      <c r="FXM78" s="242"/>
      <c r="FXN78" s="242"/>
      <c r="FXO78" s="242"/>
      <c r="FXP78" s="242"/>
      <c r="FXQ78" s="242"/>
      <c r="FXR78" s="242"/>
      <c r="FXS78" s="242"/>
      <c r="FXT78" s="242"/>
      <c r="FXU78" s="242"/>
      <c r="FXV78" s="242"/>
      <c r="FXW78" s="242"/>
      <c r="FXX78" s="242"/>
      <c r="FXY78" s="242"/>
      <c r="FXZ78" s="242"/>
      <c r="FYA78" s="242"/>
      <c r="FYB78" s="242"/>
      <c r="FYC78" s="242"/>
      <c r="FYD78" s="242"/>
      <c r="FYE78" s="242"/>
      <c r="FYF78" s="242"/>
      <c r="FYG78" s="242"/>
      <c r="FYH78" s="242"/>
      <c r="FYI78" s="242"/>
      <c r="FYJ78" s="242"/>
      <c r="FYK78" s="242"/>
      <c r="FYL78" s="242"/>
      <c r="FYM78" s="242"/>
      <c r="FYN78" s="242"/>
      <c r="FYO78" s="242"/>
      <c r="FYP78" s="242"/>
      <c r="FYQ78" s="242"/>
      <c r="FYR78" s="242"/>
      <c r="FYS78" s="242"/>
      <c r="FYT78" s="242"/>
      <c r="FYU78" s="242"/>
      <c r="FYV78" s="242"/>
      <c r="FYW78" s="242"/>
      <c r="FYX78" s="242"/>
      <c r="FYY78" s="242"/>
      <c r="FYZ78" s="242"/>
      <c r="FZA78" s="242"/>
      <c r="FZB78" s="242"/>
      <c r="FZC78" s="242"/>
      <c r="FZD78" s="242"/>
      <c r="FZE78" s="242"/>
      <c r="FZF78" s="242"/>
      <c r="FZG78" s="242"/>
      <c r="FZH78" s="242"/>
      <c r="FZI78" s="242"/>
      <c r="FZJ78" s="242"/>
      <c r="FZK78" s="242"/>
      <c r="FZL78" s="242"/>
      <c r="FZM78" s="242"/>
      <c r="FZN78" s="242"/>
      <c r="FZO78" s="242"/>
      <c r="FZP78" s="242"/>
      <c r="FZQ78" s="242"/>
      <c r="FZR78" s="242"/>
      <c r="FZS78" s="242"/>
      <c r="FZT78" s="242"/>
      <c r="FZU78" s="242"/>
      <c r="FZV78" s="242"/>
      <c r="FZW78" s="242"/>
      <c r="FZX78" s="242"/>
      <c r="FZY78" s="242"/>
      <c r="FZZ78" s="242"/>
      <c r="GAA78" s="242"/>
      <c r="GAB78" s="242"/>
      <c r="GAC78" s="242"/>
      <c r="GAD78" s="242"/>
      <c r="GAE78" s="242"/>
      <c r="GAF78" s="242"/>
      <c r="GAG78" s="242"/>
      <c r="GAH78" s="242"/>
      <c r="GAI78" s="242"/>
      <c r="GAJ78" s="242"/>
      <c r="GAK78" s="242"/>
      <c r="GAL78" s="242"/>
      <c r="GAM78" s="242"/>
      <c r="GAN78" s="242"/>
      <c r="GAO78" s="242"/>
      <c r="GAP78" s="242"/>
      <c r="GAQ78" s="242"/>
      <c r="GAR78" s="242"/>
      <c r="GAS78" s="242"/>
      <c r="GAT78" s="242"/>
      <c r="GAU78" s="242"/>
      <c r="GAV78" s="242"/>
      <c r="GAW78" s="242"/>
      <c r="GAX78" s="242"/>
      <c r="GAY78" s="242"/>
      <c r="GAZ78" s="242"/>
      <c r="GBA78" s="242"/>
      <c r="GBB78" s="242"/>
      <c r="GBC78" s="242"/>
      <c r="GBD78" s="242"/>
      <c r="GBE78" s="242"/>
      <c r="GBF78" s="242"/>
      <c r="GBG78" s="242"/>
      <c r="GBH78" s="242"/>
      <c r="GBI78" s="242"/>
      <c r="GBJ78" s="242"/>
      <c r="GBK78" s="242"/>
      <c r="GBL78" s="242"/>
      <c r="GBM78" s="242"/>
      <c r="GBN78" s="242"/>
      <c r="GBO78" s="242"/>
      <c r="GBP78" s="242"/>
      <c r="GBQ78" s="242"/>
      <c r="GBR78" s="242"/>
      <c r="GBS78" s="242"/>
      <c r="GBT78" s="242"/>
      <c r="GBU78" s="242"/>
      <c r="GBV78" s="242"/>
      <c r="GBW78" s="242"/>
      <c r="GBX78" s="242"/>
      <c r="GBY78" s="242"/>
      <c r="GBZ78" s="242"/>
      <c r="GCA78" s="242"/>
      <c r="GCB78" s="242"/>
      <c r="GCC78" s="242"/>
      <c r="GCD78" s="242"/>
      <c r="GCE78" s="242"/>
      <c r="GCF78" s="242"/>
      <c r="GCG78" s="242"/>
      <c r="GCH78" s="242"/>
      <c r="GCI78" s="242"/>
      <c r="GCJ78" s="242"/>
      <c r="GCK78" s="242"/>
      <c r="GCL78" s="242"/>
      <c r="GCM78" s="242"/>
      <c r="GCN78" s="242"/>
      <c r="GCO78" s="242"/>
      <c r="GCP78" s="242"/>
      <c r="GCQ78" s="242"/>
      <c r="GCR78" s="242"/>
      <c r="GCS78" s="242"/>
      <c r="GCT78" s="242"/>
      <c r="GCU78" s="242"/>
      <c r="GCV78" s="242"/>
      <c r="GCW78" s="242"/>
      <c r="GCX78" s="242"/>
      <c r="GCY78" s="242"/>
      <c r="GCZ78" s="242"/>
      <c r="GDA78" s="242"/>
      <c r="GDB78" s="242"/>
      <c r="GDC78" s="242"/>
      <c r="GDD78" s="242"/>
      <c r="GDE78" s="242"/>
      <c r="GDF78" s="242"/>
      <c r="GDG78" s="242"/>
      <c r="GDH78" s="242"/>
      <c r="GDI78" s="242"/>
      <c r="GDJ78" s="242"/>
      <c r="GDK78" s="242"/>
      <c r="GDL78" s="242"/>
      <c r="GDM78" s="242"/>
      <c r="GDN78" s="242"/>
      <c r="GDO78" s="242"/>
      <c r="GDP78" s="242"/>
      <c r="GDQ78" s="242"/>
      <c r="GDR78" s="242"/>
      <c r="GDS78" s="242"/>
      <c r="GDT78" s="242"/>
      <c r="GDU78" s="242"/>
      <c r="GDV78" s="242"/>
      <c r="GDW78" s="242"/>
      <c r="GDX78" s="242"/>
      <c r="GDY78" s="242"/>
      <c r="GDZ78" s="242"/>
      <c r="GEA78" s="242"/>
      <c r="GEB78" s="242"/>
      <c r="GEC78" s="242"/>
      <c r="GED78" s="242"/>
      <c r="GEE78" s="242"/>
      <c r="GEF78" s="242"/>
      <c r="GEG78" s="242"/>
      <c r="GEH78" s="242"/>
      <c r="GEI78" s="242"/>
      <c r="GEJ78" s="242"/>
      <c r="GEK78" s="242"/>
      <c r="GEL78" s="242"/>
      <c r="GEM78" s="242"/>
      <c r="GEN78" s="242"/>
      <c r="GEO78" s="242"/>
      <c r="GEP78" s="242"/>
      <c r="GEQ78" s="242"/>
      <c r="GER78" s="242"/>
      <c r="GES78" s="242"/>
      <c r="GET78" s="242"/>
      <c r="GEU78" s="242"/>
      <c r="GEV78" s="242"/>
      <c r="GEW78" s="242"/>
      <c r="GEX78" s="242"/>
      <c r="GEY78" s="242"/>
      <c r="GEZ78" s="242"/>
      <c r="GFA78" s="242"/>
      <c r="GFB78" s="242"/>
      <c r="GFC78" s="242"/>
      <c r="GFD78" s="242"/>
      <c r="GFE78" s="242"/>
      <c r="GFF78" s="242"/>
      <c r="GFG78" s="242"/>
      <c r="GFH78" s="242"/>
      <c r="GFI78" s="242"/>
      <c r="GFJ78" s="242"/>
      <c r="GFK78" s="242"/>
      <c r="GFL78" s="242"/>
      <c r="GFM78" s="242"/>
      <c r="GFN78" s="242"/>
      <c r="GFO78" s="242"/>
      <c r="GFP78" s="242"/>
      <c r="GFQ78" s="242"/>
      <c r="GFR78" s="242"/>
      <c r="GFS78" s="242"/>
      <c r="GFT78" s="242"/>
      <c r="GFU78" s="242"/>
      <c r="GFV78" s="242"/>
      <c r="GFW78" s="242"/>
      <c r="GFX78" s="242"/>
      <c r="GFY78" s="242"/>
      <c r="GFZ78" s="242"/>
      <c r="GGA78" s="242"/>
      <c r="GGB78" s="242"/>
      <c r="GGC78" s="242"/>
      <c r="GGD78" s="242"/>
      <c r="GGE78" s="242"/>
      <c r="GGF78" s="242"/>
      <c r="GGG78" s="242"/>
      <c r="GGH78" s="242"/>
      <c r="GGI78" s="242"/>
      <c r="GGJ78" s="242"/>
      <c r="GGK78" s="242"/>
      <c r="GGL78" s="242"/>
      <c r="GGM78" s="242"/>
      <c r="GGN78" s="242"/>
      <c r="GGO78" s="242"/>
      <c r="GGP78" s="242"/>
      <c r="GGQ78" s="242"/>
      <c r="GGR78" s="242"/>
      <c r="GGS78" s="242"/>
      <c r="GGT78" s="242"/>
      <c r="GGU78" s="242"/>
      <c r="GGV78" s="242"/>
      <c r="GGW78" s="242"/>
      <c r="GGX78" s="242"/>
      <c r="GGY78" s="242"/>
      <c r="GGZ78" s="242"/>
      <c r="GHA78" s="242"/>
      <c r="GHB78" s="242"/>
      <c r="GHC78" s="242"/>
      <c r="GHD78" s="242"/>
      <c r="GHE78" s="242"/>
      <c r="GHF78" s="242"/>
      <c r="GHG78" s="242"/>
      <c r="GHH78" s="242"/>
      <c r="GHI78" s="242"/>
      <c r="GHJ78" s="242"/>
      <c r="GHK78" s="242"/>
      <c r="GHL78" s="242"/>
      <c r="GHM78" s="242"/>
      <c r="GHN78" s="242"/>
      <c r="GHO78" s="242"/>
      <c r="GHP78" s="242"/>
      <c r="GHQ78" s="242"/>
      <c r="GHR78" s="242"/>
      <c r="GHS78" s="242"/>
      <c r="GHT78" s="242"/>
      <c r="GHU78" s="242"/>
      <c r="GHV78" s="242"/>
      <c r="GHW78" s="242"/>
      <c r="GHX78" s="242"/>
      <c r="GHY78" s="242"/>
      <c r="GHZ78" s="242"/>
      <c r="GIA78" s="242"/>
      <c r="GIB78" s="242"/>
      <c r="GIC78" s="242"/>
      <c r="GID78" s="242"/>
      <c r="GIE78" s="242"/>
      <c r="GIF78" s="242"/>
      <c r="GIG78" s="242"/>
      <c r="GIH78" s="242"/>
      <c r="GII78" s="242"/>
      <c r="GIJ78" s="242"/>
      <c r="GIK78" s="242"/>
      <c r="GIL78" s="242"/>
      <c r="GIM78" s="242"/>
      <c r="GIN78" s="242"/>
      <c r="GIO78" s="242"/>
      <c r="GIP78" s="242"/>
      <c r="GIQ78" s="242"/>
      <c r="GIR78" s="242"/>
      <c r="GIS78" s="242"/>
      <c r="GIT78" s="242"/>
      <c r="GIU78" s="242"/>
      <c r="GIV78" s="242"/>
      <c r="GIW78" s="242"/>
      <c r="GIX78" s="242"/>
      <c r="GIY78" s="242"/>
      <c r="GIZ78" s="242"/>
      <c r="GJA78" s="242"/>
      <c r="GJB78" s="242"/>
      <c r="GJC78" s="242"/>
      <c r="GJD78" s="242"/>
      <c r="GJE78" s="242"/>
      <c r="GJF78" s="242"/>
      <c r="GJG78" s="242"/>
      <c r="GJH78" s="242"/>
      <c r="GJI78" s="242"/>
      <c r="GJJ78" s="242"/>
      <c r="GJK78" s="242"/>
      <c r="GJL78" s="242"/>
      <c r="GJM78" s="242"/>
      <c r="GJN78" s="242"/>
      <c r="GJO78" s="242"/>
      <c r="GJP78" s="242"/>
      <c r="GJQ78" s="242"/>
      <c r="GJR78" s="242"/>
      <c r="GJS78" s="242"/>
      <c r="GJT78" s="242"/>
      <c r="GJU78" s="242"/>
      <c r="GJV78" s="242"/>
      <c r="GJW78" s="242"/>
      <c r="GJX78" s="242"/>
      <c r="GJY78" s="242"/>
      <c r="GJZ78" s="242"/>
      <c r="GKA78" s="242"/>
      <c r="GKB78" s="242"/>
      <c r="GKC78" s="242"/>
      <c r="GKD78" s="242"/>
      <c r="GKE78" s="242"/>
      <c r="GKF78" s="242"/>
      <c r="GKG78" s="242"/>
      <c r="GKH78" s="242"/>
      <c r="GKI78" s="242"/>
      <c r="GKJ78" s="242"/>
      <c r="GKK78" s="242"/>
      <c r="GKL78" s="242"/>
      <c r="GKM78" s="242"/>
      <c r="GKN78" s="242"/>
      <c r="GKO78" s="242"/>
      <c r="GKP78" s="242"/>
      <c r="GKQ78" s="242"/>
      <c r="GKR78" s="242"/>
      <c r="GKS78" s="242"/>
      <c r="GKT78" s="242"/>
      <c r="GKU78" s="242"/>
      <c r="GKV78" s="242"/>
      <c r="GKW78" s="242"/>
      <c r="GKX78" s="242"/>
      <c r="GKY78" s="242"/>
      <c r="GKZ78" s="242"/>
      <c r="GLA78" s="242"/>
      <c r="GLB78" s="242"/>
      <c r="GLC78" s="242"/>
      <c r="GLD78" s="242"/>
      <c r="GLE78" s="242"/>
      <c r="GLF78" s="242"/>
      <c r="GLG78" s="242"/>
      <c r="GLH78" s="242"/>
      <c r="GLI78" s="242"/>
      <c r="GLJ78" s="242"/>
      <c r="GLK78" s="242"/>
      <c r="GLL78" s="242"/>
      <c r="GLM78" s="242"/>
      <c r="GLN78" s="242"/>
      <c r="GLO78" s="242"/>
      <c r="GLP78" s="242"/>
      <c r="GLQ78" s="242"/>
      <c r="GLR78" s="242"/>
      <c r="GLS78" s="242"/>
      <c r="GLT78" s="242"/>
      <c r="GLU78" s="242"/>
      <c r="GLV78" s="242"/>
      <c r="GLW78" s="242"/>
      <c r="GLX78" s="242"/>
      <c r="GLY78" s="242"/>
      <c r="GLZ78" s="242"/>
      <c r="GMA78" s="242"/>
      <c r="GMB78" s="242"/>
      <c r="GMC78" s="242"/>
      <c r="GMD78" s="242"/>
      <c r="GME78" s="242"/>
      <c r="GMF78" s="242"/>
      <c r="GMG78" s="242"/>
      <c r="GMH78" s="242"/>
      <c r="GMI78" s="242"/>
      <c r="GMJ78" s="242"/>
      <c r="GMK78" s="242"/>
      <c r="GML78" s="242"/>
      <c r="GMM78" s="242"/>
      <c r="GMN78" s="242"/>
      <c r="GMO78" s="242"/>
      <c r="GMP78" s="242"/>
      <c r="GMQ78" s="242"/>
      <c r="GMR78" s="242"/>
      <c r="GMS78" s="242"/>
      <c r="GMT78" s="242"/>
      <c r="GMU78" s="242"/>
      <c r="GMV78" s="242"/>
      <c r="GMW78" s="242"/>
      <c r="GMX78" s="242"/>
      <c r="GMY78" s="242"/>
      <c r="GMZ78" s="242"/>
      <c r="GNA78" s="242"/>
      <c r="GNB78" s="242"/>
      <c r="GNC78" s="242"/>
      <c r="GND78" s="242"/>
      <c r="GNE78" s="242"/>
      <c r="GNF78" s="242"/>
      <c r="GNG78" s="242"/>
      <c r="GNH78" s="242"/>
      <c r="GNI78" s="242"/>
      <c r="GNJ78" s="242"/>
      <c r="GNK78" s="242"/>
      <c r="GNL78" s="242"/>
      <c r="GNM78" s="242"/>
      <c r="GNN78" s="242"/>
      <c r="GNO78" s="242"/>
      <c r="GNP78" s="242"/>
      <c r="GNQ78" s="242"/>
      <c r="GNR78" s="242"/>
      <c r="GNS78" s="242"/>
      <c r="GNT78" s="242"/>
      <c r="GNU78" s="242"/>
      <c r="GNV78" s="242"/>
      <c r="GNW78" s="242"/>
      <c r="GNX78" s="242"/>
      <c r="GNY78" s="242"/>
      <c r="GNZ78" s="242"/>
      <c r="GOA78" s="242"/>
      <c r="GOB78" s="242"/>
      <c r="GOC78" s="242"/>
      <c r="GOD78" s="242"/>
      <c r="GOE78" s="242"/>
      <c r="GOF78" s="242"/>
      <c r="GOG78" s="242"/>
      <c r="GOH78" s="242"/>
      <c r="GOI78" s="242"/>
      <c r="GOJ78" s="242"/>
      <c r="GOK78" s="242"/>
      <c r="GOL78" s="242"/>
      <c r="GOM78" s="242"/>
      <c r="GON78" s="242"/>
      <c r="GOO78" s="242"/>
      <c r="GOP78" s="242"/>
      <c r="GOQ78" s="242"/>
      <c r="GOR78" s="242"/>
      <c r="GOS78" s="242"/>
      <c r="GOT78" s="242"/>
      <c r="GOU78" s="242"/>
      <c r="GOV78" s="242"/>
      <c r="GOW78" s="242"/>
      <c r="GOX78" s="242"/>
      <c r="GOY78" s="242"/>
      <c r="GOZ78" s="242"/>
      <c r="GPA78" s="242"/>
      <c r="GPB78" s="242"/>
      <c r="GPC78" s="242"/>
      <c r="GPD78" s="242"/>
      <c r="GPE78" s="242"/>
      <c r="GPF78" s="242"/>
      <c r="GPG78" s="242"/>
      <c r="GPH78" s="242"/>
      <c r="GPI78" s="242"/>
      <c r="GPJ78" s="242"/>
      <c r="GPK78" s="242"/>
      <c r="GPL78" s="242"/>
      <c r="GPM78" s="242"/>
      <c r="GPN78" s="242"/>
      <c r="GPO78" s="242"/>
      <c r="GPP78" s="242"/>
      <c r="GPQ78" s="242"/>
      <c r="GPR78" s="242"/>
      <c r="GPS78" s="242"/>
      <c r="GPT78" s="242"/>
      <c r="GPU78" s="242"/>
      <c r="GPV78" s="242"/>
      <c r="GPW78" s="242"/>
      <c r="GPX78" s="242"/>
      <c r="GPY78" s="242"/>
      <c r="GPZ78" s="242"/>
      <c r="GQA78" s="242"/>
      <c r="GQB78" s="242"/>
      <c r="GQC78" s="242"/>
      <c r="GQD78" s="242"/>
      <c r="GQE78" s="242"/>
      <c r="GQF78" s="242"/>
      <c r="GQG78" s="242"/>
      <c r="GQH78" s="242"/>
      <c r="GQI78" s="242"/>
      <c r="GQJ78" s="242"/>
      <c r="GQK78" s="242"/>
      <c r="GQL78" s="242"/>
      <c r="GQM78" s="242"/>
      <c r="GQN78" s="242"/>
      <c r="GQO78" s="242"/>
      <c r="GQP78" s="242"/>
      <c r="GQQ78" s="242"/>
      <c r="GQR78" s="242"/>
      <c r="GQS78" s="242"/>
      <c r="GQT78" s="242"/>
      <c r="GQU78" s="242"/>
      <c r="GQV78" s="242"/>
      <c r="GQW78" s="242"/>
      <c r="GQX78" s="242"/>
      <c r="GQY78" s="242"/>
      <c r="GQZ78" s="242"/>
      <c r="GRA78" s="242"/>
      <c r="GRB78" s="242"/>
      <c r="GRC78" s="242"/>
      <c r="GRD78" s="242"/>
      <c r="GRE78" s="242"/>
      <c r="GRF78" s="242"/>
      <c r="GRG78" s="242"/>
      <c r="GRH78" s="242"/>
      <c r="GRI78" s="242"/>
      <c r="GRJ78" s="242"/>
      <c r="GRK78" s="242"/>
      <c r="GRL78" s="242"/>
      <c r="GRM78" s="242"/>
      <c r="GRN78" s="242"/>
      <c r="GRO78" s="242"/>
      <c r="GRP78" s="242"/>
      <c r="GRQ78" s="242"/>
      <c r="GRR78" s="242"/>
      <c r="GRS78" s="242"/>
      <c r="GRT78" s="242"/>
      <c r="GRU78" s="242"/>
      <c r="GRV78" s="242"/>
      <c r="GRW78" s="242"/>
      <c r="GRX78" s="242"/>
      <c r="GRY78" s="242"/>
      <c r="GRZ78" s="242"/>
      <c r="GSA78" s="242"/>
      <c r="GSB78" s="242"/>
      <c r="GSC78" s="242"/>
      <c r="GSD78" s="242"/>
      <c r="GSE78" s="242"/>
      <c r="GSF78" s="242"/>
      <c r="GSG78" s="242"/>
      <c r="GSH78" s="242"/>
      <c r="GSI78" s="242"/>
      <c r="GSJ78" s="242"/>
      <c r="GSK78" s="242"/>
      <c r="GSL78" s="242"/>
      <c r="GSM78" s="242"/>
      <c r="GSN78" s="242"/>
      <c r="GSO78" s="242"/>
      <c r="GSP78" s="242"/>
      <c r="GSQ78" s="242"/>
      <c r="GSR78" s="242"/>
      <c r="GSS78" s="242"/>
      <c r="GST78" s="242"/>
      <c r="GSU78" s="242"/>
      <c r="GSV78" s="242"/>
      <c r="GSW78" s="242"/>
      <c r="GSX78" s="242"/>
      <c r="GSY78" s="242"/>
      <c r="GSZ78" s="242"/>
      <c r="GTA78" s="242"/>
      <c r="GTB78" s="242"/>
      <c r="GTC78" s="242"/>
      <c r="GTD78" s="242"/>
      <c r="GTE78" s="242"/>
      <c r="GTF78" s="242"/>
      <c r="GTG78" s="242"/>
      <c r="GTH78" s="242"/>
      <c r="GTI78" s="242"/>
      <c r="GTJ78" s="242"/>
      <c r="GTK78" s="242"/>
      <c r="GTL78" s="242"/>
      <c r="GTM78" s="242"/>
      <c r="GTN78" s="242"/>
      <c r="GTO78" s="242"/>
      <c r="GTP78" s="242"/>
      <c r="GTQ78" s="242"/>
      <c r="GTR78" s="242"/>
      <c r="GTS78" s="242"/>
      <c r="GTT78" s="242"/>
      <c r="GTU78" s="242"/>
      <c r="GTV78" s="242"/>
      <c r="GTW78" s="242"/>
      <c r="GTX78" s="242"/>
      <c r="GTY78" s="242"/>
      <c r="GTZ78" s="242"/>
      <c r="GUA78" s="242"/>
      <c r="GUB78" s="242"/>
      <c r="GUC78" s="242"/>
      <c r="GUD78" s="242"/>
      <c r="GUE78" s="242"/>
      <c r="GUF78" s="242"/>
      <c r="GUG78" s="242"/>
      <c r="GUH78" s="242"/>
      <c r="GUI78" s="242"/>
      <c r="GUJ78" s="242"/>
      <c r="GUK78" s="242"/>
      <c r="GUL78" s="242"/>
      <c r="GUM78" s="242"/>
      <c r="GUN78" s="242"/>
      <c r="GUO78" s="242"/>
      <c r="GUP78" s="242"/>
      <c r="GUQ78" s="242"/>
      <c r="GUR78" s="242"/>
      <c r="GUS78" s="242"/>
      <c r="GUT78" s="242"/>
      <c r="GUU78" s="242"/>
      <c r="GUV78" s="242"/>
      <c r="GUW78" s="242"/>
      <c r="GUX78" s="242"/>
      <c r="GUY78" s="242"/>
      <c r="GUZ78" s="242"/>
      <c r="GVA78" s="242"/>
      <c r="GVB78" s="242"/>
      <c r="GVC78" s="242"/>
      <c r="GVD78" s="242"/>
      <c r="GVE78" s="242"/>
      <c r="GVF78" s="242"/>
      <c r="GVG78" s="242"/>
      <c r="GVH78" s="242"/>
      <c r="GVI78" s="242"/>
      <c r="GVJ78" s="242"/>
      <c r="GVK78" s="242"/>
      <c r="GVL78" s="242"/>
      <c r="GVM78" s="242"/>
      <c r="GVN78" s="242"/>
      <c r="GVO78" s="242"/>
      <c r="GVP78" s="242"/>
      <c r="GVQ78" s="242"/>
      <c r="GVR78" s="242"/>
      <c r="GVS78" s="242"/>
      <c r="GVT78" s="242"/>
      <c r="GVU78" s="242"/>
      <c r="GVV78" s="242"/>
      <c r="GVW78" s="242"/>
      <c r="GVX78" s="242"/>
      <c r="GVY78" s="242"/>
      <c r="GVZ78" s="242"/>
      <c r="GWA78" s="242"/>
      <c r="GWB78" s="242"/>
      <c r="GWC78" s="242"/>
      <c r="GWD78" s="242"/>
      <c r="GWE78" s="242"/>
      <c r="GWF78" s="242"/>
      <c r="GWG78" s="242"/>
      <c r="GWH78" s="242"/>
      <c r="GWI78" s="242"/>
      <c r="GWJ78" s="242"/>
      <c r="GWK78" s="242"/>
      <c r="GWL78" s="242"/>
      <c r="GWM78" s="242"/>
      <c r="GWN78" s="242"/>
      <c r="GWO78" s="242"/>
      <c r="GWP78" s="242"/>
      <c r="GWQ78" s="242"/>
      <c r="GWR78" s="242"/>
      <c r="GWS78" s="242"/>
      <c r="GWT78" s="242"/>
      <c r="GWU78" s="242"/>
      <c r="GWV78" s="242"/>
      <c r="GWW78" s="242"/>
      <c r="GWX78" s="242"/>
      <c r="GWY78" s="242"/>
      <c r="GWZ78" s="242"/>
      <c r="GXA78" s="242"/>
      <c r="GXB78" s="242"/>
      <c r="GXC78" s="242"/>
      <c r="GXD78" s="242"/>
      <c r="GXE78" s="242"/>
      <c r="GXF78" s="242"/>
      <c r="GXG78" s="242"/>
      <c r="GXH78" s="242"/>
      <c r="GXI78" s="242"/>
      <c r="GXJ78" s="242"/>
      <c r="GXK78" s="242"/>
      <c r="GXL78" s="242"/>
      <c r="GXM78" s="242"/>
      <c r="GXN78" s="242"/>
      <c r="GXO78" s="242"/>
      <c r="GXP78" s="242"/>
      <c r="GXQ78" s="242"/>
      <c r="GXR78" s="242"/>
      <c r="GXS78" s="242"/>
      <c r="GXT78" s="242"/>
      <c r="GXU78" s="242"/>
      <c r="GXV78" s="242"/>
      <c r="GXW78" s="242"/>
      <c r="GXX78" s="242"/>
      <c r="GXY78" s="242"/>
      <c r="GXZ78" s="242"/>
      <c r="GYA78" s="242"/>
      <c r="GYB78" s="242"/>
      <c r="GYC78" s="242"/>
      <c r="GYD78" s="242"/>
      <c r="GYE78" s="242"/>
      <c r="GYF78" s="242"/>
      <c r="GYG78" s="242"/>
      <c r="GYH78" s="242"/>
      <c r="GYI78" s="242"/>
      <c r="GYJ78" s="242"/>
      <c r="GYK78" s="242"/>
      <c r="GYL78" s="242"/>
      <c r="GYM78" s="242"/>
      <c r="GYN78" s="242"/>
      <c r="GYO78" s="242"/>
      <c r="GYP78" s="242"/>
      <c r="GYQ78" s="242"/>
      <c r="GYR78" s="242"/>
      <c r="GYS78" s="242"/>
      <c r="GYT78" s="242"/>
      <c r="GYU78" s="242"/>
      <c r="GYV78" s="242"/>
      <c r="GYW78" s="242"/>
      <c r="GYX78" s="242"/>
      <c r="GYY78" s="242"/>
      <c r="GYZ78" s="242"/>
      <c r="GZA78" s="242"/>
      <c r="GZB78" s="242"/>
      <c r="GZC78" s="242"/>
      <c r="GZD78" s="242"/>
      <c r="GZE78" s="242"/>
      <c r="GZF78" s="242"/>
      <c r="GZG78" s="242"/>
      <c r="GZH78" s="242"/>
      <c r="GZI78" s="242"/>
      <c r="GZJ78" s="242"/>
      <c r="GZK78" s="242"/>
      <c r="GZL78" s="242"/>
      <c r="GZM78" s="242"/>
      <c r="GZN78" s="242"/>
      <c r="GZO78" s="242"/>
      <c r="GZP78" s="242"/>
      <c r="GZQ78" s="242"/>
      <c r="GZR78" s="242"/>
      <c r="GZS78" s="242"/>
      <c r="GZT78" s="242"/>
      <c r="GZU78" s="242"/>
      <c r="GZV78" s="242"/>
      <c r="GZW78" s="242"/>
      <c r="GZX78" s="242"/>
      <c r="GZY78" s="242"/>
      <c r="GZZ78" s="242"/>
      <c r="HAA78" s="242"/>
      <c r="HAB78" s="242"/>
      <c r="HAC78" s="242"/>
      <c r="HAD78" s="242"/>
      <c r="HAE78" s="242"/>
      <c r="HAF78" s="242"/>
      <c r="HAG78" s="242"/>
      <c r="HAH78" s="242"/>
      <c r="HAI78" s="242"/>
      <c r="HAJ78" s="242"/>
      <c r="HAK78" s="242"/>
      <c r="HAL78" s="242"/>
      <c r="HAM78" s="242"/>
      <c r="HAN78" s="242"/>
      <c r="HAO78" s="242"/>
      <c r="HAP78" s="242"/>
      <c r="HAQ78" s="242"/>
      <c r="HAR78" s="242"/>
      <c r="HAS78" s="242"/>
      <c r="HAT78" s="242"/>
      <c r="HAU78" s="242"/>
      <c r="HAV78" s="242"/>
      <c r="HAW78" s="242"/>
      <c r="HAX78" s="242"/>
      <c r="HAY78" s="242"/>
      <c r="HAZ78" s="242"/>
      <c r="HBA78" s="242"/>
      <c r="HBB78" s="242"/>
      <c r="HBC78" s="242"/>
      <c r="HBD78" s="242"/>
      <c r="HBE78" s="242"/>
      <c r="HBF78" s="242"/>
      <c r="HBG78" s="242"/>
      <c r="HBH78" s="242"/>
      <c r="HBI78" s="242"/>
      <c r="HBJ78" s="242"/>
      <c r="HBK78" s="242"/>
      <c r="HBL78" s="242"/>
      <c r="HBM78" s="242"/>
      <c r="HBN78" s="242"/>
      <c r="HBO78" s="242"/>
      <c r="HBP78" s="242"/>
      <c r="HBQ78" s="242"/>
      <c r="HBR78" s="242"/>
      <c r="HBS78" s="242"/>
      <c r="HBT78" s="242"/>
      <c r="HBU78" s="242"/>
      <c r="HBV78" s="242"/>
      <c r="HBW78" s="242"/>
      <c r="HBX78" s="242"/>
      <c r="HBY78" s="242"/>
      <c r="HBZ78" s="242"/>
      <c r="HCA78" s="242"/>
      <c r="HCB78" s="242"/>
      <c r="HCC78" s="242"/>
      <c r="HCD78" s="242"/>
      <c r="HCE78" s="242"/>
      <c r="HCF78" s="242"/>
      <c r="HCG78" s="242"/>
      <c r="HCH78" s="242"/>
      <c r="HCI78" s="242"/>
      <c r="HCJ78" s="242"/>
      <c r="HCK78" s="242"/>
      <c r="HCL78" s="242"/>
      <c r="HCM78" s="242"/>
      <c r="HCN78" s="242"/>
      <c r="HCO78" s="242"/>
      <c r="HCP78" s="242"/>
      <c r="HCQ78" s="242"/>
      <c r="HCR78" s="242"/>
      <c r="HCS78" s="242"/>
      <c r="HCT78" s="242"/>
      <c r="HCU78" s="242"/>
      <c r="HCV78" s="242"/>
      <c r="HCW78" s="242"/>
      <c r="HCX78" s="242"/>
      <c r="HCY78" s="242"/>
      <c r="HCZ78" s="242"/>
      <c r="HDA78" s="242"/>
      <c r="HDB78" s="242"/>
      <c r="HDC78" s="242"/>
      <c r="HDD78" s="242"/>
      <c r="HDE78" s="242"/>
      <c r="HDF78" s="242"/>
      <c r="HDG78" s="242"/>
      <c r="HDH78" s="242"/>
      <c r="HDI78" s="242"/>
      <c r="HDJ78" s="242"/>
      <c r="HDK78" s="242"/>
      <c r="HDL78" s="242"/>
      <c r="HDM78" s="242"/>
      <c r="HDN78" s="242"/>
      <c r="HDO78" s="242"/>
      <c r="HDP78" s="242"/>
      <c r="HDQ78" s="242"/>
      <c r="HDR78" s="242"/>
      <c r="HDS78" s="242"/>
      <c r="HDT78" s="242"/>
      <c r="HDU78" s="242"/>
      <c r="HDV78" s="242"/>
      <c r="HDW78" s="242"/>
      <c r="HDX78" s="242"/>
      <c r="HDY78" s="242"/>
      <c r="HDZ78" s="242"/>
      <c r="HEA78" s="242"/>
      <c r="HEB78" s="242"/>
      <c r="HEC78" s="242"/>
      <c r="HED78" s="242"/>
      <c r="HEE78" s="242"/>
      <c r="HEF78" s="242"/>
      <c r="HEG78" s="242"/>
      <c r="HEH78" s="242"/>
      <c r="HEI78" s="242"/>
      <c r="HEJ78" s="242"/>
      <c r="HEK78" s="242"/>
      <c r="HEL78" s="242"/>
      <c r="HEM78" s="242"/>
      <c r="HEN78" s="242"/>
      <c r="HEO78" s="242"/>
      <c r="HEP78" s="242"/>
      <c r="HEQ78" s="242"/>
      <c r="HER78" s="242"/>
      <c r="HES78" s="242"/>
      <c r="HET78" s="242"/>
      <c r="HEU78" s="242"/>
      <c r="HEV78" s="242"/>
      <c r="HEW78" s="242"/>
      <c r="HEX78" s="242"/>
      <c r="HEY78" s="242"/>
      <c r="HEZ78" s="242"/>
      <c r="HFA78" s="242"/>
      <c r="HFB78" s="242"/>
      <c r="HFC78" s="242"/>
      <c r="HFD78" s="242"/>
      <c r="HFE78" s="242"/>
      <c r="HFF78" s="242"/>
      <c r="HFG78" s="242"/>
      <c r="HFH78" s="242"/>
      <c r="HFI78" s="242"/>
      <c r="HFJ78" s="242"/>
      <c r="HFK78" s="242"/>
      <c r="HFL78" s="242"/>
      <c r="HFM78" s="242"/>
      <c r="HFN78" s="242"/>
      <c r="HFO78" s="242"/>
      <c r="HFP78" s="242"/>
      <c r="HFQ78" s="242"/>
      <c r="HFR78" s="242"/>
      <c r="HFS78" s="242"/>
      <c r="HFT78" s="242"/>
      <c r="HFU78" s="242"/>
      <c r="HFV78" s="242"/>
      <c r="HFW78" s="242"/>
      <c r="HFX78" s="242"/>
      <c r="HFY78" s="242"/>
      <c r="HFZ78" s="242"/>
      <c r="HGA78" s="242"/>
      <c r="HGB78" s="242"/>
      <c r="HGC78" s="242"/>
      <c r="HGD78" s="242"/>
      <c r="HGE78" s="242"/>
      <c r="HGF78" s="242"/>
      <c r="HGG78" s="242"/>
      <c r="HGH78" s="242"/>
      <c r="HGI78" s="242"/>
      <c r="HGJ78" s="242"/>
      <c r="HGK78" s="242"/>
      <c r="HGL78" s="242"/>
      <c r="HGM78" s="242"/>
      <c r="HGN78" s="242"/>
      <c r="HGO78" s="242"/>
      <c r="HGP78" s="242"/>
      <c r="HGQ78" s="242"/>
      <c r="HGR78" s="242"/>
      <c r="HGS78" s="242"/>
      <c r="HGT78" s="242"/>
      <c r="HGU78" s="242"/>
      <c r="HGV78" s="242"/>
      <c r="HGW78" s="242"/>
      <c r="HGX78" s="242"/>
      <c r="HGY78" s="242"/>
      <c r="HGZ78" s="242"/>
      <c r="HHA78" s="242"/>
      <c r="HHB78" s="242"/>
      <c r="HHC78" s="242"/>
      <c r="HHD78" s="242"/>
      <c r="HHE78" s="242"/>
      <c r="HHF78" s="242"/>
      <c r="HHG78" s="242"/>
      <c r="HHH78" s="242"/>
      <c r="HHI78" s="242"/>
      <c r="HHJ78" s="242"/>
      <c r="HHK78" s="242"/>
      <c r="HHL78" s="242"/>
      <c r="HHM78" s="242"/>
      <c r="HHN78" s="242"/>
      <c r="HHO78" s="242"/>
      <c r="HHP78" s="242"/>
      <c r="HHQ78" s="242"/>
      <c r="HHR78" s="242"/>
      <c r="HHS78" s="242"/>
      <c r="HHT78" s="242"/>
      <c r="HHU78" s="242"/>
      <c r="HHV78" s="242"/>
      <c r="HHW78" s="242"/>
      <c r="HHX78" s="242"/>
      <c r="HHY78" s="242"/>
      <c r="HHZ78" s="242"/>
      <c r="HIA78" s="242"/>
      <c r="HIB78" s="242"/>
      <c r="HIC78" s="242"/>
      <c r="HID78" s="242"/>
      <c r="HIE78" s="242"/>
      <c r="HIF78" s="242"/>
      <c r="HIG78" s="242"/>
      <c r="HIH78" s="242"/>
      <c r="HII78" s="242"/>
      <c r="HIJ78" s="242"/>
      <c r="HIK78" s="242"/>
      <c r="HIL78" s="242"/>
      <c r="HIM78" s="242"/>
      <c r="HIN78" s="242"/>
      <c r="HIO78" s="242"/>
      <c r="HIP78" s="242"/>
      <c r="HIQ78" s="242"/>
      <c r="HIR78" s="242"/>
      <c r="HIS78" s="242"/>
      <c r="HIT78" s="242"/>
      <c r="HIU78" s="242"/>
      <c r="HIV78" s="242"/>
      <c r="HIW78" s="242"/>
      <c r="HIX78" s="242"/>
      <c r="HIY78" s="242"/>
      <c r="HIZ78" s="242"/>
      <c r="HJA78" s="242"/>
      <c r="HJB78" s="242"/>
      <c r="HJC78" s="242"/>
      <c r="HJD78" s="242"/>
      <c r="HJE78" s="242"/>
      <c r="HJF78" s="242"/>
      <c r="HJG78" s="242"/>
      <c r="HJH78" s="242"/>
      <c r="HJI78" s="242"/>
      <c r="HJJ78" s="242"/>
      <c r="HJK78" s="242"/>
      <c r="HJL78" s="242"/>
      <c r="HJM78" s="242"/>
      <c r="HJN78" s="242"/>
      <c r="HJO78" s="242"/>
      <c r="HJP78" s="242"/>
      <c r="HJQ78" s="242"/>
      <c r="HJR78" s="242"/>
      <c r="HJS78" s="242"/>
      <c r="HJT78" s="242"/>
      <c r="HJU78" s="242"/>
      <c r="HJV78" s="242"/>
      <c r="HJW78" s="242"/>
      <c r="HJX78" s="242"/>
      <c r="HJY78" s="242"/>
      <c r="HJZ78" s="242"/>
      <c r="HKA78" s="242"/>
      <c r="HKB78" s="242"/>
      <c r="HKC78" s="242"/>
      <c r="HKD78" s="242"/>
      <c r="HKE78" s="242"/>
      <c r="HKF78" s="242"/>
      <c r="HKG78" s="242"/>
      <c r="HKH78" s="242"/>
      <c r="HKI78" s="242"/>
      <c r="HKJ78" s="242"/>
      <c r="HKK78" s="242"/>
      <c r="HKL78" s="242"/>
      <c r="HKM78" s="242"/>
      <c r="HKN78" s="242"/>
      <c r="HKO78" s="242"/>
      <c r="HKP78" s="242"/>
      <c r="HKQ78" s="242"/>
      <c r="HKR78" s="242"/>
      <c r="HKS78" s="242"/>
      <c r="HKT78" s="242"/>
      <c r="HKU78" s="242"/>
      <c r="HKV78" s="242"/>
      <c r="HKW78" s="242"/>
      <c r="HKX78" s="242"/>
      <c r="HKY78" s="242"/>
      <c r="HKZ78" s="242"/>
      <c r="HLA78" s="242"/>
      <c r="HLB78" s="242"/>
      <c r="HLC78" s="242"/>
      <c r="HLD78" s="242"/>
      <c r="HLE78" s="242"/>
      <c r="HLF78" s="242"/>
      <c r="HLG78" s="242"/>
      <c r="HLH78" s="242"/>
      <c r="HLI78" s="242"/>
      <c r="HLJ78" s="242"/>
      <c r="HLK78" s="242"/>
      <c r="HLL78" s="242"/>
      <c r="HLM78" s="242"/>
      <c r="HLN78" s="242"/>
      <c r="HLO78" s="242"/>
      <c r="HLP78" s="242"/>
      <c r="HLQ78" s="242"/>
      <c r="HLR78" s="242"/>
      <c r="HLS78" s="242"/>
      <c r="HLT78" s="242"/>
      <c r="HLU78" s="242"/>
      <c r="HLV78" s="242"/>
      <c r="HLW78" s="242"/>
      <c r="HLX78" s="242"/>
      <c r="HLY78" s="242"/>
      <c r="HLZ78" s="242"/>
      <c r="HMA78" s="242"/>
      <c r="HMB78" s="242"/>
      <c r="HMC78" s="242"/>
      <c r="HMD78" s="242"/>
      <c r="HME78" s="242"/>
      <c r="HMF78" s="242"/>
      <c r="HMG78" s="242"/>
      <c r="HMH78" s="242"/>
      <c r="HMI78" s="242"/>
      <c r="HMJ78" s="242"/>
      <c r="HMK78" s="242"/>
      <c r="HML78" s="242"/>
      <c r="HMM78" s="242"/>
      <c r="HMN78" s="242"/>
      <c r="HMO78" s="242"/>
      <c r="HMP78" s="242"/>
      <c r="HMQ78" s="242"/>
      <c r="HMR78" s="242"/>
      <c r="HMS78" s="242"/>
      <c r="HMT78" s="242"/>
      <c r="HMU78" s="242"/>
      <c r="HMV78" s="242"/>
      <c r="HMW78" s="242"/>
      <c r="HMX78" s="242"/>
      <c r="HMY78" s="242"/>
      <c r="HMZ78" s="242"/>
      <c r="HNA78" s="242"/>
      <c r="HNB78" s="242"/>
      <c r="HNC78" s="242"/>
      <c r="HND78" s="242"/>
      <c r="HNE78" s="242"/>
      <c r="HNF78" s="242"/>
      <c r="HNG78" s="242"/>
      <c r="HNH78" s="242"/>
      <c r="HNI78" s="242"/>
      <c r="HNJ78" s="242"/>
      <c r="HNK78" s="242"/>
      <c r="HNL78" s="242"/>
      <c r="HNM78" s="242"/>
      <c r="HNN78" s="242"/>
      <c r="HNO78" s="242"/>
      <c r="HNP78" s="242"/>
      <c r="HNQ78" s="242"/>
      <c r="HNR78" s="242"/>
      <c r="HNS78" s="242"/>
      <c r="HNT78" s="242"/>
      <c r="HNU78" s="242"/>
      <c r="HNV78" s="242"/>
      <c r="HNW78" s="242"/>
      <c r="HNX78" s="242"/>
      <c r="HNY78" s="242"/>
      <c r="HNZ78" s="242"/>
      <c r="HOA78" s="242"/>
      <c r="HOB78" s="242"/>
      <c r="HOC78" s="242"/>
      <c r="HOD78" s="242"/>
      <c r="HOE78" s="242"/>
      <c r="HOF78" s="242"/>
      <c r="HOG78" s="242"/>
      <c r="HOH78" s="242"/>
      <c r="HOI78" s="242"/>
      <c r="HOJ78" s="242"/>
      <c r="HOK78" s="242"/>
      <c r="HOL78" s="242"/>
      <c r="HOM78" s="242"/>
      <c r="HON78" s="242"/>
      <c r="HOO78" s="242"/>
      <c r="HOP78" s="242"/>
      <c r="HOQ78" s="242"/>
      <c r="HOR78" s="242"/>
      <c r="HOS78" s="242"/>
      <c r="HOT78" s="242"/>
      <c r="HOU78" s="242"/>
      <c r="HOV78" s="242"/>
      <c r="HOW78" s="242"/>
      <c r="HOX78" s="242"/>
      <c r="HOY78" s="242"/>
      <c r="HOZ78" s="242"/>
      <c r="HPA78" s="242"/>
      <c r="HPB78" s="242"/>
      <c r="HPC78" s="242"/>
      <c r="HPD78" s="242"/>
      <c r="HPE78" s="242"/>
      <c r="HPF78" s="242"/>
      <c r="HPG78" s="242"/>
      <c r="HPH78" s="242"/>
      <c r="HPI78" s="242"/>
      <c r="HPJ78" s="242"/>
      <c r="HPK78" s="242"/>
      <c r="HPL78" s="242"/>
      <c r="HPM78" s="242"/>
      <c r="HPN78" s="242"/>
      <c r="HPO78" s="242"/>
      <c r="HPP78" s="242"/>
      <c r="HPQ78" s="242"/>
      <c r="HPR78" s="242"/>
      <c r="HPS78" s="242"/>
      <c r="HPT78" s="242"/>
      <c r="HPU78" s="242"/>
      <c r="HPV78" s="242"/>
      <c r="HPW78" s="242"/>
      <c r="HPX78" s="242"/>
      <c r="HPY78" s="242"/>
      <c r="HPZ78" s="242"/>
      <c r="HQA78" s="242"/>
      <c r="HQB78" s="242"/>
      <c r="HQC78" s="242"/>
      <c r="HQD78" s="242"/>
      <c r="HQE78" s="242"/>
      <c r="HQF78" s="242"/>
      <c r="HQG78" s="242"/>
      <c r="HQH78" s="242"/>
      <c r="HQI78" s="242"/>
      <c r="HQJ78" s="242"/>
      <c r="HQK78" s="242"/>
      <c r="HQL78" s="242"/>
      <c r="HQM78" s="242"/>
      <c r="HQN78" s="242"/>
      <c r="HQO78" s="242"/>
      <c r="HQP78" s="242"/>
      <c r="HQQ78" s="242"/>
      <c r="HQR78" s="242"/>
      <c r="HQS78" s="242"/>
      <c r="HQT78" s="242"/>
      <c r="HQU78" s="242"/>
      <c r="HQV78" s="242"/>
      <c r="HQW78" s="242"/>
      <c r="HQX78" s="242"/>
      <c r="HQY78" s="242"/>
      <c r="HQZ78" s="242"/>
      <c r="HRA78" s="242"/>
      <c r="HRB78" s="242"/>
      <c r="HRC78" s="242"/>
      <c r="HRD78" s="242"/>
      <c r="HRE78" s="242"/>
      <c r="HRF78" s="242"/>
      <c r="HRG78" s="242"/>
      <c r="HRH78" s="242"/>
      <c r="HRI78" s="242"/>
      <c r="HRJ78" s="242"/>
      <c r="HRK78" s="242"/>
      <c r="HRL78" s="242"/>
      <c r="HRM78" s="242"/>
      <c r="HRN78" s="242"/>
      <c r="HRO78" s="242"/>
      <c r="HRP78" s="242"/>
      <c r="HRQ78" s="242"/>
      <c r="HRR78" s="242"/>
      <c r="HRS78" s="242"/>
      <c r="HRT78" s="242"/>
      <c r="HRU78" s="242"/>
      <c r="HRV78" s="242"/>
      <c r="HRW78" s="242"/>
      <c r="HRX78" s="242"/>
      <c r="HRY78" s="242"/>
      <c r="HRZ78" s="242"/>
      <c r="HSA78" s="242"/>
      <c r="HSB78" s="242"/>
      <c r="HSC78" s="242"/>
      <c r="HSD78" s="242"/>
      <c r="HSE78" s="242"/>
      <c r="HSF78" s="242"/>
      <c r="HSG78" s="242"/>
      <c r="HSH78" s="242"/>
      <c r="HSI78" s="242"/>
      <c r="HSJ78" s="242"/>
      <c r="HSK78" s="242"/>
      <c r="HSL78" s="242"/>
      <c r="HSM78" s="242"/>
      <c r="HSN78" s="242"/>
      <c r="HSO78" s="242"/>
      <c r="HSP78" s="242"/>
      <c r="HSQ78" s="242"/>
      <c r="HSR78" s="242"/>
      <c r="HSS78" s="242"/>
      <c r="HST78" s="242"/>
      <c r="HSU78" s="242"/>
      <c r="HSV78" s="242"/>
      <c r="HSW78" s="242"/>
      <c r="HSX78" s="242"/>
      <c r="HSY78" s="242"/>
      <c r="HSZ78" s="242"/>
      <c r="HTA78" s="242"/>
      <c r="HTB78" s="242"/>
      <c r="HTC78" s="242"/>
      <c r="HTD78" s="242"/>
      <c r="HTE78" s="242"/>
      <c r="HTF78" s="242"/>
      <c r="HTG78" s="242"/>
      <c r="HTH78" s="242"/>
      <c r="HTI78" s="242"/>
      <c r="HTJ78" s="242"/>
      <c r="HTK78" s="242"/>
      <c r="HTL78" s="242"/>
      <c r="HTM78" s="242"/>
      <c r="HTN78" s="242"/>
      <c r="HTO78" s="242"/>
      <c r="HTP78" s="242"/>
      <c r="HTQ78" s="242"/>
      <c r="HTR78" s="242"/>
      <c r="HTS78" s="242"/>
      <c r="HTT78" s="242"/>
      <c r="HTU78" s="242"/>
      <c r="HTV78" s="242"/>
      <c r="HTW78" s="242"/>
      <c r="HTX78" s="242"/>
      <c r="HTY78" s="242"/>
      <c r="HTZ78" s="242"/>
      <c r="HUA78" s="242"/>
      <c r="HUB78" s="242"/>
      <c r="HUC78" s="242"/>
      <c r="HUD78" s="242"/>
      <c r="HUE78" s="242"/>
      <c r="HUF78" s="242"/>
      <c r="HUG78" s="242"/>
      <c r="HUH78" s="242"/>
      <c r="HUI78" s="242"/>
      <c r="HUJ78" s="242"/>
      <c r="HUK78" s="242"/>
      <c r="HUL78" s="242"/>
      <c r="HUM78" s="242"/>
      <c r="HUN78" s="242"/>
      <c r="HUO78" s="242"/>
      <c r="HUP78" s="242"/>
      <c r="HUQ78" s="242"/>
      <c r="HUR78" s="242"/>
      <c r="HUS78" s="242"/>
      <c r="HUT78" s="242"/>
      <c r="HUU78" s="242"/>
      <c r="HUV78" s="242"/>
      <c r="HUW78" s="242"/>
      <c r="HUX78" s="242"/>
      <c r="HUY78" s="242"/>
      <c r="HUZ78" s="242"/>
      <c r="HVA78" s="242"/>
      <c r="HVB78" s="242"/>
      <c r="HVC78" s="242"/>
      <c r="HVD78" s="242"/>
      <c r="HVE78" s="242"/>
      <c r="HVF78" s="242"/>
      <c r="HVG78" s="242"/>
      <c r="HVH78" s="242"/>
      <c r="HVI78" s="242"/>
      <c r="HVJ78" s="242"/>
      <c r="HVK78" s="242"/>
      <c r="HVL78" s="242"/>
      <c r="HVM78" s="242"/>
      <c r="HVN78" s="242"/>
      <c r="HVO78" s="242"/>
      <c r="HVP78" s="242"/>
      <c r="HVQ78" s="242"/>
      <c r="HVR78" s="242"/>
      <c r="HVS78" s="242"/>
      <c r="HVT78" s="242"/>
      <c r="HVU78" s="242"/>
      <c r="HVV78" s="242"/>
      <c r="HVW78" s="242"/>
      <c r="HVX78" s="242"/>
      <c r="HVY78" s="242"/>
      <c r="HVZ78" s="242"/>
      <c r="HWA78" s="242"/>
      <c r="HWB78" s="242"/>
      <c r="HWC78" s="242"/>
      <c r="HWD78" s="242"/>
      <c r="HWE78" s="242"/>
      <c r="HWF78" s="242"/>
      <c r="HWG78" s="242"/>
      <c r="HWH78" s="242"/>
      <c r="HWI78" s="242"/>
      <c r="HWJ78" s="242"/>
      <c r="HWK78" s="242"/>
      <c r="HWL78" s="242"/>
      <c r="HWM78" s="242"/>
      <c r="HWN78" s="242"/>
      <c r="HWO78" s="242"/>
      <c r="HWP78" s="242"/>
      <c r="HWQ78" s="242"/>
      <c r="HWR78" s="242"/>
      <c r="HWS78" s="242"/>
      <c r="HWT78" s="242"/>
      <c r="HWU78" s="242"/>
      <c r="HWV78" s="242"/>
      <c r="HWW78" s="242"/>
      <c r="HWX78" s="242"/>
      <c r="HWY78" s="242"/>
      <c r="HWZ78" s="242"/>
      <c r="HXA78" s="242"/>
      <c r="HXB78" s="242"/>
      <c r="HXC78" s="242"/>
      <c r="HXD78" s="242"/>
      <c r="HXE78" s="242"/>
      <c r="HXF78" s="242"/>
      <c r="HXG78" s="242"/>
      <c r="HXH78" s="242"/>
      <c r="HXI78" s="242"/>
      <c r="HXJ78" s="242"/>
      <c r="HXK78" s="242"/>
      <c r="HXL78" s="242"/>
      <c r="HXM78" s="242"/>
      <c r="HXN78" s="242"/>
      <c r="HXO78" s="242"/>
      <c r="HXP78" s="242"/>
      <c r="HXQ78" s="242"/>
      <c r="HXR78" s="242"/>
      <c r="HXS78" s="242"/>
      <c r="HXT78" s="242"/>
      <c r="HXU78" s="242"/>
      <c r="HXV78" s="242"/>
      <c r="HXW78" s="242"/>
      <c r="HXX78" s="242"/>
      <c r="HXY78" s="242"/>
      <c r="HXZ78" s="242"/>
      <c r="HYA78" s="242"/>
      <c r="HYB78" s="242"/>
      <c r="HYC78" s="242"/>
      <c r="HYD78" s="242"/>
      <c r="HYE78" s="242"/>
      <c r="HYF78" s="242"/>
      <c r="HYG78" s="242"/>
      <c r="HYH78" s="242"/>
      <c r="HYI78" s="242"/>
      <c r="HYJ78" s="242"/>
      <c r="HYK78" s="242"/>
      <c r="HYL78" s="242"/>
      <c r="HYM78" s="242"/>
      <c r="HYN78" s="242"/>
      <c r="HYO78" s="242"/>
      <c r="HYP78" s="242"/>
      <c r="HYQ78" s="242"/>
      <c r="HYR78" s="242"/>
      <c r="HYS78" s="242"/>
      <c r="HYT78" s="242"/>
      <c r="HYU78" s="242"/>
      <c r="HYV78" s="242"/>
      <c r="HYW78" s="242"/>
      <c r="HYX78" s="242"/>
      <c r="HYY78" s="242"/>
      <c r="HYZ78" s="242"/>
      <c r="HZA78" s="242"/>
      <c r="HZB78" s="242"/>
      <c r="HZC78" s="242"/>
      <c r="HZD78" s="242"/>
      <c r="HZE78" s="242"/>
      <c r="HZF78" s="242"/>
      <c r="HZG78" s="242"/>
      <c r="HZH78" s="242"/>
      <c r="HZI78" s="242"/>
      <c r="HZJ78" s="242"/>
      <c r="HZK78" s="242"/>
      <c r="HZL78" s="242"/>
      <c r="HZM78" s="242"/>
      <c r="HZN78" s="242"/>
      <c r="HZO78" s="242"/>
      <c r="HZP78" s="242"/>
      <c r="HZQ78" s="242"/>
      <c r="HZR78" s="242"/>
      <c r="HZS78" s="242"/>
      <c r="HZT78" s="242"/>
      <c r="HZU78" s="242"/>
      <c r="HZV78" s="242"/>
      <c r="HZW78" s="242"/>
      <c r="HZX78" s="242"/>
      <c r="HZY78" s="242"/>
      <c r="HZZ78" s="242"/>
      <c r="IAA78" s="242"/>
      <c r="IAB78" s="242"/>
      <c r="IAC78" s="242"/>
      <c r="IAD78" s="242"/>
      <c r="IAE78" s="242"/>
      <c r="IAF78" s="242"/>
      <c r="IAG78" s="242"/>
      <c r="IAH78" s="242"/>
      <c r="IAI78" s="242"/>
      <c r="IAJ78" s="242"/>
      <c r="IAK78" s="242"/>
      <c r="IAL78" s="242"/>
      <c r="IAM78" s="242"/>
      <c r="IAN78" s="242"/>
      <c r="IAO78" s="242"/>
      <c r="IAP78" s="242"/>
      <c r="IAQ78" s="242"/>
      <c r="IAR78" s="242"/>
      <c r="IAS78" s="242"/>
      <c r="IAT78" s="242"/>
      <c r="IAU78" s="242"/>
      <c r="IAV78" s="242"/>
      <c r="IAW78" s="242"/>
      <c r="IAX78" s="242"/>
      <c r="IAY78" s="242"/>
      <c r="IAZ78" s="242"/>
      <c r="IBA78" s="242"/>
      <c r="IBB78" s="242"/>
      <c r="IBC78" s="242"/>
      <c r="IBD78" s="242"/>
      <c r="IBE78" s="242"/>
      <c r="IBF78" s="242"/>
      <c r="IBG78" s="242"/>
      <c r="IBH78" s="242"/>
      <c r="IBI78" s="242"/>
      <c r="IBJ78" s="242"/>
      <c r="IBK78" s="242"/>
      <c r="IBL78" s="242"/>
      <c r="IBM78" s="242"/>
      <c r="IBN78" s="242"/>
      <c r="IBO78" s="242"/>
      <c r="IBP78" s="242"/>
      <c r="IBQ78" s="242"/>
      <c r="IBR78" s="242"/>
      <c r="IBS78" s="242"/>
      <c r="IBT78" s="242"/>
      <c r="IBU78" s="242"/>
      <c r="IBV78" s="242"/>
      <c r="IBW78" s="242"/>
      <c r="IBX78" s="242"/>
      <c r="IBY78" s="242"/>
      <c r="IBZ78" s="242"/>
      <c r="ICA78" s="242"/>
      <c r="ICB78" s="242"/>
      <c r="ICC78" s="242"/>
      <c r="ICD78" s="242"/>
      <c r="ICE78" s="242"/>
      <c r="ICF78" s="242"/>
      <c r="ICG78" s="242"/>
      <c r="ICH78" s="242"/>
      <c r="ICI78" s="242"/>
      <c r="ICJ78" s="242"/>
      <c r="ICK78" s="242"/>
      <c r="ICL78" s="242"/>
      <c r="ICM78" s="242"/>
      <c r="ICN78" s="242"/>
      <c r="ICO78" s="242"/>
      <c r="ICP78" s="242"/>
      <c r="ICQ78" s="242"/>
      <c r="ICR78" s="242"/>
      <c r="ICS78" s="242"/>
      <c r="ICT78" s="242"/>
      <c r="ICU78" s="242"/>
      <c r="ICV78" s="242"/>
      <c r="ICW78" s="242"/>
      <c r="ICX78" s="242"/>
      <c r="ICY78" s="242"/>
      <c r="ICZ78" s="242"/>
      <c r="IDA78" s="242"/>
      <c r="IDB78" s="242"/>
      <c r="IDC78" s="242"/>
      <c r="IDD78" s="242"/>
      <c r="IDE78" s="242"/>
      <c r="IDF78" s="242"/>
      <c r="IDG78" s="242"/>
      <c r="IDH78" s="242"/>
      <c r="IDI78" s="242"/>
      <c r="IDJ78" s="242"/>
      <c r="IDK78" s="242"/>
      <c r="IDL78" s="242"/>
      <c r="IDM78" s="242"/>
      <c r="IDN78" s="242"/>
      <c r="IDO78" s="242"/>
      <c r="IDP78" s="242"/>
      <c r="IDQ78" s="242"/>
      <c r="IDR78" s="242"/>
      <c r="IDS78" s="242"/>
      <c r="IDT78" s="242"/>
      <c r="IDU78" s="242"/>
      <c r="IDV78" s="242"/>
      <c r="IDW78" s="242"/>
      <c r="IDX78" s="242"/>
      <c r="IDY78" s="242"/>
      <c r="IDZ78" s="242"/>
      <c r="IEA78" s="242"/>
      <c r="IEB78" s="242"/>
      <c r="IEC78" s="242"/>
      <c r="IED78" s="242"/>
      <c r="IEE78" s="242"/>
      <c r="IEF78" s="242"/>
      <c r="IEG78" s="242"/>
      <c r="IEH78" s="242"/>
      <c r="IEI78" s="242"/>
      <c r="IEJ78" s="242"/>
      <c r="IEK78" s="242"/>
      <c r="IEL78" s="242"/>
      <c r="IEM78" s="242"/>
      <c r="IEN78" s="242"/>
      <c r="IEO78" s="242"/>
      <c r="IEP78" s="242"/>
      <c r="IEQ78" s="242"/>
      <c r="IER78" s="242"/>
      <c r="IES78" s="242"/>
      <c r="IET78" s="242"/>
      <c r="IEU78" s="242"/>
      <c r="IEV78" s="242"/>
      <c r="IEW78" s="242"/>
      <c r="IEX78" s="242"/>
      <c r="IEY78" s="242"/>
      <c r="IEZ78" s="242"/>
      <c r="IFA78" s="242"/>
      <c r="IFB78" s="242"/>
      <c r="IFC78" s="242"/>
      <c r="IFD78" s="242"/>
      <c r="IFE78" s="242"/>
      <c r="IFF78" s="242"/>
      <c r="IFG78" s="242"/>
      <c r="IFH78" s="242"/>
      <c r="IFI78" s="242"/>
      <c r="IFJ78" s="242"/>
      <c r="IFK78" s="242"/>
      <c r="IFL78" s="242"/>
      <c r="IFM78" s="242"/>
      <c r="IFN78" s="242"/>
      <c r="IFO78" s="242"/>
      <c r="IFP78" s="242"/>
      <c r="IFQ78" s="242"/>
      <c r="IFR78" s="242"/>
      <c r="IFS78" s="242"/>
      <c r="IFT78" s="242"/>
      <c r="IFU78" s="242"/>
      <c r="IFV78" s="242"/>
      <c r="IFW78" s="242"/>
      <c r="IFX78" s="242"/>
      <c r="IFY78" s="242"/>
      <c r="IFZ78" s="242"/>
      <c r="IGA78" s="242"/>
      <c r="IGB78" s="242"/>
      <c r="IGC78" s="242"/>
      <c r="IGD78" s="242"/>
      <c r="IGE78" s="242"/>
      <c r="IGF78" s="242"/>
      <c r="IGG78" s="242"/>
      <c r="IGH78" s="242"/>
      <c r="IGI78" s="242"/>
      <c r="IGJ78" s="242"/>
      <c r="IGK78" s="242"/>
      <c r="IGL78" s="242"/>
      <c r="IGM78" s="242"/>
      <c r="IGN78" s="242"/>
      <c r="IGO78" s="242"/>
      <c r="IGP78" s="242"/>
      <c r="IGQ78" s="242"/>
      <c r="IGR78" s="242"/>
      <c r="IGS78" s="242"/>
      <c r="IGT78" s="242"/>
      <c r="IGU78" s="242"/>
      <c r="IGV78" s="242"/>
      <c r="IGW78" s="242"/>
      <c r="IGX78" s="242"/>
      <c r="IGY78" s="242"/>
      <c r="IGZ78" s="242"/>
      <c r="IHA78" s="242"/>
      <c r="IHB78" s="242"/>
      <c r="IHC78" s="242"/>
      <c r="IHD78" s="242"/>
      <c r="IHE78" s="242"/>
      <c r="IHF78" s="242"/>
      <c r="IHG78" s="242"/>
      <c r="IHH78" s="242"/>
      <c r="IHI78" s="242"/>
      <c r="IHJ78" s="242"/>
      <c r="IHK78" s="242"/>
      <c r="IHL78" s="242"/>
      <c r="IHM78" s="242"/>
      <c r="IHN78" s="242"/>
      <c r="IHO78" s="242"/>
      <c r="IHP78" s="242"/>
      <c r="IHQ78" s="242"/>
      <c r="IHR78" s="242"/>
      <c r="IHS78" s="242"/>
      <c r="IHT78" s="242"/>
      <c r="IHU78" s="242"/>
      <c r="IHV78" s="242"/>
      <c r="IHW78" s="242"/>
      <c r="IHX78" s="242"/>
      <c r="IHY78" s="242"/>
      <c r="IHZ78" s="242"/>
      <c r="IIA78" s="242"/>
      <c r="IIB78" s="242"/>
      <c r="IIC78" s="242"/>
      <c r="IID78" s="242"/>
      <c r="IIE78" s="242"/>
      <c r="IIF78" s="242"/>
      <c r="IIG78" s="242"/>
      <c r="IIH78" s="242"/>
      <c r="III78" s="242"/>
      <c r="IIJ78" s="242"/>
      <c r="IIK78" s="242"/>
      <c r="IIL78" s="242"/>
      <c r="IIM78" s="242"/>
      <c r="IIN78" s="242"/>
      <c r="IIO78" s="242"/>
      <c r="IIP78" s="242"/>
      <c r="IIQ78" s="242"/>
      <c r="IIR78" s="242"/>
      <c r="IIS78" s="242"/>
      <c r="IIT78" s="242"/>
      <c r="IIU78" s="242"/>
      <c r="IIV78" s="242"/>
      <c r="IIW78" s="242"/>
      <c r="IIX78" s="242"/>
      <c r="IIY78" s="242"/>
      <c r="IIZ78" s="242"/>
      <c r="IJA78" s="242"/>
      <c r="IJB78" s="242"/>
      <c r="IJC78" s="242"/>
      <c r="IJD78" s="242"/>
      <c r="IJE78" s="242"/>
      <c r="IJF78" s="242"/>
      <c r="IJG78" s="242"/>
      <c r="IJH78" s="242"/>
      <c r="IJI78" s="242"/>
      <c r="IJJ78" s="242"/>
      <c r="IJK78" s="242"/>
      <c r="IJL78" s="242"/>
      <c r="IJM78" s="242"/>
      <c r="IJN78" s="242"/>
      <c r="IJO78" s="242"/>
      <c r="IJP78" s="242"/>
      <c r="IJQ78" s="242"/>
      <c r="IJR78" s="242"/>
      <c r="IJS78" s="242"/>
      <c r="IJT78" s="242"/>
      <c r="IJU78" s="242"/>
      <c r="IJV78" s="242"/>
      <c r="IJW78" s="242"/>
      <c r="IJX78" s="242"/>
      <c r="IJY78" s="242"/>
      <c r="IJZ78" s="242"/>
      <c r="IKA78" s="242"/>
      <c r="IKB78" s="242"/>
      <c r="IKC78" s="242"/>
      <c r="IKD78" s="242"/>
      <c r="IKE78" s="242"/>
      <c r="IKF78" s="242"/>
      <c r="IKG78" s="242"/>
      <c r="IKH78" s="242"/>
      <c r="IKI78" s="242"/>
      <c r="IKJ78" s="242"/>
      <c r="IKK78" s="242"/>
      <c r="IKL78" s="242"/>
      <c r="IKM78" s="242"/>
      <c r="IKN78" s="242"/>
      <c r="IKO78" s="242"/>
      <c r="IKP78" s="242"/>
      <c r="IKQ78" s="242"/>
      <c r="IKR78" s="242"/>
      <c r="IKS78" s="242"/>
      <c r="IKT78" s="242"/>
      <c r="IKU78" s="242"/>
      <c r="IKV78" s="242"/>
      <c r="IKW78" s="242"/>
      <c r="IKX78" s="242"/>
      <c r="IKY78" s="242"/>
      <c r="IKZ78" s="242"/>
      <c r="ILA78" s="242"/>
      <c r="ILB78" s="242"/>
      <c r="ILC78" s="242"/>
      <c r="ILD78" s="242"/>
      <c r="ILE78" s="242"/>
      <c r="ILF78" s="242"/>
      <c r="ILG78" s="242"/>
      <c r="ILH78" s="242"/>
      <c r="ILI78" s="242"/>
      <c r="ILJ78" s="242"/>
      <c r="ILK78" s="242"/>
      <c r="ILL78" s="242"/>
      <c r="ILM78" s="242"/>
      <c r="ILN78" s="242"/>
      <c r="ILO78" s="242"/>
      <c r="ILP78" s="242"/>
      <c r="ILQ78" s="242"/>
      <c r="ILR78" s="242"/>
      <c r="ILS78" s="242"/>
      <c r="ILT78" s="242"/>
      <c r="ILU78" s="242"/>
      <c r="ILV78" s="242"/>
      <c r="ILW78" s="242"/>
      <c r="ILX78" s="242"/>
      <c r="ILY78" s="242"/>
      <c r="ILZ78" s="242"/>
      <c r="IMA78" s="242"/>
      <c r="IMB78" s="242"/>
      <c r="IMC78" s="242"/>
      <c r="IMD78" s="242"/>
      <c r="IME78" s="242"/>
      <c r="IMF78" s="242"/>
      <c r="IMG78" s="242"/>
      <c r="IMH78" s="242"/>
      <c r="IMI78" s="242"/>
      <c r="IMJ78" s="242"/>
      <c r="IMK78" s="242"/>
      <c r="IML78" s="242"/>
      <c r="IMM78" s="242"/>
      <c r="IMN78" s="242"/>
      <c r="IMO78" s="242"/>
      <c r="IMP78" s="242"/>
      <c r="IMQ78" s="242"/>
      <c r="IMR78" s="242"/>
      <c r="IMS78" s="242"/>
      <c r="IMT78" s="242"/>
      <c r="IMU78" s="242"/>
      <c r="IMV78" s="242"/>
      <c r="IMW78" s="242"/>
      <c r="IMX78" s="242"/>
      <c r="IMY78" s="242"/>
      <c r="IMZ78" s="242"/>
      <c r="INA78" s="242"/>
      <c r="INB78" s="242"/>
      <c r="INC78" s="242"/>
      <c r="IND78" s="242"/>
      <c r="INE78" s="242"/>
      <c r="INF78" s="242"/>
      <c r="ING78" s="242"/>
      <c r="INH78" s="242"/>
      <c r="INI78" s="242"/>
      <c r="INJ78" s="242"/>
      <c r="INK78" s="242"/>
      <c r="INL78" s="242"/>
      <c r="INM78" s="242"/>
      <c r="INN78" s="242"/>
      <c r="INO78" s="242"/>
      <c r="INP78" s="242"/>
      <c r="INQ78" s="242"/>
      <c r="INR78" s="242"/>
      <c r="INS78" s="242"/>
      <c r="INT78" s="242"/>
      <c r="INU78" s="242"/>
      <c r="INV78" s="242"/>
      <c r="INW78" s="242"/>
      <c r="INX78" s="242"/>
      <c r="INY78" s="242"/>
      <c r="INZ78" s="242"/>
      <c r="IOA78" s="242"/>
      <c r="IOB78" s="242"/>
      <c r="IOC78" s="242"/>
      <c r="IOD78" s="242"/>
      <c r="IOE78" s="242"/>
      <c r="IOF78" s="242"/>
      <c r="IOG78" s="242"/>
      <c r="IOH78" s="242"/>
      <c r="IOI78" s="242"/>
      <c r="IOJ78" s="242"/>
      <c r="IOK78" s="242"/>
      <c r="IOL78" s="242"/>
      <c r="IOM78" s="242"/>
      <c r="ION78" s="242"/>
      <c r="IOO78" s="242"/>
      <c r="IOP78" s="242"/>
      <c r="IOQ78" s="242"/>
      <c r="IOR78" s="242"/>
      <c r="IOS78" s="242"/>
      <c r="IOT78" s="242"/>
      <c r="IOU78" s="242"/>
      <c r="IOV78" s="242"/>
      <c r="IOW78" s="242"/>
      <c r="IOX78" s="242"/>
      <c r="IOY78" s="242"/>
      <c r="IOZ78" s="242"/>
      <c r="IPA78" s="242"/>
      <c r="IPB78" s="242"/>
      <c r="IPC78" s="242"/>
      <c r="IPD78" s="242"/>
      <c r="IPE78" s="242"/>
      <c r="IPF78" s="242"/>
      <c r="IPG78" s="242"/>
      <c r="IPH78" s="242"/>
      <c r="IPI78" s="242"/>
      <c r="IPJ78" s="242"/>
      <c r="IPK78" s="242"/>
      <c r="IPL78" s="242"/>
      <c r="IPM78" s="242"/>
      <c r="IPN78" s="242"/>
      <c r="IPO78" s="242"/>
      <c r="IPP78" s="242"/>
      <c r="IPQ78" s="242"/>
      <c r="IPR78" s="242"/>
      <c r="IPS78" s="242"/>
      <c r="IPT78" s="242"/>
      <c r="IPU78" s="242"/>
      <c r="IPV78" s="242"/>
      <c r="IPW78" s="242"/>
      <c r="IPX78" s="242"/>
      <c r="IPY78" s="242"/>
      <c r="IPZ78" s="242"/>
      <c r="IQA78" s="242"/>
      <c r="IQB78" s="242"/>
      <c r="IQC78" s="242"/>
      <c r="IQD78" s="242"/>
      <c r="IQE78" s="242"/>
      <c r="IQF78" s="242"/>
      <c r="IQG78" s="242"/>
      <c r="IQH78" s="242"/>
      <c r="IQI78" s="242"/>
      <c r="IQJ78" s="242"/>
      <c r="IQK78" s="242"/>
      <c r="IQL78" s="242"/>
      <c r="IQM78" s="242"/>
      <c r="IQN78" s="242"/>
      <c r="IQO78" s="242"/>
      <c r="IQP78" s="242"/>
      <c r="IQQ78" s="242"/>
      <c r="IQR78" s="242"/>
      <c r="IQS78" s="242"/>
      <c r="IQT78" s="242"/>
      <c r="IQU78" s="242"/>
      <c r="IQV78" s="242"/>
      <c r="IQW78" s="242"/>
      <c r="IQX78" s="242"/>
      <c r="IQY78" s="242"/>
      <c r="IQZ78" s="242"/>
      <c r="IRA78" s="242"/>
      <c r="IRB78" s="242"/>
      <c r="IRC78" s="242"/>
      <c r="IRD78" s="242"/>
      <c r="IRE78" s="242"/>
      <c r="IRF78" s="242"/>
      <c r="IRG78" s="242"/>
      <c r="IRH78" s="242"/>
      <c r="IRI78" s="242"/>
      <c r="IRJ78" s="242"/>
      <c r="IRK78" s="242"/>
      <c r="IRL78" s="242"/>
      <c r="IRM78" s="242"/>
      <c r="IRN78" s="242"/>
      <c r="IRO78" s="242"/>
      <c r="IRP78" s="242"/>
      <c r="IRQ78" s="242"/>
      <c r="IRR78" s="242"/>
      <c r="IRS78" s="242"/>
      <c r="IRT78" s="242"/>
      <c r="IRU78" s="242"/>
      <c r="IRV78" s="242"/>
      <c r="IRW78" s="242"/>
      <c r="IRX78" s="242"/>
      <c r="IRY78" s="242"/>
      <c r="IRZ78" s="242"/>
      <c r="ISA78" s="242"/>
      <c r="ISB78" s="242"/>
      <c r="ISC78" s="242"/>
      <c r="ISD78" s="242"/>
      <c r="ISE78" s="242"/>
      <c r="ISF78" s="242"/>
      <c r="ISG78" s="242"/>
      <c r="ISH78" s="242"/>
      <c r="ISI78" s="242"/>
      <c r="ISJ78" s="242"/>
      <c r="ISK78" s="242"/>
      <c r="ISL78" s="242"/>
      <c r="ISM78" s="242"/>
      <c r="ISN78" s="242"/>
      <c r="ISO78" s="242"/>
      <c r="ISP78" s="242"/>
      <c r="ISQ78" s="242"/>
      <c r="ISR78" s="242"/>
      <c r="ISS78" s="242"/>
      <c r="IST78" s="242"/>
      <c r="ISU78" s="242"/>
      <c r="ISV78" s="242"/>
      <c r="ISW78" s="242"/>
      <c r="ISX78" s="242"/>
      <c r="ISY78" s="242"/>
      <c r="ISZ78" s="242"/>
      <c r="ITA78" s="242"/>
      <c r="ITB78" s="242"/>
      <c r="ITC78" s="242"/>
      <c r="ITD78" s="242"/>
      <c r="ITE78" s="242"/>
      <c r="ITF78" s="242"/>
      <c r="ITG78" s="242"/>
      <c r="ITH78" s="242"/>
      <c r="ITI78" s="242"/>
      <c r="ITJ78" s="242"/>
      <c r="ITK78" s="242"/>
      <c r="ITL78" s="242"/>
      <c r="ITM78" s="242"/>
      <c r="ITN78" s="242"/>
      <c r="ITO78" s="242"/>
      <c r="ITP78" s="242"/>
      <c r="ITQ78" s="242"/>
      <c r="ITR78" s="242"/>
      <c r="ITS78" s="242"/>
      <c r="ITT78" s="242"/>
      <c r="ITU78" s="242"/>
      <c r="ITV78" s="242"/>
      <c r="ITW78" s="242"/>
      <c r="ITX78" s="242"/>
      <c r="ITY78" s="242"/>
      <c r="ITZ78" s="242"/>
      <c r="IUA78" s="242"/>
      <c r="IUB78" s="242"/>
      <c r="IUC78" s="242"/>
      <c r="IUD78" s="242"/>
      <c r="IUE78" s="242"/>
      <c r="IUF78" s="242"/>
      <c r="IUG78" s="242"/>
      <c r="IUH78" s="242"/>
      <c r="IUI78" s="242"/>
      <c r="IUJ78" s="242"/>
      <c r="IUK78" s="242"/>
      <c r="IUL78" s="242"/>
      <c r="IUM78" s="242"/>
      <c r="IUN78" s="242"/>
      <c r="IUO78" s="242"/>
      <c r="IUP78" s="242"/>
      <c r="IUQ78" s="242"/>
      <c r="IUR78" s="242"/>
      <c r="IUS78" s="242"/>
      <c r="IUT78" s="242"/>
      <c r="IUU78" s="242"/>
      <c r="IUV78" s="242"/>
      <c r="IUW78" s="242"/>
      <c r="IUX78" s="242"/>
      <c r="IUY78" s="242"/>
      <c r="IUZ78" s="242"/>
      <c r="IVA78" s="242"/>
      <c r="IVB78" s="242"/>
      <c r="IVC78" s="242"/>
      <c r="IVD78" s="242"/>
      <c r="IVE78" s="242"/>
      <c r="IVF78" s="242"/>
      <c r="IVG78" s="242"/>
      <c r="IVH78" s="242"/>
      <c r="IVI78" s="242"/>
      <c r="IVJ78" s="242"/>
      <c r="IVK78" s="242"/>
      <c r="IVL78" s="242"/>
      <c r="IVM78" s="242"/>
      <c r="IVN78" s="242"/>
      <c r="IVO78" s="242"/>
      <c r="IVP78" s="242"/>
      <c r="IVQ78" s="242"/>
      <c r="IVR78" s="242"/>
      <c r="IVS78" s="242"/>
      <c r="IVT78" s="242"/>
      <c r="IVU78" s="242"/>
      <c r="IVV78" s="242"/>
      <c r="IVW78" s="242"/>
      <c r="IVX78" s="242"/>
      <c r="IVY78" s="242"/>
      <c r="IVZ78" s="242"/>
      <c r="IWA78" s="242"/>
      <c r="IWB78" s="242"/>
      <c r="IWC78" s="242"/>
      <c r="IWD78" s="242"/>
      <c r="IWE78" s="242"/>
      <c r="IWF78" s="242"/>
      <c r="IWG78" s="242"/>
      <c r="IWH78" s="242"/>
      <c r="IWI78" s="242"/>
      <c r="IWJ78" s="242"/>
      <c r="IWK78" s="242"/>
      <c r="IWL78" s="242"/>
      <c r="IWM78" s="242"/>
      <c r="IWN78" s="242"/>
      <c r="IWO78" s="242"/>
      <c r="IWP78" s="242"/>
      <c r="IWQ78" s="242"/>
      <c r="IWR78" s="242"/>
      <c r="IWS78" s="242"/>
      <c r="IWT78" s="242"/>
      <c r="IWU78" s="242"/>
      <c r="IWV78" s="242"/>
      <c r="IWW78" s="242"/>
      <c r="IWX78" s="242"/>
      <c r="IWY78" s="242"/>
      <c r="IWZ78" s="242"/>
      <c r="IXA78" s="242"/>
      <c r="IXB78" s="242"/>
      <c r="IXC78" s="242"/>
      <c r="IXD78" s="242"/>
      <c r="IXE78" s="242"/>
      <c r="IXF78" s="242"/>
      <c r="IXG78" s="242"/>
      <c r="IXH78" s="242"/>
      <c r="IXI78" s="242"/>
      <c r="IXJ78" s="242"/>
      <c r="IXK78" s="242"/>
      <c r="IXL78" s="242"/>
      <c r="IXM78" s="242"/>
      <c r="IXN78" s="242"/>
      <c r="IXO78" s="242"/>
      <c r="IXP78" s="242"/>
      <c r="IXQ78" s="242"/>
      <c r="IXR78" s="242"/>
      <c r="IXS78" s="242"/>
      <c r="IXT78" s="242"/>
      <c r="IXU78" s="242"/>
      <c r="IXV78" s="242"/>
      <c r="IXW78" s="242"/>
      <c r="IXX78" s="242"/>
      <c r="IXY78" s="242"/>
      <c r="IXZ78" s="242"/>
      <c r="IYA78" s="242"/>
      <c r="IYB78" s="242"/>
      <c r="IYC78" s="242"/>
      <c r="IYD78" s="242"/>
      <c r="IYE78" s="242"/>
      <c r="IYF78" s="242"/>
      <c r="IYG78" s="242"/>
      <c r="IYH78" s="242"/>
      <c r="IYI78" s="242"/>
      <c r="IYJ78" s="242"/>
      <c r="IYK78" s="242"/>
      <c r="IYL78" s="242"/>
      <c r="IYM78" s="242"/>
      <c r="IYN78" s="242"/>
      <c r="IYO78" s="242"/>
      <c r="IYP78" s="242"/>
      <c r="IYQ78" s="242"/>
      <c r="IYR78" s="242"/>
      <c r="IYS78" s="242"/>
      <c r="IYT78" s="242"/>
      <c r="IYU78" s="242"/>
      <c r="IYV78" s="242"/>
      <c r="IYW78" s="242"/>
      <c r="IYX78" s="242"/>
      <c r="IYY78" s="242"/>
      <c r="IYZ78" s="242"/>
      <c r="IZA78" s="242"/>
      <c r="IZB78" s="242"/>
      <c r="IZC78" s="242"/>
      <c r="IZD78" s="242"/>
      <c r="IZE78" s="242"/>
      <c r="IZF78" s="242"/>
      <c r="IZG78" s="242"/>
      <c r="IZH78" s="242"/>
      <c r="IZI78" s="242"/>
      <c r="IZJ78" s="242"/>
      <c r="IZK78" s="242"/>
      <c r="IZL78" s="242"/>
      <c r="IZM78" s="242"/>
      <c r="IZN78" s="242"/>
      <c r="IZO78" s="242"/>
      <c r="IZP78" s="242"/>
      <c r="IZQ78" s="242"/>
      <c r="IZR78" s="242"/>
      <c r="IZS78" s="242"/>
      <c r="IZT78" s="242"/>
      <c r="IZU78" s="242"/>
      <c r="IZV78" s="242"/>
      <c r="IZW78" s="242"/>
      <c r="IZX78" s="242"/>
      <c r="IZY78" s="242"/>
      <c r="IZZ78" s="242"/>
      <c r="JAA78" s="242"/>
      <c r="JAB78" s="242"/>
      <c r="JAC78" s="242"/>
      <c r="JAD78" s="242"/>
      <c r="JAE78" s="242"/>
      <c r="JAF78" s="242"/>
      <c r="JAG78" s="242"/>
      <c r="JAH78" s="242"/>
      <c r="JAI78" s="242"/>
      <c r="JAJ78" s="242"/>
      <c r="JAK78" s="242"/>
      <c r="JAL78" s="242"/>
      <c r="JAM78" s="242"/>
      <c r="JAN78" s="242"/>
      <c r="JAO78" s="242"/>
      <c r="JAP78" s="242"/>
      <c r="JAQ78" s="242"/>
      <c r="JAR78" s="242"/>
      <c r="JAS78" s="242"/>
      <c r="JAT78" s="242"/>
      <c r="JAU78" s="242"/>
      <c r="JAV78" s="242"/>
      <c r="JAW78" s="242"/>
      <c r="JAX78" s="242"/>
      <c r="JAY78" s="242"/>
      <c r="JAZ78" s="242"/>
      <c r="JBA78" s="242"/>
      <c r="JBB78" s="242"/>
      <c r="JBC78" s="242"/>
      <c r="JBD78" s="242"/>
      <c r="JBE78" s="242"/>
      <c r="JBF78" s="242"/>
      <c r="JBG78" s="242"/>
      <c r="JBH78" s="242"/>
      <c r="JBI78" s="242"/>
      <c r="JBJ78" s="242"/>
      <c r="JBK78" s="242"/>
      <c r="JBL78" s="242"/>
      <c r="JBM78" s="242"/>
      <c r="JBN78" s="242"/>
      <c r="JBO78" s="242"/>
      <c r="JBP78" s="242"/>
      <c r="JBQ78" s="242"/>
      <c r="JBR78" s="242"/>
      <c r="JBS78" s="242"/>
      <c r="JBT78" s="242"/>
      <c r="JBU78" s="242"/>
      <c r="JBV78" s="242"/>
      <c r="JBW78" s="242"/>
      <c r="JBX78" s="242"/>
      <c r="JBY78" s="242"/>
      <c r="JBZ78" s="242"/>
      <c r="JCA78" s="242"/>
      <c r="JCB78" s="242"/>
      <c r="JCC78" s="242"/>
      <c r="JCD78" s="242"/>
      <c r="JCE78" s="242"/>
      <c r="JCF78" s="242"/>
      <c r="JCG78" s="242"/>
      <c r="JCH78" s="242"/>
      <c r="JCI78" s="242"/>
      <c r="JCJ78" s="242"/>
      <c r="JCK78" s="242"/>
      <c r="JCL78" s="242"/>
      <c r="JCM78" s="242"/>
      <c r="JCN78" s="242"/>
      <c r="JCO78" s="242"/>
      <c r="JCP78" s="242"/>
      <c r="JCQ78" s="242"/>
      <c r="JCR78" s="242"/>
      <c r="JCS78" s="242"/>
      <c r="JCT78" s="242"/>
      <c r="JCU78" s="242"/>
      <c r="JCV78" s="242"/>
      <c r="JCW78" s="242"/>
      <c r="JCX78" s="242"/>
      <c r="JCY78" s="242"/>
      <c r="JCZ78" s="242"/>
      <c r="JDA78" s="242"/>
      <c r="JDB78" s="242"/>
      <c r="JDC78" s="242"/>
      <c r="JDD78" s="242"/>
      <c r="JDE78" s="242"/>
      <c r="JDF78" s="242"/>
      <c r="JDG78" s="242"/>
      <c r="JDH78" s="242"/>
      <c r="JDI78" s="242"/>
      <c r="JDJ78" s="242"/>
      <c r="JDK78" s="242"/>
      <c r="JDL78" s="242"/>
      <c r="JDM78" s="242"/>
      <c r="JDN78" s="242"/>
      <c r="JDO78" s="242"/>
      <c r="JDP78" s="242"/>
      <c r="JDQ78" s="242"/>
      <c r="JDR78" s="242"/>
      <c r="JDS78" s="242"/>
      <c r="JDT78" s="242"/>
      <c r="JDU78" s="242"/>
      <c r="JDV78" s="242"/>
      <c r="JDW78" s="242"/>
      <c r="JDX78" s="242"/>
      <c r="JDY78" s="242"/>
      <c r="JDZ78" s="242"/>
      <c r="JEA78" s="242"/>
      <c r="JEB78" s="242"/>
      <c r="JEC78" s="242"/>
      <c r="JED78" s="242"/>
      <c r="JEE78" s="242"/>
      <c r="JEF78" s="242"/>
      <c r="JEG78" s="242"/>
      <c r="JEH78" s="242"/>
      <c r="JEI78" s="242"/>
      <c r="JEJ78" s="242"/>
      <c r="JEK78" s="242"/>
      <c r="JEL78" s="242"/>
      <c r="JEM78" s="242"/>
      <c r="JEN78" s="242"/>
      <c r="JEO78" s="242"/>
      <c r="JEP78" s="242"/>
      <c r="JEQ78" s="242"/>
      <c r="JER78" s="242"/>
      <c r="JES78" s="242"/>
      <c r="JET78" s="242"/>
      <c r="JEU78" s="242"/>
      <c r="JEV78" s="242"/>
      <c r="JEW78" s="242"/>
      <c r="JEX78" s="242"/>
      <c r="JEY78" s="242"/>
      <c r="JEZ78" s="242"/>
      <c r="JFA78" s="242"/>
      <c r="JFB78" s="242"/>
      <c r="JFC78" s="242"/>
      <c r="JFD78" s="242"/>
      <c r="JFE78" s="242"/>
      <c r="JFF78" s="242"/>
      <c r="JFG78" s="242"/>
      <c r="JFH78" s="242"/>
      <c r="JFI78" s="242"/>
      <c r="JFJ78" s="242"/>
      <c r="JFK78" s="242"/>
      <c r="JFL78" s="242"/>
      <c r="JFM78" s="242"/>
      <c r="JFN78" s="242"/>
      <c r="JFO78" s="242"/>
      <c r="JFP78" s="242"/>
      <c r="JFQ78" s="242"/>
      <c r="JFR78" s="242"/>
      <c r="JFS78" s="242"/>
      <c r="JFT78" s="242"/>
      <c r="JFU78" s="242"/>
      <c r="JFV78" s="242"/>
      <c r="JFW78" s="242"/>
      <c r="JFX78" s="242"/>
      <c r="JFY78" s="242"/>
      <c r="JFZ78" s="242"/>
      <c r="JGA78" s="242"/>
      <c r="JGB78" s="242"/>
      <c r="JGC78" s="242"/>
      <c r="JGD78" s="242"/>
      <c r="JGE78" s="242"/>
      <c r="JGF78" s="242"/>
      <c r="JGG78" s="242"/>
      <c r="JGH78" s="242"/>
      <c r="JGI78" s="242"/>
      <c r="JGJ78" s="242"/>
      <c r="JGK78" s="242"/>
      <c r="JGL78" s="242"/>
      <c r="JGM78" s="242"/>
      <c r="JGN78" s="242"/>
      <c r="JGO78" s="242"/>
      <c r="JGP78" s="242"/>
      <c r="JGQ78" s="242"/>
      <c r="JGR78" s="242"/>
      <c r="JGS78" s="242"/>
      <c r="JGT78" s="242"/>
      <c r="JGU78" s="242"/>
      <c r="JGV78" s="242"/>
      <c r="JGW78" s="242"/>
      <c r="JGX78" s="242"/>
      <c r="JGY78" s="242"/>
      <c r="JGZ78" s="242"/>
      <c r="JHA78" s="242"/>
      <c r="JHB78" s="242"/>
      <c r="JHC78" s="242"/>
      <c r="JHD78" s="242"/>
      <c r="JHE78" s="242"/>
      <c r="JHF78" s="242"/>
      <c r="JHG78" s="242"/>
      <c r="JHH78" s="242"/>
      <c r="JHI78" s="242"/>
      <c r="JHJ78" s="242"/>
      <c r="JHK78" s="242"/>
      <c r="JHL78" s="242"/>
      <c r="JHM78" s="242"/>
      <c r="JHN78" s="242"/>
      <c r="JHO78" s="242"/>
      <c r="JHP78" s="242"/>
      <c r="JHQ78" s="242"/>
      <c r="JHR78" s="242"/>
      <c r="JHS78" s="242"/>
      <c r="JHT78" s="242"/>
      <c r="JHU78" s="242"/>
      <c r="JHV78" s="242"/>
      <c r="JHW78" s="242"/>
      <c r="JHX78" s="242"/>
      <c r="JHY78" s="242"/>
      <c r="JHZ78" s="242"/>
      <c r="JIA78" s="242"/>
      <c r="JIB78" s="242"/>
      <c r="JIC78" s="242"/>
      <c r="JID78" s="242"/>
      <c r="JIE78" s="242"/>
      <c r="JIF78" s="242"/>
      <c r="JIG78" s="242"/>
      <c r="JIH78" s="242"/>
      <c r="JII78" s="242"/>
      <c r="JIJ78" s="242"/>
      <c r="JIK78" s="242"/>
      <c r="JIL78" s="242"/>
      <c r="JIM78" s="242"/>
      <c r="JIN78" s="242"/>
      <c r="JIO78" s="242"/>
      <c r="JIP78" s="242"/>
      <c r="JIQ78" s="242"/>
      <c r="JIR78" s="242"/>
      <c r="JIS78" s="242"/>
      <c r="JIT78" s="242"/>
      <c r="JIU78" s="242"/>
      <c r="JIV78" s="242"/>
      <c r="JIW78" s="242"/>
      <c r="JIX78" s="242"/>
      <c r="JIY78" s="242"/>
      <c r="JIZ78" s="242"/>
      <c r="JJA78" s="242"/>
      <c r="JJB78" s="242"/>
      <c r="JJC78" s="242"/>
      <c r="JJD78" s="242"/>
      <c r="JJE78" s="242"/>
      <c r="JJF78" s="242"/>
      <c r="JJG78" s="242"/>
      <c r="JJH78" s="242"/>
      <c r="JJI78" s="242"/>
      <c r="JJJ78" s="242"/>
      <c r="JJK78" s="242"/>
      <c r="JJL78" s="242"/>
      <c r="JJM78" s="242"/>
      <c r="JJN78" s="242"/>
      <c r="JJO78" s="242"/>
      <c r="JJP78" s="242"/>
      <c r="JJQ78" s="242"/>
      <c r="JJR78" s="242"/>
      <c r="JJS78" s="242"/>
      <c r="JJT78" s="242"/>
      <c r="JJU78" s="242"/>
      <c r="JJV78" s="242"/>
      <c r="JJW78" s="242"/>
      <c r="JJX78" s="242"/>
      <c r="JJY78" s="242"/>
      <c r="JJZ78" s="242"/>
      <c r="JKA78" s="242"/>
      <c r="JKB78" s="242"/>
      <c r="JKC78" s="242"/>
      <c r="JKD78" s="242"/>
      <c r="JKE78" s="242"/>
      <c r="JKF78" s="242"/>
      <c r="JKG78" s="242"/>
      <c r="JKH78" s="242"/>
      <c r="JKI78" s="242"/>
      <c r="JKJ78" s="242"/>
      <c r="JKK78" s="242"/>
      <c r="JKL78" s="242"/>
      <c r="JKM78" s="242"/>
      <c r="JKN78" s="242"/>
      <c r="JKO78" s="242"/>
      <c r="JKP78" s="242"/>
      <c r="JKQ78" s="242"/>
      <c r="JKR78" s="242"/>
      <c r="JKS78" s="242"/>
      <c r="JKT78" s="242"/>
      <c r="JKU78" s="242"/>
      <c r="JKV78" s="242"/>
      <c r="JKW78" s="242"/>
      <c r="JKX78" s="242"/>
      <c r="JKY78" s="242"/>
      <c r="JKZ78" s="242"/>
      <c r="JLA78" s="242"/>
      <c r="JLB78" s="242"/>
      <c r="JLC78" s="242"/>
      <c r="JLD78" s="242"/>
      <c r="JLE78" s="242"/>
      <c r="JLF78" s="242"/>
      <c r="JLG78" s="242"/>
      <c r="JLH78" s="242"/>
      <c r="JLI78" s="242"/>
      <c r="JLJ78" s="242"/>
      <c r="JLK78" s="242"/>
      <c r="JLL78" s="242"/>
      <c r="JLM78" s="242"/>
      <c r="JLN78" s="242"/>
      <c r="JLO78" s="242"/>
      <c r="JLP78" s="242"/>
      <c r="JLQ78" s="242"/>
      <c r="JLR78" s="242"/>
      <c r="JLS78" s="242"/>
      <c r="JLT78" s="242"/>
      <c r="JLU78" s="242"/>
      <c r="JLV78" s="242"/>
      <c r="JLW78" s="242"/>
      <c r="JLX78" s="242"/>
      <c r="JLY78" s="242"/>
      <c r="JLZ78" s="242"/>
      <c r="JMA78" s="242"/>
      <c r="JMB78" s="242"/>
      <c r="JMC78" s="242"/>
      <c r="JMD78" s="242"/>
      <c r="JME78" s="242"/>
      <c r="JMF78" s="242"/>
      <c r="JMG78" s="242"/>
      <c r="JMH78" s="242"/>
      <c r="JMI78" s="242"/>
      <c r="JMJ78" s="242"/>
      <c r="JMK78" s="242"/>
      <c r="JML78" s="242"/>
      <c r="JMM78" s="242"/>
      <c r="JMN78" s="242"/>
      <c r="JMO78" s="242"/>
      <c r="JMP78" s="242"/>
      <c r="JMQ78" s="242"/>
      <c r="JMR78" s="242"/>
      <c r="JMS78" s="242"/>
      <c r="JMT78" s="242"/>
      <c r="JMU78" s="242"/>
      <c r="JMV78" s="242"/>
      <c r="JMW78" s="242"/>
      <c r="JMX78" s="242"/>
      <c r="JMY78" s="242"/>
      <c r="JMZ78" s="242"/>
      <c r="JNA78" s="242"/>
      <c r="JNB78" s="242"/>
      <c r="JNC78" s="242"/>
      <c r="JND78" s="242"/>
      <c r="JNE78" s="242"/>
      <c r="JNF78" s="242"/>
      <c r="JNG78" s="242"/>
      <c r="JNH78" s="242"/>
      <c r="JNI78" s="242"/>
      <c r="JNJ78" s="242"/>
      <c r="JNK78" s="242"/>
      <c r="JNL78" s="242"/>
      <c r="JNM78" s="242"/>
      <c r="JNN78" s="242"/>
      <c r="JNO78" s="242"/>
      <c r="JNP78" s="242"/>
      <c r="JNQ78" s="242"/>
      <c r="JNR78" s="242"/>
      <c r="JNS78" s="242"/>
      <c r="JNT78" s="242"/>
      <c r="JNU78" s="242"/>
      <c r="JNV78" s="242"/>
      <c r="JNW78" s="242"/>
      <c r="JNX78" s="242"/>
      <c r="JNY78" s="242"/>
      <c r="JNZ78" s="242"/>
      <c r="JOA78" s="242"/>
      <c r="JOB78" s="242"/>
      <c r="JOC78" s="242"/>
      <c r="JOD78" s="242"/>
      <c r="JOE78" s="242"/>
      <c r="JOF78" s="242"/>
      <c r="JOG78" s="242"/>
      <c r="JOH78" s="242"/>
      <c r="JOI78" s="242"/>
      <c r="JOJ78" s="242"/>
      <c r="JOK78" s="242"/>
      <c r="JOL78" s="242"/>
      <c r="JOM78" s="242"/>
      <c r="JON78" s="242"/>
      <c r="JOO78" s="242"/>
      <c r="JOP78" s="242"/>
      <c r="JOQ78" s="242"/>
      <c r="JOR78" s="242"/>
      <c r="JOS78" s="242"/>
      <c r="JOT78" s="242"/>
      <c r="JOU78" s="242"/>
      <c r="JOV78" s="242"/>
      <c r="JOW78" s="242"/>
      <c r="JOX78" s="242"/>
      <c r="JOY78" s="242"/>
      <c r="JOZ78" s="242"/>
      <c r="JPA78" s="242"/>
      <c r="JPB78" s="242"/>
      <c r="JPC78" s="242"/>
      <c r="JPD78" s="242"/>
      <c r="JPE78" s="242"/>
      <c r="JPF78" s="242"/>
      <c r="JPG78" s="242"/>
      <c r="JPH78" s="242"/>
      <c r="JPI78" s="242"/>
      <c r="JPJ78" s="242"/>
      <c r="JPK78" s="242"/>
      <c r="JPL78" s="242"/>
      <c r="JPM78" s="242"/>
      <c r="JPN78" s="242"/>
      <c r="JPO78" s="242"/>
      <c r="JPP78" s="242"/>
      <c r="JPQ78" s="242"/>
      <c r="JPR78" s="242"/>
      <c r="JPS78" s="242"/>
      <c r="JPT78" s="242"/>
      <c r="JPU78" s="242"/>
      <c r="JPV78" s="242"/>
      <c r="JPW78" s="242"/>
      <c r="JPX78" s="242"/>
      <c r="JPY78" s="242"/>
      <c r="JPZ78" s="242"/>
      <c r="JQA78" s="242"/>
      <c r="JQB78" s="242"/>
      <c r="JQC78" s="242"/>
      <c r="JQD78" s="242"/>
      <c r="JQE78" s="242"/>
      <c r="JQF78" s="242"/>
      <c r="JQG78" s="242"/>
      <c r="JQH78" s="242"/>
      <c r="JQI78" s="242"/>
      <c r="JQJ78" s="242"/>
      <c r="JQK78" s="242"/>
      <c r="JQL78" s="242"/>
      <c r="JQM78" s="242"/>
      <c r="JQN78" s="242"/>
      <c r="JQO78" s="242"/>
      <c r="JQP78" s="242"/>
      <c r="JQQ78" s="242"/>
      <c r="JQR78" s="242"/>
      <c r="JQS78" s="242"/>
      <c r="JQT78" s="242"/>
      <c r="JQU78" s="242"/>
      <c r="JQV78" s="242"/>
      <c r="JQW78" s="242"/>
      <c r="JQX78" s="242"/>
      <c r="JQY78" s="242"/>
      <c r="JQZ78" s="242"/>
      <c r="JRA78" s="242"/>
      <c r="JRB78" s="242"/>
      <c r="JRC78" s="242"/>
      <c r="JRD78" s="242"/>
      <c r="JRE78" s="242"/>
      <c r="JRF78" s="242"/>
      <c r="JRG78" s="242"/>
      <c r="JRH78" s="242"/>
      <c r="JRI78" s="242"/>
      <c r="JRJ78" s="242"/>
      <c r="JRK78" s="242"/>
      <c r="JRL78" s="242"/>
      <c r="JRM78" s="242"/>
      <c r="JRN78" s="242"/>
      <c r="JRO78" s="242"/>
      <c r="JRP78" s="242"/>
      <c r="JRQ78" s="242"/>
      <c r="JRR78" s="242"/>
      <c r="JRS78" s="242"/>
      <c r="JRT78" s="242"/>
      <c r="JRU78" s="242"/>
      <c r="JRV78" s="242"/>
      <c r="JRW78" s="242"/>
      <c r="JRX78" s="242"/>
      <c r="JRY78" s="242"/>
      <c r="JRZ78" s="242"/>
      <c r="JSA78" s="242"/>
      <c r="JSB78" s="242"/>
      <c r="JSC78" s="242"/>
      <c r="JSD78" s="242"/>
      <c r="JSE78" s="242"/>
      <c r="JSF78" s="242"/>
      <c r="JSG78" s="242"/>
      <c r="JSH78" s="242"/>
      <c r="JSI78" s="242"/>
      <c r="JSJ78" s="242"/>
      <c r="JSK78" s="242"/>
      <c r="JSL78" s="242"/>
      <c r="JSM78" s="242"/>
      <c r="JSN78" s="242"/>
      <c r="JSO78" s="242"/>
      <c r="JSP78" s="242"/>
      <c r="JSQ78" s="242"/>
      <c r="JSR78" s="242"/>
      <c r="JSS78" s="242"/>
      <c r="JST78" s="242"/>
      <c r="JSU78" s="242"/>
      <c r="JSV78" s="242"/>
      <c r="JSW78" s="242"/>
      <c r="JSX78" s="242"/>
      <c r="JSY78" s="242"/>
      <c r="JSZ78" s="242"/>
      <c r="JTA78" s="242"/>
      <c r="JTB78" s="242"/>
      <c r="JTC78" s="242"/>
      <c r="JTD78" s="242"/>
      <c r="JTE78" s="242"/>
      <c r="JTF78" s="242"/>
      <c r="JTG78" s="242"/>
      <c r="JTH78" s="242"/>
      <c r="JTI78" s="242"/>
      <c r="JTJ78" s="242"/>
      <c r="JTK78" s="242"/>
      <c r="JTL78" s="242"/>
      <c r="JTM78" s="242"/>
      <c r="JTN78" s="242"/>
      <c r="JTO78" s="242"/>
      <c r="JTP78" s="242"/>
      <c r="JTQ78" s="242"/>
      <c r="JTR78" s="242"/>
      <c r="JTS78" s="242"/>
      <c r="JTT78" s="242"/>
      <c r="JTU78" s="242"/>
      <c r="JTV78" s="242"/>
      <c r="JTW78" s="242"/>
      <c r="JTX78" s="242"/>
      <c r="JTY78" s="242"/>
      <c r="JTZ78" s="242"/>
      <c r="JUA78" s="242"/>
      <c r="JUB78" s="242"/>
      <c r="JUC78" s="242"/>
      <c r="JUD78" s="242"/>
      <c r="JUE78" s="242"/>
      <c r="JUF78" s="242"/>
      <c r="JUG78" s="242"/>
      <c r="JUH78" s="242"/>
      <c r="JUI78" s="242"/>
      <c r="JUJ78" s="242"/>
      <c r="JUK78" s="242"/>
      <c r="JUL78" s="242"/>
      <c r="JUM78" s="242"/>
      <c r="JUN78" s="242"/>
      <c r="JUO78" s="242"/>
      <c r="JUP78" s="242"/>
      <c r="JUQ78" s="242"/>
      <c r="JUR78" s="242"/>
      <c r="JUS78" s="242"/>
      <c r="JUT78" s="242"/>
      <c r="JUU78" s="242"/>
      <c r="JUV78" s="242"/>
      <c r="JUW78" s="242"/>
      <c r="JUX78" s="242"/>
      <c r="JUY78" s="242"/>
      <c r="JUZ78" s="242"/>
      <c r="JVA78" s="242"/>
      <c r="JVB78" s="242"/>
      <c r="JVC78" s="242"/>
      <c r="JVD78" s="242"/>
      <c r="JVE78" s="242"/>
      <c r="JVF78" s="242"/>
      <c r="JVG78" s="242"/>
      <c r="JVH78" s="242"/>
      <c r="JVI78" s="242"/>
      <c r="JVJ78" s="242"/>
      <c r="JVK78" s="242"/>
      <c r="JVL78" s="242"/>
      <c r="JVM78" s="242"/>
      <c r="JVN78" s="242"/>
      <c r="JVO78" s="242"/>
      <c r="JVP78" s="242"/>
      <c r="JVQ78" s="242"/>
      <c r="JVR78" s="242"/>
      <c r="JVS78" s="242"/>
      <c r="JVT78" s="242"/>
      <c r="JVU78" s="242"/>
      <c r="JVV78" s="242"/>
      <c r="JVW78" s="242"/>
      <c r="JVX78" s="242"/>
      <c r="JVY78" s="242"/>
      <c r="JVZ78" s="242"/>
      <c r="JWA78" s="242"/>
      <c r="JWB78" s="242"/>
      <c r="JWC78" s="242"/>
      <c r="JWD78" s="242"/>
      <c r="JWE78" s="242"/>
      <c r="JWF78" s="242"/>
      <c r="JWG78" s="242"/>
      <c r="JWH78" s="242"/>
      <c r="JWI78" s="242"/>
      <c r="JWJ78" s="242"/>
      <c r="JWK78" s="242"/>
      <c r="JWL78" s="242"/>
      <c r="JWM78" s="242"/>
      <c r="JWN78" s="242"/>
      <c r="JWO78" s="242"/>
      <c r="JWP78" s="242"/>
      <c r="JWQ78" s="242"/>
      <c r="JWR78" s="242"/>
      <c r="JWS78" s="242"/>
      <c r="JWT78" s="242"/>
      <c r="JWU78" s="242"/>
      <c r="JWV78" s="242"/>
      <c r="JWW78" s="242"/>
      <c r="JWX78" s="242"/>
      <c r="JWY78" s="242"/>
      <c r="JWZ78" s="242"/>
      <c r="JXA78" s="242"/>
      <c r="JXB78" s="242"/>
      <c r="JXC78" s="242"/>
      <c r="JXD78" s="242"/>
      <c r="JXE78" s="242"/>
      <c r="JXF78" s="242"/>
      <c r="JXG78" s="242"/>
      <c r="JXH78" s="242"/>
      <c r="JXI78" s="242"/>
      <c r="JXJ78" s="242"/>
      <c r="JXK78" s="242"/>
      <c r="JXL78" s="242"/>
      <c r="JXM78" s="242"/>
      <c r="JXN78" s="242"/>
      <c r="JXO78" s="242"/>
      <c r="JXP78" s="242"/>
      <c r="JXQ78" s="242"/>
      <c r="JXR78" s="242"/>
      <c r="JXS78" s="242"/>
      <c r="JXT78" s="242"/>
      <c r="JXU78" s="242"/>
      <c r="JXV78" s="242"/>
      <c r="JXW78" s="242"/>
      <c r="JXX78" s="242"/>
      <c r="JXY78" s="242"/>
      <c r="JXZ78" s="242"/>
      <c r="JYA78" s="242"/>
      <c r="JYB78" s="242"/>
      <c r="JYC78" s="242"/>
      <c r="JYD78" s="242"/>
      <c r="JYE78" s="242"/>
      <c r="JYF78" s="242"/>
      <c r="JYG78" s="242"/>
      <c r="JYH78" s="242"/>
      <c r="JYI78" s="242"/>
      <c r="JYJ78" s="242"/>
      <c r="JYK78" s="242"/>
      <c r="JYL78" s="242"/>
      <c r="JYM78" s="242"/>
      <c r="JYN78" s="242"/>
      <c r="JYO78" s="242"/>
      <c r="JYP78" s="242"/>
      <c r="JYQ78" s="242"/>
      <c r="JYR78" s="242"/>
      <c r="JYS78" s="242"/>
      <c r="JYT78" s="242"/>
      <c r="JYU78" s="242"/>
      <c r="JYV78" s="242"/>
      <c r="JYW78" s="242"/>
      <c r="JYX78" s="242"/>
      <c r="JYY78" s="242"/>
      <c r="JYZ78" s="242"/>
      <c r="JZA78" s="242"/>
      <c r="JZB78" s="242"/>
      <c r="JZC78" s="242"/>
      <c r="JZD78" s="242"/>
      <c r="JZE78" s="242"/>
      <c r="JZF78" s="242"/>
      <c r="JZG78" s="242"/>
      <c r="JZH78" s="242"/>
      <c r="JZI78" s="242"/>
      <c r="JZJ78" s="242"/>
      <c r="JZK78" s="242"/>
      <c r="JZL78" s="242"/>
      <c r="JZM78" s="242"/>
      <c r="JZN78" s="242"/>
      <c r="JZO78" s="242"/>
      <c r="JZP78" s="242"/>
      <c r="JZQ78" s="242"/>
      <c r="JZR78" s="242"/>
      <c r="JZS78" s="242"/>
      <c r="JZT78" s="242"/>
      <c r="JZU78" s="242"/>
      <c r="JZV78" s="242"/>
      <c r="JZW78" s="242"/>
      <c r="JZX78" s="242"/>
      <c r="JZY78" s="242"/>
      <c r="JZZ78" s="242"/>
      <c r="KAA78" s="242"/>
      <c r="KAB78" s="242"/>
      <c r="KAC78" s="242"/>
      <c r="KAD78" s="242"/>
      <c r="KAE78" s="242"/>
      <c r="KAF78" s="242"/>
      <c r="KAG78" s="242"/>
      <c r="KAH78" s="242"/>
      <c r="KAI78" s="242"/>
      <c r="KAJ78" s="242"/>
      <c r="KAK78" s="242"/>
      <c r="KAL78" s="242"/>
      <c r="KAM78" s="242"/>
      <c r="KAN78" s="242"/>
      <c r="KAO78" s="242"/>
      <c r="KAP78" s="242"/>
      <c r="KAQ78" s="242"/>
      <c r="KAR78" s="242"/>
      <c r="KAS78" s="242"/>
      <c r="KAT78" s="242"/>
      <c r="KAU78" s="242"/>
      <c r="KAV78" s="242"/>
      <c r="KAW78" s="242"/>
      <c r="KAX78" s="242"/>
      <c r="KAY78" s="242"/>
      <c r="KAZ78" s="242"/>
      <c r="KBA78" s="242"/>
      <c r="KBB78" s="242"/>
      <c r="KBC78" s="242"/>
      <c r="KBD78" s="242"/>
      <c r="KBE78" s="242"/>
      <c r="KBF78" s="242"/>
      <c r="KBG78" s="242"/>
      <c r="KBH78" s="242"/>
      <c r="KBI78" s="242"/>
      <c r="KBJ78" s="242"/>
      <c r="KBK78" s="242"/>
      <c r="KBL78" s="242"/>
      <c r="KBM78" s="242"/>
      <c r="KBN78" s="242"/>
      <c r="KBO78" s="242"/>
      <c r="KBP78" s="242"/>
      <c r="KBQ78" s="242"/>
      <c r="KBR78" s="242"/>
      <c r="KBS78" s="242"/>
      <c r="KBT78" s="242"/>
      <c r="KBU78" s="242"/>
      <c r="KBV78" s="242"/>
      <c r="KBW78" s="242"/>
      <c r="KBX78" s="242"/>
      <c r="KBY78" s="242"/>
      <c r="KBZ78" s="242"/>
      <c r="KCA78" s="242"/>
      <c r="KCB78" s="242"/>
      <c r="KCC78" s="242"/>
      <c r="KCD78" s="242"/>
      <c r="KCE78" s="242"/>
      <c r="KCF78" s="242"/>
      <c r="KCG78" s="242"/>
      <c r="KCH78" s="242"/>
      <c r="KCI78" s="242"/>
      <c r="KCJ78" s="242"/>
      <c r="KCK78" s="242"/>
      <c r="KCL78" s="242"/>
      <c r="KCM78" s="242"/>
      <c r="KCN78" s="242"/>
      <c r="KCO78" s="242"/>
      <c r="KCP78" s="242"/>
      <c r="KCQ78" s="242"/>
      <c r="KCR78" s="242"/>
      <c r="KCS78" s="242"/>
      <c r="KCT78" s="242"/>
      <c r="KCU78" s="242"/>
      <c r="KCV78" s="242"/>
      <c r="KCW78" s="242"/>
      <c r="KCX78" s="242"/>
      <c r="KCY78" s="242"/>
      <c r="KCZ78" s="242"/>
      <c r="KDA78" s="242"/>
      <c r="KDB78" s="242"/>
      <c r="KDC78" s="242"/>
      <c r="KDD78" s="242"/>
      <c r="KDE78" s="242"/>
      <c r="KDF78" s="242"/>
      <c r="KDG78" s="242"/>
      <c r="KDH78" s="242"/>
      <c r="KDI78" s="242"/>
      <c r="KDJ78" s="242"/>
      <c r="KDK78" s="242"/>
      <c r="KDL78" s="242"/>
      <c r="KDM78" s="242"/>
      <c r="KDN78" s="242"/>
      <c r="KDO78" s="242"/>
      <c r="KDP78" s="242"/>
      <c r="KDQ78" s="242"/>
      <c r="KDR78" s="242"/>
      <c r="KDS78" s="242"/>
      <c r="KDT78" s="242"/>
      <c r="KDU78" s="242"/>
      <c r="KDV78" s="242"/>
      <c r="KDW78" s="242"/>
      <c r="KDX78" s="242"/>
      <c r="KDY78" s="242"/>
      <c r="KDZ78" s="242"/>
      <c r="KEA78" s="242"/>
      <c r="KEB78" s="242"/>
      <c r="KEC78" s="242"/>
      <c r="KED78" s="242"/>
      <c r="KEE78" s="242"/>
      <c r="KEF78" s="242"/>
      <c r="KEG78" s="242"/>
      <c r="KEH78" s="242"/>
      <c r="KEI78" s="242"/>
      <c r="KEJ78" s="242"/>
      <c r="KEK78" s="242"/>
      <c r="KEL78" s="242"/>
      <c r="KEM78" s="242"/>
      <c r="KEN78" s="242"/>
      <c r="KEO78" s="242"/>
      <c r="KEP78" s="242"/>
      <c r="KEQ78" s="242"/>
      <c r="KER78" s="242"/>
      <c r="KES78" s="242"/>
      <c r="KET78" s="242"/>
      <c r="KEU78" s="242"/>
      <c r="KEV78" s="242"/>
      <c r="KEW78" s="242"/>
      <c r="KEX78" s="242"/>
      <c r="KEY78" s="242"/>
      <c r="KEZ78" s="242"/>
      <c r="KFA78" s="242"/>
      <c r="KFB78" s="242"/>
      <c r="KFC78" s="242"/>
      <c r="KFD78" s="242"/>
      <c r="KFE78" s="242"/>
      <c r="KFF78" s="242"/>
      <c r="KFG78" s="242"/>
      <c r="KFH78" s="242"/>
      <c r="KFI78" s="242"/>
      <c r="KFJ78" s="242"/>
      <c r="KFK78" s="242"/>
      <c r="KFL78" s="242"/>
      <c r="KFM78" s="242"/>
      <c r="KFN78" s="242"/>
      <c r="KFO78" s="242"/>
      <c r="KFP78" s="242"/>
      <c r="KFQ78" s="242"/>
      <c r="KFR78" s="242"/>
      <c r="KFS78" s="242"/>
      <c r="KFT78" s="242"/>
      <c r="KFU78" s="242"/>
      <c r="KFV78" s="242"/>
      <c r="KFW78" s="242"/>
      <c r="KFX78" s="242"/>
      <c r="KFY78" s="242"/>
      <c r="KFZ78" s="242"/>
      <c r="KGA78" s="242"/>
      <c r="KGB78" s="242"/>
      <c r="KGC78" s="242"/>
      <c r="KGD78" s="242"/>
      <c r="KGE78" s="242"/>
      <c r="KGF78" s="242"/>
      <c r="KGG78" s="242"/>
      <c r="KGH78" s="242"/>
      <c r="KGI78" s="242"/>
      <c r="KGJ78" s="242"/>
      <c r="KGK78" s="242"/>
      <c r="KGL78" s="242"/>
      <c r="KGM78" s="242"/>
      <c r="KGN78" s="242"/>
      <c r="KGO78" s="242"/>
      <c r="KGP78" s="242"/>
      <c r="KGQ78" s="242"/>
      <c r="KGR78" s="242"/>
      <c r="KGS78" s="242"/>
      <c r="KGT78" s="242"/>
      <c r="KGU78" s="242"/>
      <c r="KGV78" s="242"/>
      <c r="KGW78" s="242"/>
      <c r="KGX78" s="242"/>
      <c r="KGY78" s="242"/>
      <c r="KGZ78" s="242"/>
      <c r="KHA78" s="242"/>
      <c r="KHB78" s="242"/>
      <c r="KHC78" s="242"/>
      <c r="KHD78" s="242"/>
      <c r="KHE78" s="242"/>
      <c r="KHF78" s="242"/>
      <c r="KHG78" s="242"/>
      <c r="KHH78" s="242"/>
      <c r="KHI78" s="242"/>
      <c r="KHJ78" s="242"/>
      <c r="KHK78" s="242"/>
      <c r="KHL78" s="242"/>
      <c r="KHM78" s="242"/>
      <c r="KHN78" s="242"/>
      <c r="KHO78" s="242"/>
      <c r="KHP78" s="242"/>
      <c r="KHQ78" s="242"/>
      <c r="KHR78" s="242"/>
      <c r="KHS78" s="242"/>
      <c r="KHT78" s="242"/>
      <c r="KHU78" s="242"/>
      <c r="KHV78" s="242"/>
      <c r="KHW78" s="242"/>
      <c r="KHX78" s="242"/>
      <c r="KHY78" s="242"/>
      <c r="KHZ78" s="242"/>
      <c r="KIA78" s="242"/>
      <c r="KIB78" s="242"/>
      <c r="KIC78" s="242"/>
      <c r="KID78" s="242"/>
      <c r="KIE78" s="242"/>
      <c r="KIF78" s="242"/>
      <c r="KIG78" s="242"/>
      <c r="KIH78" s="242"/>
      <c r="KII78" s="242"/>
      <c r="KIJ78" s="242"/>
      <c r="KIK78" s="242"/>
      <c r="KIL78" s="242"/>
      <c r="KIM78" s="242"/>
      <c r="KIN78" s="242"/>
      <c r="KIO78" s="242"/>
      <c r="KIP78" s="242"/>
      <c r="KIQ78" s="242"/>
      <c r="KIR78" s="242"/>
      <c r="KIS78" s="242"/>
      <c r="KIT78" s="242"/>
      <c r="KIU78" s="242"/>
      <c r="KIV78" s="242"/>
      <c r="KIW78" s="242"/>
      <c r="KIX78" s="242"/>
      <c r="KIY78" s="242"/>
      <c r="KIZ78" s="242"/>
      <c r="KJA78" s="242"/>
      <c r="KJB78" s="242"/>
      <c r="KJC78" s="242"/>
      <c r="KJD78" s="242"/>
      <c r="KJE78" s="242"/>
      <c r="KJF78" s="242"/>
      <c r="KJG78" s="242"/>
      <c r="KJH78" s="242"/>
      <c r="KJI78" s="242"/>
      <c r="KJJ78" s="242"/>
      <c r="KJK78" s="242"/>
      <c r="KJL78" s="242"/>
      <c r="KJM78" s="242"/>
      <c r="KJN78" s="242"/>
      <c r="KJO78" s="242"/>
      <c r="KJP78" s="242"/>
      <c r="KJQ78" s="242"/>
      <c r="KJR78" s="242"/>
      <c r="KJS78" s="242"/>
      <c r="KJT78" s="242"/>
      <c r="KJU78" s="242"/>
      <c r="KJV78" s="242"/>
      <c r="KJW78" s="242"/>
      <c r="KJX78" s="242"/>
      <c r="KJY78" s="242"/>
      <c r="KJZ78" s="242"/>
      <c r="KKA78" s="242"/>
      <c r="KKB78" s="242"/>
      <c r="KKC78" s="242"/>
      <c r="KKD78" s="242"/>
      <c r="KKE78" s="242"/>
      <c r="KKF78" s="242"/>
      <c r="KKG78" s="242"/>
      <c r="KKH78" s="242"/>
      <c r="KKI78" s="242"/>
      <c r="KKJ78" s="242"/>
      <c r="KKK78" s="242"/>
      <c r="KKL78" s="242"/>
      <c r="KKM78" s="242"/>
      <c r="KKN78" s="242"/>
      <c r="KKO78" s="242"/>
      <c r="KKP78" s="242"/>
      <c r="KKQ78" s="242"/>
      <c r="KKR78" s="242"/>
      <c r="KKS78" s="242"/>
      <c r="KKT78" s="242"/>
      <c r="KKU78" s="242"/>
      <c r="KKV78" s="242"/>
      <c r="KKW78" s="242"/>
      <c r="KKX78" s="242"/>
      <c r="KKY78" s="242"/>
      <c r="KKZ78" s="242"/>
      <c r="KLA78" s="242"/>
      <c r="KLB78" s="242"/>
      <c r="KLC78" s="242"/>
      <c r="KLD78" s="242"/>
      <c r="KLE78" s="242"/>
      <c r="KLF78" s="242"/>
      <c r="KLG78" s="242"/>
      <c r="KLH78" s="242"/>
      <c r="KLI78" s="242"/>
      <c r="KLJ78" s="242"/>
      <c r="KLK78" s="242"/>
      <c r="KLL78" s="242"/>
      <c r="KLM78" s="242"/>
      <c r="KLN78" s="242"/>
      <c r="KLO78" s="242"/>
      <c r="KLP78" s="242"/>
      <c r="KLQ78" s="242"/>
      <c r="KLR78" s="242"/>
      <c r="KLS78" s="242"/>
      <c r="KLT78" s="242"/>
      <c r="KLU78" s="242"/>
      <c r="KLV78" s="242"/>
      <c r="KLW78" s="242"/>
      <c r="KLX78" s="242"/>
      <c r="KLY78" s="242"/>
      <c r="KLZ78" s="242"/>
      <c r="KMA78" s="242"/>
      <c r="KMB78" s="242"/>
      <c r="KMC78" s="242"/>
      <c r="KMD78" s="242"/>
      <c r="KME78" s="242"/>
      <c r="KMF78" s="242"/>
      <c r="KMG78" s="242"/>
      <c r="KMH78" s="242"/>
      <c r="KMI78" s="242"/>
      <c r="KMJ78" s="242"/>
      <c r="KMK78" s="242"/>
      <c r="KML78" s="242"/>
      <c r="KMM78" s="242"/>
      <c r="KMN78" s="242"/>
      <c r="KMO78" s="242"/>
      <c r="KMP78" s="242"/>
      <c r="KMQ78" s="242"/>
      <c r="KMR78" s="242"/>
      <c r="KMS78" s="242"/>
      <c r="KMT78" s="242"/>
      <c r="KMU78" s="242"/>
      <c r="KMV78" s="242"/>
      <c r="KMW78" s="242"/>
      <c r="KMX78" s="242"/>
      <c r="KMY78" s="242"/>
      <c r="KMZ78" s="242"/>
      <c r="KNA78" s="242"/>
      <c r="KNB78" s="242"/>
      <c r="KNC78" s="242"/>
      <c r="KND78" s="242"/>
      <c r="KNE78" s="242"/>
      <c r="KNF78" s="242"/>
      <c r="KNG78" s="242"/>
      <c r="KNH78" s="242"/>
      <c r="KNI78" s="242"/>
      <c r="KNJ78" s="242"/>
      <c r="KNK78" s="242"/>
      <c r="KNL78" s="242"/>
      <c r="KNM78" s="242"/>
      <c r="KNN78" s="242"/>
      <c r="KNO78" s="242"/>
      <c r="KNP78" s="242"/>
      <c r="KNQ78" s="242"/>
      <c r="KNR78" s="242"/>
      <c r="KNS78" s="242"/>
      <c r="KNT78" s="242"/>
      <c r="KNU78" s="242"/>
      <c r="KNV78" s="242"/>
      <c r="KNW78" s="242"/>
      <c r="KNX78" s="242"/>
      <c r="KNY78" s="242"/>
      <c r="KNZ78" s="242"/>
      <c r="KOA78" s="242"/>
      <c r="KOB78" s="242"/>
      <c r="KOC78" s="242"/>
      <c r="KOD78" s="242"/>
      <c r="KOE78" s="242"/>
      <c r="KOF78" s="242"/>
      <c r="KOG78" s="242"/>
      <c r="KOH78" s="242"/>
      <c r="KOI78" s="242"/>
      <c r="KOJ78" s="242"/>
      <c r="KOK78" s="242"/>
      <c r="KOL78" s="242"/>
      <c r="KOM78" s="242"/>
      <c r="KON78" s="242"/>
      <c r="KOO78" s="242"/>
      <c r="KOP78" s="242"/>
      <c r="KOQ78" s="242"/>
      <c r="KOR78" s="242"/>
      <c r="KOS78" s="242"/>
      <c r="KOT78" s="242"/>
      <c r="KOU78" s="242"/>
      <c r="KOV78" s="242"/>
      <c r="KOW78" s="242"/>
      <c r="KOX78" s="242"/>
      <c r="KOY78" s="242"/>
      <c r="KOZ78" s="242"/>
      <c r="KPA78" s="242"/>
      <c r="KPB78" s="242"/>
      <c r="KPC78" s="242"/>
      <c r="KPD78" s="242"/>
      <c r="KPE78" s="242"/>
      <c r="KPF78" s="242"/>
      <c r="KPG78" s="242"/>
      <c r="KPH78" s="242"/>
      <c r="KPI78" s="242"/>
      <c r="KPJ78" s="242"/>
      <c r="KPK78" s="242"/>
      <c r="KPL78" s="242"/>
      <c r="KPM78" s="242"/>
      <c r="KPN78" s="242"/>
      <c r="KPO78" s="242"/>
      <c r="KPP78" s="242"/>
      <c r="KPQ78" s="242"/>
      <c r="KPR78" s="242"/>
      <c r="KPS78" s="242"/>
      <c r="KPT78" s="242"/>
      <c r="KPU78" s="242"/>
      <c r="KPV78" s="242"/>
      <c r="KPW78" s="242"/>
      <c r="KPX78" s="242"/>
      <c r="KPY78" s="242"/>
      <c r="KPZ78" s="242"/>
      <c r="KQA78" s="242"/>
      <c r="KQB78" s="242"/>
      <c r="KQC78" s="242"/>
      <c r="KQD78" s="242"/>
      <c r="KQE78" s="242"/>
      <c r="KQF78" s="242"/>
      <c r="KQG78" s="242"/>
      <c r="KQH78" s="242"/>
      <c r="KQI78" s="242"/>
      <c r="KQJ78" s="242"/>
      <c r="KQK78" s="242"/>
      <c r="KQL78" s="242"/>
      <c r="KQM78" s="242"/>
      <c r="KQN78" s="242"/>
      <c r="KQO78" s="242"/>
      <c r="KQP78" s="242"/>
      <c r="KQQ78" s="242"/>
      <c r="KQR78" s="242"/>
      <c r="KQS78" s="242"/>
      <c r="KQT78" s="242"/>
      <c r="KQU78" s="242"/>
      <c r="KQV78" s="242"/>
      <c r="KQW78" s="242"/>
      <c r="KQX78" s="242"/>
      <c r="KQY78" s="242"/>
      <c r="KQZ78" s="242"/>
      <c r="KRA78" s="242"/>
      <c r="KRB78" s="242"/>
      <c r="KRC78" s="242"/>
      <c r="KRD78" s="242"/>
      <c r="KRE78" s="242"/>
      <c r="KRF78" s="242"/>
      <c r="KRG78" s="242"/>
      <c r="KRH78" s="242"/>
      <c r="KRI78" s="242"/>
      <c r="KRJ78" s="242"/>
      <c r="KRK78" s="242"/>
      <c r="KRL78" s="242"/>
      <c r="KRM78" s="242"/>
      <c r="KRN78" s="242"/>
      <c r="KRO78" s="242"/>
      <c r="KRP78" s="242"/>
      <c r="KRQ78" s="242"/>
      <c r="KRR78" s="242"/>
      <c r="KRS78" s="242"/>
      <c r="KRT78" s="242"/>
      <c r="KRU78" s="242"/>
      <c r="KRV78" s="242"/>
      <c r="KRW78" s="242"/>
      <c r="KRX78" s="242"/>
      <c r="KRY78" s="242"/>
      <c r="KRZ78" s="242"/>
      <c r="KSA78" s="242"/>
      <c r="KSB78" s="242"/>
      <c r="KSC78" s="242"/>
      <c r="KSD78" s="242"/>
      <c r="KSE78" s="242"/>
      <c r="KSF78" s="242"/>
      <c r="KSG78" s="242"/>
      <c r="KSH78" s="242"/>
      <c r="KSI78" s="242"/>
      <c r="KSJ78" s="242"/>
      <c r="KSK78" s="242"/>
      <c r="KSL78" s="242"/>
      <c r="KSM78" s="242"/>
      <c r="KSN78" s="242"/>
      <c r="KSO78" s="242"/>
      <c r="KSP78" s="242"/>
      <c r="KSQ78" s="242"/>
      <c r="KSR78" s="242"/>
      <c r="KSS78" s="242"/>
      <c r="KST78" s="242"/>
      <c r="KSU78" s="242"/>
      <c r="KSV78" s="242"/>
      <c r="KSW78" s="242"/>
      <c r="KSX78" s="242"/>
      <c r="KSY78" s="242"/>
      <c r="KSZ78" s="242"/>
      <c r="KTA78" s="242"/>
      <c r="KTB78" s="242"/>
      <c r="KTC78" s="242"/>
      <c r="KTD78" s="242"/>
      <c r="KTE78" s="242"/>
      <c r="KTF78" s="242"/>
      <c r="KTG78" s="242"/>
      <c r="KTH78" s="242"/>
      <c r="KTI78" s="242"/>
      <c r="KTJ78" s="242"/>
      <c r="KTK78" s="242"/>
      <c r="KTL78" s="242"/>
      <c r="KTM78" s="242"/>
      <c r="KTN78" s="242"/>
      <c r="KTO78" s="242"/>
      <c r="KTP78" s="242"/>
      <c r="KTQ78" s="242"/>
      <c r="KTR78" s="242"/>
      <c r="KTS78" s="242"/>
      <c r="KTT78" s="242"/>
      <c r="KTU78" s="242"/>
      <c r="KTV78" s="242"/>
      <c r="KTW78" s="242"/>
      <c r="KTX78" s="242"/>
      <c r="KTY78" s="242"/>
      <c r="KTZ78" s="242"/>
      <c r="KUA78" s="242"/>
      <c r="KUB78" s="242"/>
      <c r="KUC78" s="242"/>
      <c r="KUD78" s="242"/>
      <c r="KUE78" s="242"/>
      <c r="KUF78" s="242"/>
      <c r="KUG78" s="242"/>
      <c r="KUH78" s="242"/>
      <c r="KUI78" s="242"/>
      <c r="KUJ78" s="242"/>
      <c r="KUK78" s="242"/>
      <c r="KUL78" s="242"/>
      <c r="KUM78" s="242"/>
      <c r="KUN78" s="242"/>
      <c r="KUO78" s="242"/>
      <c r="KUP78" s="242"/>
      <c r="KUQ78" s="242"/>
      <c r="KUR78" s="242"/>
      <c r="KUS78" s="242"/>
      <c r="KUT78" s="242"/>
      <c r="KUU78" s="242"/>
      <c r="KUV78" s="242"/>
      <c r="KUW78" s="242"/>
      <c r="KUX78" s="242"/>
      <c r="KUY78" s="242"/>
      <c r="KUZ78" s="242"/>
      <c r="KVA78" s="242"/>
      <c r="KVB78" s="242"/>
      <c r="KVC78" s="242"/>
      <c r="KVD78" s="242"/>
      <c r="KVE78" s="242"/>
      <c r="KVF78" s="242"/>
      <c r="KVG78" s="242"/>
      <c r="KVH78" s="242"/>
      <c r="KVI78" s="242"/>
      <c r="KVJ78" s="242"/>
      <c r="KVK78" s="242"/>
      <c r="KVL78" s="242"/>
      <c r="KVM78" s="242"/>
      <c r="KVN78" s="242"/>
      <c r="KVO78" s="242"/>
      <c r="KVP78" s="242"/>
      <c r="KVQ78" s="242"/>
      <c r="KVR78" s="242"/>
      <c r="KVS78" s="242"/>
      <c r="KVT78" s="242"/>
      <c r="KVU78" s="242"/>
      <c r="KVV78" s="242"/>
      <c r="KVW78" s="242"/>
      <c r="KVX78" s="242"/>
      <c r="KVY78" s="242"/>
      <c r="KVZ78" s="242"/>
      <c r="KWA78" s="242"/>
      <c r="KWB78" s="242"/>
      <c r="KWC78" s="242"/>
      <c r="KWD78" s="242"/>
      <c r="KWE78" s="242"/>
      <c r="KWF78" s="242"/>
      <c r="KWG78" s="242"/>
      <c r="KWH78" s="242"/>
      <c r="KWI78" s="242"/>
      <c r="KWJ78" s="242"/>
      <c r="KWK78" s="242"/>
      <c r="KWL78" s="242"/>
      <c r="KWM78" s="242"/>
      <c r="KWN78" s="242"/>
      <c r="KWO78" s="242"/>
      <c r="KWP78" s="242"/>
      <c r="KWQ78" s="242"/>
      <c r="KWR78" s="242"/>
      <c r="KWS78" s="242"/>
      <c r="KWT78" s="242"/>
      <c r="KWU78" s="242"/>
      <c r="KWV78" s="242"/>
      <c r="KWW78" s="242"/>
      <c r="KWX78" s="242"/>
      <c r="KWY78" s="242"/>
      <c r="KWZ78" s="242"/>
      <c r="KXA78" s="242"/>
      <c r="KXB78" s="242"/>
      <c r="KXC78" s="242"/>
      <c r="KXD78" s="242"/>
      <c r="KXE78" s="242"/>
      <c r="KXF78" s="242"/>
      <c r="KXG78" s="242"/>
      <c r="KXH78" s="242"/>
      <c r="KXI78" s="242"/>
      <c r="KXJ78" s="242"/>
      <c r="KXK78" s="242"/>
      <c r="KXL78" s="242"/>
      <c r="KXM78" s="242"/>
      <c r="KXN78" s="242"/>
      <c r="KXO78" s="242"/>
      <c r="KXP78" s="242"/>
      <c r="KXQ78" s="242"/>
      <c r="KXR78" s="242"/>
      <c r="KXS78" s="242"/>
      <c r="KXT78" s="242"/>
      <c r="KXU78" s="242"/>
      <c r="KXV78" s="242"/>
      <c r="KXW78" s="242"/>
      <c r="KXX78" s="242"/>
      <c r="KXY78" s="242"/>
      <c r="KXZ78" s="242"/>
      <c r="KYA78" s="242"/>
      <c r="KYB78" s="242"/>
      <c r="KYC78" s="242"/>
      <c r="KYD78" s="242"/>
      <c r="KYE78" s="242"/>
      <c r="KYF78" s="242"/>
      <c r="KYG78" s="242"/>
      <c r="KYH78" s="242"/>
      <c r="KYI78" s="242"/>
      <c r="KYJ78" s="242"/>
      <c r="KYK78" s="242"/>
      <c r="KYL78" s="242"/>
      <c r="KYM78" s="242"/>
      <c r="KYN78" s="242"/>
      <c r="KYO78" s="242"/>
      <c r="KYP78" s="242"/>
      <c r="KYQ78" s="242"/>
      <c r="KYR78" s="242"/>
      <c r="KYS78" s="242"/>
      <c r="KYT78" s="242"/>
      <c r="KYU78" s="242"/>
      <c r="KYV78" s="242"/>
      <c r="KYW78" s="242"/>
      <c r="KYX78" s="242"/>
      <c r="KYY78" s="242"/>
      <c r="KYZ78" s="242"/>
      <c r="KZA78" s="242"/>
      <c r="KZB78" s="242"/>
      <c r="KZC78" s="242"/>
      <c r="KZD78" s="242"/>
      <c r="KZE78" s="242"/>
      <c r="KZF78" s="242"/>
      <c r="KZG78" s="242"/>
      <c r="KZH78" s="242"/>
      <c r="KZI78" s="242"/>
      <c r="KZJ78" s="242"/>
      <c r="KZK78" s="242"/>
      <c r="KZL78" s="242"/>
      <c r="KZM78" s="242"/>
      <c r="KZN78" s="242"/>
      <c r="KZO78" s="242"/>
      <c r="KZP78" s="242"/>
      <c r="KZQ78" s="242"/>
      <c r="KZR78" s="242"/>
      <c r="KZS78" s="242"/>
      <c r="KZT78" s="242"/>
      <c r="KZU78" s="242"/>
      <c r="KZV78" s="242"/>
      <c r="KZW78" s="242"/>
      <c r="KZX78" s="242"/>
      <c r="KZY78" s="242"/>
      <c r="KZZ78" s="242"/>
      <c r="LAA78" s="242"/>
      <c r="LAB78" s="242"/>
      <c r="LAC78" s="242"/>
      <c r="LAD78" s="242"/>
      <c r="LAE78" s="242"/>
      <c r="LAF78" s="242"/>
      <c r="LAG78" s="242"/>
      <c r="LAH78" s="242"/>
      <c r="LAI78" s="242"/>
      <c r="LAJ78" s="242"/>
      <c r="LAK78" s="242"/>
      <c r="LAL78" s="242"/>
      <c r="LAM78" s="242"/>
      <c r="LAN78" s="242"/>
      <c r="LAO78" s="242"/>
      <c r="LAP78" s="242"/>
      <c r="LAQ78" s="242"/>
      <c r="LAR78" s="242"/>
      <c r="LAS78" s="242"/>
      <c r="LAT78" s="242"/>
      <c r="LAU78" s="242"/>
      <c r="LAV78" s="242"/>
      <c r="LAW78" s="242"/>
      <c r="LAX78" s="242"/>
      <c r="LAY78" s="242"/>
      <c r="LAZ78" s="242"/>
      <c r="LBA78" s="242"/>
      <c r="LBB78" s="242"/>
      <c r="LBC78" s="242"/>
      <c r="LBD78" s="242"/>
      <c r="LBE78" s="242"/>
      <c r="LBF78" s="242"/>
      <c r="LBG78" s="242"/>
      <c r="LBH78" s="242"/>
      <c r="LBI78" s="242"/>
      <c r="LBJ78" s="242"/>
      <c r="LBK78" s="242"/>
      <c r="LBL78" s="242"/>
      <c r="LBM78" s="242"/>
      <c r="LBN78" s="242"/>
      <c r="LBO78" s="242"/>
      <c r="LBP78" s="242"/>
      <c r="LBQ78" s="242"/>
      <c r="LBR78" s="242"/>
      <c r="LBS78" s="242"/>
      <c r="LBT78" s="242"/>
      <c r="LBU78" s="242"/>
      <c r="LBV78" s="242"/>
      <c r="LBW78" s="242"/>
      <c r="LBX78" s="242"/>
      <c r="LBY78" s="242"/>
      <c r="LBZ78" s="242"/>
      <c r="LCA78" s="242"/>
      <c r="LCB78" s="242"/>
      <c r="LCC78" s="242"/>
      <c r="LCD78" s="242"/>
      <c r="LCE78" s="242"/>
      <c r="LCF78" s="242"/>
      <c r="LCG78" s="242"/>
      <c r="LCH78" s="242"/>
      <c r="LCI78" s="242"/>
      <c r="LCJ78" s="242"/>
      <c r="LCK78" s="242"/>
      <c r="LCL78" s="242"/>
      <c r="LCM78" s="242"/>
      <c r="LCN78" s="242"/>
      <c r="LCO78" s="242"/>
      <c r="LCP78" s="242"/>
      <c r="LCQ78" s="242"/>
      <c r="LCR78" s="242"/>
      <c r="LCS78" s="242"/>
      <c r="LCT78" s="242"/>
      <c r="LCU78" s="242"/>
      <c r="LCV78" s="242"/>
      <c r="LCW78" s="242"/>
      <c r="LCX78" s="242"/>
      <c r="LCY78" s="242"/>
      <c r="LCZ78" s="242"/>
      <c r="LDA78" s="242"/>
      <c r="LDB78" s="242"/>
      <c r="LDC78" s="242"/>
      <c r="LDD78" s="242"/>
      <c r="LDE78" s="242"/>
      <c r="LDF78" s="242"/>
      <c r="LDG78" s="242"/>
      <c r="LDH78" s="242"/>
      <c r="LDI78" s="242"/>
      <c r="LDJ78" s="242"/>
      <c r="LDK78" s="242"/>
      <c r="LDL78" s="242"/>
      <c r="LDM78" s="242"/>
      <c r="LDN78" s="242"/>
      <c r="LDO78" s="242"/>
      <c r="LDP78" s="242"/>
      <c r="LDQ78" s="242"/>
      <c r="LDR78" s="242"/>
      <c r="LDS78" s="242"/>
      <c r="LDT78" s="242"/>
      <c r="LDU78" s="242"/>
      <c r="LDV78" s="242"/>
      <c r="LDW78" s="242"/>
      <c r="LDX78" s="242"/>
      <c r="LDY78" s="242"/>
      <c r="LDZ78" s="242"/>
      <c r="LEA78" s="242"/>
      <c r="LEB78" s="242"/>
      <c r="LEC78" s="242"/>
      <c r="LED78" s="242"/>
      <c r="LEE78" s="242"/>
      <c r="LEF78" s="242"/>
      <c r="LEG78" s="242"/>
      <c r="LEH78" s="242"/>
      <c r="LEI78" s="242"/>
      <c r="LEJ78" s="242"/>
      <c r="LEK78" s="242"/>
      <c r="LEL78" s="242"/>
      <c r="LEM78" s="242"/>
      <c r="LEN78" s="242"/>
      <c r="LEO78" s="242"/>
      <c r="LEP78" s="242"/>
      <c r="LEQ78" s="242"/>
      <c r="LER78" s="242"/>
      <c r="LES78" s="242"/>
      <c r="LET78" s="242"/>
      <c r="LEU78" s="242"/>
      <c r="LEV78" s="242"/>
      <c r="LEW78" s="242"/>
      <c r="LEX78" s="242"/>
      <c r="LEY78" s="242"/>
      <c r="LEZ78" s="242"/>
      <c r="LFA78" s="242"/>
      <c r="LFB78" s="242"/>
      <c r="LFC78" s="242"/>
      <c r="LFD78" s="242"/>
      <c r="LFE78" s="242"/>
      <c r="LFF78" s="242"/>
      <c r="LFG78" s="242"/>
      <c r="LFH78" s="242"/>
      <c r="LFI78" s="242"/>
      <c r="LFJ78" s="242"/>
      <c r="LFK78" s="242"/>
      <c r="LFL78" s="242"/>
      <c r="LFM78" s="242"/>
      <c r="LFN78" s="242"/>
      <c r="LFO78" s="242"/>
      <c r="LFP78" s="242"/>
      <c r="LFQ78" s="242"/>
      <c r="LFR78" s="242"/>
      <c r="LFS78" s="242"/>
      <c r="LFT78" s="242"/>
      <c r="LFU78" s="242"/>
      <c r="LFV78" s="242"/>
      <c r="LFW78" s="242"/>
      <c r="LFX78" s="242"/>
      <c r="LFY78" s="242"/>
      <c r="LFZ78" s="242"/>
      <c r="LGA78" s="242"/>
      <c r="LGB78" s="242"/>
      <c r="LGC78" s="242"/>
      <c r="LGD78" s="242"/>
      <c r="LGE78" s="242"/>
      <c r="LGF78" s="242"/>
      <c r="LGG78" s="242"/>
      <c r="LGH78" s="242"/>
      <c r="LGI78" s="242"/>
      <c r="LGJ78" s="242"/>
      <c r="LGK78" s="242"/>
      <c r="LGL78" s="242"/>
      <c r="LGM78" s="242"/>
      <c r="LGN78" s="242"/>
      <c r="LGO78" s="242"/>
      <c r="LGP78" s="242"/>
      <c r="LGQ78" s="242"/>
      <c r="LGR78" s="242"/>
      <c r="LGS78" s="242"/>
      <c r="LGT78" s="242"/>
      <c r="LGU78" s="242"/>
      <c r="LGV78" s="242"/>
      <c r="LGW78" s="242"/>
      <c r="LGX78" s="242"/>
      <c r="LGY78" s="242"/>
      <c r="LGZ78" s="242"/>
      <c r="LHA78" s="242"/>
      <c r="LHB78" s="242"/>
      <c r="LHC78" s="242"/>
      <c r="LHD78" s="242"/>
      <c r="LHE78" s="242"/>
      <c r="LHF78" s="242"/>
      <c r="LHG78" s="242"/>
      <c r="LHH78" s="242"/>
      <c r="LHI78" s="242"/>
      <c r="LHJ78" s="242"/>
      <c r="LHK78" s="242"/>
      <c r="LHL78" s="242"/>
      <c r="LHM78" s="242"/>
      <c r="LHN78" s="242"/>
      <c r="LHO78" s="242"/>
      <c r="LHP78" s="242"/>
      <c r="LHQ78" s="242"/>
      <c r="LHR78" s="242"/>
      <c r="LHS78" s="242"/>
      <c r="LHT78" s="242"/>
      <c r="LHU78" s="242"/>
      <c r="LHV78" s="242"/>
      <c r="LHW78" s="242"/>
      <c r="LHX78" s="242"/>
      <c r="LHY78" s="242"/>
      <c r="LHZ78" s="242"/>
      <c r="LIA78" s="242"/>
      <c r="LIB78" s="242"/>
      <c r="LIC78" s="242"/>
      <c r="LID78" s="242"/>
      <c r="LIE78" s="242"/>
      <c r="LIF78" s="242"/>
      <c r="LIG78" s="242"/>
      <c r="LIH78" s="242"/>
      <c r="LII78" s="242"/>
      <c r="LIJ78" s="242"/>
      <c r="LIK78" s="242"/>
      <c r="LIL78" s="242"/>
      <c r="LIM78" s="242"/>
      <c r="LIN78" s="242"/>
      <c r="LIO78" s="242"/>
      <c r="LIP78" s="242"/>
      <c r="LIQ78" s="242"/>
      <c r="LIR78" s="242"/>
      <c r="LIS78" s="242"/>
      <c r="LIT78" s="242"/>
      <c r="LIU78" s="242"/>
      <c r="LIV78" s="242"/>
      <c r="LIW78" s="242"/>
      <c r="LIX78" s="242"/>
      <c r="LIY78" s="242"/>
      <c r="LIZ78" s="242"/>
      <c r="LJA78" s="242"/>
      <c r="LJB78" s="242"/>
      <c r="LJC78" s="242"/>
      <c r="LJD78" s="242"/>
      <c r="LJE78" s="242"/>
      <c r="LJF78" s="242"/>
      <c r="LJG78" s="242"/>
      <c r="LJH78" s="242"/>
      <c r="LJI78" s="242"/>
      <c r="LJJ78" s="242"/>
      <c r="LJK78" s="242"/>
      <c r="LJL78" s="242"/>
      <c r="LJM78" s="242"/>
      <c r="LJN78" s="242"/>
      <c r="LJO78" s="242"/>
      <c r="LJP78" s="242"/>
      <c r="LJQ78" s="242"/>
      <c r="LJR78" s="242"/>
      <c r="LJS78" s="242"/>
      <c r="LJT78" s="242"/>
      <c r="LJU78" s="242"/>
      <c r="LJV78" s="242"/>
      <c r="LJW78" s="242"/>
      <c r="LJX78" s="242"/>
      <c r="LJY78" s="242"/>
      <c r="LJZ78" s="242"/>
      <c r="LKA78" s="242"/>
      <c r="LKB78" s="242"/>
      <c r="LKC78" s="242"/>
      <c r="LKD78" s="242"/>
      <c r="LKE78" s="242"/>
      <c r="LKF78" s="242"/>
      <c r="LKG78" s="242"/>
      <c r="LKH78" s="242"/>
      <c r="LKI78" s="242"/>
      <c r="LKJ78" s="242"/>
      <c r="LKK78" s="242"/>
      <c r="LKL78" s="242"/>
      <c r="LKM78" s="242"/>
      <c r="LKN78" s="242"/>
      <c r="LKO78" s="242"/>
      <c r="LKP78" s="242"/>
      <c r="LKQ78" s="242"/>
      <c r="LKR78" s="242"/>
      <c r="LKS78" s="242"/>
      <c r="LKT78" s="242"/>
      <c r="LKU78" s="242"/>
      <c r="LKV78" s="242"/>
      <c r="LKW78" s="242"/>
      <c r="LKX78" s="242"/>
      <c r="LKY78" s="242"/>
      <c r="LKZ78" s="242"/>
      <c r="LLA78" s="242"/>
      <c r="LLB78" s="242"/>
      <c r="LLC78" s="242"/>
      <c r="LLD78" s="242"/>
      <c r="LLE78" s="242"/>
      <c r="LLF78" s="242"/>
      <c r="LLG78" s="242"/>
      <c r="LLH78" s="242"/>
      <c r="LLI78" s="242"/>
      <c r="LLJ78" s="242"/>
      <c r="LLK78" s="242"/>
      <c r="LLL78" s="242"/>
      <c r="LLM78" s="242"/>
      <c r="LLN78" s="242"/>
      <c r="LLO78" s="242"/>
      <c r="LLP78" s="242"/>
      <c r="LLQ78" s="242"/>
      <c r="LLR78" s="242"/>
      <c r="LLS78" s="242"/>
      <c r="LLT78" s="242"/>
      <c r="LLU78" s="242"/>
      <c r="LLV78" s="242"/>
      <c r="LLW78" s="242"/>
      <c r="LLX78" s="242"/>
      <c r="LLY78" s="242"/>
      <c r="LLZ78" s="242"/>
      <c r="LMA78" s="242"/>
      <c r="LMB78" s="242"/>
      <c r="LMC78" s="242"/>
      <c r="LMD78" s="242"/>
      <c r="LME78" s="242"/>
      <c r="LMF78" s="242"/>
      <c r="LMG78" s="242"/>
      <c r="LMH78" s="242"/>
      <c r="LMI78" s="242"/>
      <c r="LMJ78" s="242"/>
      <c r="LMK78" s="242"/>
      <c r="LML78" s="242"/>
      <c r="LMM78" s="242"/>
      <c r="LMN78" s="242"/>
      <c r="LMO78" s="242"/>
      <c r="LMP78" s="242"/>
      <c r="LMQ78" s="242"/>
      <c r="LMR78" s="242"/>
      <c r="LMS78" s="242"/>
      <c r="LMT78" s="242"/>
      <c r="LMU78" s="242"/>
      <c r="LMV78" s="242"/>
      <c r="LMW78" s="242"/>
      <c r="LMX78" s="242"/>
      <c r="LMY78" s="242"/>
      <c r="LMZ78" s="242"/>
      <c r="LNA78" s="242"/>
      <c r="LNB78" s="242"/>
      <c r="LNC78" s="242"/>
      <c r="LND78" s="242"/>
      <c r="LNE78" s="242"/>
      <c r="LNF78" s="242"/>
      <c r="LNG78" s="242"/>
      <c r="LNH78" s="242"/>
      <c r="LNI78" s="242"/>
      <c r="LNJ78" s="242"/>
      <c r="LNK78" s="242"/>
      <c r="LNL78" s="242"/>
      <c r="LNM78" s="242"/>
      <c r="LNN78" s="242"/>
      <c r="LNO78" s="242"/>
      <c r="LNP78" s="242"/>
      <c r="LNQ78" s="242"/>
      <c r="LNR78" s="242"/>
      <c r="LNS78" s="242"/>
      <c r="LNT78" s="242"/>
      <c r="LNU78" s="242"/>
      <c r="LNV78" s="242"/>
      <c r="LNW78" s="242"/>
      <c r="LNX78" s="242"/>
      <c r="LNY78" s="242"/>
      <c r="LNZ78" s="242"/>
      <c r="LOA78" s="242"/>
      <c r="LOB78" s="242"/>
      <c r="LOC78" s="242"/>
      <c r="LOD78" s="242"/>
      <c r="LOE78" s="242"/>
      <c r="LOF78" s="242"/>
      <c r="LOG78" s="242"/>
      <c r="LOH78" s="242"/>
      <c r="LOI78" s="242"/>
      <c r="LOJ78" s="242"/>
      <c r="LOK78" s="242"/>
      <c r="LOL78" s="242"/>
      <c r="LOM78" s="242"/>
      <c r="LON78" s="242"/>
      <c r="LOO78" s="242"/>
      <c r="LOP78" s="242"/>
      <c r="LOQ78" s="242"/>
      <c r="LOR78" s="242"/>
      <c r="LOS78" s="242"/>
      <c r="LOT78" s="242"/>
      <c r="LOU78" s="242"/>
      <c r="LOV78" s="242"/>
      <c r="LOW78" s="242"/>
      <c r="LOX78" s="242"/>
      <c r="LOY78" s="242"/>
      <c r="LOZ78" s="242"/>
      <c r="LPA78" s="242"/>
      <c r="LPB78" s="242"/>
      <c r="LPC78" s="242"/>
      <c r="LPD78" s="242"/>
      <c r="LPE78" s="242"/>
      <c r="LPF78" s="242"/>
      <c r="LPG78" s="242"/>
      <c r="LPH78" s="242"/>
      <c r="LPI78" s="242"/>
      <c r="LPJ78" s="242"/>
      <c r="LPK78" s="242"/>
      <c r="LPL78" s="242"/>
      <c r="LPM78" s="242"/>
      <c r="LPN78" s="242"/>
      <c r="LPO78" s="242"/>
      <c r="LPP78" s="242"/>
      <c r="LPQ78" s="242"/>
      <c r="LPR78" s="242"/>
      <c r="LPS78" s="242"/>
      <c r="LPT78" s="242"/>
      <c r="LPU78" s="242"/>
      <c r="LPV78" s="242"/>
      <c r="LPW78" s="242"/>
      <c r="LPX78" s="242"/>
      <c r="LPY78" s="242"/>
      <c r="LPZ78" s="242"/>
      <c r="LQA78" s="242"/>
      <c r="LQB78" s="242"/>
      <c r="LQC78" s="242"/>
      <c r="LQD78" s="242"/>
      <c r="LQE78" s="242"/>
      <c r="LQF78" s="242"/>
      <c r="LQG78" s="242"/>
      <c r="LQH78" s="242"/>
      <c r="LQI78" s="242"/>
      <c r="LQJ78" s="242"/>
      <c r="LQK78" s="242"/>
      <c r="LQL78" s="242"/>
      <c r="LQM78" s="242"/>
      <c r="LQN78" s="242"/>
      <c r="LQO78" s="242"/>
      <c r="LQP78" s="242"/>
      <c r="LQQ78" s="242"/>
      <c r="LQR78" s="242"/>
      <c r="LQS78" s="242"/>
      <c r="LQT78" s="242"/>
      <c r="LQU78" s="242"/>
      <c r="LQV78" s="242"/>
      <c r="LQW78" s="242"/>
      <c r="LQX78" s="242"/>
      <c r="LQY78" s="242"/>
      <c r="LQZ78" s="242"/>
      <c r="LRA78" s="242"/>
      <c r="LRB78" s="242"/>
      <c r="LRC78" s="242"/>
      <c r="LRD78" s="242"/>
      <c r="LRE78" s="242"/>
      <c r="LRF78" s="242"/>
      <c r="LRG78" s="242"/>
      <c r="LRH78" s="242"/>
      <c r="LRI78" s="242"/>
      <c r="LRJ78" s="242"/>
      <c r="LRK78" s="242"/>
      <c r="LRL78" s="242"/>
      <c r="LRM78" s="242"/>
      <c r="LRN78" s="242"/>
      <c r="LRO78" s="242"/>
      <c r="LRP78" s="242"/>
      <c r="LRQ78" s="242"/>
      <c r="LRR78" s="242"/>
      <c r="LRS78" s="242"/>
      <c r="LRT78" s="242"/>
      <c r="LRU78" s="242"/>
      <c r="LRV78" s="242"/>
      <c r="LRW78" s="242"/>
      <c r="LRX78" s="242"/>
      <c r="LRY78" s="242"/>
      <c r="LRZ78" s="242"/>
      <c r="LSA78" s="242"/>
      <c r="LSB78" s="242"/>
      <c r="LSC78" s="242"/>
      <c r="LSD78" s="242"/>
      <c r="LSE78" s="242"/>
      <c r="LSF78" s="242"/>
      <c r="LSG78" s="242"/>
      <c r="LSH78" s="242"/>
      <c r="LSI78" s="242"/>
      <c r="LSJ78" s="242"/>
      <c r="LSK78" s="242"/>
      <c r="LSL78" s="242"/>
      <c r="LSM78" s="242"/>
      <c r="LSN78" s="242"/>
      <c r="LSO78" s="242"/>
      <c r="LSP78" s="242"/>
      <c r="LSQ78" s="242"/>
      <c r="LSR78" s="242"/>
      <c r="LSS78" s="242"/>
      <c r="LST78" s="242"/>
      <c r="LSU78" s="242"/>
      <c r="LSV78" s="242"/>
      <c r="LSW78" s="242"/>
      <c r="LSX78" s="242"/>
      <c r="LSY78" s="242"/>
      <c r="LSZ78" s="242"/>
      <c r="LTA78" s="242"/>
      <c r="LTB78" s="242"/>
      <c r="LTC78" s="242"/>
      <c r="LTD78" s="242"/>
      <c r="LTE78" s="242"/>
      <c r="LTF78" s="242"/>
      <c r="LTG78" s="242"/>
      <c r="LTH78" s="242"/>
      <c r="LTI78" s="242"/>
      <c r="LTJ78" s="242"/>
      <c r="LTK78" s="242"/>
      <c r="LTL78" s="242"/>
      <c r="LTM78" s="242"/>
      <c r="LTN78" s="242"/>
      <c r="LTO78" s="242"/>
      <c r="LTP78" s="242"/>
      <c r="LTQ78" s="242"/>
      <c r="LTR78" s="242"/>
      <c r="LTS78" s="242"/>
      <c r="LTT78" s="242"/>
      <c r="LTU78" s="242"/>
      <c r="LTV78" s="242"/>
      <c r="LTW78" s="242"/>
      <c r="LTX78" s="242"/>
      <c r="LTY78" s="242"/>
      <c r="LTZ78" s="242"/>
      <c r="LUA78" s="242"/>
      <c r="LUB78" s="242"/>
      <c r="LUC78" s="242"/>
      <c r="LUD78" s="242"/>
      <c r="LUE78" s="242"/>
      <c r="LUF78" s="242"/>
      <c r="LUG78" s="242"/>
      <c r="LUH78" s="242"/>
      <c r="LUI78" s="242"/>
      <c r="LUJ78" s="242"/>
      <c r="LUK78" s="242"/>
      <c r="LUL78" s="242"/>
      <c r="LUM78" s="242"/>
      <c r="LUN78" s="242"/>
      <c r="LUO78" s="242"/>
      <c r="LUP78" s="242"/>
      <c r="LUQ78" s="242"/>
      <c r="LUR78" s="242"/>
      <c r="LUS78" s="242"/>
      <c r="LUT78" s="242"/>
      <c r="LUU78" s="242"/>
      <c r="LUV78" s="242"/>
      <c r="LUW78" s="242"/>
      <c r="LUX78" s="242"/>
      <c r="LUY78" s="242"/>
      <c r="LUZ78" s="242"/>
      <c r="LVA78" s="242"/>
      <c r="LVB78" s="242"/>
      <c r="LVC78" s="242"/>
      <c r="LVD78" s="242"/>
      <c r="LVE78" s="242"/>
      <c r="LVF78" s="242"/>
      <c r="LVG78" s="242"/>
      <c r="LVH78" s="242"/>
      <c r="LVI78" s="242"/>
      <c r="LVJ78" s="242"/>
      <c r="LVK78" s="242"/>
      <c r="LVL78" s="242"/>
      <c r="LVM78" s="242"/>
      <c r="LVN78" s="242"/>
      <c r="LVO78" s="242"/>
      <c r="LVP78" s="242"/>
      <c r="LVQ78" s="242"/>
      <c r="LVR78" s="242"/>
      <c r="LVS78" s="242"/>
      <c r="LVT78" s="242"/>
      <c r="LVU78" s="242"/>
      <c r="LVV78" s="242"/>
      <c r="LVW78" s="242"/>
      <c r="LVX78" s="242"/>
      <c r="LVY78" s="242"/>
      <c r="LVZ78" s="242"/>
      <c r="LWA78" s="242"/>
      <c r="LWB78" s="242"/>
      <c r="LWC78" s="242"/>
      <c r="LWD78" s="242"/>
      <c r="LWE78" s="242"/>
      <c r="LWF78" s="242"/>
      <c r="LWG78" s="242"/>
      <c r="LWH78" s="242"/>
      <c r="LWI78" s="242"/>
      <c r="LWJ78" s="242"/>
      <c r="LWK78" s="242"/>
      <c r="LWL78" s="242"/>
      <c r="LWM78" s="242"/>
      <c r="LWN78" s="242"/>
      <c r="LWO78" s="242"/>
      <c r="LWP78" s="242"/>
      <c r="LWQ78" s="242"/>
      <c r="LWR78" s="242"/>
      <c r="LWS78" s="242"/>
      <c r="LWT78" s="242"/>
      <c r="LWU78" s="242"/>
      <c r="LWV78" s="242"/>
      <c r="LWW78" s="242"/>
      <c r="LWX78" s="242"/>
      <c r="LWY78" s="242"/>
      <c r="LWZ78" s="242"/>
      <c r="LXA78" s="242"/>
      <c r="LXB78" s="242"/>
      <c r="LXC78" s="242"/>
      <c r="LXD78" s="242"/>
      <c r="LXE78" s="242"/>
      <c r="LXF78" s="242"/>
      <c r="LXG78" s="242"/>
      <c r="LXH78" s="242"/>
      <c r="LXI78" s="242"/>
      <c r="LXJ78" s="242"/>
      <c r="LXK78" s="242"/>
      <c r="LXL78" s="242"/>
      <c r="LXM78" s="242"/>
      <c r="LXN78" s="242"/>
      <c r="LXO78" s="242"/>
      <c r="LXP78" s="242"/>
      <c r="LXQ78" s="242"/>
      <c r="LXR78" s="242"/>
      <c r="LXS78" s="242"/>
      <c r="LXT78" s="242"/>
      <c r="LXU78" s="242"/>
      <c r="LXV78" s="242"/>
      <c r="LXW78" s="242"/>
      <c r="LXX78" s="242"/>
      <c r="LXY78" s="242"/>
      <c r="LXZ78" s="242"/>
      <c r="LYA78" s="242"/>
      <c r="LYB78" s="242"/>
      <c r="LYC78" s="242"/>
      <c r="LYD78" s="242"/>
      <c r="LYE78" s="242"/>
      <c r="LYF78" s="242"/>
      <c r="LYG78" s="242"/>
      <c r="LYH78" s="242"/>
      <c r="LYI78" s="242"/>
      <c r="LYJ78" s="242"/>
      <c r="LYK78" s="242"/>
      <c r="LYL78" s="242"/>
      <c r="LYM78" s="242"/>
      <c r="LYN78" s="242"/>
      <c r="LYO78" s="242"/>
      <c r="LYP78" s="242"/>
      <c r="LYQ78" s="242"/>
      <c r="LYR78" s="242"/>
      <c r="LYS78" s="242"/>
      <c r="LYT78" s="242"/>
      <c r="LYU78" s="242"/>
      <c r="LYV78" s="242"/>
      <c r="LYW78" s="242"/>
      <c r="LYX78" s="242"/>
      <c r="LYY78" s="242"/>
      <c r="LYZ78" s="242"/>
      <c r="LZA78" s="242"/>
      <c r="LZB78" s="242"/>
      <c r="LZC78" s="242"/>
      <c r="LZD78" s="242"/>
      <c r="LZE78" s="242"/>
      <c r="LZF78" s="242"/>
      <c r="LZG78" s="242"/>
      <c r="LZH78" s="242"/>
      <c r="LZI78" s="242"/>
      <c r="LZJ78" s="242"/>
      <c r="LZK78" s="242"/>
      <c r="LZL78" s="242"/>
      <c r="LZM78" s="242"/>
      <c r="LZN78" s="242"/>
      <c r="LZO78" s="242"/>
      <c r="LZP78" s="242"/>
      <c r="LZQ78" s="242"/>
      <c r="LZR78" s="242"/>
      <c r="LZS78" s="242"/>
      <c r="LZT78" s="242"/>
      <c r="LZU78" s="242"/>
      <c r="LZV78" s="242"/>
      <c r="LZW78" s="242"/>
      <c r="LZX78" s="242"/>
      <c r="LZY78" s="242"/>
      <c r="LZZ78" s="242"/>
      <c r="MAA78" s="242"/>
      <c r="MAB78" s="242"/>
      <c r="MAC78" s="242"/>
      <c r="MAD78" s="242"/>
      <c r="MAE78" s="242"/>
      <c r="MAF78" s="242"/>
      <c r="MAG78" s="242"/>
      <c r="MAH78" s="242"/>
      <c r="MAI78" s="242"/>
      <c r="MAJ78" s="242"/>
      <c r="MAK78" s="242"/>
      <c r="MAL78" s="242"/>
      <c r="MAM78" s="242"/>
      <c r="MAN78" s="242"/>
      <c r="MAO78" s="242"/>
      <c r="MAP78" s="242"/>
      <c r="MAQ78" s="242"/>
      <c r="MAR78" s="242"/>
      <c r="MAS78" s="242"/>
      <c r="MAT78" s="242"/>
      <c r="MAU78" s="242"/>
      <c r="MAV78" s="242"/>
      <c r="MAW78" s="242"/>
      <c r="MAX78" s="242"/>
      <c r="MAY78" s="242"/>
      <c r="MAZ78" s="242"/>
      <c r="MBA78" s="242"/>
      <c r="MBB78" s="242"/>
      <c r="MBC78" s="242"/>
      <c r="MBD78" s="242"/>
      <c r="MBE78" s="242"/>
      <c r="MBF78" s="242"/>
      <c r="MBG78" s="242"/>
      <c r="MBH78" s="242"/>
      <c r="MBI78" s="242"/>
      <c r="MBJ78" s="242"/>
      <c r="MBK78" s="242"/>
      <c r="MBL78" s="242"/>
      <c r="MBM78" s="242"/>
      <c r="MBN78" s="242"/>
      <c r="MBO78" s="242"/>
      <c r="MBP78" s="242"/>
      <c r="MBQ78" s="242"/>
      <c r="MBR78" s="242"/>
      <c r="MBS78" s="242"/>
      <c r="MBT78" s="242"/>
      <c r="MBU78" s="242"/>
      <c r="MBV78" s="242"/>
      <c r="MBW78" s="242"/>
      <c r="MBX78" s="242"/>
      <c r="MBY78" s="242"/>
      <c r="MBZ78" s="242"/>
      <c r="MCA78" s="242"/>
      <c r="MCB78" s="242"/>
      <c r="MCC78" s="242"/>
      <c r="MCD78" s="242"/>
      <c r="MCE78" s="242"/>
      <c r="MCF78" s="242"/>
      <c r="MCG78" s="242"/>
      <c r="MCH78" s="242"/>
      <c r="MCI78" s="242"/>
      <c r="MCJ78" s="242"/>
      <c r="MCK78" s="242"/>
      <c r="MCL78" s="242"/>
      <c r="MCM78" s="242"/>
      <c r="MCN78" s="242"/>
      <c r="MCO78" s="242"/>
      <c r="MCP78" s="242"/>
      <c r="MCQ78" s="242"/>
      <c r="MCR78" s="242"/>
      <c r="MCS78" s="242"/>
      <c r="MCT78" s="242"/>
      <c r="MCU78" s="242"/>
      <c r="MCV78" s="242"/>
      <c r="MCW78" s="242"/>
      <c r="MCX78" s="242"/>
      <c r="MCY78" s="242"/>
      <c r="MCZ78" s="242"/>
      <c r="MDA78" s="242"/>
      <c r="MDB78" s="242"/>
      <c r="MDC78" s="242"/>
      <c r="MDD78" s="242"/>
      <c r="MDE78" s="242"/>
      <c r="MDF78" s="242"/>
      <c r="MDG78" s="242"/>
      <c r="MDH78" s="242"/>
      <c r="MDI78" s="242"/>
      <c r="MDJ78" s="242"/>
      <c r="MDK78" s="242"/>
      <c r="MDL78" s="242"/>
      <c r="MDM78" s="242"/>
      <c r="MDN78" s="242"/>
      <c r="MDO78" s="242"/>
      <c r="MDP78" s="242"/>
      <c r="MDQ78" s="242"/>
      <c r="MDR78" s="242"/>
      <c r="MDS78" s="242"/>
      <c r="MDT78" s="242"/>
      <c r="MDU78" s="242"/>
      <c r="MDV78" s="242"/>
      <c r="MDW78" s="242"/>
      <c r="MDX78" s="242"/>
      <c r="MDY78" s="242"/>
      <c r="MDZ78" s="242"/>
      <c r="MEA78" s="242"/>
      <c r="MEB78" s="242"/>
      <c r="MEC78" s="242"/>
      <c r="MED78" s="242"/>
      <c r="MEE78" s="242"/>
      <c r="MEF78" s="242"/>
      <c r="MEG78" s="242"/>
      <c r="MEH78" s="242"/>
      <c r="MEI78" s="242"/>
      <c r="MEJ78" s="242"/>
      <c r="MEK78" s="242"/>
      <c r="MEL78" s="242"/>
      <c r="MEM78" s="242"/>
      <c r="MEN78" s="242"/>
      <c r="MEO78" s="242"/>
      <c r="MEP78" s="242"/>
      <c r="MEQ78" s="242"/>
      <c r="MER78" s="242"/>
      <c r="MES78" s="242"/>
      <c r="MET78" s="242"/>
      <c r="MEU78" s="242"/>
      <c r="MEV78" s="242"/>
      <c r="MEW78" s="242"/>
      <c r="MEX78" s="242"/>
      <c r="MEY78" s="242"/>
      <c r="MEZ78" s="242"/>
      <c r="MFA78" s="242"/>
      <c r="MFB78" s="242"/>
      <c r="MFC78" s="242"/>
      <c r="MFD78" s="242"/>
      <c r="MFE78" s="242"/>
      <c r="MFF78" s="242"/>
      <c r="MFG78" s="242"/>
      <c r="MFH78" s="242"/>
      <c r="MFI78" s="242"/>
      <c r="MFJ78" s="242"/>
      <c r="MFK78" s="242"/>
      <c r="MFL78" s="242"/>
      <c r="MFM78" s="242"/>
      <c r="MFN78" s="242"/>
      <c r="MFO78" s="242"/>
      <c r="MFP78" s="242"/>
      <c r="MFQ78" s="242"/>
      <c r="MFR78" s="242"/>
      <c r="MFS78" s="242"/>
      <c r="MFT78" s="242"/>
      <c r="MFU78" s="242"/>
      <c r="MFV78" s="242"/>
      <c r="MFW78" s="242"/>
      <c r="MFX78" s="242"/>
      <c r="MFY78" s="242"/>
      <c r="MFZ78" s="242"/>
      <c r="MGA78" s="242"/>
      <c r="MGB78" s="242"/>
      <c r="MGC78" s="242"/>
      <c r="MGD78" s="242"/>
      <c r="MGE78" s="242"/>
      <c r="MGF78" s="242"/>
      <c r="MGG78" s="242"/>
      <c r="MGH78" s="242"/>
      <c r="MGI78" s="242"/>
      <c r="MGJ78" s="242"/>
      <c r="MGK78" s="242"/>
      <c r="MGL78" s="242"/>
      <c r="MGM78" s="242"/>
      <c r="MGN78" s="242"/>
      <c r="MGO78" s="242"/>
      <c r="MGP78" s="242"/>
      <c r="MGQ78" s="242"/>
      <c r="MGR78" s="242"/>
      <c r="MGS78" s="242"/>
      <c r="MGT78" s="242"/>
      <c r="MGU78" s="242"/>
      <c r="MGV78" s="242"/>
      <c r="MGW78" s="242"/>
      <c r="MGX78" s="242"/>
      <c r="MGY78" s="242"/>
      <c r="MGZ78" s="242"/>
      <c r="MHA78" s="242"/>
      <c r="MHB78" s="242"/>
      <c r="MHC78" s="242"/>
      <c r="MHD78" s="242"/>
      <c r="MHE78" s="242"/>
      <c r="MHF78" s="242"/>
      <c r="MHG78" s="242"/>
      <c r="MHH78" s="242"/>
      <c r="MHI78" s="242"/>
      <c r="MHJ78" s="242"/>
      <c r="MHK78" s="242"/>
      <c r="MHL78" s="242"/>
      <c r="MHM78" s="242"/>
      <c r="MHN78" s="242"/>
      <c r="MHO78" s="242"/>
      <c r="MHP78" s="242"/>
      <c r="MHQ78" s="242"/>
      <c r="MHR78" s="242"/>
      <c r="MHS78" s="242"/>
      <c r="MHT78" s="242"/>
      <c r="MHU78" s="242"/>
      <c r="MHV78" s="242"/>
      <c r="MHW78" s="242"/>
      <c r="MHX78" s="242"/>
      <c r="MHY78" s="242"/>
      <c r="MHZ78" s="242"/>
      <c r="MIA78" s="242"/>
      <c r="MIB78" s="242"/>
      <c r="MIC78" s="242"/>
      <c r="MID78" s="242"/>
      <c r="MIE78" s="242"/>
      <c r="MIF78" s="242"/>
      <c r="MIG78" s="242"/>
      <c r="MIH78" s="242"/>
      <c r="MII78" s="242"/>
      <c r="MIJ78" s="242"/>
      <c r="MIK78" s="242"/>
      <c r="MIL78" s="242"/>
      <c r="MIM78" s="242"/>
      <c r="MIN78" s="242"/>
      <c r="MIO78" s="242"/>
      <c r="MIP78" s="242"/>
      <c r="MIQ78" s="242"/>
      <c r="MIR78" s="242"/>
      <c r="MIS78" s="242"/>
      <c r="MIT78" s="242"/>
      <c r="MIU78" s="242"/>
      <c r="MIV78" s="242"/>
      <c r="MIW78" s="242"/>
      <c r="MIX78" s="242"/>
      <c r="MIY78" s="242"/>
      <c r="MIZ78" s="242"/>
      <c r="MJA78" s="242"/>
      <c r="MJB78" s="242"/>
      <c r="MJC78" s="242"/>
      <c r="MJD78" s="242"/>
      <c r="MJE78" s="242"/>
      <c r="MJF78" s="242"/>
      <c r="MJG78" s="242"/>
      <c r="MJH78" s="242"/>
      <c r="MJI78" s="242"/>
      <c r="MJJ78" s="242"/>
      <c r="MJK78" s="242"/>
      <c r="MJL78" s="242"/>
      <c r="MJM78" s="242"/>
      <c r="MJN78" s="242"/>
      <c r="MJO78" s="242"/>
      <c r="MJP78" s="242"/>
      <c r="MJQ78" s="242"/>
      <c r="MJR78" s="242"/>
      <c r="MJS78" s="242"/>
      <c r="MJT78" s="242"/>
      <c r="MJU78" s="242"/>
      <c r="MJV78" s="242"/>
      <c r="MJW78" s="242"/>
      <c r="MJX78" s="242"/>
      <c r="MJY78" s="242"/>
      <c r="MJZ78" s="242"/>
      <c r="MKA78" s="242"/>
      <c r="MKB78" s="242"/>
      <c r="MKC78" s="242"/>
      <c r="MKD78" s="242"/>
      <c r="MKE78" s="242"/>
      <c r="MKF78" s="242"/>
      <c r="MKG78" s="242"/>
      <c r="MKH78" s="242"/>
      <c r="MKI78" s="242"/>
      <c r="MKJ78" s="242"/>
      <c r="MKK78" s="242"/>
      <c r="MKL78" s="242"/>
      <c r="MKM78" s="242"/>
      <c r="MKN78" s="242"/>
      <c r="MKO78" s="242"/>
      <c r="MKP78" s="242"/>
      <c r="MKQ78" s="242"/>
      <c r="MKR78" s="242"/>
      <c r="MKS78" s="242"/>
      <c r="MKT78" s="242"/>
      <c r="MKU78" s="242"/>
      <c r="MKV78" s="242"/>
      <c r="MKW78" s="242"/>
      <c r="MKX78" s="242"/>
      <c r="MKY78" s="242"/>
      <c r="MKZ78" s="242"/>
      <c r="MLA78" s="242"/>
      <c r="MLB78" s="242"/>
      <c r="MLC78" s="242"/>
      <c r="MLD78" s="242"/>
      <c r="MLE78" s="242"/>
      <c r="MLF78" s="242"/>
      <c r="MLG78" s="242"/>
      <c r="MLH78" s="242"/>
      <c r="MLI78" s="242"/>
      <c r="MLJ78" s="242"/>
      <c r="MLK78" s="242"/>
      <c r="MLL78" s="242"/>
      <c r="MLM78" s="242"/>
      <c r="MLN78" s="242"/>
      <c r="MLO78" s="242"/>
      <c r="MLP78" s="242"/>
      <c r="MLQ78" s="242"/>
      <c r="MLR78" s="242"/>
      <c r="MLS78" s="242"/>
      <c r="MLT78" s="242"/>
      <c r="MLU78" s="242"/>
      <c r="MLV78" s="242"/>
      <c r="MLW78" s="242"/>
      <c r="MLX78" s="242"/>
      <c r="MLY78" s="242"/>
      <c r="MLZ78" s="242"/>
      <c r="MMA78" s="242"/>
      <c r="MMB78" s="242"/>
      <c r="MMC78" s="242"/>
      <c r="MMD78" s="242"/>
      <c r="MME78" s="242"/>
      <c r="MMF78" s="242"/>
      <c r="MMG78" s="242"/>
      <c r="MMH78" s="242"/>
      <c r="MMI78" s="242"/>
      <c r="MMJ78" s="242"/>
      <c r="MMK78" s="242"/>
      <c r="MML78" s="242"/>
      <c r="MMM78" s="242"/>
      <c r="MMN78" s="242"/>
      <c r="MMO78" s="242"/>
      <c r="MMP78" s="242"/>
      <c r="MMQ78" s="242"/>
      <c r="MMR78" s="242"/>
      <c r="MMS78" s="242"/>
      <c r="MMT78" s="242"/>
      <c r="MMU78" s="242"/>
      <c r="MMV78" s="242"/>
      <c r="MMW78" s="242"/>
      <c r="MMX78" s="242"/>
      <c r="MMY78" s="242"/>
      <c r="MMZ78" s="242"/>
      <c r="MNA78" s="242"/>
      <c r="MNB78" s="242"/>
      <c r="MNC78" s="242"/>
      <c r="MND78" s="242"/>
      <c r="MNE78" s="242"/>
      <c r="MNF78" s="242"/>
      <c r="MNG78" s="242"/>
      <c r="MNH78" s="242"/>
      <c r="MNI78" s="242"/>
      <c r="MNJ78" s="242"/>
      <c r="MNK78" s="242"/>
      <c r="MNL78" s="242"/>
      <c r="MNM78" s="242"/>
      <c r="MNN78" s="242"/>
      <c r="MNO78" s="242"/>
      <c r="MNP78" s="242"/>
      <c r="MNQ78" s="242"/>
      <c r="MNR78" s="242"/>
      <c r="MNS78" s="242"/>
      <c r="MNT78" s="242"/>
      <c r="MNU78" s="242"/>
      <c r="MNV78" s="242"/>
      <c r="MNW78" s="242"/>
      <c r="MNX78" s="242"/>
      <c r="MNY78" s="242"/>
      <c r="MNZ78" s="242"/>
      <c r="MOA78" s="242"/>
      <c r="MOB78" s="242"/>
      <c r="MOC78" s="242"/>
      <c r="MOD78" s="242"/>
      <c r="MOE78" s="242"/>
      <c r="MOF78" s="242"/>
      <c r="MOG78" s="242"/>
      <c r="MOH78" s="242"/>
      <c r="MOI78" s="242"/>
      <c r="MOJ78" s="242"/>
      <c r="MOK78" s="242"/>
      <c r="MOL78" s="242"/>
      <c r="MOM78" s="242"/>
      <c r="MON78" s="242"/>
      <c r="MOO78" s="242"/>
      <c r="MOP78" s="242"/>
      <c r="MOQ78" s="242"/>
      <c r="MOR78" s="242"/>
      <c r="MOS78" s="242"/>
      <c r="MOT78" s="242"/>
      <c r="MOU78" s="242"/>
      <c r="MOV78" s="242"/>
      <c r="MOW78" s="242"/>
      <c r="MOX78" s="242"/>
      <c r="MOY78" s="242"/>
      <c r="MOZ78" s="242"/>
      <c r="MPA78" s="242"/>
      <c r="MPB78" s="242"/>
      <c r="MPC78" s="242"/>
      <c r="MPD78" s="242"/>
      <c r="MPE78" s="242"/>
      <c r="MPF78" s="242"/>
      <c r="MPG78" s="242"/>
      <c r="MPH78" s="242"/>
      <c r="MPI78" s="242"/>
      <c r="MPJ78" s="242"/>
      <c r="MPK78" s="242"/>
      <c r="MPL78" s="242"/>
      <c r="MPM78" s="242"/>
      <c r="MPN78" s="242"/>
      <c r="MPO78" s="242"/>
      <c r="MPP78" s="242"/>
      <c r="MPQ78" s="242"/>
      <c r="MPR78" s="242"/>
      <c r="MPS78" s="242"/>
      <c r="MPT78" s="242"/>
      <c r="MPU78" s="242"/>
      <c r="MPV78" s="242"/>
      <c r="MPW78" s="242"/>
      <c r="MPX78" s="242"/>
      <c r="MPY78" s="242"/>
      <c r="MPZ78" s="242"/>
      <c r="MQA78" s="242"/>
      <c r="MQB78" s="242"/>
      <c r="MQC78" s="242"/>
      <c r="MQD78" s="242"/>
      <c r="MQE78" s="242"/>
      <c r="MQF78" s="242"/>
      <c r="MQG78" s="242"/>
      <c r="MQH78" s="242"/>
      <c r="MQI78" s="242"/>
      <c r="MQJ78" s="242"/>
      <c r="MQK78" s="242"/>
      <c r="MQL78" s="242"/>
      <c r="MQM78" s="242"/>
      <c r="MQN78" s="242"/>
      <c r="MQO78" s="242"/>
      <c r="MQP78" s="242"/>
      <c r="MQQ78" s="242"/>
      <c r="MQR78" s="242"/>
      <c r="MQS78" s="242"/>
      <c r="MQT78" s="242"/>
      <c r="MQU78" s="242"/>
      <c r="MQV78" s="242"/>
      <c r="MQW78" s="242"/>
      <c r="MQX78" s="242"/>
      <c r="MQY78" s="242"/>
      <c r="MQZ78" s="242"/>
      <c r="MRA78" s="242"/>
      <c r="MRB78" s="242"/>
      <c r="MRC78" s="242"/>
      <c r="MRD78" s="242"/>
      <c r="MRE78" s="242"/>
      <c r="MRF78" s="242"/>
      <c r="MRG78" s="242"/>
      <c r="MRH78" s="242"/>
      <c r="MRI78" s="242"/>
      <c r="MRJ78" s="242"/>
      <c r="MRK78" s="242"/>
      <c r="MRL78" s="242"/>
      <c r="MRM78" s="242"/>
      <c r="MRN78" s="242"/>
      <c r="MRO78" s="242"/>
      <c r="MRP78" s="242"/>
      <c r="MRQ78" s="242"/>
      <c r="MRR78" s="242"/>
      <c r="MRS78" s="242"/>
      <c r="MRT78" s="242"/>
      <c r="MRU78" s="242"/>
      <c r="MRV78" s="242"/>
      <c r="MRW78" s="242"/>
      <c r="MRX78" s="242"/>
      <c r="MRY78" s="242"/>
      <c r="MRZ78" s="242"/>
      <c r="MSA78" s="242"/>
      <c r="MSB78" s="242"/>
      <c r="MSC78" s="242"/>
      <c r="MSD78" s="242"/>
      <c r="MSE78" s="242"/>
      <c r="MSF78" s="242"/>
      <c r="MSG78" s="242"/>
      <c r="MSH78" s="242"/>
      <c r="MSI78" s="242"/>
      <c r="MSJ78" s="242"/>
      <c r="MSK78" s="242"/>
      <c r="MSL78" s="242"/>
      <c r="MSM78" s="242"/>
      <c r="MSN78" s="242"/>
      <c r="MSO78" s="242"/>
      <c r="MSP78" s="242"/>
      <c r="MSQ78" s="242"/>
      <c r="MSR78" s="242"/>
      <c r="MSS78" s="242"/>
      <c r="MST78" s="242"/>
      <c r="MSU78" s="242"/>
      <c r="MSV78" s="242"/>
      <c r="MSW78" s="242"/>
      <c r="MSX78" s="242"/>
      <c r="MSY78" s="242"/>
      <c r="MSZ78" s="242"/>
      <c r="MTA78" s="242"/>
      <c r="MTB78" s="242"/>
      <c r="MTC78" s="242"/>
      <c r="MTD78" s="242"/>
      <c r="MTE78" s="242"/>
      <c r="MTF78" s="242"/>
      <c r="MTG78" s="242"/>
      <c r="MTH78" s="242"/>
      <c r="MTI78" s="242"/>
      <c r="MTJ78" s="242"/>
      <c r="MTK78" s="242"/>
      <c r="MTL78" s="242"/>
      <c r="MTM78" s="242"/>
      <c r="MTN78" s="242"/>
      <c r="MTO78" s="242"/>
      <c r="MTP78" s="242"/>
      <c r="MTQ78" s="242"/>
      <c r="MTR78" s="242"/>
      <c r="MTS78" s="242"/>
      <c r="MTT78" s="242"/>
      <c r="MTU78" s="242"/>
      <c r="MTV78" s="242"/>
      <c r="MTW78" s="242"/>
      <c r="MTX78" s="242"/>
      <c r="MTY78" s="242"/>
      <c r="MTZ78" s="242"/>
      <c r="MUA78" s="242"/>
      <c r="MUB78" s="242"/>
      <c r="MUC78" s="242"/>
      <c r="MUD78" s="242"/>
      <c r="MUE78" s="242"/>
      <c r="MUF78" s="242"/>
      <c r="MUG78" s="242"/>
      <c r="MUH78" s="242"/>
      <c r="MUI78" s="242"/>
      <c r="MUJ78" s="242"/>
      <c r="MUK78" s="242"/>
      <c r="MUL78" s="242"/>
      <c r="MUM78" s="242"/>
      <c r="MUN78" s="242"/>
      <c r="MUO78" s="242"/>
      <c r="MUP78" s="242"/>
      <c r="MUQ78" s="242"/>
      <c r="MUR78" s="242"/>
      <c r="MUS78" s="242"/>
      <c r="MUT78" s="242"/>
      <c r="MUU78" s="242"/>
      <c r="MUV78" s="242"/>
      <c r="MUW78" s="242"/>
      <c r="MUX78" s="242"/>
      <c r="MUY78" s="242"/>
      <c r="MUZ78" s="242"/>
      <c r="MVA78" s="242"/>
      <c r="MVB78" s="242"/>
      <c r="MVC78" s="242"/>
      <c r="MVD78" s="242"/>
      <c r="MVE78" s="242"/>
      <c r="MVF78" s="242"/>
      <c r="MVG78" s="242"/>
      <c r="MVH78" s="242"/>
      <c r="MVI78" s="242"/>
      <c r="MVJ78" s="242"/>
      <c r="MVK78" s="242"/>
      <c r="MVL78" s="242"/>
      <c r="MVM78" s="242"/>
      <c r="MVN78" s="242"/>
      <c r="MVO78" s="242"/>
      <c r="MVP78" s="242"/>
      <c r="MVQ78" s="242"/>
      <c r="MVR78" s="242"/>
      <c r="MVS78" s="242"/>
      <c r="MVT78" s="242"/>
      <c r="MVU78" s="242"/>
      <c r="MVV78" s="242"/>
      <c r="MVW78" s="242"/>
      <c r="MVX78" s="242"/>
      <c r="MVY78" s="242"/>
      <c r="MVZ78" s="242"/>
      <c r="MWA78" s="242"/>
      <c r="MWB78" s="242"/>
      <c r="MWC78" s="242"/>
      <c r="MWD78" s="242"/>
      <c r="MWE78" s="242"/>
      <c r="MWF78" s="242"/>
      <c r="MWG78" s="242"/>
      <c r="MWH78" s="242"/>
      <c r="MWI78" s="242"/>
      <c r="MWJ78" s="242"/>
      <c r="MWK78" s="242"/>
      <c r="MWL78" s="242"/>
      <c r="MWM78" s="242"/>
      <c r="MWN78" s="242"/>
      <c r="MWO78" s="242"/>
      <c r="MWP78" s="242"/>
      <c r="MWQ78" s="242"/>
      <c r="MWR78" s="242"/>
      <c r="MWS78" s="242"/>
      <c r="MWT78" s="242"/>
      <c r="MWU78" s="242"/>
      <c r="MWV78" s="242"/>
      <c r="MWW78" s="242"/>
      <c r="MWX78" s="242"/>
      <c r="MWY78" s="242"/>
      <c r="MWZ78" s="242"/>
      <c r="MXA78" s="242"/>
      <c r="MXB78" s="242"/>
      <c r="MXC78" s="242"/>
      <c r="MXD78" s="242"/>
      <c r="MXE78" s="242"/>
      <c r="MXF78" s="242"/>
      <c r="MXG78" s="242"/>
      <c r="MXH78" s="242"/>
      <c r="MXI78" s="242"/>
      <c r="MXJ78" s="242"/>
      <c r="MXK78" s="242"/>
      <c r="MXL78" s="242"/>
      <c r="MXM78" s="242"/>
      <c r="MXN78" s="242"/>
      <c r="MXO78" s="242"/>
      <c r="MXP78" s="242"/>
      <c r="MXQ78" s="242"/>
      <c r="MXR78" s="242"/>
      <c r="MXS78" s="242"/>
      <c r="MXT78" s="242"/>
      <c r="MXU78" s="242"/>
      <c r="MXV78" s="242"/>
      <c r="MXW78" s="242"/>
      <c r="MXX78" s="242"/>
      <c r="MXY78" s="242"/>
      <c r="MXZ78" s="242"/>
      <c r="MYA78" s="242"/>
      <c r="MYB78" s="242"/>
      <c r="MYC78" s="242"/>
      <c r="MYD78" s="242"/>
      <c r="MYE78" s="242"/>
      <c r="MYF78" s="242"/>
      <c r="MYG78" s="242"/>
      <c r="MYH78" s="242"/>
      <c r="MYI78" s="242"/>
      <c r="MYJ78" s="242"/>
      <c r="MYK78" s="242"/>
      <c r="MYL78" s="242"/>
      <c r="MYM78" s="242"/>
      <c r="MYN78" s="242"/>
      <c r="MYO78" s="242"/>
      <c r="MYP78" s="242"/>
      <c r="MYQ78" s="242"/>
      <c r="MYR78" s="242"/>
      <c r="MYS78" s="242"/>
      <c r="MYT78" s="242"/>
      <c r="MYU78" s="242"/>
      <c r="MYV78" s="242"/>
      <c r="MYW78" s="242"/>
      <c r="MYX78" s="242"/>
      <c r="MYY78" s="242"/>
      <c r="MYZ78" s="242"/>
      <c r="MZA78" s="242"/>
      <c r="MZB78" s="242"/>
      <c r="MZC78" s="242"/>
      <c r="MZD78" s="242"/>
      <c r="MZE78" s="242"/>
      <c r="MZF78" s="242"/>
      <c r="MZG78" s="242"/>
      <c r="MZH78" s="242"/>
      <c r="MZI78" s="242"/>
      <c r="MZJ78" s="242"/>
      <c r="MZK78" s="242"/>
      <c r="MZL78" s="242"/>
      <c r="MZM78" s="242"/>
      <c r="MZN78" s="242"/>
      <c r="MZO78" s="242"/>
      <c r="MZP78" s="242"/>
      <c r="MZQ78" s="242"/>
      <c r="MZR78" s="242"/>
      <c r="MZS78" s="242"/>
      <c r="MZT78" s="242"/>
      <c r="MZU78" s="242"/>
      <c r="MZV78" s="242"/>
      <c r="MZW78" s="242"/>
      <c r="MZX78" s="242"/>
      <c r="MZY78" s="242"/>
      <c r="MZZ78" s="242"/>
      <c r="NAA78" s="242"/>
      <c r="NAB78" s="242"/>
      <c r="NAC78" s="242"/>
      <c r="NAD78" s="242"/>
      <c r="NAE78" s="242"/>
      <c r="NAF78" s="242"/>
      <c r="NAG78" s="242"/>
      <c r="NAH78" s="242"/>
      <c r="NAI78" s="242"/>
      <c r="NAJ78" s="242"/>
      <c r="NAK78" s="242"/>
      <c r="NAL78" s="242"/>
      <c r="NAM78" s="242"/>
      <c r="NAN78" s="242"/>
      <c r="NAO78" s="242"/>
      <c r="NAP78" s="242"/>
      <c r="NAQ78" s="242"/>
      <c r="NAR78" s="242"/>
      <c r="NAS78" s="242"/>
      <c r="NAT78" s="242"/>
      <c r="NAU78" s="242"/>
      <c r="NAV78" s="242"/>
      <c r="NAW78" s="242"/>
      <c r="NAX78" s="242"/>
      <c r="NAY78" s="242"/>
      <c r="NAZ78" s="242"/>
      <c r="NBA78" s="242"/>
      <c r="NBB78" s="242"/>
      <c r="NBC78" s="242"/>
      <c r="NBD78" s="242"/>
      <c r="NBE78" s="242"/>
      <c r="NBF78" s="242"/>
      <c r="NBG78" s="242"/>
      <c r="NBH78" s="242"/>
      <c r="NBI78" s="242"/>
      <c r="NBJ78" s="242"/>
      <c r="NBK78" s="242"/>
      <c r="NBL78" s="242"/>
      <c r="NBM78" s="242"/>
      <c r="NBN78" s="242"/>
      <c r="NBO78" s="242"/>
      <c r="NBP78" s="242"/>
      <c r="NBQ78" s="242"/>
      <c r="NBR78" s="242"/>
      <c r="NBS78" s="242"/>
      <c r="NBT78" s="242"/>
      <c r="NBU78" s="242"/>
      <c r="NBV78" s="242"/>
      <c r="NBW78" s="242"/>
      <c r="NBX78" s="242"/>
      <c r="NBY78" s="242"/>
      <c r="NBZ78" s="242"/>
      <c r="NCA78" s="242"/>
      <c r="NCB78" s="242"/>
      <c r="NCC78" s="242"/>
      <c r="NCD78" s="242"/>
      <c r="NCE78" s="242"/>
      <c r="NCF78" s="242"/>
      <c r="NCG78" s="242"/>
      <c r="NCH78" s="242"/>
      <c r="NCI78" s="242"/>
      <c r="NCJ78" s="242"/>
      <c r="NCK78" s="242"/>
      <c r="NCL78" s="242"/>
      <c r="NCM78" s="242"/>
      <c r="NCN78" s="242"/>
      <c r="NCO78" s="242"/>
      <c r="NCP78" s="242"/>
      <c r="NCQ78" s="242"/>
      <c r="NCR78" s="242"/>
      <c r="NCS78" s="242"/>
      <c r="NCT78" s="242"/>
      <c r="NCU78" s="242"/>
      <c r="NCV78" s="242"/>
      <c r="NCW78" s="242"/>
      <c r="NCX78" s="242"/>
      <c r="NCY78" s="242"/>
      <c r="NCZ78" s="242"/>
      <c r="NDA78" s="242"/>
      <c r="NDB78" s="242"/>
      <c r="NDC78" s="242"/>
      <c r="NDD78" s="242"/>
      <c r="NDE78" s="242"/>
      <c r="NDF78" s="242"/>
      <c r="NDG78" s="242"/>
      <c r="NDH78" s="242"/>
      <c r="NDI78" s="242"/>
      <c r="NDJ78" s="242"/>
      <c r="NDK78" s="242"/>
      <c r="NDL78" s="242"/>
      <c r="NDM78" s="242"/>
      <c r="NDN78" s="242"/>
      <c r="NDO78" s="242"/>
      <c r="NDP78" s="242"/>
      <c r="NDQ78" s="242"/>
      <c r="NDR78" s="242"/>
      <c r="NDS78" s="242"/>
      <c r="NDT78" s="242"/>
      <c r="NDU78" s="242"/>
      <c r="NDV78" s="242"/>
      <c r="NDW78" s="242"/>
      <c r="NDX78" s="242"/>
      <c r="NDY78" s="242"/>
      <c r="NDZ78" s="242"/>
      <c r="NEA78" s="242"/>
      <c r="NEB78" s="242"/>
      <c r="NEC78" s="242"/>
      <c r="NED78" s="242"/>
      <c r="NEE78" s="242"/>
      <c r="NEF78" s="242"/>
      <c r="NEG78" s="242"/>
      <c r="NEH78" s="242"/>
      <c r="NEI78" s="242"/>
      <c r="NEJ78" s="242"/>
      <c r="NEK78" s="242"/>
      <c r="NEL78" s="242"/>
      <c r="NEM78" s="242"/>
      <c r="NEN78" s="242"/>
      <c r="NEO78" s="242"/>
      <c r="NEP78" s="242"/>
      <c r="NEQ78" s="242"/>
      <c r="NER78" s="242"/>
      <c r="NES78" s="242"/>
      <c r="NET78" s="242"/>
      <c r="NEU78" s="242"/>
      <c r="NEV78" s="242"/>
      <c r="NEW78" s="242"/>
      <c r="NEX78" s="242"/>
      <c r="NEY78" s="242"/>
      <c r="NEZ78" s="242"/>
      <c r="NFA78" s="242"/>
      <c r="NFB78" s="242"/>
      <c r="NFC78" s="242"/>
      <c r="NFD78" s="242"/>
      <c r="NFE78" s="242"/>
      <c r="NFF78" s="242"/>
      <c r="NFG78" s="242"/>
      <c r="NFH78" s="242"/>
      <c r="NFI78" s="242"/>
      <c r="NFJ78" s="242"/>
      <c r="NFK78" s="242"/>
      <c r="NFL78" s="242"/>
      <c r="NFM78" s="242"/>
      <c r="NFN78" s="242"/>
      <c r="NFO78" s="242"/>
      <c r="NFP78" s="242"/>
      <c r="NFQ78" s="242"/>
      <c r="NFR78" s="242"/>
      <c r="NFS78" s="242"/>
      <c r="NFT78" s="242"/>
      <c r="NFU78" s="242"/>
      <c r="NFV78" s="242"/>
      <c r="NFW78" s="242"/>
      <c r="NFX78" s="242"/>
      <c r="NFY78" s="242"/>
      <c r="NFZ78" s="242"/>
      <c r="NGA78" s="242"/>
      <c r="NGB78" s="242"/>
      <c r="NGC78" s="242"/>
      <c r="NGD78" s="242"/>
      <c r="NGE78" s="242"/>
      <c r="NGF78" s="242"/>
      <c r="NGG78" s="242"/>
      <c r="NGH78" s="242"/>
      <c r="NGI78" s="242"/>
      <c r="NGJ78" s="242"/>
      <c r="NGK78" s="242"/>
      <c r="NGL78" s="242"/>
      <c r="NGM78" s="242"/>
      <c r="NGN78" s="242"/>
      <c r="NGO78" s="242"/>
      <c r="NGP78" s="242"/>
      <c r="NGQ78" s="242"/>
      <c r="NGR78" s="242"/>
      <c r="NGS78" s="242"/>
      <c r="NGT78" s="242"/>
      <c r="NGU78" s="242"/>
      <c r="NGV78" s="242"/>
      <c r="NGW78" s="242"/>
      <c r="NGX78" s="242"/>
      <c r="NGY78" s="242"/>
      <c r="NGZ78" s="242"/>
      <c r="NHA78" s="242"/>
      <c r="NHB78" s="242"/>
      <c r="NHC78" s="242"/>
      <c r="NHD78" s="242"/>
      <c r="NHE78" s="242"/>
      <c r="NHF78" s="242"/>
      <c r="NHG78" s="242"/>
      <c r="NHH78" s="242"/>
      <c r="NHI78" s="242"/>
      <c r="NHJ78" s="242"/>
      <c r="NHK78" s="242"/>
      <c r="NHL78" s="242"/>
      <c r="NHM78" s="242"/>
      <c r="NHN78" s="242"/>
      <c r="NHO78" s="242"/>
      <c r="NHP78" s="242"/>
      <c r="NHQ78" s="242"/>
      <c r="NHR78" s="242"/>
      <c r="NHS78" s="242"/>
      <c r="NHT78" s="242"/>
      <c r="NHU78" s="242"/>
      <c r="NHV78" s="242"/>
      <c r="NHW78" s="242"/>
      <c r="NHX78" s="242"/>
      <c r="NHY78" s="242"/>
      <c r="NHZ78" s="242"/>
      <c r="NIA78" s="242"/>
      <c r="NIB78" s="242"/>
      <c r="NIC78" s="242"/>
      <c r="NID78" s="242"/>
      <c r="NIE78" s="242"/>
      <c r="NIF78" s="242"/>
      <c r="NIG78" s="242"/>
      <c r="NIH78" s="242"/>
      <c r="NII78" s="242"/>
      <c r="NIJ78" s="242"/>
      <c r="NIK78" s="242"/>
      <c r="NIL78" s="242"/>
      <c r="NIM78" s="242"/>
      <c r="NIN78" s="242"/>
      <c r="NIO78" s="242"/>
      <c r="NIP78" s="242"/>
      <c r="NIQ78" s="242"/>
      <c r="NIR78" s="242"/>
      <c r="NIS78" s="242"/>
      <c r="NIT78" s="242"/>
      <c r="NIU78" s="242"/>
      <c r="NIV78" s="242"/>
      <c r="NIW78" s="242"/>
      <c r="NIX78" s="242"/>
      <c r="NIY78" s="242"/>
      <c r="NIZ78" s="242"/>
      <c r="NJA78" s="242"/>
      <c r="NJB78" s="242"/>
      <c r="NJC78" s="242"/>
      <c r="NJD78" s="242"/>
      <c r="NJE78" s="242"/>
      <c r="NJF78" s="242"/>
      <c r="NJG78" s="242"/>
      <c r="NJH78" s="242"/>
      <c r="NJI78" s="242"/>
      <c r="NJJ78" s="242"/>
      <c r="NJK78" s="242"/>
      <c r="NJL78" s="242"/>
      <c r="NJM78" s="242"/>
      <c r="NJN78" s="242"/>
      <c r="NJO78" s="242"/>
      <c r="NJP78" s="242"/>
      <c r="NJQ78" s="242"/>
      <c r="NJR78" s="242"/>
      <c r="NJS78" s="242"/>
      <c r="NJT78" s="242"/>
      <c r="NJU78" s="242"/>
      <c r="NJV78" s="242"/>
      <c r="NJW78" s="242"/>
      <c r="NJX78" s="242"/>
      <c r="NJY78" s="242"/>
      <c r="NJZ78" s="242"/>
      <c r="NKA78" s="242"/>
      <c r="NKB78" s="242"/>
      <c r="NKC78" s="242"/>
      <c r="NKD78" s="242"/>
      <c r="NKE78" s="242"/>
      <c r="NKF78" s="242"/>
      <c r="NKG78" s="242"/>
      <c r="NKH78" s="242"/>
      <c r="NKI78" s="242"/>
      <c r="NKJ78" s="242"/>
      <c r="NKK78" s="242"/>
      <c r="NKL78" s="242"/>
      <c r="NKM78" s="242"/>
      <c r="NKN78" s="242"/>
      <c r="NKO78" s="242"/>
      <c r="NKP78" s="242"/>
      <c r="NKQ78" s="242"/>
      <c r="NKR78" s="242"/>
      <c r="NKS78" s="242"/>
      <c r="NKT78" s="242"/>
      <c r="NKU78" s="242"/>
      <c r="NKV78" s="242"/>
      <c r="NKW78" s="242"/>
      <c r="NKX78" s="242"/>
      <c r="NKY78" s="242"/>
      <c r="NKZ78" s="242"/>
      <c r="NLA78" s="242"/>
      <c r="NLB78" s="242"/>
      <c r="NLC78" s="242"/>
      <c r="NLD78" s="242"/>
      <c r="NLE78" s="242"/>
      <c r="NLF78" s="242"/>
      <c r="NLG78" s="242"/>
      <c r="NLH78" s="242"/>
      <c r="NLI78" s="242"/>
      <c r="NLJ78" s="242"/>
      <c r="NLK78" s="242"/>
      <c r="NLL78" s="242"/>
      <c r="NLM78" s="242"/>
      <c r="NLN78" s="242"/>
      <c r="NLO78" s="242"/>
      <c r="NLP78" s="242"/>
      <c r="NLQ78" s="242"/>
      <c r="NLR78" s="242"/>
      <c r="NLS78" s="242"/>
      <c r="NLT78" s="242"/>
      <c r="NLU78" s="242"/>
      <c r="NLV78" s="242"/>
      <c r="NLW78" s="242"/>
      <c r="NLX78" s="242"/>
      <c r="NLY78" s="242"/>
      <c r="NLZ78" s="242"/>
      <c r="NMA78" s="242"/>
      <c r="NMB78" s="242"/>
      <c r="NMC78" s="242"/>
      <c r="NMD78" s="242"/>
      <c r="NME78" s="242"/>
      <c r="NMF78" s="242"/>
      <c r="NMG78" s="242"/>
      <c r="NMH78" s="242"/>
      <c r="NMI78" s="242"/>
      <c r="NMJ78" s="242"/>
      <c r="NMK78" s="242"/>
      <c r="NML78" s="242"/>
      <c r="NMM78" s="242"/>
      <c r="NMN78" s="242"/>
      <c r="NMO78" s="242"/>
      <c r="NMP78" s="242"/>
      <c r="NMQ78" s="242"/>
      <c r="NMR78" s="242"/>
      <c r="NMS78" s="242"/>
      <c r="NMT78" s="242"/>
      <c r="NMU78" s="242"/>
      <c r="NMV78" s="242"/>
      <c r="NMW78" s="242"/>
      <c r="NMX78" s="242"/>
      <c r="NMY78" s="242"/>
      <c r="NMZ78" s="242"/>
      <c r="NNA78" s="242"/>
      <c r="NNB78" s="242"/>
      <c r="NNC78" s="242"/>
      <c r="NND78" s="242"/>
      <c r="NNE78" s="242"/>
      <c r="NNF78" s="242"/>
      <c r="NNG78" s="242"/>
      <c r="NNH78" s="242"/>
      <c r="NNI78" s="242"/>
      <c r="NNJ78" s="242"/>
      <c r="NNK78" s="242"/>
      <c r="NNL78" s="242"/>
      <c r="NNM78" s="242"/>
      <c r="NNN78" s="242"/>
      <c r="NNO78" s="242"/>
      <c r="NNP78" s="242"/>
      <c r="NNQ78" s="242"/>
      <c r="NNR78" s="242"/>
      <c r="NNS78" s="242"/>
      <c r="NNT78" s="242"/>
      <c r="NNU78" s="242"/>
      <c r="NNV78" s="242"/>
      <c r="NNW78" s="242"/>
      <c r="NNX78" s="242"/>
      <c r="NNY78" s="242"/>
      <c r="NNZ78" s="242"/>
      <c r="NOA78" s="242"/>
      <c r="NOB78" s="242"/>
      <c r="NOC78" s="242"/>
      <c r="NOD78" s="242"/>
      <c r="NOE78" s="242"/>
      <c r="NOF78" s="242"/>
      <c r="NOG78" s="242"/>
      <c r="NOH78" s="242"/>
      <c r="NOI78" s="242"/>
      <c r="NOJ78" s="242"/>
      <c r="NOK78" s="242"/>
      <c r="NOL78" s="242"/>
      <c r="NOM78" s="242"/>
      <c r="NON78" s="242"/>
      <c r="NOO78" s="242"/>
      <c r="NOP78" s="242"/>
      <c r="NOQ78" s="242"/>
      <c r="NOR78" s="242"/>
      <c r="NOS78" s="242"/>
      <c r="NOT78" s="242"/>
      <c r="NOU78" s="242"/>
      <c r="NOV78" s="242"/>
      <c r="NOW78" s="242"/>
      <c r="NOX78" s="242"/>
      <c r="NOY78" s="242"/>
      <c r="NOZ78" s="242"/>
      <c r="NPA78" s="242"/>
      <c r="NPB78" s="242"/>
      <c r="NPC78" s="242"/>
      <c r="NPD78" s="242"/>
      <c r="NPE78" s="242"/>
      <c r="NPF78" s="242"/>
      <c r="NPG78" s="242"/>
      <c r="NPH78" s="242"/>
      <c r="NPI78" s="242"/>
      <c r="NPJ78" s="242"/>
      <c r="NPK78" s="242"/>
      <c r="NPL78" s="242"/>
      <c r="NPM78" s="242"/>
      <c r="NPN78" s="242"/>
      <c r="NPO78" s="242"/>
      <c r="NPP78" s="242"/>
      <c r="NPQ78" s="242"/>
      <c r="NPR78" s="242"/>
      <c r="NPS78" s="242"/>
      <c r="NPT78" s="242"/>
      <c r="NPU78" s="242"/>
      <c r="NPV78" s="242"/>
      <c r="NPW78" s="242"/>
      <c r="NPX78" s="242"/>
      <c r="NPY78" s="242"/>
      <c r="NPZ78" s="242"/>
      <c r="NQA78" s="242"/>
      <c r="NQB78" s="242"/>
      <c r="NQC78" s="242"/>
      <c r="NQD78" s="242"/>
      <c r="NQE78" s="242"/>
      <c r="NQF78" s="242"/>
      <c r="NQG78" s="242"/>
      <c r="NQH78" s="242"/>
      <c r="NQI78" s="242"/>
      <c r="NQJ78" s="242"/>
      <c r="NQK78" s="242"/>
      <c r="NQL78" s="242"/>
      <c r="NQM78" s="242"/>
      <c r="NQN78" s="242"/>
      <c r="NQO78" s="242"/>
      <c r="NQP78" s="242"/>
      <c r="NQQ78" s="242"/>
      <c r="NQR78" s="242"/>
      <c r="NQS78" s="242"/>
      <c r="NQT78" s="242"/>
      <c r="NQU78" s="242"/>
      <c r="NQV78" s="242"/>
      <c r="NQW78" s="242"/>
      <c r="NQX78" s="242"/>
      <c r="NQY78" s="242"/>
      <c r="NQZ78" s="242"/>
      <c r="NRA78" s="242"/>
      <c r="NRB78" s="242"/>
      <c r="NRC78" s="242"/>
      <c r="NRD78" s="242"/>
      <c r="NRE78" s="242"/>
      <c r="NRF78" s="242"/>
      <c r="NRG78" s="242"/>
      <c r="NRH78" s="242"/>
      <c r="NRI78" s="242"/>
      <c r="NRJ78" s="242"/>
      <c r="NRK78" s="242"/>
      <c r="NRL78" s="242"/>
      <c r="NRM78" s="242"/>
      <c r="NRN78" s="242"/>
      <c r="NRO78" s="242"/>
      <c r="NRP78" s="242"/>
      <c r="NRQ78" s="242"/>
      <c r="NRR78" s="242"/>
      <c r="NRS78" s="242"/>
      <c r="NRT78" s="242"/>
      <c r="NRU78" s="242"/>
      <c r="NRV78" s="242"/>
      <c r="NRW78" s="242"/>
      <c r="NRX78" s="242"/>
      <c r="NRY78" s="242"/>
      <c r="NRZ78" s="242"/>
      <c r="NSA78" s="242"/>
      <c r="NSB78" s="242"/>
      <c r="NSC78" s="242"/>
      <c r="NSD78" s="242"/>
      <c r="NSE78" s="242"/>
      <c r="NSF78" s="242"/>
      <c r="NSG78" s="242"/>
      <c r="NSH78" s="242"/>
      <c r="NSI78" s="242"/>
      <c r="NSJ78" s="242"/>
      <c r="NSK78" s="242"/>
      <c r="NSL78" s="242"/>
      <c r="NSM78" s="242"/>
      <c r="NSN78" s="242"/>
      <c r="NSO78" s="242"/>
      <c r="NSP78" s="242"/>
      <c r="NSQ78" s="242"/>
      <c r="NSR78" s="242"/>
      <c r="NSS78" s="242"/>
      <c r="NST78" s="242"/>
      <c r="NSU78" s="242"/>
      <c r="NSV78" s="242"/>
      <c r="NSW78" s="242"/>
      <c r="NSX78" s="242"/>
      <c r="NSY78" s="242"/>
      <c r="NSZ78" s="242"/>
      <c r="NTA78" s="242"/>
      <c r="NTB78" s="242"/>
      <c r="NTC78" s="242"/>
      <c r="NTD78" s="242"/>
      <c r="NTE78" s="242"/>
      <c r="NTF78" s="242"/>
      <c r="NTG78" s="242"/>
      <c r="NTH78" s="242"/>
      <c r="NTI78" s="242"/>
      <c r="NTJ78" s="242"/>
      <c r="NTK78" s="242"/>
      <c r="NTL78" s="242"/>
      <c r="NTM78" s="242"/>
      <c r="NTN78" s="242"/>
      <c r="NTO78" s="242"/>
      <c r="NTP78" s="242"/>
      <c r="NTQ78" s="242"/>
      <c r="NTR78" s="242"/>
      <c r="NTS78" s="242"/>
      <c r="NTT78" s="242"/>
      <c r="NTU78" s="242"/>
      <c r="NTV78" s="242"/>
      <c r="NTW78" s="242"/>
      <c r="NTX78" s="242"/>
      <c r="NTY78" s="242"/>
      <c r="NTZ78" s="242"/>
      <c r="NUA78" s="242"/>
      <c r="NUB78" s="242"/>
      <c r="NUC78" s="242"/>
      <c r="NUD78" s="242"/>
      <c r="NUE78" s="242"/>
      <c r="NUF78" s="242"/>
      <c r="NUG78" s="242"/>
      <c r="NUH78" s="242"/>
      <c r="NUI78" s="242"/>
      <c r="NUJ78" s="242"/>
      <c r="NUK78" s="242"/>
      <c r="NUL78" s="242"/>
      <c r="NUM78" s="242"/>
      <c r="NUN78" s="242"/>
      <c r="NUO78" s="242"/>
      <c r="NUP78" s="242"/>
      <c r="NUQ78" s="242"/>
      <c r="NUR78" s="242"/>
      <c r="NUS78" s="242"/>
      <c r="NUT78" s="242"/>
      <c r="NUU78" s="242"/>
      <c r="NUV78" s="242"/>
      <c r="NUW78" s="242"/>
      <c r="NUX78" s="242"/>
      <c r="NUY78" s="242"/>
      <c r="NUZ78" s="242"/>
      <c r="NVA78" s="242"/>
      <c r="NVB78" s="242"/>
      <c r="NVC78" s="242"/>
      <c r="NVD78" s="242"/>
      <c r="NVE78" s="242"/>
      <c r="NVF78" s="242"/>
      <c r="NVG78" s="242"/>
      <c r="NVH78" s="242"/>
      <c r="NVI78" s="242"/>
      <c r="NVJ78" s="242"/>
      <c r="NVK78" s="242"/>
      <c r="NVL78" s="242"/>
      <c r="NVM78" s="242"/>
      <c r="NVN78" s="242"/>
      <c r="NVO78" s="242"/>
      <c r="NVP78" s="242"/>
      <c r="NVQ78" s="242"/>
      <c r="NVR78" s="242"/>
      <c r="NVS78" s="242"/>
      <c r="NVT78" s="242"/>
      <c r="NVU78" s="242"/>
      <c r="NVV78" s="242"/>
      <c r="NVW78" s="242"/>
      <c r="NVX78" s="242"/>
      <c r="NVY78" s="242"/>
      <c r="NVZ78" s="242"/>
      <c r="NWA78" s="242"/>
      <c r="NWB78" s="242"/>
      <c r="NWC78" s="242"/>
      <c r="NWD78" s="242"/>
      <c r="NWE78" s="242"/>
      <c r="NWF78" s="242"/>
      <c r="NWG78" s="242"/>
      <c r="NWH78" s="242"/>
      <c r="NWI78" s="242"/>
      <c r="NWJ78" s="242"/>
      <c r="NWK78" s="242"/>
      <c r="NWL78" s="242"/>
      <c r="NWM78" s="242"/>
      <c r="NWN78" s="242"/>
      <c r="NWO78" s="242"/>
      <c r="NWP78" s="242"/>
      <c r="NWQ78" s="242"/>
      <c r="NWR78" s="242"/>
      <c r="NWS78" s="242"/>
      <c r="NWT78" s="242"/>
      <c r="NWU78" s="242"/>
      <c r="NWV78" s="242"/>
      <c r="NWW78" s="242"/>
      <c r="NWX78" s="242"/>
      <c r="NWY78" s="242"/>
      <c r="NWZ78" s="242"/>
      <c r="NXA78" s="242"/>
      <c r="NXB78" s="242"/>
      <c r="NXC78" s="242"/>
      <c r="NXD78" s="242"/>
      <c r="NXE78" s="242"/>
      <c r="NXF78" s="242"/>
      <c r="NXG78" s="242"/>
      <c r="NXH78" s="242"/>
      <c r="NXI78" s="242"/>
      <c r="NXJ78" s="242"/>
      <c r="NXK78" s="242"/>
      <c r="NXL78" s="242"/>
      <c r="NXM78" s="242"/>
      <c r="NXN78" s="242"/>
      <c r="NXO78" s="242"/>
      <c r="NXP78" s="242"/>
      <c r="NXQ78" s="242"/>
      <c r="NXR78" s="242"/>
      <c r="NXS78" s="242"/>
      <c r="NXT78" s="242"/>
      <c r="NXU78" s="242"/>
      <c r="NXV78" s="242"/>
      <c r="NXW78" s="242"/>
      <c r="NXX78" s="242"/>
      <c r="NXY78" s="242"/>
      <c r="NXZ78" s="242"/>
      <c r="NYA78" s="242"/>
      <c r="NYB78" s="242"/>
      <c r="NYC78" s="242"/>
      <c r="NYD78" s="242"/>
      <c r="NYE78" s="242"/>
      <c r="NYF78" s="242"/>
      <c r="NYG78" s="242"/>
      <c r="NYH78" s="242"/>
      <c r="NYI78" s="242"/>
      <c r="NYJ78" s="242"/>
      <c r="NYK78" s="242"/>
      <c r="NYL78" s="242"/>
      <c r="NYM78" s="242"/>
      <c r="NYN78" s="242"/>
      <c r="NYO78" s="242"/>
      <c r="NYP78" s="242"/>
      <c r="NYQ78" s="242"/>
      <c r="NYR78" s="242"/>
      <c r="NYS78" s="242"/>
      <c r="NYT78" s="242"/>
      <c r="NYU78" s="242"/>
      <c r="NYV78" s="242"/>
      <c r="NYW78" s="242"/>
      <c r="NYX78" s="242"/>
      <c r="NYY78" s="242"/>
      <c r="NYZ78" s="242"/>
      <c r="NZA78" s="242"/>
      <c r="NZB78" s="242"/>
      <c r="NZC78" s="242"/>
      <c r="NZD78" s="242"/>
      <c r="NZE78" s="242"/>
      <c r="NZF78" s="242"/>
      <c r="NZG78" s="242"/>
      <c r="NZH78" s="242"/>
      <c r="NZI78" s="242"/>
      <c r="NZJ78" s="242"/>
      <c r="NZK78" s="242"/>
      <c r="NZL78" s="242"/>
      <c r="NZM78" s="242"/>
      <c r="NZN78" s="242"/>
      <c r="NZO78" s="242"/>
      <c r="NZP78" s="242"/>
      <c r="NZQ78" s="242"/>
      <c r="NZR78" s="242"/>
      <c r="NZS78" s="242"/>
      <c r="NZT78" s="242"/>
      <c r="NZU78" s="242"/>
      <c r="NZV78" s="242"/>
      <c r="NZW78" s="242"/>
      <c r="NZX78" s="242"/>
      <c r="NZY78" s="242"/>
      <c r="NZZ78" s="242"/>
      <c r="OAA78" s="242"/>
      <c r="OAB78" s="242"/>
      <c r="OAC78" s="242"/>
      <c r="OAD78" s="242"/>
      <c r="OAE78" s="242"/>
      <c r="OAF78" s="242"/>
      <c r="OAG78" s="242"/>
      <c r="OAH78" s="242"/>
      <c r="OAI78" s="242"/>
      <c r="OAJ78" s="242"/>
      <c r="OAK78" s="242"/>
      <c r="OAL78" s="242"/>
      <c r="OAM78" s="242"/>
      <c r="OAN78" s="242"/>
      <c r="OAO78" s="242"/>
      <c r="OAP78" s="242"/>
      <c r="OAQ78" s="242"/>
      <c r="OAR78" s="242"/>
      <c r="OAS78" s="242"/>
      <c r="OAT78" s="242"/>
      <c r="OAU78" s="242"/>
      <c r="OAV78" s="242"/>
      <c r="OAW78" s="242"/>
      <c r="OAX78" s="242"/>
      <c r="OAY78" s="242"/>
      <c r="OAZ78" s="242"/>
      <c r="OBA78" s="242"/>
      <c r="OBB78" s="242"/>
      <c r="OBC78" s="242"/>
      <c r="OBD78" s="242"/>
      <c r="OBE78" s="242"/>
      <c r="OBF78" s="242"/>
      <c r="OBG78" s="242"/>
      <c r="OBH78" s="242"/>
      <c r="OBI78" s="242"/>
      <c r="OBJ78" s="242"/>
      <c r="OBK78" s="242"/>
      <c r="OBL78" s="242"/>
      <c r="OBM78" s="242"/>
      <c r="OBN78" s="242"/>
      <c r="OBO78" s="242"/>
      <c r="OBP78" s="242"/>
      <c r="OBQ78" s="242"/>
      <c r="OBR78" s="242"/>
      <c r="OBS78" s="242"/>
      <c r="OBT78" s="242"/>
      <c r="OBU78" s="242"/>
      <c r="OBV78" s="242"/>
      <c r="OBW78" s="242"/>
      <c r="OBX78" s="242"/>
      <c r="OBY78" s="242"/>
      <c r="OBZ78" s="242"/>
      <c r="OCA78" s="242"/>
      <c r="OCB78" s="242"/>
      <c r="OCC78" s="242"/>
      <c r="OCD78" s="242"/>
      <c r="OCE78" s="242"/>
      <c r="OCF78" s="242"/>
      <c r="OCG78" s="242"/>
      <c r="OCH78" s="242"/>
      <c r="OCI78" s="242"/>
      <c r="OCJ78" s="242"/>
      <c r="OCK78" s="242"/>
      <c r="OCL78" s="242"/>
      <c r="OCM78" s="242"/>
      <c r="OCN78" s="242"/>
      <c r="OCO78" s="242"/>
      <c r="OCP78" s="242"/>
      <c r="OCQ78" s="242"/>
      <c r="OCR78" s="242"/>
      <c r="OCS78" s="242"/>
      <c r="OCT78" s="242"/>
      <c r="OCU78" s="242"/>
      <c r="OCV78" s="242"/>
      <c r="OCW78" s="242"/>
      <c r="OCX78" s="242"/>
      <c r="OCY78" s="242"/>
      <c r="OCZ78" s="242"/>
      <c r="ODA78" s="242"/>
      <c r="ODB78" s="242"/>
      <c r="ODC78" s="242"/>
      <c r="ODD78" s="242"/>
      <c r="ODE78" s="242"/>
      <c r="ODF78" s="242"/>
      <c r="ODG78" s="242"/>
      <c r="ODH78" s="242"/>
      <c r="ODI78" s="242"/>
      <c r="ODJ78" s="242"/>
      <c r="ODK78" s="242"/>
      <c r="ODL78" s="242"/>
      <c r="ODM78" s="242"/>
      <c r="ODN78" s="242"/>
      <c r="ODO78" s="242"/>
      <c r="ODP78" s="242"/>
      <c r="ODQ78" s="242"/>
      <c r="ODR78" s="242"/>
      <c r="ODS78" s="242"/>
      <c r="ODT78" s="242"/>
      <c r="ODU78" s="242"/>
      <c r="ODV78" s="242"/>
      <c r="ODW78" s="242"/>
      <c r="ODX78" s="242"/>
      <c r="ODY78" s="242"/>
      <c r="ODZ78" s="242"/>
      <c r="OEA78" s="242"/>
      <c r="OEB78" s="242"/>
      <c r="OEC78" s="242"/>
      <c r="OED78" s="242"/>
      <c r="OEE78" s="242"/>
      <c r="OEF78" s="242"/>
      <c r="OEG78" s="242"/>
      <c r="OEH78" s="242"/>
      <c r="OEI78" s="242"/>
      <c r="OEJ78" s="242"/>
      <c r="OEK78" s="242"/>
      <c r="OEL78" s="242"/>
      <c r="OEM78" s="242"/>
      <c r="OEN78" s="242"/>
      <c r="OEO78" s="242"/>
      <c r="OEP78" s="242"/>
      <c r="OEQ78" s="242"/>
      <c r="OER78" s="242"/>
      <c r="OES78" s="242"/>
      <c r="OET78" s="242"/>
      <c r="OEU78" s="242"/>
      <c r="OEV78" s="242"/>
      <c r="OEW78" s="242"/>
      <c r="OEX78" s="242"/>
      <c r="OEY78" s="242"/>
      <c r="OEZ78" s="242"/>
      <c r="OFA78" s="242"/>
      <c r="OFB78" s="242"/>
      <c r="OFC78" s="242"/>
      <c r="OFD78" s="242"/>
      <c r="OFE78" s="242"/>
      <c r="OFF78" s="242"/>
      <c r="OFG78" s="242"/>
      <c r="OFH78" s="242"/>
      <c r="OFI78" s="242"/>
      <c r="OFJ78" s="242"/>
      <c r="OFK78" s="242"/>
      <c r="OFL78" s="242"/>
      <c r="OFM78" s="242"/>
      <c r="OFN78" s="242"/>
      <c r="OFO78" s="242"/>
      <c r="OFP78" s="242"/>
      <c r="OFQ78" s="242"/>
      <c r="OFR78" s="242"/>
      <c r="OFS78" s="242"/>
      <c r="OFT78" s="242"/>
      <c r="OFU78" s="242"/>
      <c r="OFV78" s="242"/>
      <c r="OFW78" s="242"/>
      <c r="OFX78" s="242"/>
      <c r="OFY78" s="242"/>
      <c r="OFZ78" s="242"/>
      <c r="OGA78" s="242"/>
      <c r="OGB78" s="242"/>
      <c r="OGC78" s="242"/>
      <c r="OGD78" s="242"/>
      <c r="OGE78" s="242"/>
      <c r="OGF78" s="242"/>
      <c r="OGG78" s="242"/>
      <c r="OGH78" s="242"/>
      <c r="OGI78" s="242"/>
      <c r="OGJ78" s="242"/>
      <c r="OGK78" s="242"/>
      <c r="OGL78" s="242"/>
      <c r="OGM78" s="242"/>
      <c r="OGN78" s="242"/>
      <c r="OGO78" s="242"/>
      <c r="OGP78" s="242"/>
      <c r="OGQ78" s="242"/>
      <c r="OGR78" s="242"/>
      <c r="OGS78" s="242"/>
      <c r="OGT78" s="242"/>
      <c r="OGU78" s="242"/>
      <c r="OGV78" s="242"/>
      <c r="OGW78" s="242"/>
      <c r="OGX78" s="242"/>
      <c r="OGY78" s="242"/>
      <c r="OGZ78" s="242"/>
      <c r="OHA78" s="242"/>
      <c r="OHB78" s="242"/>
      <c r="OHC78" s="242"/>
      <c r="OHD78" s="242"/>
      <c r="OHE78" s="242"/>
      <c r="OHF78" s="242"/>
      <c r="OHG78" s="242"/>
      <c r="OHH78" s="242"/>
      <c r="OHI78" s="242"/>
      <c r="OHJ78" s="242"/>
      <c r="OHK78" s="242"/>
      <c r="OHL78" s="242"/>
      <c r="OHM78" s="242"/>
      <c r="OHN78" s="242"/>
      <c r="OHO78" s="242"/>
      <c r="OHP78" s="242"/>
      <c r="OHQ78" s="242"/>
      <c r="OHR78" s="242"/>
      <c r="OHS78" s="242"/>
      <c r="OHT78" s="242"/>
      <c r="OHU78" s="242"/>
      <c r="OHV78" s="242"/>
      <c r="OHW78" s="242"/>
      <c r="OHX78" s="242"/>
      <c r="OHY78" s="242"/>
      <c r="OHZ78" s="242"/>
      <c r="OIA78" s="242"/>
      <c r="OIB78" s="242"/>
      <c r="OIC78" s="242"/>
      <c r="OID78" s="242"/>
      <c r="OIE78" s="242"/>
      <c r="OIF78" s="242"/>
      <c r="OIG78" s="242"/>
      <c r="OIH78" s="242"/>
      <c r="OII78" s="242"/>
      <c r="OIJ78" s="242"/>
      <c r="OIK78" s="242"/>
      <c r="OIL78" s="242"/>
      <c r="OIM78" s="242"/>
      <c r="OIN78" s="242"/>
      <c r="OIO78" s="242"/>
      <c r="OIP78" s="242"/>
      <c r="OIQ78" s="242"/>
      <c r="OIR78" s="242"/>
      <c r="OIS78" s="242"/>
      <c r="OIT78" s="242"/>
      <c r="OIU78" s="242"/>
      <c r="OIV78" s="242"/>
      <c r="OIW78" s="242"/>
      <c r="OIX78" s="242"/>
      <c r="OIY78" s="242"/>
      <c r="OIZ78" s="242"/>
      <c r="OJA78" s="242"/>
      <c r="OJB78" s="242"/>
      <c r="OJC78" s="242"/>
      <c r="OJD78" s="242"/>
      <c r="OJE78" s="242"/>
      <c r="OJF78" s="242"/>
      <c r="OJG78" s="242"/>
      <c r="OJH78" s="242"/>
      <c r="OJI78" s="242"/>
      <c r="OJJ78" s="242"/>
      <c r="OJK78" s="242"/>
      <c r="OJL78" s="242"/>
      <c r="OJM78" s="242"/>
      <c r="OJN78" s="242"/>
      <c r="OJO78" s="242"/>
      <c r="OJP78" s="242"/>
      <c r="OJQ78" s="242"/>
      <c r="OJR78" s="242"/>
      <c r="OJS78" s="242"/>
      <c r="OJT78" s="242"/>
      <c r="OJU78" s="242"/>
      <c r="OJV78" s="242"/>
      <c r="OJW78" s="242"/>
      <c r="OJX78" s="242"/>
      <c r="OJY78" s="242"/>
      <c r="OJZ78" s="242"/>
      <c r="OKA78" s="242"/>
      <c r="OKB78" s="242"/>
      <c r="OKC78" s="242"/>
      <c r="OKD78" s="242"/>
      <c r="OKE78" s="242"/>
      <c r="OKF78" s="242"/>
      <c r="OKG78" s="242"/>
      <c r="OKH78" s="242"/>
      <c r="OKI78" s="242"/>
      <c r="OKJ78" s="242"/>
      <c r="OKK78" s="242"/>
      <c r="OKL78" s="242"/>
      <c r="OKM78" s="242"/>
      <c r="OKN78" s="242"/>
      <c r="OKO78" s="242"/>
      <c r="OKP78" s="242"/>
      <c r="OKQ78" s="242"/>
      <c r="OKR78" s="242"/>
      <c r="OKS78" s="242"/>
      <c r="OKT78" s="242"/>
      <c r="OKU78" s="242"/>
      <c r="OKV78" s="242"/>
      <c r="OKW78" s="242"/>
      <c r="OKX78" s="242"/>
      <c r="OKY78" s="242"/>
      <c r="OKZ78" s="242"/>
      <c r="OLA78" s="242"/>
      <c r="OLB78" s="242"/>
      <c r="OLC78" s="242"/>
      <c r="OLD78" s="242"/>
      <c r="OLE78" s="242"/>
      <c r="OLF78" s="242"/>
      <c r="OLG78" s="242"/>
      <c r="OLH78" s="242"/>
      <c r="OLI78" s="242"/>
      <c r="OLJ78" s="242"/>
      <c r="OLK78" s="242"/>
      <c r="OLL78" s="242"/>
      <c r="OLM78" s="242"/>
      <c r="OLN78" s="242"/>
      <c r="OLO78" s="242"/>
      <c r="OLP78" s="242"/>
      <c r="OLQ78" s="242"/>
      <c r="OLR78" s="242"/>
      <c r="OLS78" s="242"/>
      <c r="OLT78" s="242"/>
      <c r="OLU78" s="242"/>
      <c r="OLV78" s="242"/>
      <c r="OLW78" s="242"/>
      <c r="OLX78" s="242"/>
      <c r="OLY78" s="242"/>
      <c r="OLZ78" s="242"/>
      <c r="OMA78" s="242"/>
      <c r="OMB78" s="242"/>
      <c r="OMC78" s="242"/>
      <c r="OMD78" s="242"/>
      <c r="OME78" s="242"/>
      <c r="OMF78" s="242"/>
      <c r="OMG78" s="242"/>
      <c r="OMH78" s="242"/>
      <c r="OMI78" s="242"/>
      <c r="OMJ78" s="242"/>
      <c r="OMK78" s="242"/>
      <c r="OML78" s="242"/>
      <c r="OMM78" s="242"/>
      <c r="OMN78" s="242"/>
      <c r="OMO78" s="242"/>
      <c r="OMP78" s="242"/>
      <c r="OMQ78" s="242"/>
      <c r="OMR78" s="242"/>
      <c r="OMS78" s="242"/>
      <c r="OMT78" s="242"/>
      <c r="OMU78" s="242"/>
      <c r="OMV78" s="242"/>
      <c r="OMW78" s="242"/>
      <c r="OMX78" s="242"/>
      <c r="OMY78" s="242"/>
      <c r="OMZ78" s="242"/>
      <c r="ONA78" s="242"/>
      <c r="ONB78" s="242"/>
      <c r="ONC78" s="242"/>
      <c r="OND78" s="242"/>
      <c r="ONE78" s="242"/>
      <c r="ONF78" s="242"/>
      <c r="ONG78" s="242"/>
      <c r="ONH78" s="242"/>
      <c r="ONI78" s="242"/>
      <c r="ONJ78" s="242"/>
      <c r="ONK78" s="242"/>
      <c r="ONL78" s="242"/>
      <c r="ONM78" s="242"/>
      <c r="ONN78" s="242"/>
      <c r="ONO78" s="242"/>
      <c r="ONP78" s="242"/>
      <c r="ONQ78" s="242"/>
      <c r="ONR78" s="242"/>
      <c r="ONS78" s="242"/>
      <c r="ONT78" s="242"/>
      <c r="ONU78" s="242"/>
      <c r="ONV78" s="242"/>
      <c r="ONW78" s="242"/>
      <c r="ONX78" s="242"/>
      <c r="ONY78" s="242"/>
      <c r="ONZ78" s="242"/>
      <c r="OOA78" s="242"/>
      <c r="OOB78" s="242"/>
      <c r="OOC78" s="242"/>
      <c r="OOD78" s="242"/>
      <c r="OOE78" s="242"/>
      <c r="OOF78" s="242"/>
      <c r="OOG78" s="242"/>
      <c r="OOH78" s="242"/>
      <c r="OOI78" s="242"/>
      <c r="OOJ78" s="242"/>
      <c r="OOK78" s="242"/>
      <c r="OOL78" s="242"/>
      <c r="OOM78" s="242"/>
      <c r="OON78" s="242"/>
      <c r="OOO78" s="242"/>
      <c r="OOP78" s="242"/>
      <c r="OOQ78" s="242"/>
      <c r="OOR78" s="242"/>
      <c r="OOS78" s="242"/>
      <c r="OOT78" s="242"/>
      <c r="OOU78" s="242"/>
      <c r="OOV78" s="242"/>
      <c r="OOW78" s="242"/>
      <c r="OOX78" s="242"/>
      <c r="OOY78" s="242"/>
      <c r="OOZ78" s="242"/>
      <c r="OPA78" s="242"/>
      <c r="OPB78" s="242"/>
      <c r="OPC78" s="242"/>
      <c r="OPD78" s="242"/>
      <c r="OPE78" s="242"/>
      <c r="OPF78" s="242"/>
      <c r="OPG78" s="242"/>
      <c r="OPH78" s="242"/>
      <c r="OPI78" s="242"/>
      <c r="OPJ78" s="242"/>
      <c r="OPK78" s="242"/>
      <c r="OPL78" s="242"/>
      <c r="OPM78" s="242"/>
      <c r="OPN78" s="242"/>
      <c r="OPO78" s="242"/>
      <c r="OPP78" s="242"/>
      <c r="OPQ78" s="242"/>
      <c r="OPR78" s="242"/>
      <c r="OPS78" s="242"/>
      <c r="OPT78" s="242"/>
      <c r="OPU78" s="242"/>
      <c r="OPV78" s="242"/>
      <c r="OPW78" s="242"/>
      <c r="OPX78" s="242"/>
      <c r="OPY78" s="242"/>
      <c r="OPZ78" s="242"/>
      <c r="OQA78" s="242"/>
      <c r="OQB78" s="242"/>
      <c r="OQC78" s="242"/>
      <c r="OQD78" s="242"/>
      <c r="OQE78" s="242"/>
      <c r="OQF78" s="242"/>
      <c r="OQG78" s="242"/>
      <c r="OQH78" s="242"/>
      <c r="OQI78" s="242"/>
      <c r="OQJ78" s="242"/>
      <c r="OQK78" s="242"/>
      <c r="OQL78" s="242"/>
      <c r="OQM78" s="242"/>
      <c r="OQN78" s="242"/>
      <c r="OQO78" s="242"/>
      <c r="OQP78" s="242"/>
      <c r="OQQ78" s="242"/>
      <c r="OQR78" s="242"/>
      <c r="OQS78" s="242"/>
      <c r="OQT78" s="242"/>
      <c r="OQU78" s="242"/>
      <c r="OQV78" s="242"/>
      <c r="OQW78" s="242"/>
      <c r="OQX78" s="242"/>
      <c r="OQY78" s="242"/>
      <c r="OQZ78" s="242"/>
      <c r="ORA78" s="242"/>
      <c r="ORB78" s="242"/>
      <c r="ORC78" s="242"/>
      <c r="ORD78" s="242"/>
      <c r="ORE78" s="242"/>
      <c r="ORF78" s="242"/>
      <c r="ORG78" s="242"/>
      <c r="ORH78" s="242"/>
      <c r="ORI78" s="242"/>
      <c r="ORJ78" s="242"/>
      <c r="ORK78" s="242"/>
      <c r="ORL78" s="242"/>
      <c r="ORM78" s="242"/>
      <c r="ORN78" s="242"/>
      <c r="ORO78" s="242"/>
      <c r="ORP78" s="242"/>
      <c r="ORQ78" s="242"/>
      <c r="ORR78" s="242"/>
      <c r="ORS78" s="242"/>
      <c r="ORT78" s="242"/>
      <c r="ORU78" s="242"/>
      <c r="ORV78" s="242"/>
      <c r="ORW78" s="242"/>
      <c r="ORX78" s="242"/>
      <c r="ORY78" s="242"/>
      <c r="ORZ78" s="242"/>
      <c r="OSA78" s="242"/>
      <c r="OSB78" s="242"/>
      <c r="OSC78" s="242"/>
      <c r="OSD78" s="242"/>
      <c r="OSE78" s="242"/>
      <c r="OSF78" s="242"/>
      <c r="OSG78" s="242"/>
      <c r="OSH78" s="242"/>
      <c r="OSI78" s="242"/>
      <c r="OSJ78" s="242"/>
      <c r="OSK78" s="242"/>
      <c r="OSL78" s="242"/>
      <c r="OSM78" s="242"/>
      <c r="OSN78" s="242"/>
      <c r="OSO78" s="242"/>
      <c r="OSP78" s="242"/>
      <c r="OSQ78" s="242"/>
      <c r="OSR78" s="242"/>
      <c r="OSS78" s="242"/>
      <c r="OST78" s="242"/>
      <c r="OSU78" s="242"/>
      <c r="OSV78" s="242"/>
      <c r="OSW78" s="242"/>
      <c r="OSX78" s="242"/>
      <c r="OSY78" s="242"/>
      <c r="OSZ78" s="242"/>
      <c r="OTA78" s="242"/>
      <c r="OTB78" s="242"/>
      <c r="OTC78" s="242"/>
      <c r="OTD78" s="242"/>
      <c r="OTE78" s="242"/>
      <c r="OTF78" s="242"/>
      <c r="OTG78" s="242"/>
      <c r="OTH78" s="242"/>
      <c r="OTI78" s="242"/>
      <c r="OTJ78" s="242"/>
      <c r="OTK78" s="242"/>
      <c r="OTL78" s="242"/>
      <c r="OTM78" s="242"/>
      <c r="OTN78" s="242"/>
      <c r="OTO78" s="242"/>
      <c r="OTP78" s="242"/>
      <c r="OTQ78" s="242"/>
      <c r="OTR78" s="242"/>
      <c r="OTS78" s="242"/>
      <c r="OTT78" s="242"/>
      <c r="OTU78" s="242"/>
      <c r="OTV78" s="242"/>
      <c r="OTW78" s="242"/>
      <c r="OTX78" s="242"/>
      <c r="OTY78" s="242"/>
      <c r="OTZ78" s="242"/>
      <c r="OUA78" s="242"/>
      <c r="OUB78" s="242"/>
      <c r="OUC78" s="242"/>
      <c r="OUD78" s="242"/>
      <c r="OUE78" s="242"/>
      <c r="OUF78" s="242"/>
      <c r="OUG78" s="242"/>
      <c r="OUH78" s="242"/>
      <c r="OUI78" s="242"/>
      <c r="OUJ78" s="242"/>
      <c r="OUK78" s="242"/>
      <c r="OUL78" s="242"/>
      <c r="OUM78" s="242"/>
      <c r="OUN78" s="242"/>
      <c r="OUO78" s="242"/>
      <c r="OUP78" s="242"/>
      <c r="OUQ78" s="242"/>
      <c r="OUR78" s="242"/>
      <c r="OUS78" s="242"/>
      <c r="OUT78" s="242"/>
      <c r="OUU78" s="242"/>
      <c r="OUV78" s="242"/>
      <c r="OUW78" s="242"/>
      <c r="OUX78" s="242"/>
      <c r="OUY78" s="242"/>
      <c r="OUZ78" s="242"/>
      <c r="OVA78" s="242"/>
      <c r="OVB78" s="242"/>
      <c r="OVC78" s="242"/>
      <c r="OVD78" s="242"/>
      <c r="OVE78" s="242"/>
      <c r="OVF78" s="242"/>
      <c r="OVG78" s="242"/>
      <c r="OVH78" s="242"/>
      <c r="OVI78" s="242"/>
      <c r="OVJ78" s="242"/>
      <c r="OVK78" s="242"/>
      <c r="OVL78" s="242"/>
      <c r="OVM78" s="242"/>
      <c r="OVN78" s="242"/>
      <c r="OVO78" s="242"/>
      <c r="OVP78" s="242"/>
      <c r="OVQ78" s="242"/>
      <c r="OVR78" s="242"/>
      <c r="OVS78" s="242"/>
      <c r="OVT78" s="242"/>
      <c r="OVU78" s="242"/>
      <c r="OVV78" s="242"/>
      <c r="OVW78" s="242"/>
      <c r="OVX78" s="242"/>
      <c r="OVY78" s="242"/>
      <c r="OVZ78" s="242"/>
      <c r="OWA78" s="242"/>
      <c r="OWB78" s="242"/>
      <c r="OWC78" s="242"/>
      <c r="OWD78" s="242"/>
      <c r="OWE78" s="242"/>
      <c r="OWF78" s="242"/>
      <c r="OWG78" s="242"/>
      <c r="OWH78" s="242"/>
      <c r="OWI78" s="242"/>
      <c r="OWJ78" s="242"/>
      <c r="OWK78" s="242"/>
      <c r="OWL78" s="242"/>
      <c r="OWM78" s="242"/>
      <c r="OWN78" s="242"/>
      <c r="OWO78" s="242"/>
      <c r="OWP78" s="242"/>
      <c r="OWQ78" s="242"/>
      <c r="OWR78" s="242"/>
      <c r="OWS78" s="242"/>
      <c r="OWT78" s="242"/>
      <c r="OWU78" s="242"/>
      <c r="OWV78" s="242"/>
      <c r="OWW78" s="242"/>
      <c r="OWX78" s="242"/>
      <c r="OWY78" s="242"/>
      <c r="OWZ78" s="242"/>
      <c r="OXA78" s="242"/>
      <c r="OXB78" s="242"/>
      <c r="OXC78" s="242"/>
      <c r="OXD78" s="242"/>
      <c r="OXE78" s="242"/>
      <c r="OXF78" s="242"/>
      <c r="OXG78" s="242"/>
      <c r="OXH78" s="242"/>
      <c r="OXI78" s="242"/>
      <c r="OXJ78" s="242"/>
      <c r="OXK78" s="242"/>
      <c r="OXL78" s="242"/>
      <c r="OXM78" s="242"/>
      <c r="OXN78" s="242"/>
      <c r="OXO78" s="242"/>
      <c r="OXP78" s="242"/>
      <c r="OXQ78" s="242"/>
      <c r="OXR78" s="242"/>
      <c r="OXS78" s="242"/>
      <c r="OXT78" s="242"/>
      <c r="OXU78" s="242"/>
      <c r="OXV78" s="242"/>
      <c r="OXW78" s="242"/>
      <c r="OXX78" s="242"/>
      <c r="OXY78" s="242"/>
      <c r="OXZ78" s="242"/>
      <c r="OYA78" s="242"/>
      <c r="OYB78" s="242"/>
      <c r="OYC78" s="242"/>
      <c r="OYD78" s="242"/>
      <c r="OYE78" s="242"/>
      <c r="OYF78" s="242"/>
      <c r="OYG78" s="242"/>
      <c r="OYH78" s="242"/>
      <c r="OYI78" s="242"/>
      <c r="OYJ78" s="242"/>
      <c r="OYK78" s="242"/>
      <c r="OYL78" s="242"/>
      <c r="OYM78" s="242"/>
      <c r="OYN78" s="242"/>
      <c r="OYO78" s="242"/>
      <c r="OYP78" s="242"/>
      <c r="OYQ78" s="242"/>
      <c r="OYR78" s="242"/>
      <c r="OYS78" s="242"/>
      <c r="OYT78" s="242"/>
      <c r="OYU78" s="242"/>
      <c r="OYV78" s="242"/>
      <c r="OYW78" s="242"/>
      <c r="OYX78" s="242"/>
      <c r="OYY78" s="242"/>
      <c r="OYZ78" s="242"/>
      <c r="OZA78" s="242"/>
      <c r="OZB78" s="242"/>
      <c r="OZC78" s="242"/>
      <c r="OZD78" s="242"/>
      <c r="OZE78" s="242"/>
      <c r="OZF78" s="242"/>
      <c r="OZG78" s="242"/>
      <c r="OZH78" s="242"/>
      <c r="OZI78" s="242"/>
      <c r="OZJ78" s="242"/>
      <c r="OZK78" s="242"/>
      <c r="OZL78" s="242"/>
      <c r="OZM78" s="242"/>
      <c r="OZN78" s="242"/>
      <c r="OZO78" s="242"/>
      <c r="OZP78" s="242"/>
      <c r="OZQ78" s="242"/>
      <c r="OZR78" s="242"/>
      <c r="OZS78" s="242"/>
      <c r="OZT78" s="242"/>
      <c r="OZU78" s="242"/>
      <c r="OZV78" s="242"/>
      <c r="OZW78" s="242"/>
      <c r="OZX78" s="242"/>
      <c r="OZY78" s="242"/>
      <c r="OZZ78" s="242"/>
      <c r="PAA78" s="242"/>
      <c r="PAB78" s="242"/>
      <c r="PAC78" s="242"/>
      <c r="PAD78" s="242"/>
      <c r="PAE78" s="242"/>
      <c r="PAF78" s="242"/>
      <c r="PAG78" s="242"/>
      <c r="PAH78" s="242"/>
      <c r="PAI78" s="242"/>
      <c r="PAJ78" s="242"/>
      <c r="PAK78" s="242"/>
      <c r="PAL78" s="242"/>
      <c r="PAM78" s="242"/>
      <c r="PAN78" s="242"/>
      <c r="PAO78" s="242"/>
      <c r="PAP78" s="242"/>
      <c r="PAQ78" s="242"/>
      <c r="PAR78" s="242"/>
      <c r="PAS78" s="242"/>
      <c r="PAT78" s="242"/>
      <c r="PAU78" s="242"/>
      <c r="PAV78" s="242"/>
      <c r="PAW78" s="242"/>
      <c r="PAX78" s="242"/>
      <c r="PAY78" s="242"/>
      <c r="PAZ78" s="242"/>
      <c r="PBA78" s="242"/>
      <c r="PBB78" s="242"/>
      <c r="PBC78" s="242"/>
      <c r="PBD78" s="242"/>
      <c r="PBE78" s="242"/>
      <c r="PBF78" s="242"/>
      <c r="PBG78" s="242"/>
      <c r="PBH78" s="242"/>
      <c r="PBI78" s="242"/>
      <c r="PBJ78" s="242"/>
      <c r="PBK78" s="242"/>
      <c r="PBL78" s="242"/>
      <c r="PBM78" s="242"/>
      <c r="PBN78" s="242"/>
      <c r="PBO78" s="242"/>
      <c r="PBP78" s="242"/>
      <c r="PBQ78" s="242"/>
      <c r="PBR78" s="242"/>
      <c r="PBS78" s="242"/>
      <c r="PBT78" s="242"/>
      <c r="PBU78" s="242"/>
      <c r="PBV78" s="242"/>
      <c r="PBW78" s="242"/>
      <c r="PBX78" s="242"/>
      <c r="PBY78" s="242"/>
      <c r="PBZ78" s="242"/>
      <c r="PCA78" s="242"/>
      <c r="PCB78" s="242"/>
      <c r="PCC78" s="242"/>
      <c r="PCD78" s="242"/>
      <c r="PCE78" s="242"/>
      <c r="PCF78" s="242"/>
      <c r="PCG78" s="242"/>
      <c r="PCH78" s="242"/>
      <c r="PCI78" s="242"/>
      <c r="PCJ78" s="242"/>
      <c r="PCK78" s="242"/>
      <c r="PCL78" s="242"/>
      <c r="PCM78" s="242"/>
      <c r="PCN78" s="242"/>
      <c r="PCO78" s="242"/>
      <c r="PCP78" s="242"/>
      <c r="PCQ78" s="242"/>
      <c r="PCR78" s="242"/>
      <c r="PCS78" s="242"/>
      <c r="PCT78" s="242"/>
      <c r="PCU78" s="242"/>
      <c r="PCV78" s="242"/>
      <c r="PCW78" s="242"/>
      <c r="PCX78" s="242"/>
      <c r="PCY78" s="242"/>
      <c r="PCZ78" s="242"/>
      <c r="PDA78" s="242"/>
      <c r="PDB78" s="242"/>
      <c r="PDC78" s="242"/>
      <c r="PDD78" s="242"/>
      <c r="PDE78" s="242"/>
      <c r="PDF78" s="242"/>
      <c r="PDG78" s="242"/>
      <c r="PDH78" s="242"/>
      <c r="PDI78" s="242"/>
      <c r="PDJ78" s="242"/>
      <c r="PDK78" s="242"/>
      <c r="PDL78" s="242"/>
      <c r="PDM78" s="242"/>
      <c r="PDN78" s="242"/>
      <c r="PDO78" s="242"/>
      <c r="PDP78" s="242"/>
      <c r="PDQ78" s="242"/>
      <c r="PDR78" s="242"/>
      <c r="PDS78" s="242"/>
      <c r="PDT78" s="242"/>
      <c r="PDU78" s="242"/>
      <c r="PDV78" s="242"/>
      <c r="PDW78" s="242"/>
      <c r="PDX78" s="242"/>
      <c r="PDY78" s="242"/>
      <c r="PDZ78" s="242"/>
      <c r="PEA78" s="242"/>
      <c r="PEB78" s="242"/>
      <c r="PEC78" s="242"/>
      <c r="PED78" s="242"/>
      <c r="PEE78" s="242"/>
      <c r="PEF78" s="242"/>
      <c r="PEG78" s="242"/>
      <c r="PEH78" s="242"/>
      <c r="PEI78" s="242"/>
      <c r="PEJ78" s="242"/>
      <c r="PEK78" s="242"/>
      <c r="PEL78" s="242"/>
      <c r="PEM78" s="242"/>
      <c r="PEN78" s="242"/>
      <c r="PEO78" s="242"/>
      <c r="PEP78" s="242"/>
      <c r="PEQ78" s="242"/>
      <c r="PER78" s="242"/>
      <c r="PES78" s="242"/>
      <c r="PET78" s="242"/>
      <c r="PEU78" s="242"/>
      <c r="PEV78" s="242"/>
      <c r="PEW78" s="242"/>
      <c r="PEX78" s="242"/>
      <c r="PEY78" s="242"/>
      <c r="PEZ78" s="242"/>
      <c r="PFA78" s="242"/>
      <c r="PFB78" s="242"/>
      <c r="PFC78" s="242"/>
      <c r="PFD78" s="242"/>
      <c r="PFE78" s="242"/>
      <c r="PFF78" s="242"/>
      <c r="PFG78" s="242"/>
      <c r="PFH78" s="242"/>
      <c r="PFI78" s="242"/>
      <c r="PFJ78" s="242"/>
      <c r="PFK78" s="242"/>
      <c r="PFL78" s="242"/>
      <c r="PFM78" s="242"/>
      <c r="PFN78" s="242"/>
      <c r="PFO78" s="242"/>
      <c r="PFP78" s="242"/>
      <c r="PFQ78" s="242"/>
      <c r="PFR78" s="242"/>
      <c r="PFS78" s="242"/>
      <c r="PFT78" s="242"/>
      <c r="PFU78" s="242"/>
      <c r="PFV78" s="242"/>
      <c r="PFW78" s="242"/>
      <c r="PFX78" s="242"/>
      <c r="PFY78" s="242"/>
      <c r="PFZ78" s="242"/>
      <c r="PGA78" s="242"/>
      <c r="PGB78" s="242"/>
      <c r="PGC78" s="242"/>
      <c r="PGD78" s="242"/>
      <c r="PGE78" s="242"/>
      <c r="PGF78" s="242"/>
      <c r="PGG78" s="242"/>
      <c r="PGH78" s="242"/>
      <c r="PGI78" s="242"/>
      <c r="PGJ78" s="242"/>
      <c r="PGK78" s="242"/>
      <c r="PGL78" s="242"/>
      <c r="PGM78" s="242"/>
      <c r="PGN78" s="242"/>
      <c r="PGO78" s="242"/>
      <c r="PGP78" s="242"/>
      <c r="PGQ78" s="242"/>
      <c r="PGR78" s="242"/>
      <c r="PGS78" s="242"/>
      <c r="PGT78" s="242"/>
      <c r="PGU78" s="242"/>
      <c r="PGV78" s="242"/>
      <c r="PGW78" s="242"/>
      <c r="PGX78" s="242"/>
      <c r="PGY78" s="242"/>
      <c r="PGZ78" s="242"/>
      <c r="PHA78" s="242"/>
      <c r="PHB78" s="242"/>
      <c r="PHC78" s="242"/>
      <c r="PHD78" s="242"/>
      <c r="PHE78" s="242"/>
      <c r="PHF78" s="242"/>
      <c r="PHG78" s="242"/>
      <c r="PHH78" s="242"/>
      <c r="PHI78" s="242"/>
      <c r="PHJ78" s="242"/>
      <c r="PHK78" s="242"/>
      <c r="PHL78" s="242"/>
      <c r="PHM78" s="242"/>
      <c r="PHN78" s="242"/>
      <c r="PHO78" s="242"/>
      <c r="PHP78" s="242"/>
      <c r="PHQ78" s="242"/>
      <c r="PHR78" s="242"/>
      <c r="PHS78" s="242"/>
      <c r="PHT78" s="242"/>
      <c r="PHU78" s="242"/>
      <c r="PHV78" s="242"/>
      <c r="PHW78" s="242"/>
      <c r="PHX78" s="242"/>
      <c r="PHY78" s="242"/>
      <c r="PHZ78" s="242"/>
      <c r="PIA78" s="242"/>
      <c r="PIB78" s="242"/>
      <c r="PIC78" s="242"/>
      <c r="PID78" s="242"/>
      <c r="PIE78" s="242"/>
      <c r="PIF78" s="242"/>
      <c r="PIG78" s="242"/>
      <c r="PIH78" s="242"/>
      <c r="PII78" s="242"/>
      <c r="PIJ78" s="242"/>
      <c r="PIK78" s="242"/>
      <c r="PIL78" s="242"/>
      <c r="PIM78" s="242"/>
      <c r="PIN78" s="242"/>
      <c r="PIO78" s="242"/>
      <c r="PIP78" s="242"/>
      <c r="PIQ78" s="242"/>
      <c r="PIR78" s="242"/>
      <c r="PIS78" s="242"/>
      <c r="PIT78" s="242"/>
      <c r="PIU78" s="242"/>
      <c r="PIV78" s="242"/>
      <c r="PIW78" s="242"/>
      <c r="PIX78" s="242"/>
      <c r="PIY78" s="242"/>
      <c r="PIZ78" s="242"/>
      <c r="PJA78" s="242"/>
      <c r="PJB78" s="242"/>
      <c r="PJC78" s="242"/>
      <c r="PJD78" s="242"/>
      <c r="PJE78" s="242"/>
      <c r="PJF78" s="242"/>
      <c r="PJG78" s="242"/>
      <c r="PJH78" s="242"/>
      <c r="PJI78" s="242"/>
      <c r="PJJ78" s="242"/>
      <c r="PJK78" s="242"/>
      <c r="PJL78" s="242"/>
      <c r="PJM78" s="242"/>
      <c r="PJN78" s="242"/>
      <c r="PJO78" s="242"/>
      <c r="PJP78" s="242"/>
      <c r="PJQ78" s="242"/>
      <c r="PJR78" s="242"/>
      <c r="PJS78" s="242"/>
      <c r="PJT78" s="242"/>
      <c r="PJU78" s="242"/>
      <c r="PJV78" s="242"/>
      <c r="PJW78" s="242"/>
      <c r="PJX78" s="242"/>
      <c r="PJY78" s="242"/>
      <c r="PJZ78" s="242"/>
      <c r="PKA78" s="242"/>
      <c r="PKB78" s="242"/>
      <c r="PKC78" s="242"/>
      <c r="PKD78" s="242"/>
      <c r="PKE78" s="242"/>
      <c r="PKF78" s="242"/>
      <c r="PKG78" s="242"/>
      <c r="PKH78" s="242"/>
      <c r="PKI78" s="242"/>
      <c r="PKJ78" s="242"/>
      <c r="PKK78" s="242"/>
      <c r="PKL78" s="242"/>
      <c r="PKM78" s="242"/>
      <c r="PKN78" s="242"/>
      <c r="PKO78" s="242"/>
      <c r="PKP78" s="242"/>
      <c r="PKQ78" s="242"/>
      <c r="PKR78" s="242"/>
      <c r="PKS78" s="242"/>
      <c r="PKT78" s="242"/>
      <c r="PKU78" s="242"/>
      <c r="PKV78" s="242"/>
      <c r="PKW78" s="242"/>
      <c r="PKX78" s="242"/>
      <c r="PKY78" s="242"/>
      <c r="PKZ78" s="242"/>
      <c r="PLA78" s="242"/>
      <c r="PLB78" s="242"/>
      <c r="PLC78" s="242"/>
      <c r="PLD78" s="242"/>
      <c r="PLE78" s="242"/>
      <c r="PLF78" s="242"/>
      <c r="PLG78" s="242"/>
      <c r="PLH78" s="242"/>
      <c r="PLI78" s="242"/>
      <c r="PLJ78" s="242"/>
      <c r="PLK78" s="242"/>
      <c r="PLL78" s="242"/>
      <c r="PLM78" s="242"/>
      <c r="PLN78" s="242"/>
      <c r="PLO78" s="242"/>
      <c r="PLP78" s="242"/>
      <c r="PLQ78" s="242"/>
      <c r="PLR78" s="242"/>
      <c r="PLS78" s="242"/>
      <c r="PLT78" s="242"/>
      <c r="PLU78" s="242"/>
      <c r="PLV78" s="242"/>
      <c r="PLW78" s="242"/>
      <c r="PLX78" s="242"/>
      <c r="PLY78" s="242"/>
      <c r="PLZ78" s="242"/>
      <c r="PMA78" s="242"/>
      <c r="PMB78" s="242"/>
      <c r="PMC78" s="242"/>
      <c r="PMD78" s="242"/>
      <c r="PME78" s="242"/>
      <c r="PMF78" s="242"/>
      <c r="PMG78" s="242"/>
      <c r="PMH78" s="242"/>
      <c r="PMI78" s="242"/>
      <c r="PMJ78" s="242"/>
      <c r="PMK78" s="242"/>
      <c r="PML78" s="242"/>
      <c r="PMM78" s="242"/>
      <c r="PMN78" s="242"/>
      <c r="PMO78" s="242"/>
      <c r="PMP78" s="242"/>
      <c r="PMQ78" s="242"/>
      <c r="PMR78" s="242"/>
      <c r="PMS78" s="242"/>
      <c r="PMT78" s="242"/>
      <c r="PMU78" s="242"/>
      <c r="PMV78" s="242"/>
      <c r="PMW78" s="242"/>
      <c r="PMX78" s="242"/>
      <c r="PMY78" s="242"/>
      <c r="PMZ78" s="242"/>
      <c r="PNA78" s="242"/>
      <c r="PNB78" s="242"/>
      <c r="PNC78" s="242"/>
      <c r="PND78" s="242"/>
      <c r="PNE78" s="242"/>
      <c r="PNF78" s="242"/>
      <c r="PNG78" s="242"/>
      <c r="PNH78" s="242"/>
      <c r="PNI78" s="242"/>
      <c r="PNJ78" s="242"/>
      <c r="PNK78" s="242"/>
      <c r="PNL78" s="242"/>
      <c r="PNM78" s="242"/>
      <c r="PNN78" s="242"/>
      <c r="PNO78" s="242"/>
      <c r="PNP78" s="242"/>
      <c r="PNQ78" s="242"/>
      <c r="PNR78" s="242"/>
      <c r="PNS78" s="242"/>
      <c r="PNT78" s="242"/>
      <c r="PNU78" s="242"/>
      <c r="PNV78" s="242"/>
      <c r="PNW78" s="242"/>
      <c r="PNX78" s="242"/>
      <c r="PNY78" s="242"/>
      <c r="PNZ78" s="242"/>
      <c r="POA78" s="242"/>
      <c r="POB78" s="242"/>
      <c r="POC78" s="242"/>
      <c r="POD78" s="242"/>
      <c r="POE78" s="242"/>
      <c r="POF78" s="242"/>
      <c r="POG78" s="242"/>
      <c r="POH78" s="242"/>
      <c r="POI78" s="242"/>
      <c r="POJ78" s="242"/>
      <c r="POK78" s="242"/>
      <c r="POL78" s="242"/>
      <c r="POM78" s="242"/>
      <c r="PON78" s="242"/>
      <c r="POO78" s="242"/>
      <c r="POP78" s="242"/>
      <c r="POQ78" s="242"/>
      <c r="POR78" s="242"/>
      <c r="POS78" s="242"/>
      <c r="POT78" s="242"/>
      <c r="POU78" s="242"/>
      <c r="POV78" s="242"/>
      <c r="POW78" s="242"/>
      <c r="POX78" s="242"/>
      <c r="POY78" s="242"/>
      <c r="POZ78" s="242"/>
      <c r="PPA78" s="242"/>
      <c r="PPB78" s="242"/>
      <c r="PPC78" s="242"/>
      <c r="PPD78" s="242"/>
      <c r="PPE78" s="242"/>
      <c r="PPF78" s="242"/>
      <c r="PPG78" s="242"/>
      <c r="PPH78" s="242"/>
      <c r="PPI78" s="242"/>
      <c r="PPJ78" s="242"/>
      <c r="PPK78" s="242"/>
      <c r="PPL78" s="242"/>
      <c r="PPM78" s="242"/>
      <c r="PPN78" s="242"/>
      <c r="PPO78" s="242"/>
      <c r="PPP78" s="242"/>
      <c r="PPQ78" s="242"/>
      <c r="PPR78" s="242"/>
      <c r="PPS78" s="242"/>
      <c r="PPT78" s="242"/>
      <c r="PPU78" s="242"/>
      <c r="PPV78" s="242"/>
      <c r="PPW78" s="242"/>
      <c r="PPX78" s="242"/>
      <c r="PPY78" s="242"/>
      <c r="PPZ78" s="242"/>
      <c r="PQA78" s="242"/>
      <c r="PQB78" s="242"/>
      <c r="PQC78" s="242"/>
      <c r="PQD78" s="242"/>
      <c r="PQE78" s="242"/>
      <c r="PQF78" s="242"/>
      <c r="PQG78" s="242"/>
      <c r="PQH78" s="242"/>
      <c r="PQI78" s="242"/>
      <c r="PQJ78" s="242"/>
      <c r="PQK78" s="242"/>
      <c r="PQL78" s="242"/>
      <c r="PQM78" s="242"/>
      <c r="PQN78" s="242"/>
      <c r="PQO78" s="242"/>
      <c r="PQP78" s="242"/>
      <c r="PQQ78" s="242"/>
      <c r="PQR78" s="242"/>
      <c r="PQS78" s="242"/>
      <c r="PQT78" s="242"/>
      <c r="PQU78" s="242"/>
      <c r="PQV78" s="242"/>
      <c r="PQW78" s="242"/>
      <c r="PQX78" s="242"/>
      <c r="PQY78" s="242"/>
      <c r="PQZ78" s="242"/>
      <c r="PRA78" s="242"/>
      <c r="PRB78" s="242"/>
      <c r="PRC78" s="242"/>
      <c r="PRD78" s="242"/>
      <c r="PRE78" s="242"/>
      <c r="PRF78" s="242"/>
      <c r="PRG78" s="242"/>
      <c r="PRH78" s="242"/>
      <c r="PRI78" s="242"/>
      <c r="PRJ78" s="242"/>
      <c r="PRK78" s="242"/>
      <c r="PRL78" s="242"/>
      <c r="PRM78" s="242"/>
      <c r="PRN78" s="242"/>
      <c r="PRO78" s="242"/>
      <c r="PRP78" s="242"/>
      <c r="PRQ78" s="242"/>
      <c r="PRR78" s="242"/>
      <c r="PRS78" s="242"/>
      <c r="PRT78" s="242"/>
      <c r="PRU78" s="242"/>
      <c r="PRV78" s="242"/>
      <c r="PRW78" s="242"/>
      <c r="PRX78" s="242"/>
      <c r="PRY78" s="242"/>
      <c r="PRZ78" s="242"/>
      <c r="PSA78" s="242"/>
      <c r="PSB78" s="242"/>
      <c r="PSC78" s="242"/>
      <c r="PSD78" s="242"/>
      <c r="PSE78" s="242"/>
      <c r="PSF78" s="242"/>
      <c r="PSG78" s="242"/>
      <c r="PSH78" s="242"/>
      <c r="PSI78" s="242"/>
      <c r="PSJ78" s="242"/>
      <c r="PSK78" s="242"/>
      <c r="PSL78" s="242"/>
      <c r="PSM78" s="242"/>
      <c r="PSN78" s="242"/>
      <c r="PSO78" s="242"/>
      <c r="PSP78" s="242"/>
      <c r="PSQ78" s="242"/>
      <c r="PSR78" s="242"/>
      <c r="PSS78" s="242"/>
      <c r="PST78" s="242"/>
      <c r="PSU78" s="242"/>
      <c r="PSV78" s="242"/>
      <c r="PSW78" s="242"/>
      <c r="PSX78" s="242"/>
      <c r="PSY78" s="242"/>
      <c r="PSZ78" s="242"/>
      <c r="PTA78" s="242"/>
      <c r="PTB78" s="242"/>
      <c r="PTC78" s="242"/>
      <c r="PTD78" s="242"/>
      <c r="PTE78" s="242"/>
      <c r="PTF78" s="242"/>
      <c r="PTG78" s="242"/>
      <c r="PTH78" s="242"/>
      <c r="PTI78" s="242"/>
      <c r="PTJ78" s="242"/>
      <c r="PTK78" s="242"/>
      <c r="PTL78" s="242"/>
      <c r="PTM78" s="242"/>
      <c r="PTN78" s="242"/>
      <c r="PTO78" s="242"/>
      <c r="PTP78" s="242"/>
      <c r="PTQ78" s="242"/>
      <c r="PTR78" s="242"/>
      <c r="PTS78" s="242"/>
      <c r="PTT78" s="242"/>
      <c r="PTU78" s="242"/>
      <c r="PTV78" s="242"/>
      <c r="PTW78" s="242"/>
      <c r="PTX78" s="242"/>
      <c r="PTY78" s="242"/>
      <c r="PTZ78" s="242"/>
      <c r="PUA78" s="242"/>
      <c r="PUB78" s="242"/>
      <c r="PUC78" s="242"/>
      <c r="PUD78" s="242"/>
      <c r="PUE78" s="242"/>
      <c r="PUF78" s="242"/>
      <c r="PUG78" s="242"/>
      <c r="PUH78" s="242"/>
      <c r="PUI78" s="242"/>
      <c r="PUJ78" s="242"/>
      <c r="PUK78" s="242"/>
      <c r="PUL78" s="242"/>
      <c r="PUM78" s="242"/>
      <c r="PUN78" s="242"/>
      <c r="PUO78" s="242"/>
      <c r="PUP78" s="242"/>
      <c r="PUQ78" s="242"/>
      <c r="PUR78" s="242"/>
      <c r="PUS78" s="242"/>
      <c r="PUT78" s="242"/>
      <c r="PUU78" s="242"/>
      <c r="PUV78" s="242"/>
      <c r="PUW78" s="242"/>
      <c r="PUX78" s="242"/>
      <c r="PUY78" s="242"/>
      <c r="PUZ78" s="242"/>
      <c r="PVA78" s="242"/>
      <c r="PVB78" s="242"/>
      <c r="PVC78" s="242"/>
      <c r="PVD78" s="242"/>
      <c r="PVE78" s="242"/>
      <c r="PVF78" s="242"/>
      <c r="PVG78" s="242"/>
      <c r="PVH78" s="242"/>
      <c r="PVI78" s="242"/>
      <c r="PVJ78" s="242"/>
      <c r="PVK78" s="242"/>
      <c r="PVL78" s="242"/>
      <c r="PVM78" s="242"/>
      <c r="PVN78" s="242"/>
      <c r="PVO78" s="242"/>
      <c r="PVP78" s="242"/>
      <c r="PVQ78" s="242"/>
      <c r="PVR78" s="242"/>
      <c r="PVS78" s="242"/>
      <c r="PVT78" s="242"/>
      <c r="PVU78" s="242"/>
      <c r="PVV78" s="242"/>
      <c r="PVW78" s="242"/>
      <c r="PVX78" s="242"/>
      <c r="PVY78" s="242"/>
      <c r="PVZ78" s="242"/>
      <c r="PWA78" s="242"/>
      <c r="PWB78" s="242"/>
      <c r="PWC78" s="242"/>
      <c r="PWD78" s="242"/>
      <c r="PWE78" s="242"/>
      <c r="PWF78" s="242"/>
      <c r="PWG78" s="242"/>
      <c r="PWH78" s="242"/>
      <c r="PWI78" s="242"/>
      <c r="PWJ78" s="242"/>
      <c r="PWK78" s="242"/>
      <c r="PWL78" s="242"/>
      <c r="PWM78" s="242"/>
      <c r="PWN78" s="242"/>
      <c r="PWO78" s="242"/>
      <c r="PWP78" s="242"/>
      <c r="PWQ78" s="242"/>
      <c r="PWR78" s="242"/>
      <c r="PWS78" s="242"/>
      <c r="PWT78" s="242"/>
      <c r="PWU78" s="242"/>
      <c r="PWV78" s="242"/>
      <c r="PWW78" s="242"/>
      <c r="PWX78" s="242"/>
      <c r="PWY78" s="242"/>
      <c r="PWZ78" s="242"/>
      <c r="PXA78" s="242"/>
      <c r="PXB78" s="242"/>
      <c r="PXC78" s="242"/>
      <c r="PXD78" s="242"/>
      <c r="PXE78" s="242"/>
      <c r="PXF78" s="242"/>
      <c r="PXG78" s="242"/>
      <c r="PXH78" s="242"/>
      <c r="PXI78" s="242"/>
      <c r="PXJ78" s="242"/>
      <c r="PXK78" s="242"/>
      <c r="PXL78" s="242"/>
      <c r="PXM78" s="242"/>
      <c r="PXN78" s="242"/>
      <c r="PXO78" s="242"/>
      <c r="PXP78" s="242"/>
      <c r="PXQ78" s="242"/>
      <c r="PXR78" s="242"/>
      <c r="PXS78" s="242"/>
      <c r="PXT78" s="242"/>
      <c r="PXU78" s="242"/>
      <c r="PXV78" s="242"/>
      <c r="PXW78" s="242"/>
      <c r="PXX78" s="242"/>
      <c r="PXY78" s="242"/>
      <c r="PXZ78" s="242"/>
      <c r="PYA78" s="242"/>
      <c r="PYB78" s="242"/>
      <c r="PYC78" s="242"/>
      <c r="PYD78" s="242"/>
      <c r="PYE78" s="242"/>
      <c r="PYF78" s="242"/>
      <c r="PYG78" s="242"/>
      <c r="PYH78" s="242"/>
      <c r="PYI78" s="242"/>
      <c r="PYJ78" s="242"/>
      <c r="PYK78" s="242"/>
      <c r="PYL78" s="242"/>
      <c r="PYM78" s="242"/>
      <c r="PYN78" s="242"/>
      <c r="PYO78" s="242"/>
      <c r="PYP78" s="242"/>
      <c r="PYQ78" s="242"/>
      <c r="PYR78" s="242"/>
      <c r="PYS78" s="242"/>
      <c r="PYT78" s="242"/>
      <c r="PYU78" s="242"/>
      <c r="PYV78" s="242"/>
      <c r="PYW78" s="242"/>
      <c r="PYX78" s="242"/>
      <c r="PYY78" s="242"/>
      <c r="PYZ78" s="242"/>
      <c r="PZA78" s="242"/>
      <c r="PZB78" s="242"/>
      <c r="PZC78" s="242"/>
      <c r="PZD78" s="242"/>
      <c r="PZE78" s="242"/>
      <c r="PZF78" s="242"/>
      <c r="PZG78" s="242"/>
      <c r="PZH78" s="242"/>
      <c r="PZI78" s="242"/>
      <c r="PZJ78" s="242"/>
      <c r="PZK78" s="242"/>
      <c r="PZL78" s="242"/>
      <c r="PZM78" s="242"/>
      <c r="PZN78" s="242"/>
      <c r="PZO78" s="242"/>
      <c r="PZP78" s="242"/>
      <c r="PZQ78" s="242"/>
      <c r="PZR78" s="242"/>
      <c r="PZS78" s="242"/>
      <c r="PZT78" s="242"/>
      <c r="PZU78" s="242"/>
      <c r="PZV78" s="242"/>
      <c r="PZW78" s="242"/>
      <c r="PZX78" s="242"/>
      <c r="PZY78" s="242"/>
      <c r="PZZ78" s="242"/>
      <c r="QAA78" s="242"/>
      <c r="QAB78" s="242"/>
      <c r="QAC78" s="242"/>
      <c r="QAD78" s="242"/>
      <c r="QAE78" s="242"/>
      <c r="QAF78" s="242"/>
      <c r="QAG78" s="242"/>
      <c r="QAH78" s="242"/>
      <c r="QAI78" s="242"/>
      <c r="QAJ78" s="242"/>
      <c r="QAK78" s="242"/>
      <c r="QAL78" s="242"/>
      <c r="QAM78" s="242"/>
      <c r="QAN78" s="242"/>
      <c r="QAO78" s="242"/>
      <c r="QAP78" s="242"/>
      <c r="QAQ78" s="242"/>
      <c r="QAR78" s="242"/>
      <c r="QAS78" s="242"/>
      <c r="QAT78" s="242"/>
      <c r="QAU78" s="242"/>
      <c r="QAV78" s="242"/>
      <c r="QAW78" s="242"/>
      <c r="QAX78" s="242"/>
      <c r="QAY78" s="242"/>
      <c r="QAZ78" s="242"/>
      <c r="QBA78" s="242"/>
      <c r="QBB78" s="242"/>
      <c r="QBC78" s="242"/>
      <c r="QBD78" s="242"/>
      <c r="QBE78" s="242"/>
      <c r="QBF78" s="242"/>
      <c r="QBG78" s="242"/>
      <c r="QBH78" s="242"/>
      <c r="QBI78" s="242"/>
      <c r="QBJ78" s="242"/>
      <c r="QBK78" s="242"/>
      <c r="QBL78" s="242"/>
      <c r="QBM78" s="242"/>
      <c r="QBN78" s="242"/>
      <c r="QBO78" s="242"/>
      <c r="QBP78" s="242"/>
      <c r="QBQ78" s="242"/>
      <c r="QBR78" s="242"/>
      <c r="QBS78" s="242"/>
      <c r="QBT78" s="242"/>
      <c r="QBU78" s="242"/>
      <c r="QBV78" s="242"/>
      <c r="QBW78" s="242"/>
      <c r="QBX78" s="242"/>
      <c r="QBY78" s="242"/>
      <c r="QBZ78" s="242"/>
      <c r="QCA78" s="242"/>
      <c r="QCB78" s="242"/>
      <c r="QCC78" s="242"/>
      <c r="QCD78" s="242"/>
      <c r="QCE78" s="242"/>
      <c r="QCF78" s="242"/>
      <c r="QCG78" s="242"/>
      <c r="QCH78" s="242"/>
      <c r="QCI78" s="242"/>
      <c r="QCJ78" s="242"/>
      <c r="QCK78" s="242"/>
      <c r="QCL78" s="242"/>
      <c r="QCM78" s="242"/>
      <c r="QCN78" s="242"/>
      <c r="QCO78" s="242"/>
      <c r="QCP78" s="242"/>
      <c r="QCQ78" s="242"/>
      <c r="QCR78" s="242"/>
      <c r="QCS78" s="242"/>
      <c r="QCT78" s="242"/>
      <c r="QCU78" s="242"/>
      <c r="QCV78" s="242"/>
      <c r="QCW78" s="242"/>
      <c r="QCX78" s="242"/>
      <c r="QCY78" s="242"/>
      <c r="QCZ78" s="242"/>
      <c r="QDA78" s="242"/>
      <c r="QDB78" s="242"/>
      <c r="QDC78" s="242"/>
      <c r="QDD78" s="242"/>
      <c r="QDE78" s="242"/>
      <c r="QDF78" s="242"/>
      <c r="QDG78" s="242"/>
      <c r="QDH78" s="242"/>
      <c r="QDI78" s="242"/>
      <c r="QDJ78" s="242"/>
      <c r="QDK78" s="242"/>
      <c r="QDL78" s="242"/>
      <c r="QDM78" s="242"/>
      <c r="QDN78" s="242"/>
      <c r="QDO78" s="242"/>
      <c r="QDP78" s="242"/>
      <c r="QDQ78" s="242"/>
      <c r="QDR78" s="242"/>
      <c r="QDS78" s="242"/>
      <c r="QDT78" s="242"/>
      <c r="QDU78" s="242"/>
      <c r="QDV78" s="242"/>
      <c r="QDW78" s="242"/>
      <c r="QDX78" s="242"/>
      <c r="QDY78" s="242"/>
      <c r="QDZ78" s="242"/>
      <c r="QEA78" s="242"/>
      <c r="QEB78" s="242"/>
      <c r="QEC78" s="242"/>
      <c r="QED78" s="242"/>
      <c r="QEE78" s="242"/>
      <c r="QEF78" s="242"/>
      <c r="QEG78" s="242"/>
      <c r="QEH78" s="242"/>
      <c r="QEI78" s="242"/>
      <c r="QEJ78" s="242"/>
      <c r="QEK78" s="242"/>
      <c r="QEL78" s="242"/>
      <c r="QEM78" s="242"/>
      <c r="QEN78" s="242"/>
      <c r="QEO78" s="242"/>
      <c r="QEP78" s="242"/>
      <c r="QEQ78" s="242"/>
      <c r="QER78" s="242"/>
      <c r="QES78" s="242"/>
      <c r="QET78" s="242"/>
      <c r="QEU78" s="242"/>
      <c r="QEV78" s="242"/>
      <c r="QEW78" s="242"/>
      <c r="QEX78" s="242"/>
      <c r="QEY78" s="242"/>
      <c r="QEZ78" s="242"/>
      <c r="QFA78" s="242"/>
      <c r="QFB78" s="242"/>
      <c r="QFC78" s="242"/>
      <c r="QFD78" s="242"/>
      <c r="QFE78" s="242"/>
      <c r="QFF78" s="242"/>
      <c r="QFG78" s="242"/>
      <c r="QFH78" s="242"/>
      <c r="QFI78" s="242"/>
      <c r="QFJ78" s="242"/>
      <c r="QFK78" s="242"/>
      <c r="QFL78" s="242"/>
      <c r="QFM78" s="242"/>
      <c r="QFN78" s="242"/>
      <c r="QFO78" s="242"/>
      <c r="QFP78" s="242"/>
      <c r="QFQ78" s="242"/>
      <c r="QFR78" s="242"/>
      <c r="QFS78" s="242"/>
      <c r="QFT78" s="242"/>
      <c r="QFU78" s="242"/>
      <c r="QFV78" s="242"/>
      <c r="QFW78" s="242"/>
      <c r="QFX78" s="242"/>
      <c r="QFY78" s="242"/>
      <c r="QFZ78" s="242"/>
      <c r="QGA78" s="242"/>
      <c r="QGB78" s="242"/>
      <c r="QGC78" s="242"/>
      <c r="QGD78" s="242"/>
      <c r="QGE78" s="242"/>
      <c r="QGF78" s="242"/>
      <c r="QGG78" s="242"/>
      <c r="QGH78" s="242"/>
      <c r="QGI78" s="242"/>
      <c r="QGJ78" s="242"/>
      <c r="QGK78" s="242"/>
      <c r="QGL78" s="242"/>
      <c r="QGM78" s="242"/>
      <c r="QGN78" s="242"/>
      <c r="QGO78" s="242"/>
      <c r="QGP78" s="242"/>
      <c r="QGQ78" s="242"/>
      <c r="QGR78" s="242"/>
      <c r="QGS78" s="242"/>
      <c r="QGT78" s="242"/>
      <c r="QGU78" s="242"/>
      <c r="QGV78" s="242"/>
      <c r="QGW78" s="242"/>
      <c r="QGX78" s="242"/>
      <c r="QGY78" s="242"/>
      <c r="QGZ78" s="242"/>
      <c r="QHA78" s="242"/>
      <c r="QHB78" s="242"/>
      <c r="QHC78" s="242"/>
      <c r="QHD78" s="242"/>
      <c r="QHE78" s="242"/>
      <c r="QHF78" s="242"/>
      <c r="QHG78" s="242"/>
      <c r="QHH78" s="242"/>
      <c r="QHI78" s="242"/>
      <c r="QHJ78" s="242"/>
      <c r="QHK78" s="242"/>
      <c r="QHL78" s="242"/>
      <c r="QHM78" s="242"/>
      <c r="QHN78" s="242"/>
      <c r="QHO78" s="242"/>
      <c r="QHP78" s="242"/>
      <c r="QHQ78" s="242"/>
      <c r="QHR78" s="242"/>
      <c r="QHS78" s="242"/>
      <c r="QHT78" s="242"/>
      <c r="QHU78" s="242"/>
      <c r="QHV78" s="242"/>
      <c r="QHW78" s="242"/>
      <c r="QHX78" s="242"/>
      <c r="QHY78" s="242"/>
      <c r="QHZ78" s="242"/>
      <c r="QIA78" s="242"/>
      <c r="QIB78" s="242"/>
      <c r="QIC78" s="242"/>
      <c r="QID78" s="242"/>
      <c r="QIE78" s="242"/>
      <c r="QIF78" s="242"/>
      <c r="QIG78" s="242"/>
      <c r="QIH78" s="242"/>
      <c r="QII78" s="242"/>
      <c r="QIJ78" s="242"/>
      <c r="QIK78" s="242"/>
      <c r="QIL78" s="242"/>
      <c r="QIM78" s="242"/>
      <c r="QIN78" s="242"/>
      <c r="QIO78" s="242"/>
      <c r="QIP78" s="242"/>
      <c r="QIQ78" s="242"/>
      <c r="QIR78" s="242"/>
      <c r="QIS78" s="242"/>
      <c r="QIT78" s="242"/>
      <c r="QIU78" s="242"/>
      <c r="QIV78" s="242"/>
      <c r="QIW78" s="242"/>
      <c r="QIX78" s="242"/>
      <c r="QIY78" s="242"/>
      <c r="QIZ78" s="242"/>
      <c r="QJA78" s="242"/>
      <c r="QJB78" s="242"/>
      <c r="QJC78" s="242"/>
      <c r="QJD78" s="242"/>
      <c r="QJE78" s="242"/>
      <c r="QJF78" s="242"/>
      <c r="QJG78" s="242"/>
      <c r="QJH78" s="242"/>
      <c r="QJI78" s="242"/>
      <c r="QJJ78" s="242"/>
      <c r="QJK78" s="242"/>
      <c r="QJL78" s="242"/>
      <c r="QJM78" s="242"/>
      <c r="QJN78" s="242"/>
      <c r="QJO78" s="242"/>
      <c r="QJP78" s="242"/>
      <c r="QJQ78" s="242"/>
      <c r="QJR78" s="242"/>
      <c r="QJS78" s="242"/>
      <c r="QJT78" s="242"/>
      <c r="QJU78" s="242"/>
      <c r="QJV78" s="242"/>
      <c r="QJW78" s="242"/>
      <c r="QJX78" s="242"/>
      <c r="QJY78" s="242"/>
      <c r="QJZ78" s="242"/>
      <c r="QKA78" s="242"/>
      <c r="QKB78" s="242"/>
      <c r="QKC78" s="242"/>
      <c r="QKD78" s="242"/>
      <c r="QKE78" s="242"/>
      <c r="QKF78" s="242"/>
      <c r="QKG78" s="242"/>
      <c r="QKH78" s="242"/>
      <c r="QKI78" s="242"/>
      <c r="QKJ78" s="242"/>
      <c r="QKK78" s="242"/>
      <c r="QKL78" s="242"/>
      <c r="QKM78" s="242"/>
      <c r="QKN78" s="242"/>
      <c r="QKO78" s="242"/>
      <c r="QKP78" s="242"/>
      <c r="QKQ78" s="242"/>
      <c r="QKR78" s="242"/>
      <c r="QKS78" s="242"/>
      <c r="QKT78" s="242"/>
      <c r="QKU78" s="242"/>
      <c r="QKV78" s="242"/>
      <c r="QKW78" s="242"/>
      <c r="QKX78" s="242"/>
      <c r="QKY78" s="242"/>
      <c r="QKZ78" s="242"/>
      <c r="QLA78" s="242"/>
      <c r="QLB78" s="242"/>
      <c r="QLC78" s="242"/>
      <c r="QLD78" s="242"/>
      <c r="QLE78" s="242"/>
      <c r="QLF78" s="242"/>
      <c r="QLG78" s="242"/>
      <c r="QLH78" s="242"/>
      <c r="QLI78" s="242"/>
      <c r="QLJ78" s="242"/>
      <c r="QLK78" s="242"/>
      <c r="QLL78" s="242"/>
      <c r="QLM78" s="242"/>
      <c r="QLN78" s="242"/>
      <c r="QLO78" s="242"/>
      <c r="QLP78" s="242"/>
      <c r="QLQ78" s="242"/>
      <c r="QLR78" s="242"/>
      <c r="QLS78" s="242"/>
      <c r="QLT78" s="242"/>
      <c r="QLU78" s="242"/>
      <c r="QLV78" s="242"/>
      <c r="QLW78" s="242"/>
      <c r="QLX78" s="242"/>
      <c r="QLY78" s="242"/>
      <c r="QLZ78" s="242"/>
      <c r="QMA78" s="242"/>
      <c r="QMB78" s="242"/>
      <c r="QMC78" s="242"/>
      <c r="QMD78" s="242"/>
      <c r="QME78" s="242"/>
      <c r="QMF78" s="242"/>
      <c r="QMG78" s="242"/>
      <c r="QMH78" s="242"/>
      <c r="QMI78" s="242"/>
      <c r="QMJ78" s="242"/>
      <c r="QMK78" s="242"/>
      <c r="QML78" s="242"/>
      <c r="QMM78" s="242"/>
      <c r="QMN78" s="242"/>
      <c r="QMO78" s="242"/>
      <c r="QMP78" s="242"/>
      <c r="QMQ78" s="242"/>
      <c r="QMR78" s="242"/>
      <c r="QMS78" s="242"/>
      <c r="QMT78" s="242"/>
      <c r="QMU78" s="242"/>
      <c r="QMV78" s="242"/>
      <c r="QMW78" s="242"/>
      <c r="QMX78" s="242"/>
      <c r="QMY78" s="242"/>
      <c r="QMZ78" s="242"/>
      <c r="QNA78" s="242"/>
      <c r="QNB78" s="242"/>
      <c r="QNC78" s="242"/>
      <c r="QND78" s="242"/>
      <c r="QNE78" s="242"/>
      <c r="QNF78" s="242"/>
      <c r="QNG78" s="242"/>
      <c r="QNH78" s="242"/>
      <c r="QNI78" s="242"/>
      <c r="QNJ78" s="242"/>
      <c r="QNK78" s="242"/>
      <c r="QNL78" s="242"/>
      <c r="QNM78" s="242"/>
      <c r="QNN78" s="242"/>
      <c r="QNO78" s="242"/>
      <c r="QNP78" s="242"/>
      <c r="QNQ78" s="242"/>
      <c r="QNR78" s="242"/>
      <c r="QNS78" s="242"/>
      <c r="QNT78" s="242"/>
      <c r="QNU78" s="242"/>
      <c r="QNV78" s="242"/>
      <c r="QNW78" s="242"/>
      <c r="QNX78" s="242"/>
      <c r="QNY78" s="242"/>
      <c r="QNZ78" s="242"/>
      <c r="QOA78" s="242"/>
      <c r="QOB78" s="242"/>
      <c r="QOC78" s="242"/>
      <c r="QOD78" s="242"/>
      <c r="QOE78" s="242"/>
      <c r="QOF78" s="242"/>
      <c r="QOG78" s="242"/>
      <c r="QOH78" s="242"/>
      <c r="QOI78" s="242"/>
      <c r="QOJ78" s="242"/>
      <c r="QOK78" s="242"/>
      <c r="QOL78" s="242"/>
      <c r="QOM78" s="242"/>
      <c r="QON78" s="242"/>
      <c r="QOO78" s="242"/>
      <c r="QOP78" s="242"/>
      <c r="QOQ78" s="242"/>
      <c r="QOR78" s="242"/>
      <c r="QOS78" s="242"/>
      <c r="QOT78" s="242"/>
      <c r="QOU78" s="242"/>
      <c r="QOV78" s="242"/>
      <c r="QOW78" s="242"/>
      <c r="QOX78" s="242"/>
      <c r="QOY78" s="242"/>
      <c r="QOZ78" s="242"/>
      <c r="QPA78" s="242"/>
      <c r="QPB78" s="242"/>
      <c r="QPC78" s="242"/>
      <c r="QPD78" s="242"/>
      <c r="QPE78" s="242"/>
      <c r="QPF78" s="242"/>
      <c r="QPG78" s="242"/>
      <c r="QPH78" s="242"/>
      <c r="QPI78" s="242"/>
      <c r="QPJ78" s="242"/>
      <c r="QPK78" s="242"/>
      <c r="QPL78" s="242"/>
      <c r="QPM78" s="242"/>
      <c r="QPN78" s="242"/>
      <c r="QPO78" s="242"/>
      <c r="QPP78" s="242"/>
      <c r="QPQ78" s="242"/>
      <c r="QPR78" s="242"/>
      <c r="QPS78" s="242"/>
      <c r="QPT78" s="242"/>
      <c r="QPU78" s="242"/>
      <c r="QPV78" s="242"/>
      <c r="QPW78" s="242"/>
      <c r="QPX78" s="242"/>
      <c r="QPY78" s="242"/>
      <c r="QPZ78" s="242"/>
      <c r="QQA78" s="242"/>
      <c r="QQB78" s="242"/>
      <c r="QQC78" s="242"/>
      <c r="QQD78" s="242"/>
      <c r="QQE78" s="242"/>
      <c r="QQF78" s="242"/>
      <c r="QQG78" s="242"/>
      <c r="QQH78" s="242"/>
      <c r="QQI78" s="242"/>
      <c r="QQJ78" s="242"/>
      <c r="QQK78" s="242"/>
      <c r="QQL78" s="242"/>
      <c r="QQM78" s="242"/>
      <c r="QQN78" s="242"/>
      <c r="QQO78" s="242"/>
      <c r="QQP78" s="242"/>
      <c r="QQQ78" s="242"/>
      <c r="QQR78" s="242"/>
      <c r="QQS78" s="242"/>
      <c r="QQT78" s="242"/>
      <c r="QQU78" s="242"/>
      <c r="QQV78" s="242"/>
      <c r="QQW78" s="242"/>
      <c r="QQX78" s="242"/>
      <c r="QQY78" s="242"/>
      <c r="QQZ78" s="242"/>
      <c r="QRA78" s="242"/>
      <c r="QRB78" s="242"/>
      <c r="QRC78" s="242"/>
      <c r="QRD78" s="242"/>
      <c r="QRE78" s="242"/>
      <c r="QRF78" s="242"/>
      <c r="QRG78" s="242"/>
      <c r="QRH78" s="242"/>
      <c r="QRI78" s="242"/>
      <c r="QRJ78" s="242"/>
      <c r="QRK78" s="242"/>
      <c r="QRL78" s="242"/>
      <c r="QRM78" s="242"/>
      <c r="QRN78" s="242"/>
      <c r="QRO78" s="242"/>
      <c r="QRP78" s="242"/>
      <c r="QRQ78" s="242"/>
      <c r="QRR78" s="242"/>
      <c r="QRS78" s="242"/>
      <c r="QRT78" s="242"/>
      <c r="QRU78" s="242"/>
      <c r="QRV78" s="242"/>
      <c r="QRW78" s="242"/>
      <c r="QRX78" s="242"/>
      <c r="QRY78" s="242"/>
      <c r="QRZ78" s="242"/>
      <c r="QSA78" s="242"/>
      <c r="QSB78" s="242"/>
      <c r="QSC78" s="242"/>
      <c r="QSD78" s="242"/>
      <c r="QSE78" s="242"/>
      <c r="QSF78" s="242"/>
      <c r="QSG78" s="242"/>
      <c r="QSH78" s="242"/>
      <c r="QSI78" s="242"/>
      <c r="QSJ78" s="242"/>
      <c r="QSK78" s="242"/>
      <c r="QSL78" s="242"/>
      <c r="QSM78" s="242"/>
      <c r="QSN78" s="242"/>
      <c r="QSO78" s="242"/>
      <c r="QSP78" s="242"/>
      <c r="QSQ78" s="242"/>
      <c r="QSR78" s="242"/>
      <c r="QSS78" s="242"/>
      <c r="QST78" s="242"/>
      <c r="QSU78" s="242"/>
      <c r="QSV78" s="242"/>
      <c r="QSW78" s="242"/>
      <c r="QSX78" s="242"/>
      <c r="QSY78" s="242"/>
      <c r="QSZ78" s="242"/>
      <c r="QTA78" s="242"/>
      <c r="QTB78" s="242"/>
      <c r="QTC78" s="242"/>
      <c r="QTD78" s="242"/>
      <c r="QTE78" s="242"/>
      <c r="QTF78" s="242"/>
      <c r="QTG78" s="242"/>
      <c r="QTH78" s="242"/>
      <c r="QTI78" s="242"/>
      <c r="QTJ78" s="242"/>
      <c r="QTK78" s="242"/>
      <c r="QTL78" s="242"/>
      <c r="QTM78" s="242"/>
      <c r="QTN78" s="242"/>
      <c r="QTO78" s="242"/>
      <c r="QTP78" s="242"/>
      <c r="QTQ78" s="242"/>
      <c r="QTR78" s="242"/>
      <c r="QTS78" s="242"/>
      <c r="QTT78" s="242"/>
      <c r="QTU78" s="242"/>
      <c r="QTV78" s="242"/>
      <c r="QTW78" s="242"/>
      <c r="QTX78" s="242"/>
      <c r="QTY78" s="242"/>
      <c r="QTZ78" s="242"/>
      <c r="QUA78" s="242"/>
      <c r="QUB78" s="242"/>
      <c r="QUC78" s="242"/>
      <c r="QUD78" s="242"/>
      <c r="QUE78" s="242"/>
      <c r="QUF78" s="242"/>
      <c r="QUG78" s="242"/>
      <c r="QUH78" s="242"/>
      <c r="QUI78" s="242"/>
      <c r="QUJ78" s="242"/>
      <c r="QUK78" s="242"/>
      <c r="QUL78" s="242"/>
      <c r="QUM78" s="242"/>
      <c r="QUN78" s="242"/>
      <c r="QUO78" s="242"/>
      <c r="QUP78" s="242"/>
      <c r="QUQ78" s="242"/>
      <c r="QUR78" s="242"/>
      <c r="QUS78" s="242"/>
      <c r="QUT78" s="242"/>
      <c r="QUU78" s="242"/>
      <c r="QUV78" s="242"/>
      <c r="QUW78" s="242"/>
      <c r="QUX78" s="242"/>
      <c r="QUY78" s="242"/>
      <c r="QUZ78" s="242"/>
      <c r="QVA78" s="242"/>
      <c r="QVB78" s="242"/>
      <c r="QVC78" s="242"/>
      <c r="QVD78" s="242"/>
      <c r="QVE78" s="242"/>
      <c r="QVF78" s="242"/>
      <c r="QVG78" s="242"/>
      <c r="QVH78" s="242"/>
      <c r="QVI78" s="242"/>
      <c r="QVJ78" s="242"/>
      <c r="QVK78" s="242"/>
      <c r="QVL78" s="242"/>
      <c r="QVM78" s="242"/>
      <c r="QVN78" s="242"/>
      <c r="QVO78" s="242"/>
      <c r="QVP78" s="242"/>
      <c r="QVQ78" s="242"/>
      <c r="QVR78" s="242"/>
      <c r="QVS78" s="242"/>
      <c r="QVT78" s="242"/>
      <c r="QVU78" s="242"/>
      <c r="QVV78" s="242"/>
      <c r="QVW78" s="242"/>
      <c r="QVX78" s="242"/>
      <c r="QVY78" s="242"/>
      <c r="QVZ78" s="242"/>
      <c r="QWA78" s="242"/>
      <c r="QWB78" s="242"/>
      <c r="QWC78" s="242"/>
      <c r="QWD78" s="242"/>
      <c r="QWE78" s="242"/>
      <c r="QWF78" s="242"/>
      <c r="QWG78" s="242"/>
      <c r="QWH78" s="242"/>
      <c r="QWI78" s="242"/>
      <c r="QWJ78" s="242"/>
      <c r="QWK78" s="242"/>
      <c r="QWL78" s="242"/>
      <c r="QWM78" s="242"/>
      <c r="QWN78" s="242"/>
      <c r="QWO78" s="242"/>
      <c r="QWP78" s="242"/>
      <c r="QWQ78" s="242"/>
      <c r="QWR78" s="242"/>
      <c r="QWS78" s="242"/>
      <c r="QWT78" s="242"/>
      <c r="QWU78" s="242"/>
      <c r="QWV78" s="242"/>
      <c r="QWW78" s="242"/>
      <c r="QWX78" s="242"/>
      <c r="QWY78" s="242"/>
      <c r="QWZ78" s="242"/>
      <c r="QXA78" s="242"/>
      <c r="QXB78" s="242"/>
      <c r="QXC78" s="242"/>
      <c r="QXD78" s="242"/>
      <c r="QXE78" s="242"/>
      <c r="QXF78" s="242"/>
      <c r="QXG78" s="242"/>
      <c r="QXH78" s="242"/>
      <c r="QXI78" s="242"/>
      <c r="QXJ78" s="242"/>
      <c r="QXK78" s="242"/>
      <c r="QXL78" s="242"/>
      <c r="QXM78" s="242"/>
      <c r="QXN78" s="242"/>
      <c r="QXO78" s="242"/>
      <c r="QXP78" s="242"/>
      <c r="QXQ78" s="242"/>
      <c r="QXR78" s="242"/>
      <c r="QXS78" s="242"/>
      <c r="QXT78" s="242"/>
      <c r="QXU78" s="242"/>
      <c r="QXV78" s="242"/>
      <c r="QXW78" s="242"/>
      <c r="QXX78" s="242"/>
      <c r="QXY78" s="242"/>
      <c r="QXZ78" s="242"/>
      <c r="QYA78" s="242"/>
      <c r="QYB78" s="242"/>
      <c r="QYC78" s="242"/>
      <c r="QYD78" s="242"/>
      <c r="QYE78" s="242"/>
      <c r="QYF78" s="242"/>
      <c r="QYG78" s="242"/>
      <c r="QYH78" s="242"/>
      <c r="QYI78" s="242"/>
      <c r="QYJ78" s="242"/>
      <c r="QYK78" s="242"/>
      <c r="QYL78" s="242"/>
      <c r="QYM78" s="242"/>
      <c r="QYN78" s="242"/>
      <c r="QYO78" s="242"/>
      <c r="QYP78" s="242"/>
      <c r="QYQ78" s="242"/>
      <c r="QYR78" s="242"/>
      <c r="QYS78" s="242"/>
      <c r="QYT78" s="242"/>
      <c r="QYU78" s="242"/>
      <c r="QYV78" s="242"/>
      <c r="QYW78" s="242"/>
      <c r="QYX78" s="242"/>
      <c r="QYY78" s="242"/>
      <c r="QYZ78" s="242"/>
      <c r="QZA78" s="242"/>
      <c r="QZB78" s="242"/>
      <c r="QZC78" s="242"/>
      <c r="QZD78" s="242"/>
      <c r="QZE78" s="242"/>
      <c r="QZF78" s="242"/>
      <c r="QZG78" s="242"/>
      <c r="QZH78" s="242"/>
      <c r="QZI78" s="242"/>
      <c r="QZJ78" s="242"/>
      <c r="QZK78" s="242"/>
      <c r="QZL78" s="242"/>
      <c r="QZM78" s="242"/>
      <c r="QZN78" s="242"/>
      <c r="QZO78" s="242"/>
      <c r="QZP78" s="242"/>
      <c r="QZQ78" s="242"/>
      <c r="QZR78" s="242"/>
      <c r="QZS78" s="242"/>
      <c r="QZT78" s="242"/>
      <c r="QZU78" s="242"/>
      <c r="QZV78" s="242"/>
      <c r="QZW78" s="242"/>
      <c r="QZX78" s="242"/>
      <c r="QZY78" s="242"/>
      <c r="QZZ78" s="242"/>
      <c r="RAA78" s="242"/>
      <c r="RAB78" s="242"/>
      <c r="RAC78" s="242"/>
      <c r="RAD78" s="242"/>
      <c r="RAE78" s="242"/>
      <c r="RAF78" s="242"/>
      <c r="RAG78" s="242"/>
      <c r="RAH78" s="242"/>
      <c r="RAI78" s="242"/>
      <c r="RAJ78" s="242"/>
      <c r="RAK78" s="242"/>
      <c r="RAL78" s="242"/>
      <c r="RAM78" s="242"/>
      <c r="RAN78" s="242"/>
      <c r="RAO78" s="242"/>
      <c r="RAP78" s="242"/>
      <c r="RAQ78" s="242"/>
      <c r="RAR78" s="242"/>
      <c r="RAS78" s="242"/>
      <c r="RAT78" s="242"/>
      <c r="RAU78" s="242"/>
      <c r="RAV78" s="242"/>
      <c r="RAW78" s="242"/>
      <c r="RAX78" s="242"/>
      <c r="RAY78" s="242"/>
      <c r="RAZ78" s="242"/>
      <c r="RBA78" s="242"/>
      <c r="RBB78" s="242"/>
      <c r="RBC78" s="242"/>
      <c r="RBD78" s="242"/>
      <c r="RBE78" s="242"/>
      <c r="RBF78" s="242"/>
      <c r="RBG78" s="242"/>
      <c r="RBH78" s="242"/>
      <c r="RBI78" s="242"/>
      <c r="RBJ78" s="242"/>
      <c r="RBK78" s="242"/>
      <c r="RBL78" s="242"/>
      <c r="RBM78" s="242"/>
      <c r="RBN78" s="242"/>
      <c r="RBO78" s="242"/>
      <c r="RBP78" s="242"/>
      <c r="RBQ78" s="242"/>
      <c r="RBR78" s="242"/>
      <c r="RBS78" s="242"/>
      <c r="RBT78" s="242"/>
      <c r="RBU78" s="242"/>
      <c r="RBV78" s="242"/>
      <c r="RBW78" s="242"/>
      <c r="RBX78" s="242"/>
      <c r="RBY78" s="242"/>
      <c r="RBZ78" s="242"/>
      <c r="RCA78" s="242"/>
      <c r="RCB78" s="242"/>
      <c r="RCC78" s="242"/>
      <c r="RCD78" s="242"/>
      <c r="RCE78" s="242"/>
      <c r="RCF78" s="242"/>
      <c r="RCG78" s="242"/>
      <c r="RCH78" s="242"/>
      <c r="RCI78" s="242"/>
      <c r="RCJ78" s="242"/>
      <c r="RCK78" s="242"/>
      <c r="RCL78" s="242"/>
      <c r="RCM78" s="242"/>
      <c r="RCN78" s="242"/>
      <c r="RCO78" s="242"/>
      <c r="RCP78" s="242"/>
      <c r="RCQ78" s="242"/>
      <c r="RCR78" s="242"/>
      <c r="RCS78" s="242"/>
      <c r="RCT78" s="242"/>
      <c r="RCU78" s="242"/>
      <c r="RCV78" s="242"/>
      <c r="RCW78" s="242"/>
      <c r="RCX78" s="242"/>
      <c r="RCY78" s="242"/>
      <c r="RCZ78" s="242"/>
      <c r="RDA78" s="242"/>
      <c r="RDB78" s="242"/>
      <c r="RDC78" s="242"/>
      <c r="RDD78" s="242"/>
      <c r="RDE78" s="242"/>
      <c r="RDF78" s="242"/>
      <c r="RDG78" s="242"/>
      <c r="RDH78" s="242"/>
      <c r="RDI78" s="242"/>
      <c r="RDJ78" s="242"/>
      <c r="RDK78" s="242"/>
      <c r="RDL78" s="242"/>
      <c r="RDM78" s="242"/>
      <c r="RDN78" s="242"/>
      <c r="RDO78" s="242"/>
      <c r="RDP78" s="242"/>
      <c r="RDQ78" s="242"/>
      <c r="RDR78" s="242"/>
      <c r="RDS78" s="242"/>
      <c r="RDT78" s="242"/>
      <c r="RDU78" s="242"/>
      <c r="RDV78" s="242"/>
      <c r="RDW78" s="242"/>
      <c r="RDX78" s="242"/>
      <c r="RDY78" s="242"/>
      <c r="RDZ78" s="242"/>
      <c r="REA78" s="242"/>
      <c r="REB78" s="242"/>
      <c r="REC78" s="242"/>
      <c r="RED78" s="242"/>
      <c r="REE78" s="242"/>
      <c r="REF78" s="242"/>
      <c r="REG78" s="242"/>
      <c r="REH78" s="242"/>
      <c r="REI78" s="242"/>
      <c r="REJ78" s="242"/>
      <c r="REK78" s="242"/>
      <c r="REL78" s="242"/>
      <c r="REM78" s="242"/>
      <c r="REN78" s="242"/>
      <c r="REO78" s="242"/>
      <c r="REP78" s="242"/>
      <c r="REQ78" s="242"/>
      <c r="RER78" s="242"/>
      <c r="RES78" s="242"/>
      <c r="RET78" s="242"/>
      <c r="REU78" s="242"/>
      <c r="REV78" s="242"/>
      <c r="REW78" s="242"/>
      <c r="REX78" s="242"/>
      <c r="REY78" s="242"/>
      <c r="REZ78" s="242"/>
      <c r="RFA78" s="242"/>
      <c r="RFB78" s="242"/>
      <c r="RFC78" s="242"/>
      <c r="RFD78" s="242"/>
      <c r="RFE78" s="242"/>
      <c r="RFF78" s="242"/>
      <c r="RFG78" s="242"/>
      <c r="RFH78" s="242"/>
      <c r="RFI78" s="242"/>
      <c r="RFJ78" s="242"/>
      <c r="RFK78" s="242"/>
      <c r="RFL78" s="242"/>
      <c r="RFM78" s="242"/>
      <c r="RFN78" s="242"/>
      <c r="RFO78" s="242"/>
      <c r="RFP78" s="242"/>
      <c r="RFQ78" s="242"/>
      <c r="RFR78" s="242"/>
      <c r="RFS78" s="242"/>
      <c r="RFT78" s="242"/>
      <c r="RFU78" s="242"/>
      <c r="RFV78" s="242"/>
      <c r="RFW78" s="242"/>
      <c r="RFX78" s="242"/>
      <c r="RFY78" s="242"/>
      <c r="RFZ78" s="242"/>
      <c r="RGA78" s="242"/>
      <c r="RGB78" s="242"/>
      <c r="RGC78" s="242"/>
      <c r="RGD78" s="242"/>
      <c r="RGE78" s="242"/>
      <c r="RGF78" s="242"/>
      <c r="RGG78" s="242"/>
      <c r="RGH78" s="242"/>
      <c r="RGI78" s="242"/>
      <c r="RGJ78" s="242"/>
      <c r="RGK78" s="242"/>
      <c r="RGL78" s="242"/>
      <c r="RGM78" s="242"/>
      <c r="RGN78" s="242"/>
      <c r="RGO78" s="242"/>
      <c r="RGP78" s="242"/>
      <c r="RGQ78" s="242"/>
      <c r="RGR78" s="242"/>
      <c r="RGS78" s="242"/>
      <c r="RGT78" s="242"/>
      <c r="RGU78" s="242"/>
      <c r="RGV78" s="242"/>
      <c r="RGW78" s="242"/>
      <c r="RGX78" s="242"/>
      <c r="RGY78" s="242"/>
      <c r="RGZ78" s="242"/>
      <c r="RHA78" s="242"/>
      <c r="RHB78" s="242"/>
      <c r="RHC78" s="242"/>
      <c r="RHD78" s="242"/>
      <c r="RHE78" s="242"/>
      <c r="RHF78" s="242"/>
      <c r="RHG78" s="242"/>
      <c r="RHH78" s="242"/>
      <c r="RHI78" s="242"/>
      <c r="RHJ78" s="242"/>
      <c r="RHK78" s="242"/>
      <c r="RHL78" s="242"/>
      <c r="RHM78" s="242"/>
      <c r="RHN78" s="242"/>
      <c r="RHO78" s="242"/>
      <c r="RHP78" s="242"/>
      <c r="RHQ78" s="242"/>
      <c r="RHR78" s="242"/>
      <c r="RHS78" s="242"/>
      <c r="RHT78" s="242"/>
      <c r="RHU78" s="242"/>
      <c r="RHV78" s="242"/>
      <c r="RHW78" s="242"/>
      <c r="RHX78" s="242"/>
      <c r="RHY78" s="242"/>
      <c r="RHZ78" s="242"/>
      <c r="RIA78" s="242"/>
      <c r="RIB78" s="242"/>
      <c r="RIC78" s="242"/>
      <c r="RID78" s="242"/>
      <c r="RIE78" s="242"/>
      <c r="RIF78" s="242"/>
      <c r="RIG78" s="242"/>
      <c r="RIH78" s="242"/>
      <c r="RII78" s="242"/>
      <c r="RIJ78" s="242"/>
      <c r="RIK78" s="242"/>
      <c r="RIL78" s="242"/>
      <c r="RIM78" s="242"/>
      <c r="RIN78" s="242"/>
      <c r="RIO78" s="242"/>
      <c r="RIP78" s="242"/>
      <c r="RIQ78" s="242"/>
      <c r="RIR78" s="242"/>
      <c r="RIS78" s="242"/>
      <c r="RIT78" s="242"/>
      <c r="RIU78" s="242"/>
      <c r="RIV78" s="242"/>
      <c r="RIW78" s="242"/>
      <c r="RIX78" s="242"/>
      <c r="RIY78" s="242"/>
      <c r="RIZ78" s="242"/>
      <c r="RJA78" s="242"/>
      <c r="RJB78" s="242"/>
      <c r="RJC78" s="242"/>
      <c r="RJD78" s="242"/>
      <c r="RJE78" s="242"/>
      <c r="RJF78" s="242"/>
      <c r="RJG78" s="242"/>
      <c r="RJH78" s="242"/>
      <c r="RJI78" s="242"/>
      <c r="RJJ78" s="242"/>
      <c r="RJK78" s="242"/>
      <c r="RJL78" s="242"/>
      <c r="RJM78" s="242"/>
      <c r="RJN78" s="242"/>
      <c r="RJO78" s="242"/>
      <c r="RJP78" s="242"/>
      <c r="RJQ78" s="242"/>
      <c r="RJR78" s="242"/>
      <c r="RJS78" s="242"/>
      <c r="RJT78" s="242"/>
      <c r="RJU78" s="242"/>
      <c r="RJV78" s="242"/>
      <c r="RJW78" s="242"/>
      <c r="RJX78" s="242"/>
      <c r="RJY78" s="242"/>
      <c r="RJZ78" s="242"/>
      <c r="RKA78" s="242"/>
      <c r="RKB78" s="242"/>
      <c r="RKC78" s="242"/>
      <c r="RKD78" s="242"/>
      <c r="RKE78" s="242"/>
      <c r="RKF78" s="242"/>
      <c r="RKG78" s="242"/>
      <c r="RKH78" s="242"/>
      <c r="RKI78" s="242"/>
      <c r="RKJ78" s="242"/>
      <c r="RKK78" s="242"/>
      <c r="RKL78" s="242"/>
      <c r="RKM78" s="242"/>
      <c r="RKN78" s="242"/>
      <c r="RKO78" s="242"/>
      <c r="RKP78" s="242"/>
      <c r="RKQ78" s="242"/>
      <c r="RKR78" s="242"/>
      <c r="RKS78" s="242"/>
      <c r="RKT78" s="242"/>
      <c r="RKU78" s="242"/>
      <c r="RKV78" s="242"/>
      <c r="RKW78" s="242"/>
      <c r="RKX78" s="242"/>
      <c r="RKY78" s="242"/>
      <c r="RKZ78" s="242"/>
      <c r="RLA78" s="242"/>
      <c r="RLB78" s="242"/>
      <c r="RLC78" s="242"/>
      <c r="RLD78" s="242"/>
      <c r="RLE78" s="242"/>
      <c r="RLF78" s="242"/>
      <c r="RLG78" s="242"/>
      <c r="RLH78" s="242"/>
      <c r="RLI78" s="242"/>
      <c r="RLJ78" s="242"/>
      <c r="RLK78" s="242"/>
      <c r="RLL78" s="242"/>
      <c r="RLM78" s="242"/>
      <c r="RLN78" s="242"/>
      <c r="RLO78" s="242"/>
      <c r="RLP78" s="242"/>
      <c r="RLQ78" s="242"/>
      <c r="RLR78" s="242"/>
      <c r="RLS78" s="242"/>
      <c r="RLT78" s="242"/>
      <c r="RLU78" s="242"/>
      <c r="RLV78" s="242"/>
      <c r="RLW78" s="242"/>
      <c r="RLX78" s="242"/>
      <c r="RLY78" s="242"/>
      <c r="RLZ78" s="242"/>
      <c r="RMA78" s="242"/>
      <c r="RMB78" s="242"/>
      <c r="RMC78" s="242"/>
      <c r="RMD78" s="242"/>
      <c r="RME78" s="242"/>
      <c r="RMF78" s="242"/>
      <c r="RMG78" s="242"/>
      <c r="RMH78" s="242"/>
      <c r="RMI78" s="242"/>
      <c r="RMJ78" s="242"/>
      <c r="RMK78" s="242"/>
      <c r="RML78" s="242"/>
      <c r="RMM78" s="242"/>
      <c r="RMN78" s="242"/>
      <c r="RMO78" s="242"/>
      <c r="RMP78" s="242"/>
      <c r="RMQ78" s="242"/>
      <c r="RMR78" s="242"/>
      <c r="RMS78" s="242"/>
      <c r="RMT78" s="242"/>
      <c r="RMU78" s="242"/>
      <c r="RMV78" s="242"/>
      <c r="RMW78" s="242"/>
      <c r="RMX78" s="242"/>
      <c r="RMY78" s="242"/>
      <c r="RMZ78" s="242"/>
      <c r="RNA78" s="242"/>
      <c r="RNB78" s="242"/>
      <c r="RNC78" s="242"/>
      <c r="RND78" s="242"/>
      <c r="RNE78" s="242"/>
      <c r="RNF78" s="242"/>
      <c r="RNG78" s="242"/>
      <c r="RNH78" s="242"/>
      <c r="RNI78" s="242"/>
      <c r="RNJ78" s="242"/>
      <c r="RNK78" s="242"/>
      <c r="RNL78" s="242"/>
      <c r="RNM78" s="242"/>
      <c r="RNN78" s="242"/>
      <c r="RNO78" s="242"/>
      <c r="RNP78" s="242"/>
      <c r="RNQ78" s="242"/>
      <c r="RNR78" s="242"/>
      <c r="RNS78" s="242"/>
      <c r="RNT78" s="242"/>
      <c r="RNU78" s="242"/>
      <c r="RNV78" s="242"/>
      <c r="RNW78" s="242"/>
      <c r="RNX78" s="242"/>
      <c r="RNY78" s="242"/>
      <c r="RNZ78" s="242"/>
      <c r="ROA78" s="242"/>
      <c r="ROB78" s="242"/>
      <c r="ROC78" s="242"/>
      <c r="ROD78" s="242"/>
      <c r="ROE78" s="242"/>
      <c r="ROF78" s="242"/>
      <c r="ROG78" s="242"/>
      <c r="ROH78" s="242"/>
      <c r="ROI78" s="242"/>
      <c r="ROJ78" s="242"/>
      <c r="ROK78" s="242"/>
      <c r="ROL78" s="242"/>
      <c r="ROM78" s="242"/>
      <c r="RON78" s="242"/>
      <c r="ROO78" s="242"/>
      <c r="ROP78" s="242"/>
      <c r="ROQ78" s="242"/>
      <c r="ROR78" s="242"/>
      <c r="ROS78" s="242"/>
      <c r="ROT78" s="242"/>
      <c r="ROU78" s="242"/>
      <c r="ROV78" s="242"/>
      <c r="ROW78" s="242"/>
      <c r="ROX78" s="242"/>
      <c r="ROY78" s="242"/>
      <c r="ROZ78" s="242"/>
      <c r="RPA78" s="242"/>
      <c r="RPB78" s="242"/>
      <c r="RPC78" s="242"/>
      <c r="RPD78" s="242"/>
      <c r="RPE78" s="242"/>
      <c r="RPF78" s="242"/>
      <c r="RPG78" s="242"/>
      <c r="RPH78" s="242"/>
      <c r="RPI78" s="242"/>
      <c r="RPJ78" s="242"/>
      <c r="RPK78" s="242"/>
      <c r="RPL78" s="242"/>
      <c r="RPM78" s="242"/>
      <c r="RPN78" s="242"/>
      <c r="RPO78" s="242"/>
      <c r="RPP78" s="242"/>
      <c r="RPQ78" s="242"/>
      <c r="RPR78" s="242"/>
      <c r="RPS78" s="242"/>
      <c r="RPT78" s="242"/>
      <c r="RPU78" s="242"/>
      <c r="RPV78" s="242"/>
      <c r="RPW78" s="242"/>
      <c r="RPX78" s="242"/>
      <c r="RPY78" s="242"/>
      <c r="RPZ78" s="242"/>
      <c r="RQA78" s="242"/>
      <c r="RQB78" s="242"/>
      <c r="RQC78" s="242"/>
      <c r="RQD78" s="242"/>
      <c r="RQE78" s="242"/>
      <c r="RQF78" s="242"/>
      <c r="RQG78" s="242"/>
      <c r="RQH78" s="242"/>
      <c r="RQI78" s="242"/>
      <c r="RQJ78" s="242"/>
      <c r="RQK78" s="242"/>
      <c r="RQL78" s="242"/>
      <c r="RQM78" s="242"/>
      <c r="RQN78" s="242"/>
      <c r="RQO78" s="242"/>
      <c r="RQP78" s="242"/>
      <c r="RQQ78" s="242"/>
      <c r="RQR78" s="242"/>
      <c r="RQS78" s="242"/>
      <c r="RQT78" s="242"/>
      <c r="RQU78" s="242"/>
      <c r="RQV78" s="242"/>
      <c r="RQW78" s="242"/>
      <c r="RQX78" s="242"/>
      <c r="RQY78" s="242"/>
      <c r="RQZ78" s="242"/>
      <c r="RRA78" s="242"/>
      <c r="RRB78" s="242"/>
      <c r="RRC78" s="242"/>
      <c r="RRD78" s="242"/>
      <c r="RRE78" s="242"/>
      <c r="RRF78" s="242"/>
      <c r="RRG78" s="242"/>
      <c r="RRH78" s="242"/>
      <c r="RRI78" s="242"/>
      <c r="RRJ78" s="242"/>
      <c r="RRK78" s="242"/>
      <c r="RRL78" s="242"/>
      <c r="RRM78" s="242"/>
      <c r="RRN78" s="242"/>
      <c r="RRO78" s="242"/>
      <c r="RRP78" s="242"/>
      <c r="RRQ78" s="242"/>
      <c r="RRR78" s="242"/>
      <c r="RRS78" s="242"/>
      <c r="RRT78" s="242"/>
      <c r="RRU78" s="242"/>
      <c r="RRV78" s="242"/>
      <c r="RRW78" s="242"/>
      <c r="RRX78" s="242"/>
      <c r="RRY78" s="242"/>
      <c r="RRZ78" s="242"/>
      <c r="RSA78" s="242"/>
      <c r="RSB78" s="242"/>
      <c r="RSC78" s="242"/>
      <c r="RSD78" s="242"/>
      <c r="RSE78" s="242"/>
      <c r="RSF78" s="242"/>
      <c r="RSG78" s="242"/>
      <c r="RSH78" s="242"/>
      <c r="RSI78" s="242"/>
      <c r="RSJ78" s="242"/>
      <c r="RSK78" s="242"/>
      <c r="RSL78" s="242"/>
      <c r="RSM78" s="242"/>
      <c r="RSN78" s="242"/>
      <c r="RSO78" s="242"/>
      <c r="RSP78" s="242"/>
      <c r="RSQ78" s="242"/>
      <c r="RSR78" s="242"/>
      <c r="RSS78" s="242"/>
      <c r="RST78" s="242"/>
      <c r="RSU78" s="242"/>
      <c r="RSV78" s="242"/>
      <c r="RSW78" s="242"/>
      <c r="RSX78" s="242"/>
      <c r="RSY78" s="242"/>
      <c r="RSZ78" s="242"/>
      <c r="RTA78" s="242"/>
      <c r="RTB78" s="242"/>
      <c r="RTC78" s="242"/>
      <c r="RTD78" s="242"/>
      <c r="RTE78" s="242"/>
      <c r="RTF78" s="242"/>
      <c r="RTG78" s="242"/>
      <c r="RTH78" s="242"/>
      <c r="RTI78" s="242"/>
      <c r="RTJ78" s="242"/>
      <c r="RTK78" s="242"/>
      <c r="RTL78" s="242"/>
      <c r="RTM78" s="242"/>
      <c r="RTN78" s="242"/>
      <c r="RTO78" s="242"/>
      <c r="RTP78" s="242"/>
      <c r="RTQ78" s="242"/>
      <c r="RTR78" s="242"/>
      <c r="RTS78" s="242"/>
      <c r="RTT78" s="242"/>
      <c r="RTU78" s="242"/>
      <c r="RTV78" s="242"/>
      <c r="RTW78" s="242"/>
      <c r="RTX78" s="242"/>
      <c r="RTY78" s="242"/>
      <c r="RTZ78" s="242"/>
      <c r="RUA78" s="242"/>
      <c r="RUB78" s="242"/>
      <c r="RUC78" s="242"/>
      <c r="RUD78" s="242"/>
      <c r="RUE78" s="242"/>
      <c r="RUF78" s="242"/>
      <c r="RUG78" s="242"/>
      <c r="RUH78" s="242"/>
      <c r="RUI78" s="242"/>
      <c r="RUJ78" s="242"/>
      <c r="RUK78" s="242"/>
      <c r="RUL78" s="242"/>
      <c r="RUM78" s="242"/>
      <c r="RUN78" s="242"/>
      <c r="RUO78" s="242"/>
      <c r="RUP78" s="242"/>
      <c r="RUQ78" s="242"/>
      <c r="RUR78" s="242"/>
      <c r="RUS78" s="242"/>
      <c r="RUT78" s="242"/>
      <c r="RUU78" s="242"/>
      <c r="RUV78" s="242"/>
      <c r="RUW78" s="242"/>
      <c r="RUX78" s="242"/>
      <c r="RUY78" s="242"/>
      <c r="RUZ78" s="242"/>
      <c r="RVA78" s="242"/>
      <c r="RVB78" s="242"/>
      <c r="RVC78" s="242"/>
      <c r="RVD78" s="242"/>
      <c r="RVE78" s="242"/>
      <c r="RVF78" s="242"/>
      <c r="RVG78" s="242"/>
      <c r="RVH78" s="242"/>
      <c r="RVI78" s="242"/>
      <c r="RVJ78" s="242"/>
      <c r="RVK78" s="242"/>
      <c r="RVL78" s="242"/>
      <c r="RVM78" s="242"/>
      <c r="RVN78" s="242"/>
      <c r="RVO78" s="242"/>
      <c r="RVP78" s="242"/>
      <c r="RVQ78" s="242"/>
      <c r="RVR78" s="242"/>
      <c r="RVS78" s="242"/>
      <c r="RVT78" s="242"/>
      <c r="RVU78" s="242"/>
      <c r="RVV78" s="242"/>
      <c r="RVW78" s="242"/>
      <c r="RVX78" s="242"/>
      <c r="RVY78" s="242"/>
      <c r="RVZ78" s="242"/>
      <c r="RWA78" s="242"/>
      <c r="RWB78" s="242"/>
      <c r="RWC78" s="242"/>
      <c r="RWD78" s="242"/>
      <c r="RWE78" s="242"/>
      <c r="RWF78" s="242"/>
      <c r="RWG78" s="242"/>
      <c r="RWH78" s="242"/>
      <c r="RWI78" s="242"/>
      <c r="RWJ78" s="242"/>
      <c r="RWK78" s="242"/>
      <c r="RWL78" s="242"/>
      <c r="RWM78" s="242"/>
      <c r="RWN78" s="242"/>
      <c r="RWO78" s="242"/>
      <c r="RWP78" s="242"/>
      <c r="RWQ78" s="242"/>
      <c r="RWR78" s="242"/>
      <c r="RWS78" s="242"/>
      <c r="RWT78" s="242"/>
      <c r="RWU78" s="242"/>
      <c r="RWV78" s="242"/>
      <c r="RWW78" s="242"/>
      <c r="RWX78" s="242"/>
      <c r="RWY78" s="242"/>
      <c r="RWZ78" s="242"/>
      <c r="RXA78" s="242"/>
      <c r="RXB78" s="242"/>
      <c r="RXC78" s="242"/>
      <c r="RXD78" s="242"/>
      <c r="RXE78" s="242"/>
      <c r="RXF78" s="242"/>
      <c r="RXG78" s="242"/>
      <c r="RXH78" s="242"/>
      <c r="RXI78" s="242"/>
      <c r="RXJ78" s="242"/>
      <c r="RXK78" s="242"/>
      <c r="RXL78" s="242"/>
      <c r="RXM78" s="242"/>
      <c r="RXN78" s="242"/>
      <c r="RXO78" s="242"/>
      <c r="RXP78" s="242"/>
      <c r="RXQ78" s="242"/>
      <c r="RXR78" s="242"/>
      <c r="RXS78" s="242"/>
      <c r="RXT78" s="242"/>
      <c r="RXU78" s="242"/>
      <c r="RXV78" s="242"/>
      <c r="RXW78" s="242"/>
      <c r="RXX78" s="242"/>
      <c r="RXY78" s="242"/>
      <c r="RXZ78" s="242"/>
      <c r="RYA78" s="242"/>
      <c r="RYB78" s="242"/>
      <c r="RYC78" s="242"/>
      <c r="RYD78" s="242"/>
      <c r="RYE78" s="242"/>
      <c r="RYF78" s="242"/>
      <c r="RYG78" s="242"/>
      <c r="RYH78" s="242"/>
      <c r="RYI78" s="242"/>
      <c r="RYJ78" s="242"/>
      <c r="RYK78" s="242"/>
      <c r="RYL78" s="242"/>
      <c r="RYM78" s="242"/>
      <c r="RYN78" s="242"/>
      <c r="RYO78" s="242"/>
      <c r="RYP78" s="242"/>
      <c r="RYQ78" s="242"/>
      <c r="RYR78" s="242"/>
      <c r="RYS78" s="242"/>
      <c r="RYT78" s="242"/>
      <c r="RYU78" s="242"/>
      <c r="RYV78" s="242"/>
      <c r="RYW78" s="242"/>
      <c r="RYX78" s="242"/>
      <c r="RYY78" s="242"/>
      <c r="RYZ78" s="242"/>
      <c r="RZA78" s="242"/>
      <c r="RZB78" s="242"/>
      <c r="RZC78" s="242"/>
      <c r="RZD78" s="242"/>
      <c r="RZE78" s="242"/>
      <c r="RZF78" s="242"/>
      <c r="RZG78" s="242"/>
      <c r="RZH78" s="242"/>
      <c r="RZI78" s="242"/>
      <c r="RZJ78" s="242"/>
      <c r="RZK78" s="242"/>
      <c r="RZL78" s="242"/>
      <c r="RZM78" s="242"/>
      <c r="RZN78" s="242"/>
      <c r="RZO78" s="242"/>
      <c r="RZP78" s="242"/>
      <c r="RZQ78" s="242"/>
      <c r="RZR78" s="242"/>
      <c r="RZS78" s="242"/>
      <c r="RZT78" s="242"/>
      <c r="RZU78" s="242"/>
      <c r="RZV78" s="242"/>
      <c r="RZW78" s="242"/>
      <c r="RZX78" s="242"/>
      <c r="RZY78" s="242"/>
      <c r="RZZ78" s="242"/>
      <c r="SAA78" s="242"/>
      <c r="SAB78" s="242"/>
      <c r="SAC78" s="242"/>
      <c r="SAD78" s="242"/>
      <c r="SAE78" s="242"/>
      <c r="SAF78" s="242"/>
      <c r="SAG78" s="242"/>
      <c r="SAH78" s="242"/>
      <c r="SAI78" s="242"/>
      <c r="SAJ78" s="242"/>
      <c r="SAK78" s="242"/>
      <c r="SAL78" s="242"/>
      <c r="SAM78" s="242"/>
      <c r="SAN78" s="242"/>
      <c r="SAO78" s="242"/>
      <c r="SAP78" s="242"/>
      <c r="SAQ78" s="242"/>
      <c r="SAR78" s="242"/>
      <c r="SAS78" s="242"/>
      <c r="SAT78" s="242"/>
      <c r="SAU78" s="242"/>
      <c r="SAV78" s="242"/>
      <c r="SAW78" s="242"/>
      <c r="SAX78" s="242"/>
      <c r="SAY78" s="242"/>
      <c r="SAZ78" s="242"/>
      <c r="SBA78" s="242"/>
      <c r="SBB78" s="242"/>
      <c r="SBC78" s="242"/>
      <c r="SBD78" s="242"/>
      <c r="SBE78" s="242"/>
      <c r="SBF78" s="242"/>
      <c r="SBG78" s="242"/>
      <c r="SBH78" s="242"/>
      <c r="SBI78" s="242"/>
      <c r="SBJ78" s="242"/>
      <c r="SBK78" s="242"/>
      <c r="SBL78" s="242"/>
      <c r="SBM78" s="242"/>
      <c r="SBN78" s="242"/>
      <c r="SBO78" s="242"/>
      <c r="SBP78" s="242"/>
      <c r="SBQ78" s="242"/>
      <c r="SBR78" s="242"/>
      <c r="SBS78" s="242"/>
      <c r="SBT78" s="242"/>
      <c r="SBU78" s="242"/>
      <c r="SBV78" s="242"/>
      <c r="SBW78" s="242"/>
      <c r="SBX78" s="242"/>
      <c r="SBY78" s="242"/>
      <c r="SBZ78" s="242"/>
      <c r="SCA78" s="242"/>
      <c r="SCB78" s="242"/>
      <c r="SCC78" s="242"/>
      <c r="SCD78" s="242"/>
      <c r="SCE78" s="242"/>
      <c r="SCF78" s="242"/>
      <c r="SCG78" s="242"/>
      <c r="SCH78" s="242"/>
      <c r="SCI78" s="242"/>
      <c r="SCJ78" s="242"/>
      <c r="SCK78" s="242"/>
      <c r="SCL78" s="242"/>
      <c r="SCM78" s="242"/>
      <c r="SCN78" s="242"/>
      <c r="SCO78" s="242"/>
      <c r="SCP78" s="242"/>
      <c r="SCQ78" s="242"/>
      <c r="SCR78" s="242"/>
      <c r="SCS78" s="242"/>
      <c r="SCT78" s="242"/>
      <c r="SCU78" s="242"/>
      <c r="SCV78" s="242"/>
      <c r="SCW78" s="242"/>
      <c r="SCX78" s="242"/>
      <c r="SCY78" s="242"/>
      <c r="SCZ78" s="242"/>
      <c r="SDA78" s="242"/>
      <c r="SDB78" s="242"/>
      <c r="SDC78" s="242"/>
      <c r="SDD78" s="242"/>
      <c r="SDE78" s="242"/>
      <c r="SDF78" s="242"/>
      <c r="SDG78" s="242"/>
      <c r="SDH78" s="242"/>
      <c r="SDI78" s="242"/>
      <c r="SDJ78" s="242"/>
      <c r="SDK78" s="242"/>
      <c r="SDL78" s="242"/>
      <c r="SDM78" s="242"/>
      <c r="SDN78" s="242"/>
      <c r="SDO78" s="242"/>
      <c r="SDP78" s="242"/>
      <c r="SDQ78" s="242"/>
      <c r="SDR78" s="242"/>
      <c r="SDS78" s="242"/>
      <c r="SDT78" s="242"/>
      <c r="SDU78" s="242"/>
      <c r="SDV78" s="242"/>
      <c r="SDW78" s="242"/>
      <c r="SDX78" s="242"/>
      <c r="SDY78" s="242"/>
      <c r="SDZ78" s="242"/>
      <c r="SEA78" s="242"/>
      <c r="SEB78" s="242"/>
      <c r="SEC78" s="242"/>
      <c r="SED78" s="242"/>
      <c r="SEE78" s="242"/>
      <c r="SEF78" s="242"/>
      <c r="SEG78" s="242"/>
      <c r="SEH78" s="242"/>
      <c r="SEI78" s="242"/>
      <c r="SEJ78" s="242"/>
      <c r="SEK78" s="242"/>
      <c r="SEL78" s="242"/>
      <c r="SEM78" s="242"/>
      <c r="SEN78" s="242"/>
      <c r="SEO78" s="242"/>
      <c r="SEP78" s="242"/>
      <c r="SEQ78" s="242"/>
      <c r="SER78" s="242"/>
      <c r="SES78" s="242"/>
      <c r="SET78" s="242"/>
      <c r="SEU78" s="242"/>
      <c r="SEV78" s="242"/>
      <c r="SEW78" s="242"/>
      <c r="SEX78" s="242"/>
      <c r="SEY78" s="242"/>
      <c r="SEZ78" s="242"/>
      <c r="SFA78" s="242"/>
      <c r="SFB78" s="242"/>
      <c r="SFC78" s="242"/>
      <c r="SFD78" s="242"/>
      <c r="SFE78" s="242"/>
      <c r="SFF78" s="242"/>
      <c r="SFG78" s="242"/>
      <c r="SFH78" s="242"/>
      <c r="SFI78" s="242"/>
      <c r="SFJ78" s="242"/>
      <c r="SFK78" s="242"/>
      <c r="SFL78" s="242"/>
      <c r="SFM78" s="242"/>
      <c r="SFN78" s="242"/>
      <c r="SFO78" s="242"/>
      <c r="SFP78" s="242"/>
      <c r="SFQ78" s="242"/>
      <c r="SFR78" s="242"/>
      <c r="SFS78" s="242"/>
      <c r="SFT78" s="242"/>
      <c r="SFU78" s="242"/>
      <c r="SFV78" s="242"/>
      <c r="SFW78" s="242"/>
      <c r="SFX78" s="242"/>
      <c r="SFY78" s="242"/>
      <c r="SFZ78" s="242"/>
      <c r="SGA78" s="242"/>
      <c r="SGB78" s="242"/>
      <c r="SGC78" s="242"/>
      <c r="SGD78" s="242"/>
      <c r="SGE78" s="242"/>
      <c r="SGF78" s="242"/>
      <c r="SGG78" s="242"/>
      <c r="SGH78" s="242"/>
      <c r="SGI78" s="242"/>
      <c r="SGJ78" s="242"/>
      <c r="SGK78" s="242"/>
      <c r="SGL78" s="242"/>
      <c r="SGM78" s="242"/>
      <c r="SGN78" s="242"/>
      <c r="SGO78" s="242"/>
      <c r="SGP78" s="242"/>
      <c r="SGQ78" s="242"/>
      <c r="SGR78" s="242"/>
      <c r="SGS78" s="242"/>
      <c r="SGT78" s="242"/>
      <c r="SGU78" s="242"/>
      <c r="SGV78" s="242"/>
      <c r="SGW78" s="242"/>
      <c r="SGX78" s="242"/>
      <c r="SGY78" s="242"/>
      <c r="SGZ78" s="242"/>
      <c r="SHA78" s="242"/>
      <c r="SHB78" s="242"/>
      <c r="SHC78" s="242"/>
      <c r="SHD78" s="242"/>
      <c r="SHE78" s="242"/>
      <c r="SHF78" s="242"/>
      <c r="SHG78" s="242"/>
      <c r="SHH78" s="242"/>
      <c r="SHI78" s="242"/>
      <c r="SHJ78" s="242"/>
      <c r="SHK78" s="242"/>
      <c r="SHL78" s="242"/>
      <c r="SHM78" s="242"/>
      <c r="SHN78" s="242"/>
      <c r="SHO78" s="242"/>
      <c r="SHP78" s="242"/>
      <c r="SHQ78" s="242"/>
      <c r="SHR78" s="242"/>
      <c r="SHS78" s="242"/>
      <c r="SHT78" s="242"/>
      <c r="SHU78" s="242"/>
      <c r="SHV78" s="242"/>
      <c r="SHW78" s="242"/>
      <c r="SHX78" s="242"/>
      <c r="SHY78" s="242"/>
      <c r="SHZ78" s="242"/>
      <c r="SIA78" s="242"/>
      <c r="SIB78" s="242"/>
      <c r="SIC78" s="242"/>
      <c r="SID78" s="242"/>
      <c r="SIE78" s="242"/>
      <c r="SIF78" s="242"/>
      <c r="SIG78" s="242"/>
      <c r="SIH78" s="242"/>
      <c r="SII78" s="242"/>
      <c r="SIJ78" s="242"/>
      <c r="SIK78" s="242"/>
      <c r="SIL78" s="242"/>
      <c r="SIM78" s="242"/>
      <c r="SIN78" s="242"/>
      <c r="SIO78" s="242"/>
      <c r="SIP78" s="242"/>
      <c r="SIQ78" s="242"/>
      <c r="SIR78" s="242"/>
      <c r="SIS78" s="242"/>
      <c r="SIT78" s="242"/>
      <c r="SIU78" s="242"/>
      <c r="SIV78" s="242"/>
      <c r="SIW78" s="242"/>
      <c r="SIX78" s="242"/>
      <c r="SIY78" s="242"/>
      <c r="SIZ78" s="242"/>
      <c r="SJA78" s="242"/>
      <c r="SJB78" s="242"/>
      <c r="SJC78" s="242"/>
      <c r="SJD78" s="242"/>
      <c r="SJE78" s="242"/>
      <c r="SJF78" s="242"/>
      <c r="SJG78" s="242"/>
      <c r="SJH78" s="242"/>
      <c r="SJI78" s="242"/>
      <c r="SJJ78" s="242"/>
      <c r="SJK78" s="242"/>
      <c r="SJL78" s="242"/>
      <c r="SJM78" s="242"/>
      <c r="SJN78" s="242"/>
      <c r="SJO78" s="242"/>
      <c r="SJP78" s="242"/>
      <c r="SJQ78" s="242"/>
      <c r="SJR78" s="242"/>
      <c r="SJS78" s="242"/>
      <c r="SJT78" s="242"/>
      <c r="SJU78" s="242"/>
      <c r="SJV78" s="242"/>
      <c r="SJW78" s="242"/>
      <c r="SJX78" s="242"/>
      <c r="SJY78" s="242"/>
      <c r="SJZ78" s="242"/>
      <c r="SKA78" s="242"/>
      <c r="SKB78" s="242"/>
      <c r="SKC78" s="242"/>
      <c r="SKD78" s="242"/>
      <c r="SKE78" s="242"/>
      <c r="SKF78" s="242"/>
      <c r="SKG78" s="242"/>
      <c r="SKH78" s="242"/>
      <c r="SKI78" s="242"/>
      <c r="SKJ78" s="242"/>
      <c r="SKK78" s="242"/>
      <c r="SKL78" s="242"/>
      <c r="SKM78" s="242"/>
      <c r="SKN78" s="242"/>
      <c r="SKO78" s="242"/>
      <c r="SKP78" s="242"/>
      <c r="SKQ78" s="242"/>
      <c r="SKR78" s="242"/>
      <c r="SKS78" s="242"/>
      <c r="SKT78" s="242"/>
      <c r="SKU78" s="242"/>
      <c r="SKV78" s="242"/>
      <c r="SKW78" s="242"/>
      <c r="SKX78" s="242"/>
      <c r="SKY78" s="242"/>
      <c r="SKZ78" s="242"/>
      <c r="SLA78" s="242"/>
      <c r="SLB78" s="242"/>
      <c r="SLC78" s="242"/>
      <c r="SLD78" s="242"/>
      <c r="SLE78" s="242"/>
      <c r="SLF78" s="242"/>
      <c r="SLG78" s="242"/>
      <c r="SLH78" s="242"/>
      <c r="SLI78" s="242"/>
      <c r="SLJ78" s="242"/>
      <c r="SLK78" s="242"/>
      <c r="SLL78" s="242"/>
      <c r="SLM78" s="242"/>
      <c r="SLN78" s="242"/>
      <c r="SLO78" s="242"/>
      <c r="SLP78" s="242"/>
      <c r="SLQ78" s="242"/>
      <c r="SLR78" s="242"/>
      <c r="SLS78" s="242"/>
      <c r="SLT78" s="242"/>
      <c r="SLU78" s="242"/>
      <c r="SLV78" s="242"/>
      <c r="SLW78" s="242"/>
      <c r="SLX78" s="242"/>
      <c r="SLY78" s="242"/>
      <c r="SLZ78" s="242"/>
      <c r="SMA78" s="242"/>
      <c r="SMB78" s="242"/>
      <c r="SMC78" s="242"/>
      <c r="SMD78" s="242"/>
      <c r="SME78" s="242"/>
      <c r="SMF78" s="242"/>
      <c r="SMG78" s="242"/>
      <c r="SMH78" s="242"/>
      <c r="SMI78" s="242"/>
      <c r="SMJ78" s="242"/>
      <c r="SMK78" s="242"/>
      <c r="SML78" s="242"/>
      <c r="SMM78" s="242"/>
      <c r="SMN78" s="242"/>
      <c r="SMO78" s="242"/>
      <c r="SMP78" s="242"/>
      <c r="SMQ78" s="242"/>
      <c r="SMR78" s="242"/>
      <c r="SMS78" s="242"/>
      <c r="SMT78" s="242"/>
      <c r="SMU78" s="242"/>
      <c r="SMV78" s="242"/>
      <c r="SMW78" s="242"/>
      <c r="SMX78" s="242"/>
      <c r="SMY78" s="242"/>
      <c r="SMZ78" s="242"/>
      <c r="SNA78" s="242"/>
      <c r="SNB78" s="242"/>
      <c r="SNC78" s="242"/>
      <c r="SND78" s="242"/>
      <c r="SNE78" s="242"/>
      <c r="SNF78" s="242"/>
      <c r="SNG78" s="242"/>
      <c r="SNH78" s="242"/>
      <c r="SNI78" s="242"/>
      <c r="SNJ78" s="242"/>
      <c r="SNK78" s="242"/>
      <c r="SNL78" s="242"/>
      <c r="SNM78" s="242"/>
      <c r="SNN78" s="242"/>
      <c r="SNO78" s="242"/>
      <c r="SNP78" s="242"/>
      <c r="SNQ78" s="242"/>
      <c r="SNR78" s="242"/>
      <c r="SNS78" s="242"/>
      <c r="SNT78" s="242"/>
      <c r="SNU78" s="242"/>
      <c r="SNV78" s="242"/>
      <c r="SNW78" s="242"/>
      <c r="SNX78" s="242"/>
      <c r="SNY78" s="242"/>
      <c r="SNZ78" s="242"/>
      <c r="SOA78" s="242"/>
      <c r="SOB78" s="242"/>
      <c r="SOC78" s="242"/>
      <c r="SOD78" s="242"/>
      <c r="SOE78" s="242"/>
      <c r="SOF78" s="242"/>
      <c r="SOG78" s="242"/>
      <c r="SOH78" s="242"/>
      <c r="SOI78" s="242"/>
      <c r="SOJ78" s="242"/>
      <c r="SOK78" s="242"/>
      <c r="SOL78" s="242"/>
      <c r="SOM78" s="242"/>
      <c r="SON78" s="242"/>
      <c r="SOO78" s="242"/>
      <c r="SOP78" s="242"/>
      <c r="SOQ78" s="242"/>
      <c r="SOR78" s="242"/>
      <c r="SOS78" s="242"/>
      <c r="SOT78" s="242"/>
      <c r="SOU78" s="242"/>
      <c r="SOV78" s="242"/>
      <c r="SOW78" s="242"/>
      <c r="SOX78" s="242"/>
      <c r="SOY78" s="242"/>
      <c r="SOZ78" s="242"/>
      <c r="SPA78" s="242"/>
      <c r="SPB78" s="242"/>
      <c r="SPC78" s="242"/>
      <c r="SPD78" s="242"/>
      <c r="SPE78" s="242"/>
      <c r="SPF78" s="242"/>
      <c r="SPG78" s="242"/>
      <c r="SPH78" s="242"/>
      <c r="SPI78" s="242"/>
      <c r="SPJ78" s="242"/>
      <c r="SPK78" s="242"/>
      <c r="SPL78" s="242"/>
      <c r="SPM78" s="242"/>
      <c r="SPN78" s="242"/>
      <c r="SPO78" s="242"/>
      <c r="SPP78" s="242"/>
      <c r="SPQ78" s="242"/>
      <c r="SPR78" s="242"/>
      <c r="SPS78" s="242"/>
      <c r="SPT78" s="242"/>
      <c r="SPU78" s="242"/>
      <c r="SPV78" s="242"/>
      <c r="SPW78" s="242"/>
      <c r="SPX78" s="242"/>
      <c r="SPY78" s="242"/>
      <c r="SPZ78" s="242"/>
      <c r="SQA78" s="242"/>
      <c r="SQB78" s="242"/>
      <c r="SQC78" s="242"/>
      <c r="SQD78" s="242"/>
      <c r="SQE78" s="242"/>
      <c r="SQF78" s="242"/>
      <c r="SQG78" s="242"/>
      <c r="SQH78" s="242"/>
      <c r="SQI78" s="242"/>
      <c r="SQJ78" s="242"/>
      <c r="SQK78" s="242"/>
      <c r="SQL78" s="242"/>
      <c r="SQM78" s="242"/>
      <c r="SQN78" s="242"/>
      <c r="SQO78" s="242"/>
      <c r="SQP78" s="242"/>
      <c r="SQQ78" s="242"/>
      <c r="SQR78" s="242"/>
      <c r="SQS78" s="242"/>
      <c r="SQT78" s="242"/>
      <c r="SQU78" s="242"/>
      <c r="SQV78" s="242"/>
      <c r="SQW78" s="242"/>
      <c r="SQX78" s="242"/>
      <c r="SQY78" s="242"/>
      <c r="SQZ78" s="242"/>
      <c r="SRA78" s="242"/>
      <c r="SRB78" s="242"/>
      <c r="SRC78" s="242"/>
      <c r="SRD78" s="242"/>
      <c r="SRE78" s="242"/>
      <c r="SRF78" s="242"/>
      <c r="SRG78" s="242"/>
      <c r="SRH78" s="242"/>
      <c r="SRI78" s="242"/>
      <c r="SRJ78" s="242"/>
      <c r="SRK78" s="242"/>
      <c r="SRL78" s="242"/>
      <c r="SRM78" s="242"/>
      <c r="SRN78" s="242"/>
      <c r="SRO78" s="242"/>
      <c r="SRP78" s="242"/>
      <c r="SRQ78" s="242"/>
      <c r="SRR78" s="242"/>
      <c r="SRS78" s="242"/>
      <c r="SRT78" s="242"/>
      <c r="SRU78" s="242"/>
      <c r="SRV78" s="242"/>
      <c r="SRW78" s="242"/>
      <c r="SRX78" s="242"/>
      <c r="SRY78" s="242"/>
      <c r="SRZ78" s="242"/>
      <c r="SSA78" s="242"/>
      <c r="SSB78" s="242"/>
      <c r="SSC78" s="242"/>
      <c r="SSD78" s="242"/>
      <c r="SSE78" s="242"/>
      <c r="SSF78" s="242"/>
      <c r="SSG78" s="242"/>
      <c r="SSH78" s="242"/>
      <c r="SSI78" s="242"/>
      <c r="SSJ78" s="242"/>
      <c r="SSK78" s="242"/>
      <c r="SSL78" s="242"/>
      <c r="SSM78" s="242"/>
      <c r="SSN78" s="242"/>
      <c r="SSO78" s="242"/>
      <c r="SSP78" s="242"/>
      <c r="SSQ78" s="242"/>
      <c r="SSR78" s="242"/>
      <c r="SSS78" s="242"/>
      <c r="SST78" s="242"/>
      <c r="SSU78" s="242"/>
      <c r="SSV78" s="242"/>
      <c r="SSW78" s="242"/>
      <c r="SSX78" s="242"/>
      <c r="SSY78" s="242"/>
      <c r="SSZ78" s="242"/>
      <c r="STA78" s="242"/>
      <c r="STB78" s="242"/>
      <c r="STC78" s="242"/>
      <c r="STD78" s="242"/>
      <c r="STE78" s="242"/>
      <c r="STF78" s="242"/>
      <c r="STG78" s="242"/>
      <c r="STH78" s="242"/>
      <c r="STI78" s="242"/>
      <c r="STJ78" s="242"/>
      <c r="STK78" s="242"/>
      <c r="STL78" s="242"/>
      <c r="STM78" s="242"/>
      <c r="STN78" s="242"/>
      <c r="STO78" s="242"/>
      <c r="STP78" s="242"/>
      <c r="STQ78" s="242"/>
      <c r="STR78" s="242"/>
      <c r="STS78" s="242"/>
      <c r="STT78" s="242"/>
      <c r="STU78" s="242"/>
      <c r="STV78" s="242"/>
      <c r="STW78" s="242"/>
      <c r="STX78" s="242"/>
      <c r="STY78" s="242"/>
      <c r="STZ78" s="242"/>
      <c r="SUA78" s="242"/>
      <c r="SUB78" s="242"/>
      <c r="SUC78" s="242"/>
      <c r="SUD78" s="242"/>
      <c r="SUE78" s="242"/>
      <c r="SUF78" s="242"/>
      <c r="SUG78" s="242"/>
      <c r="SUH78" s="242"/>
      <c r="SUI78" s="242"/>
      <c r="SUJ78" s="242"/>
      <c r="SUK78" s="242"/>
      <c r="SUL78" s="242"/>
      <c r="SUM78" s="242"/>
      <c r="SUN78" s="242"/>
      <c r="SUO78" s="242"/>
      <c r="SUP78" s="242"/>
      <c r="SUQ78" s="242"/>
      <c r="SUR78" s="242"/>
      <c r="SUS78" s="242"/>
      <c r="SUT78" s="242"/>
      <c r="SUU78" s="242"/>
      <c r="SUV78" s="242"/>
      <c r="SUW78" s="242"/>
      <c r="SUX78" s="242"/>
      <c r="SUY78" s="242"/>
      <c r="SUZ78" s="242"/>
      <c r="SVA78" s="242"/>
      <c r="SVB78" s="242"/>
      <c r="SVC78" s="242"/>
      <c r="SVD78" s="242"/>
      <c r="SVE78" s="242"/>
      <c r="SVF78" s="242"/>
      <c r="SVG78" s="242"/>
      <c r="SVH78" s="242"/>
      <c r="SVI78" s="242"/>
      <c r="SVJ78" s="242"/>
      <c r="SVK78" s="242"/>
      <c r="SVL78" s="242"/>
      <c r="SVM78" s="242"/>
      <c r="SVN78" s="242"/>
      <c r="SVO78" s="242"/>
      <c r="SVP78" s="242"/>
      <c r="SVQ78" s="242"/>
      <c r="SVR78" s="242"/>
      <c r="SVS78" s="242"/>
      <c r="SVT78" s="242"/>
      <c r="SVU78" s="242"/>
      <c r="SVV78" s="242"/>
      <c r="SVW78" s="242"/>
      <c r="SVX78" s="242"/>
      <c r="SVY78" s="242"/>
      <c r="SVZ78" s="242"/>
      <c r="SWA78" s="242"/>
      <c r="SWB78" s="242"/>
      <c r="SWC78" s="242"/>
      <c r="SWD78" s="242"/>
      <c r="SWE78" s="242"/>
      <c r="SWF78" s="242"/>
      <c r="SWG78" s="242"/>
      <c r="SWH78" s="242"/>
      <c r="SWI78" s="242"/>
      <c r="SWJ78" s="242"/>
      <c r="SWK78" s="242"/>
      <c r="SWL78" s="242"/>
      <c r="SWM78" s="242"/>
      <c r="SWN78" s="242"/>
      <c r="SWO78" s="242"/>
      <c r="SWP78" s="242"/>
      <c r="SWQ78" s="242"/>
      <c r="SWR78" s="242"/>
      <c r="SWS78" s="242"/>
      <c r="SWT78" s="242"/>
      <c r="SWU78" s="242"/>
      <c r="SWV78" s="242"/>
      <c r="SWW78" s="242"/>
      <c r="SWX78" s="242"/>
      <c r="SWY78" s="242"/>
      <c r="SWZ78" s="242"/>
      <c r="SXA78" s="242"/>
      <c r="SXB78" s="242"/>
      <c r="SXC78" s="242"/>
      <c r="SXD78" s="242"/>
      <c r="SXE78" s="242"/>
      <c r="SXF78" s="242"/>
      <c r="SXG78" s="242"/>
      <c r="SXH78" s="242"/>
      <c r="SXI78" s="242"/>
      <c r="SXJ78" s="242"/>
      <c r="SXK78" s="242"/>
      <c r="SXL78" s="242"/>
      <c r="SXM78" s="242"/>
      <c r="SXN78" s="242"/>
      <c r="SXO78" s="242"/>
      <c r="SXP78" s="242"/>
      <c r="SXQ78" s="242"/>
      <c r="SXR78" s="242"/>
      <c r="SXS78" s="242"/>
      <c r="SXT78" s="242"/>
      <c r="SXU78" s="242"/>
      <c r="SXV78" s="242"/>
      <c r="SXW78" s="242"/>
      <c r="SXX78" s="242"/>
      <c r="SXY78" s="242"/>
      <c r="SXZ78" s="242"/>
      <c r="SYA78" s="242"/>
      <c r="SYB78" s="242"/>
      <c r="SYC78" s="242"/>
      <c r="SYD78" s="242"/>
      <c r="SYE78" s="242"/>
      <c r="SYF78" s="242"/>
      <c r="SYG78" s="242"/>
      <c r="SYH78" s="242"/>
      <c r="SYI78" s="242"/>
      <c r="SYJ78" s="242"/>
      <c r="SYK78" s="242"/>
      <c r="SYL78" s="242"/>
      <c r="SYM78" s="242"/>
      <c r="SYN78" s="242"/>
      <c r="SYO78" s="242"/>
      <c r="SYP78" s="242"/>
      <c r="SYQ78" s="242"/>
      <c r="SYR78" s="242"/>
      <c r="SYS78" s="242"/>
      <c r="SYT78" s="242"/>
      <c r="SYU78" s="242"/>
      <c r="SYV78" s="242"/>
      <c r="SYW78" s="242"/>
      <c r="SYX78" s="242"/>
      <c r="SYY78" s="242"/>
      <c r="SYZ78" s="242"/>
      <c r="SZA78" s="242"/>
      <c r="SZB78" s="242"/>
      <c r="SZC78" s="242"/>
      <c r="SZD78" s="242"/>
      <c r="SZE78" s="242"/>
      <c r="SZF78" s="242"/>
      <c r="SZG78" s="242"/>
      <c r="SZH78" s="242"/>
      <c r="SZI78" s="242"/>
      <c r="SZJ78" s="242"/>
      <c r="SZK78" s="242"/>
      <c r="SZL78" s="242"/>
      <c r="SZM78" s="242"/>
      <c r="SZN78" s="242"/>
      <c r="SZO78" s="242"/>
      <c r="SZP78" s="242"/>
      <c r="SZQ78" s="242"/>
      <c r="SZR78" s="242"/>
      <c r="SZS78" s="242"/>
      <c r="SZT78" s="242"/>
      <c r="SZU78" s="242"/>
      <c r="SZV78" s="242"/>
      <c r="SZW78" s="242"/>
      <c r="SZX78" s="242"/>
      <c r="SZY78" s="242"/>
      <c r="SZZ78" s="242"/>
      <c r="TAA78" s="242"/>
      <c r="TAB78" s="242"/>
      <c r="TAC78" s="242"/>
      <c r="TAD78" s="242"/>
      <c r="TAE78" s="242"/>
      <c r="TAF78" s="242"/>
      <c r="TAG78" s="242"/>
      <c r="TAH78" s="242"/>
      <c r="TAI78" s="242"/>
      <c r="TAJ78" s="242"/>
      <c r="TAK78" s="242"/>
      <c r="TAL78" s="242"/>
      <c r="TAM78" s="242"/>
      <c r="TAN78" s="242"/>
      <c r="TAO78" s="242"/>
      <c r="TAP78" s="242"/>
      <c r="TAQ78" s="242"/>
      <c r="TAR78" s="242"/>
      <c r="TAS78" s="242"/>
      <c r="TAT78" s="242"/>
      <c r="TAU78" s="242"/>
      <c r="TAV78" s="242"/>
      <c r="TAW78" s="242"/>
      <c r="TAX78" s="242"/>
      <c r="TAY78" s="242"/>
      <c r="TAZ78" s="242"/>
      <c r="TBA78" s="242"/>
      <c r="TBB78" s="242"/>
      <c r="TBC78" s="242"/>
      <c r="TBD78" s="242"/>
      <c r="TBE78" s="242"/>
      <c r="TBF78" s="242"/>
      <c r="TBG78" s="242"/>
      <c r="TBH78" s="242"/>
      <c r="TBI78" s="242"/>
      <c r="TBJ78" s="242"/>
      <c r="TBK78" s="242"/>
      <c r="TBL78" s="242"/>
      <c r="TBM78" s="242"/>
      <c r="TBN78" s="242"/>
      <c r="TBO78" s="242"/>
      <c r="TBP78" s="242"/>
      <c r="TBQ78" s="242"/>
      <c r="TBR78" s="242"/>
      <c r="TBS78" s="242"/>
      <c r="TBT78" s="242"/>
      <c r="TBU78" s="242"/>
      <c r="TBV78" s="242"/>
      <c r="TBW78" s="242"/>
      <c r="TBX78" s="242"/>
      <c r="TBY78" s="242"/>
      <c r="TBZ78" s="242"/>
      <c r="TCA78" s="242"/>
      <c r="TCB78" s="242"/>
      <c r="TCC78" s="242"/>
      <c r="TCD78" s="242"/>
      <c r="TCE78" s="242"/>
      <c r="TCF78" s="242"/>
      <c r="TCG78" s="242"/>
      <c r="TCH78" s="242"/>
      <c r="TCI78" s="242"/>
      <c r="TCJ78" s="242"/>
      <c r="TCK78" s="242"/>
      <c r="TCL78" s="242"/>
      <c r="TCM78" s="242"/>
      <c r="TCN78" s="242"/>
      <c r="TCO78" s="242"/>
      <c r="TCP78" s="242"/>
      <c r="TCQ78" s="242"/>
      <c r="TCR78" s="242"/>
      <c r="TCS78" s="242"/>
      <c r="TCT78" s="242"/>
      <c r="TCU78" s="242"/>
      <c r="TCV78" s="242"/>
      <c r="TCW78" s="242"/>
      <c r="TCX78" s="242"/>
      <c r="TCY78" s="242"/>
      <c r="TCZ78" s="242"/>
      <c r="TDA78" s="242"/>
      <c r="TDB78" s="242"/>
      <c r="TDC78" s="242"/>
      <c r="TDD78" s="242"/>
      <c r="TDE78" s="242"/>
      <c r="TDF78" s="242"/>
      <c r="TDG78" s="242"/>
      <c r="TDH78" s="242"/>
      <c r="TDI78" s="242"/>
      <c r="TDJ78" s="242"/>
      <c r="TDK78" s="242"/>
      <c r="TDL78" s="242"/>
      <c r="TDM78" s="242"/>
      <c r="TDN78" s="242"/>
      <c r="TDO78" s="242"/>
      <c r="TDP78" s="242"/>
      <c r="TDQ78" s="242"/>
      <c r="TDR78" s="242"/>
      <c r="TDS78" s="242"/>
      <c r="TDT78" s="242"/>
      <c r="TDU78" s="242"/>
      <c r="TDV78" s="242"/>
      <c r="TDW78" s="242"/>
      <c r="TDX78" s="242"/>
      <c r="TDY78" s="242"/>
      <c r="TDZ78" s="242"/>
      <c r="TEA78" s="242"/>
      <c r="TEB78" s="242"/>
      <c r="TEC78" s="242"/>
      <c r="TED78" s="242"/>
      <c r="TEE78" s="242"/>
      <c r="TEF78" s="242"/>
      <c r="TEG78" s="242"/>
      <c r="TEH78" s="242"/>
      <c r="TEI78" s="242"/>
      <c r="TEJ78" s="242"/>
      <c r="TEK78" s="242"/>
      <c r="TEL78" s="242"/>
      <c r="TEM78" s="242"/>
      <c r="TEN78" s="242"/>
      <c r="TEO78" s="242"/>
      <c r="TEP78" s="242"/>
      <c r="TEQ78" s="242"/>
      <c r="TER78" s="242"/>
      <c r="TES78" s="242"/>
      <c r="TET78" s="242"/>
      <c r="TEU78" s="242"/>
      <c r="TEV78" s="242"/>
      <c r="TEW78" s="242"/>
      <c r="TEX78" s="242"/>
      <c r="TEY78" s="242"/>
      <c r="TEZ78" s="242"/>
      <c r="TFA78" s="242"/>
      <c r="TFB78" s="242"/>
      <c r="TFC78" s="242"/>
      <c r="TFD78" s="242"/>
      <c r="TFE78" s="242"/>
      <c r="TFF78" s="242"/>
      <c r="TFG78" s="242"/>
      <c r="TFH78" s="242"/>
      <c r="TFI78" s="242"/>
      <c r="TFJ78" s="242"/>
      <c r="TFK78" s="242"/>
      <c r="TFL78" s="242"/>
      <c r="TFM78" s="242"/>
      <c r="TFN78" s="242"/>
      <c r="TFO78" s="242"/>
      <c r="TFP78" s="242"/>
      <c r="TFQ78" s="242"/>
      <c r="TFR78" s="242"/>
      <c r="TFS78" s="242"/>
      <c r="TFT78" s="242"/>
      <c r="TFU78" s="242"/>
      <c r="TFV78" s="242"/>
      <c r="TFW78" s="242"/>
      <c r="TFX78" s="242"/>
      <c r="TFY78" s="242"/>
      <c r="TFZ78" s="242"/>
      <c r="TGA78" s="242"/>
      <c r="TGB78" s="242"/>
      <c r="TGC78" s="242"/>
      <c r="TGD78" s="242"/>
      <c r="TGE78" s="242"/>
      <c r="TGF78" s="242"/>
      <c r="TGG78" s="242"/>
      <c r="TGH78" s="242"/>
      <c r="TGI78" s="242"/>
      <c r="TGJ78" s="242"/>
      <c r="TGK78" s="242"/>
      <c r="TGL78" s="242"/>
      <c r="TGM78" s="242"/>
      <c r="TGN78" s="242"/>
      <c r="TGO78" s="242"/>
      <c r="TGP78" s="242"/>
      <c r="TGQ78" s="242"/>
      <c r="TGR78" s="242"/>
      <c r="TGS78" s="242"/>
      <c r="TGT78" s="242"/>
      <c r="TGU78" s="242"/>
      <c r="TGV78" s="242"/>
      <c r="TGW78" s="242"/>
      <c r="TGX78" s="242"/>
      <c r="TGY78" s="242"/>
      <c r="TGZ78" s="242"/>
      <c r="THA78" s="242"/>
      <c r="THB78" s="242"/>
      <c r="THC78" s="242"/>
      <c r="THD78" s="242"/>
      <c r="THE78" s="242"/>
      <c r="THF78" s="242"/>
      <c r="THG78" s="242"/>
      <c r="THH78" s="242"/>
      <c r="THI78" s="242"/>
      <c r="THJ78" s="242"/>
      <c r="THK78" s="242"/>
      <c r="THL78" s="242"/>
      <c r="THM78" s="242"/>
      <c r="THN78" s="242"/>
      <c r="THO78" s="242"/>
      <c r="THP78" s="242"/>
      <c r="THQ78" s="242"/>
      <c r="THR78" s="242"/>
      <c r="THS78" s="242"/>
      <c r="THT78" s="242"/>
      <c r="THU78" s="242"/>
      <c r="THV78" s="242"/>
      <c r="THW78" s="242"/>
      <c r="THX78" s="242"/>
      <c r="THY78" s="242"/>
      <c r="THZ78" s="242"/>
      <c r="TIA78" s="242"/>
      <c r="TIB78" s="242"/>
      <c r="TIC78" s="242"/>
      <c r="TID78" s="242"/>
      <c r="TIE78" s="242"/>
      <c r="TIF78" s="242"/>
      <c r="TIG78" s="242"/>
      <c r="TIH78" s="242"/>
      <c r="TII78" s="242"/>
      <c r="TIJ78" s="242"/>
      <c r="TIK78" s="242"/>
      <c r="TIL78" s="242"/>
      <c r="TIM78" s="242"/>
      <c r="TIN78" s="242"/>
      <c r="TIO78" s="242"/>
      <c r="TIP78" s="242"/>
      <c r="TIQ78" s="242"/>
      <c r="TIR78" s="242"/>
      <c r="TIS78" s="242"/>
      <c r="TIT78" s="242"/>
      <c r="TIU78" s="242"/>
      <c r="TIV78" s="242"/>
      <c r="TIW78" s="242"/>
      <c r="TIX78" s="242"/>
      <c r="TIY78" s="242"/>
      <c r="TIZ78" s="242"/>
      <c r="TJA78" s="242"/>
      <c r="TJB78" s="242"/>
      <c r="TJC78" s="242"/>
      <c r="TJD78" s="242"/>
      <c r="TJE78" s="242"/>
      <c r="TJF78" s="242"/>
      <c r="TJG78" s="242"/>
      <c r="TJH78" s="242"/>
      <c r="TJI78" s="242"/>
      <c r="TJJ78" s="242"/>
      <c r="TJK78" s="242"/>
      <c r="TJL78" s="242"/>
      <c r="TJM78" s="242"/>
      <c r="TJN78" s="242"/>
      <c r="TJO78" s="242"/>
      <c r="TJP78" s="242"/>
      <c r="TJQ78" s="242"/>
      <c r="TJR78" s="242"/>
      <c r="TJS78" s="242"/>
      <c r="TJT78" s="242"/>
      <c r="TJU78" s="242"/>
      <c r="TJV78" s="242"/>
      <c r="TJW78" s="242"/>
      <c r="TJX78" s="242"/>
      <c r="TJY78" s="242"/>
      <c r="TJZ78" s="242"/>
      <c r="TKA78" s="242"/>
      <c r="TKB78" s="242"/>
      <c r="TKC78" s="242"/>
      <c r="TKD78" s="242"/>
      <c r="TKE78" s="242"/>
      <c r="TKF78" s="242"/>
      <c r="TKG78" s="242"/>
      <c r="TKH78" s="242"/>
      <c r="TKI78" s="242"/>
      <c r="TKJ78" s="242"/>
      <c r="TKK78" s="242"/>
      <c r="TKL78" s="242"/>
      <c r="TKM78" s="242"/>
      <c r="TKN78" s="242"/>
      <c r="TKO78" s="242"/>
      <c r="TKP78" s="242"/>
      <c r="TKQ78" s="242"/>
      <c r="TKR78" s="242"/>
      <c r="TKS78" s="242"/>
      <c r="TKT78" s="242"/>
      <c r="TKU78" s="242"/>
      <c r="TKV78" s="242"/>
      <c r="TKW78" s="242"/>
      <c r="TKX78" s="242"/>
      <c r="TKY78" s="242"/>
      <c r="TKZ78" s="242"/>
      <c r="TLA78" s="242"/>
      <c r="TLB78" s="242"/>
      <c r="TLC78" s="242"/>
      <c r="TLD78" s="242"/>
      <c r="TLE78" s="242"/>
      <c r="TLF78" s="242"/>
      <c r="TLG78" s="242"/>
      <c r="TLH78" s="242"/>
      <c r="TLI78" s="242"/>
      <c r="TLJ78" s="242"/>
      <c r="TLK78" s="242"/>
      <c r="TLL78" s="242"/>
      <c r="TLM78" s="242"/>
      <c r="TLN78" s="242"/>
      <c r="TLO78" s="242"/>
      <c r="TLP78" s="242"/>
      <c r="TLQ78" s="242"/>
      <c r="TLR78" s="242"/>
      <c r="TLS78" s="242"/>
      <c r="TLT78" s="242"/>
      <c r="TLU78" s="242"/>
      <c r="TLV78" s="242"/>
      <c r="TLW78" s="242"/>
      <c r="TLX78" s="242"/>
      <c r="TLY78" s="242"/>
      <c r="TLZ78" s="242"/>
      <c r="TMA78" s="242"/>
      <c r="TMB78" s="242"/>
      <c r="TMC78" s="242"/>
      <c r="TMD78" s="242"/>
      <c r="TME78" s="242"/>
      <c r="TMF78" s="242"/>
      <c r="TMG78" s="242"/>
      <c r="TMH78" s="242"/>
      <c r="TMI78" s="242"/>
      <c r="TMJ78" s="242"/>
      <c r="TMK78" s="242"/>
      <c r="TML78" s="242"/>
      <c r="TMM78" s="242"/>
      <c r="TMN78" s="242"/>
      <c r="TMO78" s="242"/>
      <c r="TMP78" s="242"/>
      <c r="TMQ78" s="242"/>
      <c r="TMR78" s="242"/>
      <c r="TMS78" s="242"/>
      <c r="TMT78" s="242"/>
      <c r="TMU78" s="242"/>
      <c r="TMV78" s="242"/>
      <c r="TMW78" s="242"/>
      <c r="TMX78" s="242"/>
      <c r="TMY78" s="242"/>
      <c r="TMZ78" s="242"/>
      <c r="TNA78" s="242"/>
      <c r="TNB78" s="242"/>
      <c r="TNC78" s="242"/>
      <c r="TND78" s="242"/>
      <c r="TNE78" s="242"/>
      <c r="TNF78" s="242"/>
      <c r="TNG78" s="242"/>
      <c r="TNH78" s="242"/>
      <c r="TNI78" s="242"/>
      <c r="TNJ78" s="242"/>
      <c r="TNK78" s="242"/>
      <c r="TNL78" s="242"/>
      <c r="TNM78" s="242"/>
      <c r="TNN78" s="242"/>
      <c r="TNO78" s="242"/>
      <c r="TNP78" s="242"/>
      <c r="TNQ78" s="242"/>
      <c r="TNR78" s="242"/>
      <c r="TNS78" s="242"/>
      <c r="TNT78" s="242"/>
      <c r="TNU78" s="242"/>
      <c r="TNV78" s="242"/>
      <c r="TNW78" s="242"/>
      <c r="TNX78" s="242"/>
      <c r="TNY78" s="242"/>
      <c r="TNZ78" s="242"/>
      <c r="TOA78" s="242"/>
      <c r="TOB78" s="242"/>
      <c r="TOC78" s="242"/>
      <c r="TOD78" s="242"/>
      <c r="TOE78" s="242"/>
      <c r="TOF78" s="242"/>
      <c r="TOG78" s="242"/>
      <c r="TOH78" s="242"/>
      <c r="TOI78" s="242"/>
      <c r="TOJ78" s="242"/>
      <c r="TOK78" s="242"/>
      <c r="TOL78" s="242"/>
      <c r="TOM78" s="242"/>
      <c r="TON78" s="242"/>
      <c r="TOO78" s="242"/>
      <c r="TOP78" s="242"/>
      <c r="TOQ78" s="242"/>
      <c r="TOR78" s="242"/>
      <c r="TOS78" s="242"/>
      <c r="TOT78" s="242"/>
      <c r="TOU78" s="242"/>
      <c r="TOV78" s="242"/>
      <c r="TOW78" s="242"/>
      <c r="TOX78" s="242"/>
      <c r="TOY78" s="242"/>
      <c r="TOZ78" s="242"/>
      <c r="TPA78" s="242"/>
      <c r="TPB78" s="242"/>
      <c r="TPC78" s="242"/>
      <c r="TPD78" s="242"/>
      <c r="TPE78" s="242"/>
      <c r="TPF78" s="242"/>
      <c r="TPG78" s="242"/>
      <c r="TPH78" s="242"/>
      <c r="TPI78" s="242"/>
      <c r="TPJ78" s="242"/>
      <c r="TPK78" s="242"/>
      <c r="TPL78" s="242"/>
      <c r="TPM78" s="242"/>
      <c r="TPN78" s="242"/>
      <c r="TPO78" s="242"/>
      <c r="TPP78" s="242"/>
      <c r="TPQ78" s="242"/>
      <c r="TPR78" s="242"/>
      <c r="TPS78" s="242"/>
      <c r="TPT78" s="242"/>
      <c r="TPU78" s="242"/>
      <c r="TPV78" s="242"/>
      <c r="TPW78" s="242"/>
      <c r="TPX78" s="242"/>
      <c r="TPY78" s="242"/>
      <c r="TPZ78" s="242"/>
      <c r="TQA78" s="242"/>
      <c r="TQB78" s="242"/>
      <c r="TQC78" s="242"/>
      <c r="TQD78" s="242"/>
      <c r="TQE78" s="242"/>
      <c r="TQF78" s="242"/>
      <c r="TQG78" s="242"/>
      <c r="TQH78" s="242"/>
      <c r="TQI78" s="242"/>
      <c r="TQJ78" s="242"/>
      <c r="TQK78" s="242"/>
      <c r="TQL78" s="242"/>
      <c r="TQM78" s="242"/>
      <c r="TQN78" s="242"/>
      <c r="TQO78" s="242"/>
      <c r="TQP78" s="242"/>
      <c r="TQQ78" s="242"/>
      <c r="TQR78" s="242"/>
      <c r="TQS78" s="242"/>
      <c r="TQT78" s="242"/>
      <c r="TQU78" s="242"/>
      <c r="TQV78" s="242"/>
      <c r="TQW78" s="242"/>
      <c r="TQX78" s="242"/>
      <c r="TQY78" s="242"/>
      <c r="TQZ78" s="242"/>
      <c r="TRA78" s="242"/>
      <c r="TRB78" s="242"/>
      <c r="TRC78" s="242"/>
      <c r="TRD78" s="242"/>
      <c r="TRE78" s="242"/>
      <c r="TRF78" s="242"/>
      <c r="TRG78" s="242"/>
      <c r="TRH78" s="242"/>
      <c r="TRI78" s="242"/>
      <c r="TRJ78" s="242"/>
      <c r="TRK78" s="242"/>
      <c r="TRL78" s="242"/>
      <c r="TRM78" s="242"/>
      <c r="TRN78" s="242"/>
      <c r="TRO78" s="242"/>
      <c r="TRP78" s="242"/>
      <c r="TRQ78" s="242"/>
      <c r="TRR78" s="242"/>
      <c r="TRS78" s="242"/>
      <c r="TRT78" s="242"/>
      <c r="TRU78" s="242"/>
      <c r="TRV78" s="242"/>
      <c r="TRW78" s="242"/>
      <c r="TRX78" s="242"/>
      <c r="TRY78" s="242"/>
      <c r="TRZ78" s="242"/>
      <c r="TSA78" s="242"/>
      <c r="TSB78" s="242"/>
      <c r="TSC78" s="242"/>
      <c r="TSD78" s="242"/>
      <c r="TSE78" s="242"/>
      <c r="TSF78" s="242"/>
      <c r="TSG78" s="242"/>
      <c r="TSH78" s="242"/>
      <c r="TSI78" s="242"/>
      <c r="TSJ78" s="242"/>
      <c r="TSK78" s="242"/>
      <c r="TSL78" s="242"/>
      <c r="TSM78" s="242"/>
      <c r="TSN78" s="242"/>
      <c r="TSO78" s="242"/>
      <c r="TSP78" s="242"/>
      <c r="TSQ78" s="242"/>
      <c r="TSR78" s="242"/>
      <c r="TSS78" s="242"/>
      <c r="TST78" s="242"/>
      <c r="TSU78" s="242"/>
      <c r="TSV78" s="242"/>
      <c r="TSW78" s="242"/>
      <c r="TSX78" s="242"/>
      <c r="TSY78" s="242"/>
      <c r="TSZ78" s="242"/>
      <c r="TTA78" s="242"/>
      <c r="TTB78" s="242"/>
      <c r="TTC78" s="242"/>
      <c r="TTD78" s="242"/>
      <c r="TTE78" s="242"/>
      <c r="TTF78" s="242"/>
      <c r="TTG78" s="242"/>
      <c r="TTH78" s="242"/>
      <c r="TTI78" s="242"/>
      <c r="TTJ78" s="242"/>
      <c r="TTK78" s="242"/>
      <c r="TTL78" s="242"/>
      <c r="TTM78" s="242"/>
      <c r="TTN78" s="242"/>
      <c r="TTO78" s="242"/>
      <c r="TTP78" s="242"/>
      <c r="TTQ78" s="242"/>
      <c r="TTR78" s="242"/>
      <c r="TTS78" s="242"/>
      <c r="TTT78" s="242"/>
      <c r="TTU78" s="242"/>
      <c r="TTV78" s="242"/>
      <c r="TTW78" s="242"/>
      <c r="TTX78" s="242"/>
      <c r="TTY78" s="242"/>
      <c r="TTZ78" s="242"/>
      <c r="TUA78" s="242"/>
      <c r="TUB78" s="242"/>
      <c r="TUC78" s="242"/>
      <c r="TUD78" s="242"/>
      <c r="TUE78" s="242"/>
      <c r="TUF78" s="242"/>
      <c r="TUG78" s="242"/>
      <c r="TUH78" s="242"/>
      <c r="TUI78" s="242"/>
      <c r="TUJ78" s="242"/>
      <c r="TUK78" s="242"/>
      <c r="TUL78" s="242"/>
      <c r="TUM78" s="242"/>
      <c r="TUN78" s="242"/>
      <c r="TUO78" s="242"/>
      <c r="TUP78" s="242"/>
      <c r="TUQ78" s="242"/>
      <c r="TUR78" s="242"/>
      <c r="TUS78" s="242"/>
      <c r="TUT78" s="242"/>
      <c r="TUU78" s="242"/>
      <c r="TUV78" s="242"/>
      <c r="TUW78" s="242"/>
      <c r="TUX78" s="242"/>
      <c r="TUY78" s="242"/>
      <c r="TUZ78" s="242"/>
      <c r="TVA78" s="242"/>
      <c r="TVB78" s="242"/>
      <c r="TVC78" s="242"/>
      <c r="TVD78" s="242"/>
      <c r="TVE78" s="242"/>
      <c r="TVF78" s="242"/>
      <c r="TVG78" s="242"/>
      <c r="TVH78" s="242"/>
      <c r="TVI78" s="242"/>
      <c r="TVJ78" s="242"/>
      <c r="TVK78" s="242"/>
      <c r="TVL78" s="242"/>
      <c r="TVM78" s="242"/>
      <c r="TVN78" s="242"/>
      <c r="TVO78" s="242"/>
      <c r="TVP78" s="242"/>
      <c r="TVQ78" s="242"/>
      <c r="TVR78" s="242"/>
      <c r="TVS78" s="242"/>
      <c r="TVT78" s="242"/>
      <c r="TVU78" s="242"/>
      <c r="TVV78" s="242"/>
      <c r="TVW78" s="242"/>
      <c r="TVX78" s="242"/>
      <c r="TVY78" s="242"/>
      <c r="TVZ78" s="242"/>
      <c r="TWA78" s="242"/>
      <c r="TWB78" s="242"/>
      <c r="TWC78" s="242"/>
      <c r="TWD78" s="242"/>
      <c r="TWE78" s="242"/>
      <c r="TWF78" s="242"/>
      <c r="TWG78" s="242"/>
      <c r="TWH78" s="242"/>
      <c r="TWI78" s="242"/>
      <c r="TWJ78" s="242"/>
      <c r="TWK78" s="242"/>
      <c r="TWL78" s="242"/>
      <c r="TWM78" s="242"/>
      <c r="TWN78" s="242"/>
      <c r="TWO78" s="242"/>
      <c r="TWP78" s="242"/>
      <c r="TWQ78" s="242"/>
      <c r="TWR78" s="242"/>
      <c r="TWS78" s="242"/>
      <c r="TWT78" s="242"/>
      <c r="TWU78" s="242"/>
      <c r="TWV78" s="242"/>
      <c r="TWW78" s="242"/>
      <c r="TWX78" s="242"/>
      <c r="TWY78" s="242"/>
      <c r="TWZ78" s="242"/>
      <c r="TXA78" s="242"/>
      <c r="TXB78" s="242"/>
      <c r="TXC78" s="242"/>
      <c r="TXD78" s="242"/>
      <c r="TXE78" s="242"/>
      <c r="TXF78" s="242"/>
      <c r="TXG78" s="242"/>
      <c r="TXH78" s="242"/>
      <c r="TXI78" s="242"/>
      <c r="TXJ78" s="242"/>
      <c r="TXK78" s="242"/>
      <c r="TXL78" s="242"/>
      <c r="TXM78" s="242"/>
      <c r="TXN78" s="242"/>
      <c r="TXO78" s="242"/>
      <c r="TXP78" s="242"/>
      <c r="TXQ78" s="242"/>
      <c r="TXR78" s="242"/>
      <c r="TXS78" s="242"/>
      <c r="TXT78" s="242"/>
      <c r="TXU78" s="242"/>
      <c r="TXV78" s="242"/>
      <c r="TXW78" s="242"/>
      <c r="TXX78" s="242"/>
      <c r="TXY78" s="242"/>
      <c r="TXZ78" s="242"/>
      <c r="TYA78" s="242"/>
      <c r="TYB78" s="242"/>
      <c r="TYC78" s="242"/>
      <c r="TYD78" s="242"/>
      <c r="TYE78" s="242"/>
      <c r="TYF78" s="242"/>
      <c r="TYG78" s="242"/>
      <c r="TYH78" s="242"/>
      <c r="TYI78" s="242"/>
      <c r="TYJ78" s="242"/>
      <c r="TYK78" s="242"/>
      <c r="TYL78" s="242"/>
      <c r="TYM78" s="242"/>
      <c r="TYN78" s="242"/>
      <c r="TYO78" s="242"/>
      <c r="TYP78" s="242"/>
      <c r="TYQ78" s="242"/>
      <c r="TYR78" s="242"/>
      <c r="TYS78" s="242"/>
      <c r="TYT78" s="242"/>
      <c r="TYU78" s="242"/>
      <c r="TYV78" s="242"/>
      <c r="TYW78" s="242"/>
      <c r="TYX78" s="242"/>
      <c r="TYY78" s="242"/>
      <c r="TYZ78" s="242"/>
      <c r="TZA78" s="242"/>
      <c r="TZB78" s="242"/>
      <c r="TZC78" s="242"/>
      <c r="TZD78" s="242"/>
      <c r="TZE78" s="242"/>
      <c r="TZF78" s="242"/>
      <c r="TZG78" s="242"/>
      <c r="TZH78" s="242"/>
      <c r="TZI78" s="242"/>
      <c r="TZJ78" s="242"/>
      <c r="TZK78" s="242"/>
      <c r="TZL78" s="242"/>
      <c r="TZM78" s="242"/>
      <c r="TZN78" s="242"/>
      <c r="TZO78" s="242"/>
      <c r="TZP78" s="242"/>
      <c r="TZQ78" s="242"/>
      <c r="TZR78" s="242"/>
      <c r="TZS78" s="242"/>
      <c r="TZT78" s="242"/>
      <c r="TZU78" s="242"/>
      <c r="TZV78" s="242"/>
      <c r="TZW78" s="242"/>
      <c r="TZX78" s="242"/>
      <c r="TZY78" s="242"/>
      <c r="TZZ78" s="242"/>
      <c r="UAA78" s="242"/>
      <c r="UAB78" s="242"/>
      <c r="UAC78" s="242"/>
      <c r="UAD78" s="242"/>
      <c r="UAE78" s="242"/>
      <c r="UAF78" s="242"/>
      <c r="UAG78" s="242"/>
      <c r="UAH78" s="242"/>
      <c r="UAI78" s="242"/>
      <c r="UAJ78" s="242"/>
      <c r="UAK78" s="242"/>
      <c r="UAL78" s="242"/>
      <c r="UAM78" s="242"/>
      <c r="UAN78" s="242"/>
      <c r="UAO78" s="242"/>
      <c r="UAP78" s="242"/>
      <c r="UAQ78" s="242"/>
      <c r="UAR78" s="242"/>
      <c r="UAS78" s="242"/>
      <c r="UAT78" s="242"/>
      <c r="UAU78" s="242"/>
      <c r="UAV78" s="242"/>
      <c r="UAW78" s="242"/>
      <c r="UAX78" s="242"/>
      <c r="UAY78" s="242"/>
      <c r="UAZ78" s="242"/>
      <c r="UBA78" s="242"/>
      <c r="UBB78" s="242"/>
      <c r="UBC78" s="242"/>
      <c r="UBD78" s="242"/>
      <c r="UBE78" s="242"/>
      <c r="UBF78" s="242"/>
      <c r="UBG78" s="242"/>
      <c r="UBH78" s="242"/>
      <c r="UBI78" s="242"/>
      <c r="UBJ78" s="242"/>
      <c r="UBK78" s="242"/>
      <c r="UBL78" s="242"/>
      <c r="UBM78" s="242"/>
      <c r="UBN78" s="242"/>
      <c r="UBO78" s="242"/>
      <c r="UBP78" s="242"/>
      <c r="UBQ78" s="242"/>
      <c r="UBR78" s="242"/>
      <c r="UBS78" s="242"/>
      <c r="UBT78" s="242"/>
      <c r="UBU78" s="242"/>
      <c r="UBV78" s="242"/>
      <c r="UBW78" s="242"/>
      <c r="UBX78" s="242"/>
      <c r="UBY78" s="242"/>
      <c r="UBZ78" s="242"/>
      <c r="UCA78" s="242"/>
      <c r="UCB78" s="242"/>
      <c r="UCC78" s="242"/>
      <c r="UCD78" s="242"/>
      <c r="UCE78" s="242"/>
      <c r="UCF78" s="242"/>
      <c r="UCG78" s="242"/>
      <c r="UCH78" s="242"/>
      <c r="UCI78" s="242"/>
      <c r="UCJ78" s="242"/>
      <c r="UCK78" s="242"/>
      <c r="UCL78" s="242"/>
      <c r="UCM78" s="242"/>
      <c r="UCN78" s="242"/>
      <c r="UCO78" s="242"/>
      <c r="UCP78" s="242"/>
      <c r="UCQ78" s="242"/>
      <c r="UCR78" s="242"/>
      <c r="UCS78" s="242"/>
      <c r="UCT78" s="242"/>
      <c r="UCU78" s="242"/>
      <c r="UCV78" s="242"/>
      <c r="UCW78" s="242"/>
      <c r="UCX78" s="242"/>
      <c r="UCY78" s="242"/>
      <c r="UCZ78" s="242"/>
      <c r="UDA78" s="242"/>
      <c r="UDB78" s="242"/>
      <c r="UDC78" s="242"/>
      <c r="UDD78" s="242"/>
      <c r="UDE78" s="242"/>
      <c r="UDF78" s="242"/>
      <c r="UDG78" s="242"/>
      <c r="UDH78" s="242"/>
      <c r="UDI78" s="242"/>
      <c r="UDJ78" s="242"/>
      <c r="UDK78" s="242"/>
      <c r="UDL78" s="242"/>
      <c r="UDM78" s="242"/>
      <c r="UDN78" s="242"/>
      <c r="UDO78" s="242"/>
      <c r="UDP78" s="242"/>
      <c r="UDQ78" s="242"/>
      <c r="UDR78" s="242"/>
      <c r="UDS78" s="242"/>
      <c r="UDT78" s="242"/>
      <c r="UDU78" s="242"/>
      <c r="UDV78" s="242"/>
      <c r="UDW78" s="242"/>
      <c r="UDX78" s="242"/>
      <c r="UDY78" s="242"/>
      <c r="UDZ78" s="242"/>
      <c r="UEA78" s="242"/>
      <c r="UEB78" s="242"/>
      <c r="UEC78" s="242"/>
      <c r="UED78" s="242"/>
      <c r="UEE78" s="242"/>
      <c r="UEF78" s="242"/>
      <c r="UEG78" s="242"/>
      <c r="UEH78" s="242"/>
      <c r="UEI78" s="242"/>
      <c r="UEJ78" s="242"/>
      <c r="UEK78" s="242"/>
      <c r="UEL78" s="242"/>
      <c r="UEM78" s="242"/>
      <c r="UEN78" s="242"/>
      <c r="UEO78" s="242"/>
      <c r="UEP78" s="242"/>
      <c r="UEQ78" s="242"/>
      <c r="UER78" s="242"/>
      <c r="UES78" s="242"/>
      <c r="UET78" s="242"/>
      <c r="UEU78" s="242"/>
      <c r="UEV78" s="242"/>
      <c r="UEW78" s="242"/>
      <c r="UEX78" s="242"/>
      <c r="UEY78" s="242"/>
      <c r="UEZ78" s="242"/>
      <c r="UFA78" s="242"/>
      <c r="UFB78" s="242"/>
      <c r="UFC78" s="242"/>
      <c r="UFD78" s="242"/>
      <c r="UFE78" s="242"/>
      <c r="UFF78" s="242"/>
      <c r="UFG78" s="242"/>
      <c r="UFH78" s="242"/>
      <c r="UFI78" s="242"/>
      <c r="UFJ78" s="242"/>
      <c r="UFK78" s="242"/>
      <c r="UFL78" s="242"/>
      <c r="UFM78" s="242"/>
      <c r="UFN78" s="242"/>
      <c r="UFO78" s="242"/>
      <c r="UFP78" s="242"/>
      <c r="UFQ78" s="242"/>
      <c r="UFR78" s="242"/>
      <c r="UFS78" s="242"/>
      <c r="UFT78" s="242"/>
      <c r="UFU78" s="242"/>
      <c r="UFV78" s="242"/>
      <c r="UFW78" s="242"/>
      <c r="UFX78" s="242"/>
      <c r="UFY78" s="242"/>
      <c r="UFZ78" s="242"/>
      <c r="UGA78" s="242"/>
      <c r="UGB78" s="242"/>
      <c r="UGC78" s="242"/>
      <c r="UGD78" s="242"/>
      <c r="UGE78" s="242"/>
      <c r="UGF78" s="242"/>
      <c r="UGG78" s="242"/>
      <c r="UGH78" s="242"/>
      <c r="UGI78" s="242"/>
      <c r="UGJ78" s="242"/>
      <c r="UGK78" s="242"/>
      <c r="UGL78" s="242"/>
      <c r="UGM78" s="242"/>
      <c r="UGN78" s="242"/>
      <c r="UGO78" s="242"/>
      <c r="UGP78" s="242"/>
      <c r="UGQ78" s="242"/>
      <c r="UGR78" s="242"/>
      <c r="UGS78" s="242"/>
      <c r="UGT78" s="242"/>
      <c r="UGU78" s="242"/>
      <c r="UGV78" s="242"/>
      <c r="UGW78" s="242"/>
      <c r="UGX78" s="242"/>
      <c r="UGY78" s="242"/>
      <c r="UGZ78" s="242"/>
      <c r="UHA78" s="242"/>
      <c r="UHB78" s="242"/>
      <c r="UHC78" s="242"/>
      <c r="UHD78" s="242"/>
      <c r="UHE78" s="242"/>
      <c r="UHF78" s="242"/>
      <c r="UHG78" s="242"/>
      <c r="UHH78" s="242"/>
      <c r="UHI78" s="242"/>
      <c r="UHJ78" s="242"/>
      <c r="UHK78" s="242"/>
      <c r="UHL78" s="242"/>
      <c r="UHM78" s="242"/>
      <c r="UHN78" s="242"/>
      <c r="UHO78" s="242"/>
      <c r="UHP78" s="242"/>
      <c r="UHQ78" s="242"/>
      <c r="UHR78" s="242"/>
      <c r="UHS78" s="242"/>
      <c r="UHT78" s="242"/>
      <c r="UHU78" s="242"/>
      <c r="UHV78" s="242"/>
      <c r="UHW78" s="242"/>
      <c r="UHX78" s="242"/>
      <c r="UHY78" s="242"/>
      <c r="UHZ78" s="242"/>
      <c r="UIA78" s="242"/>
      <c r="UIB78" s="242"/>
      <c r="UIC78" s="242"/>
      <c r="UID78" s="242"/>
      <c r="UIE78" s="242"/>
      <c r="UIF78" s="242"/>
      <c r="UIG78" s="242"/>
      <c r="UIH78" s="242"/>
      <c r="UII78" s="242"/>
      <c r="UIJ78" s="242"/>
      <c r="UIK78" s="242"/>
      <c r="UIL78" s="242"/>
      <c r="UIM78" s="242"/>
      <c r="UIN78" s="242"/>
      <c r="UIO78" s="242"/>
      <c r="UIP78" s="242"/>
      <c r="UIQ78" s="242"/>
      <c r="UIR78" s="242"/>
      <c r="UIS78" s="242"/>
      <c r="UIT78" s="242"/>
      <c r="UIU78" s="242"/>
      <c r="UIV78" s="242"/>
      <c r="UIW78" s="242"/>
      <c r="UIX78" s="242"/>
      <c r="UIY78" s="242"/>
      <c r="UIZ78" s="242"/>
      <c r="UJA78" s="242"/>
      <c r="UJB78" s="242"/>
      <c r="UJC78" s="242"/>
      <c r="UJD78" s="242"/>
      <c r="UJE78" s="242"/>
      <c r="UJF78" s="242"/>
      <c r="UJG78" s="242"/>
      <c r="UJH78" s="242"/>
      <c r="UJI78" s="242"/>
      <c r="UJJ78" s="242"/>
      <c r="UJK78" s="242"/>
      <c r="UJL78" s="242"/>
      <c r="UJM78" s="242"/>
      <c r="UJN78" s="242"/>
      <c r="UJO78" s="242"/>
      <c r="UJP78" s="242"/>
      <c r="UJQ78" s="242"/>
      <c r="UJR78" s="242"/>
      <c r="UJS78" s="242"/>
      <c r="UJT78" s="242"/>
      <c r="UJU78" s="242"/>
      <c r="UJV78" s="242"/>
      <c r="UJW78" s="242"/>
      <c r="UJX78" s="242"/>
      <c r="UJY78" s="242"/>
      <c r="UJZ78" s="242"/>
      <c r="UKA78" s="242"/>
      <c r="UKB78" s="242"/>
      <c r="UKC78" s="242"/>
      <c r="UKD78" s="242"/>
      <c r="UKE78" s="242"/>
      <c r="UKF78" s="242"/>
      <c r="UKG78" s="242"/>
      <c r="UKH78" s="242"/>
      <c r="UKI78" s="242"/>
      <c r="UKJ78" s="242"/>
      <c r="UKK78" s="242"/>
      <c r="UKL78" s="242"/>
      <c r="UKM78" s="242"/>
      <c r="UKN78" s="242"/>
      <c r="UKO78" s="242"/>
      <c r="UKP78" s="242"/>
      <c r="UKQ78" s="242"/>
      <c r="UKR78" s="242"/>
      <c r="UKS78" s="242"/>
      <c r="UKT78" s="242"/>
      <c r="UKU78" s="242"/>
      <c r="UKV78" s="242"/>
      <c r="UKW78" s="242"/>
      <c r="UKX78" s="242"/>
      <c r="UKY78" s="242"/>
      <c r="UKZ78" s="242"/>
      <c r="ULA78" s="242"/>
      <c r="ULB78" s="242"/>
      <c r="ULC78" s="242"/>
      <c r="ULD78" s="242"/>
      <c r="ULE78" s="242"/>
      <c r="ULF78" s="242"/>
      <c r="ULG78" s="242"/>
      <c r="ULH78" s="242"/>
      <c r="ULI78" s="242"/>
      <c r="ULJ78" s="242"/>
      <c r="ULK78" s="242"/>
      <c r="ULL78" s="242"/>
      <c r="ULM78" s="242"/>
      <c r="ULN78" s="242"/>
      <c r="ULO78" s="242"/>
      <c r="ULP78" s="242"/>
      <c r="ULQ78" s="242"/>
      <c r="ULR78" s="242"/>
      <c r="ULS78" s="242"/>
      <c r="ULT78" s="242"/>
      <c r="ULU78" s="242"/>
      <c r="ULV78" s="242"/>
      <c r="ULW78" s="242"/>
      <c r="ULX78" s="242"/>
      <c r="ULY78" s="242"/>
      <c r="ULZ78" s="242"/>
      <c r="UMA78" s="242"/>
      <c r="UMB78" s="242"/>
      <c r="UMC78" s="242"/>
      <c r="UMD78" s="242"/>
      <c r="UME78" s="242"/>
      <c r="UMF78" s="242"/>
      <c r="UMG78" s="242"/>
      <c r="UMH78" s="242"/>
      <c r="UMI78" s="242"/>
      <c r="UMJ78" s="242"/>
      <c r="UMK78" s="242"/>
      <c r="UML78" s="242"/>
      <c r="UMM78" s="242"/>
      <c r="UMN78" s="242"/>
      <c r="UMO78" s="242"/>
      <c r="UMP78" s="242"/>
      <c r="UMQ78" s="242"/>
      <c r="UMR78" s="242"/>
      <c r="UMS78" s="242"/>
      <c r="UMT78" s="242"/>
      <c r="UMU78" s="242"/>
      <c r="UMV78" s="242"/>
      <c r="UMW78" s="242"/>
      <c r="UMX78" s="242"/>
      <c r="UMY78" s="242"/>
      <c r="UMZ78" s="242"/>
      <c r="UNA78" s="242"/>
      <c r="UNB78" s="242"/>
      <c r="UNC78" s="242"/>
      <c r="UND78" s="242"/>
      <c r="UNE78" s="242"/>
      <c r="UNF78" s="242"/>
      <c r="UNG78" s="242"/>
      <c r="UNH78" s="242"/>
      <c r="UNI78" s="242"/>
      <c r="UNJ78" s="242"/>
      <c r="UNK78" s="242"/>
      <c r="UNL78" s="242"/>
      <c r="UNM78" s="242"/>
      <c r="UNN78" s="242"/>
      <c r="UNO78" s="242"/>
      <c r="UNP78" s="242"/>
      <c r="UNQ78" s="242"/>
      <c r="UNR78" s="242"/>
      <c r="UNS78" s="242"/>
      <c r="UNT78" s="242"/>
      <c r="UNU78" s="242"/>
      <c r="UNV78" s="242"/>
      <c r="UNW78" s="242"/>
      <c r="UNX78" s="242"/>
      <c r="UNY78" s="242"/>
      <c r="UNZ78" s="242"/>
      <c r="UOA78" s="242"/>
      <c r="UOB78" s="242"/>
      <c r="UOC78" s="242"/>
      <c r="UOD78" s="242"/>
      <c r="UOE78" s="242"/>
      <c r="UOF78" s="242"/>
      <c r="UOG78" s="242"/>
      <c r="UOH78" s="242"/>
      <c r="UOI78" s="242"/>
      <c r="UOJ78" s="242"/>
      <c r="UOK78" s="242"/>
      <c r="UOL78" s="242"/>
      <c r="UOM78" s="242"/>
      <c r="UON78" s="242"/>
      <c r="UOO78" s="242"/>
      <c r="UOP78" s="242"/>
      <c r="UOQ78" s="242"/>
      <c r="UOR78" s="242"/>
      <c r="UOS78" s="242"/>
      <c r="UOT78" s="242"/>
      <c r="UOU78" s="242"/>
      <c r="UOV78" s="242"/>
      <c r="UOW78" s="242"/>
      <c r="UOX78" s="242"/>
      <c r="UOY78" s="242"/>
      <c r="UOZ78" s="242"/>
      <c r="UPA78" s="242"/>
      <c r="UPB78" s="242"/>
      <c r="UPC78" s="242"/>
      <c r="UPD78" s="242"/>
      <c r="UPE78" s="242"/>
      <c r="UPF78" s="242"/>
      <c r="UPG78" s="242"/>
      <c r="UPH78" s="242"/>
      <c r="UPI78" s="242"/>
      <c r="UPJ78" s="242"/>
      <c r="UPK78" s="242"/>
      <c r="UPL78" s="242"/>
      <c r="UPM78" s="242"/>
      <c r="UPN78" s="242"/>
      <c r="UPO78" s="242"/>
      <c r="UPP78" s="242"/>
      <c r="UPQ78" s="242"/>
      <c r="UPR78" s="242"/>
      <c r="UPS78" s="242"/>
      <c r="UPT78" s="242"/>
      <c r="UPU78" s="242"/>
      <c r="UPV78" s="242"/>
      <c r="UPW78" s="242"/>
      <c r="UPX78" s="242"/>
      <c r="UPY78" s="242"/>
      <c r="UPZ78" s="242"/>
      <c r="UQA78" s="242"/>
      <c r="UQB78" s="242"/>
      <c r="UQC78" s="242"/>
      <c r="UQD78" s="242"/>
      <c r="UQE78" s="242"/>
      <c r="UQF78" s="242"/>
      <c r="UQG78" s="242"/>
      <c r="UQH78" s="242"/>
      <c r="UQI78" s="242"/>
      <c r="UQJ78" s="242"/>
      <c r="UQK78" s="242"/>
      <c r="UQL78" s="242"/>
      <c r="UQM78" s="242"/>
      <c r="UQN78" s="242"/>
      <c r="UQO78" s="242"/>
      <c r="UQP78" s="242"/>
      <c r="UQQ78" s="242"/>
      <c r="UQR78" s="242"/>
      <c r="UQS78" s="242"/>
      <c r="UQT78" s="242"/>
      <c r="UQU78" s="242"/>
      <c r="UQV78" s="242"/>
      <c r="UQW78" s="242"/>
      <c r="UQX78" s="242"/>
      <c r="UQY78" s="242"/>
      <c r="UQZ78" s="242"/>
      <c r="URA78" s="242"/>
      <c r="URB78" s="242"/>
      <c r="URC78" s="242"/>
      <c r="URD78" s="242"/>
      <c r="URE78" s="242"/>
      <c r="URF78" s="242"/>
      <c r="URG78" s="242"/>
      <c r="URH78" s="242"/>
      <c r="URI78" s="242"/>
      <c r="URJ78" s="242"/>
      <c r="URK78" s="242"/>
      <c r="URL78" s="242"/>
      <c r="URM78" s="242"/>
      <c r="URN78" s="242"/>
      <c r="URO78" s="242"/>
      <c r="URP78" s="242"/>
      <c r="URQ78" s="242"/>
      <c r="URR78" s="242"/>
      <c r="URS78" s="242"/>
      <c r="URT78" s="242"/>
      <c r="URU78" s="242"/>
      <c r="URV78" s="242"/>
      <c r="URW78" s="242"/>
      <c r="URX78" s="242"/>
      <c r="URY78" s="242"/>
      <c r="URZ78" s="242"/>
      <c r="USA78" s="242"/>
      <c r="USB78" s="242"/>
      <c r="USC78" s="242"/>
      <c r="USD78" s="242"/>
      <c r="USE78" s="242"/>
      <c r="USF78" s="242"/>
      <c r="USG78" s="242"/>
      <c r="USH78" s="242"/>
      <c r="USI78" s="242"/>
      <c r="USJ78" s="242"/>
      <c r="USK78" s="242"/>
      <c r="USL78" s="242"/>
      <c r="USM78" s="242"/>
      <c r="USN78" s="242"/>
      <c r="USO78" s="242"/>
      <c r="USP78" s="242"/>
      <c r="USQ78" s="242"/>
      <c r="USR78" s="242"/>
      <c r="USS78" s="242"/>
      <c r="UST78" s="242"/>
      <c r="USU78" s="242"/>
      <c r="USV78" s="242"/>
      <c r="USW78" s="242"/>
      <c r="USX78" s="242"/>
      <c r="USY78" s="242"/>
      <c r="USZ78" s="242"/>
      <c r="UTA78" s="242"/>
      <c r="UTB78" s="242"/>
      <c r="UTC78" s="242"/>
      <c r="UTD78" s="242"/>
      <c r="UTE78" s="242"/>
      <c r="UTF78" s="242"/>
      <c r="UTG78" s="242"/>
      <c r="UTH78" s="242"/>
      <c r="UTI78" s="242"/>
      <c r="UTJ78" s="242"/>
      <c r="UTK78" s="242"/>
      <c r="UTL78" s="242"/>
      <c r="UTM78" s="242"/>
      <c r="UTN78" s="242"/>
      <c r="UTO78" s="242"/>
      <c r="UTP78" s="242"/>
      <c r="UTQ78" s="242"/>
      <c r="UTR78" s="242"/>
      <c r="UTS78" s="242"/>
      <c r="UTT78" s="242"/>
      <c r="UTU78" s="242"/>
      <c r="UTV78" s="242"/>
      <c r="UTW78" s="242"/>
      <c r="UTX78" s="242"/>
      <c r="UTY78" s="242"/>
      <c r="UTZ78" s="242"/>
      <c r="UUA78" s="242"/>
      <c r="UUB78" s="242"/>
      <c r="UUC78" s="242"/>
      <c r="UUD78" s="242"/>
      <c r="UUE78" s="242"/>
      <c r="UUF78" s="242"/>
      <c r="UUG78" s="242"/>
      <c r="UUH78" s="242"/>
      <c r="UUI78" s="242"/>
      <c r="UUJ78" s="242"/>
      <c r="UUK78" s="242"/>
      <c r="UUL78" s="242"/>
      <c r="UUM78" s="242"/>
      <c r="UUN78" s="242"/>
      <c r="UUO78" s="242"/>
      <c r="UUP78" s="242"/>
      <c r="UUQ78" s="242"/>
      <c r="UUR78" s="242"/>
      <c r="UUS78" s="242"/>
      <c r="UUT78" s="242"/>
      <c r="UUU78" s="242"/>
      <c r="UUV78" s="242"/>
      <c r="UUW78" s="242"/>
      <c r="UUX78" s="242"/>
      <c r="UUY78" s="242"/>
      <c r="UUZ78" s="242"/>
      <c r="UVA78" s="242"/>
      <c r="UVB78" s="242"/>
      <c r="UVC78" s="242"/>
      <c r="UVD78" s="242"/>
      <c r="UVE78" s="242"/>
      <c r="UVF78" s="242"/>
      <c r="UVG78" s="242"/>
      <c r="UVH78" s="242"/>
      <c r="UVI78" s="242"/>
      <c r="UVJ78" s="242"/>
      <c r="UVK78" s="242"/>
      <c r="UVL78" s="242"/>
      <c r="UVM78" s="242"/>
      <c r="UVN78" s="242"/>
      <c r="UVO78" s="242"/>
      <c r="UVP78" s="242"/>
      <c r="UVQ78" s="242"/>
      <c r="UVR78" s="242"/>
      <c r="UVS78" s="242"/>
      <c r="UVT78" s="242"/>
      <c r="UVU78" s="242"/>
      <c r="UVV78" s="242"/>
      <c r="UVW78" s="242"/>
      <c r="UVX78" s="242"/>
      <c r="UVY78" s="242"/>
      <c r="UVZ78" s="242"/>
      <c r="UWA78" s="242"/>
      <c r="UWB78" s="242"/>
      <c r="UWC78" s="242"/>
      <c r="UWD78" s="242"/>
      <c r="UWE78" s="242"/>
      <c r="UWF78" s="242"/>
      <c r="UWG78" s="242"/>
      <c r="UWH78" s="242"/>
      <c r="UWI78" s="242"/>
      <c r="UWJ78" s="242"/>
      <c r="UWK78" s="242"/>
      <c r="UWL78" s="242"/>
      <c r="UWM78" s="242"/>
      <c r="UWN78" s="242"/>
      <c r="UWO78" s="242"/>
      <c r="UWP78" s="242"/>
      <c r="UWQ78" s="242"/>
      <c r="UWR78" s="242"/>
      <c r="UWS78" s="242"/>
      <c r="UWT78" s="242"/>
      <c r="UWU78" s="242"/>
      <c r="UWV78" s="242"/>
      <c r="UWW78" s="242"/>
      <c r="UWX78" s="242"/>
      <c r="UWY78" s="242"/>
      <c r="UWZ78" s="242"/>
      <c r="UXA78" s="242"/>
      <c r="UXB78" s="242"/>
      <c r="UXC78" s="242"/>
      <c r="UXD78" s="242"/>
      <c r="UXE78" s="242"/>
      <c r="UXF78" s="242"/>
      <c r="UXG78" s="242"/>
      <c r="UXH78" s="242"/>
      <c r="UXI78" s="242"/>
      <c r="UXJ78" s="242"/>
      <c r="UXK78" s="242"/>
      <c r="UXL78" s="242"/>
      <c r="UXM78" s="242"/>
      <c r="UXN78" s="242"/>
      <c r="UXO78" s="242"/>
      <c r="UXP78" s="242"/>
      <c r="UXQ78" s="242"/>
      <c r="UXR78" s="242"/>
      <c r="UXS78" s="242"/>
      <c r="UXT78" s="242"/>
      <c r="UXU78" s="242"/>
      <c r="UXV78" s="242"/>
      <c r="UXW78" s="242"/>
      <c r="UXX78" s="242"/>
      <c r="UXY78" s="242"/>
      <c r="UXZ78" s="242"/>
      <c r="UYA78" s="242"/>
      <c r="UYB78" s="242"/>
      <c r="UYC78" s="242"/>
      <c r="UYD78" s="242"/>
      <c r="UYE78" s="242"/>
      <c r="UYF78" s="242"/>
      <c r="UYG78" s="242"/>
      <c r="UYH78" s="242"/>
      <c r="UYI78" s="242"/>
      <c r="UYJ78" s="242"/>
      <c r="UYK78" s="242"/>
      <c r="UYL78" s="242"/>
      <c r="UYM78" s="242"/>
      <c r="UYN78" s="242"/>
      <c r="UYO78" s="242"/>
      <c r="UYP78" s="242"/>
      <c r="UYQ78" s="242"/>
      <c r="UYR78" s="242"/>
      <c r="UYS78" s="242"/>
      <c r="UYT78" s="242"/>
      <c r="UYU78" s="242"/>
      <c r="UYV78" s="242"/>
      <c r="UYW78" s="242"/>
      <c r="UYX78" s="242"/>
      <c r="UYY78" s="242"/>
      <c r="UYZ78" s="242"/>
      <c r="UZA78" s="242"/>
      <c r="UZB78" s="242"/>
      <c r="UZC78" s="242"/>
      <c r="UZD78" s="242"/>
      <c r="UZE78" s="242"/>
      <c r="UZF78" s="242"/>
      <c r="UZG78" s="242"/>
      <c r="UZH78" s="242"/>
      <c r="UZI78" s="242"/>
      <c r="UZJ78" s="242"/>
      <c r="UZK78" s="242"/>
      <c r="UZL78" s="242"/>
      <c r="UZM78" s="242"/>
      <c r="UZN78" s="242"/>
      <c r="UZO78" s="242"/>
      <c r="UZP78" s="242"/>
      <c r="UZQ78" s="242"/>
      <c r="UZR78" s="242"/>
      <c r="UZS78" s="242"/>
      <c r="UZT78" s="242"/>
      <c r="UZU78" s="242"/>
      <c r="UZV78" s="242"/>
      <c r="UZW78" s="242"/>
      <c r="UZX78" s="242"/>
      <c r="UZY78" s="242"/>
      <c r="UZZ78" s="242"/>
      <c r="VAA78" s="242"/>
      <c r="VAB78" s="242"/>
      <c r="VAC78" s="242"/>
      <c r="VAD78" s="242"/>
      <c r="VAE78" s="242"/>
      <c r="VAF78" s="242"/>
      <c r="VAG78" s="242"/>
      <c r="VAH78" s="242"/>
      <c r="VAI78" s="242"/>
      <c r="VAJ78" s="242"/>
      <c r="VAK78" s="242"/>
      <c r="VAL78" s="242"/>
      <c r="VAM78" s="242"/>
      <c r="VAN78" s="242"/>
      <c r="VAO78" s="242"/>
      <c r="VAP78" s="242"/>
      <c r="VAQ78" s="242"/>
      <c r="VAR78" s="242"/>
      <c r="VAS78" s="242"/>
      <c r="VAT78" s="242"/>
      <c r="VAU78" s="242"/>
      <c r="VAV78" s="242"/>
      <c r="VAW78" s="242"/>
      <c r="VAX78" s="242"/>
      <c r="VAY78" s="242"/>
      <c r="VAZ78" s="242"/>
      <c r="VBA78" s="242"/>
      <c r="VBB78" s="242"/>
      <c r="VBC78" s="242"/>
      <c r="VBD78" s="242"/>
      <c r="VBE78" s="242"/>
      <c r="VBF78" s="242"/>
      <c r="VBG78" s="242"/>
      <c r="VBH78" s="242"/>
      <c r="VBI78" s="242"/>
      <c r="VBJ78" s="242"/>
      <c r="VBK78" s="242"/>
      <c r="VBL78" s="242"/>
      <c r="VBM78" s="242"/>
      <c r="VBN78" s="242"/>
      <c r="VBO78" s="242"/>
      <c r="VBP78" s="242"/>
      <c r="VBQ78" s="242"/>
      <c r="VBR78" s="242"/>
      <c r="VBS78" s="242"/>
      <c r="VBT78" s="242"/>
      <c r="VBU78" s="242"/>
      <c r="VBV78" s="242"/>
      <c r="VBW78" s="242"/>
      <c r="VBX78" s="242"/>
      <c r="VBY78" s="242"/>
      <c r="VBZ78" s="242"/>
      <c r="VCA78" s="242"/>
      <c r="VCB78" s="242"/>
      <c r="VCC78" s="242"/>
      <c r="VCD78" s="242"/>
      <c r="VCE78" s="242"/>
      <c r="VCF78" s="242"/>
      <c r="VCG78" s="242"/>
      <c r="VCH78" s="242"/>
      <c r="VCI78" s="242"/>
      <c r="VCJ78" s="242"/>
      <c r="VCK78" s="242"/>
      <c r="VCL78" s="242"/>
      <c r="VCM78" s="242"/>
      <c r="VCN78" s="242"/>
      <c r="VCO78" s="242"/>
      <c r="VCP78" s="242"/>
      <c r="VCQ78" s="242"/>
      <c r="VCR78" s="242"/>
      <c r="VCS78" s="242"/>
      <c r="VCT78" s="242"/>
      <c r="VCU78" s="242"/>
      <c r="VCV78" s="242"/>
      <c r="VCW78" s="242"/>
      <c r="VCX78" s="242"/>
      <c r="VCY78" s="242"/>
      <c r="VCZ78" s="242"/>
      <c r="VDA78" s="242"/>
      <c r="VDB78" s="242"/>
      <c r="VDC78" s="242"/>
      <c r="VDD78" s="242"/>
      <c r="VDE78" s="242"/>
      <c r="VDF78" s="242"/>
      <c r="VDG78" s="242"/>
      <c r="VDH78" s="242"/>
      <c r="VDI78" s="242"/>
      <c r="VDJ78" s="242"/>
      <c r="VDK78" s="242"/>
      <c r="VDL78" s="242"/>
      <c r="VDM78" s="242"/>
      <c r="VDN78" s="242"/>
      <c r="VDO78" s="242"/>
      <c r="VDP78" s="242"/>
      <c r="VDQ78" s="242"/>
      <c r="VDR78" s="242"/>
      <c r="VDS78" s="242"/>
      <c r="VDT78" s="242"/>
      <c r="VDU78" s="242"/>
      <c r="VDV78" s="242"/>
      <c r="VDW78" s="242"/>
      <c r="VDX78" s="242"/>
      <c r="VDY78" s="242"/>
      <c r="VDZ78" s="242"/>
      <c r="VEA78" s="242"/>
      <c r="VEB78" s="242"/>
      <c r="VEC78" s="242"/>
      <c r="VED78" s="242"/>
      <c r="VEE78" s="242"/>
      <c r="VEF78" s="242"/>
      <c r="VEG78" s="242"/>
      <c r="VEH78" s="242"/>
      <c r="VEI78" s="242"/>
      <c r="VEJ78" s="242"/>
      <c r="VEK78" s="242"/>
      <c r="VEL78" s="242"/>
      <c r="VEM78" s="242"/>
      <c r="VEN78" s="242"/>
      <c r="VEO78" s="242"/>
      <c r="VEP78" s="242"/>
      <c r="VEQ78" s="242"/>
      <c r="VER78" s="242"/>
      <c r="VES78" s="242"/>
      <c r="VET78" s="242"/>
      <c r="VEU78" s="242"/>
      <c r="VEV78" s="242"/>
      <c r="VEW78" s="242"/>
      <c r="VEX78" s="242"/>
      <c r="VEY78" s="242"/>
      <c r="VEZ78" s="242"/>
      <c r="VFA78" s="242"/>
      <c r="VFB78" s="242"/>
      <c r="VFC78" s="242"/>
      <c r="VFD78" s="242"/>
      <c r="VFE78" s="242"/>
      <c r="VFF78" s="242"/>
      <c r="VFG78" s="242"/>
      <c r="VFH78" s="242"/>
      <c r="VFI78" s="242"/>
      <c r="VFJ78" s="242"/>
      <c r="VFK78" s="242"/>
      <c r="VFL78" s="242"/>
      <c r="VFM78" s="242"/>
      <c r="VFN78" s="242"/>
      <c r="VFO78" s="242"/>
      <c r="VFP78" s="242"/>
      <c r="VFQ78" s="242"/>
      <c r="VFR78" s="242"/>
      <c r="VFS78" s="242"/>
      <c r="VFT78" s="242"/>
      <c r="VFU78" s="242"/>
      <c r="VFV78" s="242"/>
      <c r="VFW78" s="242"/>
      <c r="VFX78" s="242"/>
      <c r="VFY78" s="242"/>
      <c r="VFZ78" s="242"/>
      <c r="VGA78" s="242"/>
      <c r="VGB78" s="242"/>
      <c r="VGC78" s="242"/>
      <c r="VGD78" s="242"/>
      <c r="VGE78" s="242"/>
      <c r="VGF78" s="242"/>
      <c r="VGG78" s="242"/>
      <c r="VGH78" s="242"/>
      <c r="VGI78" s="242"/>
      <c r="VGJ78" s="242"/>
      <c r="VGK78" s="242"/>
      <c r="VGL78" s="242"/>
      <c r="VGM78" s="242"/>
      <c r="VGN78" s="242"/>
      <c r="VGO78" s="242"/>
      <c r="VGP78" s="242"/>
      <c r="VGQ78" s="242"/>
      <c r="VGR78" s="242"/>
      <c r="VGS78" s="242"/>
      <c r="VGT78" s="242"/>
      <c r="VGU78" s="242"/>
      <c r="VGV78" s="242"/>
      <c r="VGW78" s="242"/>
      <c r="VGX78" s="242"/>
      <c r="VGY78" s="242"/>
      <c r="VGZ78" s="242"/>
      <c r="VHA78" s="242"/>
      <c r="VHB78" s="242"/>
      <c r="VHC78" s="242"/>
      <c r="VHD78" s="242"/>
      <c r="VHE78" s="242"/>
      <c r="VHF78" s="242"/>
      <c r="VHG78" s="242"/>
      <c r="VHH78" s="242"/>
      <c r="VHI78" s="242"/>
      <c r="VHJ78" s="242"/>
      <c r="VHK78" s="242"/>
      <c r="VHL78" s="242"/>
      <c r="VHM78" s="242"/>
      <c r="VHN78" s="242"/>
      <c r="VHO78" s="242"/>
      <c r="VHP78" s="242"/>
      <c r="VHQ78" s="242"/>
      <c r="VHR78" s="242"/>
      <c r="VHS78" s="242"/>
      <c r="VHT78" s="242"/>
      <c r="VHU78" s="242"/>
      <c r="VHV78" s="242"/>
      <c r="VHW78" s="242"/>
      <c r="VHX78" s="242"/>
      <c r="VHY78" s="242"/>
      <c r="VHZ78" s="242"/>
      <c r="VIA78" s="242"/>
      <c r="VIB78" s="242"/>
      <c r="VIC78" s="242"/>
      <c r="VID78" s="242"/>
      <c r="VIE78" s="242"/>
      <c r="VIF78" s="242"/>
      <c r="VIG78" s="242"/>
      <c r="VIH78" s="242"/>
      <c r="VII78" s="242"/>
      <c r="VIJ78" s="242"/>
      <c r="VIK78" s="242"/>
      <c r="VIL78" s="242"/>
      <c r="VIM78" s="242"/>
      <c r="VIN78" s="242"/>
      <c r="VIO78" s="242"/>
      <c r="VIP78" s="242"/>
      <c r="VIQ78" s="242"/>
      <c r="VIR78" s="242"/>
      <c r="VIS78" s="242"/>
      <c r="VIT78" s="242"/>
      <c r="VIU78" s="242"/>
      <c r="VIV78" s="242"/>
      <c r="VIW78" s="242"/>
      <c r="VIX78" s="242"/>
      <c r="VIY78" s="242"/>
      <c r="VIZ78" s="242"/>
      <c r="VJA78" s="242"/>
      <c r="VJB78" s="242"/>
      <c r="VJC78" s="242"/>
      <c r="VJD78" s="242"/>
      <c r="VJE78" s="242"/>
      <c r="VJF78" s="242"/>
      <c r="VJG78" s="242"/>
      <c r="VJH78" s="242"/>
      <c r="VJI78" s="242"/>
      <c r="VJJ78" s="242"/>
      <c r="VJK78" s="242"/>
      <c r="VJL78" s="242"/>
      <c r="VJM78" s="242"/>
      <c r="VJN78" s="242"/>
      <c r="VJO78" s="242"/>
      <c r="VJP78" s="242"/>
      <c r="VJQ78" s="242"/>
      <c r="VJR78" s="242"/>
      <c r="VJS78" s="242"/>
      <c r="VJT78" s="242"/>
      <c r="VJU78" s="242"/>
      <c r="VJV78" s="242"/>
      <c r="VJW78" s="242"/>
      <c r="VJX78" s="242"/>
      <c r="VJY78" s="242"/>
      <c r="VJZ78" s="242"/>
      <c r="VKA78" s="242"/>
      <c r="VKB78" s="242"/>
      <c r="VKC78" s="242"/>
      <c r="VKD78" s="242"/>
      <c r="VKE78" s="242"/>
      <c r="VKF78" s="242"/>
      <c r="VKG78" s="242"/>
      <c r="VKH78" s="242"/>
      <c r="VKI78" s="242"/>
      <c r="VKJ78" s="242"/>
      <c r="VKK78" s="242"/>
      <c r="VKL78" s="242"/>
      <c r="VKM78" s="242"/>
      <c r="VKN78" s="242"/>
      <c r="VKO78" s="242"/>
      <c r="VKP78" s="242"/>
      <c r="VKQ78" s="242"/>
      <c r="VKR78" s="242"/>
      <c r="VKS78" s="242"/>
      <c r="VKT78" s="242"/>
      <c r="VKU78" s="242"/>
      <c r="VKV78" s="242"/>
      <c r="VKW78" s="242"/>
      <c r="VKX78" s="242"/>
      <c r="VKY78" s="242"/>
      <c r="VKZ78" s="242"/>
      <c r="VLA78" s="242"/>
      <c r="VLB78" s="242"/>
      <c r="VLC78" s="242"/>
      <c r="VLD78" s="242"/>
      <c r="VLE78" s="242"/>
      <c r="VLF78" s="242"/>
      <c r="VLG78" s="242"/>
      <c r="VLH78" s="242"/>
      <c r="VLI78" s="242"/>
      <c r="VLJ78" s="242"/>
      <c r="VLK78" s="242"/>
      <c r="VLL78" s="242"/>
      <c r="VLM78" s="242"/>
      <c r="VLN78" s="242"/>
      <c r="VLO78" s="242"/>
      <c r="VLP78" s="242"/>
      <c r="VLQ78" s="242"/>
      <c r="VLR78" s="242"/>
      <c r="VLS78" s="242"/>
      <c r="VLT78" s="242"/>
      <c r="VLU78" s="242"/>
      <c r="VLV78" s="242"/>
      <c r="VLW78" s="242"/>
      <c r="VLX78" s="242"/>
      <c r="VLY78" s="242"/>
      <c r="VLZ78" s="242"/>
      <c r="VMA78" s="242"/>
      <c r="VMB78" s="242"/>
      <c r="VMC78" s="242"/>
      <c r="VMD78" s="242"/>
      <c r="VME78" s="242"/>
      <c r="VMF78" s="242"/>
      <c r="VMG78" s="242"/>
      <c r="VMH78" s="242"/>
      <c r="VMI78" s="242"/>
      <c r="VMJ78" s="242"/>
      <c r="VMK78" s="242"/>
      <c r="VML78" s="242"/>
      <c r="VMM78" s="242"/>
      <c r="VMN78" s="242"/>
      <c r="VMO78" s="242"/>
      <c r="VMP78" s="242"/>
      <c r="VMQ78" s="242"/>
      <c r="VMR78" s="242"/>
      <c r="VMS78" s="242"/>
      <c r="VMT78" s="242"/>
      <c r="VMU78" s="242"/>
      <c r="VMV78" s="242"/>
      <c r="VMW78" s="242"/>
      <c r="VMX78" s="242"/>
      <c r="VMY78" s="242"/>
      <c r="VMZ78" s="242"/>
      <c r="VNA78" s="242"/>
      <c r="VNB78" s="242"/>
      <c r="VNC78" s="242"/>
      <c r="VND78" s="242"/>
      <c r="VNE78" s="242"/>
      <c r="VNF78" s="242"/>
      <c r="VNG78" s="242"/>
      <c r="VNH78" s="242"/>
      <c r="VNI78" s="242"/>
      <c r="VNJ78" s="242"/>
      <c r="VNK78" s="242"/>
      <c r="VNL78" s="242"/>
      <c r="VNM78" s="242"/>
      <c r="VNN78" s="242"/>
      <c r="VNO78" s="242"/>
      <c r="VNP78" s="242"/>
      <c r="VNQ78" s="242"/>
      <c r="VNR78" s="242"/>
      <c r="VNS78" s="242"/>
      <c r="VNT78" s="242"/>
      <c r="VNU78" s="242"/>
      <c r="VNV78" s="242"/>
      <c r="VNW78" s="242"/>
      <c r="VNX78" s="242"/>
      <c r="VNY78" s="242"/>
      <c r="VNZ78" s="242"/>
      <c r="VOA78" s="242"/>
      <c r="VOB78" s="242"/>
      <c r="VOC78" s="242"/>
      <c r="VOD78" s="242"/>
      <c r="VOE78" s="242"/>
      <c r="VOF78" s="242"/>
      <c r="VOG78" s="242"/>
      <c r="VOH78" s="242"/>
      <c r="VOI78" s="242"/>
      <c r="VOJ78" s="242"/>
      <c r="VOK78" s="242"/>
      <c r="VOL78" s="242"/>
      <c r="VOM78" s="242"/>
      <c r="VON78" s="242"/>
      <c r="VOO78" s="242"/>
      <c r="VOP78" s="242"/>
      <c r="VOQ78" s="242"/>
      <c r="VOR78" s="242"/>
      <c r="VOS78" s="242"/>
      <c r="VOT78" s="242"/>
      <c r="VOU78" s="242"/>
      <c r="VOV78" s="242"/>
      <c r="VOW78" s="242"/>
      <c r="VOX78" s="242"/>
      <c r="VOY78" s="242"/>
      <c r="VOZ78" s="242"/>
      <c r="VPA78" s="242"/>
      <c r="VPB78" s="242"/>
      <c r="VPC78" s="242"/>
      <c r="VPD78" s="242"/>
      <c r="VPE78" s="242"/>
      <c r="VPF78" s="242"/>
      <c r="VPG78" s="242"/>
      <c r="VPH78" s="242"/>
      <c r="VPI78" s="242"/>
      <c r="VPJ78" s="242"/>
      <c r="VPK78" s="242"/>
      <c r="VPL78" s="242"/>
      <c r="VPM78" s="242"/>
      <c r="VPN78" s="242"/>
      <c r="VPO78" s="242"/>
      <c r="VPP78" s="242"/>
      <c r="VPQ78" s="242"/>
      <c r="VPR78" s="242"/>
      <c r="VPS78" s="242"/>
      <c r="VPT78" s="242"/>
      <c r="VPU78" s="242"/>
      <c r="VPV78" s="242"/>
      <c r="VPW78" s="242"/>
      <c r="VPX78" s="242"/>
      <c r="VPY78" s="242"/>
      <c r="VPZ78" s="242"/>
      <c r="VQA78" s="242"/>
      <c r="VQB78" s="242"/>
      <c r="VQC78" s="242"/>
      <c r="VQD78" s="242"/>
      <c r="VQE78" s="242"/>
      <c r="VQF78" s="242"/>
      <c r="VQG78" s="242"/>
      <c r="VQH78" s="242"/>
      <c r="VQI78" s="242"/>
      <c r="VQJ78" s="242"/>
      <c r="VQK78" s="242"/>
      <c r="VQL78" s="242"/>
      <c r="VQM78" s="242"/>
      <c r="VQN78" s="242"/>
      <c r="VQO78" s="242"/>
      <c r="VQP78" s="242"/>
      <c r="VQQ78" s="242"/>
      <c r="VQR78" s="242"/>
      <c r="VQS78" s="242"/>
      <c r="VQT78" s="242"/>
      <c r="VQU78" s="242"/>
      <c r="VQV78" s="242"/>
      <c r="VQW78" s="242"/>
      <c r="VQX78" s="242"/>
      <c r="VQY78" s="242"/>
      <c r="VQZ78" s="242"/>
      <c r="VRA78" s="242"/>
      <c r="VRB78" s="242"/>
      <c r="VRC78" s="242"/>
      <c r="VRD78" s="242"/>
      <c r="VRE78" s="242"/>
      <c r="VRF78" s="242"/>
      <c r="VRG78" s="242"/>
      <c r="VRH78" s="242"/>
      <c r="VRI78" s="242"/>
      <c r="VRJ78" s="242"/>
      <c r="VRK78" s="242"/>
      <c r="VRL78" s="242"/>
      <c r="VRM78" s="242"/>
      <c r="VRN78" s="242"/>
      <c r="VRO78" s="242"/>
      <c r="VRP78" s="242"/>
      <c r="VRQ78" s="242"/>
      <c r="VRR78" s="242"/>
      <c r="VRS78" s="242"/>
      <c r="VRT78" s="242"/>
      <c r="VRU78" s="242"/>
      <c r="VRV78" s="242"/>
      <c r="VRW78" s="242"/>
      <c r="VRX78" s="242"/>
      <c r="VRY78" s="242"/>
      <c r="VRZ78" s="242"/>
      <c r="VSA78" s="242"/>
      <c r="VSB78" s="242"/>
      <c r="VSC78" s="242"/>
      <c r="VSD78" s="242"/>
      <c r="VSE78" s="242"/>
      <c r="VSF78" s="242"/>
      <c r="VSG78" s="242"/>
      <c r="VSH78" s="242"/>
      <c r="VSI78" s="242"/>
      <c r="VSJ78" s="242"/>
      <c r="VSK78" s="242"/>
      <c r="VSL78" s="242"/>
      <c r="VSM78" s="242"/>
      <c r="VSN78" s="242"/>
      <c r="VSO78" s="242"/>
      <c r="VSP78" s="242"/>
      <c r="VSQ78" s="242"/>
      <c r="VSR78" s="242"/>
      <c r="VSS78" s="242"/>
      <c r="VST78" s="242"/>
      <c r="VSU78" s="242"/>
      <c r="VSV78" s="242"/>
      <c r="VSW78" s="242"/>
      <c r="VSX78" s="242"/>
      <c r="VSY78" s="242"/>
      <c r="VSZ78" s="242"/>
      <c r="VTA78" s="242"/>
      <c r="VTB78" s="242"/>
      <c r="VTC78" s="242"/>
      <c r="VTD78" s="242"/>
      <c r="VTE78" s="242"/>
      <c r="VTF78" s="242"/>
      <c r="VTG78" s="242"/>
      <c r="VTH78" s="242"/>
      <c r="VTI78" s="242"/>
      <c r="VTJ78" s="242"/>
      <c r="VTK78" s="242"/>
      <c r="VTL78" s="242"/>
      <c r="VTM78" s="242"/>
      <c r="VTN78" s="242"/>
      <c r="VTO78" s="242"/>
      <c r="VTP78" s="242"/>
      <c r="VTQ78" s="242"/>
      <c r="VTR78" s="242"/>
      <c r="VTS78" s="242"/>
      <c r="VTT78" s="242"/>
      <c r="VTU78" s="242"/>
      <c r="VTV78" s="242"/>
      <c r="VTW78" s="242"/>
      <c r="VTX78" s="242"/>
      <c r="VTY78" s="242"/>
      <c r="VTZ78" s="242"/>
      <c r="VUA78" s="242"/>
      <c r="VUB78" s="242"/>
      <c r="VUC78" s="242"/>
      <c r="VUD78" s="242"/>
      <c r="VUE78" s="242"/>
      <c r="VUF78" s="242"/>
      <c r="VUG78" s="242"/>
      <c r="VUH78" s="242"/>
      <c r="VUI78" s="242"/>
      <c r="VUJ78" s="242"/>
      <c r="VUK78" s="242"/>
      <c r="VUL78" s="242"/>
      <c r="VUM78" s="242"/>
      <c r="VUN78" s="242"/>
      <c r="VUO78" s="242"/>
      <c r="VUP78" s="242"/>
      <c r="VUQ78" s="242"/>
      <c r="VUR78" s="242"/>
      <c r="VUS78" s="242"/>
      <c r="VUT78" s="242"/>
      <c r="VUU78" s="242"/>
      <c r="VUV78" s="242"/>
      <c r="VUW78" s="242"/>
      <c r="VUX78" s="242"/>
      <c r="VUY78" s="242"/>
      <c r="VUZ78" s="242"/>
      <c r="VVA78" s="242"/>
      <c r="VVB78" s="242"/>
      <c r="VVC78" s="242"/>
      <c r="VVD78" s="242"/>
      <c r="VVE78" s="242"/>
      <c r="VVF78" s="242"/>
      <c r="VVG78" s="242"/>
      <c r="VVH78" s="242"/>
      <c r="VVI78" s="242"/>
      <c r="VVJ78" s="242"/>
      <c r="VVK78" s="242"/>
      <c r="VVL78" s="242"/>
      <c r="VVM78" s="242"/>
      <c r="VVN78" s="242"/>
      <c r="VVO78" s="242"/>
      <c r="VVP78" s="242"/>
      <c r="VVQ78" s="242"/>
      <c r="VVR78" s="242"/>
      <c r="VVS78" s="242"/>
      <c r="VVT78" s="242"/>
      <c r="VVU78" s="242"/>
      <c r="VVV78" s="242"/>
      <c r="VVW78" s="242"/>
      <c r="VVX78" s="242"/>
      <c r="VVY78" s="242"/>
      <c r="VVZ78" s="242"/>
      <c r="VWA78" s="242"/>
      <c r="VWB78" s="242"/>
      <c r="VWC78" s="242"/>
      <c r="VWD78" s="242"/>
      <c r="VWE78" s="242"/>
      <c r="VWF78" s="242"/>
      <c r="VWG78" s="242"/>
      <c r="VWH78" s="242"/>
      <c r="VWI78" s="242"/>
      <c r="VWJ78" s="242"/>
      <c r="VWK78" s="242"/>
      <c r="VWL78" s="242"/>
      <c r="VWM78" s="242"/>
      <c r="VWN78" s="242"/>
      <c r="VWO78" s="242"/>
      <c r="VWP78" s="242"/>
      <c r="VWQ78" s="242"/>
      <c r="VWR78" s="242"/>
      <c r="VWS78" s="242"/>
      <c r="VWT78" s="242"/>
      <c r="VWU78" s="242"/>
      <c r="VWV78" s="242"/>
      <c r="VWW78" s="242"/>
      <c r="VWX78" s="242"/>
      <c r="VWY78" s="242"/>
      <c r="VWZ78" s="242"/>
      <c r="VXA78" s="242"/>
      <c r="VXB78" s="242"/>
      <c r="VXC78" s="242"/>
      <c r="VXD78" s="242"/>
      <c r="VXE78" s="242"/>
      <c r="VXF78" s="242"/>
      <c r="VXG78" s="242"/>
      <c r="VXH78" s="242"/>
      <c r="VXI78" s="242"/>
      <c r="VXJ78" s="242"/>
      <c r="VXK78" s="242"/>
      <c r="VXL78" s="242"/>
      <c r="VXM78" s="242"/>
      <c r="VXN78" s="242"/>
      <c r="VXO78" s="242"/>
      <c r="VXP78" s="242"/>
      <c r="VXQ78" s="242"/>
      <c r="VXR78" s="242"/>
      <c r="VXS78" s="242"/>
      <c r="VXT78" s="242"/>
      <c r="VXU78" s="242"/>
      <c r="VXV78" s="242"/>
      <c r="VXW78" s="242"/>
      <c r="VXX78" s="242"/>
      <c r="VXY78" s="242"/>
      <c r="VXZ78" s="242"/>
      <c r="VYA78" s="242"/>
      <c r="VYB78" s="242"/>
      <c r="VYC78" s="242"/>
      <c r="VYD78" s="242"/>
      <c r="VYE78" s="242"/>
      <c r="VYF78" s="242"/>
      <c r="VYG78" s="242"/>
      <c r="VYH78" s="242"/>
      <c r="VYI78" s="242"/>
      <c r="VYJ78" s="242"/>
      <c r="VYK78" s="242"/>
      <c r="VYL78" s="242"/>
      <c r="VYM78" s="242"/>
      <c r="VYN78" s="242"/>
      <c r="VYO78" s="242"/>
      <c r="VYP78" s="242"/>
      <c r="VYQ78" s="242"/>
      <c r="VYR78" s="242"/>
      <c r="VYS78" s="242"/>
      <c r="VYT78" s="242"/>
      <c r="VYU78" s="242"/>
      <c r="VYV78" s="242"/>
      <c r="VYW78" s="242"/>
      <c r="VYX78" s="242"/>
      <c r="VYY78" s="242"/>
      <c r="VYZ78" s="242"/>
      <c r="VZA78" s="242"/>
      <c r="VZB78" s="242"/>
      <c r="VZC78" s="242"/>
      <c r="VZD78" s="242"/>
      <c r="VZE78" s="242"/>
      <c r="VZF78" s="242"/>
      <c r="VZG78" s="242"/>
      <c r="VZH78" s="242"/>
      <c r="VZI78" s="242"/>
      <c r="VZJ78" s="242"/>
      <c r="VZK78" s="242"/>
      <c r="VZL78" s="242"/>
      <c r="VZM78" s="242"/>
      <c r="VZN78" s="242"/>
      <c r="VZO78" s="242"/>
      <c r="VZP78" s="242"/>
      <c r="VZQ78" s="242"/>
      <c r="VZR78" s="242"/>
      <c r="VZS78" s="242"/>
      <c r="VZT78" s="242"/>
      <c r="VZU78" s="242"/>
      <c r="VZV78" s="242"/>
      <c r="VZW78" s="242"/>
      <c r="VZX78" s="242"/>
      <c r="VZY78" s="242"/>
      <c r="VZZ78" s="242"/>
      <c r="WAA78" s="242"/>
      <c r="WAB78" s="242"/>
      <c r="WAC78" s="242"/>
      <c r="WAD78" s="242"/>
      <c r="WAE78" s="242"/>
      <c r="WAF78" s="242"/>
      <c r="WAG78" s="242"/>
      <c r="WAH78" s="242"/>
      <c r="WAI78" s="242"/>
      <c r="WAJ78" s="242"/>
      <c r="WAK78" s="242"/>
      <c r="WAL78" s="242"/>
      <c r="WAM78" s="242"/>
      <c r="WAN78" s="242"/>
      <c r="WAO78" s="242"/>
      <c r="WAP78" s="242"/>
      <c r="WAQ78" s="242"/>
      <c r="WAR78" s="242"/>
      <c r="WAS78" s="242"/>
      <c r="WAT78" s="242"/>
      <c r="WAU78" s="242"/>
      <c r="WAV78" s="242"/>
      <c r="WAW78" s="242"/>
      <c r="WAX78" s="242"/>
      <c r="WAY78" s="242"/>
      <c r="WAZ78" s="242"/>
      <c r="WBA78" s="242"/>
      <c r="WBB78" s="242"/>
      <c r="WBC78" s="242"/>
      <c r="WBD78" s="242"/>
      <c r="WBE78" s="242"/>
      <c r="WBF78" s="242"/>
      <c r="WBG78" s="242"/>
      <c r="WBH78" s="242"/>
      <c r="WBI78" s="242"/>
      <c r="WBJ78" s="242"/>
      <c r="WBK78" s="242"/>
      <c r="WBL78" s="242"/>
      <c r="WBM78" s="242"/>
      <c r="WBN78" s="242"/>
      <c r="WBO78" s="242"/>
      <c r="WBP78" s="242"/>
      <c r="WBQ78" s="242"/>
      <c r="WBR78" s="242"/>
      <c r="WBS78" s="242"/>
      <c r="WBT78" s="242"/>
      <c r="WBU78" s="242"/>
      <c r="WBV78" s="242"/>
      <c r="WBW78" s="242"/>
      <c r="WBX78" s="242"/>
      <c r="WBY78" s="242"/>
      <c r="WBZ78" s="242"/>
      <c r="WCA78" s="242"/>
      <c r="WCB78" s="242"/>
      <c r="WCC78" s="242"/>
      <c r="WCD78" s="242"/>
      <c r="WCE78" s="242"/>
      <c r="WCF78" s="242"/>
      <c r="WCG78" s="242"/>
      <c r="WCH78" s="242"/>
      <c r="WCI78" s="242"/>
      <c r="WCJ78" s="242"/>
      <c r="WCK78" s="242"/>
      <c r="WCL78" s="242"/>
      <c r="WCM78" s="242"/>
      <c r="WCN78" s="242"/>
      <c r="WCO78" s="242"/>
      <c r="WCP78" s="242"/>
      <c r="WCQ78" s="242"/>
      <c r="WCR78" s="242"/>
      <c r="WCS78" s="242"/>
      <c r="WCT78" s="242"/>
      <c r="WCU78" s="242"/>
      <c r="WCV78" s="242"/>
      <c r="WCW78" s="242"/>
      <c r="WCX78" s="242"/>
      <c r="WCY78" s="242"/>
      <c r="WCZ78" s="242"/>
      <c r="WDA78" s="242"/>
      <c r="WDB78" s="242"/>
      <c r="WDC78" s="242"/>
      <c r="WDD78" s="242"/>
      <c r="WDE78" s="242"/>
      <c r="WDF78" s="242"/>
      <c r="WDG78" s="242"/>
      <c r="WDH78" s="242"/>
      <c r="WDI78" s="242"/>
      <c r="WDJ78" s="242"/>
      <c r="WDK78" s="242"/>
      <c r="WDL78" s="242"/>
      <c r="WDM78" s="242"/>
      <c r="WDN78" s="242"/>
      <c r="WDO78" s="242"/>
      <c r="WDP78" s="242"/>
      <c r="WDQ78" s="242"/>
      <c r="WDR78" s="242"/>
      <c r="WDS78" s="242"/>
      <c r="WDT78" s="242"/>
      <c r="WDU78" s="242"/>
      <c r="WDV78" s="242"/>
      <c r="WDW78" s="242"/>
      <c r="WDX78" s="242"/>
      <c r="WDY78" s="242"/>
      <c r="WDZ78" s="242"/>
      <c r="WEA78" s="242"/>
      <c r="WEB78" s="242"/>
      <c r="WEC78" s="242"/>
      <c r="WED78" s="242"/>
      <c r="WEE78" s="242"/>
      <c r="WEF78" s="242"/>
      <c r="WEG78" s="242"/>
      <c r="WEH78" s="242"/>
      <c r="WEI78" s="242"/>
      <c r="WEJ78" s="242"/>
      <c r="WEK78" s="242"/>
      <c r="WEL78" s="242"/>
      <c r="WEM78" s="242"/>
      <c r="WEN78" s="242"/>
      <c r="WEO78" s="242"/>
      <c r="WEP78" s="242"/>
      <c r="WEQ78" s="242"/>
      <c r="WER78" s="242"/>
      <c r="WES78" s="242"/>
      <c r="WET78" s="242"/>
      <c r="WEU78" s="242"/>
      <c r="WEV78" s="242"/>
      <c r="WEW78" s="242"/>
      <c r="WEX78" s="242"/>
      <c r="WEY78" s="242"/>
      <c r="WEZ78" s="242"/>
      <c r="WFA78" s="242"/>
      <c r="WFB78" s="242"/>
      <c r="WFC78" s="242"/>
      <c r="WFD78" s="242"/>
      <c r="WFE78" s="242"/>
      <c r="WFF78" s="242"/>
      <c r="WFG78" s="242"/>
      <c r="WFH78" s="242"/>
      <c r="WFI78" s="242"/>
      <c r="WFJ78" s="242"/>
      <c r="WFK78" s="242"/>
      <c r="WFL78" s="242"/>
      <c r="WFM78" s="242"/>
      <c r="WFN78" s="242"/>
      <c r="WFO78" s="242"/>
      <c r="WFP78" s="242"/>
      <c r="WFQ78" s="242"/>
      <c r="WFR78" s="242"/>
      <c r="WFS78" s="242"/>
      <c r="WFT78" s="242"/>
      <c r="WFU78" s="242"/>
      <c r="WFV78" s="242"/>
      <c r="WFW78" s="242"/>
      <c r="WFX78" s="242"/>
      <c r="WFY78" s="242"/>
      <c r="WFZ78" s="242"/>
      <c r="WGA78" s="242"/>
      <c r="WGB78" s="242"/>
      <c r="WGC78" s="242"/>
      <c r="WGD78" s="242"/>
      <c r="WGE78" s="242"/>
      <c r="WGF78" s="242"/>
      <c r="WGG78" s="242"/>
      <c r="WGH78" s="242"/>
      <c r="WGI78" s="242"/>
      <c r="WGJ78" s="242"/>
      <c r="WGK78" s="242"/>
      <c r="WGL78" s="242"/>
      <c r="WGM78" s="242"/>
      <c r="WGN78" s="242"/>
      <c r="WGO78" s="242"/>
      <c r="WGP78" s="242"/>
      <c r="WGQ78" s="242"/>
      <c r="WGR78" s="242"/>
      <c r="WGS78" s="242"/>
      <c r="WGT78" s="242"/>
      <c r="WGU78" s="242"/>
      <c r="WGV78" s="242"/>
      <c r="WGW78" s="242"/>
      <c r="WGX78" s="242"/>
      <c r="WGY78" s="242"/>
      <c r="WGZ78" s="242"/>
      <c r="WHA78" s="242"/>
      <c r="WHB78" s="242"/>
      <c r="WHC78" s="242"/>
      <c r="WHD78" s="242"/>
      <c r="WHE78" s="242"/>
      <c r="WHF78" s="242"/>
      <c r="WHG78" s="242"/>
      <c r="WHH78" s="242"/>
      <c r="WHI78" s="242"/>
      <c r="WHJ78" s="242"/>
      <c r="WHK78" s="242"/>
      <c r="WHL78" s="242"/>
      <c r="WHM78" s="242"/>
      <c r="WHN78" s="242"/>
      <c r="WHO78" s="242"/>
      <c r="WHP78" s="242"/>
      <c r="WHQ78" s="242"/>
      <c r="WHR78" s="242"/>
      <c r="WHS78" s="242"/>
      <c r="WHT78" s="242"/>
      <c r="WHU78" s="242"/>
      <c r="WHV78" s="242"/>
      <c r="WHW78" s="242"/>
      <c r="WHX78" s="242"/>
      <c r="WHY78" s="242"/>
      <c r="WHZ78" s="242"/>
      <c r="WIA78" s="242"/>
      <c r="WIB78" s="242"/>
      <c r="WIC78" s="242"/>
      <c r="WID78" s="242"/>
      <c r="WIE78" s="242"/>
      <c r="WIF78" s="242"/>
      <c r="WIG78" s="242"/>
      <c r="WIH78" s="242"/>
      <c r="WII78" s="242"/>
      <c r="WIJ78" s="242"/>
      <c r="WIK78" s="242"/>
      <c r="WIL78" s="242"/>
      <c r="WIM78" s="242"/>
      <c r="WIN78" s="242"/>
      <c r="WIO78" s="242"/>
      <c r="WIP78" s="242"/>
      <c r="WIQ78" s="242"/>
      <c r="WIR78" s="242"/>
      <c r="WIS78" s="242"/>
      <c r="WIT78" s="242"/>
      <c r="WIU78" s="242"/>
      <c r="WIV78" s="242"/>
      <c r="WIW78" s="242"/>
      <c r="WIX78" s="242"/>
      <c r="WIY78" s="242"/>
      <c r="WIZ78" s="242"/>
      <c r="WJA78" s="242"/>
      <c r="WJB78" s="242"/>
      <c r="WJC78" s="242"/>
      <c r="WJD78" s="242"/>
      <c r="WJE78" s="242"/>
      <c r="WJF78" s="242"/>
      <c r="WJG78" s="242"/>
      <c r="WJH78" s="242"/>
      <c r="WJI78" s="242"/>
      <c r="WJJ78" s="242"/>
      <c r="WJK78" s="242"/>
      <c r="WJL78" s="242"/>
      <c r="WJM78" s="242"/>
      <c r="WJN78" s="242"/>
      <c r="WJO78" s="242"/>
      <c r="WJP78" s="242"/>
      <c r="WJQ78" s="242"/>
      <c r="WJR78" s="242"/>
      <c r="WJS78" s="242"/>
      <c r="WJT78" s="242"/>
      <c r="WJU78" s="242"/>
      <c r="WJV78" s="242"/>
      <c r="WJW78" s="242"/>
      <c r="WJX78" s="242"/>
      <c r="WJY78" s="242"/>
      <c r="WJZ78" s="242"/>
      <c r="WKA78" s="242"/>
      <c r="WKB78" s="242"/>
      <c r="WKC78" s="242"/>
      <c r="WKD78" s="242"/>
      <c r="WKE78" s="242"/>
      <c r="WKF78" s="242"/>
      <c r="WKG78" s="242"/>
      <c r="WKH78" s="242"/>
      <c r="WKI78" s="242"/>
      <c r="WKJ78" s="242"/>
      <c r="WKK78" s="242"/>
      <c r="WKL78" s="242"/>
      <c r="WKM78" s="242"/>
      <c r="WKN78" s="242"/>
      <c r="WKO78" s="242"/>
      <c r="WKP78" s="242"/>
      <c r="WKQ78" s="242"/>
      <c r="WKR78" s="242"/>
      <c r="WKS78" s="242"/>
      <c r="WKT78" s="242"/>
      <c r="WKU78" s="242"/>
      <c r="WKV78" s="242"/>
      <c r="WKW78" s="242"/>
      <c r="WKX78" s="242"/>
      <c r="WKY78" s="242"/>
      <c r="WKZ78" s="242"/>
      <c r="WLA78" s="242"/>
      <c r="WLB78" s="242"/>
      <c r="WLC78" s="242"/>
      <c r="WLD78" s="242"/>
      <c r="WLE78" s="242"/>
      <c r="WLF78" s="242"/>
      <c r="WLG78" s="242"/>
      <c r="WLH78" s="242"/>
      <c r="WLI78" s="242"/>
      <c r="WLJ78" s="242"/>
      <c r="WLK78" s="242"/>
      <c r="WLL78" s="242"/>
      <c r="WLM78" s="242"/>
      <c r="WLN78" s="242"/>
      <c r="WLO78" s="242"/>
      <c r="WLP78" s="242"/>
      <c r="WLQ78" s="242"/>
      <c r="WLR78" s="242"/>
      <c r="WLS78" s="242"/>
      <c r="WLT78" s="242"/>
      <c r="WLU78" s="242"/>
      <c r="WLV78" s="242"/>
      <c r="WLW78" s="242"/>
      <c r="WLX78" s="242"/>
      <c r="WLY78" s="242"/>
      <c r="WLZ78" s="242"/>
      <c r="WMA78" s="242"/>
      <c r="WMB78" s="242"/>
      <c r="WMC78" s="242"/>
      <c r="WMD78" s="242"/>
      <c r="WME78" s="242"/>
      <c r="WMF78" s="242"/>
      <c r="WMG78" s="242"/>
      <c r="WMH78" s="242"/>
      <c r="WMI78" s="242"/>
      <c r="WMJ78" s="242"/>
      <c r="WMK78" s="242"/>
      <c r="WML78" s="242"/>
      <c r="WMM78" s="242"/>
      <c r="WMN78" s="242"/>
      <c r="WMO78" s="242"/>
      <c r="WMP78" s="242"/>
      <c r="WMQ78" s="242"/>
      <c r="WMR78" s="242"/>
      <c r="WMS78" s="242"/>
      <c r="WMT78" s="242"/>
      <c r="WMU78" s="242"/>
      <c r="WMV78" s="242"/>
      <c r="WMW78" s="242"/>
      <c r="WMX78" s="242"/>
      <c r="WMY78" s="242"/>
      <c r="WMZ78" s="242"/>
      <c r="WNA78" s="242"/>
      <c r="WNB78" s="242"/>
      <c r="WNC78" s="242"/>
      <c r="WND78" s="242"/>
      <c r="WNE78" s="242"/>
      <c r="WNF78" s="242"/>
      <c r="WNG78" s="242"/>
      <c r="WNH78" s="242"/>
      <c r="WNI78" s="242"/>
      <c r="WNJ78" s="242"/>
      <c r="WNK78" s="242"/>
      <c r="WNL78" s="242"/>
      <c r="WNM78" s="242"/>
      <c r="WNN78" s="242"/>
      <c r="WNO78" s="242"/>
      <c r="WNP78" s="242"/>
      <c r="WNQ78" s="242"/>
      <c r="WNR78" s="242"/>
      <c r="WNS78" s="242"/>
      <c r="WNT78" s="242"/>
      <c r="WNU78" s="242"/>
      <c r="WNV78" s="242"/>
      <c r="WNW78" s="242"/>
      <c r="WNX78" s="242"/>
      <c r="WNY78" s="242"/>
      <c r="WNZ78" s="242"/>
      <c r="WOA78" s="242"/>
      <c r="WOB78" s="242"/>
      <c r="WOC78" s="242"/>
      <c r="WOD78" s="242"/>
      <c r="WOE78" s="242"/>
      <c r="WOF78" s="242"/>
      <c r="WOG78" s="242"/>
      <c r="WOH78" s="242"/>
      <c r="WOI78" s="242"/>
      <c r="WOJ78" s="242"/>
      <c r="WOK78" s="242"/>
      <c r="WOL78" s="242"/>
      <c r="WOM78" s="242"/>
      <c r="WON78" s="242"/>
      <c r="WOO78" s="242"/>
      <c r="WOP78" s="242"/>
      <c r="WOQ78" s="242"/>
      <c r="WOR78" s="242"/>
      <c r="WOS78" s="242"/>
      <c r="WOT78" s="242"/>
      <c r="WOU78" s="242"/>
      <c r="WOV78" s="242"/>
      <c r="WOW78" s="242"/>
      <c r="WOX78" s="242"/>
      <c r="WOY78" s="242"/>
      <c r="WOZ78" s="242"/>
      <c r="WPA78" s="242"/>
      <c r="WPB78" s="242"/>
      <c r="WPC78" s="242"/>
      <c r="WPD78" s="242"/>
      <c r="WPE78" s="242"/>
      <c r="WPF78" s="242"/>
      <c r="WPG78" s="242"/>
      <c r="WPH78" s="242"/>
      <c r="WPI78" s="242"/>
      <c r="WPJ78" s="242"/>
      <c r="WPK78" s="242"/>
      <c r="WPL78" s="242"/>
      <c r="WPM78" s="242"/>
      <c r="WPN78" s="242"/>
      <c r="WPO78" s="242"/>
      <c r="WPP78" s="242"/>
      <c r="WPQ78" s="242"/>
      <c r="WPR78" s="242"/>
      <c r="WPS78" s="242"/>
      <c r="WPT78" s="242"/>
      <c r="WPU78" s="242"/>
      <c r="WPV78" s="242"/>
      <c r="WPW78" s="242"/>
      <c r="WPX78" s="242"/>
      <c r="WPY78" s="242"/>
      <c r="WPZ78" s="242"/>
      <c r="WQA78" s="242"/>
      <c r="WQB78" s="242"/>
      <c r="WQC78" s="242"/>
      <c r="WQD78" s="242"/>
      <c r="WQE78" s="242"/>
      <c r="WQF78" s="242"/>
      <c r="WQG78" s="242"/>
      <c r="WQH78" s="242"/>
      <c r="WQI78" s="242"/>
      <c r="WQJ78" s="242"/>
      <c r="WQK78" s="242"/>
      <c r="WQL78" s="242"/>
      <c r="WQM78" s="242"/>
      <c r="WQN78" s="242"/>
      <c r="WQO78" s="242"/>
      <c r="WQP78" s="242"/>
      <c r="WQQ78" s="242"/>
      <c r="WQR78" s="242"/>
      <c r="WQS78" s="242"/>
      <c r="WQT78" s="242"/>
      <c r="WQU78" s="242"/>
      <c r="WQV78" s="242"/>
      <c r="WQW78" s="242"/>
      <c r="WQX78" s="242"/>
      <c r="WQY78" s="242"/>
      <c r="WQZ78" s="242"/>
      <c r="WRA78" s="242"/>
      <c r="WRB78" s="242"/>
      <c r="WRC78" s="242"/>
      <c r="WRD78" s="242"/>
      <c r="WRE78" s="242"/>
      <c r="WRF78" s="242"/>
      <c r="WRG78" s="242"/>
      <c r="WRH78" s="242"/>
      <c r="WRI78" s="242"/>
      <c r="WRJ78" s="242"/>
      <c r="WRK78" s="242"/>
      <c r="WRL78" s="242"/>
      <c r="WRM78" s="242"/>
      <c r="WRN78" s="242"/>
      <c r="WRO78" s="242"/>
      <c r="WRP78" s="242"/>
      <c r="WRQ78" s="242"/>
      <c r="WRR78" s="242"/>
      <c r="WRS78" s="242"/>
      <c r="WRT78" s="242"/>
      <c r="WRU78" s="242"/>
      <c r="WRV78" s="242"/>
      <c r="WRW78" s="242"/>
      <c r="WRX78" s="242"/>
      <c r="WRY78" s="242"/>
      <c r="WRZ78" s="242"/>
      <c r="WSA78" s="242"/>
      <c r="WSB78" s="242"/>
      <c r="WSC78" s="242"/>
      <c r="WSD78" s="242"/>
      <c r="WSE78" s="242"/>
      <c r="WSF78" s="242"/>
      <c r="WSG78" s="242"/>
      <c r="WSH78" s="242"/>
      <c r="WSI78" s="242"/>
      <c r="WSJ78" s="242"/>
      <c r="WSK78" s="242"/>
      <c r="WSL78" s="242"/>
      <c r="WSM78" s="242"/>
      <c r="WSN78" s="242"/>
      <c r="WSO78" s="242"/>
      <c r="WSP78" s="242"/>
      <c r="WSQ78" s="242"/>
      <c r="WSR78" s="242"/>
      <c r="WSS78" s="242"/>
      <c r="WST78" s="242"/>
      <c r="WSU78" s="242"/>
      <c r="WSV78" s="242"/>
      <c r="WSW78" s="242"/>
      <c r="WSX78" s="242"/>
      <c r="WSY78" s="242"/>
      <c r="WSZ78" s="242"/>
      <c r="WTA78" s="242"/>
      <c r="WTB78" s="242"/>
      <c r="WTC78" s="242"/>
      <c r="WTD78" s="242"/>
      <c r="WTE78" s="242"/>
      <c r="WTF78" s="242"/>
      <c r="WTG78" s="242"/>
      <c r="WTH78" s="242"/>
      <c r="WTI78" s="242"/>
      <c r="WTJ78" s="242"/>
      <c r="WTK78" s="242"/>
      <c r="WTL78" s="242"/>
      <c r="WTM78" s="242"/>
      <c r="WTN78" s="242"/>
      <c r="WTO78" s="242"/>
      <c r="WTP78" s="242"/>
      <c r="WTQ78" s="242"/>
      <c r="WTR78" s="242"/>
      <c r="WTS78" s="242"/>
      <c r="WTT78" s="242"/>
      <c r="WTU78" s="242"/>
      <c r="WTV78" s="242"/>
      <c r="WTW78" s="242"/>
      <c r="WTX78" s="242"/>
      <c r="WTY78" s="242"/>
      <c r="WTZ78" s="242"/>
      <c r="WUA78" s="242"/>
      <c r="WUB78" s="242"/>
      <c r="WUC78" s="242"/>
      <c r="WUD78" s="242"/>
      <c r="WUE78" s="242"/>
      <c r="WUF78" s="242"/>
      <c r="WUG78" s="242"/>
      <c r="WUH78" s="242"/>
      <c r="WUI78" s="242"/>
      <c r="WUJ78" s="242"/>
      <c r="WUK78" s="242"/>
      <c r="WUL78" s="242"/>
      <c r="WUM78" s="242"/>
      <c r="WUN78" s="242"/>
      <c r="WUO78" s="242"/>
      <c r="WUP78" s="242"/>
      <c r="WUQ78" s="242"/>
      <c r="WUR78" s="242"/>
      <c r="WUS78" s="242"/>
      <c r="WUT78" s="242"/>
      <c r="WUU78" s="242"/>
      <c r="WUV78" s="242"/>
      <c r="WUW78" s="242"/>
      <c r="WUX78" s="242"/>
      <c r="WUY78" s="242"/>
      <c r="WUZ78" s="242"/>
      <c r="WVA78" s="242"/>
      <c r="WVB78" s="242"/>
      <c r="WVC78" s="242"/>
      <c r="WVD78" s="242"/>
      <c r="WVE78" s="242"/>
      <c r="WVF78" s="242"/>
      <c r="WVG78" s="242"/>
      <c r="WVH78" s="242"/>
      <c r="WVI78" s="242"/>
      <c r="WVJ78" s="242"/>
      <c r="WVK78" s="242"/>
      <c r="WVL78" s="242"/>
      <c r="WVM78" s="242"/>
      <c r="WVN78" s="242"/>
      <c r="WVO78" s="242"/>
      <c r="WVP78" s="242"/>
      <c r="WVQ78" s="242"/>
      <c r="WVR78" s="242"/>
      <c r="WVS78" s="242"/>
      <c r="WVT78" s="242"/>
      <c r="WVU78" s="242"/>
      <c r="WVV78" s="242"/>
      <c r="WVW78" s="242"/>
      <c r="WVX78" s="242"/>
      <c r="WVY78" s="242"/>
      <c r="WVZ78" s="242"/>
      <c r="WWA78" s="242"/>
      <c r="WWB78" s="242"/>
      <c r="WWC78" s="242"/>
      <c r="WWD78" s="242"/>
      <c r="WWE78" s="242"/>
      <c r="WWF78" s="242"/>
      <c r="WWG78" s="242"/>
      <c r="WWH78" s="242"/>
      <c r="WWI78" s="242"/>
      <c r="WWJ78" s="242"/>
      <c r="WWK78" s="242"/>
      <c r="WWL78" s="242"/>
      <c r="WWM78" s="242"/>
      <c r="WWN78" s="242"/>
      <c r="WWO78" s="242"/>
      <c r="WWP78" s="242"/>
      <c r="WWQ78" s="242"/>
      <c r="WWR78" s="242"/>
      <c r="WWS78" s="242"/>
      <c r="WWT78" s="242"/>
      <c r="WWU78" s="242"/>
      <c r="WWV78" s="242"/>
      <c r="WWW78" s="242"/>
      <c r="WWX78" s="242"/>
      <c r="WWY78" s="242"/>
      <c r="WWZ78" s="242"/>
      <c r="WXA78" s="242"/>
      <c r="WXB78" s="242"/>
      <c r="WXC78" s="242"/>
      <c r="WXD78" s="242"/>
      <c r="WXE78" s="242"/>
      <c r="WXF78" s="242"/>
      <c r="WXG78" s="242"/>
      <c r="WXH78" s="242"/>
      <c r="WXI78" s="242"/>
      <c r="WXJ78" s="242"/>
      <c r="WXK78" s="242"/>
      <c r="WXL78" s="242"/>
      <c r="WXM78" s="242"/>
      <c r="WXN78" s="242"/>
      <c r="WXO78" s="242"/>
      <c r="WXP78" s="242"/>
      <c r="WXQ78" s="242"/>
      <c r="WXR78" s="242"/>
      <c r="WXS78" s="242"/>
      <c r="WXT78" s="242"/>
      <c r="WXU78" s="242"/>
      <c r="WXV78" s="242"/>
      <c r="WXW78" s="242"/>
      <c r="WXX78" s="242"/>
      <c r="WXY78" s="242"/>
      <c r="WXZ78" s="242"/>
      <c r="WYA78" s="242"/>
      <c r="WYB78" s="242"/>
      <c r="WYC78" s="242"/>
      <c r="WYD78" s="242"/>
      <c r="WYE78" s="242"/>
      <c r="WYF78" s="242"/>
      <c r="WYG78" s="242"/>
      <c r="WYH78" s="242"/>
      <c r="WYI78" s="242"/>
      <c r="WYJ78" s="242"/>
      <c r="WYK78" s="242"/>
      <c r="WYL78" s="242"/>
      <c r="WYM78" s="242"/>
      <c r="WYN78" s="242"/>
      <c r="WYO78" s="242"/>
      <c r="WYP78" s="242"/>
      <c r="WYQ78" s="242"/>
      <c r="WYR78" s="242"/>
      <c r="WYS78" s="242"/>
      <c r="WYT78" s="242"/>
      <c r="WYU78" s="242"/>
      <c r="WYV78" s="242"/>
      <c r="WYW78" s="242"/>
      <c r="WYX78" s="242"/>
      <c r="WYY78" s="242"/>
      <c r="WYZ78" s="242"/>
      <c r="WZA78" s="242"/>
      <c r="WZB78" s="242"/>
      <c r="WZC78" s="242"/>
      <c r="WZD78" s="242"/>
      <c r="WZE78" s="242"/>
      <c r="WZF78" s="242"/>
      <c r="WZG78" s="242"/>
      <c r="WZH78" s="242"/>
      <c r="WZI78" s="242"/>
      <c r="WZJ78" s="242"/>
      <c r="WZK78" s="242"/>
      <c r="WZL78" s="242"/>
      <c r="WZM78" s="242"/>
      <c r="WZN78" s="242"/>
      <c r="WZO78" s="242"/>
      <c r="WZP78" s="242"/>
      <c r="WZQ78" s="242"/>
      <c r="WZR78" s="242"/>
      <c r="WZS78" s="242"/>
      <c r="WZT78" s="242"/>
      <c r="WZU78" s="242"/>
      <c r="WZV78" s="242"/>
      <c r="WZW78" s="242"/>
      <c r="WZX78" s="242"/>
      <c r="WZY78" s="242"/>
      <c r="WZZ78" s="242"/>
      <c r="XAA78" s="242"/>
      <c r="XAB78" s="242"/>
      <c r="XAC78" s="242"/>
      <c r="XAD78" s="242"/>
      <c r="XAE78" s="242"/>
      <c r="XAF78" s="242"/>
      <c r="XAG78" s="242"/>
      <c r="XAH78" s="242"/>
      <c r="XAI78" s="242"/>
      <c r="XAJ78" s="242"/>
      <c r="XAK78" s="242"/>
      <c r="XAL78" s="242"/>
      <c r="XAM78" s="242"/>
      <c r="XAN78" s="242"/>
      <c r="XAO78" s="242"/>
      <c r="XAP78" s="242"/>
      <c r="XAQ78" s="242"/>
      <c r="XAR78" s="242"/>
      <c r="XAS78" s="242"/>
      <c r="XAT78" s="242"/>
      <c r="XAU78" s="242"/>
      <c r="XAV78" s="242"/>
      <c r="XAW78" s="242"/>
      <c r="XAX78" s="242"/>
      <c r="XAY78" s="242"/>
      <c r="XAZ78" s="242"/>
      <c r="XBA78" s="242"/>
      <c r="XBB78" s="242"/>
      <c r="XBC78" s="242"/>
      <c r="XBD78" s="242"/>
      <c r="XBE78" s="242"/>
      <c r="XBF78" s="242"/>
      <c r="XBG78" s="242"/>
      <c r="XBH78" s="242"/>
      <c r="XBI78" s="242"/>
      <c r="XBJ78" s="242"/>
      <c r="XBK78" s="242"/>
      <c r="XBL78" s="242"/>
      <c r="XBM78" s="242"/>
      <c r="XBN78" s="242"/>
      <c r="XBO78" s="242"/>
      <c r="XBP78" s="242"/>
      <c r="XBQ78" s="242"/>
      <c r="XBR78" s="242"/>
      <c r="XBS78" s="242"/>
      <c r="XBT78" s="242"/>
      <c r="XBU78" s="242"/>
      <c r="XBV78" s="242"/>
      <c r="XBW78" s="242"/>
      <c r="XBX78" s="242"/>
      <c r="XBY78" s="242"/>
      <c r="XBZ78" s="242"/>
      <c r="XCA78" s="242"/>
      <c r="XCB78" s="242"/>
      <c r="XCC78" s="242"/>
      <c r="XCD78" s="242"/>
      <c r="XCE78" s="242"/>
      <c r="XCF78" s="242"/>
      <c r="XCG78" s="242"/>
      <c r="XCH78" s="242"/>
      <c r="XCI78" s="242"/>
      <c r="XCJ78" s="242"/>
      <c r="XCK78" s="242"/>
      <c r="XCL78" s="242"/>
      <c r="XCM78" s="242"/>
      <c r="XCN78" s="242"/>
      <c r="XCO78" s="242"/>
      <c r="XCP78" s="242"/>
      <c r="XCQ78" s="242"/>
      <c r="XCR78" s="242"/>
      <c r="XCS78" s="242"/>
      <c r="XCT78" s="242"/>
      <c r="XCU78" s="242"/>
      <c r="XCV78" s="242"/>
      <c r="XCW78" s="242"/>
      <c r="XCX78" s="242"/>
      <c r="XCY78" s="242"/>
      <c r="XCZ78" s="242"/>
      <c r="XDA78" s="242"/>
      <c r="XDB78" s="242"/>
      <c r="XDC78" s="242"/>
      <c r="XDD78" s="242"/>
      <c r="XDE78" s="242"/>
      <c r="XDF78" s="242"/>
      <c r="XDG78" s="242"/>
      <c r="XDH78" s="242"/>
      <c r="XDI78" s="242"/>
      <c r="XDJ78" s="242"/>
      <c r="XDK78" s="242"/>
      <c r="XDL78" s="242"/>
      <c r="XDM78" s="242"/>
      <c r="XDN78" s="242"/>
      <c r="XDO78" s="242"/>
      <c r="XDP78" s="242"/>
      <c r="XDQ78" s="242"/>
    </row>
    <row r="79" spans="1:16345" s="250" customFormat="1" ht="18" x14ac:dyDescent="0.35">
      <c r="A79" s="239"/>
      <c r="C79" s="20"/>
      <c r="D79" s="20"/>
      <c r="F79" s="243"/>
      <c r="G79" s="239"/>
      <c r="H79" s="242"/>
      <c r="I79" s="242"/>
      <c r="J79" s="242"/>
      <c r="K79" s="242"/>
      <c r="L79" s="242"/>
      <c r="M79" s="242"/>
      <c r="N79" s="242"/>
      <c r="O79" s="242"/>
      <c r="P79" s="242"/>
      <c r="Q79" s="242"/>
      <c r="R79" s="242"/>
      <c r="S79" s="242"/>
      <c r="T79" s="242"/>
      <c r="U79" s="242"/>
      <c r="V79" s="242"/>
      <c r="W79" s="242"/>
      <c r="X79" s="242"/>
      <c r="Y79" s="242"/>
      <c r="Z79" s="242"/>
      <c r="AA79" s="242"/>
      <c r="AB79" s="242"/>
      <c r="AC79" s="242"/>
      <c r="AD79" s="242"/>
      <c r="AE79" s="242"/>
      <c r="AF79" s="242"/>
      <c r="AG79" s="242"/>
      <c r="AH79" s="242"/>
      <c r="AI79" s="242"/>
      <c r="AJ79" s="242"/>
      <c r="AK79" s="242"/>
      <c r="AL79" s="242"/>
      <c r="AM79" s="242"/>
      <c r="AN79" s="242"/>
      <c r="AO79" s="242"/>
      <c r="AP79" s="242"/>
      <c r="AQ79" s="242"/>
      <c r="AR79" s="242"/>
      <c r="AS79" s="242"/>
      <c r="AT79" s="242"/>
      <c r="AU79" s="242"/>
      <c r="AV79" s="242"/>
      <c r="AW79" s="242"/>
      <c r="AX79" s="242"/>
      <c r="AY79" s="242"/>
      <c r="AZ79" s="242"/>
      <c r="BA79" s="242"/>
      <c r="BB79" s="242"/>
      <c r="BC79" s="242"/>
      <c r="BD79" s="242"/>
      <c r="BE79" s="242"/>
      <c r="BF79" s="242"/>
      <c r="BG79" s="242"/>
      <c r="BH79" s="242"/>
      <c r="BI79" s="242"/>
      <c r="BJ79" s="242"/>
      <c r="BK79" s="242"/>
      <c r="BL79" s="242"/>
      <c r="BM79" s="242"/>
      <c r="BN79" s="242"/>
      <c r="BO79" s="242"/>
      <c r="BP79" s="242"/>
      <c r="BQ79" s="242"/>
      <c r="BR79" s="242"/>
      <c r="BS79" s="242"/>
      <c r="BT79" s="242"/>
      <c r="BU79" s="242"/>
      <c r="BV79" s="242"/>
      <c r="BW79" s="242"/>
      <c r="BX79" s="242"/>
      <c r="BY79" s="242"/>
      <c r="BZ79" s="242"/>
      <c r="CA79" s="242"/>
      <c r="CB79" s="242"/>
      <c r="CC79" s="242"/>
      <c r="CD79" s="242"/>
      <c r="CE79" s="242"/>
      <c r="CF79" s="242"/>
      <c r="CG79" s="242"/>
      <c r="CH79" s="242"/>
      <c r="CI79" s="242"/>
      <c r="CJ79" s="242"/>
      <c r="CK79" s="242"/>
      <c r="CL79" s="242"/>
      <c r="CM79" s="242"/>
      <c r="CN79" s="242"/>
      <c r="CO79" s="242"/>
      <c r="CP79" s="242"/>
      <c r="CQ79" s="242"/>
      <c r="CR79" s="242"/>
      <c r="CS79" s="242"/>
      <c r="CT79" s="242"/>
      <c r="CU79" s="242"/>
      <c r="CV79" s="242"/>
      <c r="CW79" s="242"/>
      <c r="CX79" s="242"/>
      <c r="CY79" s="242"/>
      <c r="CZ79" s="242"/>
      <c r="DA79" s="242"/>
      <c r="DB79" s="242"/>
      <c r="DC79" s="242"/>
      <c r="DD79" s="242"/>
      <c r="DE79" s="242"/>
      <c r="DF79" s="242"/>
      <c r="DG79" s="242"/>
      <c r="DH79" s="242"/>
      <c r="DI79" s="242"/>
      <c r="DJ79" s="242"/>
      <c r="DK79" s="242"/>
      <c r="DL79" s="242"/>
      <c r="DM79" s="242"/>
      <c r="DN79" s="242"/>
      <c r="DO79" s="242"/>
      <c r="DP79" s="242"/>
      <c r="DQ79" s="242"/>
      <c r="DR79" s="242"/>
      <c r="DS79" s="242"/>
      <c r="DT79" s="242"/>
      <c r="DU79" s="242"/>
      <c r="DV79" s="242"/>
      <c r="DW79" s="242"/>
      <c r="DX79" s="242"/>
      <c r="DY79" s="242"/>
      <c r="DZ79" s="242"/>
      <c r="EA79" s="242"/>
      <c r="EB79" s="242"/>
      <c r="EC79" s="242"/>
      <c r="ED79" s="242"/>
      <c r="EE79" s="242"/>
      <c r="EF79" s="242"/>
      <c r="EG79" s="242"/>
      <c r="EH79" s="242"/>
      <c r="EI79" s="242"/>
      <c r="EJ79" s="242"/>
      <c r="EK79" s="242"/>
      <c r="EL79" s="242"/>
      <c r="EM79" s="242"/>
      <c r="EN79" s="242"/>
      <c r="EO79" s="242"/>
      <c r="EP79" s="242"/>
      <c r="EQ79" s="242"/>
      <c r="ER79" s="242"/>
      <c r="ES79" s="242"/>
      <c r="ET79" s="242"/>
      <c r="EU79" s="242"/>
      <c r="EV79" s="242"/>
      <c r="EW79" s="242"/>
      <c r="EX79" s="242"/>
      <c r="EY79" s="242"/>
      <c r="EZ79" s="242"/>
      <c r="FA79" s="242"/>
      <c r="FB79" s="242"/>
      <c r="FC79" s="242"/>
      <c r="FD79" s="242"/>
      <c r="FE79" s="242"/>
      <c r="FF79" s="242"/>
      <c r="FG79" s="242"/>
      <c r="FH79" s="242"/>
      <c r="FI79" s="242"/>
      <c r="FJ79" s="242"/>
      <c r="FK79" s="242"/>
      <c r="FL79" s="242"/>
      <c r="FM79" s="242"/>
      <c r="FN79" s="242"/>
      <c r="FO79" s="242"/>
      <c r="FP79" s="242"/>
      <c r="FQ79" s="242"/>
      <c r="FR79" s="242"/>
      <c r="FS79" s="242"/>
      <c r="FT79" s="242"/>
      <c r="FU79" s="242"/>
      <c r="FV79" s="242"/>
      <c r="FW79" s="242"/>
      <c r="FX79" s="242"/>
      <c r="FY79" s="242"/>
      <c r="FZ79" s="242"/>
      <c r="GA79" s="242"/>
      <c r="GB79" s="242"/>
      <c r="GC79" s="242"/>
      <c r="GD79" s="242"/>
      <c r="GE79" s="242"/>
      <c r="GF79" s="242"/>
      <c r="GG79" s="242"/>
      <c r="GH79" s="242"/>
      <c r="GI79" s="242"/>
      <c r="GJ79" s="242"/>
      <c r="GK79" s="242"/>
      <c r="GL79" s="242"/>
      <c r="GM79" s="242"/>
      <c r="GN79" s="242"/>
      <c r="GO79" s="242"/>
      <c r="GP79" s="242"/>
      <c r="GQ79" s="242"/>
      <c r="GR79" s="242"/>
      <c r="GS79" s="242"/>
      <c r="GT79" s="242"/>
      <c r="GU79" s="242"/>
      <c r="GV79" s="242"/>
      <c r="GW79" s="242"/>
      <c r="GX79" s="242"/>
      <c r="GY79" s="242"/>
      <c r="GZ79" s="242"/>
      <c r="HA79" s="242"/>
      <c r="HB79" s="242"/>
      <c r="HC79" s="242"/>
      <c r="HD79" s="242"/>
      <c r="HE79" s="242"/>
      <c r="HF79" s="242"/>
      <c r="HG79" s="242"/>
      <c r="HH79" s="242"/>
      <c r="HI79" s="242"/>
      <c r="HJ79" s="242"/>
      <c r="HK79" s="242"/>
      <c r="HL79" s="242"/>
      <c r="HM79" s="242"/>
      <c r="HN79" s="242"/>
      <c r="HO79" s="242"/>
      <c r="HP79" s="242"/>
      <c r="HQ79" s="242"/>
      <c r="HR79" s="242"/>
      <c r="HS79" s="242"/>
      <c r="HT79" s="242"/>
      <c r="HU79" s="242"/>
      <c r="HV79" s="242"/>
      <c r="HW79" s="242"/>
      <c r="HX79" s="242"/>
      <c r="HY79" s="242"/>
      <c r="HZ79" s="242"/>
      <c r="IA79" s="242"/>
      <c r="IB79" s="242"/>
      <c r="IC79" s="242"/>
      <c r="ID79" s="242"/>
      <c r="IE79" s="242"/>
      <c r="IF79" s="242"/>
      <c r="IG79" s="242"/>
      <c r="IH79" s="242"/>
      <c r="II79" s="242"/>
      <c r="IJ79" s="242"/>
      <c r="IK79" s="242"/>
      <c r="IL79" s="242"/>
      <c r="IM79" s="242"/>
      <c r="IN79" s="242"/>
      <c r="IO79" s="242"/>
      <c r="IP79" s="242"/>
      <c r="IQ79" s="242"/>
      <c r="IR79" s="242"/>
      <c r="IS79" s="242"/>
      <c r="IT79" s="242"/>
      <c r="IU79" s="242"/>
      <c r="IV79" s="242"/>
      <c r="IW79" s="242"/>
      <c r="IX79" s="242"/>
      <c r="IY79" s="242"/>
      <c r="IZ79" s="242"/>
      <c r="JA79" s="242"/>
      <c r="JB79" s="242"/>
      <c r="JC79" s="242"/>
      <c r="JD79" s="242"/>
      <c r="JE79" s="242"/>
      <c r="JF79" s="242"/>
      <c r="JG79" s="242"/>
      <c r="JH79" s="242"/>
      <c r="JI79" s="242"/>
      <c r="JJ79" s="242"/>
      <c r="JK79" s="242"/>
      <c r="JL79" s="242"/>
      <c r="JM79" s="242"/>
      <c r="JN79" s="242"/>
      <c r="JO79" s="242"/>
      <c r="JP79" s="242"/>
      <c r="JQ79" s="242"/>
      <c r="JR79" s="242"/>
      <c r="JS79" s="242"/>
      <c r="JT79" s="242"/>
      <c r="JU79" s="242"/>
      <c r="JV79" s="242"/>
      <c r="JW79" s="242"/>
      <c r="JX79" s="242"/>
      <c r="JY79" s="242"/>
      <c r="JZ79" s="242"/>
      <c r="KA79" s="242"/>
      <c r="KB79" s="242"/>
      <c r="KC79" s="242"/>
      <c r="KD79" s="242"/>
      <c r="KE79" s="242"/>
      <c r="KF79" s="242"/>
      <c r="KG79" s="242"/>
      <c r="KH79" s="242"/>
      <c r="KI79" s="242"/>
      <c r="KJ79" s="242"/>
      <c r="KK79" s="242"/>
      <c r="KL79" s="242"/>
      <c r="KM79" s="242"/>
      <c r="KN79" s="242"/>
      <c r="KO79" s="242"/>
      <c r="KP79" s="242"/>
      <c r="KQ79" s="242"/>
      <c r="KR79" s="242"/>
      <c r="KS79" s="242"/>
      <c r="KT79" s="242"/>
      <c r="KU79" s="242"/>
      <c r="KV79" s="242"/>
      <c r="KW79" s="242"/>
      <c r="KX79" s="242"/>
      <c r="KY79" s="242"/>
      <c r="KZ79" s="242"/>
      <c r="LA79" s="242"/>
      <c r="LB79" s="242"/>
      <c r="LC79" s="242"/>
      <c r="LD79" s="242"/>
      <c r="LE79" s="242"/>
      <c r="LF79" s="242"/>
      <c r="LG79" s="242"/>
      <c r="LH79" s="242"/>
      <c r="LI79" s="242"/>
      <c r="LJ79" s="242"/>
      <c r="LK79" s="242"/>
      <c r="LL79" s="242"/>
      <c r="LM79" s="242"/>
      <c r="LN79" s="242"/>
      <c r="LO79" s="242"/>
      <c r="LP79" s="242"/>
      <c r="LQ79" s="242"/>
      <c r="LR79" s="242"/>
      <c r="LS79" s="242"/>
      <c r="LT79" s="242"/>
      <c r="LU79" s="242"/>
      <c r="LV79" s="242"/>
      <c r="LW79" s="242"/>
      <c r="LX79" s="242"/>
      <c r="LY79" s="242"/>
      <c r="LZ79" s="242"/>
      <c r="MA79" s="242"/>
      <c r="MB79" s="242"/>
      <c r="MC79" s="242"/>
      <c r="MD79" s="242"/>
      <c r="ME79" s="242"/>
      <c r="MF79" s="242"/>
      <c r="MG79" s="242"/>
      <c r="MH79" s="242"/>
      <c r="MI79" s="242"/>
      <c r="MJ79" s="242"/>
      <c r="MK79" s="242"/>
      <c r="ML79" s="242"/>
      <c r="MM79" s="242"/>
      <c r="MN79" s="242"/>
      <c r="MO79" s="242"/>
      <c r="MP79" s="242"/>
      <c r="MQ79" s="242"/>
      <c r="MR79" s="242"/>
      <c r="MS79" s="242"/>
      <c r="MT79" s="242"/>
      <c r="MU79" s="242"/>
      <c r="MV79" s="242"/>
      <c r="MW79" s="242"/>
      <c r="MX79" s="242"/>
      <c r="MY79" s="242"/>
      <c r="MZ79" s="242"/>
      <c r="NA79" s="242"/>
      <c r="NB79" s="242"/>
      <c r="NC79" s="242"/>
      <c r="ND79" s="242"/>
      <c r="NE79" s="242"/>
      <c r="NF79" s="242"/>
      <c r="NG79" s="242"/>
      <c r="NH79" s="242"/>
      <c r="NI79" s="242"/>
      <c r="NJ79" s="242"/>
      <c r="NK79" s="242"/>
      <c r="NL79" s="242"/>
      <c r="NM79" s="242"/>
      <c r="NN79" s="242"/>
      <c r="NO79" s="242"/>
      <c r="NP79" s="242"/>
      <c r="NQ79" s="242"/>
      <c r="NR79" s="242"/>
      <c r="NS79" s="242"/>
      <c r="NT79" s="242"/>
      <c r="NU79" s="242"/>
      <c r="NV79" s="242"/>
      <c r="NW79" s="242"/>
      <c r="NX79" s="242"/>
      <c r="NY79" s="242"/>
      <c r="NZ79" s="242"/>
      <c r="OA79" s="242"/>
      <c r="OB79" s="242"/>
      <c r="OC79" s="242"/>
      <c r="OD79" s="242"/>
      <c r="OE79" s="242"/>
      <c r="OF79" s="242"/>
      <c r="OG79" s="242"/>
      <c r="OH79" s="242"/>
      <c r="OI79" s="242"/>
      <c r="OJ79" s="242"/>
      <c r="OK79" s="242"/>
      <c r="OL79" s="242"/>
      <c r="OM79" s="242"/>
      <c r="ON79" s="242"/>
      <c r="OO79" s="242"/>
      <c r="OP79" s="242"/>
      <c r="OQ79" s="242"/>
      <c r="OR79" s="242"/>
      <c r="OS79" s="242"/>
      <c r="OT79" s="242"/>
      <c r="OU79" s="242"/>
      <c r="OV79" s="242"/>
      <c r="OW79" s="242"/>
      <c r="OX79" s="242"/>
      <c r="OY79" s="242"/>
      <c r="OZ79" s="242"/>
      <c r="PA79" s="242"/>
      <c r="PB79" s="242"/>
      <c r="PC79" s="242"/>
      <c r="PD79" s="242"/>
      <c r="PE79" s="242"/>
      <c r="PF79" s="242"/>
      <c r="PG79" s="242"/>
      <c r="PH79" s="242"/>
      <c r="PI79" s="242"/>
      <c r="PJ79" s="242"/>
      <c r="PK79" s="242"/>
      <c r="PL79" s="242"/>
      <c r="PM79" s="242"/>
      <c r="PN79" s="242"/>
      <c r="PO79" s="242"/>
      <c r="PP79" s="242"/>
      <c r="PQ79" s="242"/>
      <c r="PR79" s="242"/>
      <c r="PS79" s="242"/>
      <c r="PT79" s="242"/>
      <c r="PU79" s="242"/>
      <c r="PV79" s="242"/>
      <c r="PW79" s="242"/>
      <c r="PX79" s="242"/>
      <c r="PY79" s="242"/>
      <c r="PZ79" s="242"/>
      <c r="QA79" s="242"/>
      <c r="QB79" s="242"/>
      <c r="QC79" s="242"/>
      <c r="QD79" s="242"/>
      <c r="QE79" s="242"/>
      <c r="QF79" s="242"/>
      <c r="QG79" s="242"/>
      <c r="QH79" s="242"/>
      <c r="QI79" s="242"/>
      <c r="QJ79" s="242"/>
      <c r="QK79" s="242"/>
      <c r="QL79" s="242"/>
      <c r="QM79" s="242"/>
      <c r="QN79" s="242"/>
      <c r="QO79" s="242"/>
      <c r="QP79" s="242"/>
      <c r="QQ79" s="242"/>
      <c r="QR79" s="242"/>
      <c r="QS79" s="242"/>
      <c r="QT79" s="242"/>
      <c r="QU79" s="242"/>
      <c r="QV79" s="242"/>
      <c r="QW79" s="242"/>
      <c r="QX79" s="242"/>
      <c r="QY79" s="242"/>
      <c r="QZ79" s="242"/>
      <c r="RA79" s="242"/>
      <c r="RB79" s="242"/>
      <c r="RC79" s="242"/>
      <c r="RD79" s="242"/>
      <c r="RE79" s="242"/>
      <c r="RF79" s="242"/>
      <c r="RG79" s="242"/>
      <c r="RH79" s="242"/>
      <c r="RI79" s="242"/>
      <c r="RJ79" s="242"/>
      <c r="RK79" s="242"/>
      <c r="RL79" s="242"/>
      <c r="RM79" s="242"/>
      <c r="RN79" s="242"/>
      <c r="RO79" s="242"/>
      <c r="RP79" s="242"/>
      <c r="RQ79" s="242"/>
      <c r="RR79" s="242"/>
      <c r="RS79" s="242"/>
      <c r="RT79" s="242"/>
      <c r="RU79" s="242"/>
      <c r="RV79" s="242"/>
      <c r="RW79" s="242"/>
      <c r="RX79" s="242"/>
      <c r="RY79" s="242"/>
      <c r="RZ79" s="242"/>
      <c r="SA79" s="242"/>
      <c r="SB79" s="242"/>
      <c r="SC79" s="242"/>
      <c r="SD79" s="242"/>
      <c r="SE79" s="242"/>
      <c r="SF79" s="242"/>
      <c r="SG79" s="242"/>
      <c r="SH79" s="242"/>
      <c r="SI79" s="242"/>
      <c r="SJ79" s="242"/>
      <c r="SK79" s="242"/>
      <c r="SL79" s="242"/>
      <c r="SM79" s="242"/>
      <c r="SN79" s="242"/>
      <c r="SO79" s="242"/>
      <c r="SP79" s="242"/>
      <c r="SQ79" s="242"/>
      <c r="SR79" s="242"/>
      <c r="SS79" s="242"/>
      <c r="ST79" s="242"/>
      <c r="SU79" s="242"/>
      <c r="SV79" s="242"/>
      <c r="SW79" s="242"/>
      <c r="SX79" s="242"/>
      <c r="SY79" s="242"/>
      <c r="SZ79" s="242"/>
      <c r="TA79" s="242"/>
      <c r="TB79" s="242"/>
      <c r="TC79" s="242"/>
      <c r="TD79" s="242"/>
      <c r="TE79" s="242"/>
      <c r="TF79" s="242"/>
      <c r="TG79" s="242"/>
      <c r="TH79" s="242"/>
      <c r="TI79" s="242"/>
      <c r="TJ79" s="242"/>
      <c r="TK79" s="242"/>
      <c r="TL79" s="242"/>
      <c r="TM79" s="242"/>
      <c r="TN79" s="242"/>
      <c r="TO79" s="242"/>
      <c r="TP79" s="242"/>
      <c r="TQ79" s="242"/>
      <c r="TR79" s="242"/>
      <c r="TS79" s="242"/>
      <c r="TT79" s="242"/>
      <c r="TU79" s="242"/>
      <c r="TV79" s="242"/>
      <c r="TW79" s="242"/>
      <c r="TX79" s="242"/>
      <c r="TY79" s="242"/>
      <c r="TZ79" s="242"/>
      <c r="UA79" s="242"/>
      <c r="UB79" s="242"/>
      <c r="UC79" s="242"/>
      <c r="UD79" s="242"/>
      <c r="UE79" s="242"/>
      <c r="UF79" s="242"/>
      <c r="UG79" s="242"/>
      <c r="UH79" s="242"/>
      <c r="UI79" s="242"/>
      <c r="UJ79" s="242"/>
      <c r="UK79" s="242"/>
      <c r="UL79" s="242"/>
      <c r="UM79" s="242"/>
      <c r="UN79" s="242"/>
      <c r="UO79" s="242"/>
      <c r="UP79" s="242"/>
      <c r="UQ79" s="242"/>
      <c r="UR79" s="242"/>
      <c r="US79" s="242"/>
      <c r="UT79" s="242"/>
      <c r="UU79" s="242"/>
      <c r="UV79" s="242"/>
      <c r="UW79" s="242"/>
      <c r="UX79" s="242"/>
      <c r="UY79" s="242"/>
      <c r="UZ79" s="242"/>
      <c r="VA79" s="242"/>
      <c r="VB79" s="242"/>
      <c r="VC79" s="242"/>
      <c r="VD79" s="242"/>
      <c r="VE79" s="242"/>
      <c r="VF79" s="242"/>
      <c r="VG79" s="242"/>
      <c r="VH79" s="242"/>
      <c r="VI79" s="242"/>
      <c r="VJ79" s="242"/>
      <c r="VK79" s="242"/>
      <c r="VL79" s="242"/>
      <c r="VM79" s="242"/>
      <c r="VN79" s="242"/>
      <c r="VO79" s="242"/>
      <c r="VP79" s="242"/>
      <c r="VQ79" s="242"/>
      <c r="VR79" s="242"/>
      <c r="VS79" s="242"/>
      <c r="VT79" s="242"/>
      <c r="VU79" s="242"/>
      <c r="VV79" s="242"/>
      <c r="VW79" s="242"/>
      <c r="VX79" s="242"/>
      <c r="VY79" s="242"/>
      <c r="VZ79" s="242"/>
      <c r="WA79" s="242"/>
      <c r="WB79" s="242"/>
      <c r="WC79" s="242"/>
      <c r="WD79" s="242"/>
      <c r="WE79" s="242"/>
      <c r="WF79" s="242"/>
      <c r="WG79" s="242"/>
      <c r="WH79" s="242"/>
      <c r="WI79" s="242"/>
      <c r="WJ79" s="242"/>
      <c r="WK79" s="242"/>
      <c r="WL79" s="242"/>
      <c r="WM79" s="242"/>
      <c r="WN79" s="242"/>
      <c r="WO79" s="242"/>
      <c r="WP79" s="242"/>
      <c r="WQ79" s="242"/>
      <c r="WR79" s="242"/>
      <c r="WS79" s="242"/>
      <c r="WT79" s="242"/>
      <c r="WU79" s="242"/>
      <c r="WV79" s="242"/>
      <c r="WW79" s="242"/>
      <c r="WX79" s="242"/>
      <c r="WY79" s="242"/>
      <c r="WZ79" s="242"/>
      <c r="XA79" s="242"/>
      <c r="XB79" s="242"/>
      <c r="XC79" s="242"/>
      <c r="XD79" s="242"/>
      <c r="XE79" s="242"/>
      <c r="XF79" s="242"/>
      <c r="XG79" s="242"/>
      <c r="XH79" s="242"/>
      <c r="XI79" s="242"/>
      <c r="XJ79" s="242"/>
      <c r="XK79" s="242"/>
      <c r="XL79" s="242"/>
      <c r="XM79" s="242"/>
      <c r="XN79" s="242"/>
      <c r="XO79" s="242"/>
      <c r="XP79" s="242"/>
      <c r="XQ79" s="242"/>
      <c r="XR79" s="242"/>
      <c r="XS79" s="242"/>
      <c r="XT79" s="242"/>
      <c r="XU79" s="242"/>
      <c r="XV79" s="242"/>
      <c r="XW79" s="242"/>
      <c r="XX79" s="242"/>
      <c r="XY79" s="242"/>
      <c r="XZ79" s="242"/>
      <c r="YA79" s="242"/>
      <c r="YB79" s="242"/>
      <c r="YC79" s="242"/>
      <c r="YD79" s="242"/>
      <c r="YE79" s="242"/>
      <c r="YF79" s="242"/>
      <c r="YG79" s="242"/>
      <c r="YH79" s="242"/>
      <c r="YI79" s="242"/>
      <c r="YJ79" s="242"/>
      <c r="YK79" s="242"/>
      <c r="YL79" s="242"/>
      <c r="YM79" s="242"/>
      <c r="YN79" s="242"/>
      <c r="YO79" s="242"/>
      <c r="YP79" s="242"/>
      <c r="YQ79" s="242"/>
      <c r="YR79" s="242"/>
      <c r="YS79" s="242"/>
      <c r="YT79" s="242"/>
      <c r="YU79" s="242"/>
      <c r="YV79" s="242"/>
      <c r="YW79" s="242"/>
      <c r="YX79" s="242"/>
      <c r="YY79" s="242"/>
      <c r="YZ79" s="242"/>
      <c r="ZA79" s="242"/>
      <c r="ZB79" s="242"/>
      <c r="ZC79" s="242"/>
      <c r="ZD79" s="242"/>
      <c r="ZE79" s="242"/>
      <c r="ZF79" s="242"/>
      <c r="ZG79" s="242"/>
      <c r="ZH79" s="242"/>
      <c r="ZI79" s="242"/>
      <c r="ZJ79" s="242"/>
      <c r="ZK79" s="242"/>
      <c r="ZL79" s="242"/>
      <c r="ZM79" s="242"/>
      <c r="ZN79" s="242"/>
      <c r="ZO79" s="242"/>
      <c r="ZP79" s="242"/>
      <c r="ZQ79" s="242"/>
      <c r="ZR79" s="242"/>
      <c r="ZS79" s="242"/>
      <c r="ZT79" s="242"/>
      <c r="ZU79" s="242"/>
      <c r="ZV79" s="242"/>
      <c r="ZW79" s="242"/>
      <c r="ZX79" s="242"/>
      <c r="ZY79" s="242"/>
      <c r="ZZ79" s="242"/>
      <c r="AAA79" s="242"/>
      <c r="AAB79" s="242"/>
      <c r="AAC79" s="242"/>
      <c r="AAD79" s="242"/>
      <c r="AAE79" s="242"/>
      <c r="AAF79" s="242"/>
      <c r="AAG79" s="242"/>
      <c r="AAH79" s="242"/>
      <c r="AAI79" s="242"/>
      <c r="AAJ79" s="242"/>
      <c r="AAK79" s="242"/>
      <c r="AAL79" s="242"/>
      <c r="AAM79" s="242"/>
      <c r="AAN79" s="242"/>
      <c r="AAO79" s="242"/>
      <c r="AAP79" s="242"/>
      <c r="AAQ79" s="242"/>
      <c r="AAR79" s="242"/>
      <c r="AAS79" s="242"/>
      <c r="AAT79" s="242"/>
      <c r="AAU79" s="242"/>
      <c r="AAV79" s="242"/>
      <c r="AAW79" s="242"/>
      <c r="AAX79" s="242"/>
      <c r="AAY79" s="242"/>
      <c r="AAZ79" s="242"/>
      <c r="ABA79" s="242"/>
      <c r="ABB79" s="242"/>
      <c r="ABC79" s="242"/>
      <c r="ABD79" s="242"/>
      <c r="ABE79" s="242"/>
      <c r="ABF79" s="242"/>
      <c r="ABG79" s="242"/>
      <c r="ABH79" s="242"/>
      <c r="ABI79" s="242"/>
      <c r="ABJ79" s="242"/>
      <c r="ABK79" s="242"/>
      <c r="ABL79" s="242"/>
      <c r="ABM79" s="242"/>
      <c r="ABN79" s="242"/>
      <c r="ABO79" s="242"/>
      <c r="ABP79" s="242"/>
      <c r="ABQ79" s="242"/>
      <c r="ABR79" s="242"/>
      <c r="ABS79" s="242"/>
      <c r="ABT79" s="242"/>
      <c r="ABU79" s="242"/>
      <c r="ABV79" s="242"/>
      <c r="ABW79" s="242"/>
      <c r="ABX79" s="242"/>
      <c r="ABY79" s="242"/>
      <c r="ABZ79" s="242"/>
      <c r="ACA79" s="242"/>
      <c r="ACB79" s="242"/>
      <c r="ACC79" s="242"/>
      <c r="ACD79" s="242"/>
      <c r="ACE79" s="242"/>
      <c r="ACF79" s="242"/>
      <c r="ACG79" s="242"/>
      <c r="ACH79" s="242"/>
      <c r="ACI79" s="242"/>
      <c r="ACJ79" s="242"/>
      <c r="ACK79" s="242"/>
      <c r="ACL79" s="242"/>
      <c r="ACM79" s="242"/>
      <c r="ACN79" s="242"/>
      <c r="ACO79" s="242"/>
      <c r="ACP79" s="242"/>
      <c r="ACQ79" s="242"/>
      <c r="ACR79" s="242"/>
      <c r="ACS79" s="242"/>
      <c r="ACT79" s="242"/>
      <c r="ACU79" s="242"/>
      <c r="ACV79" s="242"/>
      <c r="ACW79" s="242"/>
      <c r="ACX79" s="242"/>
      <c r="ACY79" s="242"/>
      <c r="ACZ79" s="242"/>
      <c r="ADA79" s="242"/>
      <c r="ADB79" s="242"/>
      <c r="ADC79" s="242"/>
      <c r="ADD79" s="242"/>
      <c r="ADE79" s="242"/>
      <c r="ADF79" s="242"/>
      <c r="ADG79" s="242"/>
      <c r="ADH79" s="242"/>
      <c r="ADI79" s="242"/>
      <c r="ADJ79" s="242"/>
      <c r="ADK79" s="242"/>
      <c r="ADL79" s="242"/>
      <c r="ADM79" s="242"/>
      <c r="ADN79" s="242"/>
      <c r="ADO79" s="242"/>
      <c r="ADP79" s="242"/>
      <c r="ADQ79" s="242"/>
      <c r="ADR79" s="242"/>
      <c r="ADS79" s="242"/>
      <c r="ADT79" s="242"/>
      <c r="ADU79" s="242"/>
      <c r="ADV79" s="242"/>
      <c r="ADW79" s="242"/>
      <c r="ADX79" s="242"/>
      <c r="ADY79" s="242"/>
      <c r="ADZ79" s="242"/>
      <c r="AEA79" s="242"/>
      <c r="AEB79" s="242"/>
      <c r="AEC79" s="242"/>
      <c r="AED79" s="242"/>
      <c r="AEE79" s="242"/>
      <c r="AEF79" s="242"/>
      <c r="AEG79" s="242"/>
      <c r="AEH79" s="242"/>
      <c r="AEI79" s="242"/>
      <c r="AEJ79" s="242"/>
      <c r="AEK79" s="242"/>
      <c r="AEL79" s="242"/>
      <c r="AEM79" s="242"/>
      <c r="AEN79" s="242"/>
      <c r="AEO79" s="242"/>
      <c r="AEP79" s="242"/>
      <c r="AEQ79" s="242"/>
      <c r="AER79" s="242"/>
      <c r="AES79" s="242"/>
      <c r="AET79" s="242"/>
      <c r="AEU79" s="242"/>
      <c r="AEV79" s="242"/>
      <c r="AEW79" s="242"/>
      <c r="AEX79" s="242"/>
      <c r="AEY79" s="242"/>
      <c r="AEZ79" s="242"/>
      <c r="AFA79" s="242"/>
      <c r="AFB79" s="242"/>
      <c r="AFC79" s="242"/>
      <c r="AFD79" s="242"/>
      <c r="AFE79" s="242"/>
      <c r="AFF79" s="242"/>
      <c r="AFG79" s="242"/>
      <c r="AFH79" s="242"/>
      <c r="AFI79" s="242"/>
      <c r="AFJ79" s="242"/>
      <c r="AFK79" s="242"/>
      <c r="AFL79" s="242"/>
      <c r="AFM79" s="242"/>
      <c r="AFN79" s="242"/>
      <c r="AFO79" s="242"/>
      <c r="AFP79" s="242"/>
      <c r="AFQ79" s="242"/>
      <c r="AFR79" s="242"/>
      <c r="AFS79" s="242"/>
      <c r="AFT79" s="242"/>
      <c r="AFU79" s="242"/>
      <c r="AFV79" s="242"/>
      <c r="AFW79" s="242"/>
      <c r="AFX79" s="242"/>
      <c r="AFY79" s="242"/>
      <c r="AFZ79" s="242"/>
      <c r="AGA79" s="242"/>
      <c r="AGB79" s="242"/>
      <c r="AGC79" s="242"/>
      <c r="AGD79" s="242"/>
      <c r="AGE79" s="242"/>
      <c r="AGF79" s="242"/>
      <c r="AGG79" s="242"/>
      <c r="AGH79" s="242"/>
      <c r="AGI79" s="242"/>
      <c r="AGJ79" s="242"/>
      <c r="AGK79" s="242"/>
      <c r="AGL79" s="242"/>
      <c r="AGM79" s="242"/>
      <c r="AGN79" s="242"/>
      <c r="AGO79" s="242"/>
      <c r="AGP79" s="242"/>
      <c r="AGQ79" s="242"/>
      <c r="AGR79" s="242"/>
      <c r="AGS79" s="242"/>
      <c r="AGT79" s="242"/>
      <c r="AGU79" s="242"/>
      <c r="AGV79" s="242"/>
      <c r="AGW79" s="242"/>
      <c r="AGX79" s="242"/>
      <c r="AGY79" s="242"/>
      <c r="AGZ79" s="242"/>
      <c r="AHA79" s="242"/>
      <c r="AHB79" s="242"/>
      <c r="AHC79" s="242"/>
      <c r="AHD79" s="242"/>
      <c r="AHE79" s="242"/>
      <c r="AHF79" s="242"/>
      <c r="AHG79" s="242"/>
      <c r="AHH79" s="242"/>
      <c r="AHI79" s="242"/>
      <c r="AHJ79" s="242"/>
      <c r="AHK79" s="242"/>
      <c r="AHL79" s="242"/>
      <c r="AHM79" s="242"/>
      <c r="AHN79" s="242"/>
      <c r="AHO79" s="242"/>
      <c r="AHP79" s="242"/>
      <c r="AHQ79" s="242"/>
      <c r="AHR79" s="242"/>
      <c r="AHS79" s="242"/>
      <c r="AHT79" s="242"/>
      <c r="AHU79" s="242"/>
      <c r="AHV79" s="242"/>
      <c r="AHW79" s="242"/>
      <c r="AHX79" s="242"/>
      <c r="AHY79" s="242"/>
      <c r="AHZ79" s="242"/>
      <c r="AIA79" s="242"/>
      <c r="AIB79" s="242"/>
      <c r="AIC79" s="242"/>
      <c r="AID79" s="242"/>
      <c r="AIE79" s="242"/>
      <c r="AIF79" s="242"/>
      <c r="AIG79" s="242"/>
      <c r="AIH79" s="242"/>
      <c r="AII79" s="242"/>
      <c r="AIJ79" s="242"/>
      <c r="AIK79" s="242"/>
      <c r="AIL79" s="242"/>
      <c r="AIM79" s="242"/>
      <c r="AIN79" s="242"/>
      <c r="AIO79" s="242"/>
      <c r="AIP79" s="242"/>
      <c r="AIQ79" s="242"/>
      <c r="AIR79" s="242"/>
      <c r="AIS79" s="242"/>
      <c r="AIT79" s="242"/>
      <c r="AIU79" s="242"/>
      <c r="AIV79" s="242"/>
      <c r="AIW79" s="242"/>
      <c r="AIX79" s="242"/>
      <c r="AIY79" s="242"/>
      <c r="AIZ79" s="242"/>
      <c r="AJA79" s="242"/>
      <c r="AJB79" s="242"/>
      <c r="AJC79" s="242"/>
      <c r="AJD79" s="242"/>
      <c r="AJE79" s="242"/>
      <c r="AJF79" s="242"/>
      <c r="AJG79" s="242"/>
      <c r="AJH79" s="242"/>
      <c r="AJI79" s="242"/>
      <c r="AJJ79" s="242"/>
      <c r="AJK79" s="242"/>
      <c r="AJL79" s="242"/>
      <c r="AJM79" s="242"/>
      <c r="AJN79" s="242"/>
      <c r="AJO79" s="242"/>
      <c r="AJP79" s="242"/>
      <c r="AJQ79" s="242"/>
      <c r="AJR79" s="242"/>
      <c r="AJS79" s="242"/>
      <c r="AJT79" s="242"/>
      <c r="AJU79" s="242"/>
      <c r="AJV79" s="242"/>
      <c r="AJW79" s="242"/>
      <c r="AJX79" s="242"/>
      <c r="AJY79" s="242"/>
      <c r="AJZ79" s="242"/>
      <c r="AKA79" s="242"/>
      <c r="AKB79" s="242"/>
      <c r="AKC79" s="242"/>
      <c r="AKD79" s="242"/>
      <c r="AKE79" s="242"/>
      <c r="AKF79" s="242"/>
      <c r="AKG79" s="242"/>
      <c r="AKH79" s="242"/>
      <c r="AKI79" s="242"/>
      <c r="AKJ79" s="242"/>
      <c r="AKK79" s="242"/>
      <c r="AKL79" s="242"/>
      <c r="AKM79" s="242"/>
      <c r="AKN79" s="242"/>
      <c r="AKO79" s="242"/>
      <c r="AKP79" s="242"/>
      <c r="AKQ79" s="242"/>
      <c r="AKR79" s="242"/>
      <c r="AKS79" s="242"/>
      <c r="AKT79" s="242"/>
      <c r="AKU79" s="242"/>
      <c r="AKV79" s="242"/>
      <c r="AKW79" s="242"/>
      <c r="AKX79" s="242"/>
      <c r="AKY79" s="242"/>
      <c r="AKZ79" s="242"/>
      <c r="ALA79" s="242"/>
      <c r="ALB79" s="242"/>
      <c r="ALC79" s="242"/>
      <c r="ALD79" s="242"/>
      <c r="ALE79" s="242"/>
      <c r="ALF79" s="242"/>
      <c r="ALG79" s="242"/>
      <c r="ALH79" s="242"/>
      <c r="ALI79" s="242"/>
      <c r="ALJ79" s="242"/>
      <c r="ALK79" s="242"/>
      <c r="ALL79" s="242"/>
      <c r="ALM79" s="242"/>
      <c r="ALN79" s="242"/>
      <c r="ALO79" s="242"/>
      <c r="ALP79" s="242"/>
      <c r="ALQ79" s="242"/>
      <c r="ALR79" s="242"/>
      <c r="ALS79" s="242"/>
      <c r="ALT79" s="242"/>
      <c r="ALU79" s="242"/>
      <c r="ALV79" s="242"/>
      <c r="ALW79" s="242"/>
      <c r="ALX79" s="242"/>
      <c r="ALY79" s="242"/>
      <c r="ALZ79" s="242"/>
      <c r="AMA79" s="242"/>
      <c r="AMB79" s="242"/>
      <c r="AMC79" s="242"/>
      <c r="AMD79" s="242"/>
      <c r="AME79" s="242"/>
      <c r="AMF79" s="242"/>
      <c r="AMG79" s="242"/>
      <c r="AMH79" s="242"/>
      <c r="AMI79" s="242"/>
      <c r="AMJ79" s="242"/>
      <c r="AMK79" s="242"/>
      <c r="AML79" s="242"/>
      <c r="AMM79" s="242"/>
      <c r="AMN79" s="242"/>
      <c r="AMO79" s="242"/>
      <c r="AMP79" s="242"/>
      <c r="AMQ79" s="242"/>
      <c r="AMR79" s="242"/>
      <c r="AMS79" s="242"/>
      <c r="AMT79" s="242"/>
      <c r="AMU79" s="242"/>
      <c r="AMV79" s="242"/>
      <c r="AMW79" s="242"/>
      <c r="AMX79" s="242"/>
      <c r="AMY79" s="242"/>
      <c r="AMZ79" s="242"/>
      <c r="ANA79" s="242"/>
      <c r="ANB79" s="242"/>
      <c r="ANC79" s="242"/>
      <c r="AND79" s="242"/>
      <c r="ANE79" s="242"/>
      <c r="ANF79" s="242"/>
      <c r="ANG79" s="242"/>
      <c r="ANH79" s="242"/>
      <c r="ANI79" s="242"/>
      <c r="ANJ79" s="242"/>
      <c r="ANK79" s="242"/>
      <c r="ANL79" s="242"/>
      <c r="ANM79" s="242"/>
      <c r="ANN79" s="242"/>
      <c r="ANO79" s="242"/>
      <c r="ANP79" s="242"/>
      <c r="ANQ79" s="242"/>
      <c r="ANR79" s="242"/>
      <c r="ANS79" s="242"/>
      <c r="ANT79" s="242"/>
      <c r="ANU79" s="242"/>
      <c r="ANV79" s="242"/>
      <c r="ANW79" s="242"/>
      <c r="ANX79" s="242"/>
      <c r="ANY79" s="242"/>
      <c r="ANZ79" s="242"/>
      <c r="AOA79" s="242"/>
      <c r="AOB79" s="242"/>
      <c r="AOC79" s="242"/>
      <c r="AOD79" s="242"/>
      <c r="AOE79" s="242"/>
      <c r="AOF79" s="242"/>
      <c r="AOG79" s="242"/>
      <c r="AOH79" s="242"/>
      <c r="AOI79" s="242"/>
      <c r="AOJ79" s="242"/>
      <c r="AOK79" s="242"/>
      <c r="AOL79" s="242"/>
      <c r="AOM79" s="242"/>
      <c r="AON79" s="242"/>
      <c r="AOO79" s="242"/>
      <c r="AOP79" s="242"/>
      <c r="AOQ79" s="242"/>
      <c r="AOR79" s="242"/>
      <c r="AOS79" s="242"/>
      <c r="AOT79" s="242"/>
      <c r="AOU79" s="242"/>
      <c r="AOV79" s="242"/>
      <c r="AOW79" s="242"/>
      <c r="AOX79" s="242"/>
      <c r="AOY79" s="242"/>
      <c r="AOZ79" s="242"/>
      <c r="APA79" s="242"/>
      <c r="APB79" s="242"/>
      <c r="APC79" s="242"/>
      <c r="APD79" s="242"/>
      <c r="APE79" s="242"/>
      <c r="APF79" s="242"/>
      <c r="APG79" s="242"/>
      <c r="APH79" s="242"/>
      <c r="API79" s="242"/>
      <c r="APJ79" s="242"/>
      <c r="APK79" s="242"/>
      <c r="APL79" s="242"/>
      <c r="APM79" s="242"/>
      <c r="APN79" s="242"/>
      <c r="APO79" s="242"/>
      <c r="APP79" s="242"/>
      <c r="APQ79" s="242"/>
      <c r="APR79" s="242"/>
      <c r="APS79" s="242"/>
      <c r="APT79" s="242"/>
      <c r="APU79" s="242"/>
      <c r="APV79" s="242"/>
      <c r="APW79" s="242"/>
      <c r="APX79" s="242"/>
      <c r="APY79" s="242"/>
      <c r="APZ79" s="242"/>
      <c r="AQA79" s="242"/>
      <c r="AQB79" s="242"/>
      <c r="AQC79" s="242"/>
      <c r="AQD79" s="242"/>
      <c r="AQE79" s="242"/>
      <c r="AQF79" s="242"/>
      <c r="AQG79" s="242"/>
      <c r="AQH79" s="242"/>
      <c r="AQI79" s="242"/>
      <c r="AQJ79" s="242"/>
      <c r="AQK79" s="242"/>
      <c r="AQL79" s="242"/>
      <c r="AQM79" s="242"/>
      <c r="AQN79" s="242"/>
      <c r="AQO79" s="242"/>
      <c r="AQP79" s="242"/>
      <c r="AQQ79" s="242"/>
      <c r="AQR79" s="242"/>
      <c r="AQS79" s="242"/>
      <c r="AQT79" s="242"/>
      <c r="AQU79" s="242"/>
      <c r="AQV79" s="242"/>
      <c r="AQW79" s="242"/>
      <c r="AQX79" s="242"/>
      <c r="AQY79" s="242"/>
      <c r="AQZ79" s="242"/>
      <c r="ARA79" s="242"/>
      <c r="ARB79" s="242"/>
      <c r="ARC79" s="242"/>
      <c r="ARD79" s="242"/>
      <c r="ARE79" s="242"/>
      <c r="ARF79" s="242"/>
      <c r="ARG79" s="242"/>
      <c r="ARH79" s="242"/>
      <c r="ARI79" s="242"/>
      <c r="ARJ79" s="242"/>
      <c r="ARK79" s="242"/>
      <c r="ARL79" s="242"/>
      <c r="ARM79" s="242"/>
      <c r="ARN79" s="242"/>
      <c r="ARO79" s="242"/>
      <c r="ARP79" s="242"/>
      <c r="ARQ79" s="242"/>
      <c r="ARR79" s="242"/>
      <c r="ARS79" s="242"/>
      <c r="ART79" s="242"/>
      <c r="ARU79" s="242"/>
      <c r="ARV79" s="242"/>
      <c r="ARW79" s="242"/>
      <c r="ARX79" s="242"/>
      <c r="ARY79" s="242"/>
      <c r="ARZ79" s="242"/>
      <c r="ASA79" s="242"/>
      <c r="ASB79" s="242"/>
      <c r="ASC79" s="242"/>
      <c r="ASD79" s="242"/>
      <c r="ASE79" s="242"/>
      <c r="ASF79" s="242"/>
      <c r="ASG79" s="242"/>
      <c r="ASH79" s="242"/>
      <c r="ASI79" s="242"/>
      <c r="ASJ79" s="242"/>
      <c r="ASK79" s="242"/>
      <c r="ASL79" s="242"/>
      <c r="ASM79" s="242"/>
      <c r="ASN79" s="242"/>
      <c r="ASO79" s="242"/>
      <c r="ASP79" s="242"/>
      <c r="ASQ79" s="242"/>
      <c r="ASR79" s="242"/>
      <c r="ASS79" s="242"/>
      <c r="AST79" s="242"/>
      <c r="ASU79" s="242"/>
      <c r="ASV79" s="242"/>
      <c r="ASW79" s="242"/>
      <c r="ASX79" s="242"/>
      <c r="ASY79" s="242"/>
      <c r="ASZ79" s="242"/>
      <c r="ATA79" s="242"/>
      <c r="ATB79" s="242"/>
      <c r="ATC79" s="242"/>
      <c r="ATD79" s="242"/>
      <c r="ATE79" s="242"/>
      <c r="ATF79" s="242"/>
      <c r="ATG79" s="242"/>
      <c r="ATH79" s="242"/>
      <c r="ATI79" s="242"/>
      <c r="ATJ79" s="242"/>
      <c r="ATK79" s="242"/>
      <c r="ATL79" s="242"/>
      <c r="ATM79" s="242"/>
      <c r="ATN79" s="242"/>
      <c r="ATO79" s="242"/>
      <c r="ATP79" s="242"/>
      <c r="ATQ79" s="242"/>
      <c r="ATR79" s="242"/>
      <c r="ATS79" s="242"/>
      <c r="ATT79" s="242"/>
      <c r="ATU79" s="242"/>
      <c r="ATV79" s="242"/>
      <c r="ATW79" s="242"/>
      <c r="ATX79" s="242"/>
      <c r="ATY79" s="242"/>
      <c r="ATZ79" s="242"/>
      <c r="AUA79" s="242"/>
      <c r="AUB79" s="242"/>
      <c r="AUC79" s="242"/>
      <c r="AUD79" s="242"/>
      <c r="AUE79" s="242"/>
      <c r="AUF79" s="242"/>
      <c r="AUG79" s="242"/>
      <c r="AUH79" s="242"/>
      <c r="AUI79" s="242"/>
      <c r="AUJ79" s="242"/>
      <c r="AUK79" s="242"/>
      <c r="AUL79" s="242"/>
      <c r="AUM79" s="242"/>
      <c r="AUN79" s="242"/>
      <c r="AUO79" s="242"/>
      <c r="AUP79" s="242"/>
      <c r="AUQ79" s="242"/>
      <c r="AUR79" s="242"/>
      <c r="AUS79" s="242"/>
      <c r="AUT79" s="242"/>
      <c r="AUU79" s="242"/>
      <c r="AUV79" s="242"/>
      <c r="AUW79" s="242"/>
      <c r="AUX79" s="242"/>
      <c r="AUY79" s="242"/>
      <c r="AUZ79" s="242"/>
      <c r="AVA79" s="242"/>
      <c r="AVB79" s="242"/>
      <c r="AVC79" s="242"/>
      <c r="AVD79" s="242"/>
      <c r="AVE79" s="242"/>
      <c r="AVF79" s="242"/>
      <c r="AVG79" s="242"/>
      <c r="AVH79" s="242"/>
      <c r="AVI79" s="242"/>
      <c r="AVJ79" s="242"/>
      <c r="AVK79" s="242"/>
      <c r="AVL79" s="242"/>
      <c r="AVM79" s="242"/>
      <c r="AVN79" s="242"/>
      <c r="AVO79" s="242"/>
      <c r="AVP79" s="242"/>
      <c r="AVQ79" s="242"/>
      <c r="AVR79" s="242"/>
      <c r="AVS79" s="242"/>
      <c r="AVT79" s="242"/>
      <c r="AVU79" s="242"/>
      <c r="AVV79" s="242"/>
      <c r="AVW79" s="242"/>
      <c r="AVX79" s="242"/>
      <c r="AVY79" s="242"/>
      <c r="AVZ79" s="242"/>
      <c r="AWA79" s="242"/>
      <c r="AWB79" s="242"/>
      <c r="AWC79" s="242"/>
      <c r="AWD79" s="242"/>
      <c r="AWE79" s="242"/>
      <c r="AWF79" s="242"/>
      <c r="AWG79" s="242"/>
      <c r="AWH79" s="242"/>
      <c r="AWI79" s="242"/>
      <c r="AWJ79" s="242"/>
      <c r="AWK79" s="242"/>
      <c r="AWL79" s="242"/>
      <c r="AWM79" s="242"/>
      <c r="AWN79" s="242"/>
      <c r="AWO79" s="242"/>
      <c r="AWP79" s="242"/>
      <c r="AWQ79" s="242"/>
      <c r="AWR79" s="242"/>
      <c r="AWS79" s="242"/>
      <c r="AWT79" s="242"/>
      <c r="AWU79" s="242"/>
      <c r="AWV79" s="242"/>
      <c r="AWW79" s="242"/>
      <c r="AWX79" s="242"/>
      <c r="AWY79" s="242"/>
      <c r="AWZ79" s="242"/>
      <c r="AXA79" s="242"/>
      <c r="AXB79" s="242"/>
      <c r="AXC79" s="242"/>
      <c r="AXD79" s="242"/>
      <c r="AXE79" s="242"/>
      <c r="AXF79" s="242"/>
      <c r="AXG79" s="242"/>
      <c r="AXH79" s="242"/>
      <c r="AXI79" s="242"/>
      <c r="AXJ79" s="242"/>
      <c r="AXK79" s="242"/>
      <c r="AXL79" s="242"/>
      <c r="AXM79" s="242"/>
      <c r="AXN79" s="242"/>
      <c r="AXO79" s="242"/>
      <c r="AXP79" s="242"/>
      <c r="AXQ79" s="242"/>
      <c r="AXR79" s="242"/>
      <c r="AXS79" s="242"/>
      <c r="AXT79" s="242"/>
      <c r="AXU79" s="242"/>
      <c r="AXV79" s="242"/>
      <c r="AXW79" s="242"/>
      <c r="AXX79" s="242"/>
      <c r="AXY79" s="242"/>
      <c r="AXZ79" s="242"/>
      <c r="AYA79" s="242"/>
      <c r="AYB79" s="242"/>
      <c r="AYC79" s="242"/>
      <c r="AYD79" s="242"/>
      <c r="AYE79" s="242"/>
      <c r="AYF79" s="242"/>
      <c r="AYG79" s="242"/>
      <c r="AYH79" s="242"/>
      <c r="AYI79" s="242"/>
      <c r="AYJ79" s="242"/>
      <c r="AYK79" s="242"/>
      <c r="AYL79" s="242"/>
      <c r="AYM79" s="242"/>
      <c r="AYN79" s="242"/>
      <c r="AYO79" s="242"/>
      <c r="AYP79" s="242"/>
      <c r="AYQ79" s="242"/>
      <c r="AYR79" s="242"/>
      <c r="AYS79" s="242"/>
      <c r="AYT79" s="242"/>
      <c r="AYU79" s="242"/>
      <c r="AYV79" s="242"/>
      <c r="AYW79" s="242"/>
      <c r="AYX79" s="242"/>
      <c r="AYY79" s="242"/>
      <c r="AYZ79" s="242"/>
      <c r="AZA79" s="242"/>
      <c r="AZB79" s="242"/>
      <c r="AZC79" s="242"/>
      <c r="AZD79" s="242"/>
      <c r="AZE79" s="242"/>
      <c r="AZF79" s="242"/>
      <c r="AZG79" s="242"/>
      <c r="AZH79" s="242"/>
      <c r="AZI79" s="242"/>
      <c r="AZJ79" s="242"/>
      <c r="AZK79" s="242"/>
      <c r="AZL79" s="242"/>
      <c r="AZM79" s="242"/>
      <c r="AZN79" s="242"/>
      <c r="AZO79" s="242"/>
      <c r="AZP79" s="242"/>
      <c r="AZQ79" s="242"/>
      <c r="AZR79" s="242"/>
      <c r="AZS79" s="242"/>
      <c r="AZT79" s="242"/>
      <c r="AZU79" s="242"/>
      <c r="AZV79" s="242"/>
      <c r="AZW79" s="242"/>
      <c r="AZX79" s="242"/>
      <c r="AZY79" s="242"/>
      <c r="AZZ79" s="242"/>
      <c r="BAA79" s="242"/>
      <c r="BAB79" s="242"/>
      <c r="BAC79" s="242"/>
      <c r="BAD79" s="242"/>
      <c r="BAE79" s="242"/>
      <c r="BAF79" s="242"/>
      <c r="BAG79" s="242"/>
      <c r="BAH79" s="242"/>
      <c r="BAI79" s="242"/>
      <c r="BAJ79" s="242"/>
      <c r="BAK79" s="242"/>
      <c r="BAL79" s="242"/>
      <c r="BAM79" s="242"/>
      <c r="BAN79" s="242"/>
      <c r="BAO79" s="242"/>
      <c r="BAP79" s="242"/>
      <c r="BAQ79" s="242"/>
      <c r="BAR79" s="242"/>
      <c r="BAS79" s="242"/>
      <c r="BAT79" s="242"/>
      <c r="BAU79" s="242"/>
      <c r="BAV79" s="242"/>
      <c r="BAW79" s="242"/>
      <c r="BAX79" s="242"/>
      <c r="BAY79" s="242"/>
      <c r="BAZ79" s="242"/>
      <c r="BBA79" s="242"/>
      <c r="BBB79" s="242"/>
      <c r="BBC79" s="242"/>
      <c r="BBD79" s="242"/>
      <c r="BBE79" s="242"/>
      <c r="BBF79" s="242"/>
      <c r="BBG79" s="242"/>
      <c r="BBH79" s="242"/>
      <c r="BBI79" s="242"/>
      <c r="BBJ79" s="242"/>
      <c r="BBK79" s="242"/>
      <c r="BBL79" s="242"/>
      <c r="BBM79" s="242"/>
      <c r="BBN79" s="242"/>
      <c r="BBO79" s="242"/>
      <c r="BBP79" s="242"/>
      <c r="BBQ79" s="242"/>
      <c r="BBR79" s="242"/>
      <c r="BBS79" s="242"/>
      <c r="BBT79" s="242"/>
      <c r="BBU79" s="242"/>
      <c r="BBV79" s="242"/>
      <c r="BBW79" s="242"/>
      <c r="BBX79" s="242"/>
      <c r="BBY79" s="242"/>
      <c r="BBZ79" s="242"/>
      <c r="BCA79" s="242"/>
      <c r="BCB79" s="242"/>
      <c r="BCC79" s="242"/>
      <c r="BCD79" s="242"/>
      <c r="BCE79" s="242"/>
      <c r="BCF79" s="242"/>
      <c r="BCG79" s="242"/>
      <c r="BCH79" s="242"/>
      <c r="BCI79" s="242"/>
      <c r="BCJ79" s="242"/>
      <c r="BCK79" s="242"/>
      <c r="BCL79" s="242"/>
      <c r="BCM79" s="242"/>
      <c r="BCN79" s="242"/>
      <c r="BCO79" s="242"/>
      <c r="BCP79" s="242"/>
      <c r="BCQ79" s="242"/>
      <c r="BCR79" s="242"/>
      <c r="BCS79" s="242"/>
      <c r="BCT79" s="242"/>
      <c r="BCU79" s="242"/>
      <c r="BCV79" s="242"/>
      <c r="BCW79" s="242"/>
      <c r="BCX79" s="242"/>
      <c r="BCY79" s="242"/>
      <c r="BCZ79" s="242"/>
      <c r="BDA79" s="242"/>
      <c r="BDB79" s="242"/>
      <c r="BDC79" s="242"/>
      <c r="BDD79" s="242"/>
      <c r="BDE79" s="242"/>
      <c r="BDF79" s="242"/>
      <c r="BDG79" s="242"/>
      <c r="BDH79" s="242"/>
      <c r="BDI79" s="242"/>
      <c r="BDJ79" s="242"/>
      <c r="BDK79" s="242"/>
      <c r="BDL79" s="242"/>
      <c r="BDM79" s="242"/>
      <c r="BDN79" s="242"/>
      <c r="BDO79" s="242"/>
      <c r="BDP79" s="242"/>
      <c r="BDQ79" s="242"/>
      <c r="BDR79" s="242"/>
      <c r="BDS79" s="242"/>
      <c r="BDT79" s="242"/>
      <c r="BDU79" s="242"/>
      <c r="BDV79" s="242"/>
      <c r="BDW79" s="242"/>
      <c r="BDX79" s="242"/>
      <c r="BDY79" s="242"/>
      <c r="BDZ79" s="242"/>
      <c r="BEA79" s="242"/>
      <c r="BEB79" s="242"/>
      <c r="BEC79" s="242"/>
      <c r="BED79" s="242"/>
      <c r="BEE79" s="242"/>
      <c r="BEF79" s="242"/>
      <c r="BEG79" s="242"/>
      <c r="BEH79" s="242"/>
      <c r="BEI79" s="242"/>
      <c r="BEJ79" s="242"/>
      <c r="BEK79" s="242"/>
      <c r="BEL79" s="242"/>
      <c r="BEM79" s="242"/>
      <c r="BEN79" s="242"/>
      <c r="BEO79" s="242"/>
      <c r="BEP79" s="242"/>
      <c r="BEQ79" s="242"/>
      <c r="BER79" s="242"/>
      <c r="BES79" s="242"/>
      <c r="BET79" s="242"/>
      <c r="BEU79" s="242"/>
      <c r="BEV79" s="242"/>
      <c r="BEW79" s="242"/>
      <c r="BEX79" s="242"/>
      <c r="BEY79" s="242"/>
      <c r="BEZ79" s="242"/>
      <c r="BFA79" s="242"/>
      <c r="BFB79" s="242"/>
      <c r="BFC79" s="242"/>
      <c r="BFD79" s="242"/>
      <c r="BFE79" s="242"/>
      <c r="BFF79" s="242"/>
      <c r="BFG79" s="242"/>
      <c r="BFH79" s="242"/>
      <c r="BFI79" s="242"/>
      <c r="BFJ79" s="242"/>
      <c r="BFK79" s="242"/>
      <c r="BFL79" s="242"/>
      <c r="BFM79" s="242"/>
      <c r="BFN79" s="242"/>
      <c r="BFO79" s="242"/>
      <c r="BFP79" s="242"/>
      <c r="BFQ79" s="242"/>
      <c r="BFR79" s="242"/>
      <c r="BFS79" s="242"/>
      <c r="BFT79" s="242"/>
      <c r="BFU79" s="242"/>
      <c r="BFV79" s="242"/>
      <c r="BFW79" s="242"/>
      <c r="BFX79" s="242"/>
      <c r="BFY79" s="242"/>
      <c r="BFZ79" s="242"/>
      <c r="BGA79" s="242"/>
      <c r="BGB79" s="242"/>
      <c r="BGC79" s="242"/>
      <c r="BGD79" s="242"/>
      <c r="BGE79" s="242"/>
      <c r="BGF79" s="242"/>
      <c r="BGG79" s="242"/>
      <c r="BGH79" s="242"/>
      <c r="BGI79" s="242"/>
      <c r="BGJ79" s="242"/>
      <c r="BGK79" s="242"/>
      <c r="BGL79" s="242"/>
      <c r="BGM79" s="242"/>
      <c r="BGN79" s="242"/>
      <c r="BGO79" s="242"/>
      <c r="BGP79" s="242"/>
      <c r="BGQ79" s="242"/>
      <c r="BGR79" s="242"/>
      <c r="BGS79" s="242"/>
      <c r="BGT79" s="242"/>
      <c r="BGU79" s="242"/>
      <c r="BGV79" s="242"/>
      <c r="BGW79" s="242"/>
      <c r="BGX79" s="242"/>
      <c r="BGY79" s="242"/>
      <c r="BGZ79" s="242"/>
      <c r="BHA79" s="242"/>
      <c r="BHB79" s="242"/>
      <c r="BHC79" s="242"/>
      <c r="BHD79" s="242"/>
      <c r="BHE79" s="242"/>
      <c r="BHF79" s="242"/>
      <c r="BHG79" s="242"/>
      <c r="BHH79" s="242"/>
      <c r="BHI79" s="242"/>
      <c r="BHJ79" s="242"/>
      <c r="BHK79" s="242"/>
      <c r="BHL79" s="242"/>
      <c r="BHM79" s="242"/>
      <c r="BHN79" s="242"/>
      <c r="BHO79" s="242"/>
      <c r="BHP79" s="242"/>
      <c r="BHQ79" s="242"/>
      <c r="BHR79" s="242"/>
      <c r="BHS79" s="242"/>
      <c r="BHT79" s="242"/>
      <c r="BHU79" s="242"/>
      <c r="BHV79" s="242"/>
      <c r="BHW79" s="242"/>
      <c r="BHX79" s="242"/>
      <c r="BHY79" s="242"/>
      <c r="BHZ79" s="242"/>
      <c r="BIA79" s="242"/>
      <c r="BIB79" s="242"/>
      <c r="BIC79" s="242"/>
      <c r="BID79" s="242"/>
      <c r="BIE79" s="242"/>
      <c r="BIF79" s="242"/>
      <c r="BIG79" s="242"/>
      <c r="BIH79" s="242"/>
      <c r="BII79" s="242"/>
      <c r="BIJ79" s="242"/>
      <c r="BIK79" s="242"/>
      <c r="BIL79" s="242"/>
      <c r="BIM79" s="242"/>
      <c r="BIN79" s="242"/>
      <c r="BIO79" s="242"/>
      <c r="BIP79" s="242"/>
      <c r="BIQ79" s="242"/>
      <c r="BIR79" s="242"/>
      <c r="BIS79" s="242"/>
      <c r="BIT79" s="242"/>
      <c r="BIU79" s="242"/>
      <c r="BIV79" s="242"/>
      <c r="BIW79" s="242"/>
      <c r="BIX79" s="242"/>
      <c r="BIY79" s="242"/>
      <c r="BIZ79" s="242"/>
      <c r="BJA79" s="242"/>
      <c r="BJB79" s="242"/>
      <c r="BJC79" s="242"/>
      <c r="BJD79" s="242"/>
      <c r="BJE79" s="242"/>
      <c r="BJF79" s="242"/>
      <c r="BJG79" s="242"/>
      <c r="BJH79" s="242"/>
      <c r="BJI79" s="242"/>
      <c r="BJJ79" s="242"/>
      <c r="BJK79" s="242"/>
      <c r="BJL79" s="242"/>
      <c r="BJM79" s="242"/>
      <c r="BJN79" s="242"/>
      <c r="BJO79" s="242"/>
      <c r="BJP79" s="242"/>
      <c r="BJQ79" s="242"/>
      <c r="BJR79" s="242"/>
      <c r="BJS79" s="242"/>
      <c r="BJT79" s="242"/>
      <c r="BJU79" s="242"/>
      <c r="BJV79" s="242"/>
      <c r="BJW79" s="242"/>
      <c r="BJX79" s="242"/>
      <c r="BJY79" s="242"/>
      <c r="BJZ79" s="242"/>
      <c r="BKA79" s="242"/>
      <c r="BKB79" s="242"/>
      <c r="BKC79" s="242"/>
      <c r="BKD79" s="242"/>
      <c r="BKE79" s="242"/>
      <c r="BKF79" s="242"/>
      <c r="BKG79" s="242"/>
      <c r="BKH79" s="242"/>
      <c r="BKI79" s="242"/>
      <c r="BKJ79" s="242"/>
      <c r="BKK79" s="242"/>
      <c r="BKL79" s="242"/>
      <c r="BKM79" s="242"/>
      <c r="BKN79" s="242"/>
      <c r="BKO79" s="242"/>
      <c r="BKP79" s="242"/>
      <c r="BKQ79" s="242"/>
      <c r="BKR79" s="242"/>
      <c r="BKS79" s="242"/>
      <c r="BKT79" s="242"/>
      <c r="BKU79" s="242"/>
      <c r="BKV79" s="242"/>
      <c r="BKW79" s="242"/>
      <c r="BKX79" s="242"/>
      <c r="BKY79" s="242"/>
      <c r="BKZ79" s="242"/>
      <c r="BLA79" s="242"/>
      <c r="BLB79" s="242"/>
      <c r="BLC79" s="242"/>
      <c r="BLD79" s="242"/>
      <c r="BLE79" s="242"/>
      <c r="BLF79" s="242"/>
      <c r="BLG79" s="242"/>
      <c r="BLH79" s="242"/>
      <c r="BLI79" s="242"/>
      <c r="BLJ79" s="242"/>
      <c r="BLK79" s="242"/>
      <c r="BLL79" s="242"/>
      <c r="BLM79" s="242"/>
      <c r="BLN79" s="242"/>
      <c r="BLO79" s="242"/>
      <c r="BLP79" s="242"/>
      <c r="BLQ79" s="242"/>
      <c r="BLR79" s="242"/>
      <c r="BLS79" s="242"/>
      <c r="BLT79" s="242"/>
      <c r="BLU79" s="242"/>
      <c r="BLV79" s="242"/>
      <c r="BLW79" s="242"/>
      <c r="BLX79" s="242"/>
      <c r="BLY79" s="242"/>
      <c r="BLZ79" s="242"/>
      <c r="BMA79" s="242"/>
      <c r="BMB79" s="242"/>
      <c r="BMC79" s="242"/>
      <c r="BMD79" s="242"/>
      <c r="BME79" s="242"/>
      <c r="BMF79" s="242"/>
      <c r="BMG79" s="242"/>
      <c r="BMH79" s="242"/>
      <c r="BMI79" s="242"/>
      <c r="BMJ79" s="242"/>
      <c r="BMK79" s="242"/>
      <c r="BML79" s="242"/>
      <c r="BMM79" s="242"/>
      <c r="BMN79" s="242"/>
      <c r="BMO79" s="242"/>
      <c r="BMP79" s="242"/>
      <c r="BMQ79" s="242"/>
      <c r="BMR79" s="242"/>
      <c r="BMS79" s="242"/>
      <c r="BMT79" s="242"/>
      <c r="BMU79" s="242"/>
      <c r="BMV79" s="242"/>
      <c r="BMW79" s="242"/>
      <c r="BMX79" s="242"/>
      <c r="BMY79" s="242"/>
      <c r="BMZ79" s="242"/>
      <c r="BNA79" s="242"/>
      <c r="BNB79" s="242"/>
      <c r="BNC79" s="242"/>
      <c r="BND79" s="242"/>
      <c r="BNE79" s="242"/>
      <c r="BNF79" s="242"/>
      <c r="BNG79" s="242"/>
      <c r="BNH79" s="242"/>
      <c r="BNI79" s="242"/>
      <c r="BNJ79" s="242"/>
      <c r="BNK79" s="242"/>
      <c r="BNL79" s="242"/>
      <c r="BNM79" s="242"/>
      <c r="BNN79" s="242"/>
      <c r="BNO79" s="242"/>
      <c r="BNP79" s="242"/>
      <c r="BNQ79" s="242"/>
      <c r="BNR79" s="242"/>
      <c r="BNS79" s="242"/>
      <c r="BNT79" s="242"/>
      <c r="BNU79" s="242"/>
      <c r="BNV79" s="242"/>
      <c r="BNW79" s="242"/>
      <c r="BNX79" s="242"/>
      <c r="BNY79" s="242"/>
      <c r="BNZ79" s="242"/>
      <c r="BOA79" s="242"/>
      <c r="BOB79" s="242"/>
      <c r="BOC79" s="242"/>
      <c r="BOD79" s="242"/>
      <c r="BOE79" s="242"/>
      <c r="BOF79" s="242"/>
      <c r="BOG79" s="242"/>
      <c r="BOH79" s="242"/>
      <c r="BOI79" s="242"/>
      <c r="BOJ79" s="242"/>
      <c r="BOK79" s="242"/>
      <c r="BOL79" s="242"/>
      <c r="BOM79" s="242"/>
      <c r="BON79" s="242"/>
      <c r="BOO79" s="242"/>
      <c r="BOP79" s="242"/>
      <c r="BOQ79" s="242"/>
      <c r="BOR79" s="242"/>
      <c r="BOS79" s="242"/>
      <c r="BOT79" s="242"/>
      <c r="BOU79" s="242"/>
      <c r="BOV79" s="242"/>
      <c r="BOW79" s="242"/>
      <c r="BOX79" s="242"/>
      <c r="BOY79" s="242"/>
      <c r="BOZ79" s="242"/>
      <c r="BPA79" s="242"/>
      <c r="BPB79" s="242"/>
      <c r="BPC79" s="242"/>
      <c r="BPD79" s="242"/>
      <c r="BPE79" s="242"/>
      <c r="BPF79" s="242"/>
      <c r="BPG79" s="242"/>
      <c r="BPH79" s="242"/>
      <c r="BPI79" s="242"/>
      <c r="BPJ79" s="242"/>
      <c r="BPK79" s="242"/>
      <c r="BPL79" s="242"/>
      <c r="BPM79" s="242"/>
      <c r="BPN79" s="242"/>
      <c r="BPO79" s="242"/>
      <c r="BPP79" s="242"/>
      <c r="BPQ79" s="242"/>
      <c r="BPR79" s="242"/>
      <c r="BPS79" s="242"/>
      <c r="BPT79" s="242"/>
      <c r="BPU79" s="242"/>
      <c r="BPV79" s="242"/>
      <c r="BPW79" s="242"/>
      <c r="BPX79" s="242"/>
      <c r="BPY79" s="242"/>
      <c r="BPZ79" s="242"/>
      <c r="BQA79" s="242"/>
      <c r="BQB79" s="242"/>
      <c r="BQC79" s="242"/>
      <c r="BQD79" s="242"/>
      <c r="BQE79" s="242"/>
      <c r="BQF79" s="242"/>
      <c r="BQG79" s="242"/>
      <c r="BQH79" s="242"/>
      <c r="BQI79" s="242"/>
      <c r="BQJ79" s="242"/>
      <c r="BQK79" s="242"/>
      <c r="BQL79" s="242"/>
      <c r="BQM79" s="242"/>
      <c r="BQN79" s="242"/>
      <c r="BQO79" s="242"/>
      <c r="BQP79" s="242"/>
      <c r="BQQ79" s="242"/>
      <c r="BQR79" s="242"/>
      <c r="BQS79" s="242"/>
      <c r="BQT79" s="242"/>
      <c r="BQU79" s="242"/>
      <c r="BQV79" s="242"/>
      <c r="BQW79" s="242"/>
      <c r="BQX79" s="242"/>
      <c r="BQY79" s="242"/>
      <c r="BQZ79" s="242"/>
      <c r="BRA79" s="242"/>
      <c r="BRB79" s="242"/>
      <c r="BRC79" s="242"/>
      <c r="BRD79" s="242"/>
      <c r="BRE79" s="242"/>
      <c r="BRF79" s="242"/>
      <c r="BRG79" s="242"/>
      <c r="BRH79" s="242"/>
      <c r="BRI79" s="242"/>
      <c r="BRJ79" s="242"/>
      <c r="BRK79" s="242"/>
      <c r="BRL79" s="242"/>
      <c r="BRM79" s="242"/>
      <c r="BRN79" s="242"/>
      <c r="BRO79" s="242"/>
      <c r="BRP79" s="242"/>
      <c r="BRQ79" s="242"/>
      <c r="BRR79" s="242"/>
      <c r="BRS79" s="242"/>
      <c r="BRT79" s="242"/>
      <c r="BRU79" s="242"/>
      <c r="BRV79" s="242"/>
      <c r="BRW79" s="242"/>
      <c r="BRX79" s="242"/>
      <c r="BRY79" s="242"/>
      <c r="BRZ79" s="242"/>
      <c r="BSA79" s="242"/>
      <c r="BSB79" s="242"/>
      <c r="BSC79" s="242"/>
      <c r="BSD79" s="242"/>
      <c r="BSE79" s="242"/>
      <c r="BSF79" s="242"/>
      <c r="BSG79" s="242"/>
      <c r="BSH79" s="242"/>
      <c r="BSI79" s="242"/>
      <c r="BSJ79" s="242"/>
      <c r="BSK79" s="242"/>
      <c r="BSL79" s="242"/>
      <c r="BSM79" s="242"/>
      <c r="BSN79" s="242"/>
      <c r="BSO79" s="242"/>
      <c r="BSP79" s="242"/>
      <c r="BSQ79" s="242"/>
      <c r="BSR79" s="242"/>
      <c r="BSS79" s="242"/>
      <c r="BST79" s="242"/>
      <c r="BSU79" s="242"/>
      <c r="BSV79" s="242"/>
      <c r="BSW79" s="242"/>
      <c r="BSX79" s="242"/>
      <c r="BSY79" s="242"/>
      <c r="BSZ79" s="242"/>
      <c r="BTA79" s="242"/>
      <c r="BTB79" s="242"/>
      <c r="BTC79" s="242"/>
      <c r="BTD79" s="242"/>
      <c r="BTE79" s="242"/>
      <c r="BTF79" s="242"/>
      <c r="BTG79" s="242"/>
      <c r="BTH79" s="242"/>
      <c r="BTI79" s="242"/>
      <c r="BTJ79" s="242"/>
      <c r="BTK79" s="242"/>
      <c r="BTL79" s="242"/>
      <c r="BTM79" s="242"/>
      <c r="BTN79" s="242"/>
      <c r="BTO79" s="242"/>
      <c r="BTP79" s="242"/>
      <c r="BTQ79" s="242"/>
      <c r="BTR79" s="242"/>
      <c r="BTS79" s="242"/>
      <c r="BTT79" s="242"/>
      <c r="BTU79" s="242"/>
      <c r="BTV79" s="242"/>
      <c r="BTW79" s="242"/>
      <c r="BTX79" s="242"/>
      <c r="BTY79" s="242"/>
      <c r="BTZ79" s="242"/>
      <c r="BUA79" s="242"/>
      <c r="BUB79" s="242"/>
      <c r="BUC79" s="242"/>
      <c r="BUD79" s="242"/>
      <c r="BUE79" s="242"/>
      <c r="BUF79" s="242"/>
      <c r="BUG79" s="242"/>
      <c r="BUH79" s="242"/>
      <c r="BUI79" s="242"/>
      <c r="BUJ79" s="242"/>
      <c r="BUK79" s="242"/>
      <c r="BUL79" s="242"/>
      <c r="BUM79" s="242"/>
      <c r="BUN79" s="242"/>
      <c r="BUO79" s="242"/>
      <c r="BUP79" s="242"/>
      <c r="BUQ79" s="242"/>
      <c r="BUR79" s="242"/>
      <c r="BUS79" s="242"/>
      <c r="BUT79" s="242"/>
      <c r="BUU79" s="242"/>
      <c r="BUV79" s="242"/>
      <c r="BUW79" s="242"/>
      <c r="BUX79" s="242"/>
      <c r="BUY79" s="242"/>
      <c r="BUZ79" s="242"/>
      <c r="BVA79" s="242"/>
      <c r="BVB79" s="242"/>
      <c r="BVC79" s="242"/>
      <c r="BVD79" s="242"/>
      <c r="BVE79" s="242"/>
      <c r="BVF79" s="242"/>
      <c r="BVG79" s="242"/>
      <c r="BVH79" s="242"/>
      <c r="BVI79" s="242"/>
      <c r="BVJ79" s="242"/>
      <c r="BVK79" s="242"/>
      <c r="BVL79" s="242"/>
      <c r="BVM79" s="242"/>
      <c r="BVN79" s="242"/>
      <c r="BVO79" s="242"/>
      <c r="BVP79" s="242"/>
      <c r="BVQ79" s="242"/>
      <c r="BVR79" s="242"/>
      <c r="BVS79" s="242"/>
      <c r="BVT79" s="242"/>
      <c r="BVU79" s="242"/>
      <c r="BVV79" s="242"/>
      <c r="BVW79" s="242"/>
      <c r="BVX79" s="242"/>
      <c r="BVY79" s="242"/>
      <c r="BVZ79" s="242"/>
      <c r="BWA79" s="242"/>
      <c r="BWB79" s="242"/>
      <c r="BWC79" s="242"/>
      <c r="BWD79" s="242"/>
      <c r="BWE79" s="242"/>
      <c r="BWF79" s="242"/>
      <c r="BWG79" s="242"/>
      <c r="BWH79" s="242"/>
      <c r="BWI79" s="242"/>
      <c r="BWJ79" s="242"/>
      <c r="BWK79" s="242"/>
      <c r="BWL79" s="242"/>
      <c r="BWM79" s="242"/>
      <c r="BWN79" s="242"/>
      <c r="BWO79" s="242"/>
      <c r="BWP79" s="242"/>
      <c r="BWQ79" s="242"/>
      <c r="BWR79" s="242"/>
      <c r="BWS79" s="242"/>
      <c r="BWT79" s="242"/>
      <c r="BWU79" s="242"/>
      <c r="BWV79" s="242"/>
      <c r="BWW79" s="242"/>
      <c r="BWX79" s="242"/>
      <c r="BWY79" s="242"/>
      <c r="BWZ79" s="242"/>
      <c r="BXA79" s="242"/>
      <c r="BXB79" s="242"/>
      <c r="BXC79" s="242"/>
      <c r="BXD79" s="242"/>
      <c r="BXE79" s="242"/>
      <c r="BXF79" s="242"/>
      <c r="BXG79" s="242"/>
      <c r="BXH79" s="242"/>
      <c r="BXI79" s="242"/>
      <c r="BXJ79" s="242"/>
      <c r="BXK79" s="242"/>
      <c r="BXL79" s="242"/>
      <c r="BXM79" s="242"/>
      <c r="BXN79" s="242"/>
      <c r="BXO79" s="242"/>
      <c r="BXP79" s="242"/>
      <c r="BXQ79" s="242"/>
      <c r="BXR79" s="242"/>
      <c r="BXS79" s="242"/>
      <c r="BXT79" s="242"/>
      <c r="BXU79" s="242"/>
      <c r="BXV79" s="242"/>
      <c r="BXW79" s="242"/>
      <c r="BXX79" s="242"/>
      <c r="BXY79" s="242"/>
      <c r="BXZ79" s="242"/>
      <c r="BYA79" s="242"/>
      <c r="BYB79" s="242"/>
      <c r="BYC79" s="242"/>
      <c r="BYD79" s="242"/>
      <c r="BYE79" s="242"/>
      <c r="BYF79" s="242"/>
      <c r="BYG79" s="242"/>
      <c r="BYH79" s="242"/>
      <c r="BYI79" s="242"/>
      <c r="BYJ79" s="242"/>
      <c r="BYK79" s="242"/>
      <c r="BYL79" s="242"/>
      <c r="BYM79" s="242"/>
      <c r="BYN79" s="242"/>
      <c r="BYO79" s="242"/>
      <c r="BYP79" s="242"/>
      <c r="BYQ79" s="242"/>
      <c r="BYR79" s="242"/>
      <c r="BYS79" s="242"/>
      <c r="BYT79" s="242"/>
      <c r="BYU79" s="242"/>
      <c r="BYV79" s="242"/>
      <c r="BYW79" s="242"/>
      <c r="BYX79" s="242"/>
      <c r="BYY79" s="242"/>
      <c r="BYZ79" s="242"/>
      <c r="BZA79" s="242"/>
      <c r="BZB79" s="242"/>
      <c r="BZC79" s="242"/>
      <c r="BZD79" s="242"/>
      <c r="BZE79" s="242"/>
      <c r="BZF79" s="242"/>
      <c r="BZG79" s="242"/>
      <c r="BZH79" s="242"/>
      <c r="BZI79" s="242"/>
      <c r="BZJ79" s="242"/>
      <c r="BZK79" s="242"/>
      <c r="BZL79" s="242"/>
      <c r="BZM79" s="242"/>
      <c r="BZN79" s="242"/>
      <c r="BZO79" s="242"/>
      <c r="BZP79" s="242"/>
      <c r="BZQ79" s="242"/>
      <c r="BZR79" s="242"/>
      <c r="BZS79" s="242"/>
      <c r="BZT79" s="242"/>
      <c r="BZU79" s="242"/>
      <c r="BZV79" s="242"/>
      <c r="BZW79" s="242"/>
      <c r="BZX79" s="242"/>
      <c r="BZY79" s="242"/>
      <c r="BZZ79" s="242"/>
      <c r="CAA79" s="242"/>
      <c r="CAB79" s="242"/>
      <c r="CAC79" s="242"/>
      <c r="CAD79" s="242"/>
      <c r="CAE79" s="242"/>
      <c r="CAF79" s="242"/>
      <c r="CAG79" s="242"/>
      <c r="CAH79" s="242"/>
      <c r="CAI79" s="242"/>
      <c r="CAJ79" s="242"/>
      <c r="CAK79" s="242"/>
      <c r="CAL79" s="242"/>
      <c r="CAM79" s="242"/>
      <c r="CAN79" s="242"/>
      <c r="CAO79" s="242"/>
      <c r="CAP79" s="242"/>
      <c r="CAQ79" s="242"/>
      <c r="CAR79" s="242"/>
      <c r="CAS79" s="242"/>
      <c r="CAT79" s="242"/>
      <c r="CAU79" s="242"/>
      <c r="CAV79" s="242"/>
      <c r="CAW79" s="242"/>
      <c r="CAX79" s="242"/>
      <c r="CAY79" s="242"/>
      <c r="CAZ79" s="242"/>
      <c r="CBA79" s="242"/>
      <c r="CBB79" s="242"/>
      <c r="CBC79" s="242"/>
      <c r="CBD79" s="242"/>
      <c r="CBE79" s="242"/>
      <c r="CBF79" s="242"/>
      <c r="CBG79" s="242"/>
      <c r="CBH79" s="242"/>
      <c r="CBI79" s="242"/>
      <c r="CBJ79" s="242"/>
      <c r="CBK79" s="242"/>
      <c r="CBL79" s="242"/>
      <c r="CBM79" s="242"/>
      <c r="CBN79" s="242"/>
      <c r="CBO79" s="242"/>
      <c r="CBP79" s="242"/>
      <c r="CBQ79" s="242"/>
      <c r="CBR79" s="242"/>
      <c r="CBS79" s="242"/>
      <c r="CBT79" s="242"/>
      <c r="CBU79" s="242"/>
      <c r="CBV79" s="242"/>
      <c r="CBW79" s="242"/>
      <c r="CBX79" s="242"/>
      <c r="CBY79" s="242"/>
      <c r="CBZ79" s="242"/>
      <c r="CCA79" s="242"/>
      <c r="CCB79" s="242"/>
      <c r="CCC79" s="242"/>
      <c r="CCD79" s="242"/>
      <c r="CCE79" s="242"/>
      <c r="CCF79" s="242"/>
      <c r="CCG79" s="242"/>
      <c r="CCH79" s="242"/>
      <c r="CCI79" s="242"/>
      <c r="CCJ79" s="242"/>
      <c r="CCK79" s="242"/>
      <c r="CCL79" s="242"/>
      <c r="CCM79" s="242"/>
      <c r="CCN79" s="242"/>
      <c r="CCO79" s="242"/>
      <c r="CCP79" s="242"/>
      <c r="CCQ79" s="242"/>
      <c r="CCR79" s="242"/>
      <c r="CCS79" s="242"/>
      <c r="CCT79" s="242"/>
      <c r="CCU79" s="242"/>
      <c r="CCV79" s="242"/>
      <c r="CCW79" s="242"/>
      <c r="CCX79" s="242"/>
      <c r="CCY79" s="242"/>
      <c r="CCZ79" s="242"/>
      <c r="CDA79" s="242"/>
      <c r="CDB79" s="242"/>
      <c r="CDC79" s="242"/>
      <c r="CDD79" s="242"/>
      <c r="CDE79" s="242"/>
      <c r="CDF79" s="242"/>
      <c r="CDG79" s="242"/>
      <c r="CDH79" s="242"/>
      <c r="CDI79" s="242"/>
      <c r="CDJ79" s="242"/>
      <c r="CDK79" s="242"/>
      <c r="CDL79" s="242"/>
      <c r="CDM79" s="242"/>
      <c r="CDN79" s="242"/>
      <c r="CDO79" s="242"/>
      <c r="CDP79" s="242"/>
      <c r="CDQ79" s="242"/>
      <c r="CDR79" s="242"/>
      <c r="CDS79" s="242"/>
      <c r="CDT79" s="242"/>
      <c r="CDU79" s="242"/>
      <c r="CDV79" s="242"/>
      <c r="CDW79" s="242"/>
      <c r="CDX79" s="242"/>
      <c r="CDY79" s="242"/>
      <c r="CDZ79" s="242"/>
      <c r="CEA79" s="242"/>
      <c r="CEB79" s="242"/>
      <c r="CEC79" s="242"/>
      <c r="CED79" s="242"/>
      <c r="CEE79" s="242"/>
      <c r="CEF79" s="242"/>
      <c r="CEG79" s="242"/>
      <c r="CEH79" s="242"/>
      <c r="CEI79" s="242"/>
      <c r="CEJ79" s="242"/>
      <c r="CEK79" s="242"/>
      <c r="CEL79" s="242"/>
      <c r="CEM79" s="242"/>
      <c r="CEN79" s="242"/>
      <c r="CEO79" s="242"/>
      <c r="CEP79" s="242"/>
      <c r="CEQ79" s="242"/>
      <c r="CER79" s="242"/>
      <c r="CES79" s="242"/>
      <c r="CET79" s="242"/>
      <c r="CEU79" s="242"/>
      <c r="CEV79" s="242"/>
      <c r="CEW79" s="242"/>
      <c r="CEX79" s="242"/>
      <c r="CEY79" s="242"/>
      <c r="CEZ79" s="242"/>
      <c r="CFA79" s="242"/>
      <c r="CFB79" s="242"/>
      <c r="CFC79" s="242"/>
      <c r="CFD79" s="242"/>
      <c r="CFE79" s="242"/>
      <c r="CFF79" s="242"/>
      <c r="CFG79" s="242"/>
      <c r="CFH79" s="242"/>
      <c r="CFI79" s="242"/>
      <c r="CFJ79" s="242"/>
      <c r="CFK79" s="242"/>
      <c r="CFL79" s="242"/>
      <c r="CFM79" s="242"/>
      <c r="CFN79" s="242"/>
      <c r="CFO79" s="242"/>
      <c r="CFP79" s="242"/>
      <c r="CFQ79" s="242"/>
      <c r="CFR79" s="242"/>
      <c r="CFS79" s="242"/>
      <c r="CFT79" s="242"/>
      <c r="CFU79" s="242"/>
      <c r="CFV79" s="242"/>
      <c r="CFW79" s="242"/>
      <c r="CFX79" s="242"/>
      <c r="CFY79" s="242"/>
      <c r="CFZ79" s="242"/>
      <c r="CGA79" s="242"/>
      <c r="CGB79" s="242"/>
      <c r="CGC79" s="242"/>
      <c r="CGD79" s="242"/>
      <c r="CGE79" s="242"/>
      <c r="CGF79" s="242"/>
      <c r="CGG79" s="242"/>
      <c r="CGH79" s="242"/>
      <c r="CGI79" s="242"/>
      <c r="CGJ79" s="242"/>
      <c r="CGK79" s="242"/>
      <c r="CGL79" s="242"/>
      <c r="CGM79" s="242"/>
      <c r="CGN79" s="242"/>
      <c r="CGO79" s="242"/>
      <c r="CGP79" s="242"/>
      <c r="CGQ79" s="242"/>
      <c r="CGR79" s="242"/>
      <c r="CGS79" s="242"/>
      <c r="CGT79" s="242"/>
      <c r="CGU79" s="242"/>
      <c r="CGV79" s="242"/>
      <c r="CGW79" s="242"/>
      <c r="CGX79" s="242"/>
      <c r="CGY79" s="242"/>
      <c r="CGZ79" s="242"/>
      <c r="CHA79" s="242"/>
      <c r="CHB79" s="242"/>
      <c r="CHC79" s="242"/>
      <c r="CHD79" s="242"/>
      <c r="CHE79" s="242"/>
      <c r="CHF79" s="242"/>
      <c r="CHG79" s="242"/>
      <c r="CHH79" s="242"/>
      <c r="CHI79" s="242"/>
      <c r="CHJ79" s="242"/>
      <c r="CHK79" s="242"/>
      <c r="CHL79" s="242"/>
      <c r="CHM79" s="242"/>
      <c r="CHN79" s="242"/>
      <c r="CHO79" s="242"/>
      <c r="CHP79" s="242"/>
      <c r="CHQ79" s="242"/>
      <c r="CHR79" s="242"/>
      <c r="CHS79" s="242"/>
      <c r="CHT79" s="242"/>
      <c r="CHU79" s="242"/>
      <c r="CHV79" s="242"/>
      <c r="CHW79" s="242"/>
      <c r="CHX79" s="242"/>
      <c r="CHY79" s="242"/>
      <c r="CHZ79" s="242"/>
      <c r="CIA79" s="242"/>
      <c r="CIB79" s="242"/>
      <c r="CIC79" s="242"/>
      <c r="CID79" s="242"/>
      <c r="CIE79" s="242"/>
      <c r="CIF79" s="242"/>
      <c r="CIG79" s="242"/>
      <c r="CIH79" s="242"/>
      <c r="CII79" s="242"/>
      <c r="CIJ79" s="242"/>
      <c r="CIK79" s="242"/>
      <c r="CIL79" s="242"/>
      <c r="CIM79" s="242"/>
      <c r="CIN79" s="242"/>
      <c r="CIO79" s="242"/>
      <c r="CIP79" s="242"/>
      <c r="CIQ79" s="242"/>
      <c r="CIR79" s="242"/>
      <c r="CIS79" s="242"/>
      <c r="CIT79" s="242"/>
      <c r="CIU79" s="242"/>
      <c r="CIV79" s="242"/>
      <c r="CIW79" s="242"/>
      <c r="CIX79" s="242"/>
      <c r="CIY79" s="242"/>
      <c r="CIZ79" s="242"/>
      <c r="CJA79" s="242"/>
      <c r="CJB79" s="242"/>
      <c r="CJC79" s="242"/>
      <c r="CJD79" s="242"/>
      <c r="CJE79" s="242"/>
      <c r="CJF79" s="242"/>
      <c r="CJG79" s="242"/>
      <c r="CJH79" s="242"/>
      <c r="CJI79" s="242"/>
      <c r="CJJ79" s="242"/>
      <c r="CJK79" s="242"/>
      <c r="CJL79" s="242"/>
      <c r="CJM79" s="242"/>
      <c r="CJN79" s="242"/>
      <c r="CJO79" s="242"/>
      <c r="CJP79" s="242"/>
      <c r="CJQ79" s="242"/>
      <c r="CJR79" s="242"/>
      <c r="CJS79" s="242"/>
      <c r="CJT79" s="242"/>
      <c r="CJU79" s="242"/>
      <c r="CJV79" s="242"/>
      <c r="CJW79" s="242"/>
      <c r="CJX79" s="242"/>
      <c r="CJY79" s="242"/>
      <c r="CJZ79" s="242"/>
      <c r="CKA79" s="242"/>
      <c r="CKB79" s="242"/>
      <c r="CKC79" s="242"/>
      <c r="CKD79" s="242"/>
      <c r="CKE79" s="242"/>
      <c r="CKF79" s="242"/>
      <c r="CKG79" s="242"/>
      <c r="CKH79" s="242"/>
      <c r="CKI79" s="242"/>
      <c r="CKJ79" s="242"/>
      <c r="CKK79" s="242"/>
      <c r="CKL79" s="242"/>
      <c r="CKM79" s="242"/>
      <c r="CKN79" s="242"/>
      <c r="CKO79" s="242"/>
      <c r="CKP79" s="242"/>
      <c r="CKQ79" s="242"/>
      <c r="CKR79" s="242"/>
      <c r="CKS79" s="242"/>
      <c r="CKT79" s="242"/>
      <c r="CKU79" s="242"/>
      <c r="CKV79" s="242"/>
      <c r="CKW79" s="242"/>
      <c r="CKX79" s="242"/>
      <c r="CKY79" s="242"/>
      <c r="CKZ79" s="242"/>
      <c r="CLA79" s="242"/>
      <c r="CLB79" s="242"/>
      <c r="CLC79" s="242"/>
      <c r="CLD79" s="242"/>
      <c r="CLE79" s="242"/>
      <c r="CLF79" s="242"/>
      <c r="CLG79" s="242"/>
      <c r="CLH79" s="242"/>
      <c r="CLI79" s="242"/>
      <c r="CLJ79" s="242"/>
      <c r="CLK79" s="242"/>
      <c r="CLL79" s="242"/>
      <c r="CLM79" s="242"/>
      <c r="CLN79" s="242"/>
      <c r="CLO79" s="242"/>
      <c r="CLP79" s="242"/>
      <c r="CLQ79" s="242"/>
      <c r="CLR79" s="242"/>
      <c r="CLS79" s="242"/>
      <c r="CLT79" s="242"/>
      <c r="CLU79" s="242"/>
      <c r="CLV79" s="242"/>
      <c r="CLW79" s="242"/>
      <c r="CLX79" s="242"/>
      <c r="CLY79" s="242"/>
      <c r="CLZ79" s="242"/>
      <c r="CMA79" s="242"/>
      <c r="CMB79" s="242"/>
      <c r="CMC79" s="242"/>
      <c r="CMD79" s="242"/>
      <c r="CME79" s="242"/>
      <c r="CMF79" s="242"/>
      <c r="CMG79" s="242"/>
      <c r="CMH79" s="242"/>
      <c r="CMI79" s="242"/>
      <c r="CMJ79" s="242"/>
      <c r="CMK79" s="242"/>
      <c r="CML79" s="242"/>
      <c r="CMM79" s="242"/>
      <c r="CMN79" s="242"/>
      <c r="CMO79" s="242"/>
      <c r="CMP79" s="242"/>
      <c r="CMQ79" s="242"/>
      <c r="CMR79" s="242"/>
      <c r="CMS79" s="242"/>
      <c r="CMT79" s="242"/>
      <c r="CMU79" s="242"/>
      <c r="CMV79" s="242"/>
      <c r="CMW79" s="242"/>
      <c r="CMX79" s="242"/>
      <c r="CMY79" s="242"/>
      <c r="CMZ79" s="242"/>
      <c r="CNA79" s="242"/>
      <c r="CNB79" s="242"/>
      <c r="CNC79" s="242"/>
      <c r="CND79" s="242"/>
      <c r="CNE79" s="242"/>
      <c r="CNF79" s="242"/>
      <c r="CNG79" s="242"/>
      <c r="CNH79" s="242"/>
      <c r="CNI79" s="242"/>
      <c r="CNJ79" s="242"/>
      <c r="CNK79" s="242"/>
      <c r="CNL79" s="242"/>
      <c r="CNM79" s="242"/>
      <c r="CNN79" s="242"/>
      <c r="CNO79" s="242"/>
      <c r="CNP79" s="242"/>
      <c r="CNQ79" s="242"/>
      <c r="CNR79" s="242"/>
      <c r="CNS79" s="242"/>
      <c r="CNT79" s="242"/>
      <c r="CNU79" s="242"/>
      <c r="CNV79" s="242"/>
      <c r="CNW79" s="242"/>
      <c r="CNX79" s="242"/>
      <c r="CNY79" s="242"/>
      <c r="CNZ79" s="242"/>
      <c r="COA79" s="242"/>
      <c r="COB79" s="242"/>
      <c r="COC79" s="242"/>
      <c r="COD79" s="242"/>
      <c r="COE79" s="242"/>
      <c r="COF79" s="242"/>
      <c r="COG79" s="242"/>
      <c r="COH79" s="242"/>
      <c r="COI79" s="242"/>
      <c r="COJ79" s="242"/>
      <c r="COK79" s="242"/>
      <c r="COL79" s="242"/>
      <c r="COM79" s="242"/>
      <c r="CON79" s="242"/>
      <c r="COO79" s="242"/>
      <c r="COP79" s="242"/>
      <c r="COQ79" s="242"/>
      <c r="COR79" s="242"/>
      <c r="COS79" s="242"/>
      <c r="COT79" s="242"/>
      <c r="COU79" s="242"/>
      <c r="COV79" s="242"/>
      <c r="COW79" s="242"/>
      <c r="COX79" s="242"/>
      <c r="COY79" s="242"/>
      <c r="COZ79" s="242"/>
      <c r="CPA79" s="242"/>
      <c r="CPB79" s="242"/>
      <c r="CPC79" s="242"/>
      <c r="CPD79" s="242"/>
      <c r="CPE79" s="242"/>
      <c r="CPF79" s="242"/>
      <c r="CPG79" s="242"/>
      <c r="CPH79" s="242"/>
      <c r="CPI79" s="242"/>
      <c r="CPJ79" s="242"/>
      <c r="CPK79" s="242"/>
      <c r="CPL79" s="242"/>
      <c r="CPM79" s="242"/>
      <c r="CPN79" s="242"/>
      <c r="CPO79" s="242"/>
      <c r="CPP79" s="242"/>
      <c r="CPQ79" s="242"/>
      <c r="CPR79" s="242"/>
      <c r="CPS79" s="242"/>
      <c r="CPT79" s="242"/>
      <c r="CPU79" s="242"/>
      <c r="CPV79" s="242"/>
      <c r="CPW79" s="242"/>
      <c r="CPX79" s="242"/>
      <c r="CPY79" s="242"/>
      <c r="CPZ79" s="242"/>
      <c r="CQA79" s="242"/>
      <c r="CQB79" s="242"/>
      <c r="CQC79" s="242"/>
      <c r="CQD79" s="242"/>
      <c r="CQE79" s="242"/>
      <c r="CQF79" s="242"/>
      <c r="CQG79" s="242"/>
      <c r="CQH79" s="242"/>
      <c r="CQI79" s="242"/>
      <c r="CQJ79" s="242"/>
      <c r="CQK79" s="242"/>
      <c r="CQL79" s="242"/>
      <c r="CQM79" s="242"/>
      <c r="CQN79" s="242"/>
      <c r="CQO79" s="242"/>
      <c r="CQP79" s="242"/>
      <c r="CQQ79" s="242"/>
      <c r="CQR79" s="242"/>
      <c r="CQS79" s="242"/>
      <c r="CQT79" s="242"/>
      <c r="CQU79" s="242"/>
      <c r="CQV79" s="242"/>
      <c r="CQW79" s="242"/>
      <c r="CQX79" s="242"/>
      <c r="CQY79" s="242"/>
      <c r="CQZ79" s="242"/>
      <c r="CRA79" s="242"/>
      <c r="CRB79" s="242"/>
      <c r="CRC79" s="242"/>
      <c r="CRD79" s="242"/>
      <c r="CRE79" s="242"/>
      <c r="CRF79" s="242"/>
      <c r="CRG79" s="242"/>
      <c r="CRH79" s="242"/>
      <c r="CRI79" s="242"/>
      <c r="CRJ79" s="242"/>
      <c r="CRK79" s="242"/>
      <c r="CRL79" s="242"/>
      <c r="CRM79" s="242"/>
      <c r="CRN79" s="242"/>
      <c r="CRO79" s="242"/>
      <c r="CRP79" s="242"/>
      <c r="CRQ79" s="242"/>
      <c r="CRR79" s="242"/>
      <c r="CRS79" s="242"/>
      <c r="CRT79" s="242"/>
      <c r="CRU79" s="242"/>
      <c r="CRV79" s="242"/>
      <c r="CRW79" s="242"/>
      <c r="CRX79" s="242"/>
      <c r="CRY79" s="242"/>
      <c r="CRZ79" s="242"/>
      <c r="CSA79" s="242"/>
      <c r="CSB79" s="242"/>
      <c r="CSC79" s="242"/>
      <c r="CSD79" s="242"/>
      <c r="CSE79" s="242"/>
      <c r="CSF79" s="242"/>
      <c r="CSG79" s="242"/>
      <c r="CSH79" s="242"/>
      <c r="CSI79" s="242"/>
      <c r="CSJ79" s="242"/>
      <c r="CSK79" s="242"/>
      <c r="CSL79" s="242"/>
      <c r="CSM79" s="242"/>
      <c r="CSN79" s="242"/>
      <c r="CSO79" s="242"/>
      <c r="CSP79" s="242"/>
      <c r="CSQ79" s="242"/>
      <c r="CSR79" s="242"/>
      <c r="CSS79" s="242"/>
      <c r="CST79" s="242"/>
      <c r="CSU79" s="242"/>
      <c r="CSV79" s="242"/>
      <c r="CSW79" s="242"/>
      <c r="CSX79" s="242"/>
      <c r="CSY79" s="242"/>
      <c r="CSZ79" s="242"/>
      <c r="CTA79" s="242"/>
      <c r="CTB79" s="242"/>
      <c r="CTC79" s="242"/>
      <c r="CTD79" s="242"/>
      <c r="CTE79" s="242"/>
      <c r="CTF79" s="242"/>
      <c r="CTG79" s="242"/>
      <c r="CTH79" s="242"/>
      <c r="CTI79" s="242"/>
      <c r="CTJ79" s="242"/>
      <c r="CTK79" s="242"/>
      <c r="CTL79" s="242"/>
      <c r="CTM79" s="242"/>
      <c r="CTN79" s="242"/>
      <c r="CTO79" s="242"/>
      <c r="CTP79" s="242"/>
      <c r="CTQ79" s="242"/>
      <c r="CTR79" s="242"/>
      <c r="CTS79" s="242"/>
      <c r="CTT79" s="242"/>
      <c r="CTU79" s="242"/>
      <c r="CTV79" s="242"/>
      <c r="CTW79" s="242"/>
      <c r="CTX79" s="242"/>
      <c r="CTY79" s="242"/>
      <c r="CTZ79" s="242"/>
      <c r="CUA79" s="242"/>
      <c r="CUB79" s="242"/>
      <c r="CUC79" s="242"/>
      <c r="CUD79" s="242"/>
      <c r="CUE79" s="242"/>
      <c r="CUF79" s="242"/>
      <c r="CUG79" s="242"/>
      <c r="CUH79" s="242"/>
      <c r="CUI79" s="242"/>
      <c r="CUJ79" s="242"/>
      <c r="CUK79" s="242"/>
      <c r="CUL79" s="242"/>
      <c r="CUM79" s="242"/>
      <c r="CUN79" s="242"/>
      <c r="CUO79" s="242"/>
      <c r="CUP79" s="242"/>
      <c r="CUQ79" s="242"/>
      <c r="CUR79" s="242"/>
      <c r="CUS79" s="242"/>
      <c r="CUT79" s="242"/>
      <c r="CUU79" s="242"/>
      <c r="CUV79" s="242"/>
      <c r="CUW79" s="242"/>
      <c r="CUX79" s="242"/>
      <c r="CUY79" s="242"/>
      <c r="CUZ79" s="242"/>
      <c r="CVA79" s="242"/>
      <c r="CVB79" s="242"/>
      <c r="CVC79" s="242"/>
      <c r="CVD79" s="242"/>
      <c r="CVE79" s="242"/>
      <c r="CVF79" s="242"/>
      <c r="CVG79" s="242"/>
      <c r="CVH79" s="242"/>
      <c r="CVI79" s="242"/>
      <c r="CVJ79" s="242"/>
      <c r="CVK79" s="242"/>
      <c r="CVL79" s="242"/>
      <c r="CVM79" s="242"/>
      <c r="CVN79" s="242"/>
      <c r="CVO79" s="242"/>
      <c r="CVP79" s="242"/>
      <c r="CVQ79" s="242"/>
      <c r="CVR79" s="242"/>
      <c r="CVS79" s="242"/>
      <c r="CVT79" s="242"/>
      <c r="CVU79" s="242"/>
      <c r="CVV79" s="242"/>
      <c r="CVW79" s="242"/>
      <c r="CVX79" s="242"/>
      <c r="CVY79" s="242"/>
      <c r="CVZ79" s="242"/>
      <c r="CWA79" s="242"/>
      <c r="CWB79" s="242"/>
      <c r="CWC79" s="242"/>
      <c r="CWD79" s="242"/>
      <c r="CWE79" s="242"/>
      <c r="CWF79" s="242"/>
      <c r="CWG79" s="242"/>
      <c r="CWH79" s="242"/>
      <c r="CWI79" s="242"/>
      <c r="CWJ79" s="242"/>
      <c r="CWK79" s="242"/>
      <c r="CWL79" s="242"/>
      <c r="CWM79" s="242"/>
      <c r="CWN79" s="242"/>
      <c r="CWO79" s="242"/>
      <c r="CWP79" s="242"/>
      <c r="CWQ79" s="242"/>
      <c r="CWR79" s="242"/>
      <c r="CWS79" s="242"/>
      <c r="CWT79" s="242"/>
      <c r="CWU79" s="242"/>
      <c r="CWV79" s="242"/>
      <c r="CWW79" s="242"/>
      <c r="CWX79" s="242"/>
      <c r="CWY79" s="242"/>
      <c r="CWZ79" s="242"/>
      <c r="CXA79" s="242"/>
      <c r="CXB79" s="242"/>
      <c r="CXC79" s="242"/>
      <c r="CXD79" s="242"/>
      <c r="CXE79" s="242"/>
      <c r="CXF79" s="242"/>
      <c r="CXG79" s="242"/>
      <c r="CXH79" s="242"/>
      <c r="CXI79" s="242"/>
      <c r="CXJ79" s="242"/>
      <c r="CXK79" s="242"/>
      <c r="CXL79" s="242"/>
      <c r="CXM79" s="242"/>
      <c r="CXN79" s="242"/>
      <c r="CXO79" s="242"/>
      <c r="CXP79" s="242"/>
      <c r="CXQ79" s="242"/>
      <c r="CXR79" s="242"/>
      <c r="CXS79" s="242"/>
      <c r="CXT79" s="242"/>
      <c r="CXU79" s="242"/>
      <c r="CXV79" s="242"/>
      <c r="CXW79" s="242"/>
      <c r="CXX79" s="242"/>
      <c r="CXY79" s="242"/>
      <c r="CXZ79" s="242"/>
      <c r="CYA79" s="242"/>
      <c r="CYB79" s="242"/>
      <c r="CYC79" s="242"/>
      <c r="CYD79" s="242"/>
      <c r="CYE79" s="242"/>
      <c r="CYF79" s="242"/>
      <c r="CYG79" s="242"/>
      <c r="CYH79" s="242"/>
      <c r="CYI79" s="242"/>
      <c r="CYJ79" s="242"/>
      <c r="CYK79" s="242"/>
      <c r="CYL79" s="242"/>
      <c r="CYM79" s="242"/>
      <c r="CYN79" s="242"/>
      <c r="CYO79" s="242"/>
      <c r="CYP79" s="242"/>
      <c r="CYQ79" s="242"/>
      <c r="CYR79" s="242"/>
      <c r="CYS79" s="242"/>
      <c r="CYT79" s="242"/>
      <c r="CYU79" s="242"/>
      <c r="CYV79" s="242"/>
      <c r="CYW79" s="242"/>
      <c r="CYX79" s="242"/>
      <c r="CYY79" s="242"/>
      <c r="CYZ79" s="242"/>
      <c r="CZA79" s="242"/>
      <c r="CZB79" s="242"/>
      <c r="CZC79" s="242"/>
      <c r="CZD79" s="242"/>
      <c r="CZE79" s="242"/>
      <c r="CZF79" s="242"/>
      <c r="CZG79" s="242"/>
      <c r="CZH79" s="242"/>
      <c r="CZI79" s="242"/>
      <c r="CZJ79" s="242"/>
      <c r="CZK79" s="242"/>
      <c r="CZL79" s="242"/>
      <c r="CZM79" s="242"/>
      <c r="CZN79" s="242"/>
      <c r="CZO79" s="242"/>
      <c r="CZP79" s="242"/>
      <c r="CZQ79" s="242"/>
      <c r="CZR79" s="242"/>
      <c r="CZS79" s="242"/>
      <c r="CZT79" s="242"/>
      <c r="CZU79" s="242"/>
      <c r="CZV79" s="242"/>
      <c r="CZW79" s="242"/>
      <c r="CZX79" s="242"/>
      <c r="CZY79" s="242"/>
      <c r="CZZ79" s="242"/>
      <c r="DAA79" s="242"/>
      <c r="DAB79" s="242"/>
      <c r="DAC79" s="242"/>
      <c r="DAD79" s="242"/>
      <c r="DAE79" s="242"/>
      <c r="DAF79" s="242"/>
      <c r="DAG79" s="242"/>
      <c r="DAH79" s="242"/>
      <c r="DAI79" s="242"/>
      <c r="DAJ79" s="242"/>
      <c r="DAK79" s="242"/>
      <c r="DAL79" s="242"/>
      <c r="DAM79" s="242"/>
      <c r="DAN79" s="242"/>
      <c r="DAO79" s="242"/>
      <c r="DAP79" s="242"/>
      <c r="DAQ79" s="242"/>
      <c r="DAR79" s="242"/>
      <c r="DAS79" s="242"/>
      <c r="DAT79" s="242"/>
      <c r="DAU79" s="242"/>
      <c r="DAV79" s="242"/>
      <c r="DAW79" s="242"/>
      <c r="DAX79" s="242"/>
      <c r="DAY79" s="242"/>
      <c r="DAZ79" s="242"/>
      <c r="DBA79" s="242"/>
      <c r="DBB79" s="242"/>
      <c r="DBC79" s="242"/>
      <c r="DBD79" s="242"/>
      <c r="DBE79" s="242"/>
      <c r="DBF79" s="242"/>
      <c r="DBG79" s="242"/>
      <c r="DBH79" s="242"/>
      <c r="DBI79" s="242"/>
      <c r="DBJ79" s="242"/>
      <c r="DBK79" s="242"/>
      <c r="DBL79" s="242"/>
      <c r="DBM79" s="242"/>
      <c r="DBN79" s="242"/>
      <c r="DBO79" s="242"/>
      <c r="DBP79" s="242"/>
      <c r="DBQ79" s="242"/>
      <c r="DBR79" s="242"/>
      <c r="DBS79" s="242"/>
      <c r="DBT79" s="242"/>
      <c r="DBU79" s="242"/>
      <c r="DBV79" s="242"/>
      <c r="DBW79" s="242"/>
      <c r="DBX79" s="242"/>
      <c r="DBY79" s="242"/>
      <c r="DBZ79" s="242"/>
      <c r="DCA79" s="242"/>
      <c r="DCB79" s="242"/>
      <c r="DCC79" s="242"/>
      <c r="DCD79" s="242"/>
      <c r="DCE79" s="242"/>
      <c r="DCF79" s="242"/>
      <c r="DCG79" s="242"/>
      <c r="DCH79" s="242"/>
      <c r="DCI79" s="242"/>
      <c r="DCJ79" s="242"/>
      <c r="DCK79" s="242"/>
      <c r="DCL79" s="242"/>
      <c r="DCM79" s="242"/>
      <c r="DCN79" s="242"/>
      <c r="DCO79" s="242"/>
      <c r="DCP79" s="242"/>
      <c r="DCQ79" s="242"/>
      <c r="DCR79" s="242"/>
      <c r="DCS79" s="242"/>
      <c r="DCT79" s="242"/>
      <c r="DCU79" s="242"/>
      <c r="DCV79" s="242"/>
      <c r="DCW79" s="242"/>
      <c r="DCX79" s="242"/>
      <c r="DCY79" s="242"/>
      <c r="DCZ79" s="242"/>
      <c r="DDA79" s="242"/>
      <c r="DDB79" s="242"/>
      <c r="DDC79" s="242"/>
      <c r="DDD79" s="242"/>
      <c r="DDE79" s="242"/>
      <c r="DDF79" s="242"/>
      <c r="DDG79" s="242"/>
      <c r="DDH79" s="242"/>
      <c r="DDI79" s="242"/>
      <c r="DDJ79" s="242"/>
      <c r="DDK79" s="242"/>
      <c r="DDL79" s="242"/>
      <c r="DDM79" s="242"/>
      <c r="DDN79" s="242"/>
      <c r="DDO79" s="242"/>
      <c r="DDP79" s="242"/>
      <c r="DDQ79" s="242"/>
      <c r="DDR79" s="242"/>
      <c r="DDS79" s="242"/>
      <c r="DDT79" s="242"/>
      <c r="DDU79" s="242"/>
      <c r="DDV79" s="242"/>
      <c r="DDW79" s="242"/>
      <c r="DDX79" s="242"/>
      <c r="DDY79" s="242"/>
      <c r="DDZ79" s="242"/>
      <c r="DEA79" s="242"/>
      <c r="DEB79" s="242"/>
      <c r="DEC79" s="242"/>
      <c r="DED79" s="242"/>
      <c r="DEE79" s="242"/>
      <c r="DEF79" s="242"/>
      <c r="DEG79" s="242"/>
      <c r="DEH79" s="242"/>
      <c r="DEI79" s="242"/>
      <c r="DEJ79" s="242"/>
      <c r="DEK79" s="242"/>
      <c r="DEL79" s="242"/>
      <c r="DEM79" s="242"/>
      <c r="DEN79" s="242"/>
      <c r="DEO79" s="242"/>
      <c r="DEP79" s="242"/>
      <c r="DEQ79" s="242"/>
      <c r="DER79" s="242"/>
      <c r="DES79" s="242"/>
      <c r="DET79" s="242"/>
      <c r="DEU79" s="242"/>
      <c r="DEV79" s="242"/>
      <c r="DEW79" s="242"/>
      <c r="DEX79" s="242"/>
      <c r="DEY79" s="242"/>
      <c r="DEZ79" s="242"/>
      <c r="DFA79" s="242"/>
      <c r="DFB79" s="242"/>
      <c r="DFC79" s="242"/>
      <c r="DFD79" s="242"/>
      <c r="DFE79" s="242"/>
      <c r="DFF79" s="242"/>
      <c r="DFG79" s="242"/>
      <c r="DFH79" s="242"/>
      <c r="DFI79" s="242"/>
      <c r="DFJ79" s="242"/>
      <c r="DFK79" s="242"/>
      <c r="DFL79" s="242"/>
      <c r="DFM79" s="242"/>
      <c r="DFN79" s="242"/>
      <c r="DFO79" s="242"/>
      <c r="DFP79" s="242"/>
      <c r="DFQ79" s="242"/>
      <c r="DFR79" s="242"/>
      <c r="DFS79" s="242"/>
      <c r="DFT79" s="242"/>
      <c r="DFU79" s="242"/>
      <c r="DFV79" s="242"/>
      <c r="DFW79" s="242"/>
      <c r="DFX79" s="242"/>
      <c r="DFY79" s="242"/>
      <c r="DFZ79" s="242"/>
      <c r="DGA79" s="242"/>
      <c r="DGB79" s="242"/>
      <c r="DGC79" s="242"/>
      <c r="DGD79" s="242"/>
      <c r="DGE79" s="242"/>
      <c r="DGF79" s="242"/>
      <c r="DGG79" s="242"/>
      <c r="DGH79" s="242"/>
      <c r="DGI79" s="242"/>
      <c r="DGJ79" s="242"/>
      <c r="DGK79" s="242"/>
      <c r="DGL79" s="242"/>
      <c r="DGM79" s="242"/>
      <c r="DGN79" s="242"/>
      <c r="DGO79" s="242"/>
      <c r="DGP79" s="242"/>
      <c r="DGQ79" s="242"/>
      <c r="DGR79" s="242"/>
      <c r="DGS79" s="242"/>
      <c r="DGT79" s="242"/>
      <c r="DGU79" s="242"/>
      <c r="DGV79" s="242"/>
      <c r="DGW79" s="242"/>
      <c r="DGX79" s="242"/>
      <c r="DGY79" s="242"/>
      <c r="DGZ79" s="242"/>
      <c r="DHA79" s="242"/>
      <c r="DHB79" s="242"/>
      <c r="DHC79" s="242"/>
      <c r="DHD79" s="242"/>
      <c r="DHE79" s="242"/>
      <c r="DHF79" s="242"/>
      <c r="DHG79" s="242"/>
      <c r="DHH79" s="242"/>
      <c r="DHI79" s="242"/>
      <c r="DHJ79" s="242"/>
      <c r="DHK79" s="242"/>
      <c r="DHL79" s="242"/>
      <c r="DHM79" s="242"/>
      <c r="DHN79" s="242"/>
      <c r="DHO79" s="242"/>
      <c r="DHP79" s="242"/>
      <c r="DHQ79" s="242"/>
      <c r="DHR79" s="242"/>
      <c r="DHS79" s="242"/>
      <c r="DHT79" s="242"/>
      <c r="DHU79" s="242"/>
      <c r="DHV79" s="242"/>
      <c r="DHW79" s="242"/>
      <c r="DHX79" s="242"/>
      <c r="DHY79" s="242"/>
      <c r="DHZ79" s="242"/>
      <c r="DIA79" s="242"/>
      <c r="DIB79" s="242"/>
      <c r="DIC79" s="242"/>
      <c r="DID79" s="242"/>
      <c r="DIE79" s="242"/>
      <c r="DIF79" s="242"/>
      <c r="DIG79" s="242"/>
      <c r="DIH79" s="242"/>
      <c r="DII79" s="242"/>
      <c r="DIJ79" s="242"/>
      <c r="DIK79" s="242"/>
      <c r="DIL79" s="242"/>
      <c r="DIM79" s="242"/>
      <c r="DIN79" s="242"/>
      <c r="DIO79" s="242"/>
      <c r="DIP79" s="242"/>
      <c r="DIQ79" s="242"/>
      <c r="DIR79" s="242"/>
      <c r="DIS79" s="242"/>
      <c r="DIT79" s="242"/>
      <c r="DIU79" s="242"/>
      <c r="DIV79" s="242"/>
      <c r="DIW79" s="242"/>
      <c r="DIX79" s="242"/>
      <c r="DIY79" s="242"/>
      <c r="DIZ79" s="242"/>
      <c r="DJA79" s="242"/>
      <c r="DJB79" s="242"/>
      <c r="DJC79" s="242"/>
      <c r="DJD79" s="242"/>
      <c r="DJE79" s="242"/>
      <c r="DJF79" s="242"/>
      <c r="DJG79" s="242"/>
      <c r="DJH79" s="242"/>
      <c r="DJI79" s="242"/>
      <c r="DJJ79" s="242"/>
      <c r="DJK79" s="242"/>
      <c r="DJL79" s="242"/>
      <c r="DJM79" s="242"/>
      <c r="DJN79" s="242"/>
      <c r="DJO79" s="242"/>
      <c r="DJP79" s="242"/>
      <c r="DJQ79" s="242"/>
      <c r="DJR79" s="242"/>
      <c r="DJS79" s="242"/>
      <c r="DJT79" s="242"/>
      <c r="DJU79" s="242"/>
      <c r="DJV79" s="242"/>
      <c r="DJW79" s="242"/>
      <c r="DJX79" s="242"/>
      <c r="DJY79" s="242"/>
      <c r="DJZ79" s="242"/>
      <c r="DKA79" s="242"/>
      <c r="DKB79" s="242"/>
      <c r="DKC79" s="242"/>
      <c r="DKD79" s="242"/>
      <c r="DKE79" s="242"/>
      <c r="DKF79" s="242"/>
      <c r="DKG79" s="242"/>
      <c r="DKH79" s="242"/>
      <c r="DKI79" s="242"/>
      <c r="DKJ79" s="242"/>
      <c r="DKK79" s="242"/>
      <c r="DKL79" s="242"/>
      <c r="DKM79" s="242"/>
      <c r="DKN79" s="242"/>
      <c r="DKO79" s="242"/>
      <c r="DKP79" s="242"/>
      <c r="DKQ79" s="242"/>
      <c r="DKR79" s="242"/>
      <c r="DKS79" s="242"/>
      <c r="DKT79" s="242"/>
      <c r="DKU79" s="242"/>
      <c r="DKV79" s="242"/>
      <c r="DKW79" s="242"/>
      <c r="DKX79" s="242"/>
      <c r="DKY79" s="242"/>
      <c r="DKZ79" s="242"/>
      <c r="DLA79" s="242"/>
      <c r="DLB79" s="242"/>
      <c r="DLC79" s="242"/>
      <c r="DLD79" s="242"/>
      <c r="DLE79" s="242"/>
      <c r="DLF79" s="242"/>
      <c r="DLG79" s="242"/>
      <c r="DLH79" s="242"/>
      <c r="DLI79" s="242"/>
      <c r="DLJ79" s="242"/>
      <c r="DLK79" s="242"/>
      <c r="DLL79" s="242"/>
      <c r="DLM79" s="242"/>
      <c r="DLN79" s="242"/>
      <c r="DLO79" s="242"/>
      <c r="DLP79" s="242"/>
      <c r="DLQ79" s="242"/>
      <c r="DLR79" s="242"/>
      <c r="DLS79" s="242"/>
      <c r="DLT79" s="242"/>
      <c r="DLU79" s="242"/>
      <c r="DLV79" s="242"/>
      <c r="DLW79" s="242"/>
      <c r="DLX79" s="242"/>
      <c r="DLY79" s="242"/>
      <c r="DLZ79" s="242"/>
      <c r="DMA79" s="242"/>
      <c r="DMB79" s="242"/>
      <c r="DMC79" s="242"/>
      <c r="DMD79" s="242"/>
      <c r="DME79" s="242"/>
      <c r="DMF79" s="242"/>
      <c r="DMG79" s="242"/>
      <c r="DMH79" s="242"/>
      <c r="DMI79" s="242"/>
      <c r="DMJ79" s="242"/>
      <c r="DMK79" s="242"/>
      <c r="DML79" s="242"/>
      <c r="DMM79" s="242"/>
      <c r="DMN79" s="242"/>
      <c r="DMO79" s="242"/>
      <c r="DMP79" s="242"/>
      <c r="DMQ79" s="242"/>
      <c r="DMR79" s="242"/>
      <c r="DMS79" s="242"/>
      <c r="DMT79" s="242"/>
      <c r="DMU79" s="242"/>
      <c r="DMV79" s="242"/>
      <c r="DMW79" s="242"/>
      <c r="DMX79" s="242"/>
      <c r="DMY79" s="242"/>
      <c r="DMZ79" s="242"/>
      <c r="DNA79" s="242"/>
      <c r="DNB79" s="242"/>
      <c r="DNC79" s="242"/>
      <c r="DND79" s="242"/>
      <c r="DNE79" s="242"/>
      <c r="DNF79" s="242"/>
      <c r="DNG79" s="242"/>
      <c r="DNH79" s="242"/>
      <c r="DNI79" s="242"/>
      <c r="DNJ79" s="242"/>
      <c r="DNK79" s="242"/>
      <c r="DNL79" s="242"/>
      <c r="DNM79" s="242"/>
      <c r="DNN79" s="242"/>
      <c r="DNO79" s="242"/>
      <c r="DNP79" s="242"/>
      <c r="DNQ79" s="242"/>
      <c r="DNR79" s="242"/>
      <c r="DNS79" s="242"/>
      <c r="DNT79" s="242"/>
      <c r="DNU79" s="242"/>
      <c r="DNV79" s="242"/>
      <c r="DNW79" s="242"/>
      <c r="DNX79" s="242"/>
      <c r="DNY79" s="242"/>
      <c r="DNZ79" s="242"/>
      <c r="DOA79" s="242"/>
      <c r="DOB79" s="242"/>
      <c r="DOC79" s="242"/>
      <c r="DOD79" s="242"/>
      <c r="DOE79" s="242"/>
      <c r="DOF79" s="242"/>
      <c r="DOG79" s="242"/>
      <c r="DOH79" s="242"/>
      <c r="DOI79" s="242"/>
      <c r="DOJ79" s="242"/>
      <c r="DOK79" s="242"/>
      <c r="DOL79" s="242"/>
      <c r="DOM79" s="242"/>
      <c r="DON79" s="242"/>
      <c r="DOO79" s="242"/>
      <c r="DOP79" s="242"/>
      <c r="DOQ79" s="242"/>
      <c r="DOR79" s="242"/>
      <c r="DOS79" s="242"/>
      <c r="DOT79" s="242"/>
      <c r="DOU79" s="242"/>
      <c r="DOV79" s="242"/>
      <c r="DOW79" s="242"/>
      <c r="DOX79" s="242"/>
      <c r="DOY79" s="242"/>
      <c r="DOZ79" s="242"/>
      <c r="DPA79" s="242"/>
      <c r="DPB79" s="242"/>
      <c r="DPC79" s="242"/>
      <c r="DPD79" s="242"/>
      <c r="DPE79" s="242"/>
      <c r="DPF79" s="242"/>
      <c r="DPG79" s="242"/>
      <c r="DPH79" s="242"/>
      <c r="DPI79" s="242"/>
      <c r="DPJ79" s="242"/>
      <c r="DPK79" s="242"/>
      <c r="DPL79" s="242"/>
      <c r="DPM79" s="242"/>
      <c r="DPN79" s="242"/>
      <c r="DPO79" s="242"/>
      <c r="DPP79" s="242"/>
      <c r="DPQ79" s="242"/>
      <c r="DPR79" s="242"/>
      <c r="DPS79" s="242"/>
      <c r="DPT79" s="242"/>
      <c r="DPU79" s="242"/>
      <c r="DPV79" s="242"/>
      <c r="DPW79" s="242"/>
      <c r="DPX79" s="242"/>
      <c r="DPY79" s="242"/>
      <c r="DPZ79" s="242"/>
      <c r="DQA79" s="242"/>
      <c r="DQB79" s="242"/>
      <c r="DQC79" s="242"/>
      <c r="DQD79" s="242"/>
      <c r="DQE79" s="242"/>
      <c r="DQF79" s="242"/>
      <c r="DQG79" s="242"/>
      <c r="DQH79" s="242"/>
      <c r="DQI79" s="242"/>
      <c r="DQJ79" s="242"/>
      <c r="DQK79" s="242"/>
      <c r="DQL79" s="242"/>
      <c r="DQM79" s="242"/>
      <c r="DQN79" s="242"/>
      <c r="DQO79" s="242"/>
      <c r="DQP79" s="242"/>
      <c r="DQQ79" s="242"/>
      <c r="DQR79" s="242"/>
      <c r="DQS79" s="242"/>
      <c r="DQT79" s="242"/>
      <c r="DQU79" s="242"/>
      <c r="DQV79" s="242"/>
      <c r="DQW79" s="242"/>
      <c r="DQX79" s="242"/>
      <c r="DQY79" s="242"/>
      <c r="DQZ79" s="242"/>
      <c r="DRA79" s="242"/>
      <c r="DRB79" s="242"/>
      <c r="DRC79" s="242"/>
      <c r="DRD79" s="242"/>
      <c r="DRE79" s="242"/>
      <c r="DRF79" s="242"/>
      <c r="DRG79" s="242"/>
      <c r="DRH79" s="242"/>
      <c r="DRI79" s="242"/>
      <c r="DRJ79" s="242"/>
      <c r="DRK79" s="242"/>
      <c r="DRL79" s="242"/>
      <c r="DRM79" s="242"/>
      <c r="DRN79" s="242"/>
      <c r="DRO79" s="242"/>
      <c r="DRP79" s="242"/>
      <c r="DRQ79" s="242"/>
      <c r="DRR79" s="242"/>
      <c r="DRS79" s="242"/>
      <c r="DRT79" s="242"/>
      <c r="DRU79" s="242"/>
      <c r="DRV79" s="242"/>
      <c r="DRW79" s="242"/>
      <c r="DRX79" s="242"/>
      <c r="DRY79" s="242"/>
      <c r="DRZ79" s="242"/>
      <c r="DSA79" s="242"/>
      <c r="DSB79" s="242"/>
      <c r="DSC79" s="242"/>
      <c r="DSD79" s="242"/>
      <c r="DSE79" s="242"/>
      <c r="DSF79" s="242"/>
      <c r="DSG79" s="242"/>
      <c r="DSH79" s="242"/>
      <c r="DSI79" s="242"/>
      <c r="DSJ79" s="242"/>
      <c r="DSK79" s="242"/>
      <c r="DSL79" s="242"/>
      <c r="DSM79" s="242"/>
      <c r="DSN79" s="242"/>
      <c r="DSO79" s="242"/>
      <c r="DSP79" s="242"/>
      <c r="DSQ79" s="242"/>
      <c r="DSR79" s="242"/>
      <c r="DSS79" s="242"/>
      <c r="DST79" s="242"/>
      <c r="DSU79" s="242"/>
      <c r="DSV79" s="242"/>
      <c r="DSW79" s="242"/>
      <c r="DSX79" s="242"/>
      <c r="DSY79" s="242"/>
      <c r="DSZ79" s="242"/>
      <c r="DTA79" s="242"/>
      <c r="DTB79" s="242"/>
      <c r="DTC79" s="242"/>
      <c r="DTD79" s="242"/>
      <c r="DTE79" s="242"/>
      <c r="DTF79" s="242"/>
      <c r="DTG79" s="242"/>
      <c r="DTH79" s="242"/>
      <c r="DTI79" s="242"/>
      <c r="DTJ79" s="242"/>
      <c r="DTK79" s="242"/>
      <c r="DTL79" s="242"/>
      <c r="DTM79" s="242"/>
      <c r="DTN79" s="242"/>
      <c r="DTO79" s="242"/>
      <c r="DTP79" s="242"/>
      <c r="DTQ79" s="242"/>
      <c r="DTR79" s="242"/>
      <c r="DTS79" s="242"/>
      <c r="DTT79" s="242"/>
      <c r="DTU79" s="242"/>
      <c r="DTV79" s="242"/>
      <c r="DTW79" s="242"/>
      <c r="DTX79" s="242"/>
      <c r="DTY79" s="242"/>
      <c r="DTZ79" s="242"/>
      <c r="DUA79" s="242"/>
      <c r="DUB79" s="242"/>
      <c r="DUC79" s="242"/>
      <c r="DUD79" s="242"/>
      <c r="DUE79" s="242"/>
      <c r="DUF79" s="242"/>
      <c r="DUG79" s="242"/>
      <c r="DUH79" s="242"/>
      <c r="DUI79" s="242"/>
      <c r="DUJ79" s="242"/>
      <c r="DUK79" s="242"/>
      <c r="DUL79" s="242"/>
      <c r="DUM79" s="242"/>
      <c r="DUN79" s="242"/>
      <c r="DUO79" s="242"/>
      <c r="DUP79" s="242"/>
      <c r="DUQ79" s="242"/>
      <c r="DUR79" s="242"/>
      <c r="DUS79" s="242"/>
      <c r="DUT79" s="242"/>
      <c r="DUU79" s="242"/>
      <c r="DUV79" s="242"/>
      <c r="DUW79" s="242"/>
      <c r="DUX79" s="242"/>
      <c r="DUY79" s="242"/>
      <c r="DUZ79" s="242"/>
      <c r="DVA79" s="242"/>
      <c r="DVB79" s="242"/>
      <c r="DVC79" s="242"/>
      <c r="DVD79" s="242"/>
      <c r="DVE79" s="242"/>
      <c r="DVF79" s="242"/>
      <c r="DVG79" s="242"/>
      <c r="DVH79" s="242"/>
      <c r="DVI79" s="242"/>
      <c r="DVJ79" s="242"/>
      <c r="DVK79" s="242"/>
      <c r="DVL79" s="242"/>
      <c r="DVM79" s="242"/>
      <c r="DVN79" s="242"/>
      <c r="DVO79" s="242"/>
      <c r="DVP79" s="242"/>
      <c r="DVQ79" s="242"/>
      <c r="DVR79" s="242"/>
      <c r="DVS79" s="242"/>
      <c r="DVT79" s="242"/>
      <c r="DVU79" s="242"/>
      <c r="DVV79" s="242"/>
      <c r="DVW79" s="242"/>
      <c r="DVX79" s="242"/>
      <c r="DVY79" s="242"/>
      <c r="DVZ79" s="242"/>
      <c r="DWA79" s="242"/>
      <c r="DWB79" s="242"/>
      <c r="DWC79" s="242"/>
      <c r="DWD79" s="242"/>
      <c r="DWE79" s="242"/>
      <c r="DWF79" s="242"/>
      <c r="DWG79" s="242"/>
      <c r="DWH79" s="242"/>
      <c r="DWI79" s="242"/>
      <c r="DWJ79" s="242"/>
      <c r="DWK79" s="242"/>
      <c r="DWL79" s="242"/>
      <c r="DWM79" s="242"/>
      <c r="DWN79" s="242"/>
      <c r="DWO79" s="242"/>
      <c r="DWP79" s="242"/>
      <c r="DWQ79" s="242"/>
      <c r="DWR79" s="242"/>
      <c r="DWS79" s="242"/>
      <c r="DWT79" s="242"/>
      <c r="DWU79" s="242"/>
      <c r="DWV79" s="242"/>
      <c r="DWW79" s="242"/>
      <c r="DWX79" s="242"/>
      <c r="DWY79" s="242"/>
      <c r="DWZ79" s="242"/>
      <c r="DXA79" s="242"/>
      <c r="DXB79" s="242"/>
      <c r="DXC79" s="242"/>
      <c r="DXD79" s="242"/>
      <c r="DXE79" s="242"/>
      <c r="DXF79" s="242"/>
      <c r="DXG79" s="242"/>
      <c r="DXH79" s="242"/>
      <c r="DXI79" s="242"/>
      <c r="DXJ79" s="242"/>
      <c r="DXK79" s="242"/>
      <c r="DXL79" s="242"/>
      <c r="DXM79" s="242"/>
      <c r="DXN79" s="242"/>
      <c r="DXO79" s="242"/>
      <c r="DXP79" s="242"/>
      <c r="DXQ79" s="242"/>
      <c r="DXR79" s="242"/>
      <c r="DXS79" s="242"/>
      <c r="DXT79" s="242"/>
      <c r="DXU79" s="242"/>
      <c r="DXV79" s="242"/>
      <c r="DXW79" s="242"/>
      <c r="DXX79" s="242"/>
      <c r="DXY79" s="242"/>
      <c r="DXZ79" s="242"/>
      <c r="DYA79" s="242"/>
      <c r="DYB79" s="242"/>
      <c r="DYC79" s="242"/>
      <c r="DYD79" s="242"/>
      <c r="DYE79" s="242"/>
      <c r="DYF79" s="242"/>
      <c r="DYG79" s="242"/>
      <c r="DYH79" s="242"/>
      <c r="DYI79" s="242"/>
      <c r="DYJ79" s="242"/>
      <c r="DYK79" s="242"/>
      <c r="DYL79" s="242"/>
      <c r="DYM79" s="242"/>
      <c r="DYN79" s="242"/>
      <c r="DYO79" s="242"/>
      <c r="DYP79" s="242"/>
      <c r="DYQ79" s="242"/>
      <c r="DYR79" s="242"/>
      <c r="DYS79" s="242"/>
      <c r="DYT79" s="242"/>
      <c r="DYU79" s="242"/>
      <c r="DYV79" s="242"/>
      <c r="DYW79" s="242"/>
      <c r="DYX79" s="242"/>
      <c r="DYY79" s="242"/>
      <c r="DYZ79" s="242"/>
      <c r="DZA79" s="242"/>
      <c r="DZB79" s="242"/>
      <c r="DZC79" s="242"/>
      <c r="DZD79" s="242"/>
      <c r="DZE79" s="242"/>
      <c r="DZF79" s="242"/>
      <c r="DZG79" s="242"/>
      <c r="DZH79" s="242"/>
      <c r="DZI79" s="242"/>
      <c r="DZJ79" s="242"/>
      <c r="DZK79" s="242"/>
      <c r="DZL79" s="242"/>
      <c r="DZM79" s="242"/>
      <c r="DZN79" s="242"/>
      <c r="DZO79" s="242"/>
      <c r="DZP79" s="242"/>
      <c r="DZQ79" s="242"/>
      <c r="DZR79" s="242"/>
      <c r="DZS79" s="242"/>
      <c r="DZT79" s="242"/>
      <c r="DZU79" s="242"/>
      <c r="DZV79" s="242"/>
      <c r="DZW79" s="242"/>
      <c r="DZX79" s="242"/>
      <c r="DZY79" s="242"/>
      <c r="DZZ79" s="242"/>
      <c r="EAA79" s="242"/>
      <c r="EAB79" s="242"/>
      <c r="EAC79" s="242"/>
      <c r="EAD79" s="242"/>
      <c r="EAE79" s="242"/>
      <c r="EAF79" s="242"/>
      <c r="EAG79" s="242"/>
      <c r="EAH79" s="242"/>
      <c r="EAI79" s="242"/>
      <c r="EAJ79" s="242"/>
      <c r="EAK79" s="242"/>
      <c r="EAL79" s="242"/>
      <c r="EAM79" s="242"/>
      <c r="EAN79" s="242"/>
      <c r="EAO79" s="242"/>
      <c r="EAP79" s="242"/>
      <c r="EAQ79" s="242"/>
      <c r="EAR79" s="242"/>
      <c r="EAS79" s="242"/>
      <c r="EAT79" s="242"/>
      <c r="EAU79" s="242"/>
      <c r="EAV79" s="242"/>
      <c r="EAW79" s="242"/>
      <c r="EAX79" s="242"/>
      <c r="EAY79" s="242"/>
      <c r="EAZ79" s="242"/>
      <c r="EBA79" s="242"/>
      <c r="EBB79" s="242"/>
      <c r="EBC79" s="242"/>
      <c r="EBD79" s="242"/>
      <c r="EBE79" s="242"/>
      <c r="EBF79" s="242"/>
      <c r="EBG79" s="242"/>
      <c r="EBH79" s="242"/>
      <c r="EBI79" s="242"/>
      <c r="EBJ79" s="242"/>
      <c r="EBK79" s="242"/>
      <c r="EBL79" s="242"/>
      <c r="EBM79" s="242"/>
      <c r="EBN79" s="242"/>
      <c r="EBO79" s="242"/>
      <c r="EBP79" s="242"/>
      <c r="EBQ79" s="242"/>
      <c r="EBR79" s="242"/>
      <c r="EBS79" s="242"/>
      <c r="EBT79" s="242"/>
      <c r="EBU79" s="242"/>
      <c r="EBV79" s="242"/>
      <c r="EBW79" s="242"/>
      <c r="EBX79" s="242"/>
      <c r="EBY79" s="242"/>
      <c r="EBZ79" s="242"/>
      <c r="ECA79" s="242"/>
      <c r="ECB79" s="242"/>
      <c r="ECC79" s="242"/>
      <c r="ECD79" s="242"/>
      <c r="ECE79" s="242"/>
      <c r="ECF79" s="242"/>
      <c r="ECG79" s="242"/>
      <c r="ECH79" s="242"/>
      <c r="ECI79" s="242"/>
      <c r="ECJ79" s="242"/>
      <c r="ECK79" s="242"/>
      <c r="ECL79" s="242"/>
      <c r="ECM79" s="242"/>
      <c r="ECN79" s="242"/>
      <c r="ECO79" s="242"/>
      <c r="ECP79" s="242"/>
      <c r="ECQ79" s="242"/>
      <c r="ECR79" s="242"/>
      <c r="ECS79" s="242"/>
      <c r="ECT79" s="242"/>
      <c r="ECU79" s="242"/>
      <c r="ECV79" s="242"/>
      <c r="ECW79" s="242"/>
      <c r="ECX79" s="242"/>
      <c r="ECY79" s="242"/>
      <c r="ECZ79" s="242"/>
      <c r="EDA79" s="242"/>
      <c r="EDB79" s="242"/>
      <c r="EDC79" s="242"/>
      <c r="EDD79" s="242"/>
      <c r="EDE79" s="242"/>
      <c r="EDF79" s="242"/>
      <c r="EDG79" s="242"/>
      <c r="EDH79" s="242"/>
      <c r="EDI79" s="242"/>
      <c r="EDJ79" s="242"/>
      <c r="EDK79" s="242"/>
      <c r="EDL79" s="242"/>
      <c r="EDM79" s="242"/>
      <c r="EDN79" s="242"/>
      <c r="EDO79" s="242"/>
      <c r="EDP79" s="242"/>
      <c r="EDQ79" s="242"/>
      <c r="EDR79" s="242"/>
      <c r="EDS79" s="242"/>
      <c r="EDT79" s="242"/>
      <c r="EDU79" s="242"/>
      <c r="EDV79" s="242"/>
      <c r="EDW79" s="242"/>
      <c r="EDX79" s="242"/>
      <c r="EDY79" s="242"/>
      <c r="EDZ79" s="242"/>
      <c r="EEA79" s="242"/>
      <c r="EEB79" s="242"/>
      <c r="EEC79" s="242"/>
      <c r="EED79" s="242"/>
      <c r="EEE79" s="242"/>
      <c r="EEF79" s="242"/>
      <c r="EEG79" s="242"/>
      <c r="EEH79" s="242"/>
      <c r="EEI79" s="242"/>
      <c r="EEJ79" s="242"/>
      <c r="EEK79" s="242"/>
      <c r="EEL79" s="242"/>
      <c r="EEM79" s="242"/>
      <c r="EEN79" s="242"/>
      <c r="EEO79" s="242"/>
      <c r="EEP79" s="242"/>
      <c r="EEQ79" s="242"/>
      <c r="EER79" s="242"/>
      <c r="EES79" s="242"/>
      <c r="EET79" s="242"/>
      <c r="EEU79" s="242"/>
      <c r="EEV79" s="242"/>
      <c r="EEW79" s="242"/>
      <c r="EEX79" s="242"/>
      <c r="EEY79" s="242"/>
      <c r="EEZ79" s="242"/>
      <c r="EFA79" s="242"/>
      <c r="EFB79" s="242"/>
      <c r="EFC79" s="242"/>
      <c r="EFD79" s="242"/>
      <c r="EFE79" s="242"/>
      <c r="EFF79" s="242"/>
      <c r="EFG79" s="242"/>
      <c r="EFH79" s="242"/>
      <c r="EFI79" s="242"/>
      <c r="EFJ79" s="242"/>
      <c r="EFK79" s="242"/>
      <c r="EFL79" s="242"/>
      <c r="EFM79" s="242"/>
      <c r="EFN79" s="242"/>
      <c r="EFO79" s="242"/>
      <c r="EFP79" s="242"/>
      <c r="EFQ79" s="242"/>
      <c r="EFR79" s="242"/>
      <c r="EFS79" s="242"/>
      <c r="EFT79" s="242"/>
      <c r="EFU79" s="242"/>
      <c r="EFV79" s="242"/>
      <c r="EFW79" s="242"/>
      <c r="EFX79" s="242"/>
      <c r="EFY79" s="242"/>
      <c r="EFZ79" s="242"/>
      <c r="EGA79" s="242"/>
      <c r="EGB79" s="242"/>
      <c r="EGC79" s="242"/>
      <c r="EGD79" s="242"/>
      <c r="EGE79" s="242"/>
      <c r="EGF79" s="242"/>
      <c r="EGG79" s="242"/>
      <c r="EGH79" s="242"/>
      <c r="EGI79" s="242"/>
      <c r="EGJ79" s="242"/>
      <c r="EGK79" s="242"/>
      <c r="EGL79" s="242"/>
      <c r="EGM79" s="242"/>
      <c r="EGN79" s="242"/>
      <c r="EGO79" s="242"/>
      <c r="EGP79" s="242"/>
      <c r="EGQ79" s="242"/>
      <c r="EGR79" s="242"/>
      <c r="EGS79" s="242"/>
      <c r="EGT79" s="242"/>
      <c r="EGU79" s="242"/>
      <c r="EGV79" s="242"/>
      <c r="EGW79" s="242"/>
      <c r="EGX79" s="242"/>
      <c r="EGY79" s="242"/>
      <c r="EGZ79" s="242"/>
      <c r="EHA79" s="242"/>
      <c r="EHB79" s="242"/>
      <c r="EHC79" s="242"/>
      <c r="EHD79" s="242"/>
      <c r="EHE79" s="242"/>
      <c r="EHF79" s="242"/>
      <c r="EHG79" s="242"/>
      <c r="EHH79" s="242"/>
      <c r="EHI79" s="242"/>
      <c r="EHJ79" s="242"/>
      <c r="EHK79" s="242"/>
      <c r="EHL79" s="242"/>
      <c r="EHM79" s="242"/>
      <c r="EHN79" s="242"/>
      <c r="EHO79" s="242"/>
      <c r="EHP79" s="242"/>
      <c r="EHQ79" s="242"/>
      <c r="EHR79" s="242"/>
      <c r="EHS79" s="242"/>
      <c r="EHT79" s="242"/>
      <c r="EHU79" s="242"/>
      <c r="EHV79" s="242"/>
      <c r="EHW79" s="242"/>
      <c r="EHX79" s="242"/>
      <c r="EHY79" s="242"/>
      <c r="EHZ79" s="242"/>
      <c r="EIA79" s="242"/>
      <c r="EIB79" s="242"/>
      <c r="EIC79" s="242"/>
      <c r="EID79" s="242"/>
      <c r="EIE79" s="242"/>
      <c r="EIF79" s="242"/>
      <c r="EIG79" s="242"/>
      <c r="EIH79" s="242"/>
      <c r="EII79" s="242"/>
      <c r="EIJ79" s="242"/>
      <c r="EIK79" s="242"/>
      <c r="EIL79" s="242"/>
      <c r="EIM79" s="242"/>
      <c r="EIN79" s="242"/>
      <c r="EIO79" s="242"/>
      <c r="EIP79" s="242"/>
      <c r="EIQ79" s="242"/>
      <c r="EIR79" s="242"/>
      <c r="EIS79" s="242"/>
      <c r="EIT79" s="242"/>
      <c r="EIU79" s="242"/>
      <c r="EIV79" s="242"/>
      <c r="EIW79" s="242"/>
      <c r="EIX79" s="242"/>
      <c r="EIY79" s="242"/>
      <c r="EIZ79" s="242"/>
      <c r="EJA79" s="242"/>
      <c r="EJB79" s="242"/>
      <c r="EJC79" s="242"/>
      <c r="EJD79" s="242"/>
      <c r="EJE79" s="242"/>
      <c r="EJF79" s="242"/>
      <c r="EJG79" s="242"/>
      <c r="EJH79" s="242"/>
      <c r="EJI79" s="242"/>
      <c r="EJJ79" s="242"/>
      <c r="EJK79" s="242"/>
      <c r="EJL79" s="242"/>
      <c r="EJM79" s="242"/>
      <c r="EJN79" s="242"/>
      <c r="EJO79" s="242"/>
      <c r="EJP79" s="242"/>
      <c r="EJQ79" s="242"/>
      <c r="EJR79" s="242"/>
      <c r="EJS79" s="242"/>
      <c r="EJT79" s="242"/>
      <c r="EJU79" s="242"/>
      <c r="EJV79" s="242"/>
      <c r="EJW79" s="242"/>
      <c r="EJX79" s="242"/>
      <c r="EJY79" s="242"/>
      <c r="EJZ79" s="242"/>
      <c r="EKA79" s="242"/>
      <c r="EKB79" s="242"/>
      <c r="EKC79" s="242"/>
      <c r="EKD79" s="242"/>
      <c r="EKE79" s="242"/>
      <c r="EKF79" s="242"/>
      <c r="EKG79" s="242"/>
      <c r="EKH79" s="242"/>
      <c r="EKI79" s="242"/>
      <c r="EKJ79" s="242"/>
      <c r="EKK79" s="242"/>
      <c r="EKL79" s="242"/>
      <c r="EKM79" s="242"/>
      <c r="EKN79" s="242"/>
      <c r="EKO79" s="242"/>
      <c r="EKP79" s="242"/>
      <c r="EKQ79" s="242"/>
      <c r="EKR79" s="242"/>
      <c r="EKS79" s="242"/>
      <c r="EKT79" s="242"/>
      <c r="EKU79" s="242"/>
      <c r="EKV79" s="242"/>
      <c r="EKW79" s="242"/>
      <c r="EKX79" s="242"/>
      <c r="EKY79" s="242"/>
      <c r="EKZ79" s="242"/>
      <c r="ELA79" s="242"/>
      <c r="ELB79" s="242"/>
      <c r="ELC79" s="242"/>
      <c r="ELD79" s="242"/>
      <c r="ELE79" s="242"/>
      <c r="ELF79" s="242"/>
      <c r="ELG79" s="242"/>
      <c r="ELH79" s="242"/>
      <c r="ELI79" s="242"/>
      <c r="ELJ79" s="242"/>
      <c r="ELK79" s="242"/>
      <c r="ELL79" s="242"/>
      <c r="ELM79" s="242"/>
      <c r="ELN79" s="242"/>
      <c r="ELO79" s="242"/>
      <c r="ELP79" s="242"/>
      <c r="ELQ79" s="242"/>
      <c r="ELR79" s="242"/>
      <c r="ELS79" s="242"/>
      <c r="ELT79" s="242"/>
      <c r="ELU79" s="242"/>
      <c r="ELV79" s="242"/>
      <c r="ELW79" s="242"/>
      <c r="ELX79" s="242"/>
      <c r="ELY79" s="242"/>
      <c r="ELZ79" s="242"/>
      <c r="EMA79" s="242"/>
      <c r="EMB79" s="242"/>
      <c r="EMC79" s="242"/>
      <c r="EMD79" s="242"/>
      <c r="EME79" s="242"/>
      <c r="EMF79" s="242"/>
      <c r="EMG79" s="242"/>
      <c r="EMH79" s="242"/>
      <c r="EMI79" s="242"/>
      <c r="EMJ79" s="242"/>
      <c r="EMK79" s="242"/>
      <c r="EML79" s="242"/>
      <c r="EMM79" s="242"/>
      <c r="EMN79" s="242"/>
      <c r="EMO79" s="242"/>
      <c r="EMP79" s="242"/>
      <c r="EMQ79" s="242"/>
      <c r="EMR79" s="242"/>
      <c r="EMS79" s="242"/>
      <c r="EMT79" s="242"/>
      <c r="EMU79" s="242"/>
      <c r="EMV79" s="242"/>
      <c r="EMW79" s="242"/>
      <c r="EMX79" s="242"/>
      <c r="EMY79" s="242"/>
      <c r="EMZ79" s="242"/>
      <c r="ENA79" s="242"/>
      <c r="ENB79" s="242"/>
      <c r="ENC79" s="242"/>
      <c r="END79" s="242"/>
      <c r="ENE79" s="242"/>
      <c r="ENF79" s="242"/>
      <c r="ENG79" s="242"/>
      <c r="ENH79" s="242"/>
      <c r="ENI79" s="242"/>
      <c r="ENJ79" s="242"/>
      <c r="ENK79" s="242"/>
      <c r="ENL79" s="242"/>
      <c r="ENM79" s="242"/>
      <c r="ENN79" s="242"/>
      <c r="ENO79" s="242"/>
      <c r="ENP79" s="242"/>
      <c r="ENQ79" s="242"/>
      <c r="ENR79" s="242"/>
      <c r="ENS79" s="242"/>
      <c r="ENT79" s="242"/>
      <c r="ENU79" s="242"/>
      <c r="ENV79" s="242"/>
      <c r="ENW79" s="242"/>
      <c r="ENX79" s="242"/>
      <c r="ENY79" s="242"/>
      <c r="ENZ79" s="242"/>
      <c r="EOA79" s="242"/>
      <c r="EOB79" s="242"/>
      <c r="EOC79" s="242"/>
      <c r="EOD79" s="242"/>
      <c r="EOE79" s="242"/>
      <c r="EOF79" s="242"/>
      <c r="EOG79" s="242"/>
      <c r="EOH79" s="242"/>
      <c r="EOI79" s="242"/>
      <c r="EOJ79" s="242"/>
      <c r="EOK79" s="242"/>
      <c r="EOL79" s="242"/>
      <c r="EOM79" s="242"/>
      <c r="EON79" s="242"/>
      <c r="EOO79" s="242"/>
      <c r="EOP79" s="242"/>
      <c r="EOQ79" s="242"/>
      <c r="EOR79" s="242"/>
      <c r="EOS79" s="242"/>
      <c r="EOT79" s="242"/>
      <c r="EOU79" s="242"/>
      <c r="EOV79" s="242"/>
      <c r="EOW79" s="242"/>
      <c r="EOX79" s="242"/>
      <c r="EOY79" s="242"/>
      <c r="EOZ79" s="242"/>
      <c r="EPA79" s="242"/>
      <c r="EPB79" s="242"/>
      <c r="EPC79" s="242"/>
      <c r="EPD79" s="242"/>
      <c r="EPE79" s="242"/>
      <c r="EPF79" s="242"/>
      <c r="EPG79" s="242"/>
      <c r="EPH79" s="242"/>
      <c r="EPI79" s="242"/>
      <c r="EPJ79" s="242"/>
      <c r="EPK79" s="242"/>
      <c r="EPL79" s="242"/>
      <c r="EPM79" s="242"/>
      <c r="EPN79" s="242"/>
      <c r="EPO79" s="242"/>
      <c r="EPP79" s="242"/>
      <c r="EPQ79" s="242"/>
      <c r="EPR79" s="242"/>
      <c r="EPS79" s="242"/>
      <c r="EPT79" s="242"/>
      <c r="EPU79" s="242"/>
      <c r="EPV79" s="242"/>
      <c r="EPW79" s="242"/>
      <c r="EPX79" s="242"/>
      <c r="EPY79" s="242"/>
      <c r="EPZ79" s="242"/>
      <c r="EQA79" s="242"/>
      <c r="EQB79" s="242"/>
      <c r="EQC79" s="242"/>
      <c r="EQD79" s="242"/>
      <c r="EQE79" s="242"/>
      <c r="EQF79" s="242"/>
      <c r="EQG79" s="242"/>
      <c r="EQH79" s="242"/>
      <c r="EQI79" s="242"/>
      <c r="EQJ79" s="242"/>
      <c r="EQK79" s="242"/>
      <c r="EQL79" s="242"/>
      <c r="EQM79" s="242"/>
      <c r="EQN79" s="242"/>
      <c r="EQO79" s="242"/>
      <c r="EQP79" s="242"/>
      <c r="EQQ79" s="242"/>
      <c r="EQR79" s="242"/>
      <c r="EQS79" s="242"/>
      <c r="EQT79" s="242"/>
      <c r="EQU79" s="242"/>
      <c r="EQV79" s="242"/>
      <c r="EQW79" s="242"/>
      <c r="EQX79" s="242"/>
      <c r="EQY79" s="242"/>
      <c r="EQZ79" s="242"/>
      <c r="ERA79" s="242"/>
      <c r="ERB79" s="242"/>
      <c r="ERC79" s="242"/>
      <c r="ERD79" s="242"/>
      <c r="ERE79" s="242"/>
      <c r="ERF79" s="242"/>
      <c r="ERG79" s="242"/>
      <c r="ERH79" s="242"/>
      <c r="ERI79" s="242"/>
      <c r="ERJ79" s="242"/>
      <c r="ERK79" s="242"/>
      <c r="ERL79" s="242"/>
      <c r="ERM79" s="242"/>
      <c r="ERN79" s="242"/>
      <c r="ERO79" s="242"/>
      <c r="ERP79" s="242"/>
      <c r="ERQ79" s="242"/>
      <c r="ERR79" s="242"/>
      <c r="ERS79" s="242"/>
      <c r="ERT79" s="242"/>
      <c r="ERU79" s="242"/>
      <c r="ERV79" s="242"/>
      <c r="ERW79" s="242"/>
      <c r="ERX79" s="242"/>
      <c r="ERY79" s="242"/>
      <c r="ERZ79" s="242"/>
      <c r="ESA79" s="242"/>
      <c r="ESB79" s="242"/>
      <c r="ESC79" s="242"/>
      <c r="ESD79" s="242"/>
      <c r="ESE79" s="242"/>
      <c r="ESF79" s="242"/>
      <c r="ESG79" s="242"/>
      <c r="ESH79" s="242"/>
      <c r="ESI79" s="242"/>
      <c r="ESJ79" s="242"/>
      <c r="ESK79" s="242"/>
      <c r="ESL79" s="242"/>
      <c r="ESM79" s="242"/>
      <c r="ESN79" s="242"/>
      <c r="ESO79" s="242"/>
      <c r="ESP79" s="242"/>
      <c r="ESQ79" s="242"/>
      <c r="ESR79" s="242"/>
      <c r="ESS79" s="242"/>
      <c r="EST79" s="242"/>
      <c r="ESU79" s="242"/>
      <c r="ESV79" s="242"/>
      <c r="ESW79" s="242"/>
      <c r="ESX79" s="242"/>
      <c r="ESY79" s="242"/>
      <c r="ESZ79" s="242"/>
      <c r="ETA79" s="242"/>
      <c r="ETB79" s="242"/>
      <c r="ETC79" s="242"/>
      <c r="ETD79" s="242"/>
      <c r="ETE79" s="242"/>
      <c r="ETF79" s="242"/>
      <c r="ETG79" s="242"/>
      <c r="ETH79" s="242"/>
      <c r="ETI79" s="242"/>
      <c r="ETJ79" s="242"/>
      <c r="ETK79" s="242"/>
      <c r="ETL79" s="242"/>
      <c r="ETM79" s="242"/>
      <c r="ETN79" s="242"/>
      <c r="ETO79" s="242"/>
      <c r="ETP79" s="242"/>
      <c r="ETQ79" s="242"/>
      <c r="ETR79" s="242"/>
      <c r="ETS79" s="242"/>
      <c r="ETT79" s="242"/>
      <c r="ETU79" s="242"/>
      <c r="ETV79" s="242"/>
      <c r="ETW79" s="242"/>
      <c r="ETX79" s="242"/>
      <c r="ETY79" s="242"/>
      <c r="ETZ79" s="242"/>
      <c r="EUA79" s="242"/>
      <c r="EUB79" s="242"/>
      <c r="EUC79" s="242"/>
      <c r="EUD79" s="242"/>
      <c r="EUE79" s="242"/>
      <c r="EUF79" s="242"/>
      <c r="EUG79" s="242"/>
      <c r="EUH79" s="242"/>
      <c r="EUI79" s="242"/>
      <c r="EUJ79" s="242"/>
      <c r="EUK79" s="242"/>
      <c r="EUL79" s="242"/>
      <c r="EUM79" s="242"/>
      <c r="EUN79" s="242"/>
      <c r="EUO79" s="242"/>
      <c r="EUP79" s="242"/>
      <c r="EUQ79" s="242"/>
      <c r="EUR79" s="242"/>
      <c r="EUS79" s="242"/>
      <c r="EUT79" s="242"/>
      <c r="EUU79" s="242"/>
      <c r="EUV79" s="242"/>
      <c r="EUW79" s="242"/>
      <c r="EUX79" s="242"/>
      <c r="EUY79" s="242"/>
      <c r="EUZ79" s="242"/>
      <c r="EVA79" s="242"/>
      <c r="EVB79" s="242"/>
      <c r="EVC79" s="242"/>
      <c r="EVD79" s="242"/>
      <c r="EVE79" s="242"/>
      <c r="EVF79" s="242"/>
      <c r="EVG79" s="242"/>
      <c r="EVH79" s="242"/>
      <c r="EVI79" s="242"/>
      <c r="EVJ79" s="242"/>
      <c r="EVK79" s="242"/>
      <c r="EVL79" s="242"/>
      <c r="EVM79" s="242"/>
      <c r="EVN79" s="242"/>
      <c r="EVO79" s="242"/>
      <c r="EVP79" s="242"/>
      <c r="EVQ79" s="242"/>
      <c r="EVR79" s="242"/>
      <c r="EVS79" s="242"/>
      <c r="EVT79" s="242"/>
      <c r="EVU79" s="242"/>
      <c r="EVV79" s="242"/>
      <c r="EVW79" s="242"/>
      <c r="EVX79" s="242"/>
      <c r="EVY79" s="242"/>
      <c r="EVZ79" s="242"/>
      <c r="EWA79" s="242"/>
      <c r="EWB79" s="242"/>
      <c r="EWC79" s="242"/>
      <c r="EWD79" s="242"/>
      <c r="EWE79" s="242"/>
      <c r="EWF79" s="242"/>
      <c r="EWG79" s="242"/>
      <c r="EWH79" s="242"/>
      <c r="EWI79" s="242"/>
      <c r="EWJ79" s="242"/>
      <c r="EWK79" s="242"/>
      <c r="EWL79" s="242"/>
      <c r="EWM79" s="242"/>
      <c r="EWN79" s="242"/>
      <c r="EWO79" s="242"/>
      <c r="EWP79" s="242"/>
      <c r="EWQ79" s="242"/>
      <c r="EWR79" s="242"/>
      <c r="EWS79" s="242"/>
      <c r="EWT79" s="242"/>
      <c r="EWU79" s="242"/>
      <c r="EWV79" s="242"/>
      <c r="EWW79" s="242"/>
      <c r="EWX79" s="242"/>
      <c r="EWY79" s="242"/>
      <c r="EWZ79" s="242"/>
      <c r="EXA79" s="242"/>
      <c r="EXB79" s="242"/>
      <c r="EXC79" s="242"/>
      <c r="EXD79" s="242"/>
      <c r="EXE79" s="242"/>
      <c r="EXF79" s="242"/>
      <c r="EXG79" s="242"/>
      <c r="EXH79" s="242"/>
      <c r="EXI79" s="242"/>
      <c r="EXJ79" s="242"/>
      <c r="EXK79" s="242"/>
      <c r="EXL79" s="242"/>
      <c r="EXM79" s="242"/>
      <c r="EXN79" s="242"/>
      <c r="EXO79" s="242"/>
      <c r="EXP79" s="242"/>
      <c r="EXQ79" s="242"/>
      <c r="EXR79" s="242"/>
      <c r="EXS79" s="242"/>
      <c r="EXT79" s="242"/>
      <c r="EXU79" s="242"/>
      <c r="EXV79" s="242"/>
      <c r="EXW79" s="242"/>
      <c r="EXX79" s="242"/>
      <c r="EXY79" s="242"/>
      <c r="EXZ79" s="242"/>
      <c r="EYA79" s="242"/>
      <c r="EYB79" s="242"/>
      <c r="EYC79" s="242"/>
      <c r="EYD79" s="242"/>
      <c r="EYE79" s="242"/>
      <c r="EYF79" s="242"/>
      <c r="EYG79" s="242"/>
      <c r="EYH79" s="242"/>
      <c r="EYI79" s="242"/>
      <c r="EYJ79" s="242"/>
      <c r="EYK79" s="242"/>
      <c r="EYL79" s="242"/>
      <c r="EYM79" s="242"/>
      <c r="EYN79" s="242"/>
      <c r="EYO79" s="242"/>
      <c r="EYP79" s="242"/>
      <c r="EYQ79" s="242"/>
      <c r="EYR79" s="242"/>
      <c r="EYS79" s="242"/>
      <c r="EYT79" s="242"/>
      <c r="EYU79" s="242"/>
      <c r="EYV79" s="242"/>
      <c r="EYW79" s="242"/>
      <c r="EYX79" s="242"/>
      <c r="EYY79" s="242"/>
      <c r="EYZ79" s="242"/>
      <c r="EZA79" s="242"/>
      <c r="EZB79" s="242"/>
      <c r="EZC79" s="242"/>
      <c r="EZD79" s="242"/>
      <c r="EZE79" s="242"/>
      <c r="EZF79" s="242"/>
      <c r="EZG79" s="242"/>
      <c r="EZH79" s="242"/>
      <c r="EZI79" s="242"/>
      <c r="EZJ79" s="242"/>
      <c r="EZK79" s="242"/>
      <c r="EZL79" s="242"/>
      <c r="EZM79" s="242"/>
      <c r="EZN79" s="242"/>
      <c r="EZO79" s="242"/>
      <c r="EZP79" s="242"/>
      <c r="EZQ79" s="242"/>
      <c r="EZR79" s="242"/>
      <c r="EZS79" s="242"/>
      <c r="EZT79" s="242"/>
      <c r="EZU79" s="242"/>
      <c r="EZV79" s="242"/>
      <c r="EZW79" s="242"/>
      <c r="EZX79" s="242"/>
      <c r="EZY79" s="242"/>
      <c r="EZZ79" s="242"/>
      <c r="FAA79" s="242"/>
      <c r="FAB79" s="242"/>
      <c r="FAC79" s="242"/>
      <c r="FAD79" s="242"/>
      <c r="FAE79" s="242"/>
      <c r="FAF79" s="242"/>
      <c r="FAG79" s="242"/>
      <c r="FAH79" s="242"/>
      <c r="FAI79" s="242"/>
      <c r="FAJ79" s="242"/>
      <c r="FAK79" s="242"/>
      <c r="FAL79" s="242"/>
      <c r="FAM79" s="242"/>
      <c r="FAN79" s="242"/>
      <c r="FAO79" s="242"/>
      <c r="FAP79" s="242"/>
      <c r="FAQ79" s="242"/>
      <c r="FAR79" s="242"/>
      <c r="FAS79" s="242"/>
      <c r="FAT79" s="242"/>
      <c r="FAU79" s="242"/>
      <c r="FAV79" s="242"/>
      <c r="FAW79" s="242"/>
      <c r="FAX79" s="242"/>
      <c r="FAY79" s="242"/>
      <c r="FAZ79" s="242"/>
      <c r="FBA79" s="242"/>
      <c r="FBB79" s="242"/>
      <c r="FBC79" s="242"/>
      <c r="FBD79" s="242"/>
      <c r="FBE79" s="242"/>
      <c r="FBF79" s="242"/>
      <c r="FBG79" s="242"/>
      <c r="FBH79" s="242"/>
      <c r="FBI79" s="242"/>
      <c r="FBJ79" s="242"/>
      <c r="FBK79" s="242"/>
      <c r="FBL79" s="242"/>
      <c r="FBM79" s="242"/>
      <c r="FBN79" s="242"/>
      <c r="FBO79" s="242"/>
      <c r="FBP79" s="242"/>
      <c r="FBQ79" s="242"/>
      <c r="FBR79" s="242"/>
      <c r="FBS79" s="242"/>
      <c r="FBT79" s="242"/>
      <c r="FBU79" s="242"/>
      <c r="FBV79" s="242"/>
      <c r="FBW79" s="242"/>
      <c r="FBX79" s="242"/>
      <c r="FBY79" s="242"/>
      <c r="FBZ79" s="242"/>
      <c r="FCA79" s="242"/>
      <c r="FCB79" s="242"/>
      <c r="FCC79" s="242"/>
      <c r="FCD79" s="242"/>
      <c r="FCE79" s="242"/>
      <c r="FCF79" s="242"/>
      <c r="FCG79" s="242"/>
      <c r="FCH79" s="242"/>
      <c r="FCI79" s="242"/>
      <c r="FCJ79" s="242"/>
      <c r="FCK79" s="242"/>
      <c r="FCL79" s="242"/>
      <c r="FCM79" s="242"/>
      <c r="FCN79" s="242"/>
      <c r="FCO79" s="242"/>
      <c r="FCP79" s="242"/>
      <c r="FCQ79" s="242"/>
      <c r="FCR79" s="242"/>
      <c r="FCS79" s="242"/>
      <c r="FCT79" s="242"/>
      <c r="FCU79" s="242"/>
      <c r="FCV79" s="242"/>
      <c r="FCW79" s="242"/>
      <c r="FCX79" s="242"/>
      <c r="FCY79" s="242"/>
      <c r="FCZ79" s="242"/>
      <c r="FDA79" s="242"/>
      <c r="FDB79" s="242"/>
      <c r="FDC79" s="242"/>
      <c r="FDD79" s="242"/>
      <c r="FDE79" s="242"/>
      <c r="FDF79" s="242"/>
      <c r="FDG79" s="242"/>
      <c r="FDH79" s="242"/>
      <c r="FDI79" s="242"/>
      <c r="FDJ79" s="242"/>
      <c r="FDK79" s="242"/>
      <c r="FDL79" s="242"/>
      <c r="FDM79" s="242"/>
      <c r="FDN79" s="242"/>
      <c r="FDO79" s="242"/>
      <c r="FDP79" s="242"/>
      <c r="FDQ79" s="242"/>
      <c r="FDR79" s="242"/>
      <c r="FDS79" s="242"/>
      <c r="FDT79" s="242"/>
      <c r="FDU79" s="242"/>
      <c r="FDV79" s="242"/>
      <c r="FDW79" s="242"/>
      <c r="FDX79" s="242"/>
      <c r="FDY79" s="242"/>
      <c r="FDZ79" s="242"/>
      <c r="FEA79" s="242"/>
      <c r="FEB79" s="242"/>
      <c r="FEC79" s="242"/>
      <c r="FED79" s="242"/>
      <c r="FEE79" s="242"/>
      <c r="FEF79" s="242"/>
      <c r="FEG79" s="242"/>
      <c r="FEH79" s="242"/>
      <c r="FEI79" s="242"/>
      <c r="FEJ79" s="242"/>
      <c r="FEK79" s="242"/>
      <c r="FEL79" s="242"/>
      <c r="FEM79" s="242"/>
      <c r="FEN79" s="242"/>
      <c r="FEO79" s="242"/>
      <c r="FEP79" s="242"/>
      <c r="FEQ79" s="242"/>
      <c r="FER79" s="242"/>
      <c r="FES79" s="242"/>
      <c r="FET79" s="242"/>
      <c r="FEU79" s="242"/>
      <c r="FEV79" s="242"/>
      <c r="FEW79" s="242"/>
      <c r="FEX79" s="242"/>
      <c r="FEY79" s="242"/>
      <c r="FEZ79" s="242"/>
      <c r="FFA79" s="242"/>
      <c r="FFB79" s="242"/>
      <c r="FFC79" s="242"/>
      <c r="FFD79" s="242"/>
      <c r="FFE79" s="242"/>
      <c r="FFF79" s="242"/>
      <c r="FFG79" s="242"/>
      <c r="FFH79" s="242"/>
      <c r="FFI79" s="242"/>
      <c r="FFJ79" s="242"/>
      <c r="FFK79" s="242"/>
      <c r="FFL79" s="242"/>
      <c r="FFM79" s="242"/>
      <c r="FFN79" s="242"/>
      <c r="FFO79" s="242"/>
      <c r="FFP79" s="242"/>
      <c r="FFQ79" s="242"/>
      <c r="FFR79" s="242"/>
      <c r="FFS79" s="242"/>
      <c r="FFT79" s="242"/>
      <c r="FFU79" s="242"/>
      <c r="FFV79" s="242"/>
      <c r="FFW79" s="242"/>
      <c r="FFX79" s="242"/>
      <c r="FFY79" s="242"/>
      <c r="FFZ79" s="242"/>
      <c r="FGA79" s="242"/>
      <c r="FGB79" s="242"/>
      <c r="FGC79" s="242"/>
      <c r="FGD79" s="242"/>
      <c r="FGE79" s="242"/>
      <c r="FGF79" s="242"/>
      <c r="FGG79" s="242"/>
      <c r="FGH79" s="242"/>
      <c r="FGI79" s="242"/>
      <c r="FGJ79" s="242"/>
      <c r="FGK79" s="242"/>
      <c r="FGL79" s="242"/>
      <c r="FGM79" s="242"/>
      <c r="FGN79" s="242"/>
      <c r="FGO79" s="242"/>
      <c r="FGP79" s="242"/>
      <c r="FGQ79" s="242"/>
      <c r="FGR79" s="242"/>
      <c r="FGS79" s="242"/>
      <c r="FGT79" s="242"/>
      <c r="FGU79" s="242"/>
      <c r="FGV79" s="242"/>
      <c r="FGW79" s="242"/>
      <c r="FGX79" s="242"/>
      <c r="FGY79" s="242"/>
      <c r="FGZ79" s="242"/>
      <c r="FHA79" s="242"/>
      <c r="FHB79" s="242"/>
      <c r="FHC79" s="242"/>
      <c r="FHD79" s="242"/>
      <c r="FHE79" s="242"/>
      <c r="FHF79" s="242"/>
      <c r="FHG79" s="242"/>
      <c r="FHH79" s="242"/>
      <c r="FHI79" s="242"/>
      <c r="FHJ79" s="242"/>
      <c r="FHK79" s="242"/>
      <c r="FHL79" s="242"/>
      <c r="FHM79" s="242"/>
      <c r="FHN79" s="242"/>
      <c r="FHO79" s="242"/>
      <c r="FHP79" s="242"/>
      <c r="FHQ79" s="242"/>
      <c r="FHR79" s="242"/>
      <c r="FHS79" s="242"/>
      <c r="FHT79" s="242"/>
      <c r="FHU79" s="242"/>
      <c r="FHV79" s="242"/>
      <c r="FHW79" s="242"/>
      <c r="FHX79" s="242"/>
      <c r="FHY79" s="242"/>
      <c r="FHZ79" s="242"/>
      <c r="FIA79" s="242"/>
      <c r="FIB79" s="242"/>
      <c r="FIC79" s="242"/>
      <c r="FID79" s="242"/>
      <c r="FIE79" s="242"/>
      <c r="FIF79" s="242"/>
      <c r="FIG79" s="242"/>
      <c r="FIH79" s="242"/>
      <c r="FII79" s="242"/>
      <c r="FIJ79" s="242"/>
      <c r="FIK79" s="242"/>
      <c r="FIL79" s="242"/>
      <c r="FIM79" s="242"/>
      <c r="FIN79" s="242"/>
      <c r="FIO79" s="242"/>
      <c r="FIP79" s="242"/>
      <c r="FIQ79" s="242"/>
      <c r="FIR79" s="242"/>
      <c r="FIS79" s="242"/>
      <c r="FIT79" s="242"/>
      <c r="FIU79" s="242"/>
      <c r="FIV79" s="242"/>
      <c r="FIW79" s="242"/>
      <c r="FIX79" s="242"/>
      <c r="FIY79" s="242"/>
      <c r="FIZ79" s="242"/>
      <c r="FJA79" s="242"/>
      <c r="FJB79" s="242"/>
      <c r="FJC79" s="242"/>
      <c r="FJD79" s="242"/>
      <c r="FJE79" s="242"/>
      <c r="FJF79" s="242"/>
      <c r="FJG79" s="242"/>
      <c r="FJH79" s="242"/>
      <c r="FJI79" s="242"/>
      <c r="FJJ79" s="242"/>
      <c r="FJK79" s="242"/>
      <c r="FJL79" s="242"/>
      <c r="FJM79" s="242"/>
      <c r="FJN79" s="242"/>
      <c r="FJO79" s="242"/>
      <c r="FJP79" s="242"/>
      <c r="FJQ79" s="242"/>
      <c r="FJR79" s="242"/>
      <c r="FJS79" s="242"/>
      <c r="FJT79" s="242"/>
      <c r="FJU79" s="242"/>
      <c r="FJV79" s="242"/>
      <c r="FJW79" s="242"/>
      <c r="FJX79" s="242"/>
      <c r="FJY79" s="242"/>
      <c r="FJZ79" s="242"/>
      <c r="FKA79" s="242"/>
      <c r="FKB79" s="242"/>
      <c r="FKC79" s="242"/>
      <c r="FKD79" s="242"/>
      <c r="FKE79" s="242"/>
      <c r="FKF79" s="242"/>
      <c r="FKG79" s="242"/>
      <c r="FKH79" s="242"/>
      <c r="FKI79" s="242"/>
      <c r="FKJ79" s="242"/>
      <c r="FKK79" s="242"/>
      <c r="FKL79" s="242"/>
      <c r="FKM79" s="242"/>
      <c r="FKN79" s="242"/>
      <c r="FKO79" s="242"/>
      <c r="FKP79" s="242"/>
      <c r="FKQ79" s="242"/>
      <c r="FKR79" s="242"/>
      <c r="FKS79" s="242"/>
      <c r="FKT79" s="242"/>
      <c r="FKU79" s="242"/>
      <c r="FKV79" s="242"/>
      <c r="FKW79" s="242"/>
      <c r="FKX79" s="242"/>
      <c r="FKY79" s="242"/>
      <c r="FKZ79" s="242"/>
      <c r="FLA79" s="242"/>
      <c r="FLB79" s="242"/>
      <c r="FLC79" s="242"/>
      <c r="FLD79" s="242"/>
      <c r="FLE79" s="242"/>
      <c r="FLF79" s="242"/>
      <c r="FLG79" s="242"/>
      <c r="FLH79" s="242"/>
      <c r="FLI79" s="242"/>
      <c r="FLJ79" s="242"/>
      <c r="FLK79" s="242"/>
      <c r="FLL79" s="242"/>
      <c r="FLM79" s="242"/>
      <c r="FLN79" s="242"/>
      <c r="FLO79" s="242"/>
      <c r="FLP79" s="242"/>
      <c r="FLQ79" s="242"/>
      <c r="FLR79" s="242"/>
      <c r="FLS79" s="242"/>
      <c r="FLT79" s="242"/>
      <c r="FLU79" s="242"/>
      <c r="FLV79" s="242"/>
      <c r="FLW79" s="242"/>
      <c r="FLX79" s="242"/>
      <c r="FLY79" s="242"/>
      <c r="FLZ79" s="242"/>
      <c r="FMA79" s="242"/>
      <c r="FMB79" s="242"/>
      <c r="FMC79" s="242"/>
      <c r="FMD79" s="242"/>
      <c r="FME79" s="242"/>
      <c r="FMF79" s="242"/>
      <c r="FMG79" s="242"/>
      <c r="FMH79" s="242"/>
      <c r="FMI79" s="242"/>
      <c r="FMJ79" s="242"/>
      <c r="FMK79" s="242"/>
      <c r="FML79" s="242"/>
      <c r="FMM79" s="242"/>
      <c r="FMN79" s="242"/>
      <c r="FMO79" s="242"/>
      <c r="FMP79" s="242"/>
      <c r="FMQ79" s="242"/>
      <c r="FMR79" s="242"/>
      <c r="FMS79" s="242"/>
      <c r="FMT79" s="242"/>
      <c r="FMU79" s="242"/>
      <c r="FMV79" s="242"/>
      <c r="FMW79" s="242"/>
      <c r="FMX79" s="242"/>
      <c r="FMY79" s="242"/>
      <c r="FMZ79" s="242"/>
      <c r="FNA79" s="242"/>
      <c r="FNB79" s="242"/>
      <c r="FNC79" s="242"/>
      <c r="FND79" s="242"/>
      <c r="FNE79" s="242"/>
      <c r="FNF79" s="242"/>
      <c r="FNG79" s="242"/>
      <c r="FNH79" s="242"/>
      <c r="FNI79" s="242"/>
      <c r="FNJ79" s="242"/>
      <c r="FNK79" s="242"/>
      <c r="FNL79" s="242"/>
      <c r="FNM79" s="242"/>
      <c r="FNN79" s="242"/>
      <c r="FNO79" s="242"/>
      <c r="FNP79" s="242"/>
      <c r="FNQ79" s="242"/>
      <c r="FNR79" s="242"/>
      <c r="FNS79" s="242"/>
      <c r="FNT79" s="242"/>
      <c r="FNU79" s="242"/>
      <c r="FNV79" s="242"/>
      <c r="FNW79" s="242"/>
      <c r="FNX79" s="242"/>
      <c r="FNY79" s="242"/>
      <c r="FNZ79" s="242"/>
      <c r="FOA79" s="242"/>
      <c r="FOB79" s="242"/>
      <c r="FOC79" s="242"/>
      <c r="FOD79" s="242"/>
      <c r="FOE79" s="242"/>
      <c r="FOF79" s="242"/>
      <c r="FOG79" s="242"/>
      <c r="FOH79" s="242"/>
      <c r="FOI79" s="242"/>
      <c r="FOJ79" s="242"/>
      <c r="FOK79" s="242"/>
      <c r="FOL79" s="242"/>
      <c r="FOM79" s="242"/>
      <c r="FON79" s="242"/>
      <c r="FOO79" s="242"/>
      <c r="FOP79" s="242"/>
      <c r="FOQ79" s="242"/>
      <c r="FOR79" s="242"/>
      <c r="FOS79" s="242"/>
      <c r="FOT79" s="242"/>
      <c r="FOU79" s="242"/>
      <c r="FOV79" s="242"/>
      <c r="FOW79" s="242"/>
      <c r="FOX79" s="242"/>
      <c r="FOY79" s="242"/>
      <c r="FOZ79" s="242"/>
      <c r="FPA79" s="242"/>
      <c r="FPB79" s="242"/>
      <c r="FPC79" s="242"/>
      <c r="FPD79" s="242"/>
      <c r="FPE79" s="242"/>
      <c r="FPF79" s="242"/>
      <c r="FPG79" s="242"/>
      <c r="FPH79" s="242"/>
      <c r="FPI79" s="242"/>
      <c r="FPJ79" s="242"/>
      <c r="FPK79" s="242"/>
      <c r="FPL79" s="242"/>
      <c r="FPM79" s="242"/>
      <c r="FPN79" s="242"/>
      <c r="FPO79" s="242"/>
      <c r="FPP79" s="242"/>
      <c r="FPQ79" s="242"/>
      <c r="FPR79" s="242"/>
      <c r="FPS79" s="242"/>
      <c r="FPT79" s="242"/>
      <c r="FPU79" s="242"/>
      <c r="FPV79" s="242"/>
      <c r="FPW79" s="242"/>
      <c r="FPX79" s="242"/>
      <c r="FPY79" s="242"/>
      <c r="FPZ79" s="242"/>
      <c r="FQA79" s="242"/>
      <c r="FQB79" s="242"/>
      <c r="FQC79" s="242"/>
      <c r="FQD79" s="242"/>
      <c r="FQE79" s="242"/>
      <c r="FQF79" s="242"/>
      <c r="FQG79" s="242"/>
      <c r="FQH79" s="242"/>
      <c r="FQI79" s="242"/>
      <c r="FQJ79" s="242"/>
      <c r="FQK79" s="242"/>
      <c r="FQL79" s="242"/>
      <c r="FQM79" s="242"/>
      <c r="FQN79" s="242"/>
      <c r="FQO79" s="242"/>
      <c r="FQP79" s="242"/>
      <c r="FQQ79" s="242"/>
      <c r="FQR79" s="242"/>
      <c r="FQS79" s="242"/>
      <c r="FQT79" s="242"/>
      <c r="FQU79" s="242"/>
      <c r="FQV79" s="242"/>
      <c r="FQW79" s="242"/>
      <c r="FQX79" s="242"/>
      <c r="FQY79" s="242"/>
      <c r="FQZ79" s="242"/>
      <c r="FRA79" s="242"/>
      <c r="FRB79" s="242"/>
      <c r="FRC79" s="242"/>
      <c r="FRD79" s="242"/>
      <c r="FRE79" s="242"/>
      <c r="FRF79" s="242"/>
      <c r="FRG79" s="242"/>
      <c r="FRH79" s="242"/>
      <c r="FRI79" s="242"/>
      <c r="FRJ79" s="242"/>
      <c r="FRK79" s="242"/>
      <c r="FRL79" s="242"/>
      <c r="FRM79" s="242"/>
      <c r="FRN79" s="242"/>
      <c r="FRO79" s="242"/>
      <c r="FRP79" s="242"/>
      <c r="FRQ79" s="242"/>
      <c r="FRR79" s="242"/>
      <c r="FRS79" s="242"/>
      <c r="FRT79" s="242"/>
      <c r="FRU79" s="242"/>
      <c r="FRV79" s="242"/>
      <c r="FRW79" s="242"/>
      <c r="FRX79" s="242"/>
      <c r="FRY79" s="242"/>
      <c r="FRZ79" s="242"/>
      <c r="FSA79" s="242"/>
      <c r="FSB79" s="242"/>
      <c r="FSC79" s="242"/>
      <c r="FSD79" s="242"/>
      <c r="FSE79" s="242"/>
      <c r="FSF79" s="242"/>
      <c r="FSG79" s="242"/>
      <c r="FSH79" s="242"/>
      <c r="FSI79" s="242"/>
      <c r="FSJ79" s="242"/>
      <c r="FSK79" s="242"/>
      <c r="FSL79" s="242"/>
      <c r="FSM79" s="242"/>
      <c r="FSN79" s="242"/>
      <c r="FSO79" s="242"/>
      <c r="FSP79" s="242"/>
      <c r="FSQ79" s="242"/>
      <c r="FSR79" s="242"/>
      <c r="FSS79" s="242"/>
      <c r="FST79" s="242"/>
      <c r="FSU79" s="242"/>
      <c r="FSV79" s="242"/>
      <c r="FSW79" s="242"/>
      <c r="FSX79" s="242"/>
      <c r="FSY79" s="242"/>
      <c r="FSZ79" s="242"/>
      <c r="FTA79" s="242"/>
      <c r="FTB79" s="242"/>
      <c r="FTC79" s="242"/>
      <c r="FTD79" s="242"/>
      <c r="FTE79" s="242"/>
      <c r="FTF79" s="242"/>
      <c r="FTG79" s="242"/>
      <c r="FTH79" s="242"/>
      <c r="FTI79" s="242"/>
      <c r="FTJ79" s="242"/>
      <c r="FTK79" s="242"/>
      <c r="FTL79" s="242"/>
      <c r="FTM79" s="242"/>
      <c r="FTN79" s="242"/>
      <c r="FTO79" s="242"/>
      <c r="FTP79" s="242"/>
      <c r="FTQ79" s="242"/>
      <c r="FTR79" s="242"/>
      <c r="FTS79" s="242"/>
      <c r="FTT79" s="242"/>
      <c r="FTU79" s="242"/>
      <c r="FTV79" s="242"/>
      <c r="FTW79" s="242"/>
      <c r="FTX79" s="242"/>
      <c r="FTY79" s="242"/>
      <c r="FTZ79" s="242"/>
      <c r="FUA79" s="242"/>
      <c r="FUB79" s="242"/>
      <c r="FUC79" s="242"/>
      <c r="FUD79" s="242"/>
      <c r="FUE79" s="242"/>
      <c r="FUF79" s="242"/>
      <c r="FUG79" s="242"/>
      <c r="FUH79" s="242"/>
      <c r="FUI79" s="242"/>
      <c r="FUJ79" s="242"/>
      <c r="FUK79" s="242"/>
      <c r="FUL79" s="242"/>
      <c r="FUM79" s="242"/>
      <c r="FUN79" s="242"/>
      <c r="FUO79" s="242"/>
      <c r="FUP79" s="242"/>
      <c r="FUQ79" s="242"/>
      <c r="FUR79" s="242"/>
      <c r="FUS79" s="242"/>
      <c r="FUT79" s="242"/>
      <c r="FUU79" s="242"/>
      <c r="FUV79" s="242"/>
      <c r="FUW79" s="242"/>
      <c r="FUX79" s="242"/>
      <c r="FUY79" s="242"/>
      <c r="FUZ79" s="242"/>
      <c r="FVA79" s="242"/>
      <c r="FVB79" s="242"/>
      <c r="FVC79" s="242"/>
      <c r="FVD79" s="242"/>
      <c r="FVE79" s="242"/>
      <c r="FVF79" s="242"/>
      <c r="FVG79" s="242"/>
      <c r="FVH79" s="242"/>
      <c r="FVI79" s="242"/>
      <c r="FVJ79" s="242"/>
      <c r="FVK79" s="242"/>
      <c r="FVL79" s="242"/>
      <c r="FVM79" s="242"/>
      <c r="FVN79" s="242"/>
      <c r="FVO79" s="242"/>
      <c r="FVP79" s="242"/>
      <c r="FVQ79" s="242"/>
      <c r="FVR79" s="242"/>
      <c r="FVS79" s="242"/>
      <c r="FVT79" s="242"/>
      <c r="FVU79" s="242"/>
      <c r="FVV79" s="242"/>
      <c r="FVW79" s="242"/>
      <c r="FVX79" s="242"/>
      <c r="FVY79" s="242"/>
      <c r="FVZ79" s="242"/>
      <c r="FWA79" s="242"/>
      <c r="FWB79" s="242"/>
      <c r="FWC79" s="242"/>
      <c r="FWD79" s="242"/>
      <c r="FWE79" s="242"/>
      <c r="FWF79" s="242"/>
      <c r="FWG79" s="242"/>
      <c r="FWH79" s="242"/>
      <c r="FWI79" s="242"/>
      <c r="FWJ79" s="242"/>
      <c r="FWK79" s="242"/>
      <c r="FWL79" s="242"/>
      <c r="FWM79" s="242"/>
      <c r="FWN79" s="242"/>
      <c r="FWO79" s="242"/>
      <c r="FWP79" s="242"/>
      <c r="FWQ79" s="242"/>
      <c r="FWR79" s="242"/>
      <c r="FWS79" s="242"/>
      <c r="FWT79" s="242"/>
      <c r="FWU79" s="242"/>
      <c r="FWV79" s="242"/>
      <c r="FWW79" s="242"/>
      <c r="FWX79" s="242"/>
      <c r="FWY79" s="242"/>
      <c r="FWZ79" s="242"/>
      <c r="FXA79" s="242"/>
      <c r="FXB79" s="242"/>
      <c r="FXC79" s="242"/>
      <c r="FXD79" s="242"/>
      <c r="FXE79" s="242"/>
      <c r="FXF79" s="242"/>
      <c r="FXG79" s="242"/>
      <c r="FXH79" s="242"/>
      <c r="FXI79" s="242"/>
      <c r="FXJ79" s="242"/>
      <c r="FXK79" s="242"/>
      <c r="FXL79" s="242"/>
      <c r="FXM79" s="242"/>
      <c r="FXN79" s="242"/>
      <c r="FXO79" s="242"/>
      <c r="FXP79" s="242"/>
      <c r="FXQ79" s="242"/>
      <c r="FXR79" s="242"/>
      <c r="FXS79" s="242"/>
      <c r="FXT79" s="242"/>
      <c r="FXU79" s="242"/>
      <c r="FXV79" s="242"/>
      <c r="FXW79" s="242"/>
      <c r="FXX79" s="242"/>
      <c r="FXY79" s="242"/>
      <c r="FXZ79" s="242"/>
      <c r="FYA79" s="242"/>
      <c r="FYB79" s="242"/>
      <c r="FYC79" s="242"/>
      <c r="FYD79" s="242"/>
      <c r="FYE79" s="242"/>
      <c r="FYF79" s="242"/>
      <c r="FYG79" s="242"/>
      <c r="FYH79" s="242"/>
      <c r="FYI79" s="242"/>
      <c r="FYJ79" s="242"/>
      <c r="FYK79" s="242"/>
      <c r="FYL79" s="242"/>
      <c r="FYM79" s="242"/>
      <c r="FYN79" s="242"/>
      <c r="FYO79" s="242"/>
      <c r="FYP79" s="242"/>
      <c r="FYQ79" s="242"/>
      <c r="FYR79" s="242"/>
      <c r="FYS79" s="242"/>
      <c r="FYT79" s="242"/>
      <c r="FYU79" s="242"/>
      <c r="FYV79" s="242"/>
      <c r="FYW79" s="242"/>
      <c r="FYX79" s="242"/>
      <c r="FYY79" s="242"/>
      <c r="FYZ79" s="242"/>
      <c r="FZA79" s="242"/>
      <c r="FZB79" s="242"/>
      <c r="FZC79" s="242"/>
      <c r="FZD79" s="242"/>
      <c r="FZE79" s="242"/>
      <c r="FZF79" s="242"/>
      <c r="FZG79" s="242"/>
      <c r="FZH79" s="242"/>
      <c r="FZI79" s="242"/>
      <c r="FZJ79" s="242"/>
      <c r="FZK79" s="242"/>
      <c r="FZL79" s="242"/>
      <c r="FZM79" s="242"/>
      <c r="FZN79" s="242"/>
      <c r="FZO79" s="242"/>
      <c r="FZP79" s="242"/>
      <c r="FZQ79" s="242"/>
      <c r="FZR79" s="242"/>
      <c r="FZS79" s="242"/>
      <c r="FZT79" s="242"/>
      <c r="FZU79" s="242"/>
      <c r="FZV79" s="242"/>
      <c r="FZW79" s="242"/>
      <c r="FZX79" s="242"/>
      <c r="FZY79" s="242"/>
      <c r="FZZ79" s="242"/>
      <c r="GAA79" s="242"/>
      <c r="GAB79" s="242"/>
      <c r="GAC79" s="242"/>
      <c r="GAD79" s="242"/>
      <c r="GAE79" s="242"/>
      <c r="GAF79" s="242"/>
      <c r="GAG79" s="242"/>
      <c r="GAH79" s="242"/>
      <c r="GAI79" s="242"/>
      <c r="GAJ79" s="242"/>
      <c r="GAK79" s="242"/>
      <c r="GAL79" s="242"/>
      <c r="GAM79" s="242"/>
      <c r="GAN79" s="242"/>
      <c r="GAO79" s="242"/>
      <c r="GAP79" s="242"/>
      <c r="GAQ79" s="242"/>
      <c r="GAR79" s="242"/>
      <c r="GAS79" s="242"/>
      <c r="GAT79" s="242"/>
      <c r="GAU79" s="242"/>
      <c r="GAV79" s="242"/>
      <c r="GAW79" s="242"/>
      <c r="GAX79" s="242"/>
      <c r="GAY79" s="242"/>
      <c r="GAZ79" s="242"/>
      <c r="GBA79" s="242"/>
      <c r="GBB79" s="242"/>
      <c r="GBC79" s="242"/>
      <c r="GBD79" s="242"/>
      <c r="GBE79" s="242"/>
      <c r="GBF79" s="242"/>
      <c r="GBG79" s="242"/>
      <c r="GBH79" s="242"/>
      <c r="GBI79" s="242"/>
      <c r="GBJ79" s="242"/>
      <c r="GBK79" s="242"/>
      <c r="GBL79" s="242"/>
      <c r="GBM79" s="242"/>
      <c r="GBN79" s="242"/>
      <c r="GBO79" s="242"/>
      <c r="GBP79" s="242"/>
      <c r="GBQ79" s="242"/>
      <c r="GBR79" s="242"/>
      <c r="GBS79" s="242"/>
      <c r="GBT79" s="242"/>
      <c r="GBU79" s="242"/>
      <c r="GBV79" s="242"/>
      <c r="GBW79" s="242"/>
      <c r="GBX79" s="242"/>
      <c r="GBY79" s="242"/>
      <c r="GBZ79" s="242"/>
      <c r="GCA79" s="242"/>
      <c r="GCB79" s="242"/>
      <c r="GCC79" s="242"/>
      <c r="GCD79" s="242"/>
      <c r="GCE79" s="242"/>
      <c r="GCF79" s="242"/>
      <c r="GCG79" s="242"/>
      <c r="GCH79" s="242"/>
      <c r="GCI79" s="242"/>
      <c r="GCJ79" s="242"/>
      <c r="GCK79" s="242"/>
      <c r="GCL79" s="242"/>
      <c r="GCM79" s="242"/>
      <c r="GCN79" s="242"/>
      <c r="GCO79" s="242"/>
      <c r="GCP79" s="242"/>
      <c r="GCQ79" s="242"/>
      <c r="GCR79" s="242"/>
      <c r="GCS79" s="242"/>
      <c r="GCT79" s="242"/>
      <c r="GCU79" s="242"/>
      <c r="GCV79" s="242"/>
      <c r="GCW79" s="242"/>
      <c r="GCX79" s="242"/>
      <c r="GCY79" s="242"/>
      <c r="GCZ79" s="242"/>
      <c r="GDA79" s="242"/>
      <c r="GDB79" s="242"/>
      <c r="GDC79" s="242"/>
      <c r="GDD79" s="242"/>
      <c r="GDE79" s="242"/>
      <c r="GDF79" s="242"/>
      <c r="GDG79" s="242"/>
      <c r="GDH79" s="242"/>
      <c r="GDI79" s="242"/>
      <c r="GDJ79" s="242"/>
      <c r="GDK79" s="242"/>
      <c r="GDL79" s="242"/>
      <c r="GDM79" s="242"/>
      <c r="GDN79" s="242"/>
      <c r="GDO79" s="242"/>
      <c r="GDP79" s="242"/>
      <c r="GDQ79" s="242"/>
      <c r="GDR79" s="242"/>
      <c r="GDS79" s="242"/>
      <c r="GDT79" s="242"/>
      <c r="GDU79" s="242"/>
      <c r="GDV79" s="242"/>
      <c r="GDW79" s="242"/>
      <c r="GDX79" s="242"/>
      <c r="GDY79" s="242"/>
      <c r="GDZ79" s="242"/>
      <c r="GEA79" s="242"/>
      <c r="GEB79" s="242"/>
      <c r="GEC79" s="242"/>
      <c r="GED79" s="242"/>
      <c r="GEE79" s="242"/>
      <c r="GEF79" s="242"/>
      <c r="GEG79" s="242"/>
      <c r="GEH79" s="242"/>
      <c r="GEI79" s="242"/>
      <c r="GEJ79" s="242"/>
      <c r="GEK79" s="242"/>
      <c r="GEL79" s="242"/>
      <c r="GEM79" s="242"/>
      <c r="GEN79" s="242"/>
      <c r="GEO79" s="242"/>
      <c r="GEP79" s="242"/>
      <c r="GEQ79" s="242"/>
      <c r="GER79" s="242"/>
      <c r="GES79" s="242"/>
      <c r="GET79" s="242"/>
      <c r="GEU79" s="242"/>
      <c r="GEV79" s="242"/>
      <c r="GEW79" s="242"/>
      <c r="GEX79" s="242"/>
      <c r="GEY79" s="242"/>
      <c r="GEZ79" s="242"/>
      <c r="GFA79" s="242"/>
      <c r="GFB79" s="242"/>
      <c r="GFC79" s="242"/>
      <c r="GFD79" s="242"/>
      <c r="GFE79" s="242"/>
      <c r="GFF79" s="242"/>
      <c r="GFG79" s="242"/>
      <c r="GFH79" s="242"/>
      <c r="GFI79" s="242"/>
      <c r="GFJ79" s="242"/>
      <c r="GFK79" s="242"/>
      <c r="GFL79" s="242"/>
      <c r="GFM79" s="242"/>
      <c r="GFN79" s="242"/>
      <c r="GFO79" s="242"/>
      <c r="GFP79" s="242"/>
      <c r="GFQ79" s="242"/>
      <c r="GFR79" s="242"/>
      <c r="GFS79" s="242"/>
      <c r="GFT79" s="242"/>
      <c r="GFU79" s="242"/>
      <c r="GFV79" s="242"/>
      <c r="GFW79" s="242"/>
      <c r="GFX79" s="242"/>
      <c r="GFY79" s="242"/>
      <c r="GFZ79" s="242"/>
      <c r="GGA79" s="242"/>
      <c r="GGB79" s="242"/>
      <c r="GGC79" s="242"/>
      <c r="GGD79" s="242"/>
      <c r="GGE79" s="242"/>
      <c r="GGF79" s="242"/>
      <c r="GGG79" s="242"/>
      <c r="GGH79" s="242"/>
      <c r="GGI79" s="242"/>
      <c r="GGJ79" s="242"/>
      <c r="GGK79" s="242"/>
      <c r="GGL79" s="242"/>
      <c r="GGM79" s="242"/>
      <c r="GGN79" s="242"/>
      <c r="GGO79" s="242"/>
      <c r="GGP79" s="242"/>
      <c r="GGQ79" s="242"/>
      <c r="GGR79" s="242"/>
      <c r="GGS79" s="242"/>
      <c r="GGT79" s="242"/>
      <c r="GGU79" s="242"/>
      <c r="GGV79" s="242"/>
      <c r="GGW79" s="242"/>
      <c r="GGX79" s="242"/>
      <c r="GGY79" s="242"/>
      <c r="GGZ79" s="242"/>
      <c r="GHA79" s="242"/>
      <c r="GHB79" s="242"/>
      <c r="GHC79" s="242"/>
      <c r="GHD79" s="242"/>
      <c r="GHE79" s="242"/>
      <c r="GHF79" s="242"/>
      <c r="GHG79" s="242"/>
      <c r="GHH79" s="242"/>
      <c r="GHI79" s="242"/>
      <c r="GHJ79" s="242"/>
      <c r="GHK79" s="242"/>
      <c r="GHL79" s="242"/>
      <c r="GHM79" s="242"/>
      <c r="GHN79" s="242"/>
      <c r="GHO79" s="242"/>
      <c r="GHP79" s="242"/>
      <c r="GHQ79" s="242"/>
      <c r="GHR79" s="242"/>
      <c r="GHS79" s="242"/>
      <c r="GHT79" s="242"/>
      <c r="GHU79" s="242"/>
      <c r="GHV79" s="242"/>
      <c r="GHW79" s="242"/>
      <c r="GHX79" s="242"/>
      <c r="GHY79" s="242"/>
      <c r="GHZ79" s="242"/>
      <c r="GIA79" s="242"/>
      <c r="GIB79" s="242"/>
      <c r="GIC79" s="242"/>
      <c r="GID79" s="242"/>
      <c r="GIE79" s="242"/>
      <c r="GIF79" s="242"/>
      <c r="GIG79" s="242"/>
      <c r="GIH79" s="242"/>
      <c r="GII79" s="242"/>
      <c r="GIJ79" s="242"/>
      <c r="GIK79" s="242"/>
      <c r="GIL79" s="242"/>
      <c r="GIM79" s="242"/>
      <c r="GIN79" s="242"/>
      <c r="GIO79" s="242"/>
      <c r="GIP79" s="242"/>
      <c r="GIQ79" s="242"/>
      <c r="GIR79" s="242"/>
      <c r="GIS79" s="242"/>
      <c r="GIT79" s="242"/>
      <c r="GIU79" s="242"/>
      <c r="GIV79" s="242"/>
      <c r="GIW79" s="242"/>
      <c r="GIX79" s="242"/>
      <c r="GIY79" s="242"/>
      <c r="GIZ79" s="242"/>
      <c r="GJA79" s="242"/>
      <c r="GJB79" s="242"/>
      <c r="GJC79" s="242"/>
      <c r="GJD79" s="242"/>
      <c r="GJE79" s="242"/>
      <c r="GJF79" s="242"/>
      <c r="GJG79" s="242"/>
      <c r="GJH79" s="242"/>
      <c r="GJI79" s="242"/>
      <c r="GJJ79" s="242"/>
      <c r="GJK79" s="242"/>
      <c r="GJL79" s="242"/>
      <c r="GJM79" s="242"/>
      <c r="GJN79" s="242"/>
      <c r="GJO79" s="242"/>
      <c r="GJP79" s="242"/>
      <c r="GJQ79" s="242"/>
      <c r="GJR79" s="242"/>
      <c r="GJS79" s="242"/>
      <c r="GJT79" s="242"/>
      <c r="GJU79" s="242"/>
      <c r="GJV79" s="242"/>
      <c r="GJW79" s="242"/>
      <c r="GJX79" s="242"/>
      <c r="GJY79" s="242"/>
      <c r="GJZ79" s="242"/>
      <c r="GKA79" s="242"/>
      <c r="GKB79" s="242"/>
      <c r="GKC79" s="242"/>
      <c r="GKD79" s="242"/>
      <c r="GKE79" s="242"/>
      <c r="GKF79" s="242"/>
      <c r="GKG79" s="242"/>
      <c r="GKH79" s="242"/>
      <c r="GKI79" s="242"/>
      <c r="GKJ79" s="242"/>
      <c r="GKK79" s="242"/>
      <c r="GKL79" s="242"/>
      <c r="GKM79" s="242"/>
      <c r="GKN79" s="242"/>
      <c r="GKO79" s="242"/>
      <c r="GKP79" s="242"/>
      <c r="GKQ79" s="242"/>
      <c r="GKR79" s="242"/>
      <c r="GKS79" s="242"/>
      <c r="GKT79" s="242"/>
      <c r="GKU79" s="242"/>
      <c r="GKV79" s="242"/>
      <c r="GKW79" s="242"/>
      <c r="GKX79" s="242"/>
      <c r="GKY79" s="242"/>
      <c r="GKZ79" s="242"/>
      <c r="GLA79" s="242"/>
      <c r="GLB79" s="242"/>
      <c r="GLC79" s="242"/>
      <c r="GLD79" s="242"/>
      <c r="GLE79" s="242"/>
      <c r="GLF79" s="242"/>
      <c r="GLG79" s="242"/>
      <c r="GLH79" s="242"/>
      <c r="GLI79" s="242"/>
      <c r="GLJ79" s="242"/>
      <c r="GLK79" s="242"/>
      <c r="GLL79" s="242"/>
      <c r="GLM79" s="242"/>
      <c r="GLN79" s="242"/>
      <c r="GLO79" s="242"/>
      <c r="GLP79" s="242"/>
      <c r="GLQ79" s="242"/>
      <c r="GLR79" s="242"/>
      <c r="GLS79" s="242"/>
      <c r="GLT79" s="242"/>
      <c r="GLU79" s="242"/>
      <c r="GLV79" s="242"/>
      <c r="GLW79" s="242"/>
      <c r="GLX79" s="242"/>
      <c r="GLY79" s="242"/>
      <c r="GLZ79" s="242"/>
      <c r="GMA79" s="242"/>
      <c r="GMB79" s="242"/>
      <c r="GMC79" s="242"/>
      <c r="GMD79" s="242"/>
      <c r="GME79" s="242"/>
      <c r="GMF79" s="242"/>
      <c r="GMG79" s="242"/>
      <c r="GMH79" s="242"/>
      <c r="GMI79" s="242"/>
      <c r="GMJ79" s="242"/>
      <c r="GMK79" s="242"/>
      <c r="GML79" s="242"/>
      <c r="GMM79" s="242"/>
      <c r="GMN79" s="242"/>
      <c r="GMO79" s="242"/>
      <c r="GMP79" s="242"/>
      <c r="GMQ79" s="242"/>
      <c r="GMR79" s="242"/>
      <c r="GMS79" s="242"/>
      <c r="GMT79" s="242"/>
      <c r="GMU79" s="242"/>
      <c r="GMV79" s="242"/>
      <c r="GMW79" s="242"/>
      <c r="GMX79" s="242"/>
      <c r="GMY79" s="242"/>
      <c r="GMZ79" s="242"/>
      <c r="GNA79" s="242"/>
      <c r="GNB79" s="242"/>
      <c r="GNC79" s="242"/>
      <c r="GND79" s="242"/>
      <c r="GNE79" s="242"/>
      <c r="GNF79" s="242"/>
      <c r="GNG79" s="242"/>
      <c r="GNH79" s="242"/>
      <c r="GNI79" s="242"/>
      <c r="GNJ79" s="242"/>
      <c r="GNK79" s="242"/>
      <c r="GNL79" s="242"/>
      <c r="GNM79" s="242"/>
      <c r="GNN79" s="242"/>
      <c r="GNO79" s="242"/>
      <c r="GNP79" s="242"/>
      <c r="GNQ79" s="242"/>
      <c r="GNR79" s="242"/>
      <c r="GNS79" s="242"/>
      <c r="GNT79" s="242"/>
      <c r="GNU79" s="242"/>
      <c r="GNV79" s="242"/>
      <c r="GNW79" s="242"/>
      <c r="GNX79" s="242"/>
      <c r="GNY79" s="242"/>
      <c r="GNZ79" s="242"/>
      <c r="GOA79" s="242"/>
      <c r="GOB79" s="242"/>
      <c r="GOC79" s="242"/>
      <c r="GOD79" s="242"/>
      <c r="GOE79" s="242"/>
      <c r="GOF79" s="242"/>
      <c r="GOG79" s="242"/>
      <c r="GOH79" s="242"/>
      <c r="GOI79" s="242"/>
      <c r="GOJ79" s="242"/>
      <c r="GOK79" s="242"/>
      <c r="GOL79" s="242"/>
      <c r="GOM79" s="242"/>
      <c r="GON79" s="242"/>
      <c r="GOO79" s="242"/>
      <c r="GOP79" s="242"/>
      <c r="GOQ79" s="242"/>
      <c r="GOR79" s="242"/>
      <c r="GOS79" s="242"/>
      <c r="GOT79" s="242"/>
      <c r="GOU79" s="242"/>
      <c r="GOV79" s="242"/>
      <c r="GOW79" s="242"/>
      <c r="GOX79" s="242"/>
      <c r="GOY79" s="242"/>
      <c r="GOZ79" s="242"/>
      <c r="GPA79" s="242"/>
      <c r="GPB79" s="242"/>
      <c r="GPC79" s="242"/>
      <c r="GPD79" s="242"/>
      <c r="GPE79" s="242"/>
      <c r="GPF79" s="242"/>
      <c r="GPG79" s="242"/>
      <c r="GPH79" s="242"/>
      <c r="GPI79" s="242"/>
      <c r="GPJ79" s="242"/>
      <c r="GPK79" s="242"/>
      <c r="GPL79" s="242"/>
      <c r="GPM79" s="242"/>
      <c r="GPN79" s="242"/>
      <c r="GPO79" s="242"/>
      <c r="GPP79" s="242"/>
      <c r="GPQ79" s="242"/>
      <c r="GPR79" s="242"/>
      <c r="GPS79" s="242"/>
      <c r="GPT79" s="242"/>
      <c r="GPU79" s="242"/>
      <c r="GPV79" s="242"/>
      <c r="GPW79" s="242"/>
      <c r="GPX79" s="242"/>
      <c r="GPY79" s="242"/>
      <c r="GPZ79" s="242"/>
      <c r="GQA79" s="242"/>
      <c r="GQB79" s="242"/>
      <c r="GQC79" s="242"/>
      <c r="GQD79" s="242"/>
      <c r="GQE79" s="242"/>
      <c r="GQF79" s="242"/>
      <c r="GQG79" s="242"/>
      <c r="GQH79" s="242"/>
      <c r="GQI79" s="242"/>
      <c r="GQJ79" s="242"/>
      <c r="GQK79" s="242"/>
      <c r="GQL79" s="242"/>
      <c r="GQM79" s="242"/>
      <c r="GQN79" s="242"/>
      <c r="GQO79" s="242"/>
      <c r="GQP79" s="242"/>
      <c r="GQQ79" s="242"/>
      <c r="GQR79" s="242"/>
      <c r="GQS79" s="242"/>
      <c r="GQT79" s="242"/>
      <c r="GQU79" s="242"/>
      <c r="GQV79" s="242"/>
      <c r="GQW79" s="242"/>
      <c r="GQX79" s="242"/>
      <c r="GQY79" s="242"/>
      <c r="GQZ79" s="242"/>
      <c r="GRA79" s="242"/>
      <c r="GRB79" s="242"/>
      <c r="GRC79" s="242"/>
      <c r="GRD79" s="242"/>
      <c r="GRE79" s="242"/>
      <c r="GRF79" s="242"/>
      <c r="GRG79" s="242"/>
      <c r="GRH79" s="242"/>
      <c r="GRI79" s="242"/>
      <c r="GRJ79" s="242"/>
      <c r="GRK79" s="242"/>
      <c r="GRL79" s="242"/>
      <c r="GRM79" s="242"/>
      <c r="GRN79" s="242"/>
      <c r="GRO79" s="242"/>
      <c r="GRP79" s="242"/>
      <c r="GRQ79" s="242"/>
      <c r="GRR79" s="242"/>
      <c r="GRS79" s="242"/>
      <c r="GRT79" s="242"/>
      <c r="GRU79" s="242"/>
      <c r="GRV79" s="242"/>
      <c r="GRW79" s="242"/>
      <c r="GRX79" s="242"/>
      <c r="GRY79" s="242"/>
      <c r="GRZ79" s="242"/>
      <c r="GSA79" s="242"/>
      <c r="GSB79" s="242"/>
      <c r="GSC79" s="242"/>
      <c r="GSD79" s="242"/>
      <c r="GSE79" s="242"/>
      <c r="GSF79" s="242"/>
      <c r="GSG79" s="242"/>
      <c r="GSH79" s="242"/>
      <c r="GSI79" s="242"/>
      <c r="GSJ79" s="242"/>
      <c r="GSK79" s="242"/>
      <c r="GSL79" s="242"/>
      <c r="GSM79" s="242"/>
      <c r="GSN79" s="242"/>
      <c r="GSO79" s="242"/>
      <c r="GSP79" s="242"/>
      <c r="GSQ79" s="242"/>
      <c r="GSR79" s="242"/>
      <c r="GSS79" s="242"/>
      <c r="GST79" s="242"/>
      <c r="GSU79" s="242"/>
      <c r="GSV79" s="242"/>
      <c r="GSW79" s="242"/>
      <c r="GSX79" s="242"/>
      <c r="GSY79" s="242"/>
      <c r="GSZ79" s="242"/>
      <c r="GTA79" s="242"/>
      <c r="GTB79" s="242"/>
      <c r="GTC79" s="242"/>
      <c r="GTD79" s="242"/>
      <c r="GTE79" s="242"/>
      <c r="GTF79" s="242"/>
      <c r="GTG79" s="242"/>
      <c r="GTH79" s="242"/>
      <c r="GTI79" s="242"/>
      <c r="GTJ79" s="242"/>
      <c r="GTK79" s="242"/>
      <c r="GTL79" s="242"/>
      <c r="GTM79" s="242"/>
      <c r="GTN79" s="242"/>
      <c r="GTO79" s="242"/>
      <c r="GTP79" s="242"/>
      <c r="GTQ79" s="242"/>
      <c r="GTR79" s="242"/>
      <c r="GTS79" s="242"/>
      <c r="GTT79" s="242"/>
      <c r="GTU79" s="242"/>
      <c r="GTV79" s="242"/>
      <c r="GTW79" s="242"/>
      <c r="GTX79" s="242"/>
      <c r="GTY79" s="242"/>
      <c r="GTZ79" s="242"/>
      <c r="GUA79" s="242"/>
      <c r="GUB79" s="242"/>
      <c r="GUC79" s="242"/>
      <c r="GUD79" s="242"/>
      <c r="GUE79" s="242"/>
      <c r="GUF79" s="242"/>
      <c r="GUG79" s="242"/>
      <c r="GUH79" s="242"/>
      <c r="GUI79" s="242"/>
      <c r="GUJ79" s="242"/>
      <c r="GUK79" s="242"/>
      <c r="GUL79" s="242"/>
      <c r="GUM79" s="242"/>
      <c r="GUN79" s="242"/>
      <c r="GUO79" s="242"/>
      <c r="GUP79" s="242"/>
      <c r="GUQ79" s="242"/>
      <c r="GUR79" s="242"/>
      <c r="GUS79" s="242"/>
      <c r="GUT79" s="242"/>
      <c r="GUU79" s="242"/>
      <c r="GUV79" s="242"/>
      <c r="GUW79" s="242"/>
      <c r="GUX79" s="242"/>
      <c r="GUY79" s="242"/>
      <c r="GUZ79" s="242"/>
      <c r="GVA79" s="242"/>
      <c r="GVB79" s="242"/>
      <c r="GVC79" s="242"/>
      <c r="GVD79" s="242"/>
      <c r="GVE79" s="242"/>
      <c r="GVF79" s="242"/>
      <c r="GVG79" s="242"/>
      <c r="GVH79" s="242"/>
      <c r="GVI79" s="242"/>
      <c r="GVJ79" s="242"/>
      <c r="GVK79" s="242"/>
      <c r="GVL79" s="242"/>
      <c r="GVM79" s="242"/>
      <c r="GVN79" s="242"/>
      <c r="GVO79" s="242"/>
      <c r="GVP79" s="242"/>
      <c r="GVQ79" s="242"/>
      <c r="GVR79" s="242"/>
      <c r="GVS79" s="242"/>
      <c r="GVT79" s="242"/>
      <c r="GVU79" s="242"/>
      <c r="GVV79" s="242"/>
      <c r="GVW79" s="242"/>
      <c r="GVX79" s="242"/>
      <c r="GVY79" s="242"/>
      <c r="GVZ79" s="242"/>
      <c r="GWA79" s="242"/>
      <c r="GWB79" s="242"/>
      <c r="GWC79" s="242"/>
      <c r="GWD79" s="242"/>
      <c r="GWE79" s="242"/>
      <c r="GWF79" s="242"/>
      <c r="GWG79" s="242"/>
      <c r="GWH79" s="242"/>
      <c r="GWI79" s="242"/>
      <c r="GWJ79" s="242"/>
      <c r="GWK79" s="242"/>
      <c r="GWL79" s="242"/>
      <c r="GWM79" s="242"/>
      <c r="GWN79" s="242"/>
      <c r="GWO79" s="242"/>
      <c r="GWP79" s="242"/>
      <c r="GWQ79" s="242"/>
      <c r="GWR79" s="242"/>
      <c r="GWS79" s="242"/>
      <c r="GWT79" s="242"/>
      <c r="GWU79" s="242"/>
      <c r="GWV79" s="242"/>
      <c r="GWW79" s="242"/>
      <c r="GWX79" s="242"/>
      <c r="GWY79" s="242"/>
      <c r="GWZ79" s="242"/>
      <c r="GXA79" s="242"/>
      <c r="GXB79" s="242"/>
      <c r="GXC79" s="242"/>
      <c r="GXD79" s="242"/>
      <c r="GXE79" s="242"/>
      <c r="GXF79" s="242"/>
      <c r="GXG79" s="242"/>
      <c r="GXH79" s="242"/>
      <c r="GXI79" s="242"/>
      <c r="GXJ79" s="242"/>
      <c r="GXK79" s="242"/>
      <c r="GXL79" s="242"/>
      <c r="GXM79" s="242"/>
      <c r="GXN79" s="242"/>
      <c r="GXO79" s="242"/>
      <c r="GXP79" s="242"/>
      <c r="GXQ79" s="242"/>
      <c r="GXR79" s="242"/>
      <c r="GXS79" s="242"/>
      <c r="GXT79" s="242"/>
      <c r="GXU79" s="242"/>
      <c r="GXV79" s="242"/>
      <c r="GXW79" s="242"/>
      <c r="GXX79" s="242"/>
      <c r="GXY79" s="242"/>
      <c r="GXZ79" s="242"/>
      <c r="GYA79" s="242"/>
      <c r="GYB79" s="242"/>
      <c r="GYC79" s="242"/>
      <c r="GYD79" s="242"/>
      <c r="GYE79" s="242"/>
      <c r="GYF79" s="242"/>
      <c r="GYG79" s="242"/>
      <c r="GYH79" s="242"/>
      <c r="GYI79" s="242"/>
      <c r="GYJ79" s="242"/>
      <c r="GYK79" s="242"/>
      <c r="GYL79" s="242"/>
      <c r="GYM79" s="242"/>
      <c r="GYN79" s="242"/>
      <c r="GYO79" s="242"/>
      <c r="GYP79" s="242"/>
      <c r="GYQ79" s="242"/>
      <c r="GYR79" s="242"/>
      <c r="GYS79" s="242"/>
      <c r="GYT79" s="242"/>
      <c r="GYU79" s="242"/>
      <c r="GYV79" s="242"/>
      <c r="GYW79" s="242"/>
      <c r="GYX79" s="242"/>
      <c r="GYY79" s="242"/>
      <c r="GYZ79" s="242"/>
      <c r="GZA79" s="242"/>
      <c r="GZB79" s="242"/>
      <c r="GZC79" s="242"/>
      <c r="GZD79" s="242"/>
      <c r="GZE79" s="242"/>
      <c r="GZF79" s="242"/>
      <c r="GZG79" s="242"/>
      <c r="GZH79" s="242"/>
      <c r="GZI79" s="242"/>
      <c r="GZJ79" s="242"/>
      <c r="GZK79" s="242"/>
      <c r="GZL79" s="242"/>
      <c r="GZM79" s="242"/>
      <c r="GZN79" s="242"/>
      <c r="GZO79" s="242"/>
      <c r="GZP79" s="242"/>
      <c r="GZQ79" s="242"/>
      <c r="GZR79" s="242"/>
      <c r="GZS79" s="242"/>
      <c r="GZT79" s="242"/>
      <c r="GZU79" s="242"/>
      <c r="GZV79" s="242"/>
      <c r="GZW79" s="242"/>
      <c r="GZX79" s="242"/>
      <c r="GZY79" s="242"/>
      <c r="GZZ79" s="242"/>
      <c r="HAA79" s="242"/>
      <c r="HAB79" s="242"/>
      <c r="HAC79" s="242"/>
      <c r="HAD79" s="242"/>
      <c r="HAE79" s="242"/>
      <c r="HAF79" s="242"/>
      <c r="HAG79" s="242"/>
      <c r="HAH79" s="242"/>
      <c r="HAI79" s="242"/>
      <c r="HAJ79" s="242"/>
      <c r="HAK79" s="242"/>
      <c r="HAL79" s="242"/>
      <c r="HAM79" s="242"/>
      <c r="HAN79" s="242"/>
      <c r="HAO79" s="242"/>
      <c r="HAP79" s="242"/>
      <c r="HAQ79" s="242"/>
      <c r="HAR79" s="242"/>
      <c r="HAS79" s="242"/>
      <c r="HAT79" s="242"/>
      <c r="HAU79" s="242"/>
      <c r="HAV79" s="242"/>
      <c r="HAW79" s="242"/>
      <c r="HAX79" s="242"/>
      <c r="HAY79" s="242"/>
      <c r="HAZ79" s="242"/>
      <c r="HBA79" s="242"/>
      <c r="HBB79" s="242"/>
      <c r="HBC79" s="242"/>
      <c r="HBD79" s="242"/>
      <c r="HBE79" s="242"/>
      <c r="HBF79" s="242"/>
      <c r="HBG79" s="242"/>
      <c r="HBH79" s="242"/>
      <c r="HBI79" s="242"/>
      <c r="HBJ79" s="242"/>
      <c r="HBK79" s="242"/>
      <c r="HBL79" s="242"/>
      <c r="HBM79" s="242"/>
      <c r="HBN79" s="242"/>
      <c r="HBO79" s="242"/>
      <c r="HBP79" s="242"/>
      <c r="HBQ79" s="242"/>
      <c r="HBR79" s="242"/>
      <c r="HBS79" s="242"/>
      <c r="HBT79" s="242"/>
      <c r="HBU79" s="242"/>
      <c r="HBV79" s="242"/>
      <c r="HBW79" s="242"/>
      <c r="HBX79" s="242"/>
      <c r="HBY79" s="242"/>
      <c r="HBZ79" s="242"/>
      <c r="HCA79" s="242"/>
      <c r="HCB79" s="242"/>
      <c r="HCC79" s="242"/>
      <c r="HCD79" s="242"/>
      <c r="HCE79" s="242"/>
      <c r="HCF79" s="242"/>
      <c r="HCG79" s="242"/>
      <c r="HCH79" s="242"/>
      <c r="HCI79" s="242"/>
      <c r="HCJ79" s="242"/>
      <c r="HCK79" s="242"/>
      <c r="HCL79" s="242"/>
      <c r="HCM79" s="242"/>
      <c r="HCN79" s="242"/>
      <c r="HCO79" s="242"/>
      <c r="HCP79" s="242"/>
      <c r="HCQ79" s="242"/>
      <c r="HCR79" s="242"/>
      <c r="HCS79" s="242"/>
      <c r="HCT79" s="242"/>
      <c r="HCU79" s="242"/>
      <c r="HCV79" s="242"/>
      <c r="HCW79" s="242"/>
      <c r="HCX79" s="242"/>
      <c r="HCY79" s="242"/>
      <c r="HCZ79" s="242"/>
      <c r="HDA79" s="242"/>
      <c r="HDB79" s="242"/>
      <c r="HDC79" s="242"/>
      <c r="HDD79" s="242"/>
      <c r="HDE79" s="242"/>
      <c r="HDF79" s="242"/>
      <c r="HDG79" s="242"/>
      <c r="HDH79" s="242"/>
      <c r="HDI79" s="242"/>
      <c r="HDJ79" s="242"/>
      <c r="HDK79" s="242"/>
      <c r="HDL79" s="242"/>
      <c r="HDM79" s="242"/>
      <c r="HDN79" s="242"/>
      <c r="HDO79" s="242"/>
      <c r="HDP79" s="242"/>
      <c r="HDQ79" s="242"/>
      <c r="HDR79" s="242"/>
      <c r="HDS79" s="242"/>
      <c r="HDT79" s="242"/>
      <c r="HDU79" s="242"/>
      <c r="HDV79" s="242"/>
      <c r="HDW79" s="242"/>
      <c r="HDX79" s="242"/>
      <c r="HDY79" s="242"/>
      <c r="HDZ79" s="242"/>
      <c r="HEA79" s="242"/>
      <c r="HEB79" s="242"/>
      <c r="HEC79" s="242"/>
      <c r="HED79" s="242"/>
      <c r="HEE79" s="242"/>
      <c r="HEF79" s="242"/>
      <c r="HEG79" s="242"/>
      <c r="HEH79" s="242"/>
      <c r="HEI79" s="242"/>
      <c r="HEJ79" s="242"/>
      <c r="HEK79" s="242"/>
      <c r="HEL79" s="242"/>
      <c r="HEM79" s="242"/>
      <c r="HEN79" s="242"/>
      <c r="HEO79" s="242"/>
      <c r="HEP79" s="242"/>
      <c r="HEQ79" s="242"/>
      <c r="HER79" s="242"/>
      <c r="HES79" s="242"/>
      <c r="HET79" s="242"/>
      <c r="HEU79" s="242"/>
      <c r="HEV79" s="242"/>
      <c r="HEW79" s="242"/>
      <c r="HEX79" s="242"/>
      <c r="HEY79" s="242"/>
      <c r="HEZ79" s="242"/>
      <c r="HFA79" s="242"/>
      <c r="HFB79" s="242"/>
      <c r="HFC79" s="242"/>
      <c r="HFD79" s="242"/>
      <c r="HFE79" s="242"/>
      <c r="HFF79" s="242"/>
      <c r="HFG79" s="242"/>
      <c r="HFH79" s="242"/>
      <c r="HFI79" s="242"/>
      <c r="HFJ79" s="242"/>
      <c r="HFK79" s="242"/>
      <c r="HFL79" s="242"/>
      <c r="HFM79" s="242"/>
      <c r="HFN79" s="242"/>
      <c r="HFO79" s="242"/>
      <c r="HFP79" s="242"/>
      <c r="HFQ79" s="242"/>
      <c r="HFR79" s="242"/>
      <c r="HFS79" s="242"/>
      <c r="HFT79" s="242"/>
      <c r="HFU79" s="242"/>
      <c r="HFV79" s="242"/>
      <c r="HFW79" s="242"/>
      <c r="HFX79" s="242"/>
      <c r="HFY79" s="242"/>
      <c r="HFZ79" s="242"/>
      <c r="HGA79" s="242"/>
      <c r="HGB79" s="242"/>
      <c r="HGC79" s="242"/>
      <c r="HGD79" s="242"/>
      <c r="HGE79" s="242"/>
      <c r="HGF79" s="242"/>
      <c r="HGG79" s="242"/>
      <c r="HGH79" s="242"/>
      <c r="HGI79" s="242"/>
      <c r="HGJ79" s="242"/>
      <c r="HGK79" s="242"/>
      <c r="HGL79" s="242"/>
      <c r="HGM79" s="242"/>
      <c r="HGN79" s="242"/>
      <c r="HGO79" s="242"/>
      <c r="HGP79" s="242"/>
      <c r="HGQ79" s="242"/>
      <c r="HGR79" s="242"/>
      <c r="HGS79" s="242"/>
      <c r="HGT79" s="242"/>
      <c r="HGU79" s="242"/>
      <c r="HGV79" s="242"/>
      <c r="HGW79" s="242"/>
      <c r="HGX79" s="242"/>
      <c r="HGY79" s="242"/>
      <c r="HGZ79" s="242"/>
      <c r="HHA79" s="242"/>
      <c r="HHB79" s="242"/>
      <c r="HHC79" s="242"/>
      <c r="HHD79" s="242"/>
      <c r="HHE79" s="242"/>
      <c r="HHF79" s="242"/>
      <c r="HHG79" s="242"/>
      <c r="HHH79" s="242"/>
      <c r="HHI79" s="242"/>
      <c r="HHJ79" s="242"/>
      <c r="HHK79" s="242"/>
      <c r="HHL79" s="242"/>
      <c r="HHM79" s="242"/>
      <c r="HHN79" s="242"/>
      <c r="HHO79" s="242"/>
      <c r="HHP79" s="242"/>
      <c r="HHQ79" s="242"/>
      <c r="HHR79" s="242"/>
      <c r="HHS79" s="242"/>
      <c r="HHT79" s="242"/>
      <c r="HHU79" s="242"/>
      <c r="HHV79" s="242"/>
      <c r="HHW79" s="242"/>
      <c r="HHX79" s="242"/>
      <c r="HHY79" s="242"/>
      <c r="HHZ79" s="242"/>
      <c r="HIA79" s="242"/>
      <c r="HIB79" s="242"/>
      <c r="HIC79" s="242"/>
      <c r="HID79" s="242"/>
      <c r="HIE79" s="242"/>
      <c r="HIF79" s="242"/>
      <c r="HIG79" s="242"/>
      <c r="HIH79" s="242"/>
      <c r="HII79" s="242"/>
      <c r="HIJ79" s="242"/>
      <c r="HIK79" s="242"/>
      <c r="HIL79" s="242"/>
      <c r="HIM79" s="242"/>
      <c r="HIN79" s="242"/>
      <c r="HIO79" s="242"/>
      <c r="HIP79" s="242"/>
      <c r="HIQ79" s="242"/>
      <c r="HIR79" s="242"/>
      <c r="HIS79" s="242"/>
      <c r="HIT79" s="242"/>
      <c r="HIU79" s="242"/>
      <c r="HIV79" s="242"/>
      <c r="HIW79" s="242"/>
      <c r="HIX79" s="242"/>
      <c r="HIY79" s="242"/>
      <c r="HIZ79" s="242"/>
      <c r="HJA79" s="242"/>
      <c r="HJB79" s="242"/>
      <c r="HJC79" s="242"/>
      <c r="HJD79" s="242"/>
      <c r="HJE79" s="242"/>
      <c r="HJF79" s="242"/>
      <c r="HJG79" s="242"/>
      <c r="HJH79" s="242"/>
      <c r="HJI79" s="242"/>
      <c r="HJJ79" s="242"/>
      <c r="HJK79" s="242"/>
      <c r="HJL79" s="242"/>
      <c r="HJM79" s="242"/>
      <c r="HJN79" s="242"/>
      <c r="HJO79" s="242"/>
      <c r="HJP79" s="242"/>
      <c r="HJQ79" s="242"/>
      <c r="HJR79" s="242"/>
      <c r="HJS79" s="242"/>
      <c r="HJT79" s="242"/>
      <c r="HJU79" s="242"/>
      <c r="HJV79" s="242"/>
      <c r="HJW79" s="242"/>
      <c r="HJX79" s="242"/>
      <c r="HJY79" s="242"/>
      <c r="HJZ79" s="242"/>
      <c r="HKA79" s="242"/>
      <c r="HKB79" s="242"/>
      <c r="HKC79" s="242"/>
      <c r="HKD79" s="242"/>
      <c r="HKE79" s="242"/>
      <c r="HKF79" s="242"/>
      <c r="HKG79" s="242"/>
      <c r="HKH79" s="242"/>
      <c r="HKI79" s="242"/>
      <c r="HKJ79" s="242"/>
      <c r="HKK79" s="242"/>
      <c r="HKL79" s="242"/>
      <c r="HKM79" s="242"/>
      <c r="HKN79" s="242"/>
      <c r="HKO79" s="242"/>
      <c r="HKP79" s="242"/>
      <c r="HKQ79" s="242"/>
      <c r="HKR79" s="242"/>
      <c r="HKS79" s="242"/>
      <c r="HKT79" s="242"/>
      <c r="HKU79" s="242"/>
      <c r="HKV79" s="242"/>
      <c r="HKW79" s="242"/>
      <c r="HKX79" s="242"/>
      <c r="HKY79" s="242"/>
      <c r="HKZ79" s="242"/>
      <c r="HLA79" s="242"/>
      <c r="HLB79" s="242"/>
      <c r="HLC79" s="242"/>
      <c r="HLD79" s="242"/>
      <c r="HLE79" s="242"/>
      <c r="HLF79" s="242"/>
      <c r="HLG79" s="242"/>
      <c r="HLH79" s="242"/>
      <c r="HLI79" s="242"/>
      <c r="HLJ79" s="242"/>
      <c r="HLK79" s="242"/>
      <c r="HLL79" s="242"/>
      <c r="HLM79" s="242"/>
      <c r="HLN79" s="242"/>
      <c r="HLO79" s="242"/>
      <c r="HLP79" s="242"/>
      <c r="HLQ79" s="242"/>
      <c r="HLR79" s="242"/>
      <c r="HLS79" s="242"/>
      <c r="HLT79" s="242"/>
      <c r="HLU79" s="242"/>
      <c r="HLV79" s="242"/>
      <c r="HLW79" s="242"/>
      <c r="HLX79" s="242"/>
      <c r="HLY79" s="242"/>
      <c r="HLZ79" s="242"/>
      <c r="HMA79" s="242"/>
      <c r="HMB79" s="242"/>
      <c r="HMC79" s="242"/>
      <c r="HMD79" s="242"/>
      <c r="HME79" s="242"/>
      <c r="HMF79" s="242"/>
      <c r="HMG79" s="242"/>
      <c r="HMH79" s="242"/>
      <c r="HMI79" s="242"/>
      <c r="HMJ79" s="242"/>
      <c r="HMK79" s="242"/>
      <c r="HML79" s="242"/>
      <c r="HMM79" s="242"/>
      <c r="HMN79" s="242"/>
      <c r="HMO79" s="242"/>
      <c r="HMP79" s="242"/>
      <c r="HMQ79" s="242"/>
      <c r="HMR79" s="242"/>
      <c r="HMS79" s="242"/>
      <c r="HMT79" s="242"/>
      <c r="HMU79" s="242"/>
      <c r="HMV79" s="242"/>
      <c r="HMW79" s="242"/>
      <c r="HMX79" s="242"/>
      <c r="HMY79" s="242"/>
      <c r="HMZ79" s="242"/>
      <c r="HNA79" s="242"/>
      <c r="HNB79" s="242"/>
      <c r="HNC79" s="242"/>
      <c r="HND79" s="242"/>
      <c r="HNE79" s="242"/>
      <c r="HNF79" s="242"/>
      <c r="HNG79" s="242"/>
      <c r="HNH79" s="242"/>
      <c r="HNI79" s="242"/>
      <c r="HNJ79" s="242"/>
      <c r="HNK79" s="242"/>
      <c r="HNL79" s="242"/>
      <c r="HNM79" s="242"/>
      <c r="HNN79" s="242"/>
      <c r="HNO79" s="242"/>
      <c r="HNP79" s="242"/>
      <c r="HNQ79" s="242"/>
      <c r="HNR79" s="242"/>
      <c r="HNS79" s="242"/>
      <c r="HNT79" s="242"/>
      <c r="HNU79" s="242"/>
      <c r="HNV79" s="242"/>
      <c r="HNW79" s="242"/>
      <c r="HNX79" s="242"/>
      <c r="HNY79" s="242"/>
      <c r="HNZ79" s="242"/>
      <c r="HOA79" s="242"/>
      <c r="HOB79" s="242"/>
      <c r="HOC79" s="242"/>
      <c r="HOD79" s="242"/>
      <c r="HOE79" s="242"/>
      <c r="HOF79" s="242"/>
      <c r="HOG79" s="242"/>
      <c r="HOH79" s="242"/>
      <c r="HOI79" s="242"/>
      <c r="HOJ79" s="242"/>
      <c r="HOK79" s="242"/>
      <c r="HOL79" s="242"/>
      <c r="HOM79" s="242"/>
      <c r="HON79" s="242"/>
      <c r="HOO79" s="242"/>
      <c r="HOP79" s="242"/>
      <c r="HOQ79" s="242"/>
      <c r="HOR79" s="242"/>
      <c r="HOS79" s="242"/>
      <c r="HOT79" s="242"/>
      <c r="HOU79" s="242"/>
      <c r="HOV79" s="242"/>
      <c r="HOW79" s="242"/>
      <c r="HOX79" s="242"/>
      <c r="HOY79" s="242"/>
      <c r="HOZ79" s="242"/>
      <c r="HPA79" s="242"/>
      <c r="HPB79" s="242"/>
      <c r="HPC79" s="242"/>
      <c r="HPD79" s="242"/>
      <c r="HPE79" s="242"/>
      <c r="HPF79" s="242"/>
      <c r="HPG79" s="242"/>
      <c r="HPH79" s="242"/>
      <c r="HPI79" s="242"/>
      <c r="HPJ79" s="242"/>
      <c r="HPK79" s="242"/>
      <c r="HPL79" s="242"/>
      <c r="HPM79" s="242"/>
      <c r="HPN79" s="242"/>
      <c r="HPO79" s="242"/>
      <c r="HPP79" s="242"/>
      <c r="HPQ79" s="242"/>
      <c r="HPR79" s="242"/>
      <c r="HPS79" s="242"/>
      <c r="HPT79" s="242"/>
      <c r="HPU79" s="242"/>
      <c r="HPV79" s="242"/>
      <c r="HPW79" s="242"/>
      <c r="HPX79" s="242"/>
      <c r="HPY79" s="242"/>
      <c r="HPZ79" s="242"/>
      <c r="HQA79" s="242"/>
      <c r="HQB79" s="242"/>
      <c r="HQC79" s="242"/>
      <c r="HQD79" s="242"/>
      <c r="HQE79" s="242"/>
      <c r="HQF79" s="242"/>
      <c r="HQG79" s="242"/>
      <c r="HQH79" s="242"/>
      <c r="HQI79" s="242"/>
      <c r="HQJ79" s="242"/>
      <c r="HQK79" s="242"/>
      <c r="HQL79" s="242"/>
      <c r="HQM79" s="242"/>
      <c r="HQN79" s="242"/>
      <c r="HQO79" s="242"/>
      <c r="HQP79" s="242"/>
      <c r="HQQ79" s="242"/>
      <c r="HQR79" s="242"/>
      <c r="HQS79" s="242"/>
      <c r="HQT79" s="242"/>
      <c r="HQU79" s="242"/>
      <c r="HQV79" s="242"/>
      <c r="HQW79" s="242"/>
      <c r="HQX79" s="242"/>
      <c r="HQY79" s="242"/>
      <c r="HQZ79" s="242"/>
      <c r="HRA79" s="242"/>
      <c r="HRB79" s="242"/>
      <c r="HRC79" s="242"/>
      <c r="HRD79" s="242"/>
      <c r="HRE79" s="242"/>
      <c r="HRF79" s="242"/>
      <c r="HRG79" s="242"/>
      <c r="HRH79" s="242"/>
      <c r="HRI79" s="242"/>
      <c r="HRJ79" s="242"/>
      <c r="HRK79" s="242"/>
      <c r="HRL79" s="242"/>
      <c r="HRM79" s="242"/>
      <c r="HRN79" s="242"/>
      <c r="HRO79" s="242"/>
      <c r="HRP79" s="242"/>
      <c r="HRQ79" s="242"/>
      <c r="HRR79" s="242"/>
      <c r="HRS79" s="242"/>
      <c r="HRT79" s="242"/>
      <c r="HRU79" s="242"/>
      <c r="HRV79" s="242"/>
      <c r="HRW79" s="242"/>
      <c r="HRX79" s="242"/>
      <c r="HRY79" s="242"/>
      <c r="HRZ79" s="242"/>
      <c r="HSA79" s="242"/>
      <c r="HSB79" s="242"/>
      <c r="HSC79" s="242"/>
      <c r="HSD79" s="242"/>
      <c r="HSE79" s="242"/>
      <c r="HSF79" s="242"/>
      <c r="HSG79" s="242"/>
      <c r="HSH79" s="242"/>
      <c r="HSI79" s="242"/>
      <c r="HSJ79" s="242"/>
      <c r="HSK79" s="242"/>
      <c r="HSL79" s="242"/>
      <c r="HSM79" s="242"/>
      <c r="HSN79" s="242"/>
      <c r="HSO79" s="242"/>
      <c r="HSP79" s="242"/>
      <c r="HSQ79" s="242"/>
      <c r="HSR79" s="242"/>
      <c r="HSS79" s="242"/>
      <c r="HST79" s="242"/>
      <c r="HSU79" s="242"/>
      <c r="HSV79" s="242"/>
      <c r="HSW79" s="242"/>
      <c r="HSX79" s="242"/>
      <c r="HSY79" s="242"/>
      <c r="HSZ79" s="242"/>
      <c r="HTA79" s="242"/>
      <c r="HTB79" s="242"/>
      <c r="HTC79" s="242"/>
      <c r="HTD79" s="242"/>
      <c r="HTE79" s="242"/>
      <c r="HTF79" s="242"/>
      <c r="HTG79" s="242"/>
      <c r="HTH79" s="242"/>
      <c r="HTI79" s="242"/>
      <c r="HTJ79" s="242"/>
      <c r="HTK79" s="242"/>
      <c r="HTL79" s="242"/>
      <c r="HTM79" s="242"/>
      <c r="HTN79" s="242"/>
      <c r="HTO79" s="242"/>
      <c r="HTP79" s="242"/>
      <c r="HTQ79" s="242"/>
      <c r="HTR79" s="242"/>
      <c r="HTS79" s="242"/>
      <c r="HTT79" s="242"/>
      <c r="HTU79" s="242"/>
      <c r="HTV79" s="242"/>
      <c r="HTW79" s="242"/>
      <c r="HTX79" s="242"/>
      <c r="HTY79" s="242"/>
      <c r="HTZ79" s="242"/>
      <c r="HUA79" s="242"/>
      <c r="HUB79" s="242"/>
      <c r="HUC79" s="242"/>
      <c r="HUD79" s="242"/>
      <c r="HUE79" s="242"/>
      <c r="HUF79" s="242"/>
      <c r="HUG79" s="242"/>
      <c r="HUH79" s="242"/>
      <c r="HUI79" s="242"/>
      <c r="HUJ79" s="242"/>
      <c r="HUK79" s="242"/>
      <c r="HUL79" s="242"/>
      <c r="HUM79" s="242"/>
      <c r="HUN79" s="242"/>
      <c r="HUO79" s="242"/>
      <c r="HUP79" s="242"/>
      <c r="HUQ79" s="242"/>
      <c r="HUR79" s="242"/>
      <c r="HUS79" s="242"/>
      <c r="HUT79" s="242"/>
      <c r="HUU79" s="242"/>
      <c r="HUV79" s="242"/>
      <c r="HUW79" s="242"/>
      <c r="HUX79" s="242"/>
      <c r="HUY79" s="242"/>
      <c r="HUZ79" s="242"/>
      <c r="HVA79" s="242"/>
      <c r="HVB79" s="242"/>
      <c r="HVC79" s="242"/>
      <c r="HVD79" s="242"/>
      <c r="HVE79" s="242"/>
      <c r="HVF79" s="242"/>
      <c r="HVG79" s="242"/>
      <c r="HVH79" s="242"/>
      <c r="HVI79" s="242"/>
      <c r="HVJ79" s="242"/>
      <c r="HVK79" s="242"/>
      <c r="HVL79" s="242"/>
      <c r="HVM79" s="242"/>
      <c r="HVN79" s="242"/>
      <c r="HVO79" s="242"/>
      <c r="HVP79" s="242"/>
      <c r="HVQ79" s="242"/>
      <c r="HVR79" s="242"/>
      <c r="HVS79" s="242"/>
      <c r="HVT79" s="242"/>
      <c r="HVU79" s="242"/>
      <c r="HVV79" s="242"/>
      <c r="HVW79" s="242"/>
      <c r="HVX79" s="242"/>
      <c r="HVY79" s="242"/>
      <c r="HVZ79" s="242"/>
      <c r="HWA79" s="242"/>
      <c r="HWB79" s="242"/>
      <c r="HWC79" s="242"/>
      <c r="HWD79" s="242"/>
      <c r="HWE79" s="242"/>
      <c r="HWF79" s="242"/>
      <c r="HWG79" s="242"/>
      <c r="HWH79" s="242"/>
      <c r="HWI79" s="242"/>
      <c r="HWJ79" s="242"/>
      <c r="HWK79" s="242"/>
      <c r="HWL79" s="242"/>
      <c r="HWM79" s="242"/>
      <c r="HWN79" s="242"/>
      <c r="HWO79" s="242"/>
      <c r="HWP79" s="242"/>
      <c r="HWQ79" s="242"/>
      <c r="HWR79" s="242"/>
      <c r="HWS79" s="242"/>
      <c r="HWT79" s="242"/>
      <c r="HWU79" s="242"/>
      <c r="HWV79" s="242"/>
      <c r="HWW79" s="242"/>
      <c r="HWX79" s="242"/>
      <c r="HWY79" s="242"/>
      <c r="HWZ79" s="242"/>
      <c r="HXA79" s="242"/>
      <c r="HXB79" s="242"/>
      <c r="HXC79" s="242"/>
      <c r="HXD79" s="242"/>
      <c r="HXE79" s="242"/>
      <c r="HXF79" s="242"/>
      <c r="HXG79" s="242"/>
      <c r="HXH79" s="242"/>
      <c r="HXI79" s="242"/>
      <c r="HXJ79" s="242"/>
      <c r="HXK79" s="242"/>
      <c r="HXL79" s="242"/>
      <c r="HXM79" s="242"/>
      <c r="HXN79" s="242"/>
      <c r="HXO79" s="242"/>
      <c r="HXP79" s="242"/>
      <c r="HXQ79" s="242"/>
      <c r="HXR79" s="242"/>
      <c r="HXS79" s="242"/>
      <c r="HXT79" s="242"/>
      <c r="HXU79" s="242"/>
      <c r="HXV79" s="242"/>
      <c r="HXW79" s="242"/>
      <c r="HXX79" s="242"/>
      <c r="HXY79" s="242"/>
      <c r="HXZ79" s="242"/>
      <c r="HYA79" s="242"/>
      <c r="HYB79" s="242"/>
      <c r="HYC79" s="242"/>
      <c r="HYD79" s="242"/>
      <c r="HYE79" s="242"/>
      <c r="HYF79" s="242"/>
      <c r="HYG79" s="242"/>
      <c r="HYH79" s="242"/>
      <c r="HYI79" s="242"/>
      <c r="HYJ79" s="242"/>
      <c r="HYK79" s="242"/>
      <c r="HYL79" s="242"/>
      <c r="HYM79" s="242"/>
      <c r="HYN79" s="242"/>
      <c r="HYO79" s="242"/>
      <c r="HYP79" s="242"/>
      <c r="HYQ79" s="242"/>
      <c r="HYR79" s="242"/>
      <c r="HYS79" s="242"/>
      <c r="HYT79" s="242"/>
      <c r="HYU79" s="242"/>
      <c r="HYV79" s="242"/>
      <c r="HYW79" s="242"/>
      <c r="HYX79" s="242"/>
      <c r="HYY79" s="242"/>
      <c r="HYZ79" s="242"/>
      <c r="HZA79" s="242"/>
      <c r="HZB79" s="242"/>
      <c r="HZC79" s="242"/>
      <c r="HZD79" s="242"/>
      <c r="HZE79" s="242"/>
      <c r="HZF79" s="242"/>
      <c r="HZG79" s="242"/>
      <c r="HZH79" s="242"/>
      <c r="HZI79" s="242"/>
      <c r="HZJ79" s="242"/>
      <c r="HZK79" s="242"/>
      <c r="HZL79" s="242"/>
      <c r="HZM79" s="242"/>
      <c r="HZN79" s="242"/>
      <c r="HZO79" s="242"/>
      <c r="HZP79" s="242"/>
      <c r="HZQ79" s="242"/>
      <c r="HZR79" s="242"/>
      <c r="HZS79" s="242"/>
      <c r="HZT79" s="242"/>
      <c r="HZU79" s="242"/>
      <c r="HZV79" s="242"/>
      <c r="HZW79" s="242"/>
      <c r="HZX79" s="242"/>
      <c r="HZY79" s="242"/>
      <c r="HZZ79" s="242"/>
      <c r="IAA79" s="242"/>
      <c r="IAB79" s="242"/>
      <c r="IAC79" s="242"/>
      <c r="IAD79" s="242"/>
      <c r="IAE79" s="242"/>
      <c r="IAF79" s="242"/>
      <c r="IAG79" s="242"/>
      <c r="IAH79" s="242"/>
      <c r="IAI79" s="242"/>
      <c r="IAJ79" s="242"/>
      <c r="IAK79" s="242"/>
      <c r="IAL79" s="242"/>
      <c r="IAM79" s="242"/>
      <c r="IAN79" s="242"/>
      <c r="IAO79" s="242"/>
      <c r="IAP79" s="242"/>
      <c r="IAQ79" s="242"/>
      <c r="IAR79" s="242"/>
      <c r="IAS79" s="242"/>
      <c r="IAT79" s="242"/>
      <c r="IAU79" s="242"/>
      <c r="IAV79" s="242"/>
      <c r="IAW79" s="242"/>
      <c r="IAX79" s="242"/>
      <c r="IAY79" s="242"/>
      <c r="IAZ79" s="242"/>
      <c r="IBA79" s="242"/>
      <c r="IBB79" s="242"/>
      <c r="IBC79" s="242"/>
      <c r="IBD79" s="242"/>
      <c r="IBE79" s="242"/>
      <c r="IBF79" s="242"/>
      <c r="IBG79" s="242"/>
      <c r="IBH79" s="242"/>
      <c r="IBI79" s="242"/>
      <c r="IBJ79" s="242"/>
      <c r="IBK79" s="242"/>
      <c r="IBL79" s="242"/>
      <c r="IBM79" s="242"/>
      <c r="IBN79" s="242"/>
      <c r="IBO79" s="242"/>
      <c r="IBP79" s="242"/>
      <c r="IBQ79" s="242"/>
      <c r="IBR79" s="242"/>
      <c r="IBS79" s="242"/>
      <c r="IBT79" s="242"/>
      <c r="IBU79" s="242"/>
      <c r="IBV79" s="242"/>
      <c r="IBW79" s="242"/>
      <c r="IBX79" s="242"/>
      <c r="IBY79" s="242"/>
      <c r="IBZ79" s="242"/>
      <c r="ICA79" s="242"/>
      <c r="ICB79" s="242"/>
      <c r="ICC79" s="242"/>
      <c r="ICD79" s="242"/>
      <c r="ICE79" s="242"/>
      <c r="ICF79" s="242"/>
      <c r="ICG79" s="242"/>
      <c r="ICH79" s="242"/>
      <c r="ICI79" s="242"/>
      <c r="ICJ79" s="242"/>
      <c r="ICK79" s="242"/>
      <c r="ICL79" s="242"/>
      <c r="ICM79" s="242"/>
      <c r="ICN79" s="242"/>
      <c r="ICO79" s="242"/>
      <c r="ICP79" s="242"/>
      <c r="ICQ79" s="242"/>
      <c r="ICR79" s="242"/>
      <c r="ICS79" s="242"/>
      <c r="ICT79" s="242"/>
      <c r="ICU79" s="242"/>
      <c r="ICV79" s="242"/>
      <c r="ICW79" s="242"/>
      <c r="ICX79" s="242"/>
      <c r="ICY79" s="242"/>
      <c r="ICZ79" s="242"/>
      <c r="IDA79" s="242"/>
      <c r="IDB79" s="242"/>
      <c r="IDC79" s="242"/>
      <c r="IDD79" s="242"/>
      <c r="IDE79" s="242"/>
      <c r="IDF79" s="242"/>
      <c r="IDG79" s="242"/>
      <c r="IDH79" s="242"/>
      <c r="IDI79" s="242"/>
      <c r="IDJ79" s="242"/>
      <c r="IDK79" s="242"/>
      <c r="IDL79" s="242"/>
      <c r="IDM79" s="242"/>
      <c r="IDN79" s="242"/>
      <c r="IDO79" s="242"/>
      <c r="IDP79" s="242"/>
      <c r="IDQ79" s="242"/>
      <c r="IDR79" s="242"/>
      <c r="IDS79" s="242"/>
      <c r="IDT79" s="242"/>
      <c r="IDU79" s="242"/>
      <c r="IDV79" s="242"/>
      <c r="IDW79" s="242"/>
      <c r="IDX79" s="242"/>
      <c r="IDY79" s="242"/>
      <c r="IDZ79" s="242"/>
      <c r="IEA79" s="242"/>
      <c r="IEB79" s="242"/>
      <c r="IEC79" s="242"/>
      <c r="IED79" s="242"/>
      <c r="IEE79" s="242"/>
      <c r="IEF79" s="242"/>
      <c r="IEG79" s="242"/>
      <c r="IEH79" s="242"/>
      <c r="IEI79" s="242"/>
      <c r="IEJ79" s="242"/>
      <c r="IEK79" s="242"/>
      <c r="IEL79" s="242"/>
      <c r="IEM79" s="242"/>
      <c r="IEN79" s="242"/>
      <c r="IEO79" s="242"/>
      <c r="IEP79" s="242"/>
      <c r="IEQ79" s="242"/>
      <c r="IER79" s="242"/>
      <c r="IES79" s="242"/>
      <c r="IET79" s="242"/>
      <c r="IEU79" s="242"/>
      <c r="IEV79" s="242"/>
      <c r="IEW79" s="242"/>
      <c r="IEX79" s="242"/>
      <c r="IEY79" s="242"/>
      <c r="IEZ79" s="242"/>
      <c r="IFA79" s="242"/>
      <c r="IFB79" s="242"/>
      <c r="IFC79" s="242"/>
      <c r="IFD79" s="242"/>
      <c r="IFE79" s="242"/>
      <c r="IFF79" s="242"/>
      <c r="IFG79" s="242"/>
      <c r="IFH79" s="242"/>
      <c r="IFI79" s="242"/>
      <c r="IFJ79" s="242"/>
      <c r="IFK79" s="242"/>
      <c r="IFL79" s="242"/>
      <c r="IFM79" s="242"/>
      <c r="IFN79" s="242"/>
      <c r="IFO79" s="242"/>
      <c r="IFP79" s="242"/>
      <c r="IFQ79" s="242"/>
      <c r="IFR79" s="242"/>
      <c r="IFS79" s="242"/>
      <c r="IFT79" s="242"/>
      <c r="IFU79" s="242"/>
      <c r="IFV79" s="242"/>
      <c r="IFW79" s="242"/>
      <c r="IFX79" s="242"/>
      <c r="IFY79" s="242"/>
      <c r="IFZ79" s="242"/>
      <c r="IGA79" s="242"/>
      <c r="IGB79" s="242"/>
      <c r="IGC79" s="242"/>
      <c r="IGD79" s="242"/>
      <c r="IGE79" s="242"/>
      <c r="IGF79" s="242"/>
      <c r="IGG79" s="242"/>
      <c r="IGH79" s="242"/>
      <c r="IGI79" s="242"/>
      <c r="IGJ79" s="242"/>
      <c r="IGK79" s="242"/>
      <c r="IGL79" s="242"/>
      <c r="IGM79" s="242"/>
      <c r="IGN79" s="242"/>
      <c r="IGO79" s="242"/>
      <c r="IGP79" s="242"/>
      <c r="IGQ79" s="242"/>
      <c r="IGR79" s="242"/>
      <c r="IGS79" s="242"/>
      <c r="IGT79" s="242"/>
      <c r="IGU79" s="242"/>
      <c r="IGV79" s="242"/>
      <c r="IGW79" s="242"/>
      <c r="IGX79" s="242"/>
      <c r="IGY79" s="242"/>
      <c r="IGZ79" s="242"/>
      <c r="IHA79" s="242"/>
      <c r="IHB79" s="242"/>
      <c r="IHC79" s="242"/>
      <c r="IHD79" s="242"/>
      <c r="IHE79" s="242"/>
      <c r="IHF79" s="242"/>
      <c r="IHG79" s="242"/>
      <c r="IHH79" s="242"/>
      <c r="IHI79" s="242"/>
      <c r="IHJ79" s="242"/>
      <c r="IHK79" s="242"/>
      <c r="IHL79" s="242"/>
      <c r="IHM79" s="242"/>
      <c r="IHN79" s="242"/>
      <c r="IHO79" s="242"/>
      <c r="IHP79" s="242"/>
      <c r="IHQ79" s="242"/>
      <c r="IHR79" s="242"/>
      <c r="IHS79" s="242"/>
      <c r="IHT79" s="242"/>
      <c r="IHU79" s="242"/>
      <c r="IHV79" s="242"/>
      <c r="IHW79" s="242"/>
      <c r="IHX79" s="242"/>
      <c r="IHY79" s="242"/>
      <c r="IHZ79" s="242"/>
      <c r="IIA79" s="242"/>
      <c r="IIB79" s="242"/>
      <c r="IIC79" s="242"/>
      <c r="IID79" s="242"/>
      <c r="IIE79" s="242"/>
      <c r="IIF79" s="242"/>
      <c r="IIG79" s="242"/>
      <c r="IIH79" s="242"/>
      <c r="III79" s="242"/>
      <c r="IIJ79" s="242"/>
      <c r="IIK79" s="242"/>
      <c r="IIL79" s="242"/>
      <c r="IIM79" s="242"/>
      <c r="IIN79" s="242"/>
      <c r="IIO79" s="242"/>
      <c r="IIP79" s="242"/>
      <c r="IIQ79" s="242"/>
      <c r="IIR79" s="242"/>
      <c r="IIS79" s="242"/>
      <c r="IIT79" s="242"/>
      <c r="IIU79" s="242"/>
      <c r="IIV79" s="242"/>
      <c r="IIW79" s="242"/>
      <c r="IIX79" s="242"/>
      <c r="IIY79" s="242"/>
      <c r="IIZ79" s="242"/>
      <c r="IJA79" s="242"/>
      <c r="IJB79" s="242"/>
      <c r="IJC79" s="242"/>
      <c r="IJD79" s="242"/>
      <c r="IJE79" s="242"/>
      <c r="IJF79" s="242"/>
      <c r="IJG79" s="242"/>
      <c r="IJH79" s="242"/>
      <c r="IJI79" s="242"/>
      <c r="IJJ79" s="242"/>
      <c r="IJK79" s="242"/>
      <c r="IJL79" s="242"/>
      <c r="IJM79" s="242"/>
      <c r="IJN79" s="242"/>
      <c r="IJO79" s="242"/>
      <c r="IJP79" s="242"/>
      <c r="IJQ79" s="242"/>
      <c r="IJR79" s="242"/>
      <c r="IJS79" s="242"/>
      <c r="IJT79" s="242"/>
      <c r="IJU79" s="242"/>
      <c r="IJV79" s="242"/>
      <c r="IJW79" s="242"/>
      <c r="IJX79" s="242"/>
      <c r="IJY79" s="242"/>
      <c r="IJZ79" s="242"/>
      <c r="IKA79" s="242"/>
      <c r="IKB79" s="242"/>
      <c r="IKC79" s="242"/>
      <c r="IKD79" s="242"/>
      <c r="IKE79" s="242"/>
      <c r="IKF79" s="242"/>
      <c r="IKG79" s="242"/>
      <c r="IKH79" s="242"/>
      <c r="IKI79" s="242"/>
      <c r="IKJ79" s="242"/>
      <c r="IKK79" s="242"/>
      <c r="IKL79" s="242"/>
      <c r="IKM79" s="242"/>
      <c r="IKN79" s="242"/>
      <c r="IKO79" s="242"/>
      <c r="IKP79" s="242"/>
      <c r="IKQ79" s="242"/>
      <c r="IKR79" s="242"/>
      <c r="IKS79" s="242"/>
      <c r="IKT79" s="242"/>
      <c r="IKU79" s="242"/>
      <c r="IKV79" s="242"/>
      <c r="IKW79" s="242"/>
      <c r="IKX79" s="242"/>
      <c r="IKY79" s="242"/>
      <c r="IKZ79" s="242"/>
      <c r="ILA79" s="242"/>
      <c r="ILB79" s="242"/>
      <c r="ILC79" s="242"/>
      <c r="ILD79" s="242"/>
      <c r="ILE79" s="242"/>
      <c r="ILF79" s="242"/>
      <c r="ILG79" s="242"/>
      <c r="ILH79" s="242"/>
      <c r="ILI79" s="242"/>
      <c r="ILJ79" s="242"/>
      <c r="ILK79" s="242"/>
      <c r="ILL79" s="242"/>
      <c r="ILM79" s="242"/>
      <c r="ILN79" s="242"/>
      <c r="ILO79" s="242"/>
      <c r="ILP79" s="242"/>
      <c r="ILQ79" s="242"/>
      <c r="ILR79" s="242"/>
      <c r="ILS79" s="242"/>
      <c r="ILT79" s="242"/>
      <c r="ILU79" s="242"/>
      <c r="ILV79" s="242"/>
      <c r="ILW79" s="242"/>
      <c r="ILX79" s="242"/>
      <c r="ILY79" s="242"/>
      <c r="ILZ79" s="242"/>
      <c r="IMA79" s="242"/>
      <c r="IMB79" s="242"/>
      <c r="IMC79" s="242"/>
      <c r="IMD79" s="242"/>
      <c r="IME79" s="242"/>
      <c r="IMF79" s="242"/>
      <c r="IMG79" s="242"/>
      <c r="IMH79" s="242"/>
      <c r="IMI79" s="242"/>
      <c r="IMJ79" s="242"/>
      <c r="IMK79" s="242"/>
      <c r="IML79" s="242"/>
      <c r="IMM79" s="242"/>
      <c r="IMN79" s="242"/>
      <c r="IMO79" s="242"/>
      <c r="IMP79" s="242"/>
      <c r="IMQ79" s="242"/>
      <c r="IMR79" s="242"/>
      <c r="IMS79" s="242"/>
      <c r="IMT79" s="242"/>
      <c r="IMU79" s="242"/>
      <c r="IMV79" s="242"/>
      <c r="IMW79" s="242"/>
      <c r="IMX79" s="242"/>
      <c r="IMY79" s="242"/>
      <c r="IMZ79" s="242"/>
      <c r="INA79" s="242"/>
      <c r="INB79" s="242"/>
      <c r="INC79" s="242"/>
      <c r="IND79" s="242"/>
      <c r="INE79" s="242"/>
      <c r="INF79" s="242"/>
      <c r="ING79" s="242"/>
      <c r="INH79" s="242"/>
      <c r="INI79" s="242"/>
      <c r="INJ79" s="242"/>
      <c r="INK79" s="242"/>
      <c r="INL79" s="242"/>
      <c r="INM79" s="242"/>
      <c r="INN79" s="242"/>
      <c r="INO79" s="242"/>
      <c r="INP79" s="242"/>
      <c r="INQ79" s="242"/>
      <c r="INR79" s="242"/>
      <c r="INS79" s="242"/>
      <c r="INT79" s="242"/>
      <c r="INU79" s="242"/>
      <c r="INV79" s="242"/>
      <c r="INW79" s="242"/>
      <c r="INX79" s="242"/>
      <c r="INY79" s="242"/>
      <c r="INZ79" s="242"/>
      <c r="IOA79" s="242"/>
      <c r="IOB79" s="242"/>
      <c r="IOC79" s="242"/>
      <c r="IOD79" s="242"/>
      <c r="IOE79" s="242"/>
      <c r="IOF79" s="242"/>
      <c r="IOG79" s="242"/>
      <c r="IOH79" s="242"/>
      <c r="IOI79" s="242"/>
      <c r="IOJ79" s="242"/>
      <c r="IOK79" s="242"/>
      <c r="IOL79" s="242"/>
      <c r="IOM79" s="242"/>
      <c r="ION79" s="242"/>
      <c r="IOO79" s="242"/>
      <c r="IOP79" s="242"/>
      <c r="IOQ79" s="242"/>
      <c r="IOR79" s="242"/>
      <c r="IOS79" s="242"/>
      <c r="IOT79" s="242"/>
      <c r="IOU79" s="242"/>
      <c r="IOV79" s="242"/>
      <c r="IOW79" s="242"/>
      <c r="IOX79" s="242"/>
      <c r="IOY79" s="242"/>
      <c r="IOZ79" s="242"/>
      <c r="IPA79" s="242"/>
      <c r="IPB79" s="242"/>
      <c r="IPC79" s="242"/>
      <c r="IPD79" s="242"/>
      <c r="IPE79" s="242"/>
      <c r="IPF79" s="242"/>
      <c r="IPG79" s="242"/>
      <c r="IPH79" s="242"/>
      <c r="IPI79" s="242"/>
      <c r="IPJ79" s="242"/>
      <c r="IPK79" s="242"/>
      <c r="IPL79" s="242"/>
      <c r="IPM79" s="242"/>
      <c r="IPN79" s="242"/>
      <c r="IPO79" s="242"/>
      <c r="IPP79" s="242"/>
      <c r="IPQ79" s="242"/>
      <c r="IPR79" s="242"/>
      <c r="IPS79" s="242"/>
      <c r="IPT79" s="242"/>
      <c r="IPU79" s="242"/>
      <c r="IPV79" s="242"/>
      <c r="IPW79" s="242"/>
      <c r="IPX79" s="242"/>
      <c r="IPY79" s="242"/>
      <c r="IPZ79" s="242"/>
      <c r="IQA79" s="242"/>
      <c r="IQB79" s="242"/>
      <c r="IQC79" s="242"/>
      <c r="IQD79" s="242"/>
      <c r="IQE79" s="242"/>
      <c r="IQF79" s="242"/>
      <c r="IQG79" s="242"/>
      <c r="IQH79" s="242"/>
      <c r="IQI79" s="242"/>
      <c r="IQJ79" s="242"/>
      <c r="IQK79" s="242"/>
      <c r="IQL79" s="242"/>
      <c r="IQM79" s="242"/>
      <c r="IQN79" s="242"/>
      <c r="IQO79" s="242"/>
      <c r="IQP79" s="242"/>
      <c r="IQQ79" s="242"/>
      <c r="IQR79" s="242"/>
      <c r="IQS79" s="242"/>
      <c r="IQT79" s="242"/>
      <c r="IQU79" s="242"/>
      <c r="IQV79" s="242"/>
      <c r="IQW79" s="242"/>
      <c r="IQX79" s="242"/>
      <c r="IQY79" s="242"/>
      <c r="IQZ79" s="242"/>
      <c r="IRA79" s="242"/>
      <c r="IRB79" s="242"/>
      <c r="IRC79" s="242"/>
      <c r="IRD79" s="242"/>
      <c r="IRE79" s="242"/>
      <c r="IRF79" s="242"/>
      <c r="IRG79" s="242"/>
      <c r="IRH79" s="242"/>
      <c r="IRI79" s="242"/>
      <c r="IRJ79" s="242"/>
      <c r="IRK79" s="242"/>
      <c r="IRL79" s="242"/>
      <c r="IRM79" s="242"/>
      <c r="IRN79" s="242"/>
      <c r="IRO79" s="242"/>
      <c r="IRP79" s="242"/>
      <c r="IRQ79" s="242"/>
      <c r="IRR79" s="242"/>
      <c r="IRS79" s="242"/>
      <c r="IRT79" s="242"/>
      <c r="IRU79" s="242"/>
      <c r="IRV79" s="242"/>
      <c r="IRW79" s="242"/>
      <c r="IRX79" s="242"/>
      <c r="IRY79" s="242"/>
      <c r="IRZ79" s="242"/>
      <c r="ISA79" s="242"/>
      <c r="ISB79" s="242"/>
      <c r="ISC79" s="242"/>
      <c r="ISD79" s="242"/>
      <c r="ISE79" s="242"/>
      <c r="ISF79" s="242"/>
      <c r="ISG79" s="242"/>
      <c r="ISH79" s="242"/>
      <c r="ISI79" s="242"/>
      <c r="ISJ79" s="242"/>
      <c r="ISK79" s="242"/>
      <c r="ISL79" s="242"/>
      <c r="ISM79" s="242"/>
      <c r="ISN79" s="242"/>
      <c r="ISO79" s="242"/>
      <c r="ISP79" s="242"/>
      <c r="ISQ79" s="242"/>
      <c r="ISR79" s="242"/>
      <c r="ISS79" s="242"/>
      <c r="IST79" s="242"/>
      <c r="ISU79" s="242"/>
      <c r="ISV79" s="242"/>
      <c r="ISW79" s="242"/>
      <c r="ISX79" s="242"/>
      <c r="ISY79" s="242"/>
      <c r="ISZ79" s="242"/>
      <c r="ITA79" s="242"/>
      <c r="ITB79" s="242"/>
      <c r="ITC79" s="242"/>
      <c r="ITD79" s="242"/>
      <c r="ITE79" s="242"/>
      <c r="ITF79" s="242"/>
      <c r="ITG79" s="242"/>
      <c r="ITH79" s="242"/>
      <c r="ITI79" s="242"/>
      <c r="ITJ79" s="242"/>
      <c r="ITK79" s="242"/>
      <c r="ITL79" s="242"/>
      <c r="ITM79" s="242"/>
      <c r="ITN79" s="242"/>
      <c r="ITO79" s="242"/>
      <c r="ITP79" s="242"/>
      <c r="ITQ79" s="242"/>
      <c r="ITR79" s="242"/>
      <c r="ITS79" s="242"/>
      <c r="ITT79" s="242"/>
      <c r="ITU79" s="242"/>
      <c r="ITV79" s="242"/>
      <c r="ITW79" s="242"/>
      <c r="ITX79" s="242"/>
      <c r="ITY79" s="242"/>
      <c r="ITZ79" s="242"/>
      <c r="IUA79" s="242"/>
      <c r="IUB79" s="242"/>
      <c r="IUC79" s="242"/>
      <c r="IUD79" s="242"/>
      <c r="IUE79" s="242"/>
      <c r="IUF79" s="242"/>
      <c r="IUG79" s="242"/>
      <c r="IUH79" s="242"/>
      <c r="IUI79" s="242"/>
      <c r="IUJ79" s="242"/>
      <c r="IUK79" s="242"/>
      <c r="IUL79" s="242"/>
      <c r="IUM79" s="242"/>
      <c r="IUN79" s="242"/>
      <c r="IUO79" s="242"/>
      <c r="IUP79" s="242"/>
      <c r="IUQ79" s="242"/>
      <c r="IUR79" s="242"/>
      <c r="IUS79" s="242"/>
      <c r="IUT79" s="242"/>
      <c r="IUU79" s="242"/>
      <c r="IUV79" s="242"/>
      <c r="IUW79" s="242"/>
      <c r="IUX79" s="242"/>
      <c r="IUY79" s="242"/>
      <c r="IUZ79" s="242"/>
      <c r="IVA79" s="242"/>
      <c r="IVB79" s="242"/>
      <c r="IVC79" s="242"/>
      <c r="IVD79" s="242"/>
      <c r="IVE79" s="242"/>
      <c r="IVF79" s="242"/>
      <c r="IVG79" s="242"/>
      <c r="IVH79" s="242"/>
      <c r="IVI79" s="242"/>
      <c r="IVJ79" s="242"/>
      <c r="IVK79" s="242"/>
      <c r="IVL79" s="242"/>
      <c r="IVM79" s="242"/>
      <c r="IVN79" s="242"/>
      <c r="IVO79" s="242"/>
      <c r="IVP79" s="242"/>
      <c r="IVQ79" s="242"/>
      <c r="IVR79" s="242"/>
      <c r="IVS79" s="242"/>
      <c r="IVT79" s="242"/>
      <c r="IVU79" s="242"/>
      <c r="IVV79" s="242"/>
      <c r="IVW79" s="242"/>
      <c r="IVX79" s="242"/>
      <c r="IVY79" s="242"/>
      <c r="IVZ79" s="242"/>
      <c r="IWA79" s="242"/>
      <c r="IWB79" s="242"/>
      <c r="IWC79" s="242"/>
      <c r="IWD79" s="242"/>
      <c r="IWE79" s="242"/>
      <c r="IWF79" s="242"/>
      <c r="IWG79" s="242"/>
      <c r="IWH79" s="242"/>
      <c r="IWI79" s="242"/>
      <c r="IWJ79" s="242"/>
      <c r="IWK79" s="242"/>
      <c r="IWL79" s="242"/>
      <c r="IWM79" s="242"/>
      <c r="IWN79" s="242"/>
      <c r="IWO79" s="242"/>
      <c r="IWP79" s="242"/>
      <c r="IWQ79" s="242"/>
      <c r="IWR79" s="242"/>
      <c r="IWS79" s="242"/>
      <c r="IWT79" s="242"/>
      <c r="IWU79" s="242"/>
      <c r="IWV79" s="242"/>
      <c r="IWW79" s="242"/>
      <c r="IWX79" s="242"/>
      <c r="IWY79" s="242"/>
      <c r="IWZ79" s="242"/>
      <c r="IXA79" s="242"/>
      <c r="IXB79" s="242"/>
      <c r="IXC79" s="242"/>
      <c r="IXD79" s="242"/>
      <c r="IXE79" s="242"/>
      <c r="IXF79" s="242"/>
      <c r="IXG79" s="242"/>
      <c r="IXH79" s="242"/>
      <c r="IXI79" s="242"/>
      <c r="IXJ79" s="242"/>
      <c r="IXK79" s="242"/>
      <c r="IXL79" s="242"/>
      <c r="IXM79" s="242"/>
      <c r="IXN79" s="242"/>
      <c r="IXO79" s="242"/>
      <c r="IXP79" s="242"/>
      <c r="IXQ79" s="242"/>
      <c r="IXR79" s="242"/>
      <c r="IXS79" s="242"/>
      <c r="IXT79" s="242"/>
      <c r="IXU79" s="242"/>
      <c r="IXV79" s="242"/>
      <c r="IXW79" s="242"/>
      <c r="IXX79" s="242"/>
      <c r="IXY79" s="242"/>
      <c r="IXZ79" s="242"/>
      <c r="IYA79" s="242"/>
      <c r="IYB79" s="242"/>
      <c r="IYC79" s="242"/>
      <c r="IYD79" s="242"/>
      <c r="IYE79" s="242"/>
      <c r="IYF79" s="242"/>
      <c r="IYG79" s="242"/>
      <c r="IYH79" s="242"/>
      <c r="IYI79" s="242"/>
      <c r="IYJ79" s="242"/>
      <c r="IYK79" s="242"/>
      <c r="IYL79" s="242"/>
      <c r="IYM79" s="242"/>
      <c r="IYN79" s="242"/>
      <c r="IYO79" s="242"/>
      <c r="IYP79" s="242"/>
      <c r="IYQ79" s="242"/>
      <c r="IYR79" s="242"/>
      <c r="IYS79" s="242"/>
      <c r="IYT79" s="242"/>
      <c r="IYU79" s="242"/>
      <c r="IYV79" s="242"/>
      <c r="IYW79" s="242"/>
      <c r="IYX79" s="242"/>
      <c r="IYY79" s="242"/>
      <c r="IYZ79" s="242"/>
      <c r="IZA79" s="242"/>
      <c r="IZB79" s="242"/>
      <c r="IZC79" s="242"/>
      <c r="IZD79" s="242"/>
      <c r="IZE79" s="242"/>
      <c r="IZF79" s="242"/>
      <c r="IZG79" s="242"/>
      <c r="IZH79" s="242"/>
      <c r="IZI79" s="242"/>
      <c r="IZJ79" s="242"/>
      <c r="IZK79" s="242"/>
      <c r="IZL79" s="242"/>
      <c r="IZM79" s="242"/>
      <c r="IZN79" s="242"/>
      <c r="IZO79" s="242"/>
      <c r="IZP79" s="242"/>
      <c r="IZQ79" s="242"/>
      <c r="IZR79" s="242"/>
      <c r="IZS79" s="242"/>
      <c r="IZT79" s="242"/>
      <c r="IZU79" s="242"/>
      <c r="IZV79" s="242"/>
      <c r="IZW79" s="242"/>
      <c r="IZX79" s="242"/>
      <c r="IZY79" s="242"/>
      <c r="IZZ79" s="242"/>
      <c r="JAA79" s="242"/>
      <c r="JAB79" s="242"/>
      <c r="JAC79" s="242"/>
      <c r="JAD79" s="242"/>
      <c r="JAE79" s="242"/>
      <c r="JAF79" s="242"/>
      <c r="JAG79" s="242"/>
      <c r="JAH79" s="242"/>
      <c r="JAI79" s="242"/>
      <c r="JAJ79" s="242"/>
      <c r="JAK79" s="242"/>
      <c r="JAL79" s="242"/>
      <c r="JAM79" s="242"/>
      <c r="JAN79" s="242"/>
      <c r="JAO79" s="242"/>
      <c r="JAP79" s="242"/>
      <c r="JAQ79" s="242"/>
      <c r="JAR79" s="242"/>
      <c r="JAS79" s="242"/>
      <c r="JAT79" s="242"/>
      <c r="JAU79" s="242"/>
      <c r="JAV79" s="242"/>
      <c r="JAW79" s="242"/>
      <c r="JAX79" s="242"/>
      <c r="JAY79" s="242"/>
      <c r="JAZ79" s="242"/>
      <c r="JBA79" s="242"/>
      <c r="JBB79" s="242"/>
      <c r="JBC79" s="242"/>
      <c r="JBD79" s="242"/>
      <c r="JBE79" s="242"/>
      <c r="JBF79" s="242"/>
      <c r="JBG79" s="242"/>
      <c r="JBH79" s="242"/>
      <c r="JBI79" s="242"/>
      <c r="JBJ79" s="242"/>
      <c r="JBK79" s="242"/>
      <c r="JBL79" s="242"/>
      <c r="JBM79" s="242"/>
      <c r="JBN79" s="242"/>
      <c r="JBO79" s="242"/>
      <c r="JBP79" s="242"/>
      <c r="JBQ79" s="242"/>
      <c r="JBR79" s="242"/>
      <c r="JBS79" s="242"/>
      <c r="JBT79" s="242"/>
      <c r="JBU79" s="242"/>
      <c r="JBV79" s="242"/>
      <c r="JBW79" s="242"/>
      <c r="JBX79" s="242"/>
      <c r="JBY79" s="242"/>
      <c r="JBZ79" s="242"/>
      <c r="JCA79" s="242"/>
      <c r="JCB79" s="242"/>
      <c r="JCC79" s="242"/>
      <c r="JCD79" s="242"/>
      <c r="JCE79" s="242"/>
      <c r="JCF79" s="242"/>
      <c r="JCG79" s="242"/>
      <c r="JCH79" s="242"/>
      <c r="JCI79" s="242"/>
      <c r="JCJ79" s="242"/>
      <c r="JCK79" s="242"/>
      <c r="JCL79" s="242"/>
      <c r="JCM79" s="242"/>
      <c r="JCN79" s="242"/>
      <c r="JCO79" s="242"/>
      <c r="JCP79" s="242"/>
      <c r="JCQ79" s="242"/>
      <c r="JCR79" s="242"/>
      <c r="JCS79" s="242"/>
      <c r="JCT79" s="242"/>
      <c r="JCU79" s="242"/>
      <c r="JCV79" s="242"/>
      <c r="JCW79" s="242"/>
      <c r="JCX79" s="242"/>
      <c r="JCY79" s="242"/>
      <c r="JCZ79" s="242"/>
      <c r="JDA79" s="242"/>
      <c r="JDB79" s="242"/>
      <c r="JDC79" s="242"/>
      <c r="JDD79" s="242"/>
      <c r="JDE79" s="242"/>
      <c r="JDF79" s="242"/>
      <c r="JDG79" s="242"/>
      <c r="JDH79" s="242"/>
      <c r="JDI79" s="242"/>
      <c r="JDJ79" s="242"/>
      <c r="JDK79" s="242"/>
      <c r="JDL79" s="242"/>
      <c r="JDM79" s="242"/>
      <c r="JDN79" s="242"/>
      <c r="JDO79" s="242"/>
      <c r="JDP79" s="242"/>
      <c r="JDQ79" s="242"/>
      <c r="JDR79" s="242"/>
      <c r="JDS79" s="242"/>
      <c r="JDT79" s="242"/>
      <c r="JDU79" s="242"/>
      <c r="JDV79" s="242"/>
      <c r="JDW79" s="242"/>
      <c r="JDX79" s="242"/>
      <c r="JDY79" s="242"/>
      <c r="JDZ79" s="242"/>
      <c r="JEA79" s="242"/>
      <c r="JEB79" s="242"/>
      <c r="JEC79" s="242"/>
      <c r="JED79" s="242"/>
      <c r="JEE79" s="242"/>
      <c r="JEF79" s="242"/>
      <c r="JEG79" s="242"/>
      <c r="JEH79" s="242"/>
      <c r="JEI79" s="242"/>
      <c r="JEJ79" s="242"/>
      <c r="JEK79" s="242"/>
      <c r="JEL79" s="242"/>
      <c r="JEM79" s="242"/>
      <c r="JEN79" s="242"/>
      <c r="JEO79" s="242"/>
      <c r="JEP79" s="242"/>
      <c r="JEQ79" s="242"/>
      <c r="JER79" s="242"/>
      <c r="JES79" s="242"/>
      <c r="JET79" s="242"/>
      <c r="JEU79" s="242"/>
      <c r="JEV79" s="242"/>
      <c r="JEW79" s="242"/>
      <c r="JEX79" s="242"/>
      <c r="JEY79" s="242"/>
      <c r="JEZ79" s="242"/>
      <c r="JFA79" s="242"/>
      <c r="JFB79" s="242"/>
      <c r="JFC79" s="242"/>
      <c r="JFD79" s="242"/>
      <c r="JFE79" s="242"/>
      <c r="JFF79" s="242"/>
      <c r="JFG79" s="242"/>
      <c r="JFH79" s="242"/>
      <c r="JFI79" s="242"/>
      <c r="JFJ79" s="242"/>
      <c r="JFK79" s="242"/>
      <c r="JFL79" s="242"/>
      <c r="JFM79" s="242"/>
      <c r="JFN79" s="242"/>
      <c r="JFO79" s="242"/>
      <c r="JFP79" s="242"/>
      <c r="JFQ79" s="242"/>
      <c r="JFR79" s="242"/>
      <c r="JFS79" s="242"/>
      <c r="JFT79" s="242"/>
      <c r="JFU79" s="242"/>
      <c r="JFV79" s="242"/>
      <c r="JFW79" s="242"/>
      <c r="JFX79" s="242"/>
      <c r="JFY79" s="242"/>
      <c r="JFZ79" s="242"/>
      <c r="JGA79" s="242"/>
      <c r="JGB79" s="242"/>
      <c r="JGC79" s="242"/>
      <c r="JGD79" s="242"/>
      <c r="JGE79" s="242"/>
      <c r="JGF79" s="242"/>
      <c r="JGG79" s="242"/>
      <c r="JGH79" s="242"/>
      <c r="JGI79" s="242"/>
      <c r="JGJ79" s="242"/>
      <c r="JGK79" s="242"/>
      <c r="JGL79" s="242"/>
      <c r="JGM79" s="242"/>
      <c r="JGN79" s="242"/>
      <c r="JGO79" s="242"/>
      <c r="JGP79" s="242"/>
      <c r="JGQ79" s="242"/>
      <c r="JGR79" s="242"/>
      <c r="JGS79" s="242"/>
      <c r="JGT79" s="242"/>
      <c r="JGU79" s="242"/>
      <c r="JGV79" s="242"/>
      <c r="JGW79" s="242"/>
      <c r="JGX79" s="242"/>
      <c r="JGY79" s="242"/>
      <c r="JGZ79" s="242"/>
      <c r="JHA79" s="242"/>
      <c r="JHB79" s="242"/>
      <c r="JHC79" s="242"/>
      <c r="JHD79" s="242"/>
      <c r="JHE79" s="242"/>
      <c r="JHF79" s="242"/>
      <c r="JHG79" s="242"/>
      <c r="JHH79" s="242"/>
      <c r="JHI79" s="242"/>
      <c r="JHJ79" s="242"/>
      <c r="JHK79" s="242"/>
      <c r="JHL79" s="242"/>
      <c r="JHM79" s="242"/>
      <c r="JHN79" s="242"/>
      <c r="JHO79" s="242"/>
      <c r="JHP79" s="242"/>
      <c r="JHQ79" s="242"/>
      <c r="JHR79" s="242"/>
      <c r="JHS79" s="242"/>
      <c r="JHT79" s="242"/>
      <c r="JHU79" s="242"/>
      <c r="JHV79" s="242"/>
      <c r="JHW79" s="242"/>
      <c r="JHX79" s="242"/>
      <c r="JHY79" s="242"/>
      <c r="JHZ79" s="242"/>
      <c r="JIA79" s="242"/>
      <c r="JIB79" s="242"/>
      <c r="JIC79" s="242"/>
      <c r="JID79" s="242"/>
      <c r="JIE79" s="242"/>
      <c r="JIF79" s="242"/>
      <c r="JIG79" s="242"/>
      <c r="JIH79" s="242"/>
      <c r="JII79" s="242"/>
      <c r="JIJ79" s="242"/>
      <c r="JIK79" s="242"/>
      <c r="JIL79" s="242"/>
      <c r="JIM79" s="242"/>
      <c r="JIN79" s="242"/>
      <c r="JIO79" s="242"/>
      <c r="JIP79" s="242"/>
      <c r="JIQ79" s="242"/>
      <c r="JIR79" s="242"/>
      <c r="JIS79" s="242"/>
      <c r="JIT79" s="242"/>
      <c r="JIU79" s="242"/>
      <c r="JIV79" s="242"/>
      <c r="JIW79" s="242"/>
      <c r="JIX79" s="242"/>
      <c r="JIY79" s="242"/>
      <c r="JIZ79" s="242"/>
      <c r="JJA79" s="242"/>
      <c r="JJB79" s="242"/>
      <c r="JJC79" s="242"/>
      <c r="JJD79" s="242"/>
      <c r="JJE79" s="242"/>
      <c r="JJF79" s="242"/>
      <c r="JJG79" s="242"/>
      <c r="JJH79" s="242"/>
      <c r="JJI79" s="242"/>
      <c r="JJJ79" s="242"/>
      <c r="JJK79" s="242"/>
      <c r="JJL79" s="242"/>
      <c r="JJM79" s="242"/>
      <c r="JJN79" s="242"/>
      <c r="JJO79" s="242"/>
      <c r="JJP79" s="242"/>
      <c r="JJQ79" s="242"/>
      <c r="JJR79" s="242"/>
      <c r="JJS79" s="242"/>
      <c r="JJT79" s="242"/>
      <c r="JJU79" s="242"/>
      <c r="JJV79" s="242"/>
      <c r="JJW79" s="242"/>
      <c r="JJX79" s="242"/>
      <c r="JJY79" s="242"/>
      <c r="JJZ79" s="242"/>
      <c r="JKA79" s="242"/>
      <c r="JKB79" s="242"/>
      <c r="JKC79" s="242"/>
      <c r="JKD79" s="242"/>
      <c r="JKE79" s="242"/>
      <c r="JKF79" s="242"/>
      <c r="JKG79" s="242"/>
      <c r="JKH79" s="242"/>
      <c r="JKI79" s="242"/>
      <c r="JKJ79" s="242"/>
      <c r="JKK79" s="242"/>
      <c r="JKL79" s="242"/>
      <c r="JKM79" s="242"/>
      <c r="JKN79" s="242"/>
      <c r="JKO79" s="242"/>
      <c r="JKP79" s="242"/>
      <c r="JKQ79" s="242"/>
      <c r="JKR79" s="242"/>
      <c r="JKS79" s="242"/>
      <c r="JKT79" s="242"/>
      <c r="JKU79" s="242"/>
      <c r="JKV79" s="242"/>
      <c r="JKW79" s="242"/>
      <c r="JKX79" s="242"/>
      <c r="JKY79" s="242"/>
      <c r="JKZ79" s="242"/>
      <c r="JLA79" s="242"/>
      <c r="JLB79" s="242"/>
      <c r="JLC79" s="242"/>
      <c r="JLD79" s="242"/>
      <c r="JLE79" s="242"/>
      <c r="JLF79" s="242"/>
      <c r="JLG79" s="242"/>
      <c r="JLH79" s="242"/>
      <c r="JLI79" s="242"/>
      <c r="JLJ79" s="242"/>
      <c r="JLK79" s="242"/>
      <c r="JLL79" s="242"/>
      <c r="JLM79" s="242"/>
      <c r="JLN79" s="242"/>
      <c r="JLO79" s="242"/>
      <c r="JLP79" s="242"/>
      <c r="JLQ79" s="242"/>
      <c r="JLR79" s="242"/>
      <c r="JLS79" s="242"/>
      <c r="JLT79" s="242"/>
      <c r="JLU79" s="242"/>
      <c r="JLV79" s="242"/>
      <c r="JLW79" s="242"/>
      <c r="JLX79" s="242"/>
      <c r="JLY79" s="242"/>
      <c r="JLZ79" s="242"/>
      <c r="JMA79" s="242"/>
      <c r="JMB79" s="242"/>
      <c r="JMC79" s="242"/>
      <c r="JMD79" s="242"/>
      <c r="JME79" s="242"/>
      <c r="JMF79" s="242"/>
      <c r="JMG79" s="242"/>
      <c r="JMH79" s="242"/>
      <c r="JMI79" s="242"/>
      <c r="JMJ79" s="242"/>
      <c r="JMK79" s="242"/>
      <c r="JML79" s="242"/>
      <c r="JMM79" s="242"/>
      <c r="JMN79" s="242"/>
      <c r="JMO79" s="242"/>
      <c r="JMP79" s="242"/>
      <c r="JMQ79" s="242"/>
      <c r="JMR79" s="242"/>
      <c r="JMS79" s="242"/>
      <c r="JMT79" s="242"/>
      <c r="JMU79" s="242"/>
      <c r="JMV79" s="242"/>
      <c r="JMW79" s="242"/>
      <c r="JMX79" s="242"/>
      <c r="JMY79" s="242"/>
      <c r="JMZ79" s="242"/>
      <c r="JNA79" s="242"/>
      <c r="JNB79" s="242"/>
      <c r="JNC79" s="242"/>
      <c r="JND79" s="242"/>
      <c r="JNE79" s="242"/>
      <c r="JNF79" s="242"/>
      <c r="JNG79" s="242"/>
      <c r="JNH79" s="242"/>
      <c r="JNI79" s="242"/>
      <c r="JNJ79" s="242"/>
      <c r="JNK79" s="242"/>
      <c r="JNL79" s="242"/>
      <c r="JNM79" s="242"/>
      <c r="JNN79" s="242"/>
      <c r="JNO79" s="242"/>
      <c r="JNP79" s="242"/>
      <c r="JNQ79" s="242"/>
      <c r="JNR79" s="242"/>
      <c r="JNS79" s="242"/>
      <c r="JNT79" s="242"/>
      <c r="JNU79" s="242"/>
      <c r="JNV79" s="242"/>
      <c r="JNW79" s="242"/>
      <c r="JNX79" s="242"/>
      <c r="JNY79" s="242"/>
      <c r="JNZ79" s="242"/>
      <c r="JOA79" s="242"/>
      <c r="JOB79" s="242"/>
      <c r="JOC79" s="242"/>
      <c r="JOD79" s="242"/>
      <c r="JOE79" s="242"/>
      <c r="JOF79" s="242"/>
      <c r="JOG79" s="242"/>
      <c r="JOH79" s="242"/>
      <c r="JOI79" s="242"/>
      <c r="JOJ79" s="242"/>
      <c r="JOK79" s="242"/>
      <c r="JOL79" s="242"/>
      <c r="JOM79" s="242"/>
      <c r="JON79" s="242"/>
      <c r="JOO79" s="242"/>
      <c r="JOP79" s="242"/>
      <c r="JOQ79" s="242"/>
      <c r="JOR79" s="242"/>
      <c r="JOS79" s="242"/>
      <c r="JOT79" s="242"/>
      <c r="JOU79" s="242"/>
      <c r="JOV79" s="242"/>
      <c r="JOW79" s="242"/>
      <c r="JOX79" s="242"/>
      <c r="JOY79" s="242"/>
      <c r="JOZ79" s="242"/>
      <c r="JPA79" s="242"/>
      <c r="JPB79" s="242"/>
      <c r="JPC79" s="242"/>
      <c r="JPD79" s="242"/>
      <c r="JPE79" s="242"/>
      <c r="JPF79" s="242"/>
      <c r="JPG79" s="242"/>
      <c r="JPH79" s="242"/>
      <c r="JPI79" s="242"/>
      <c r="JPJ79" s="242"/>
      <c r="JPK79" s="242"/>
      <c r="JPL79" s="242"/>
      <c r="JPM79" s="242"/>
      <c r="JPN79" s="242"/>
      <c r="JPO79" s="242"/>
      <c r="JPP79" s="242"/>
      <c r="JPQ79" s="242"/>
      <c r="JPR79" s="242"/>
      <c r="JPS79" s="242"/>
      <c r="JPT79" s="242"/>
      <c r="JPU79" s="242"/>
      <c r="JPV79" s="242"/>
      <c r="JPW79" s="242"/>
      <c r="JPX79" s="242"/>
      <c r="JPY79" s="242"/>
      <c r="JPZ79" s="242"/>
      <c r="JQA79" s="242"/>
      <c r="JQB79" s="242"/>
      <c r="JQC79" s="242"/>
      <c r="JQD79" s="242"/>
      <c r="JQE79" s="242"/>
      <c r="JQF79" s="242"/>
      <c r="JQG79" s="242"/>
      <c r="JQH79" s="242"/>
      <c r="JQI79" s="242"/>
      <c r="JQJ79" s="242"/>
      <c r="JQK79" s="242"/>
      <c r="JQL79" s="242"/>
      <c r="JQM79" s="242"/>
      <c r="JQN79" s="242"/>
      <c r="JQO79" s="242"/>
      <c r="JQP79" s="242"/>
      <c r="JQQ79" s="242"/>
      <c r="JQR79" s="242"/>
      <c r="JQS79" s="242"/>
      <c r="JQT79" s="242"/>
      <c r="JQU79" s="242"/>
      <c r="JQV79" s="242"/>
      <c r="JQW79" s="242"/>
      <c r="JQX79" s="242"/>
      <c r="JQY79" s="242"/>
      <c r="JQZ79" s="242"/>
      <c r="JRA79" s="242"/>
      <c r="JRB79" s="242"/>
      <c r="JRC79" s="242"/>
      <c r="JRD79" s="242"/>
      <c r="JRE79" s="242"/>
      <c r="JRF79" s="242"/>
      <c r="JRG79" s="242"/>
      <c r="JRH79" s="242"/>
      <c r="JRI79" s="242"/>
      <c r="JRJ79" s="242"/>
      <c r="JRK79" s="242"/>
      <c r="JRL79" s="242"/>
      <c r="JRM79" s="242"/>
      <c r="JRN79" s="242"/>
      <c r="JRO79" s="242"/>
      <c r="JRP79" s="242"/>
      <c r="JRQ79" s="242"/>
      <c r="JRR79" s="242"/>
      <c r="JRS79" s="242"/>
      <c r="JRT79" s="242"/>
      <c r="JRU79" s="242"/>
      <c r="JRV79" s="242"/>
      <c r="JRW79" s="242"/>
      <c r="JRX79" s="242"/>
      <c r="JRY79" s="242"/>
      <c r="JRZ79" s="242"/>
      <c r="JSA79" s="242"/>
      <c r="JSB79" s="242"/>
      <c r="JSC79" s="242"/>
      <c r="JSD79" s="242"/>
      <c r="JSE79" s="242"/>
      <c r="JSF79" s="242"/>
      <c r="JSG79" s="242"/>
      <c r="JSH79" s="242"/>
      <c r="JSI79" s="242"/>
      <c r="JSJ79" s="242"/>
      <c r="JSK79" s="242"/>
      <c r="JSL79" s="242"/>
      <c r="JSM79" s="242"/>
      <c r="JSN79" s="242"/>
      <c r="JSO79" s="242"/>
      <c r="JSP79" s="242"/>
      <c r="JSQ79" s="242"/>
      <c r="JSR79" s="242"/>
      <c r="JSS79" s="242"/>
      <c r="JST79" s="242"/>
      <c r="JSU79" s="242"/>
      <c r="JSV79" s="242"/>
      <c r="JSW79" s="242"/>
      <c r="JSX79" s="242"/>
      <c r="JSY79" s="242"/>
      <c r="JSZ79" s="242"/>
      <c r="JTA79" s="242"/>
      <c r="JTB79" s="242"/>
      <c r="JTC79" s="242"/>
      <c r="JTD79" s="242"/>
      <c r="JTE79" s="242"/>
      <c r="JTF79" s="242"/>
      <c r="JTG79" s="242"/>
      <c r="JTH79" s="242"/>
      <c r="JTI79" s="242"/>
      <c r="JTJ79" s="242"/>
      <c r="JTK79" s="242"/>
      <c r="JTL79" s="242"/>
      <c r="JTM79" s="242"/>
      <c r="JTN79" s="242"/>
      <c r="JTO79" s="242"/>
      <c r="JTP79" s="242"/>
      <c r="JTQ79" s="242"/>
      <c r="JTR79" s="242"/>
      <c r="JTS79" s="242"/>
      <c r="JTT79" s="242"/>
      <c r="JTU79" s="242"/>
      <c r="JTV79" s="242"/>
      <c r="JTW79" s="242"/>
      <c r="JTX79" s="242"/>
      <c r="JTY79" s="242"/>
      <c r="JTZ79" s="242"/>
      <c r="JUA79" s="242"/>
      <c r="JUB79" s="242"/>
      <c r="JUC79" s="242"/>
      <c r="JUD79" s="242"/>
      <c r="JUE79" s="242"/>
      <c r="JUF79" s="242"/>
      <c r="JUG79" s="242"/>
      <c r="JUH79" s="242"/>
      <c r="JUI79" s="242"/>
      <c r="JUJ79" s="242"/>
      <c r="JUK79" s="242"/>
      <c r="JUL79" s="242"/>
      <c r="JUM79" s="242"/>
      <c r="JUN79" s="242"/>
      <c r="JUO79" s="242"/>
      <c r="JUP79" s="242"/>
      <c r="JUQ79" s="242"/>
      <c r="JUR79" s="242"/>
      <c r="JUS79" s="242"/>
      <c r="JUT79" s="242"/>
      <c r="JUU79" s="242"/>
      <c r="JUV79" s="242"/>
      <c r="JUW79" s="242"/>
      <c r="JUX79" s="242"/>
      <c r="JUY79" s="242"/>
      <c r="JUZ79" s="242"/>
      <c r="JVA79" s="242"/>
      <c r="JVB79" s="242"/>
      <c r="JVC79" s="242"/>
      <c r="JVD79" s="242"/>
      <c r="JVE79" s="242"/>
      <c r="JVF79" s="242"/>
      <c r="JVG79" s="242"/>
      <c r="JVH79" s="242"/>
      <c r="JVI79" s="242"/>
      <c r="JVJ79" s="242"/>
      <c r="JVK79" s="242"/>
      <c r="JVL79" s="242"/>
      <c r="JVM79" s="242"/>
      <c r="JVN79" s="242"/>
      <c r="JVO79" s="242"/>
      <c r="JVP79" s="242"/>
      <c r="JVQ79" s="242"/>
      <c r="JVR79" s="242"/>
      <c r="JVS79" s="242"/>
      <c r="JVT79" s="242"/>
      <c r="JVU79" s="242"/>
      <c r="JVV79" s="242"/>
      <c r="JVW79" s="242"/>
      <c r="JVX79" s="242"/>
      <c r="JVY79" s="242"/>
      <c r="JVZ79" s="242"/>
      <c r="JWA79" s="242"/>
      <c r="JWB79" s="242"/>
      <c r="JWC79" s="242"/>
      <c r="JWD79" s="242"/>
      <c r="JWE79" s="242"/>
      <c r="JWF79" s="242"/>
      <c r="JWG79" s="242"/>
      <c r="JWH79" s="242"/>
      <c r="JWI79" s="242"/>
      <c r="JWJ79" s="242"/>
      <c r="JWK79" s="242"/>
      <c r="JWL79" s="242"/>
      <c r="JWM79" s="242"/>
      <c r="JWN79" s="242"/>
      <c r="JWO79" s="242"/>
      <c r="JWP79" s="242"/>
      <c r="JWQ79" s="242"/>
      <c r="JWR79" s="242"/>
      <c r="JWS79" s="242"/>
      <c r="JWT79" s="242"/>
      <c r="JWU79" s="242"/>
      <c r="JWV79" s="242"/>
      <c r="JWW79" s="242"/>
      <c r="JWX79" s="242"/>
      <c r="JWY79" s="242"/>
      <c r="JWZ79" s="242"/>
      <c r="JXA79" s="242"/>
      <c r="JXB79" s="242"/>
      <c r="JXC79" s="242"/>
      <c r="JXD79" s="242"/>
      <c r="JXE79" s="242"/>
      <c r="JXF79" s="242"/>
      <c r="JXG79" s="242"/>
      <c r="JXH79" s="242"/>
      <c r="JXI79" s="242"/>
      <c r="JXJ79" s="242"/>
      <c r="JXK79" s="242"/>
      <c r="JXL79" s="242"/>
      <c r="JXM79" s="242"/>
      <c r="JXN79" s="242"/>
      <c r="JXO79" s="242"/>
      <c r="JXP79" s="242"/>
      <c r="JXQ79" s="242"/>
      <c r="JXR79" s="242"/>
      <c r="JXS79" s="242"/>
      <c r="JXT79" s="242"/>
      <c r="JXU79" s="242"/>
      <c r="JXV79" s="242"/>
      <c r="JXW79" s="242"/>
      <c r="JXX79" s="242"/>
      <c r="JXY79" s="242"/>
      <c r="JXZ79" s="242"/>
      <c r="JYA79" s="242"/>
      <c r="JYB79" s="242"/>
      <c r="JYC79" s="242"/>
      <c r="JYD79" s="242"/>
      <c r="JYE79" s="242"/>
      <c r="JYF79" s="242"/>
      <c r="JYG79" s="242"/>
      <c r="JYH79" s="242"/>
      <c r="JYI79" s="242"/>
      <c r="JYJ79" s="242"/>
      <c r="JYK79" s="242"/>
      <c r="JYL79" s="242"/>
      <c r="JYM79" s="242"/>
      <c r="JYN79" s="242"/>
      <c r="JYO79" s="242"/>
      <c r="JYP79" s="242"/>
      <c r="JYQ79" s="242"/>
      <c r="JYR79" s="242"/>
      <c r="JYS79" s="242"/>
      <c r="JYT79" s="242"/>
      <c r="JYU79" s="242"/>
      <c r="JYV79" s="242"/>
      <c r="JYW79" s="242"/>
      <c r="JYX79" s="242"/>
      <c r="JYY79" s="242"/>
      <c r="JYZ79" s="242"/>
      <c r="JZA79" s="242"/>
      <c r="JZB79" s="242"/>
      <c r="JZC79" s="242"/>
      <c r="JZD79" s="242"/>
      <c r="JZE79" s="242"/>
      <c r="JZF79" s="242"/>
      <c r="JZG79" s="242"/>
      <c r="JZH79" s="242"/>
      <c r="JZI79" s="242"/>
      <c r="JZJ79" s="242"/>
      <c r="JZK79" s="242"/>
      <c r="JZL79" s="242"/>
      <c r="JZM79" s="242"/>
      <c r="JZN79" s="242"/>
      <c r="JZO79" s="242"/>
      <c r="JZP79" s="242"/>
      <c r="JZQ79" s="242"/>
      <c r="JZR79" s="242"/>
      <c r="JZS79" s="242"/>
      <c r="JZT79" s="242"/>
      <c r="JZU79" s="242"/>
      <c r="JZV79" s="242"/>
      <c r="JZW79" s="242"/>
      <c r="JZX79" s="242"/>
      <c r="JZY79" s="242"/>
      <c r="JZZ79" s="242"/>
      <c r="KAA79" s="242"/>
      <c r="KAB79" s="242"/>
      <c r="KAC79" s="242"/>
      <c r="KAD79" s="242"/>
      <c r="KAE79" s="242"/>
      <c r="KAF79" s="242"/>
      <c r="KAG79" s="242"/>
      <c r="KAH79" s="242"/>
      <c r="KAI79" s="242"/>
      <c r="KAJ79" s="242"/>
      <c r="KAK79" s="242"/>
      <c r="KAL79" s="242"/>
      <c r="KAM79" s="242"/>
      <c r="KAN79" s="242"/>
      <c r="KAO79" s="242"/>
      <c r="KAP79" s="242"/>
      <c r="KAQ79" s="242"/>
      <c r="KAR79" s="242"/>
      <c r="KAS79" s="242"/>
      <c r="KAT79" s="242"/>
      <c r="KAU79" s="242"/>
      <c r="KAV79" s="242"/>
      <c r="KAW79" s="242"/>
      <c r="KAX79" s="242"/>
      <c r="KAY79" s="242"/>
      <c r="KAZ79" s="242"/>
      <c r="KBA79" s="242"/>
      <c r="KBB79" s="242"/>
      <c r="KBC79" s="242"/>
      <c r="KBD79" s="242"/>
      <c r="KBE79" s="242"/>
      <c r="KBF79" s="242"/>
      <c r="KBG79" s="242"/>
      <c r="KBH79" s="242"/>
      <c r="KBI79" s="242"/>
      <c r="KBJ79" s="242"/>
      <c r="KBK79" s="242"/>
      <c r="KBL79" s="242"/>
      <c r="KBM79" s="242"/>
      <c r="KBN79" s="242"/>
      <c r="KBO79" s="242"/>
      <c r="KBP79" s="242"/>
      <c r="KBQ79" s="242"/>
      <c r="KBR79" s="242"/>
      <c r="KBS79" s="242"/>
      <c r="KBT79" s="242"/>
      <c r="KBU79" s="242"/>
      <c r="KBV79" s="242"/>
      <c r="KBW79" s="242"/>
      <c r="KBX79" s="242"/>
      <c r="KBY79" s="242"/>
      <c r="KBZ79" s="242"/>
      <c r="KCA79" s="242"/>
      <c r="KCB79" s="242"/>
      <c r="KCC79" s="242"/>
      <c r="KCD79" s="242"/>
      <c r="KCE79" s="242"/>
      <c r="KCF79" s="242"/>
      <c r="KCG79" s="242"/>
      <c r="KCH79" s="242"/>
      <c r="KCI79" s="242"/>
      <c r="KCJ79" s="242"/>
      <c r="KCK79" s="242"/>
      <c r="KCL79" s="242"/>
      <c r="KCM79" s="242"/>
      <c r="KCN79" s="242"/>
      <c r="KCO79" s="242"/>
      <c r="KCP79" s="242"/>
      <c r="KCQ79" s="242"/>
      <c r="KCR79" s="242"/>
      <c r="KCS79" s="242"/>
      <c r="KCT79" s="242"/>
      <c r="KCU79" s="242"/>
      <c r="KCV79" s="242"/>
      <c r="KCW79" s="242"/>
      <c r="KCX79" s="242"/>
      <c r="KCY79" s="242"/>
      <c r="KCZ79" s="242"/>
      <c r="KDA79" s="242"/>
      <c r="KDB79" s="242"/>
      <c r="KDC79" s="242"/>
      <c r="KDD79" s="242"/>
      <c r="KDE79" s="242"/>
      <c r="KDF79" s="242"/>
      <c r="KDG79" s="242"/>
      <c r="KDH79" s="242"/>
      <c r="KDI79" s="242"/>
      <c r="KDJ79" s="242"/>
      <c r="KDK79" s="242"/>
      <c r="KDL79" s="242"/>
      <c r="KDM79" s="242"/>
      <c r="KDN79" s="242"/>
      <c r="KDO79" s="242"/>
      <c r="KDP79" s="242"/>
      <c r="KDQ79" s="242"/>
      <c r="KDR79" s="242"/>
      <c r="KDS79" s="242"/>
      <c r="KDT79" s="242"/>
      <c r="KDU79" s="242"/>
      <c r="KDV79" s="242"/>
      <c r="KDW79" s="242"/>
      <c r="KDX79" s="242"/>
      <c r="KDY79" s="242"/>
      <c r="KDZ79" s="242"/>
      <c r="KEA79" s="242"/>
      <c r="KEB79" s="242"/>
      <c r="KEC79" s="242"/>
      <c r="KED79" s="242"/>
      <c r="KEE79" s="242"/>
      <c r="KEF79" s="242"/>
      <c r="KEG79" s="242"/>
      <c r="KEH79" s="242"/>
      <c r="KEI79" s="242"/>
      <c r="KEJ79" s="242"/>
      <c r="KEK79" s="242"/>
      <c r="KEL79" s="242"/>
      <c r="KEM79" s="242"/>
      <c r="KEN79" s="242"/>
      <c r="KEO79" s="242"/>
      <c r="KEP79" s="242"/>
      <c r="KEQ79" s="242"/>
      <c r="KER79" s="242"/>
      <c r="KES79" s="242"/>
      <c r="KET79" s="242"/>
      <c r="KEU79" s="242"/>
      <c r="KEV79" s="242"/>
      <c r="KEW79" s="242"/>
      <c r="KEX79" s="242"/>
      <c r="KEY79" s="242"/>
      <c r="KEZ79" s="242"/>
      <c r="KFA79" s="242"/>
      <c r="KFB79" s="242"/>
      <c r="KFC79" s="242"/>
      <c r="KFD79" s="242"/>
      <c r="KFE79" s="242"/>
      <c r="KFF79" s="242"/>
      <c r="KFG79" s="242"/>
      <c r="KFH79" s="242"/>
      <c r="KFI79" s="242"/>
      <c r="KFJ79" s="242"/>
      <c r="KFK79" s="242"/>
      <c r="KFL79" s="242"/>
      <c r="KFM79" s="242"/>
      <c r="KFN79" s="242"/>
      <c r="KFO79" s="242"/>
      <c r="KFP79" s="242"/>
      <c r="KFQ79" s="242"/>
      <c r="KFR79" s="242"/>
      <c r="KFS79" s="242"/>
      <c r="KFT79" s="242"/>
      <c r="KFU79" s="242"/>
      <c r="KFV79" s="242"/>
      <c r="KFW79" s="242"/>
      <c r="KFX79" s="242"/>
      <c r="KFY79" s="242"/>
      <c r="KFZ79" s="242"/>
      <c r="KGA79" s="242"/>
      <c r="KGB79" s="242"/>
      <c r="KGC79" s="242"/>
      <c r="KGD79" s="242"/>
      <c r="KGE79" s="242"/>
      <c r="KGF79" s="242"/>
      <c r="KGG79" s="242"/>
      <c r="KGH79" s="242"/>
      <c r="KGI79" s="242"/>
      <c r="KGJ79" s="242"/>
      <c r="KGK79" s="242"/>
      <c r="KGL79" s="242"/>
      <c r="KGM79" s="242"/>
      <c r="KGN79" s="242"/>
      <c r="KGO79" s="242"/>
      <c r="KGP79" s="242"/>
      <c r="KGQ79" s="242"/>
      <c r="KGR79" s="242"/>
      <c r="KGS79" s="242"/>
      <c r="KGT79" s="242"/>
      <c r="KGU79" s="242"/>
      <c r="KGV79" s="242"/>
      <c r="KGW79" s="242"/>
      <c r="KGX79" s="242"/>
      <c r="KGY79" s="242"/>
      <c r="KGZ79" s="242"/>
      <c r="KHA79" s="242"/>
      <c r="KHB79" s="242"/>
      <c r="KHC79" s="242"/>
      <c r="KHD79" s="242"/>
      <c r="KHE79" s="242"/>
      <c r="KHF79" s="242"/>
      <c r="KHG79" s="242"/>
      <c r="KHH79" s="242"/>
      <c r="KHI79" s="242"/>
      <c r="KHJ79" s="242"/>
      <c r="KHK79" s="242"/>
      <c r="KHL79" s="242"/>
      <c r="KHM79" s="242"/>
      <c r="KHN79" s="242"/>
      <c r="KHO79" s="242"/>
      <c r="KHP79" s="242"/>
      <c r="KHQ79" s="242"/>
      <c r="KHR79" s="242"/>
      <c r="KHS79" s="242"/>
      <c r="KHT79" s="242"/>
      <c r="KHU79" s="242"/>
      <c r="KHV79" s="242"/>
      <c r="KHW79" s="242"/>
      <c r="KHX79" s="242"/>
      <c r="KHY79" s="242"/>
      <c r="KHZ79" s="242"/>
      <c r="KIA79" s="242"/>
      <c r="KIB79" s="242"/>
      <c r="KIC79" s="242"/>
      <c r="KID79" s="242"/>
      <c r="KIE79" s="242"/>
      <c r="KIF79" s="242"/>
      <c r="KIG79" s="242"/>
      <c r="KIH79" s="242"/>
      <c r="KII79" s="242"/>
      <c r="KIJ79" s="242"/>
      <c r="KIK79" s="242"/>
      <c r="KIL79" s="242"/>
      <c r="KIM79" s="242"/>
      <c r="KIN79" s="242"/>
      <c r="KIO79" s="242"/>
      <c r="KIP79" s="242"/>
      <c r="KIQ79" s="242"/>
      <c r="KIR79" s="242"/>
      <c r="KIS79" s="242"/>
      <c r="KIT79" s="242"/>
      <c r="KIU79" s="242"/>
      <c r="KIV79" s="242"/>
      <c r="KIW79" s="242"/>
      <c r="KIX79" s="242"/>
      <c r="KIY79" s="242"/>
      <c r="KIZ79" s="242"/>
      <c r="KJA79" s="242"/>
      <c r="KJB79" s="242"/>
      <c r="KJC79" s="242"/>
      <c r="KJD79" s="242"/>
      <c r="KJE79" s="242"/>
      <c r="KJF79" s="242"/>
      <c r="KJG79" s="242"/>
      <c r="KJH79" s="242"/>
      <c r="KJI79" s="242"/>
      <c r="KJJ79" s="242"/>
      <c r="KJK79" s="242"/>
      <c r="KJL79" s="242"/>
      <c r="KJM79" s="242"/>
      <c r="KJN79" s="242"/>
      <c r="KJO79" s="242"/>
      <c r="KJP79" s="242"/>
      <c r="KJQ79" s="242"/>
      <c r="KJR79" s="242"/>
      <c r="KJS79" s="242"/>
      <c r="KJT79" s="242"/>
      <c r="KJU79" s="242"/>
      <c r="KJV79" s="242"/>
      <c r="KJW79" s="242"/>
      <c r="KJX79" s="242"/>
      <c r="KJY79" s="242"/>
      <c r="KJZ79" s="242"/>
      <c r="KKA79" s="242"/>
      <c r="KKB79" s="242"/>
      <c r="KKC79" s="242"/>
      <c r="KKD79" s="242"/>
      <c r="KKE79" s="242"/>
      <c r="KKF79" s="242"/>
      <c r="KKG79" s="242"/>
      <c r="KKH79" s="242"/>
      <c r="KKI79" s="242"/>
      <c r="KKJ79" s="242"/>
      <c r="KKK79" s="242"/>
      <c r="KKL79" s="242"/>
      <c r="KKM79" s="242"/>
      <c r="KKN79" s="242"/>
      <c r="KKO79" s="242"/>
      <c r="KKP79" s="242"/>
      <c r="KKQ79" s="242"/>
      <c r="KKR79" s="242"/>
      <c r="KKS79" s="242"/>
      <c r="KKT79" s="242"/>
      <c r="KKU79" s="242"/>
      <c r="KKV79" s="242"/>
      <c r="KKW79" s="242"/>
      <c r="KKX79" s="242"/>
      <c r="KKY79" s="242"/>
      <c r="KKZ79" s="242"/>
      <c r="KLA79" s="242"/>
      <c r="KLB79" s="242"/>
      <c r="KLC79" s="242"/>
      <c r="KLD79" s="242"/>
      <c r="KLE79" s="242"/>
      <c r="KLF79" s="242"/>
      <c r="KLG79" s="242"/>
      <c r="KLH79" s="242"/>
      <c r="KLI79" s="242"/>
      <c r="KLJ79" s="242"/>
      <c r="KLK79" s="242"/>
      <c r="KLL79" s="242"/>
      <c r="KLM79" s="242"/>
      <c r="KLN79" s="242"/>
      <c r="KLO79" s="242"/>
      <c r="KLP79" s="242"/>
      <c r="KLQ79" s="242"/>
      <c r="KLR79" s="242"/>
      <c r="KLS79" s="242"/>
      <c r="KLT79" s="242"/>
      <c r="KLU79" s="242"/>
      <c r="KLV79" s="242"/>
      <c r="KLW79" s="242"/>
      <c r="KLX79" s="242"/>
      <c r="KLY79" s="242"/>
      <c r="KLZ79" s="242"/>
      <c r="KMA79" s="242"/>
      <c r="KMB79" s="242"/>
      <c r="KMC79" s="242"/>
      <c r="KMD79" s="242"/>
      <c r="KME79" s="242"/>
      <c r="KMF79" s="242"/>
      <c r="KMG79" s="242"/>
      <c r="KMH79" s="242"/>
      <c r="KMI79" s="242"/>
      <c r="KMJ79" s="242"/>
      <c r="KMK79" s="242"/>
      <c r="KML79" s="242"/>
      <c r="KMM79" s="242"/>
      <c r="KMN79" s="242"/>
      <c r="KMO79" s="242"/>
      <c r="KMP79" s="242"/>
      <c r="KMQ79" s="242"/>
      <c r="KMR79" s="242"/>
      <c r="KMS79" s="242"/>
      <c r="KMT79" s="242"/>
      <c r="KMU79" s="242"/>
      <c r="KMV79" s="242"/>
      <c r="KMW79" s="242"/>
      <c r="KMX79" s="242"/>
      <c r="KMY79" s="242"/>
      <c r="KMZ79" s="242"/>
      <c r="KNA79" s="242"/>
      <c r="KNB79" s="242"/>
      <c r="KNC79" s="242"/>
      <c r="KND79" s="242"/>
      <c r="KNE79" s="242"/>
      <c r="KNF79" s="242"/>
      <c r="KNG79" s="242"/>
      <c r="KNH79" s="242"/>
      <c r="KNI79" s="242"/>
      <c r="KNJ79" s="242"/>
      <c r="KNK79" s="242"/>
      <c r="KNL79" s="242"/>
      <c r="KNM79" s="242"/>
      <c r="KNN79" s="242"/>
      <c r="KNO79" s="242"/>
      <c r="KNP79" s="242"/>
      <c r="KNQ79" s="242"/>
      <c r="KNR79" s="242"/>
      <c r="KNS79" s="242"/>
      <c r="KNT79" s="242"/>
      <c r="KNU79" s="242"/>
      <c r="KNV79" s="242"/>
      <c r="KNW79" s="242"/>
      <c r="KNX79" s="242"/>
      <c r="KNY79" s="242"/>
      <c r="KNZ79" s="242"/>
      <c r="KOA79" s="242"/>
      <c r="KOB79" s="242"/>
      <c r="KOC79" s="242"/>
      <c r="KOD79" s="242"/>
      <c r="KOE79" s="242"/>
      <c r="KOF79" s="242"/>
      <c r="KOG79" s="242"/>
      <c r="KOH79" s="242"/>
      <c r="KOI79" s="242"/>
      <c r="KOJ79" s="242"/>
      <c r="KOK79" s="242"/>
      <c r="KOL79" s="242"/>
      <c r="KOM79" s="242"/>
      <c r="KON79" s="242"/>
      <c r="KOO79" s="242"/>
      <c r="KOP79" s="242"/>
      <c r="KOQ79" s="242"/>
      <c r="KOR79" s="242"/>
      <c r="KOS79" s="242"/>
      <c r="KOT79" s="242"/>
      <c r="KOU79" s="242"/>
      <c r="KOV79" s="242"/>
      <c r="KOW79" s="242"/>
      <c r="KOX79" s="242"/>
      <c r="KOY79" s="242"/>
      <c r="KOZ79" s="242"/>
      <c r="KPA79" s="242"/>
      <c r="KPB79" s="242"/>
      <c r="KPC79" s="242"/>
      <c r="KPD79" s="242"/>
      <c r="KPE79" s="242"/>
      <c r="KPF79" s="242"/>
      <c r="KPG79" s="242"/>
      <c r="KPH79" s="242"/>
      <c r="KPI79" s="242"/>
      <c r="KPJ79" s="242"/>
      <c r="KPK79" s="242"/>
      <c r="KPL79" s="242"/>
      <c r="KPM79" s="242"/>
      <c r="KPN79" s="242"/>
      <c r="KPO79" s="242"/>
      <c r="KPP79" s="242"/>
      <c r="KPQ79" s="242"/>
      <c r="KPR79" s="242"/>
      <c r="KPS79" s="242"/>
      <c r="KPT79" s="242"/>
      <c r="KPU79" s="242"/>
      <c r="KPV79" s="242"/>
      <c r="KPW79" s="242"/>
      <c r="KPX79" s="242"/>
      <c r="KPY79" s="242"/>
      <c r="KPZ79" s="242"/>
      <c r="KQA79" s="242"/>
      <c r="KQB79" s="242"/>
      <c r="KQC79" s="242"/>
      <c r="KQD79" s="242"/>
      <c r="KQE79" s="242"/>
      <c r="KQF79" s="242"/>
      <c r="KQG79" s="242"/>
      <c r="KQH79" s="242"/>
      <c r="KQI79" s="242"/>
      <c r="KQJ79" s="242"/>
      <c r="KQK79" s="242"/>
      <c r="KQL79" s="242"/>
      <c r="KQM79" s="242"/>
      <c r="KQN79" s="242"/>
      <c r="KQO79" s="242"/>
      <c r="KQP79" s="242"/>
      <c r="KQQ79" s="242"/>
      <c r="KQR79" s="242"/>
      <c r="KQS79" s="242"/>
      <c r="KQT79" s="242"/>
      <c r="KQU79" s="242"/>
      <c r="KQV79" s="242"/>
      <c r="KQW79" s="242"/>
      <c r="KQX79" s="242"/>
      <c r="KQY79" s="242"/>
      <c r="KQZ79" s="242"/>
      <c r="KRA79" s="242"/>
      <c r="KRB79" s="242"/>
      <c r="KRC79" s="242"/>
      <c r="KRD79" s="242"/>
      <c r="KRE79" s="242"/>
      <c r="KRF79" s="242"/>
      <c r="KRG79" s="242"/>
      <c r="KRH79" s="242"/>
      <c r="KRI79" s="242"/>
      <c r="KRJ79" s="242"/>
      <c r="KRK79" s="242"/>
      <c r="KRL79" s="242"/>
      <c r="KRM79" s="242"/>
      <c r="KRN79" s="242"/>
      <c r="KRO79" s="242"/>
      <c r="KRP79" s="242"/>
      <c r="KRQ79" s="242"/>
      <c r="KRR79" s="242"/>
      <c r="KRS79" s="242"/>
      <c r="KRT79" s="242"/>
      <c r="KRU79" s="242"/>
      <c r="KRV79" s="242"/>
      <c r="KRW79" s="242"/>
      <c r="KRX79" s="242"/>
      <c r="KRY79" s="242"/>
      <c r="KRZ79" s="242"/>
      <c r="KSA79" s="242"/>
      <c r="KSB79" s="242"/>
      <c r="KSC79" s="242"/>
      <c r="KSD79" s="242"/>
      <c r="KSE79" s="242"/>
      <c r="KSF79" s="242"/>
      <c r="KSG79" s="242"/>
      <c r="KSH79" s="242"/>
      <c r="KSI79" s="242"/>
      <c r="KSJ79" s="242"/>
      <c r="KSK79" s="242"/>
      <c r="KSL79" s="242"/>
      <c r="KSM79" s="242"/>
      <c r="KSN79" s="242"/>
      <c r="KSO79" s="242"/>
      <c r="KSP79" s="242"/>
      <c r="KSQ79" s="242"/>
      <c r="KSR79" s="242"/>
      <c r="KSS79" s="242"/>
      <c r="KST79" s="242"/>
      <c r="KSU79" s="242"/>
      <c r="KSV79" s="242"/>
      <c r="KSW79" s="242"/>
      <c r="KSX79" s="242"/>
      <c r="KSY79" s="242"/>
      <c r="KSZ79" s="242"/>
      <c r="KTA79" s="242"/>
      <c r="KTB79" s="242"/>
      <c r="KTC79" s="242"/>
      <c r="KTD79" s="242"/>
      <c r="KTE79" s="242"/>
      <c r="KTF79" s="242"/>
      <c r="KTG79" s="242"/>
      <c r="KTH79" s="242"/>
      <c r="KTI79" s="242"/>
      <c r="KTJ79" s="242"/>
      <c r="KTK79" s="242"/>
      <c r="KTL79" s="242"/>
      <c r="KTM79" s="242"/>
      <c r="KTN79" s="242"/>
      <c r="KTO79" s="242"/>
      <c r="KTP79" s="242"/>
      <c r="KTQ79" s="242"/>
      <c r="KTR79" s="242"/>
      <c r="KTS79" s="242"/>
      <c r="KTT79" s="242"/>
      <c r="KTU79" s="242"/>
      <c r="KTV79" s="242"/>
      <c r="KTW79" s="242"/>
      <c r="KTX79" s="242"/>
      <c r="KTY79" s="242"/>
      <c r="KTZ79" s="242"/>
      <c r="KUA79" s="242"/>
      <c r="KUB79" s="242"/>
      <c r="KUC79" s="242"/>
      <c r="KUD79" s="242"/>
      <c r="KUE79" s="242"/>
      <c r="KUF79" s="242"/>
      <c r="KUG79" s="242"/>
      <c r="KUH79" s="242"/>
      <c r="KUI79" s="242"/>
      <c r="KUJ79" s="242"/>
      <c r="KUK79" s="242"/>
      <c r="KUL79" s="242"/>
      <c r="KUM79" s="242"/>
      <c r="KUN79" s="242"/>
      <c r="KUO79" s="242"/>
      <c r="KUP79" s="242"/>
      <c r="KUQ79" s="242"/>
      <c r="KUR79" s="242"/>
      <c r="KUS79" s="242"/>
      <c r="KUT79" s="242"/>
      <c r="KUU79" s="242"/>
      <c r="KUV79" s="242"/>
      <c r="KUW79" s="242"/>
      <c r="KUX79" s="242"/>
      <c r="KUY79" s="242"/>
      <c r="KUZ79" s="242"/>
      <c r="KVA79" s="242"/>
      <c r="KVB79" s="242"/>
      <c r="KVC79" s="242"/>
      <c r="KVD79" s="242"/>
      <c r="KVE79" s="242"/>
      <c r="KVF79" s="242"/>
      <c r="KVG79" s="242"/>
      <c r="KVH79" s="242"/>
      <c r="KVI79" s="242"/>
      <c r="KVJ79" s="242"/>
      <c r="KVK79" s="242"/>
      <c r="KVL79" s="242"/>
      <c r="KVM79" s="242"/>
      <c r="KVN79" s="242"/>
      <c r="KVO79" s="242"/>
      <c r="KVP79" s="242"/>
      <c r="KVQ79" s="242"/>
      <c r="KVR79" s="242"/>
      <c r="KVS79" s="242"/>
      <c r="KVT79" s="242"/>
      <c r="KVU79" s="242"/>
      <c r="KVV79" s="242"/>
      <c r="KVW79" s="242"/>
      <c r="KVX79" s="242"/>
      <c r="KVY79" s="242"/>
      <c r="KVZ79" s="242"/>
      <c r="KWA79" s="242"/>
      <c r="KWB79" s="242"/>
      <c r="KWC79" s="242"/>
      <c r="KWD79" s="242"/>
      <c r="KWE79" s="242"/>
      <c r="KWF79" s="242"/>
      <c r="KWG79" s="242"/>
      <c r="KWH79" s="242"/>
      <c r="KWI79" s="242"/>
      <c r="KWJ79" s="242"/>
      <c r="KWK79" s="242"/>
      <c r="KWL79" s="242"/>
      <c r="KWM79" s="242"/>
      <c r="KWN79" s="242"/>
      <c r="KWO79" s="242"/>
      <c r="KWP79" s="242"/>
      <c r="KWQ79" s="242"/>
      <c r="KWR79" s="242"/>
      <c r="KWS79" s="242"/>
      <c r="KWT79" s="242"/>
      <c r="KWU79" s="242"/>
      <c r="KWV79" s="242"/>
      <c r="KWW79" s="242"/>
      <c r="KWX79" s="242"/>
      <c r="KWY79" s="242"/>
      <c r="KWZ79" s="242"/>
      <c r="KXA79" s="242"/>
      <c r="KXB79" s="242"/>
      <c r="KXC79" s="242"/>
      <c r="KXD79" s="242"/>
      <c r="KXE79" s="242"/>
      <c r="KXF79" s="242"/>
      <c r="KXG79" s="242"/>
      <c r="KXH79" s="242"/>
      <c r="KXI79" s="242"/>
      <c r="KXJ79" s="242"/>
      <c r="KXK79" s="242"/>
      <c r="KXL79" s="242"/>
      <c r="KXM79" s="242"/>
      <c r="KXN79" s="242"/>
      <c r="KXO79" s="242"/>
      <c r="KXP79" s="242"/>
      <c r="KXQ79" s="242"/>
      <c r="KXR79" s="242"/>
      <c r="KXS79" s="242"/>
      <c r="KXT79" s="242"/>
      <c r="KXU79" s="242"/>
      <c r="KXV79" s="242"/>
      <c r="KXW79" s="242"/>
      <c r="KXX79" s="242"/>
      <c r="KXY79" s="242"/>
      <c r="KXZ79" s="242"/>
      <c r="KYA79" s="242"/>
      <c r="KYB79" s="242"/>
      <c r="KYC79" s="242"/>
      <c r="KYD79" s="242"/>
      <c r="KYE79" s="242"/>
      <c r="KYF79" s="242"/>
      <c r="KYG79" s="242"/>
      <c r="KYH79" s="242"/>
      <c r="KYI79" s="242"/>
      <c r="KYJ79" s="242"/>
      <c r="KYK79" s="242"/>
      <c r="KYL79" s="242"/>
      <c r="KYM79" s="242"/>
      <c r="KYN79" s="242"/>
      <c r="KYO79" s="242"/>
      <c r="KYP79" s="242"/>
      <c r="KYQ79" s="242"/>
      <c r="KYR79" s="242"/>
      <c r="KYS79" s="242"/>
      <c r="KYT79" s="242"/>
      <c r="KYU79" s="242"/>
      <c r="KYV79" s="242"/>
      <c r="KYW79" s="242"/>
      <c r="KYX79" s="242"/>
      <c r="KYY79" s="242"/>
      <c r="KYZ79" s="242"/>
      <c r="KZA79" s="242"/>
      <c r="KZB79" s="242"/>
      <c r="KZC79" s="242"/>
      <c r="KZD79" s="242"/>
      <c r="KZE79" s="242"/>
      <c r="KZF79" s="242"/>
      <c r="KZG79" s="242"/>
      <c r="KZH79" s="242"/>
      <c r="KZI79" s="242"/>
      <c r="KZJ79" s="242"/>
      <c r="KZK79" s="242"/>
      <c r="KZL79" s="242"/>
      <c r="KZM79" s="242"/>
      <c r="KZN79" s="242"/>
      <c r="KZO79" s="242"/>
      <c r="KZP79" s="242"/>
      <c r="KZQ79" s="242"/>
      <c r="KZR79" s="242"/>
      <c r="KZS79" s="242"/>
      <c r="KZT79" s="242"/>
      <c r="KZU79" s="242"/>
      <c r="KZV79" s="242"/>
      <c r="KZW79" s="242"/>
      <c r="KZX79" s="242"/>
      <c r="KZY79" s="242"/>
      <c r="KZZ79" s="242"/>
      <c r="LAA79" s="242"/>
      <c r="LAB79" s="242"/>
      <c r="LAC79" s="242"/>
      <c r="LAD79" s="242"/>
      <c r="LAE79" s="242"/>
      <c r="LAF79" s="242"/>
      <c r="LAG79" s="242"/>
      <c r="LAH79" s="242"/>
      <c r="LAI79" s="242"/>
      <c r="LAJ79" s="242"/>
      <c r="LAK79" s="242"/>
      <c r="LAL79" s="242"/>
      <c r="LAM79" s="242"/>
      <c r="LAN79" s="242"/>
      <c r="LAO79" s="242"/>
      <c r="LAP79" s="242"/>
      <c r="LAQ79" s="242"/>
      <c r="LAR79" s="242"/>
      <c r="LAS79" s="242"/>
      <c r="LAT79" s="242"/>
      <c r="LAU79" s="242"/>
      <c r="LAV79" s="242"/>
      <c r="LAW79" s="242"/>
      <c r="LAX79" s="242"/>
      <c r="LAY79" s="242"/>
      <c r="LAZ79" s="242"/>
      <c r="LBA79" s="242"/>
      <c r="LBB79" s="242"/>
      <c r="LBC79" s="242"/>
      <c r="LBD79" s="242"/>
      <c r="LBE79" s="242"/>
      <c r="LBF79" s="242"/>
      <c r="LBG79" s="242"/>
      <c r="LBH79" s="242"/>
      <c r="LBI79" s="242"/>
      <c r="LBJ79" s="242"/>
      <c r="LBK79" s="242"/>
      <c r="LBL79" s="242"/>
      <c r="LBM79" s="242"/>
      <c r="LBN79" s="242"/>
      <c r="LBO79" s="242"/>
      <c r="LBP79" s="242"/>
      <c r="LBQ79" s="242"/>
      <c r="LBR79" s="242"/>
      <c r="LBS79" s="242"/>
      <c r="LBT79" s="242"/>
      <c r="LBU79" s="242"/>
      <c r="LBV79" s="242"/>
      <c r="LBW79" s="242"/>
      <c r="LBX79" s="242"/>
      <c r="LBY79" s="242"/>
      <c r="LBZ79" s="242"/>
      <c r="LCA79" s="242"/>
      <c r="LCB79" s="242"/>
      <c r="LCC79" s="242"/>
      <c r="LCD79" s="242"/>
      <c r="LCE79" s="242"/>
      <c r="LCF79" s="242"/>
      <c r="LCG79" s="242"/>
      <c r="LCH79" s="242"/>
      <c r="LCI79" s="242"/>
      <c r="LCJ79" s="242"/>
      <c r="LCK79" s="242"/>
      <c r="LCL79" s="242"/>
      <c r="LCM79" s="242"/>
      <c r="LCN79" s="242"/>
      <c r="LCO79" s="242"/>
      <c r="LCP79" s="242"/>
      <c r="LCQ79" s="242"/>
      <c r="LCR79" s="242"/>
      <c r="LCS79" s="242"/>
      <c r="LCT79" s="242"/>
      <c r="LCU79" s="242"/>
      <c r="LCV79" s="242"/>
      <c r="LCW79" s="242"/>
      <c r="LCX79" s="242"/>
      <c r="LCY79" s="242"/>
      <c r="LCZ79" s="242"/>
      <c r="LDA79" s="242"/>
      <c r="LDB79" s="242"/>
      <c r="LDC79" s="242"/>
      <c r="LDD79" s="242"/>
      <c r="LDE79" s="242"/>
      <c r="LDF79" s="242"/>
      <c r="LDG79" s="242"/>
      <c r="LDH79" s="242"/>
      <c r="LDI79" s="242"/>
      <c r="LDJ79" s="242"/>
      <c r="LDK79" s="242"/>
      <c r="LDL79" s="242"/>
      <c r="LDM79" s="242"/>
      <c r="LDN79" s="242"/>
      <c r="LDO79" s="242"/>
      <c r="LDP79" s="242"/>
      <c r="LDQ79" s="242"/>
      <c r="LDR79" s="242"/>
      <c r="LDS79" s="242"/>
      <c r="LDT79" s="242"/>
      <c r="LDU79" s="242"/>
      <c r="LDV79" s="242"/>
      <c r="LDW79" s="242"/>
      <c r="LDX79" s="242"/>
      <c r="LDY79" s="242"/>
      <c r="LDZ79" s="242"/>
      <c r="LEA79" s="242"/>
      <c r="LEB79" s="242"/>
      <c r="LEC79" s="242"/>
      <c r="LED79" s="242"/>
      <c r="LEE79" s="242"/>
      <c r="LEF79" s="242"/>
      <c r="LEG79" s="242"/>
      <c r="LEH79" s="242"/>
      <c r="LEI79" s="242"/>
      <c r="LEJ79" s="242"/>
      <c r="LEK79" s="242"/>
      <c r="LEL79" s="242"/>
      <c r="LEM79" s="242"/>
      <c r="LEN79" s="242"/>
      <c r="LEO79" s="242"/>
      <c r="LEP79" s="242"/>
      <c r="LEQ79" s="242"/>
      <c r="LER79" s="242"/>
      <c r="LES79" s="242"/>
      <c r="LET79" s="242"/>
      <c r="LEU79" s="242"/>
      <c r="LEV79" s="242"/>
      <c r="LEW79" s="242"/>
      <c r="LEX79" s="242"/>
      <c r="LEY79" s="242"/>
      <c r="LEZ79" s="242"/>
      <c r="LFA79" s="242"/>
      <c r="LFB79" s="242"/>
      <c r="LFC79" s="242"/>
      <c r="LFD79" s="242"/>
      <c r="LFE79" s="242"/>
      <c r="LFF79" s="242"/>
      <c r="LFG79" s="242"/>
      <c r="LFH79" s="242"/>
      <c r="LFI79" s="242"/>
      <c r="LFJ79" s="242"/>
      <c r="LFK79" s="242"/>
      <c r="LFL79" s="242"/>
      <c r="LFM79" s="242"/>
      <c r="LFN79" s="242"/>
      <c r="LFO79" s="242"/>
      <c r="LFP79" s="242"/>
      <c r="LFQ79" s="242"/>
      <c r="LFR79" s="242"/>
      <c r="LFS79" s="242"/>
      <c r="LFT79" s="242"/>
      <c r="LFU79" s="242"/>
      <c r="LFV79" s="242"/>
      <c r="LFW79" s="242"/>
      <c r="LFX79" s="242"/>
      <c r="LFY79" s="242"/>
      <c r="LFZ79" s="242"/>
      <c r="LGA79" s="242"/>
      <c r="LGB79" s="242"/>
      <c r="LGC79" s="242"/>
      <c r="LGD79" s="242"/>
      <c r="LGE79" s="242"/>
      <c r="LGF79" s="242"/>
      <c r="LGG79" s="242"/>
      <c r="LGH79" s="242"/>
      <c r="LGI79" s="242"/>
      <c r="LGJ79" s="242"/>
      <c r="LGK79" s="242"/>
      <c r="LGL79" s="242"/>
      <c r="LGM79" s="242"/>
      <c r="LGN79" s="242"/>
      <c r="LGO79" s="242"/>
      <c r="LGP79" s="242"/>
      <c r="LGQ79" s="242"/>
      <c r="LGR79" s="242"/>
      <c r="LGS79" s="242"/>
      <c r="LGT79" s="242"/>
      <c r="LGU79" s="242"/>
      <c r="LGV79" s="242"/>
      <c r="LGW79" s="242"/>
      <c r="LGX79" s="242"/>
      <c r="LGY79" s="242"/>
      <c r="LGZ79" s="242"/>
      <c r="LHA79" s="242"/>
      <c r="LHB79" s="242"/>
      <c r="LHC79" s="242"/>
      <c r="LHD79" s="242"/>
      <c r="LHE79" s="242"/>
      <c r="LHF79" s="242"/>
      <c r="LHG79" s="242"/>
      <c r="LHH79" s="242"/>
      <c r="LHI79" s="242"/>
      <c r="LHJ79" s="242"/>
      <c r="LHK79" s="242"/>
      <c r="LHL79" s="242"/>
      <c r="LHM79" s="242"/>
      <c r="LHN79" s="242"/>
      <c r="LHO79" s="242"/>
      <c r="LHP79" s="242"/>
      <c r="LHQ79" s="242"/>
      <c r="LHR79" s="242"/>
      <c r="LHS79" s="242"/>
      <c r="LHT79" s="242"/>
      <c r="LHU79" s="242"/>
      <c r="LHV79" s="242"/>
      <c r="LHW79" s="242"/>
      <c r="LHX79" s="242"/>
      <c r="LHY79" s="242"/>
      <c r="LHZ79" s="242"/>
      <c r="LIA79" s="242"/>
      <c r="LIB79" s="242"/>
      <c r="LIC79" s="242"/>
      <c r="LID79" s="242"/>
      <c r="LIE79" s="242"/>
      <c r="LIF79" s="242"/>
      <c r="LIG79" s="242"/>
      <c r="LIH79" s="242"/>
      <c r="LII79" s="242"/>
      <c r="LIJ79" s="242"/>
      <c r="LIK79" s="242"/>
      <c r="LIL79" s="242"/>
      <c r="LIM79" s="242"/>
      <c r="LIN79" s="242"/>
      <c r="LIO79" s="242"/>
      <c r="LIP79" s="242"/>
      <c r="LIQ79" s="242"/>
      <c r="LIR79" s="242"/>
      <c r="LIS79" s="242"/>
      <c r="LIT79" s="242"/>
      <c r="LIU79" s="242"/>
      <c r="LIV79" s="242"/>
      <c r="LIW79" s="242"/>
      <c r="LIX79" s="242"/>
      <c r="LIY79" s="242"/>
      <c r="LIZ79" s="242"/>
      <c r="LJA79" s="242"/>
      <c r="LJB79" s="242"/>
      <c r="LJC79" s="242"/>
      <c r="LJD79" s="242"/>
      <c r="LJE79" s="242"/>
      <c r="LJF79" s="242"/>
      <c r="LJG79" s="242"/>
      <c r="LJH79" s="242"/>
      <c r="LJI79" s="242"/>
      <c r="LJJ79" s="242"/>
      <c r="LJK79" s="242"/>
      <c r="LJL79" s="242"/>
      <c r="LJM79" s="242"/>
      <c r="LJN79" s="242"/>
      <c r="LJO79" s="242"/>
      <c r="LJP79" s="242"/>
      <c r="LJQ79" s="242"/>
      <c r="LJR79" s="242"/>
      <c r="LJS79" s="242"/>
      <c r="LJT79" s="242"/>
      <c r="LJU79" s="242"/>
      <c r="LJV79" s="242"/>
      <c r="LJW79" s="242"/>
      <c r="LJX79" s="242"/>
      <c r="LJY79" s="242"/>
      <c r="LJZ79" s="242"/>
      <c r="LKA79" s="242"/>
      <c r="LKB79" s="242"/>
      <c r="LKC79" s="242"/>
      <c r="LKD79" s="242"/>
      <c r="LKE79" s="242"/>
      <c r="LKF79" s="242"/>
      <c r="LKG79" s="242"/>
      <c r="LKH79" s="242"/>
      <c r="LKI79" s="242"/>
      <c r="LKJ79" s="242"/>
      <c r="LKK79" s="242"/>
      <c r="LKL79" s="242"/>
      <c r="LKM79" s="242"/>
      <c r="LKN79" s="242"/>
      <c r="LKO79" s="242"/>
      <c r="LKP79" s="242"/>
      <c r="LKQ79" s="242"/>
      <c r="LKR79" s="242"/>
      <c r="LKS79" s="242"/>
      <c r="LKT79" s="242"/>
      <c r="LKU79" s="242"/>
      <c r="LKV79" s="242"/>
      <c r="LKW79" s="242"/>
      <c r="LKX79" s="242"/>
      <c r="LKY79" s="242"/>
      <c r="LKZ79" s="242"/>
      <c r="LLA79" s="242"/>
      <c r="LLB79" s="242"/>
      <c r="LLC79" s="242"/>
      <c r="LLD79" s="242"/>
      <c r="LLE79" s="242"/>
      <c r="LLF79" s="242"/>
      <c r="LLG79" s="242"/>
      <c r="LLH79" s="242"/>
      <c r="LLI79" s="242"/>
      <c r="LLJ79" s="242"/>
      <c r="LLK79" s="242"/>
      <c r="LLL79" s="242"/>
      <c r="LLM79" s="242"/>
      <c r="LLN79" s="242"/>
      <c r="LLO79" s="242"/>
      <c r="LLP79" s="242"/>
      <c r="LLQ79" s="242"/>
      <c r="LLR79" s="242"/>
      <c r="LLS79" s="242"/>
      <c r="LLT79" s="242"/>
      <c r="LLU79" s="242"/>
      <c r="LLV79" s="242"/>
      <c r="LLW79" s="242"/>
      <c r="LLX79" s="242"/>
      <c r="LLY79" s="242"/>
      <c r="LLZ79" s="242"/>
      <c r="LMA79" s="242"/>
      <c r="LMB79" s="242"/>
      <c r="LMC79" s="242"/>
      <c r="LMD79" s="242"/>
      <c r="LME79" s="242"/>
      <c r="LMF79" s="242"/>
      <c r="LMG79" s="242"/>
      <c r="LMH79" s="242"/>
      <c r="LMI79" s="242"/>
      <c r="LMJ79" s="242"/>
      <c r="LMK79" s="242"/>
      <c r="LML79" s="242"/>
      <c r="LMM79" s="242"/>
      <c r="LMN79" s="242"/>
      <c r="LMO79" s="242"/>
      <c r="LMP79" s="242"/>
      <c r="LMQ79" s="242"/>
      <c r="LMR79" s="242"/>
      <c r="LMS79" s="242"/>
      <c r="LMT79" s="242"/>
      <c r="LMU79" s="242"/>
      <c r="LMV79" s="242"/>
      <c r="LMW79" s="242"/>
      <c r="LMX79" s="242"/>
      <c r="LMY79" s="242"/>
      <c r="LMZ79" s="242"/>
      <c r="LNA79" s="242"/>
      <c r="LNB79" s="242"/>
      <c r="LNC79" s="242"/>
      <c r="LND79" s="242"/>
      <c r="LNE79" s="242"/>
      <c r="LNF79" s="242"/>
      <c r="LNG79" s="242"/>
      <c r="LNH79" s="242"/>
      <c r="LNI79" s="242"/>
      <c r="LNJ79" s="242"/>
      <c r="LNK79" s="242"/>
      <c r="LNL79" s="242"/>
      <c r="LNM79" s="242"/>
      <c r="LNN79" s="242"/>
      <c r="LNO79" s="242"/>
      <c r="LNP79" s="242"/>
      <c r="LNQ79" s="242"/>
      <c r="LNR79" s="242"/>
      <c r="LNS79" s="242"/>
      <c r="LNT79" s="242"/>
      <c r="LNU79" s="242"/>
      <c r="LNV79" s="242"/>
      <c r="LNW79" s="242"/>
      <c r="LNX79" s="242"/>
      <c r="LNY79" s="242"/>
      <c r="LNZ79" s="242"/>
      <c r="LOA79" s="242"/>
      <c r="LOB79" s="242"/>
      <c r="LOC79" s="242"/>
      <c r="LOD79" s="242"/>
      <c r="LOE79" s="242"/>
      <c r="LOF79" s="242"/>
      <c r="LOG79" s="242"/>
      <c r="LOH79" s="242"/>
      <c r="LOI79" s="242"/>
      <c r="LOJ79" s="242"/>
      <c r="LOK79" s="242"/>
      <c r="LOL79" s="242"/>
      <c r="LOM79" s="242"/>
      <c r="LON79" s="242"/>
      <c r="LOO79" s="242"/>
      <c r="LOP79" s="242"/>
      <c r="LOQ79" s="242"/>
      <c r="LOR79" s="242"/>
      <c r="LOS79" s="242"/>
      <c r="LOT79" s="242"/>
      <c r="LOU79" s="242"/>
      <c r="LOV79" s="242"/>
      <c r="LOW79" s="242"/>
      <c r="LOX79" s="242"/>
      <c r="LOY79" s="242"/>
      <c r="LOZ79" s="242"/>
      <c r="LPA79" s="242"/>
      <c r="LPB79" s="242"/>
      <c r="LPC79" s="242"/>
      <c r="LPD79" s="242"/>
      <c r="LPE79" s="242"/>
      <c r="LPF79" s="242"/>
      <c r="LPG79" s="242"/>
      <c r="LPH79" s="242"/>
      <c r="LPI79" s="242"/>
      <c r="LPJ79" s="242"/>
      <c r="LPK79" s="242"/>
      <c r="LPL79" s="242"/>
      <c r="LPM79" s="242"/>
      <c r="LPN79" s="242"/>
      <c r="LPO79" s="242"/>
      <c r="LPP79" s="242"/>
      <c r="LPQ79" s="242"/>
      <c r="LPR79" s="242"/>
      <c r="LPS79" s="242"/>
      <c r="LPT79" s="242"/>
      <c r="LPU79" s="242"/>
      <c r="LPV79" s="242"/>
      <c r="LPW79" s="242"/>
      <c r="LPX79" s="242"/>
      <c r="LPY79" s="242"/>
      <c r="LPZ79" s="242"/>
      <c r="LQA79" s="242"/>
      <c r="LQB79" s="242"/>
      <c r="LQC79" s="242"/>
      <c r="LQD79" s="242"/>
      <c r="LQE79" s="242"/>
      <c r="LQF79" s="242"/>
      <c r="LQG79" s="242"/>
      <c r="LQH79" s="242"/>
      <c r="LQI79" s="242"/>
      <c r="LQJ79" s="242"/>
      <c r="LQK79" s="242"/>
      <c r="LQL79" s="242"/>
      <c r="LQM79" s="242"/>
      <c r="LQN79" s="242"/>
      <c r="LQO79" s="242"/>
      <c r="LQP79" s="242"/>
      <c r="LQQ79" s="242"/>
      <c r="LQR79" s="242"/>
      <c r="LQS79" s="242"/>
      <c r="LQT79" s="242"/>
      <c r="LQU79" s="242"/>
      <c r="LQV79" s="242"/>
      <c r="LQW79" s="242"/>
      <c r="LQX79" s="242"/>
      <c r="LQY79" s="242"/>
      <c r="LQZ79" s="242"/>
      <c r="LRA79" s="242"/>
      <c r="LRB79" s="242"/>
      <c r="LRC79" s="242"/>
      <c r="LRD79" s="242"/>
      <c r="LRE79" s="242"/>
      <c r="LRF79" s="242"/>
      <c r="LRG79" s="242"/>
      <c r="LRH79" s="242"/>
      <c r="LRI79" s="242"/>
      <c r="LRJ79" s="242"/>
      <c r="LRK79" s="242"/>
      <c r="LRL79" s="242"/>
      <c r="LRM79" s="242"/>
      <c r="LRN79" s="242"/>
      <c r="LRO79" s="242"/>
      <c r="LRP79" s="242"/>
      <c r="LRQ79" s="242"/>
      <c r="LRR79" s="242"/>
      <c r="LRS79" s="242"/>
      <c r="LRT79" s="242"/>
      <c r="LRU79" s="242"/>
      <c r="LRV79" s="242"/>
      <c r="LRW79" s="242"/>
      <c r="LRX79" s="242"/>
      <c r="LRY79" s="242"/>
      <c r="LRZ79" s="242"/>
      <c r="LSA79" s="242"/>
      <c r="LSB79" s="242"/>
      <c r="LSC79" s="242"/>
      <c r="LSD79" s="242"/>
      <c r="LSE79" s="242"/>
      <c r="LSF79" s="242"/>
      <c r="LSG79" s="242"/>
      <c r="LSH79" s="242"/>
      <c r="LSI79" s="242"/>
      <c r="LSJ79" s="242"/>
      <c r="LSK79" s="242"/>
      <c r="LSL79" s="242"/>
      <c r="LSM79" s="242"/>
      <c r="LSN79" s="242"/>
      <c r="LSO79" s="242"/>
      <c r="LSP79" s="242"/>
      <c r="LSQ79" s="242"/>
      <c r="LSR79" s="242"/>
      <c r="LSS79" s="242"/>
      <c r="LST79" s="242"/>
      <c r="LSU79" s="242"/>
      <c r="LSV79" s="242"/>
      <c r="LSW79" s="242"/>
      <c r="LSX79" s="242"/>
      <c r="LSY79" s="242"/>
      <c r="LSZ79" s="242"/>
      <c r="LTA79" s="242"/>
      <c r="LTB79" s="242"/>
      <c r="LTC79" s="242"/>
      <c r="LTD79" s="242"/>
      <c r="LTE79" s="242"/>
      <c r="LTF79" s="242"/>
      <c r="LTG79" s="242"/>
      <c r="LTH79" s="242"/>
      <c r="LTI79" s="242"/>
      <c r="LTJ79" s="242"/>
      <c r="LTK79" s="242"/>
      <c r="LTL79" s="242"/>
      <c r="LTM79" s="242"/>
      <c r="LTN79" s="242"/>
      <c r="LTO79" s="242"/>
      <c r="LTP79" s="242"/>
      <c r="LTQ79" s="242"/>
      <c r="LTR79" s="242"/>
      <c r="LTS79" s="242"/>
      <c r="LTT79" s="242"/>
      <c r="LTU79" s="242"/>
      <c r="LTV79" s="242"/>
      <c r="LTW79" s="242"/>
      <c r="LTX79" s="242"/>
      <c r="LTY79" s="242"/>
      <c r="LTZ79" s="242"/>
      <c r="LUA79" s="242"/>
      <c r="LUB79" s="242"/>
      <c r="LUC79" s="242"/>
      <c r="LUD79" s="242"/>
      <c r="LUE79" s="242"/>
      <c r="LUF79" s="242"/>
      <c r="LUG79" s="242"/>
      <c r="LUH79" s="242"/>
      <c r="LUI79" s="242"/>
      <c r="LUJ79" s="242"/>
      <c r="LUK79" s="242"/>
      <c r="LUL79" s="242"/>
      <c r="LUM79" s="242"/>
      <c r="LUN79" s="242"/>
      <c r="LUO79" s="242"/>
      <c r="LUP79" s="242"/>
      <c r="LUQ79" s="242"/>
      <c r="LUR79" s="242"/>
      <c r="LUS79" s="242"/>
      <c r="LUT79" s="242"/>
      <c r="LUU79" s="242"/>
      <c r="LUV79" s="242"/>
      <c r="LUW79" s="242"/>
      <c r="LUX79" s="242"/>
      <c r="LUY79" s="242"/>
      <c r="LUZ79" s="242"/>
      <c r="LVA79" s="242"/>
      <c r="LVB79" s="242"/>
      <c r="LVC79" s="242"/>
      <c r="LVD79" s="242"/>
      <c r="LVE79" s="242"/>
      <c r="LVF79" s="242"/>
      <c r="LVG79" s="242"/>
      <c r="LVH79" s="242"/>
      <c r="LVI79" s="242"/>
      <c r="LVJ79" s="242"/>
      <c r="LVK79" s="242"/>
      <c r="LVL79" s="242"/>
      <c r="LVM79" s="242"/>
      <c r="LVN79" s="242"/>
      <c r="LVO79" s="242"/>
      <c r="LVP79" s="242"/>
      <c r="LVQ79" s="242"/>
      <c r="LVR79" s="242"/>
      <c r="LVS79" s="242"/>
      <c r="LVT79" s="242"/>
      <c r="LVU79" s="242"/>
      <c r="LVV79" s="242"/>
      <c r="LVW79" s="242"/>
      <c r="LVX79" s="242"/>
      <c r="LVY79" s="242"/>
      <c r="LVZ79" s="242"/>
      <c r="LWA79" s="242"/>
      <c r="LWB79" s="242"/>
      <c r="LWC79" s="242"/>
      <c r="LWD79" s="242"/>
      <c r="LWE79" s="242"/>
      <c r="LWF79" s="242"/>
      <c r="LWG79" s="242"/>
      <c r="LWH79" s="242"/>
      <c r="LWI79" s="242"/>
      <c r="LWJ79" s="242"/>
      <c r="LWK79" s="242"/>
      <c r="LWL79" s="242"/>
      <c r="LWM79" s="242"/>
      <c r="LWN79" s="242"/>
      <c r="LWO79" s="242"/>
      <c r="LWP79" s="242"/>
      <c r="LWQ79" s="242"/>
      <c r="LWR79" s="242"/>
      <c r="LWS79" s="242"/>
      <c r="LWT79" s="242"/>
      <c r="LWU79" s="242"/>
      <c r="LWV79" s="242"/>
      <c r="LWW79" s="242"/>
      <c r="LWX79" s="242"/>
      <c r="LWY79" s="242"/>
      <c r="LWZ79" s="242"/>
      <c r="LXA79" s="242"/>
      <c r="LXB79" s="242"/>
      <c r="LXC79" s="242"/>
      <c r="LXD79" s="242"/>
      <c r="LXE79" s="242"/>
      <c r="LXF79" s="242"/>
      <c r="LXG79" s="242"/>
      <c r="LXH79" s="242"/>
      <c r="LXI79" s="242"/>
      <c r="LXJ79" s="242"/>
      <c r="LXK79" s="242"/>
      <c r="LXL79" s="242"/>
      <c r="LXM79" s="242"/>
      <c r="LXN79" s="242"/>
      <c r="LXO79" s="242"/>
      <c r="LXP79" s="242"/>
      <c r="LXQ79" s="242"/>
      <c r="LXR79" s="242"/>
      <c r="LXS79" s="242"/>
      <c r="LXT79" s="242"/>
      <c r="LXU79" s="242"/>
      <c r="LXV79" s="242"/>
      <c r="LXW79" s="242"/>
      <c r="LXX79" s="242"/>
      <c r="LXY79" s="242"/>
      <c r="LXZ79" s="242"/>
      <c r="LYA79" s="242"/>
      <c r="LYB79" s="242"/>
      <c r="LYC79" s="242"/>
      <c r="LYD79" s="242"/>
      <c r="LYE79" s="242"/>
      <c r="LYF79" s="242"/>
      <c r="LYG79" s="242"/>
      <c r="LYH79" s="242"/>
      <c r="LYI79" s="242"/>
      <c r="LYJ79" s="242"/>
      <c r="LYK79" s="242"/>
      <c r="LYL79" s="242"/>
      <c r="LYM79" s="242"/>
      <c r="LYN79" s="242"/>
      <c r="LYO79" s="242"/>
      <c r="LYP79" s="242"/>
      <c r="LYQ79" s="242"/>
      <c r="LYR79" s="242"/>
      <c r="LYS79" s="242"/>
      <c r="LYT79" s="242"/>
      <c r="LYU79" s="242"/>
      <c r="LYV79" s="242"/>
      <c r="LYW79" s="242"/>
      <c r="LYX79" s="242"/>
      <c r="LYY79" s="242"/>
      <c r="LYZ79" s="242"/>
      <c r="LZA79" s="242"/>
      <c r="LZB79" s="242"/>
      <c r="LZC79" s="242"/>
      <c r="LZD79" s="242"/>
      <c r="LZE79" s="242"/>
      <c r="LZF79" s="242"/>
      <c r="LZG79" s="242"/>
      <c r="LZH79" s="242"/>
      <c r="LZI79" s="242"/>
      <c r="LZJ79" s="242"/>
      <c r="LZK79" s="242"/>
      <c r="LZL79" s="242"/>
      <c r="LZM79" s="242"/>
      <c r="LZN79" s="242"/>
      <c r="LZO79" s="242"/>
      <c r="LZP79" s="242"/>
      <c r="LZQ79" s="242"/>
      <c r="LZR79" s="242"/>
      <c r="LZS79" s="242"/>
      <c r="LZT79" s="242"/>
      <c r="LZU79" s="242"/>
      <c r="LZV79" s="242"/>
      <c r="LZW79" s="242"/>
      <c r="LZX79" s="242"/>
      <c r="LZY79" s="242"/>
      <c r="LZZ79" s="242"/>
      <c r="MAA79" s="242"/>
      <c r="MAB79" s="242"/>
      <c r="MAC79" s="242"/>
      <c r="MAD79" s="242"/>
      <c r="MAE79" s="242"/>
      <c r="MAF79" s="242"/>
      <c r="MAG79" s="242"/>
      <c r="MAH79" s="242"/>
      <c r="MAI79" s="242"/>
      <c r="MAJ79" s="242"/>
      <c r="MAK79" s="242"/>
      <c r="MAL79" s="242"/>
      <c r="MAM79" s="242"/>
      <c r="MAN79" s="242"/>
      <c r="MAO79" s="242"/>
      <c r="MAP79" s="242"/>
      <c r="MAQ79" s="242"/>
      <c r="MAR79" s="242"/>
      <c r="MAS79" s="242"/>
      <c r="MAT79" s="242"/>
      <c r="MAU79" s="242"/>
      <c r="MAV79" s="242"/>
      <c r="MAW79" s="242"/>
      <c r="MAX79" s="242"/>
      <c r="MAY79" s="242"/>
      <c r="MAZ79" s="242"/>
      <c r="MBA79" s="242"/>
      <c r="MBB79" s="242"/>
      <c r="MBC79" s="242"/>
      <c r="MBD79" s="242"/>
      <c r="MBE79" s="242"/>
      <c r="MBF79" s="242"/>
      <c r="MBG79" s="242"/>
      <c r="MBH79" s="242"/>
      <c r="MBI79" s="242"/>
      <c r="MBJ79" s="242"/>
      <c r="MBK79" s="242"/>
      <c r="MBL79" s="242"/>
      <c r="MBM79" s="242"/>
      <c r="MBN79" s="242"/>
      <c r="MBO79" s="242"/>
      <c r="MBP79" s="242"/>
      <c r="MBQ79" s="242"/>
      <c r="MBR79" s="242"/>
      <c r="MBS79" s="242"/>
      <c r="MBT79" s="242"/>
      <c r="MBU79" s="242"/>
      <c r="MBV79" s="242"/>
      <c r="MBW79" s="242"/>
      <c r="MBX79" s="242"/>
      <c r="MBY79" s="242"/>
      <c r="MBZ79" s="242"/>
      <c r="MCA79" s="242"/>
      <c r="MCB79" s="242"/>
      <c r="MCC79" s="242"/>
      <c r="MCD79" s="242"/>
      <c r="MCE79" s="242"/>
      <c r="MCF79" s="242"/>
      <c r="MCG79" s="242"/>
      <c r="MCH79" s="242"/>
      <c r="MCI79" s="242"/>
      <c r="MCJ79" s="242"/>
      <c r="MCK79" s="242"/>
      <c r="MCL79" s="242"/>
      <c r="MCM79" s="242"/>
      <c r="MCN79" s="242"/>
      <c r="MCO79" s="242"/>
      <c r="MCP79" s="242"/>
      <c r="MCQ79" s="242"/>
      <c r="MCR79" s="242"/>
      <c r="MCS79" s="242"/>
      <c r="MCT79" s="242"/>
      <c r="MCU79" s="242"/>
      <c r="MCV79" s="242"/>
      <c r="MCW79" s="242"/>
      <c r="MCX79" s="242"/>
      <c r="MCY79" s="242"/>
      <c r="MCZ79" s="242"/>
      <c r="MDA79" s="242"/>
      <c r="MDB79" s="242"/>
      <c r="MDC79" s="242"/>
      <c r="MDD79" s="242"/>
      <c r="MDE79" s="242"/>
      <c r="MDF79" s="242"/>
      <c r="MDG79" s="242"/>
      <c r="MDH79" s="242"/>
      <c r="MDI79" s="242"/>
      <c r="MDJ79" s="242"/>
      <c r="MDK79" s="242"/>
      <c r="MDL79" s="242"/>
      <c r="MDM79" s="242"/>
      <c r="MDN79" s="242"/>
      <c r="MDO79" s="242"/>
      <c r="MDP79" s="242"/>
      <c r="MDQ79" s="242"/>
      <c r="MDR79" s="242"/>
      <c r="MDS79" s="242"/>
      <c r="MDT79" s="242"/>
      <c r="MDU79" s="242"/>
      <c r="MDV79" s="242"/>
      <c r="MDW79" s="242"/>
      <c r="MDX79" s="242"/>
      <c r="MDY79" s="242"/>
      <c r="MDZ79" s="242"/>
      <c r="MEA79" s="242"/>
      <c r="MEB79" s="242"/>
      <c r="MEC79" s="242"/>
      <c r="MED79" s="242"/>
      <c r="MEE79" s="242"/>
      <c r="MEF79" s="242"/>
      <c r="MEG79" s="242"/>
      <c r="MEH79" s="242"/>
      <c r="MEI79" s="242"/>
      <c r="MEJ79" s="242"/>
      <c r="MEK79" s="242"/>
      <c r="MEL79" s="242"/>
      <c r="MEM79" s="242"/>
      <c r="MEN79" s="242"/>
      <c r="MEO79" s="242"/>
      <c r="MEP79" s="242"/>
      <c r="MEQ79" s="242"/>
      <c r="MER79" s="242"/>
      <c r="MES79" s="242"/>
      <c r="MET79" s="242"/>
      <c r="MEU79" s="242"/>
      <c r="MEV79" s="242"/>
      <c r="MEW79" s="242"/>
      <c r="MEX79" s="242"/>
      <c r="MEY79" s="242"/>
      <c r="MEZ79" s="242"/>
      <c r="MFA79" s="242"/>
      <c r="MFB79" s="242"/>
      <c r="MFC79" s="242"/>
      <c r="MFD79" s="242"/>
      <c r="MFE79" s="242"/>
      <c r="MFF79" s="242"/>
      <c r="MFG79" s="242"/>
      <c r="MFH79" s="242"/>
      <c r="MFI79" s="242"/>
      <c r="MFJ79" s="242"/>
      <c r="MFK79" s="242"/>
      <c r="MFL79" s="242"/>
      <c r="MFM79" s="242"/>
      <c r="MFN79" s="242"/>
      <c r="MFO79" s="242"/>
      <c r="MFP79" s="242"/>
      <c r="MFQ79" s="242"/>
      <c r="MFR79" s="242"/>
      <c r="MFS79" s="242"/>
      <c r="MFT79" s="242"/>
      <c r="MFU79" s="242"/>
      <c r="MFV79" s="242"/>
      <c r="MFW79" s="242"/>
      <c r="MFX79" s="242"/>
      <c r="MFY79" s="242"/>
      <c r="MFZ79" s="242"/>
      <c r="MGA79" s="242"/>
      <c r="MGB79" s="242"/>
      <c r="MGC79" s="242"/>
      <c r="MGD79" s="242"/>
      <c r="MGE79" s="242"/>
      <c r="MGF79" s="242"/>
      <c r="MGG79" s="242"/>
      <c r="MGH79" s="242"/>
      <c r="MGI79" s="242"/>
      <c r="MGJ79" s="242"/>
      <c r="MGK79" s="242"/>
      <c r="MGL79" s="242"/>
      <c r="MGM79" s="242"/>
      <c r="MGN79" s="242"/>
      <c r="MGO79" s="242"/>
      <c r="MGP79" s="242"/>
      <c r="MGQ79" s="242"/>
      <c r="MGR79" s="242"/>
      <c r="MGS79" s="242"/>
      <c r="MGT79" s="242"/>
      <c r="MGU79" s="242"/>
      <c r="MGV79" s="242"/>
      <c r="MGW79" s="242"/>
      <c r="MGX79" s="242"/>
      <c r="MGY79" s="242"/>
      <c r="MGZ79" s="242"/>
      <c r="MHA79" s="242"/>
      <c r="MHB79" s="242"/>
      <c r="MHC79" s="242"/>
      <c r="MHD79" s="242"/>
      <c r="MHE79" s="242"/>
      <c r="MHF79" s="242"/>
      <c r="MHG79" s="242"/>
      <c r="MHH79" s="242"/>
      <c r="MHI79" s="242"/>
      <c r="MHJ79" s="242"/>
      <c r="MHK79" s="242"/>
      <c r="MHL79" s="242"/>
      <c r="MHM79" s="242"/>
      <c r="MHN79" s="242"/>
      <c r="MHO79" s="242"/>
      <c r="MHP79" s="242"/>
      <c r="MHQ79" s="242"/>
      <c r="MHR79" s="242"/>
      <c r="MHS79" s="242"/>
      <c r="MHT79" s="242"/>
      <c r="MHU79" s="242"/>
      <c r="MHV79" s="242"/>
      <c r="MHW79" s="242"/>
      <c r="MHX79" s="242"/>
      <c r="MHY79" s="242"/>
      <c r="MHZ79" s="242"/>
      <c r="MIA79" s="242"/>
      <c r="MIB79" s="242"/>
      <c r="MIC79" s="242"/>
      <c r="MID79" s="242"/>
      <c r="MIE79" s="242"/>
      <c r="MIF79" s="242"/>
      <c r="MIG79" s="242"/>
      <c r="MIH79" s="242"/>
      <c r="MII79" s="242"/>
      <c r="MIJ79" s="242"/>
      <c r="MIK79" s="242"/>
      <c r="MIL79" s="242"/>
      <c r="MIM79" s="242"/>
      <c r="MIN79" s="242"/>
      <c r="MIO79" s="242"/>
      <c r="MIP79" s="242"/>
      <c r="MIQ79" s="242"/>
      <c r="MIR79" s="242"/>
      <c r="MIS79" s="242"/>
      <c r="MIT79" s="242"/>
      <c r="MIU79" s="242"/>
      <c r="MIV79" s="242"/>
      <c r="MIW79" s="242"/>
      <c r="MIX79" s="242"/>
      <c r="MIY79" s="242"/>
      <c r="MIZ79" s="242"/>
      <c r="MJA79" s="242"/>
      <c r="MJB79" s="242"/>
      <c r="MJC79" s="242"/>
      <c r="MJD79" s="242"/>
      <c r="MJE79" s="242"/>
      <c r="MJF79" s="242"/>
      <c r="MJG79" s="242"/>
      <c r="MJH79" s="242"/>
      <c r="MJI79" s="242"/>
      <c r="MJJ79" s="242"/>
      <c r="MJK79" s="242"/>
      <c r="MJL79" s="242"/>
      <c r="MJM79" s="242"/>
      <c r="MJN79" s="242"/>
      <c r="MJO79" s="242"/>
      <c r="MJP79" s="242"/>
      <c r="MJQ79" s="242"/>
      <c r="MJR79" s="242"/>
      <c r="MJS79" s="242"/>
      <c r="MJT79" s="242"/>
      <c r="MJU79" s="242"/>
      <c r="MJV79" s="242"/>
      <c r="MJW79" s="242"/>
      <c r="MJX79" s="242"/>
      <c r="MJY79" s="242"/>
      <c r="MJZ79" s="242"/>
      <c r="MKA79" s="242"/>
      <c r="MKB79" s="242"/>
      <c r="MKC79" s="242"/>
      <c r="MKD79" s="242"/>
      <c r="MKE79" s="242"/>
      <c r="MKF79" s="242"/>
      <c r="MKG79" s="242"/>
      <c r="MKH79" s="242"/>
      <c r="MKI79" s="242"/>
      <c r="MKJ79" s="242"/>
      <c r="MKK79" s="242"/>
      <c r="MKL79" s="242"/>
      <c r="MKM79" s="242"/>
      <c r="MKN79" s="242"/>
      <c r="MKO79" s="242"/>
      <c r="MKP79" s="242"/>
      <c r="MKQ79" s="242"/>
      <c r="MKR79" s="242"/>
      <c r="MKS79" s="242"/>
      <c r="MKT79" s="242"/>
      <c r="MKU79" s="242"/>
      <c r="MKV79" s="242"/>
      <c r="MKW79" s="242"/>
      <c r="MKX79" s="242"/>
      <c r="MKY79" s="242"/>
      <c r="MKZ79" s="242"/>
      <c r="MLA79" s="242"/>
      <c r="MLB79" s="242"/>
      <c r="MLC79" s="242"/>
      <c r="MLD79" s="242"/>
      <c r="MLE79" s="242"/>
      <c r="MLF79" s="242"/>
      <c r="MLG79" s="242"/>
      <c r="MLH79" s="242"/>
      <c r="MLI79" s="242"/>
      <c r="MLJ79" s="242"/>
      <c r="MLK79" s="242"/>
      <c r="MLL79" s="242"/>
      <c r="MLM79" s="242"/>
      <c r="MLN79" s="242"/>
      <c r="MLO79" s="242"/>
      <c r="MLP79" s="242"/>
      <c r="MLQ79" s="242"/>
      <c r="MLR79" s="242"/>
      <c r="MLS79" s="242"/>
      <c r="MLT79" s="242"/>
      <c r="MLU79" s="242"/>
      <c r="MLV79" s="242"/>
      <c r="MLW79" s="242"/>
      <c r="MLX79" s="242"/>
      <c r="MLY79" s="242"/>
      <c r="MLZ79" s="242"/>
      <c r="MMA79" s="242"/>
      <c r="MMB79" s="242"/>
      <c r="MMC79" s="242"/>
      <c r="MMD79" s="242"/>
      <c r="MME79" s="242"/>
      <c r="MMF79" s="242"/>
      <c r="MMG79" s="242"/>
      <c r="MMH79" s="242"/>
      <c r="MMI79" s="242"/>
      <c r="MMJ79" s="242"/>
      <c r="MMK79" s="242"/>
      <c r="MML79" s="242"/>
      <c r="MMM79" s="242"/>
      <c r="MMN79" s="242"/>
      <c r="MMO79" s="242"/>
      <c r="MMP79" s="242"/>
      <c r="MMQ79" s="242"/>
      <c r="MMR79" s="242"/>
      <c r="MMS79" s="242"/>
      <c r="MMT79" s="242"/>
      <c r="MMU79" s="242"/>
      <c r="MMV79" s="242"/>
      <c r="MMW79" s="242"/>
      <c r="MMX79" s="242"/>
      <c r="MMY79" s="242"/>
      <c r="MMZ79" s="242"/>
      <c r="MNA79" s="242"/>
      <c r="MNB79" s="242"/>
      <c r="MNC79" s="242"/>
      <c r="MND79" s="242"/>
      <c r="MNE79" s="242"/>
      <c r="MNF79" s="242"/>
      <c r="MNG79" s="242"/>
      <c r="MNH79" s="242"/>
      <c r="MNI79" s="242"/>
      <c r="MNJ79" s="242"/>
      <c r="MNK79" s="242"/>
      <c r="MNL79" s="242"/>
      <c r="MNM79" s="242"/>
      <c r="MNN79" s="242"/>
      <c r="MNO79" s="242"/>
      <c r="MNP79" s="242"/>
      <c r="MNQ79" s="242"/>
      <c r="MNR79" s="242"/>
      <c r="MNS79" s="242"/>
      <c r="MNT79" s="242"/>
      <c r="MNU79" s="242"/>
      <c r="MNV79" s="242"/>
      <c r="MNW79" s="242"/>
      <c r="MNX79" s="242"/>
      <c r="MNY79" s="242"/>
      <c r="MNZ79" s="242"/>
      <c r="MOA79" s="242"/>
      <c r="MOB79" s="242"/>
      <c r="MOC79" s="242"/>
      <c r="MOD79" s="242"/>
      <c r="MOE79" s="242"/>
      <c r="MOF79" s="242"/>
      <c r="MOG79" s="242"/>
      <c r="MOH79" s="242"/>
      <c r="MOI79" s="242"/>
      <c r="MOJ79" s="242"/>
      <c r="MOK79" s="242"/>
      <c r="MOL79" s="242"/>
      <c r="MOM79" s="242"/>
      <c r="MON79" s="242"/>
      <c r="MOO79" s="242"/>
      <c r="MOP79" s="242"/>
      <c r="MOQ79" s="242"/>
      <c r="MOR79" s="242"/>
      <c r="MOS79" s="242"/>
      <c r="MOT79" s="242"/>
      <c r="MOU79" s="242"/>
      <c r="MOV79" s="242"/>
      <c r="MOW79" s="242"/>
      <c r="MOX79" s="242"/>
      <c r="MOY79" s="242"/>
      <c r="MOZ79" s="242"/>
      <c r="MPA79" s="242"/>
      <c r="MPB79" s="242"/>
      <c r="MPC79" s="242"/>
      <c r="MPD79" s="242"/>
      <c r="MPE79" s="242"/>
      <c r="MPF79" s="242"/>
      <c r="MPG79" s="242"/>
      <c r="MPH79" s="242"/>
      <c r="MPI79" s="242"/>
      <c r="MPJ79" s="242"/>
      <c r="MPK79" s="242"/>
      <c r="MPL79" s="242"/>
      <c r="MPM79" s="242"/>
      <c r="MPN79" s="242"/>
      <c r="MPO79" s="242"/>
      <c r="MPP79" s="242"/>
      <c r="MPQ79" s="242"/>
      <c r="MPR79" s="242"/>
      <c r="MPS79" s="242"/>
      <c r="MPT79" s="242"/>
      <c r="MPU79" s="242"/>
      <c r="MPV79" s="242"/>
      <c r="MPW79" s="242"/>
      <c r="MPX79" s="242"/>
      <c r="MPY79" s="242"/>
      <c r="MPZ79" s="242"/>
      <c r="MQA79" s="242"/>
      <c r="MQB79" s="242"/>
      <c r="MQC79" s="242"/>
      <c r="MQD79" s="242"/>
      <c r="MQE79" s="242"/>
      <c r="MQF79" s="242"/>
      <c r="MQG79" s="242"/>
      <c r="MQH79" s="242"/>
      <c r="MQI79" s="242"/>
      <c r="MQJ79" s="242"/>
      <c r="MQK79" s="242"/>
      <c r="MQL79" s="242"/>
      <c r="MQM79" s="242"/>
      <c r="MQN79" s="242"/>
      <c r="MQO79" s="242"/>
      <c r="MQP79" s="242"/>
      <c r="MQQ79" s="242"/>
      <c r="MQR79" s="242"/>
      <c r="MQS79" s="242"/>
      <c r="MQT79" s="242"/>
      <c r="MQU79" s="242"/>
      <c r="MQV79" s="242"/>
      <c r="MQW79" s="242"/>
      <c r="MQX79" s="242"/>
      <c r="MQY79" s="242"/>
      <c r="MQZ79" s="242"/>
      <c r="MRA79" s="242"/>
      <c r="MRB79" s="242"/>
      <c r="MRC79" s="242"/>
      <c r="MRD79" s="242"/>
      <c r="MRE79" s="242"/>
      <c r="MRF79" s="242"/>
      <c r="MRG79" s="242"/>
      <c r="MRH79" s="242"/>
      <c r="MRI79" s="242"/>
      <c r="MRJ79" s="242"/>
      <c r="MRK79" s="242"/>
      <c r="MRL79" s="242"/>
      <c r="MRM79" s="242"/>
      <c r="MRN79" s="242"/>
      <c r="MRO79" s="242"/>
      <c r="MRP79" s="242"/>
      <c r="MRQ79" s="242"/>
      <c r="MRR79" s="242"/>
      <c r="MRS79" s="242"/>
      <c r="MRT79" s="242"/>
      <c r="MRU79" s="242"/>
      <c r="MRV79" s="242"/>
      <c r="MRW79" s="242"/>
      <c r="MRX79" s="242"/>
      <c r="MRY79" s="242"/>
      <c r="MRZ79" s="242"/>
      <c r="MSA79" s="242"/>
      <c r="MSB79" s="242"/>
      <c r="MSC79" s="242"/>
      <c r="MSD79" s="242"/>
      <c r="MSE79" s="242"/>
      <c r="MSF79" s="242"/>
      <c r="MSG79" s="242"/>
      <c r="MSH79" s="242"/>
      <c r="MSI79" s="242"/>
      <c r="MSJ79" s="242"/>
      <c r="MSK79" s="242"/>
      <c r="MSL79" s="242"/>
      <c r="MSM79" s="242"/>
      <c r="MSN79" s="242"/>
      <c r="MSO79" s="242"/>
      <c r="MSP79" s="242"/>
      <c r="MSQ79" s="242"/>
      <c r="MSR79" s="242"/>
      <c r="MSS79" s="242"/>
      <c r="MST79" s="242"/>
      <c r="MSU79" s="242"/>
      <c r="MSV79" s="242"/>
      <c r="MSW79" s="242"/>
      <c r="MSX79" s="242"/>
      <c r="MSY79" s="242"/>
      <c r="MSZ79" s="242"/>
      <c r="MTA79" s="242"/>
      <c r="MTB79" s="242"/>
      <c r="MTC79" s="242"/>
      <c r="MTD79" s="242"/>
      <c r="MTE79" s="242"/>
      <c r="MTF79" s="242"/>
      <c r="MTG79" s="242"/>
      <c r="MTH79" s="242"/>
      <c r="MTI79" s="242"/>
      <c r="MTJ79" s="242"/>
      <c r="MTK79" s="242"/>
      <c r="MTL79" s="242"/>
      <c r="MTM79" s="242"/>
      <c r="MTN79" s="242"/>
      <c r="MTO79" s="242"/>
      <c r="MTP79" s="242"/>
      <c r="MTQ79" s="242"/>
      <c r="MTR79" s="242"/>
      <c r="MTS79" s="242"/>
      <c r="MTT79" s="242"/>
      <c r="MTU79" s="242"/>
      <c r="MTV79" s="242"/>
      <c r="MTW79" s="242"/>
      <c r="MTX79" s="242"/>
      <c r="MTY79" s="242"/>
      <c r="MTZ79" s="242"/>
      <c r="MUA79" s="242"/>
      <c r="MUB79" s="242"/>
      <c r="MUC79" s="242"/>
      <c r="MUD79" s="242"/>
      <c r="MUE79" s="242"/>
      <c r="MUF79" s="242"/>
      <c r="MUG79" s="242"/>
      <c r="MUH79" s="242"/>
      <c r="MUI79" s="242"/>
      <c r="MUJ79" s="242"/>
      <c r="MUK79" s="242"/>
      <c r="MUL79" s="242"/>
      <c r="MUM79" s="242"/>
      <c r="MUN79" s="242"/>
      <c r="MUO79" s="242"/>
      <c r="MUP79" s="242"/>
      <c r="MUQ79" s="242"/>
      <c r="MUR79" s="242"/>
      <c r="MUS79" s="242"/>
      <c r="MUT79" s="242"/>
      <c r="MUU79" s="242"/>
      <c r="MUV79" s="242"/>
      <c r="MUW79" s="242"/>
      <c r="MUX79" s="242"/>
      <c r="MUY79" s="242"/>
      <c r="MUZ79" s="242"/>
      <c r="MVA79" s="242"/>
      <c r="MVB79" s="242"/>
      <c r="MVC79" s="242"/>
      <c r="MVD79" s="242"/>
      <c r="MVE79" s="242"/>
      <c r="MVF79" s="242"/>
      <c r="MVG79" s="242"/>
      <c r="MVH79" s="242"/>
      <c r="MVI79" s="242"/>
      <c r="MVJ79" s="242"/>
      <c r="MVK79" s="242"/>
      <c r="MVL79" s="242"/>
      <c r="MVM79" s="242"/>
      <c r="MVN79" s="242"/>
      <c r="MVO79" s="242"/>
      <c r="MVP79" s="242"/>
      <c r="MVQ79" s="242"/>
      <c r="MVR79" s="242"/>
      <c r="MVS79" s="242"/>
      <c r="MVT79" s="242"/>
      <c r="MVU79" s="242"/>
      <c r="MVV79" s="242"/>
      <c r="MVW79" s="242"/>
      <c r="MVX79" s="242"/>
      <c r="MVY79" s="242"/>
      <c r="MVZ79" s="242"/>
      <c r="MWA79" s="242"/>
      <c r="MWB79" s="242"/>
      <c r="MWC79" s="242"/>
      <c r="MWD79" s="242"/>
      <c r="MWE79" s="242"/>
      <c r="MWF79" s="242"/>
      <c r="MWG79" s="242"/>
      <c r="MWH79" s="242"/>
      <c r="MWI79" s="242"/>
      <c r="MWJ79" s="242"/>
      <c r="MWK79" s="242"/>
      <c r="MWL79" s="242"/>
      <c r="MWM79" s="242"/>
      <c r="MWN79" s="242"/>
      <c r="MWO79" s="242"/>
      <c r="MWP79" s="242"/>
      <c r="MWQ79" s="242"/>
      <c r="MWR79" s="242"/>
      <c r="MWS79" s="242"/>
      <c r="MWT79" s="242"/>
      <c r="MWU79" s="242"/>
      <c r="MWV79" s="242"/>
      <c r="MWW79" s="242"/>
      <c r="MWX79" s="242"/>
      <c r="MWY79" s="242"/>
      <c r="MWZ79" s="242"/>
      <c r="MXA79" s="242"/>
      <c r="MXB79" s="242"/>
      <c r="MXC79" s="242"/>
      <c r="MXD79" s="242"/>
      <c r="MXE79" s="242"/>
      <c r="MXF79" s="242"/>
      <c r="MXG79" s="242"/>
      <c r="MXH79" s="242"/>
      <c r="MXI79" s="242"/>
      <c r="MXJ79" s="242"/>
      <c r="MXK79" s="242"/>
      <c r="MXL79" s="242"/>
      <c r="MXM79" s="242"/>
      <c r="MXN79" s="242"/>
      <c r="MXO79" s="242"/>
      <c r="MXP79" s="242"/>
      <c r="MXQ79" s="242"/>
      <c r="MXR79" s="242"/>
      <c r="MXS79" s="242"/>
      <c r="MXT79" s="242"/>
      <c r="MXU79" s="242"/>
      <c r="MXV79" s="242"/>
      <c r="MXW79" s="242"/>
      <c r="MXX79" s="242"/>
      <c r="MXY79" s="242"/>
      <c r="MXZ79" s="242"/>
      <c r="MYA79" s="242"/>
      <c r="MYB79" s="242"/>
      <c r="MYC79" s="242"/>
      <c r="MYD79" s="242"/>
      <c r="MYE79" s="242"/>
      <c r="MYF79" s="242"/>
      <c r="MYG79" s="242"/>
      <c r="MYH79" s="242"/>
      <c r="MYI79" s="242"/>
      <c r="MYJ79" s="242"/>
      <c r="MYK79" s="242"/>
      <c r="MYL79" s="242"/>
      <c r="MYM79" s="242"/>
      <c r="MYN79" s="242"/>
      <c r="MYO79" s="242"/>
      <c r="MYP79" s="242"/>
      <c r="MYQ79" s="242"/>
      <c r="MYR79" s="242"/>
      <c r="MYS79" s="242"/>
      <c r="MYT79" s="242"/>
      <c r="MYU79" s="242"/>
      <c r="MYV79" s="242"/>
      <c r="MYW79" s="242"/>
      <c r="MYX79" s="242"/>
      <c r="MYY79" s="242"/>
      <c r="MYZ79" s="242"/>
      <c r="MZA79" s="242"/>
      <c r="MZB79" s="242"/>
      <c r="MZC79" s="242"/>
      <c r="MZD79" s="242"/>
      <c r="MZE79" s="242"/>
      <c r="MZF79" s="242"/>
      <c r="MZG79" s="242"/>
      <c r="MZH79" s="242"/>
      <c r="MZI79" s="242"/>
      <c r="MZJ79" s="242"/>
      <c r="MZK79" s="242"/>
      <c r="MZL79" s="242"/>
      <c r="MZM79" s="242"/>
      <c r="MZN79" s="242"/>
      <c r="MZO79" s="242"/>
      <c r="MZP79" s="242"/>
      <c r="MZQ79" s="242"/>
      <c r="MZR79" s="242"/>
      <c r="MZS79" s="242"/>
      <c r="MZT79" s="242"/>
      <c r="MZU79" s="242"/>
      <c r="MZV79" s="242"/>
      <c r="MZW79" s="242"/>
      <c r="MZX79" s="242"/>
      <c r="MZY79" s="242"/>
      <c r="MZZ79" s="242"/>
      <c r="NAA79" s="242"/>
      <c r="NAB79" s="242"/>
      <c r="NAC79" s="242"/>
      <c r="NAD79" s="242"/>
      <c r="NAE79" s="242"/>
      <c r="NAF79" s="242"/>
      <c r="NAG79" s="242"/>
      <c r="NAH79" s="242"/>
      <c r="NAI79" s="242"/>
      <c r="NAJ79" s="242"/>
      <c r="NAK79" s="242"/>
      <c r="NAL79" s="242"/>
      <c r="NAM79" s="242"/>
      <c r="NAN79" s="242"/>
      <c r="NAO79" s="242"/>
      <c r="NAP79" s="242"/>
      <c r="NAQ79" s="242"/>
      <c r="NAR79" s="242"/>
      <c r="NAS79" s="242"/>
      <c r="NAT79" s="242"/>
      <c r="NAU79" s="242"/>
      <c r="NAV79" s="242"/>
      <c r="NAW79" s="242"/>
      <c r="NAX79" s="242"/>
      <c r="NAY79" s="242"/>
      <c r="NAZ79" s="242"/>
      <c r="NBA79" s="242"/>
      <c r="NBB79" s="242"/>
      <c r="NBC79" s="242"/>
      <c r="NBD79" s="242"/>
      <c r="NBE79" s="242"/>
      <c r="NBF79" s="242"/>
      <c r="NBG79" s="242"/>
      <c r="NBH79" s="242"/>
      <c r="NBI79" s="242"/>
      <c r="NBJ79" s="242"/>
      <c r="NBK79" s="242"/>
      <c r="NBL79" s="242"/>
      <c r="NBM79" s="242"/>
      <c r="NBN79" s="242"/>
      <c r="NBO79" s="242"/>
      <c r="NBP79" s="242"/>
      <c r="NBQ79" s="242"/>
      <c r="NBR79" s="242"/>
      <c r="NBS79" s="242"/>
      <c r="NBT79" s="242"/>
      <c r="NBU79" s="242"/>
      <c r="NBV79" s="242"/>
      <c r="NBW79" s="242"/>
      <c r="NBX79" s="242"/>
      <c r="NBY79" s="242"/>
      <c r="NBZ79" s="242"/>
      <c r="NCA79" s="242"/>
      <c r="NCB79" s="242"/>
      <c r="NCC79" s="242"/>
      <c r="NCD79" s="242"/>
      <c r="NCE79" s="242"/>
      <c r="NCF79" s="242"/>
      <c r="NCG79" s="242"/>
      <c r="NCH79" s="242"/>
      <c r="NCI79" s="242"/>
      <c r="NCJ79" s="242"/>
      <c r="NCK79" s="242"/>
      <c r="NCL79" s="242"/>
      <c r="NCM79" s="242"/>
      <c r="NCN79" s="242"/>
      <c r="NCO79" s="242"/>
      <c r="NCP79" s="242"/>
      <c r="NCQ79" s="242"/>
      <c r="NCR79" s="242"/>
      <c r="NCS79" s="242"/>
      <c r="NCT79" s="242"/>
      <c r="NCU79" s="242"/>
      <c r="NCV79" s="242"/>
      <c r="NCW79" s="242"/>
      <c r="NCX79" s="242"/>
      <c r="NCY79" s="242"/>
      <c r="NCZ79" s="242"/>
      <c r="NDA79" s="242"/>
      <c r="NDB79" s="242"/>
      <c r="NDC79" s="242"/>
      <c r="NDD79" s="242"/>
      <c r="NDE79" s="242"/>
      <c r="NDF79" s="242"/>
      <c r="NDG79" s="242"/>
      <c r="NDH79" s="242"/>
      <c r="NDI79" s="242"/>
      <c r="NDJ79" s="242"/>
      <c r="NDK79" s="242"/>
      <c r="NDL79" s="242"/>
      <c r="NDM79" s="242"/>
      <c r="NDN79" s="242"/>
      <c r="NDO79" s="242"/>
      <c r="NDP79" s="242"/>
      <c r="NDQ79" s="242"/>
      <c r="NDR79" s="242"/>
      <c r="NDS79" s="242"/>
      <c r="NDT79" s="242"/>
      <c r="NDU79" s="242"/>
      <c r="NDV79" s="242"/>
      <c r="NDW79" s="242"/>
      <c r="NDX79" s="242"/>
      <c r="NDY79" s="242"/>
      <c r="NDZ79" s="242"/>
      <c r="NEA79" s="242"/>
      <c r="NEB79" s="242"/>
      <c r="NEC79" s="242"/>
      <c r="NED79" s="242"/>
      <c r="NEE79" s="242"/>
      <c r="NEF79" s="242"/>
      <c r="NEG79" s="242"/>
      <c r="NEH79" s="242"/>
      <c r="NEI79" s="242"/>
      <c r="NEJ79" s="242"/>
      <c r="NEK79" s="242"/>
      <c r="NEL79" s="242"/>
      <c r="NEM79" s="242"/>
      <c r="NEN79" s="242"/>
      <c r="NEO79" s="242"/>
      <c r="NEP79" s="242"/>
      <c r="NEQ79" s="242"/>
      <c r="NER79" s="242"/>
      <c r="NES79" s="242"/>
      <c r="NET79" s="242"/>
      <c r="NEU79" s="242"/>
      <c r="NEV79" s="242"/>
      <c r="NEW79" s="242"/>
      <c r="NEX79" s="242"/>
      <c r="NEY79" s="242"/>
      <c r="NEZ79" s="242"/>
      <c r="NFA79" s="242"/>
      <c r="NFB79" s="242"/>
      <c r="NFC79" s="242"/>
      <c r="NFD79" s="242"/>
      <c r="NFE79" s="242"/>
      <c r="NFF79" s="242"/>
      <c r="NFG79" s="242"/>
      <c r="NFH79" s="242"/>
      <c r="NFI79" s="242"/>
      <c r="NFJ79" s="242"/>
      <c r="NFK79" s="242"/>
      <c r="NFL79" s="242"/>
      <c r="NFM79" s="242"/>
      <c r="NFN79" s="242"/>
      <c r="NFO79" s="242"/>
      <c r="NFP79" s="242"/>
      <c r="NFQ79" s="242"/>
      <c r="NFR79" s="242"/>
      <c r="NFS79" s="242"/>
      <c r="NFT79" s="242"/>
      <c r="NFU79" s="242"/>
      <c r="NFV79" s="242"/>
      <c r="NFW79" s="242"/>
      <c r="NFX79" s="242"/>
      <c r="NFY79" s="242"/>
      <c r="NFZ79" s="242"/>
      <c r="NGA79" s="242"/>
      <c r="NGB79" s="242"/>
      <c r="NGC79" s="242"/>
      <c r="NGD79" s="242"/>
      <c r="NGE79" s="242"/>
      <c r="NGF79" s="242"/>
      <c r="NGG79" s="242"/>
      <c r="NGH79" s="242"/>
      <c r="NGI79" s="242"/>
      <c r="NGJ79" s="242"/>
      <c r="NGK79" s="242"/>
      <c r="NGL79" s="242"/>
      <c r="NGM79" s="242"/>
      <c r="NGN79" s="242"/>
      <c r="NGO79" s="242"/>
      <c r="NGP79" s="242"/>
      <c r="NGQ79" s="242"/>
      <c r="NGR79" s="242"/>
      <c r="NGS79" s="242"/>
      <c r="NGT79" s="242"/>
      <c r="NGU79" s="242"/>
      <c r="NGV79" s="242"/>
      <c r="NGW79" s="242"/>
      <c r="NGX79" s="242"/>
      <c r="NGY79" s="242"/>
      <c r="NGZ79" s="242"/>
      <c r="NHA79" s="242"/>
      <c r="NHB79" s="242"/>
      <c r="NHC79" s="242"/>
      <c r="NHD79" s="242"/>
      <c r="NHE79" s="242"/>
      <c r="NHF79" s="242"/>
      <c r="NHG79" s="242"/>
      <c r="NHH79" s="242"/>
      <c r="NHI79" s="242"/>
      <c r="NHJ79" s="242"/>
      <c r="NHK79" s="242"/>
      <c r="NHL79" s="242"/>
      <c r="NHM79" s="242"/>
      <c r="NHN79" s="242"/>
      <c r="NHO79" s="242"/>
      <c r="NHP79" s="242"/>
      <c r="NHQ79" s="242"/>
      <c r="NHR79" s="242"/>
      <c r="NHS79" s="242"/>
      <c r="NHT79" s="242"/>
      <c r="NHU79" s="242"/>
      <c r="NHV79" s="242"/>
      <c r="NHW79" s="242"/>
      <c r="NHX79" s="242"/>
      <c r="NHY79" s="242"/>
      <c r="NHZ79" s="242"/>
      <c r="NIA79" s="242"/>
      <c r="NIB79" s="242"/>
      <c r="NIC79" s="242"/>
      <c r="NID79" s="242"/>
      <c r="NIE79" s="242"/>
      <c r="NIF79" s="242"/>
      <c r="NIG79" s="242"/>
      <c r="NIH79" s="242"/>
      <c r="NII79" s="242"/>
      <c r="NIJ79" s="242"/>
      <c r="NIK79" s="242"/>
      <c r="NIL79" s="242"/>
      <c r="NIM79" s="242"/>
      <c r="NIN79" s="242"/>
      <c r="NIO79" s="242"/>
      <c r="NIP79" s="242"/>
      <c r="NIQ79" s="242"/>
      <c r="NIR79" s="242"/>
      <c r="NIS79" s="242"/>
      <c r="NIT79" s="242"/>
      <c r="NIU79" s="242"/>
      <c r="NIV79" s="242"/>
      <c r="NIW79" s="242"/>
      <c r="NIX79" s="242"/>
      <c r="NIY79" s="242"/>
      <c r="NIZ79" s="242"/>
      <c r="NJA79" s="242"/>
      <c r="NJB79" s="242"/>
      <c r="NJC79" s="242"/>
      <c r="NJD79" s="242"/>
      <c r="NJE79" s="242"/>
      <c r="NJF79" s="242"/>
      <c r="NJG79" s="242"/>
      <c r="NJH79" s="242"/>
      <c r="NJI79" s="242"/>
      <c r="NJJ79" s="242"/>
      <c r="NJK79" s="242"/>
      <c r="NJL79" s="242"/>
      <c r="NJM79" s="242"/>
      <c r="NJN79" s="242"/>
      <c r="NJO79" s="242"/>
      <c r="NJP79" s="242"/>
      <c r="NJQ79" s="242"/>
      <c r="NJR79" s="242"/>
      <c r="NJS79" s="242"/>
      <c r="NJT79" s="242"/>
      <c r="NJU79" s="242"/>
      <c r="NJV79" s="242"/>
      <c r="NJW79" s="242"/>
      <c r="NJX79" s="242"/>
      <c r="NJY79" s="242"/>
      <c r="NJZ79" s="242"/>
      <c r="NKA79" s="242"/>
      <c r="NKB79" s="242"/>
      <c r="NKC79" s="242"/>
      <c r="NKD79" s="242"/>
      <c r="NKE79" s="242"/>
      <c r="NKF79" s="242"/>
      <c r="NKG79" s="242"/>
      <c r="NKH79" s="242"/>
      <c r="NKI79" s="242"/>
      <c r="NKJ79" s="242"/>
      <c r="NKK79" s="242"/>
      <c r="NKL79" s="242"/>
      <c r="NKM79" s="242"/>
      <c r="NKN79" s="242"/>
      <c r="NKO79" s="242"/>
      <c r="NKP79" s="242"/>
      <c r="NKQ79" s="242"/>
      <c r="NKR79" s="242"/>
      <c r="NKS79" s="242"/>
      <c r="NKT79" s="242"/>
      <c r="NKU79" s="242"/>
      <c r="NKV79" s="242"/>
      <c r="NKW79" s="242"/>
      <c r="NKX79" s="242"/>
      <c r="NKY79" s="242"/>
      <c r="NKZ79" s="242"/>
      <c r="NLA79" s="242"/>
      <c r="NLB79" s="242"/>
      <c r="NLC79" s="242"/>
      <c r="NLD79" s="242"/>
      <c r="NLE79" s="242"/>
      <c r="NLF79" s="242"/>
      <c r="NLG79" s="242"/>
      <c r="NLH79" s="242"/>
      <c r="NLI79" s="242"/>
      <c r="NLJ79" s="242"/>
      <c r="NLK79" s="242"/>
      <c r="NLL79" s="242"/>
      <c r="NLM79" s="242"/>
      <c r="NLN79" s="242"/>
      <c r="NLO79" s="242"/>
      <c r="NLP79" s="242"/>
      <c r="NLQ79" s="242"/>
      <c r="NLR79" s="242"/>
      <c r="NLS79" s="242"/>
      <c r="NLT79" s="242"/>
      <c r="NLU79" s="242"/>
      <c r="NLV79" s="242"/>
      <c r="NLW79" s="242"/>
      <c r="NLX79" s="242"/>
      <c r="NLY79" s="242"/>
      <c r="NLZ79" s="242"/>
      <c r="NMA79" s="242"/>
      <c r="NMB79" s="242"/>
      <c r="NMC79" s="242"/>
      <c r="NMD79" s="242"/>
      <c r="NME79" s="242"/>
      <c r="NMF79" s="242"/>
      <c r="NMG79" s="242"/>
      <c r="NMH79" s="242"/>
      <c r="NMI79" s="242"/>
      <c r="NMJ79" s="242"/>
      <c r="NMK79" s="242"/>
      <c r="NML79" s="242"/>
      <c r="NMM79" s="242"/>
      <c r="NMN79" s="242"/>
      <c r="NMO79" s="242"/>
      <c r="NMP79" s="242"/>
      <c r="NMQ79" s="242"/>
      <c r="NMR79" s="242"/>
      <c r="NMS79" s="242"/>
      <c r="NMT79" s="242"/>
      <c r="NMU79" s="242"/>
      <c r="NMV79" s="242"/>
      <c r="NMW79" s="242"/>
      <c r="NMX79" s="242"/>
      <c r="NMY79" s="242"/>
      <c r="NMZ79" s="242"/>
      <c r="NNA79" s="242"/>
      <c r="NNB79" s="242"/>
      <c r="NNC79" s="242"/>
      <c r="NND79" s="242"/>
      <c r="NNE79" s="242"/>
      <c r="NNF79" s="242"/>
      <c r="NNG79" s="242"/>
      <c r="NNH79" s="242"/>
      <c r="NNI79" s="242"/>
      <c r="NNJ79" s="242"/>
      <c r="NNK79" s="242"/>
      <c r="NNL79" s="242"/>
      <c r="NNM79" s="242"/>
      <c r="NNN79" s="242"/>
      <c r="NNO79" s="242"/>
      <c r="NNP79" s="242"/>
      <c r="NNQ79" s="242"/>
      <c r="NNR79" s="242"/>
      <c r="NNS79" s="242"/>
      <c r="NNT79" s="242"/>
      <c r="NNU79" s="242"/>
      <c r="NNV79" s="242"/>
      <c r="NNW79" s="242"/>
      <c r="NNX79" s="242"/>
      <c r="NNY79" s="242"/>
      <c r="NNZ79" s="242"/>
      <c r="NOA79" s="242"/>
      <c r="NOB79" s="242"/>
      <c r="NOC79" s="242"/>
      <c r="NOD79" s="242"/>
      <c r="NOE79" s="242"/>
      <c r="NOF79" s="242"/>
      <c r="NOG79" s="242"/>
      <c r="NOH79" s="242"/>
      <c r="NOI79" s="242"/>
      <c r="NOJ79" s="242"/>
      <c r="NOK79" s="242"/>
      <c r="NOL79" s="242"/>
      <c r="NOM79" s="242"/>
      <c r="NON79" s="242"/>
      <c r="NOO79" s="242"/>
      <c r="NOP79" s="242"/>
      <c r="NOQ79" s="242"/>
      <c r="NOR79" s="242"/>
      <c r="NOS79" s="242"/>
      <c r="NOT79" s="242"/>
      <c r="NOU79" s="242"/>
      <c r="NOV79" s="242"/>
      <c r="NOW79" s="242"/>
      <c r="NOX79" s="242"/>
      <c r="NOY79" s="242"/>
      <c r="NOZ79" s="242"/>
      <c r="NPA79" s="242"/>
      <c r="NPB79" s="242"/>
      <c r="NPC79" s="242"/>
      <c r="NPD79" s="242"/>
      <c r="NPE79" s="242"/>
      <c r="NPF79" s="242"/>
      <c r="NPG79" s="242"/>
      <c r="NPH79" s="242"/>
      <c r="NPI79" s="242"/>
      <c r="NPJ79" s="242"/>
      <c r="NPK79" s="242"/>
      <c r="NPL79" s="242"/>
      <c r="NPM79" s="242"/>
      <c r="NPN79" s="242"/>
      <c r="NPO79" s="242"/>
      <c r="NPP79" s="242"/>
      <c r="NPQ79" s="242"/>
      <c r="NPR79" s="242"/>
      <c r="NPS79" s="242"/>
      <c r="NPT79" s="242"/>
      <c r="NPU79" s="242"/>
      <c r="NPV79" s="242"/>
      <c r="NPW79" s="242"/>
      <c r="NPX79" s="242"/>
      <c r="NPY79" s="242"/>
      <c r="NPZ79" s="242"/>
      <c r="NQA79" s="242"/>
      <c r="NQB79" s="242"/>
      <c r="NQC79" s="242"/>
      <c r="NQD79" s="242"/>
      <c r="NQE79" s="242"/>
      <c r="NQF79" s="242"/>
      <c r="NQG79" s="242"/>
      <c r="NQH79" s="242"/>
      <c r="NQI79" s="242"/>
      <c r="NQJ79" s="242"/>
      <c r="NQK79" s="242"/>
      <c r="NQL79" s="242"/>
      <c r="NQM79" s="242"/>
      <c r="NQN79" s="242"/>
      <c r="NQO79" s="242"/>
      <c r="NQP79" s="242"/>
      <c r="NQQ79" s="242"/>
      <c r="NQR79" s="242"/>
      <c r="NQS79" s="242"/>
      <c r="NQT79" s="242"/>
      <c r="NQU79" s="242"/>
      <c r="NQV79" s="242"/>
      <c r="NQW79" s="242"/>
      <c r="NQX79" s="242"/>
      <c r="NQY79" s="242"/>
      <c r="NQZ79" s="242"/>
      <c r="NRA79" s="242"/>
      <c r="NRB79" s="242"/>
      <c r="NRC79" s="242"/>
      <c r="NRD79" s="242"/>
      <c r="NRE79" s="242"/>
      <c r="NRF79" s="242"/>
      <c r="NRG79" s="242"/>
      <c r="NRH79" s="242"/>
      <c r="NRI79" s="242"/>
      <c r="NRJ79" s="242"/>
      <c r="NRK79" s="242"/>
      <c r="NRL79" s="242"/>
      <c r="NRM79" s="242"/>
      <c r="NRN79" s="242"/>
      <c r="NRO79" s="242"/>
      <c r="NRP79" s="242"/>
      <c r="NRQ79" s="242"/>
      <c r="NRR79" s="242"/>
      <c r="NRS79" s="242"/>
      <c r="NRT79" s="242"/>
      <c r="NRU79" s="242"/>
      <c r="NRV79" s="242"/>
      <c r="NRW79" s="242"/>
      <c r="NRX79" s="242"/>
      <c r="NRY79" s="242"/>
      <c r="NRZ79" s="242"/>
      <c r="NSA79" s="242"/>
      <c r="NSB79" s="242"/>
      <c r="NSC79" s="242"/>
      <c r="NSD79" s="242"/>
      <c r="NSE79" s="242"/>
      <c r="NSF79" s="242"/>
      <c r="NSG79" s="242"/>
      <c r="NSH79" s="242"/>
      <c r="NSI79" s="242"/>
      <c r="NSJ79" s="242"/>
      <c r="NSK79" s="242"/>
      <c r="NSL79" s="242"/>
      <c r="NSM79" s="242"/>
      <c r="NSN79" s="242"/>
      <c r="NSO79" s="242"/>
      <c r="NSP79" s="242"/>
      <c r="NSQ79" s="242"/>
      <c r="NSR79" s="242"/>
      <c r="NSS79" s="242"/>
      <c r="NST79" s="242"/>
      <c r="NSU79" s="242"/>
      <c r="NSV79" s="242"/>
      <c r="NSW79" s="242"/>
      <c r="NSX79" s="242"/>
      <c r="NSY79" s="242"/>
      <c r="NSZ79" s="242"/>
      <c r="NTA79" s="242"/>
      <c r="NTB79" s="242"/>
      <c r="NTC79" s="242"/>
      <c r="NTD79" s="242"/>
      <c r="NTE79" s="242"/>
      <c r="NTF79" s="242"/>
      <c r="NTG79" s="242"/>
      <c r="NTH79" s="242"/>
      <c r="NTI79" s="242"/>
      <c r="NTJ79" s="242"/>
      <c r="NTK79" s="242"/>
      <c r="NTL79" s="242"/>
      <c r="NTM79" s="242"/>
      <c r="NTN79" s="242"/>
      <c r="NTO79" s="242"/>
      <c r="NTP79" s="242"/>
      <c r="NTQ79" s="242"/>
      <c r="NTR79" s="242"/>
      <c r="NTS79" s="242"/>
      <c r="NTT79" s="242"/>
      <c r="NTU79" s="242"/>
      <c r="NTV79" s="242"/>
      <c r="NTW79" s="242"/>
      <c r="NTX79" s="242"/>
      <c r="NTY79" s="242"/>
      <c r="NTZ79" s="242"/>
      <c r="NUA79" s="242"/>
      <c r="NUB79" s="242"/>
      <c r="NUC79" s="242"/>
      <c r="NUD79" s="242"/>
      <c r="NUE79" s="242"/>
      <c r="NUF79" s="242"/>
      <c r="NUG79" s="242"/>
      <c r="NUH79" s="242"/>
      <c r="NUI79" s="242"/>
      <c r="NUJ79" s="242"/>
      <c r="NUK79" s="242"/>
      <c r="NUL79" s="242"/>
      <c r="NUM79" s="242"/>
      <c r="NUN79" s="242"/>
      <c r="NUO79" s="242"/>
      <c r="NUP79" s="242"/>
      <c r="NUQ79" s="242"/>
      <c r="NUR79" s="242"/>
      <c r="NUS79" s="242"/>
      <c r="NUT79" s="242"/>
      <c r="NUU79" s="242"/>
      <c r="NUV79" s="242"/>
      <c r="NUW79" s="242"/>
      <c r="NUX79" s="242"/>
      <c r="NUY79" s="242"/>
      <c r="NUZ79" s="242"/>
      <c r="NVA79" s="242"/>
      <c r="NVB79" s="242"/>
      <c r="NVC79" s="242"/>
      <c r="NVD79" s="242"/>
      <c r="NVE79" s="242"/>
      <c r="NVF79" s="242"/>
      <c r="NVG79" s="242"/>
      <c r="NVH79" s="242"/>
      <c r="NVI79" s="242"/>
      <c r="NVJ79" s="242"/>
      <c r="NVK79" s="242"/>
      <c r="NVL79" s="242"/>
      <c r="NVM79" s="242"/>
      <c r="NVN79" s="242"/>
      <c r="NVO79" s="242"/>
      <c r="NVP79" s="242"/>
      <c r="NVQ79" s="242"/>
      <c r="NVR79" s="242"/>
      <c r="NVS79" s="242"/>
      <c r="NVT79" s="242"/>
      <c r="NVU79" s="242"/>
      <c r="NVV79" s="242"/>
      <c r="NVW79" s="242"/>
      <c r="NVX79" s="242"/>
      <c r="NVY79" s="242"/>
      <c r="NVZ79" s="242"/>
      <c r="NWA79" s="242"/>
      <c r="NWB79" s="242"/>
      <c r="NWC79" s="242"/>
      <c r="NWD79" s="242"/>
      <c r="NWE79" s="242"/>
      <c r="NWF79" s="242"/>
      <c r="NWG79" s="242"/>
      <c r="NWH79" s="242"/>
      <c r="NWI79" s="242"/>
      <c r="NWJ79" s="242"/>
      <c r="NWK79" s="242"/>
      <c r="NWL79" s="242"/>
      <c r="NWM79" s="242"/>
      <c r="NWN79" s="242"/>
      <c r="NWO79" s="242"/>
      <c r="NWP79" s="242"/>
      <c r="NWQ79" s="242"/>
      <c r="NWR79" s="242"/>
      <c r="NWS79" s="242"/>
      <c r="NWT79" s="242"/>
      <c r="NWU79" s="242"/>
      <c r="NWV79" s="242"/>
      <c r="NWW79" s="242"/>
      <c r="NWX79" s="242"/>
      <c r="NWY79" s="242"/>
      <c r="NWZ79" s="242"/>
      <c r="NXA79" s="242"/>
      <c r="NXB79" s="242"/>
      <c r="NXC79" s="242"/>
      <c r="NXD79" s="242"/>
      <c r="NXE79" s="242"/>
      <c r="NXF79" s="242"/>
      <c r="NXG79" s="242"/>
      <c r="NXH79" s="242"/>
      <c r="NXI79" s="242"/>
      <c r="NXJ79" s="242"/>
      <c r="NXK79" s="242"/>
      <c r="NXL79" s="242"/>
      <c r="NXM79" s="242"/>
      <c r="NXN79" s="242"/>
      <c r="NXO79" s="242"/>
      <c r="NXP79" s="242"/>
      <c r="NXQ79" s="242"/>
      <c r="NXR79" s="242"/>
      <c r="NXS79" s="242"/>
      <c r="NXT79" s="242"/>
      <c r="NXU79" s="242"/>
      <c r="NXV79" s="242"/>
      <c r="NXW79" s="242"/>
      <c r="NXX79" s="242"/>
      <c r="NXY79" s="242"/>
      <c r="NXZ79" s="242"/>
      <c r="NYA79" s="242"/>
      <c r="NYB79" s="242"/>
      <c r="NYC79" s="242"/>
      <c r="NYD79" s="242"/>
      <c r="NYE79" s="242"/>
      <c r="NYF79" s="242"/>
      <c r="NYG79" s="242"/>
      <c r="NYH79" s="242"/>
      <c r="NYI79" s="242"/>
      <c r="NYJ79" s="242"/>
      <c r="NYK79" s="242"/>
      <c r="NYL79" s="242"/>
      <c r="NYM79" s="242"/>
      <c r="NYN79" s="242"/>
      <c r="NYO79" s="242"/>
      <c r="NYP79" s="242"/>
      <c r="NYQ79" s="242"/>
      <c r="NYR79" s="242"/>
      <c r="NYS79" s="242"/>
      <c r="NYT79" s="242"/>
      <c r="NYU79" s="242"/>
      <c r="NYV79" s="242"/>
      <c r="NYW79" s="242"/>
      <c r="NYX79" s="242"/>
      <c r="NYY79" s="242"/>
      <c r="NYZ79" s="242"/>
      <c r="NZA79" s="242"/>
      <c r="NZB79" s="242"/>
      <c r="NZC79" s="242"/>
      <c r="NZD79" s="242"/>
      <c r="NZE79" s="242"/>
      <c r="NZF79" s="242"/>
      <c r="NZG79" s="242"/>
      <c r="NZH79" s="242"/>
      <c r="NZI79" s="242"/>
      <c r="NZJ79" s="242"/>
      <c r="NZK79" s="242"/>
      <c r="NZL79" s="242"/>
      <c r="NZM79" s="242"/>
      <c r="NZN79" s="242"/>
      <c r="NZO79" s="242"/>
      <c r="NZP79" s="242"/>
      <c r="NZQ79" s="242"/>
      <c r="NZR79" s="242"/>
      <c r="NZS79" s="242"/>
      <c r="NZT79" s="242"/>
      <c r="NZU79" s="242"/>
      <c r="NZV79" s="242"/>
      <c r="NZW79" s="242"/>
      <c r="NZX79" s="242"/>
      <c r="NZY79" s="242"/>
      <c r="NZZ79" s="242"/>
      <c r="OAA79" s="242"/>
      <c r="OAB79" s="242"/>
      <c r="OAC79" s="242"/>
      <c r="OAD79" s="242"/>
      <c r="OAE79" s="242"/>
      <c r="OAF79" s="242"/>
      <c r="OAG79" s="242"/>
      <c r="OAH79" s="242"/>
      <c r="OAI79" s="242"/>
      <c r="OAJ79" s="242"/>
      <c r="OAK79" s="242"/>
      <c r="OAL79" s="242"/>
      <c r="OAM79" s="242"/>
      <c r="OAN79" s="242"/>
      <c r="OAO79" s="242"/>
      <c r="OAP79" s="242"/>
      <c r="OAQ79" s="242"/>
      <c r="OAR79" s="242"/>
      <c r="OAS79" s="242"/>
      <c r="OAT79" s="242"/>
      <c r="OAU79" s="242"/>
      <c r="OAV79" s="242"/>
      <c r="OAW79" s="242"/>
      <c r="OAX79" s="242"/>
      <c r="OAY79" s="242"/>
      <c r="OAZ79" s="242"/>
      <c r="OBA79" s="242"/>
      <c r="OBB79" s="242"/>
      <c r="OBC79" s="242"/>
      <c r="OBD79" s="242"/>
      <c r="OBE79" s="242"/>
      <c r="OBF79" s="242"/>
      <c r="OBG79" s="242"/>
      <c r="OBH79" s="242"/>
      <c r="OBI79" s="242"/>
      <c r="OBJ79" s="242"/>
      <c r="OBK79" s="242"/>
      <c r="OBL79" s="242"/>
      <c r="OBM79" s="242"/>
      <c r="OBN79" s="242"/>
      <c r="OBO79" s="242"/>
      <c r="OBP79" s="242"/>
      <c r="OBQ79" s="242"/>
      <c r="OBR79" s="242"/>
      <c r="OBS79" s="242"/>
      <c r="OBT79" s="242"/>
      <c r="OBU79" s="242"/>
      <c r="OBV79" s="242"/>
      <c r="OBW79" s="242"/>
      <c r="OBX79" s="242"/>
      <c r="OBY79" s="242"/>
      <c r="OBZ79" s="242"/>
      <c r="OCA79" s="242"/>
      <c r="OCB79" s="242"/>
      <c r="OCC79" s="242"/>
      <c r="OCD79" s="242"/>
      <c r="OCE79" s="242"/>
      <c r="OCF79" s="242"/>
      <c r="OCG79" s="242"/>
      <c r="OCH79" s="242"/>
      <c r="OCI79" s="242"/>
      <c r="OCJ79" s="242"/>
      <c r="OCK79" s="242"/>
      <c r="OCL79" s="242"/>
      <c r="OCM79" s="242"/>
      <c r="OCN79" s="242"/>
      <c r="OCO79" s="242"/>
      <c r="OCP79" s="242"/>
      <c r="OCQ79" s="242"/>
      <c r="OCR79" s="242"/>
      <c r="OCS79" s="242"/>
      <c r="OCT79" s="242"/>
      <c r="OCU79" s="242"/>
      <c r="OCV79" s="242"/>
      <c r="OCW79" s="242"/>
      <c r="OCX79" s="242"/>
      <c r="OCY79" s="242"/>
      <c r="OCZ79" s="242"/>
      <c r="ODA79" s="242"/>
      <c r="ODB79" s="242"/>
      <c r="ODC79" s="242"/>
      <c r="ODD79" s="242"/>
      <c r="ODE79" s="242"/>
      <c r="ODF79" s="242"/>
      <c r="ODG79" s="242"/>
      <c r="ODH79" s="242"/>
      <c r="ODI79" s="242"/>
      <c r="ODJ79" s="242"/>
      <c r="ODK79" s="242"/>
      <c r="ODL79" s="242"/>
      <c r="ODM79" s="242"/>
      <c r="ODN79" s="242"/>
      <c r="ODO79" s="242"/>
      <c r="ODP79" s="242"/>
      <c r="ODQ79" s="242"/>
      <c r="ODR79" s="242"/>
      <c r="ODS79" s="242"/>
      <c r="ODT79" s="242"/>
      <c r="ODU79" s="242"/>
      <c r="ODV79" s="242"/>
      <c r="ODW79" s="242"/>
      <c r="ODX79" s="242"/>
      <c r="ODY79" s="242"/>
      <c r="ODZ79" s="242"/>
      <c r="OEA79" s="242"/>
      <c r="OEB79" s="242"/>
      <c r="OEC79" s="242"/>
      <c r="OED79" s="242"/>
      <c r="OEE79" s="242"/>
      <c r="OEF79" s="242"/>
      <c r="OEG79" s="242"/>
      <c r="OEH79" s="242"/>
      <c r="OEI79" s="242"/>
      <c r="OEJ79" s="242"/>
      <c r="OEK79" s="242"/>
      <c r="OEL79" s="242"/>
      <c r="OEM79" s="242"/>
      <c r="OEN79" s="242"/>
      <c r="OEO79" s="242"/>
      <c r="OEP79" s="242"/>
      <c r="OEQ79" s="242"/>
      <c r="OER79" s="242"/>
      <c r="OES79" s="242"/>
      <c r="OET79" s="242"/>
      <c r="OEU79" s="242"/>
      <c r="OEV79" s="242"/>
      <c r="OEW79" s="242"/>
      <c r="OEX79" s="242"/>
      <c r="OEY79" s="242"/>
      <c r="OEZ79" s="242"/>
      <c r="OFA79" s="242"/>
      <c r="OFB79" s="242"/>
      <c r="OFC79" s="242"/>
      <c r="OFD79" s="242"/>
      <c r="OFE79" s="242"/>
      <c r="OFF79" s="242"/>
      <c r="OFG79" s="242"/>
      <c r="OFH79" s="242"/>
      <c r="OFI79" s="242"/>
      <c r="OFJ79" s="242"/>
      <c r="OFK79" s="242"/>
      <c r="OFL79" s="242"/>
      <c r="OFM79" s="242"/>
      <c r="OFN79" s="242"/>
      <c r="OFO79" s="242"/>
      <c r="OFP79" s="242"/>
      <c r="OFQ79" s="242"/>
      <c r="OFR79" s="242"/>
      <c r="OFS79" s="242"/>
      <c r="OFT79" s="242"/>
      <c r="OFU79" s="242"/>
      <c r="OFV79" s="242"/>
      <c r="OFW79" s="242"/>
      <c r="OFX79" s="242"/>
      <c r="OFY79" s="242"/>
      <c r="OFZ79" s="242"/>
      <c r="OGA79" s="242"/>
      <c r="OGB79" s="242"/>
      <c r="OGC79" s="242"/>
      <c r="OGD79" s="242"/>
      <c r="OGE79" s="242"/>
      <c r="OGF79" s="242"/>
      <c r="OGG79" s="242"/>
      <c r="OGH79" s="242"/>
      <c r="OGI79" s="242"/>
      <c r="OGJ79" s="242"/>
      <c r="OGK79" s="242"/>
      <c r="OGL79" s="242"/>
      <c r="OGM79" s="242"/>
      <c r="OGN79" s="242"/>
      <c r="OGO79" s="242"/>
      <c r="OGP79" s="242"/>
      <c r="OGQ79" s="242"/>
      <c r="OGR79" s="242"/>
      <c r="OGS79" s="242"/>
      <c r="OGT79" s="242"/>
      <c r="OGU79" s="242"/>
      <c r="OGV79" s="242"/>
      <c r="OGW79" s="242"/>
      <c r="OGX79" s="242"/>
      <c r="OGY79" s="242"/>
      <c r="OGZ79" s="242"/>
      <c r="OHA79" s="242"/>
      <c r="OHB79" s="242"/>
      <c r="OHC79" s="242"/>
      <c r="OHD79" s="242"/>
      <c r="OHE79" s="242"/>
      <c r="OHF79" s="242"/>
      <c r="OHG79" s="242"/>
      <c r="OHH79" s="242"/>
      <c r="OHI79" s="242"/>
      <c r="OHJ79" s="242"/>
      <c r="OHK79" s="242"/>
      <c r="OHL79" s="242"/>
      <c r="OHM79" s="242"/>
      <c r="OHN79" s="242"/>
      <c r="OHO79" s="242"/>
      <c r="OHP79" s="242"/>
      <c r="OHQ79" s="242"/>
      <c r="OHR79" s="242"/>
      <c r="OHS79" s="242"/>
      <c r="OHT79" s="242"/>
      <c r="OHU79" s="242"/>
      <c r="OHV79" s="242"/>
      <c r="OHW79" s="242"/>
      <c r="OHX79" s="242"/>
      <c r="OHY79" s="242"/>
      <c r="OHZ79" s="242"/>
      <c r="OIA79" s="242"/>
      <c r="OIB79" s="242"/>
      <c r="OIC79" s="242"/>
      <c r="OID79" s="242"/>
      <c r="OIE79" s="242"/>
      <c r="OIF79" s="242"/>
      <c r="OIG79" s="242"/>
      <c r="OIH79" s="242"/>
      <c r="OII79" s="242"/>
      <c r="OIJ79" s="242"/>
      <c r="OIK79" s="242"/>
      <c r="OIL79" s="242"/>
      <c r="OIM79" s="242"/>
      <c r="OIN79" s="242"/>
      <c r="OIO79" s="242"/>
      <c r="OIP79" s="242"/>
      <c r="OIQ79" s="242"/>
      <c r="OIR79" s="242"/>
      <c r="OIS79" s="242"/>
      <c r="OIT79" s="242"/>
      <c r="OIU79" s="242"/>
      <c r="OIV79" s="242"/>
      <c r="OIW79" s="242"/>
      <c r="OIX79" s="242"/>
      <c r="OIY79" s="242"/>
      <c r="OIZ79" s="242"/>
      <c r="OJA79" s="242"/>
      <c r="OJB79" s="242"/>
      <c r="OJC79" s="242"/>
      <c r="OJD79" s="242"/>
      <c r="OJE79" s="242"/>
      <c r="OJF79" s="242"/>
      <c r="OJG79" s="242"/>
      <c r="OJH79" s="242"/>
      <c r="OJI79" s="242"/>
      <c r="OJJ79" s="242"/>
      <c r="OJK79" s="242"/>
      <c r="OJL79" s="242"/>
      <c r="OJM79" s="242"/>
      <c r="OJN79" s="242"/>
      <c r="OJO79" s="242"/>
      <c r="OJP79" s="242"/>
      <c r="OJQ79" s="242"/>
      <c r="OJR79" s="242"/>
      <c r="OJS79" s="242"/>
      <c r="OJT79" s="242"/>
      <c r="OJU79" s="242"/>
      <c r="OJV79" s="242"/>
      <c r="OJW79" s="242"/>
      <c r="OJX79" s="242"/>
      <c r="OJY79" s="242"/>
      <c r="OJZ79" s="242"/>
      <c r="OKA79" s="242"/>
      <c r="OKB79" s="242"/>
      <c r="OKC79" s="242"/>
      <c r="OKD79" s="242"/>
      <c r="OKE79" s="242"/>
      <c r="OKF79" s="242"/>
      <c r="OKG79" s="242"/>
      <c r="OKH79" s="242"/>
      <c r="OKI79" s="242"/>
      <c r="OKJ79" s="242"/>
      <c r="OKK79" s="242"/>
      <c r="OKL79" s="242"/>
      <c r="OKM79" s="242"/>
      <c r="OKN79" s="242"/>
      <c r="OKO79" s="242"/>
      <c r="OKP79" s="242"/>
      <c r="OKQ79" s="242"/>
      <c r="OKR79" s="242"/>
      <c r="OKS79" s="242"/>
      <c r="OKT79" s="242"/>
      <c r="OKU79" s="242"/>
      <c r="OKV79" s="242"/>
      <c r="OKW79" s="242"/>
      <c r="OKX79" s="242"/>
      <c r="OKY79" s="242"/>
      <c r="OKZ79" s="242"/>
      <c r="OLA79" s="242"/>
      <c r="OLB79" s="242"/>
      <c r="OLC79" s="242"/>
      <c r="OLD79" s="242"/>
      <c r="OLE79" s="242"/>
      <c r="OLF79" s="242"/>
      <c r="OLG79" s="242"/>
      <c r="OLH79" s="242"/>
      <c r="OLI79" s="242"/>
      <c r="OLJ79" s="242"/>
      <c r="OLK79" s="242"/>
      <c r="OLL79" s="242"/>
      <c r="OLM79" s="242"/>
      <c r="OLN79" s="242"/>
      <c r="OLO79" s="242"/>
      <c r="OLP79" s="242"/>
      <c r="OLQ79" s="242"/>
      <c r="OLR79" s="242"/>
      <c r="OLS79" s="242"/>
      <c r="OLT79" s="242"/>
      <c r="OLU79" s="242"/>
      <c r="OLV79" s="242"/>
      <c r="OLW79" s="242"/>
      <c r="OLX79" s="242"/>
      <c r="OLY79" s="242"/>
      <c r="OLZ79" s="242"/>
      <c r="OMA79" s="242"/>
      <c r="OMB79" s="242"/>
      <c r="OMC79" s="242"/>
      <c r="OMD79" s="242"/>
      <c r="OME79" s="242"/>
      <c r="OMF79" s="242"/>
      <c r="OMG79" s="242"/>
      <c r="OMH79" s="242"/>
      <c r="OMI79" s="242"/>
      <c r="OMJ79" s="242"/>
      <c r="OMK79" s="242"/>
      <c r="OML79" s="242"/>
      <c r="OMM79" s="242"/>
      <c r="OMN79" s="242"/>
      <c r="OMO79" s="242"/>
      <c r="OMP79" s="242"/>
      <c r="OMQ79" s="242"/>
      <c r="OMR79" s="242"/>
      <c r="OMS79" s="242"/>
      <c r="OMT79" s="242"/>
      <c r="OMU79" s="242"/>
      <c r="OMV79" s="242"/>
      <c r="OMW79" s="242"/>
      <c r="OMX79" s="242"/>
      <c r="OMY79" s="242"/>
      <c r="OMZ79" s="242"/>
      <c r="ONA79" s="242"/>
      <c r="ONB79" s="242"/>
      <c r="ONC79" s="242"/>
      <c r="OND79" s="242"/>
      <c r="ONE79" s="242"/>
      <c r="ONF79" s="242"/>
      <c r="ONG79" s="242"/>
      <c r="ONH79" s="242"/>
      <c r="ONI79" s="242"/>
      <c r="ONJ79" s="242"/>
      <c r="ONK79" s="242"/>
      <c r="ONL79" s="242"/>
      <c r="ONM79" s="242"/>
      <c r="ONN79" s="242"/>
      <c r="ONO79" s="242"/>
      <c r="ONP79" s="242"/>
      <c r="ONQ79" s="242"/>
      <c r="ONR79" s="242"/>
      <c r="ONS79" s="242"/>
      <c r="ONT79" s="242"/>
      <c r="ONU79" s="242"/>
      <c r="ONV79" s="242"/>
      <c r="ONW79" s="242"/>
      <c r="ONX79" s="242"/>
      <c r="ONY79" s="242"/>
      <c r="ONZ79" s="242"/>
      <c r="OOA79" s="242"/>
      <c r="OOB79" s="242"/>
      <c r="OOC79" s="242"/>
      <c r="OOD79" s="242"/>
      <c r="OOE79" s="242"/>
      <c r="OOF79" s="242"/>
      <c r="OOG79" s="242"/>
      <c r="OOH79" s="242"/>
      <c r="OOI79" s="242"/>
      <c r="OOJ79" s="242"/>
      <c r="OOK79" s="242"/>
      <c r="OOL79" s="242"/>
      <c r="OOM79" s="242"/>
      <c r="OON79" s="242"/>
      <c r="OOO79" s="242"/>
      <c r="OOP79" s="242"/>
      <c r="OOQ79" s="242"/>
      <c r="OOR79" s="242"/>
      <c r="OOS79" s="242"/>
      <c r="OOT79" s="242"/>
      <c r="OOU79" s="242"/>
      <c r="OOV79" s="242"/>
      <c r="OOW79" s="242"/>
      <c r="OOX79" s="242"/>
      <c r="OOY79" s="242"/>
      <c r="OOZ79" s="242"/>
      <c r="OPA79" s="242"/>
      <c r="OPB79" s="242"/>
      <c r="OPC79" s="242"/>
      <c r="OPD79" s="242"/>
      <c r="OPE79" s="242"/>
      <c r="OPF79" s="242"/>
      <c r="OPG79" s="242"/>
      <c r="OPH79" s="242"/>
      <c r="OPI79" s="242"/>
      <c r="OPJ79" s="242"/>
      <c r="OPK79" s="242"/>
      <c r="OPL79" s="242"/>
      <c r="OPM79" s="242"/>
      <c r="OPN79" s="242"/>
      <c r="OPO79" s="242"/>
      <c r="OPP79" s="242"/>
      <c r="OPQ79" s="242"/>
      <c r="OPR79" s="242"/>
      <c r="OPS79" s="242"/>
      <c r="OPT79" s="242"/>
      <c r="OPU79" s="242"/>
      <c r="OPV79" s="242"/>
      <c r="OPW79" s="242"/>
      <c r="OPX79" s="242"/>
      <c r="OPY79" s="242"/>
      <c r="OPZ79" s="242"/>
      <c r="OQA79" s="242"/>
      <c r="OQB79" s="242"/>
      <c r="OQC79" s="242"/>
      <c r="OQD79" s="242"/>
      <c r="OQE79" s="242"/>
      <c r="OQF79" s="242"/>
      <c r="OQG79" s="242"/>
      <c r="OQH79" s="242"/>
      <c r="OQI79" s="242"/>
      <c r="OQJ79" s="242"/>
      <c r="OQK79" s="242"/>
      <c r="OQL79" s="242"/>
      <c r="OQM79" s="242"/>
      <c r="OQN79" s="242"/>
      <c r="OQO79" s="242"/>
      <c r="OQP79" s="242"/>
      <c r="OQQ79" s="242"/>
      <c r="OQR79" s="242"/>
      <c r="OQS79" s="242"/>
      <c r="OQT79" s="242"/>
      <c r="OQU79" s="242"/>
      <c r="OQV79" s="242"/>
      <c r="OQW79" s="242"/>
      <c r="OQX79" s="242"/>
      <c r="OQY79" s="242"/>
      <c r="OQZ79" s="242"/>
      <c r="ORA79" s="242"/>
      <c r="ORB79" s="242"/>
      <c r="ORC79" s="242"/>
      <c r="ORD79" s="242"/>
      <c r="ORE79" s="242"/>
      <c r="ORF79" s="242"/>
      <c r="ORG79" s="242"/>
      <c r="ORH79" s="242"/>
      <c r="ORI79" s="242"/>
      <c r="ORJ79" s="242"/>
      <c r="ORK79" s="242"/>
      <c r="ORL79" s="242"/>
      <c r="ORM79" s="242"/>
      <c r="ORN79" s="242"/>
      <c r="ORO79" s="242"/>
      <c r="ORP79" s="242"/>
      <c r="ORQ79" s="242"/>
      <c r="ORR79" s="242"/>
      <c r="ORS79" s="242"/>
      <c r="ORT79" s="242"/>
      <c r="ORU79" s="242"/>
      <c r="ORV79" s="242"/>
      <c r="ORW79" s="242"/>
      <c r="ORX79" s="242"/>
      <c r="ORY79" s="242"/>
      <c r="ORZ79" s="242"/>
      <c r="OSA79" s="242"/>
      <c r="OSB79" s="242"/>
      <c r="OSC79" s="242"/>
      <c r="OSD79" s="242"/>
      <c r="OSE79" s="242"/>
      <c r="OSF79" s="242"/>
      <c r="OSG79" s="242"/>
      <c r="OSH79" s="242"/>
      <c r="OSI79" s="242"/>
      <c r="OSJ79" s="242"/>
      <c r="OSK79" s="242"/>
      <c r="OSL79" s="242"/>
      <c r="OSM79" s="242"/>
      <c r="OSN79" s="242"/>
      <c r="OSO79" s="242"/>
      <c r="OSP79" s="242"/>
      <c r="OSQ79" s="242"/>
      <c r="OSR79" s="242"/>
      <c r="OSS79" s="242"/>
      <c r="OST79" s="242"/>
      <c r="OSU79" s="242"/>
      <c r="OSV79" s="242"/>
      <c r="OSW79" s="242"/>
      <c r="OSX79" s="242"/>
      <c r="OSY79" s="242"/>
      <c r="OSZ79" s="242"/>
      <c r="OTA79" s="242"/>
      <c r="OTB79" s="242"/>
      <c r="OTC79" s="242"/>
      <c r="OTD79" s="242"/>
      <c r="OTE79" s="242"/>
      <c r="OTF79" s="242"/>
      <c r="OTG79" s="242"/>
      <c r="OTH79" s="242"/>
      <c r="OTI79" s="242"/>
      <c r="OTJ79" s="242"/>
      <c r="OTK79" s="242"/>
      <c r="OTL79" s="242"/>
      <c r="OTM79" s="242"/>
      <c r="OTN79" s="242"/>
      <c r="OTO79" s="242"/>
      <c r="OTP79" s="242"/>
      <c r="OTQ79" s="242"/>
      <c r="OTR79" s="242"/>
      <c r="OTS79" s="242"/>
      <c r="OTT79" s="242"/>
      <c r="OTU79" s="242"/>
      <c r="OTV79" s="242"/>
      <c r="OTW79" s="242"/>
      <c r="OTX79" s="242"/>
      <c r="OTY79" s="242"/>
      <c r="OTZ79" s="242"/>
      <c r="OUA79" s="242"/>
      <c r="OUB79" s="242"/>
      <c r="OUC79" s="242"/>
      <c r="OUD79" s="242"/>
      <c r="OUE79" s="242"/>
      <c r="OUF79" s="242"/>
      <c r="OUG79" s="242"/>
      <c r="OUH79" s="242"/>
      <c r="OUI79" s="242"/>
      <c r="OUJ79" s="242"/>
      <c r="OUK79" s="242"/>
      <c r="OUL79" s="242"/>
      <c r="OUM79" s="242"/>
      <c r="OUN79" s="242"/>
      <c r="OUO79" s="242"/>
      <c r="OUP79" s="242"/>
      <c r="OUQ79" s="242"/>
      <c r="OUR79" s="242"/>
      <c r="OUS79" s="242"/>
      <c r="OUT79" s="242"/>
      <c r="OUU79" s="242"/>
      <c r="OUV79" s="242"/>
      <c r="OUW79" s="242"/>
      <c r="OUX79" s="242"/>
      <c r="OUY79" s="242"/>
      <c r="OUZ79" s="242"/>
      <c r="OVA79" s="242"/>
      <c r="OVB79" s="242"/>
      <c r="OVC79" s="242"/>
      <c r="OVD79" s="242"/>
      <c r="OVE79" s="242"/>
      <c r="OVF79" s="242"/>
      <c r="OVG79" s="242"/>
      <c r="OVH79" s="242"/>
      <c r="OVI79" s="242"/>
      <c r="OVJ79" s="242"/>
      <c r="OVK79" s="242"/>
      <c r="OVL79" s="242"/>
      <c r="OVM79" s="242"/>
      <c r="OVN79" s="242"/>
      <c r="OVO79" s="242"/>
      <c r="OVP79" s="242"/>
      <c r="OVQ79" s="242"/>
      <c r="OVR79" s="242"/>
      <c r="OVS79" s="242"/>
      <c r="OVT79" s="242"/>
      <c r="OVU79" s="242"/>
      <c r="OVV79" s="242"/>
      <c r="OVW79" s="242"/>
      <c r="OVX79" s="242"/>
      <c r="OVY79" s="242"/>
      <c r="OVZ79" s="242"/>
      <c r="OWA79" s="242"/>
      <c r="OWB79" s="242"/>
      <c r="OWC79" s="242"/>
      <c r="OWD79" s="242"/>
      <c r="OWE79" s="242"/>
      <c r="OWF79" s="242"/>
      <c r="OWG79" s="242"/>
      <c r="OWH79" s="242"/>
      <c r="OWI79" s="242"/>
      <c r="OWJ79" s="242"/>
      <c r="OWK79" s="242"/>
      <c r="OWL79" s="242"/>
      <c r="OWM79" s="242"/>
      <c r="OWN79" s="242"/>
      <c r="OWO79" s="242"/>
      <c r="OWP79" s="242"/>
      <c r="OWQ79" s="242"/>
      <c r="OWR79" s="242"/>
      <c r="OWS79" s="242"/>
      <c r="OWT79" s="242"/>
      <c r="OWU79" s="242"/>
      <c r="OWV79" s="242"/>
      <c r="OWW79" s="242"/>
      <c r="OWX79" s="242"/>
      <c r="OWY79" s="242"/>
      <c r="OWZ79" s="242"/>
      <c r="OXA79" s="242"/>
      <c r="OXB79" s="242"/>
      <c r="OXC79" s="242"/>
      <c r="OXD79" s="242"/>
      <c r="OXE79" s="242"/>
      <c r="OXF79" s="242"/>
      <c r="OXG79" s="242"/>
      <c r="OXH79" s="242"/>
      <c r="OXI79" s="242"/>
      <c r="OXJ79" s="242"/>
      <c r="OXK79" s="242"/>
      <c r="OXL79" s="242"/>
      <c r="OXM79" s="242"/>
      <c r="OXN79" s="242"/>
      <c r="OXO79" s="242"/>
      <c r="OXP79" s="242"/>
      <c r="OXQ79" s="242"/>
      <c r="OXR79" s="242"/>
      <c r="OXS79" s="242"/>
      <c r="OXT79" s="242"/>
      <c r="OXU79" s="242"/>
      <c r="OXV79" s="242"/>
      <c r="OXW79" s="242"/>
      <c r="OXX79" s="242"/>
      <c r="OXY79" s="242"/>
      <c r="OXZ79" s="242"/>
      <c r="OYA79" s="242"/>
      <c r="OYB79" s="242"/>
      <c r="OYC79" s="242"/>
      <c r="OYD79" s="242"/>
      <c r="OYE79" s="242"/>
      <c r="OYF79" s="242"/>
      <c r="OYG79" s="242"/>
      <c r="OYH79" s="242"/>
      <c r="OYI79" s="242"/>
      <c r="OYJ79" s="242"/>
      <c r="OYK79" s="242"/>
      <c r="OYL79" s="242"/>
      <c r="OYM79" s="242"/>
      <c r="OYN79" s="242"/>
      <c r="OYO79" s="242"/>
      <c r="OYP79" s="242"/>
      <c r="OYQ79" s="242"/>
      <c r="OYR79" s="242"/>
      <c r="OYS79" s="242"/>
      <c r="OYT79" s="242"/>
      <c r="OYU79" s="242"/>
      <c r="OYV79" s="242"/>
      <c r="OYW79" s="242"/>
      <c r="OYX79" s="242"/>
      <c r="OYY79" s="242"/>
      <c r="OYZ79" s="242"/>
      <c r="OZA79" s="242"/>
      <c r="OZB79" s="242"/>
      <c r="OZC79" s="242"/>
      <c r="OZD79" s="242"/>
      <c r="OZE79" s="242"/>
      <c r="OZF79" s="242"/>
      <c r="OZG79" s="242"/>
      <c r="OZH79" s="242"/>
      <c r="OZI79" s="242"/>
      <c r="OZJ79" s="242"/>
      <c r="OZK79" s="242"/>
      <c r="OZL79" s="242"/>
      <c r="OZM79" s="242"/>
      <c r="OZN79" s="242"/>
      <c r="OZO79" s="242"/>
      <c r="OZP79" s="242"/>
      <c r="OZQ79" s="242"/>
      <c r="OZR79" s="242"/>
      <c r="OZS79" s="242"/>
      <c r="OZT79" s="242"/>
      <c r="OZU79" s="242"/>
      <c r="OZV79" s="242"/>
      <c r="OZW79" s="242"/>
      <c r="OZX79" s="242"/>
      <c r="OZY79" s="242"/>
      <c r="OZZ79" s="242"/>
      <c r="PAA79" s="242"/>
      <c r="PAB79" s="242"/>
      <c r="PAC79" s="242"/>
      <c r="PAD79" s="242"/>
      <c r="PAE79" s="242"/>
      <c r="PAF79" s="242"/>
      <c r="PAG79" s="242"/>
      <c r="PAH79" s="242"/>
      <c r="PAI79" s="242"/>
      <c r="PAJ79" s="242"/>
      <c r="PAK79" s="242"/>
      <c r="PAL79" s="242"/>
      <c r="PAM79" s="242"/>
      <c r="PAN79" s="242"/>
      <c r="PAO79" s="242"/>
      <c r="PAP79" s="242"/>
      <c r="PAQ79" s="242"/>
      <c r="PAR79" s="242"/>
      <c r="PAS79" s="242"/>
      <c r="PAT79" s="242"/>
      <c r="PAU79" s="242"/>
      <c r="PAV79" s="242"/>
      <c r="PAW79" s="242"/>
      <c r="PAX79" s="242"/>
      <c r="PAY79" s="242"/>
      <c r="PAZ79" s="242"/>
      <c r="PBA79" s="242"/>
      <c r="PBB79" s="242"/>
      <c r="PBC79" s="242"/>
      <c r="PBD79" s="242"/>
      <c r="PBE79" s="242"/>
      <c r="PBF79" s="242"/>
      <c r="PBG79" s="242"/>
      <c r="PBH79" s="242"/>
      <c r="PBI79" s="242"/>
      <c r="PBJ79" s="242"/>
      <c r="PBK79" s="242"/>
      <c r="PBL79" s="242"/>
      <c r="PBM79" s="242"/>
      <c r="PBN79" s="242"/>
      <c r="PBO79" s="242"/>
      <c r="PBP79" s="242"/>
      <c r="PBQ79" s="242"/>
      <c r="PBR79" s="242"/>
      <c r="PBS79" s="242"/>
      <c r="PBT79" s="242"/>
      <c r="PBU79" s="242"/>
      <c r="PBV79" s="242"/>
      <c r="PBW79" s="242"/>
      <c r="PBX79" s="242"/>
      <c r="PBY79" s="242"/>
      <c r="PBZ79" s="242"/>
      <c r="PCA79" s="242"/>
      <c r="PCB79" s="242"/>
      <c r="PCC79" s="242"/>
      <c r="PCD79" s="242"/>
      <c r="PCE79" s="242"/>
      <c r="PCF79" s="242"/>
      <c r="PCG79" s="242"/>
      <c r="PCH79" s="242"/>
      <c r="PCI79" s="242"/>
      <c r="PCJ79" s="242"/>
      <c r="PCK79" s="242"/>
      <c r="PCL79" s="242"/>
      <c r="PCM79" s="242"/>
      <c r="PCN79" s="242"/>
      <c r="PCO79" s="242"/>
      <c r="PCP79" s="242"/>
      <c r="PCQ79" s="242"/>
      <c r="PCR79" s="242"/>
      <c r="PCS79" s="242"/>
      <c r="PCT79" s="242"/>
      <c r="PCU79" s="242"/>
      <c r="PCV79" s="242"/>
      <c r="PCW79" s="242"/>
      <c r="PCX79" s="242"/>
      <c r="PCY79" s="242"/>
      <c r="PCZ79" s="242"/>
      <c r="PDA79" s="242"/>
      <c r="PDB79" s="242"/>
      <c r="PDC79" s="242"/>
      <c r="PDD79" s="242"/>
      <c r="PDE79" s="242"/>
      <c r="PDF79" s="242"/>
      <c r="PDG79" s="242"/>
      <c r="PDH79" s="242"/>
      <c r="PDI79" s="242"/>
      <c r="PDJ79" s="242"/>
      <c r="PDK79" s="242"/>
      <c r="PDL79" s="242"/>
      <c r="PDM79" s="242"/>
      <c r="PDN79" s="242"/>
      <c r="PDO79" s="242"/>
      <c r="PDP79" s="242"/>
      <c r="PDQ79" s="242"/>
      <c r="PDR79" s="242"/>
      <c r="PDS79" s="242"/>
      <c r="PDT79" s="242"/>
      <c r="PDU79" s="242"/>
      <c r="PDV79" s="242"/>
      <c r="PDW79" s="242"/>
      <c r="PDX79" s="242"/>
      <c r="PDY79" s="242"/>
      <c r="PDZ79" s="242"/>
      <c r="PEA79" s="242"/>
      <c r="PEB79" s="242"/>
      <c r="PEC79" s="242"/>
      <c r="PED79" s="242"/>
      <c r="PEE79" s="242"/>
      <c r="PEF79" s="242"/>
      <c r="PEG79" s="242"/>
      <c r="PEH79" s="242"/>
      <c r="PEI79" s="242"/>
      <c r="PEJ79" s="242"/>
      <c r="PEK79" s="242"/>
      <c r="PEL79" s="242"/>
      <c r="PEM79" s="242"/>
      <c r="PEN79" s="242"/>
      <c r="PEO79" s="242"/>
      <c r="PEP79" s="242"/>
      <c r="PEQ79" s="242"/>
      <c r="PER79" s="242"/>
      <c r="PES79" s="242"/>
      <c r="PET79" s="242"/>
      <c r="PEU79" s="242"/>
      <c r="PEV79" s="242"/>
      <c r="PEW79" s="242"/>
      <c r="PEX79" s="242"/>
      <c r="PEY79" s="242"/>
      <c r="PEZ79" s="242"/>
      <c r="PFA79" s="242"/>
      <c r="PFB79" s="242"/>
      <c r="PFC79" s="242"/>
      <c r="PFD79" s="242"/>
      <c r="PFE79" s="242"/>
      <c r="PFF79" s="242"/>
      <c r="PFG79" s="242"/>
      <c r="PFH79" s="242"/>
      <c r="PFI79" s="242"/>
      <c r="PFJ79" s="242"/>
      <c r="PFK79" s="242"/>
      <c r="PFL79" s="242"/>
      <c r="PFM79" s="242"/>
      <c r="PFN79" s="242"/>
      <c r="PFO79" s="242"/>
      <c r="PFP79" s="242"/>
      <c r="PFQ79" s="242"/>
      <c r="PFR79" s="242"/>
      <c r="PFS79" s="242"/>
      <c r="PFT79" s="242"/>
      <c r="PFU79" s="242"/>
      <c r="PFV79" s="242"/>
      <c r="PFW79" s="242"/>
      <c r="PFX79" s="242"/>
      <c r="PFY79" s="242"/>
      <c r="PFZ79" s="242"/>
      <c r="PGA79" s="242"/>
      <c r="PGB79" s="242"/>
      <c r="PGC79" s="242"/>
      <c r="PGD79" s="242"/>
      <c r="PGE79" s="242"/>
      <c r="PGF79" s="242"/>
      <c r="PGG79" s="242"/>
      <c r="PGH79" s="242"/>
      <c r="PGI79" s="242"/>
      <c r="PGJ79" s="242"/>
      <c r="PGK79" s="242"/>
      <c r="PGL79" s="242"/>
      <c r="PGM79" s="242"/>
      <c r="PGN79" s="242"/>
      <c r="PGO79" s="242"/>
      <c r="PGP79" s="242"/>
      <c r="PGQ79" s="242"/>
      <c r="PGR79" s="242"/>
      <c r="PGS79" s="242"/>
      <c r="PGT79" s="242"/>
      <c r="PGU79" s="242"/>
      <c r="PGV79" s="242"/>
      <c r="PGW79" s="242"/>
      <c r="PGX79" s="242"/>
      <c r="PGY79" s="242"/>
      <c r="PGZ79" s="242"/>
      <c r="PHA79" s="242"/>
      <c r="PHB79" s="242"/>
      <c r="PHC79" s="242"/>
      <c r="PHD79" s="242"/>
      <c r="PHE79" s="242"/>
      <c r="PHF79" s="242"/>
      <c r="PHG79" s="242"/>
      <c r="PHH79" s="242"/>
      <c r="PHI79" s="242"/>
      <c r="PHJ79" s="242"/>
      <c r="PHK79" s="242"/>
      <c r="PHL79" s="242"/>
      <c r="PHM79" s="242"/>
      <c r="PHN79" s="242"/>
      <c r="PHO79" s="242"/>
      <c r="PHP79" s="242"/>
      <c r="PHQ79" s="242"/>
      <c r="PHR79" s="242"/>
      <c r="PHS79" s="242"/>
      <c r="PHT79" s="242"/>
      <c r="PHU79" s="242"/>
      <c r="PHV79" s="242"/>
      <c r="PHW79" s="242"/>
      <c r="PHX79" s="242"/>
      <c r="PHY79" s="242"/>
      <c r="PHZ79" s="242"/>
      <c r="PIA79" s="242"/>
      <c r="PIB79" s="242"/>
      <c r="PIC79" s="242"/>
      <c r="PID79" s="242"/>
      <c r="PIE79" s="242"/>
      <c r="PIF79" s="242"/>
      <c r="PIG79" s="242"/>
      <c r="PIH79" s="242"/>
      <c r="PII79" s="242"/>
      <c r="PIJ79" s="242"/>
      <c r="PIK79" s="242"/>
      <c r="PIL79" s="242"/>
      <c r="PIM79" s="242"/>
      <c r="PIN79" s="242"/>
      <c r="PIO79" s="242"/>
      <c r="PIP79" s="242"/>
      <c r="PIQ79" s="242"/>
      <c r="PIR79" s="242"/>
      <c r="PIS79" s="242"/>
      <c r="PIT79" s="242"/>
      <c r="PIU79" s="242"/>
      <c r="PIV79" s="242"/>
      <c r="PIW79" s="242"/>
      <c r="PIX79" s="242"/>
      <c r="PIY79" s="242"/>
      <c r="PIZ79" s="242"/>
      <c r="PJA79" s="242"/>
      <c r="PJB79" s="242"/>
      <c r="PJC79" s="242"/>
      <c r="PJD79" s="242"/>
      <c r="PJE79" s="242"/>
      <c r="PJF79" s="242"/>
      <c r="PJG79" s="242"/>
      <c r="PJH79" s="242"/>
      <c r="PJI79" s="242"/>
      <c r="PJJ79" s="242"/>
      <c r="PJK79" s="242"/>
      <c r="PJL79" s="242"/>
      <c r="PJM79" s="242"/>
      <c r="PJN79" s="242"/>
      <c r="PJO79" s="242"/>
      <c r="PJP79" s="242"/>
      <c r="PJQ79" s="242"/>
      <c r="PJR79" s="242"/>
      <c r="PJS79" s="242"/>
      <c r="PJT79" s="242"/>
      <c r="PJU79" s="242"/>
      <c r="PJV79" s="242"/>
      <c r="PJW79" s="242"/>
      <c r="PJX79" s="242"/>
      <c r="PJY79" s="242"/>
      <c r="PJZ79" s="242"/>
      <c r="PKA79" s="242"/>
      <c r="PKB79" s="242"/>
      <c r="PKC79" s="242"/>
      <c r="PKD79" s="242"/>
      <c r="PKE79" s="242"/>
      <c r="PKF79" s="242"/>
      <c r="PKG79" s="242"/>
      <c r="PKH79" s="242"/>
      <c r="PKI79" s="242"/>
      <c r="PKJ79" s="242"/>
      <c r="PKK79" s="242"/>
      <c r="PKL79" s="242"/>
      <c r="PKM79" s="242"/>
      <c r="PKN79" s="242"/>
      <c r="PKO79" s="242"/>
      <c r="PKP79" s="242"/>
      <c r="PKQ79" s="242"/>
      <c r="PKR79" s="242"/>
      <c r="PKS79" s="242"/>
      <c r="PKT79" s="242"/>
      <c r="PKU79" s="242"/>
      <c r="PKV79" s="242"/>
      <c r="PKW79" s="242"/>
      <c r="PKX79" s="242"/>
      <c r="PKY79" s="242"/>
      <c r="PKZ79" s="242"/>
      <c r="PLA79" s="242"/>
      <c r="PLB79" s="242"/>
      <c r="PLC79" s="242"/>
      <c r="PLD79" s="242"/>
      <c r="PLE79" s="242"/>
      <c r="PLF79" s="242"/>
      <c r="PLG79" s="242"/>
      <c r="PLH79" s="242"/>
      <c r="PLI79" s="242"/>
      <c r="PLJ79" s="242"/>
      <c r="PLK79" s="242"/>
      <c r="PLL79" s="242"/>
      <c r="PLM79" s="242"/>
      <c r="PLN79" s="242"/>
      <c r="PLO79" s="242"/>
      <c r="PLP79" s="242"/>
      <c r="PLQ79" s="242"/>
      <c r="PLR79" s="242"/>
      <c r="PLS79" s="242"/>
      <c r="PLT79" s="242"/>
      <c r="PLU79" s="242"/>
      <c r="PLV79" s="242"/>
      <c r="PLW79" s="242"/>
      <c r="PLX79" s="242"/>
      <c r="PLY79" s="242"/>
      <c r="PLZ79" s="242"/>
      <c r="PMA79" s="242"/>
      <c r="PMB79" s="242"/>
      <c r="PMC79" s="242"/>
      <c r="PMD79" s="242"/>
      <c r="PME79" s="242"/>
      <c r="PMF79" s="242"/>
      <c r="PMG79" s="242"/>
      <c r="PMH79" s="242"/>
      <c r="PMI79" s="242"/>
      <c r="PMJ79" s="242"/>
      <c r="PMK79" s="242"/>
      <c r="PML79" s="242"/>
      <c r="PMM79" s="242"/>
      <c r="PMN79" s="242"/>
      <c r="PMO79" s="242"/>
      <c r="PMP79" s="242"/>
      <c r="PMQ79" s="242"/>
      <c r="PMR79" s="242"/>
      <c r="PMS79" s="242"/>
      <c r="PMT79" s="242"/>
      <c r="PMU79" s="242"/>
      <c r="PMV79" s="242"/>
      <c r="PMW79" s="242"/>
      <c r="PMX79" s="242"/>
      <c r="PMY79" s="242"/>
      <c r="PMZ79" s="242"/>
      <c r="PNA79" s="242"/>
      <c r="PNB79" s="242"/>
      <c r="PNC79" s="242"/>
      <c r="PND79" s="242"/>
      <c r="PNE79" s="242"/>
      <c r="PNF79" s="242"/>
      <c r="PNG79" s="242"/>
      <c r="PNH79" s="242"/>
      <c r="PNI79" s="242"/>
      <c r="PNJ79" s="242"/>
      <c r="PNK79" s="242"/>
      <c r="PNL79" s="242"/>
      <c r="PNM79" s="242"/>
      <c r="PNN79" s="242"/>
      <c r="PNO79" s="242"/>
      <c r="PNP79" s="242"/>
      <c r="PNQ79" s="242"/>
      <c r="PNR79" s="242"/>
      <c r="PNS79" s="242"/>
      <c r="PNT79" s="242"/>
      <c r="PNU79" s="242"/>
      <c r="PNV79" s="242"/>
      <c r="PNW79" s="242"/>
      <c r="PNX79" s="242"/>
      <c r="PNY79" s="242"/>
      <c r="PNZ79" s="242"/>
      <c r="POA79" s="242"/>
      <c r="POB79" s="242"/>
      <c r="POC79" s="242"/>
      <c r="POD79" s="242"/>
      <c r="POE79" s="242"/>
      <c r="POF79" s="242"/>
      <c r="POG79" s="242"/>
      <c r="POH79" s="242"/>
      <c r="POI79" s="242"/>
      <c r="POJ79" s="242"/>
      <c r="POK79" s="242"/>
      <c r="POL79" s="242"/>
      <c r="POM79" s="242"/>
      <c r="PON79" s="242"/>
      <c r="POO79" s="242"/>
      <c r="POP79" s="242"/>
      <c r="POQ79" s="242"/>
      <c r="POR79" s="242"/>
      <c r="POS79" s="242"/>
      <c r="POT79" s="242"/>
      <c r="POU79" s="242"/>
      <c r="POV79" s="242"/>
      <c r="POW79" s="242"/>
      <c r="POX79" s="242"/>
      <c r="POY79" s="242"/>
      <c r="POZ79" s="242"/>
      <c r="PPA79" s="242"/>
      <c r="PPB79" s="242"/>
      <c r="PPC79" s="242"/>
      <c r="PPD79" s="242"/>
      <c r="PPE79" s="242"/>
      <c r="PPF79" s="242"/>
      <c r="PPG79" s="242"/>
      <c r="PPH79" s="242"/>
      <c r="PPI79" s="242"/>
      <c r="PPJ79" s="242"/>
      <c r="PPK79" s="242"/>
      <c r="PPL79" s="242"/>
      <c r="PPM79" s="242"/>
      <c r="PPN79" s="242"/>
      <c r="PPO79" s="242"/>
      <c r="PPP79" s="242"/>
      <c r="PPQ79" s="242"/>
      <c r="PPR79" s="242"/>
      <c r="PPS79" s="242"/>
      <c r="PPT79" s="242"/>
      <c r="PPU79" s="242"/>
      <c r="PPV79" s="242"/>
      <c r="PPW79" s="242"/>
      <c r="PPX79" s="242"/>
      <c r="PPY79" s="242"/>
      <c r="PPZ79" s="242"/>
      <c r="PQA79" s="242"/>
      <c r="PQB79" s="242"/>
      <c r="PQC79" s="242"/>
      <c r="PQD79" s="242"/>
      <c r="PQE79" s="242"/>
      <c r="PQF79" s="242"/>
      <c r="PQG79" s="242"/>
      <c r="PQH79" s="242"/>
      <c r="PQI79" s="242"/>
      <c r="PQJ79" s="242"/>
      <c r="PQK79" s="242"/>
      <c r="PQL79" s="242"/>
      <c r="PQM79" s="242"/>
      <c r="PQN79" s="242"/>
      <c r="PQO79" s="242"/>
      <c r="PQP79" s="242"/>
      <c r="PQQ79" s="242"/>
      <c r="PQR79" s="242"/>
      <c r="PQS79" s="242"/>
      <c r="PQT79" s="242"/>
      <c r="PQU79" s="242"/>
      <c r="PQV79" s="242"/>
      <c r="PQW79" s="242"/>
      <c r="PQX79" s="242"/>
      <c r="PQY79" s="242"/>
      <c r="PQZ79" s="242"/>
      <c r="PRA79" s="242"/>
      <c r="PRB79" s="242"/>
      <c r="PRC79" s="242"/>
      <c r="PRD79" s="242"/>
      <c r="PRE79" s="242"/>
      <c r="PRF79" s="242"/>
      <c r="PRG79" s="242"/>
      <c r="PRH79" s="242"/>
      <c r="PRI79" s="242"/>
      <c r="PRJ79" s="242"/>
      <c r="PRK79" s="242"/>
      <c r="PRL79" s="242"/>
      <c r="PRM79" s="242"/>
      <c r="PRN79" s="242"/>
      <c r="PRO79" s="242"/>
      <c r="PRP79" s="242"/>
      <c r="PRQ79" s="242"/>
      <c r="PRR79" s="242"/>
      <c r="PRS79" s="242"/>
      <c r="PRT79" s="242"/>
      <c r="PRU79" s="242"/>
      <c r="PRV79" s="242"/>
      <c r="PRW79" s="242"/>
      <c r="PRX79" s="242"/>
      <c r="PRY79" s="242"/>
      <c r="PRZ79" s="242"/>
      <c r="PSA79" s="242"/>
      <c r="PSB79" s="242"/>
      <c r="PSC79" s="242"/>
      <c r="PSD79" s="242"/>
      <c r="PSE79" s="242"/>
      <c r="PSF79" s="242"/>
      <c r="PSG79" s="242"/>
      <c r="PSH79" s="242"/>
      <c r="PSI79" s="242"/>
      <c r="PSJ79" s="242"/>
      <c r="PSK79" s="242"/>
      <c r="PSL79" s="242"/>
      <c r="PSM79" s="242"/>
      <c r="PSN79" s="242"/>
      <c r="PSO79" s="242"/>
      <c r="PSP79" s="242"/>
      <c r="PSQ79" s="242"/>
      <c r="PSR79" s="242"/>
      <c r="PSS79" s="242"/>
      <c r="PST79" s="242"/>
      <c r="PSU79" s="242"/>
      <c r="PSV79" s="242"/>
      <c r="PSW79" s="242"/>
      <c r="PSX79" s="242"/>
      <c r="PSY79" s="242"/>
      <c r="PSZ79" s="242"/>
      <c r="PTA79" s="242"/>
      <c r="PTB79" s="242"/>
      <c r="PTC79" s="242"/>
      <c r="PTD79" s="242"/>
      <c r="PTE79" s="242"/>
      <c r="PTF79" s="242"/>
      <c r="PTG79" s="242"/>
      <c r="PTH79" s="242"/>
      <c r="PTI79" s="242"/>
      <c r="PTJ79" s="242"/>
      <c r="PTK79" s="242"/>
      <c r="PTL79" s="242"/>
      <c r="PTM79" s="242"/>
      <c r="PTN79" s="242"/>
      <c r="PTO79" s="242"/>
      <c r="PTP79" s="242"/>
      <c r="PTQ79" s="242"/>
      <c r="PTR79" s="242"/>
      <c r="PTS79" s="242"/>
      <c r="PTT79" s="242"/>
      <c r="PTU79" s="242"/>
      <c r="PTV79" s="242"/>
      <c r="PTW79" s="242"/>
      <c r="PTX79" s="242"/>
      <c r="PTY79" s="242"/>
      <c r="PTZ79" s="242"/>
      <c r="PUA79" s="242"/>
      <c r="PUB79" s="242"/>
      <c r="PUC79" s="242"/>
      <c r="PUD79" s="242"/>
      <c r="PUE79" s="242"/>
      <c r="PUF79" s="242"/>
      <c r="PUG79" s="242"/>
      <c r="PUH79" s="242"/>
      <c r="PUI79" s="242"/>
      <c r="PUJ79" s="242"/>
      <c r="PUK79" s="242"/>
      <c r="PUL79" s="242"/>
      <c r="PUM79" s="242"/>
      <c r="PUN79" s="242"/>
      <c r="PUO79" s="242"/>
      <c r="PUP79" s="242"/>
      <c r="PUQ79" s="242"/>
      <c r="PUR79" s="242"/>
      <c r="PUS79" s="242"/>
      <c r="PUT79" s="242"/>
      <c r="PUU79" s="242"/>
      <c r="PUV79" s="242"/>
      <c r="PUW79" s="242"/>
      <c r="PUX79" s="242"/>
      <c r="PUY79" s="242"/>
      <c r="PUZ79" s="242"/>
      <c r="PVA79" s="242"/>
      <c r="PVB79" s="242"/>
      <c r="PVC79" s="242"/>
      <c r="PVD79" s="242"/>
      <c r="PVE79" s="242"/>
      <c r="PVF79" s="242"/>
      <c r="PVG79" s="242"/>
      <c r="PVH79" s="242"/>
      <c r="PVI79" s="242"/>
      <c r="PVJ79" s="242"/>
      <c r="PVK79" s="242"/>
      <c r="PVL79" s="242"/>
      <c r="PVM79" s="242"/>
      <c r="PVN79" s="242"/>
      <c r="PVO79" s="242"/>
      <c r="PVP79" s="242"/>
      <c r="PVQ79" s="242"/>
      <c r="PVR79" s="242"/>
      <c r="PVS79" s="242"/>
      <c r="PVT79" s="242"/>
      <c r="PVU79" s="242"/>
      <c r="PVV79" s="242"/>
      <c r="PVW79" s="242"/>
      <c r="PVX79" s="242"/>
      <c r="PVY79" s="242"/>
      <c r="PVZ79" s="242"/>
      <c r="PWA79" s="242"/>
      <c r="PWB79" s="242"/>
      <c r="PWC79" s="242"/>
      <c r="PWD79" s="242"/>
      <c r="PWE79" s="242"/>
      <c r="PWF79" s="242"/>
      <c r="PWG79" s="242"/>
      <c r="PWH79" s="242"/>
      <c r="PWI79" s="242"/>
      <c r="PWJ79" s="242"/>
      <c r="PWK79" s="242"/>
      <c r="PWL79" s="242"/>
      <c r="PWM79" s="242"/>
      <c r="PWN79" s="242"/>
      <c r="PWO79" s="242"/>
      <c r="PWP79" s="242"/>
      <c r="PWQ79" s="242"/>
      <c r="PWR79" s="242"/>
      <c r="PWS79" s="242"/>
      <c r="PWT79" s="242"/>
      <c r="PWU79" s="242"/>
      <c r="PWV79" s="242"/>
      <c r="PWW79" s="242"/>
      <c r="PWX79" s="242"/>
      <c r="PWY79" s="242"/>
      <c r="PWZ79" s="242"/>
      <c r="PXA79" s="242"/>
      <c r="PXB79" s="242"/>
      <c r="PXC79" s="242"/>
      <c r="PXD79" s="242"/>
      <c r="PXE79" s="242"/>
      <c r="PXF79" s="242"/>
      <c r="PXG79" s="242"/>
      <c r="PXH79" s="242"/>
      <c r="PXI79" s="242"/>
      <c r="PXJ79" s="242"/>
      <c r="PXK79" s="242"/>
      <c r="PXL79" s="242"/>
      <c r="PXM79" s="242"/>
      <c r="PXN79" s="242"/>
      <c r="PXO79" s="242"/>
      <c r="PXP79" s="242"/>
      <c r="PXQ79" s="242"/>
      <c r="PXR79" s="242"/>
      <c r="PXS79" s="242"/>
      <c r="PXT79" s="242"/>
      <c r="PXU79" s="242"/>
      <c r="PXV79" s="242"/>
      <c r="PXW79" s="242"/>
      <c r="PXX79" s="242"/>
      <c r="PXY79" s="242"/>
      <c r="PXZ79" s="242"/>
      <c r="PYA79" s="242"/>
      <c r="PYB79" s="242"/>
      <c r="PYC79" s="242"/>
      <c r="PYD79" s="242"/>
      <c r="PYE79" s="242"/>
      <c r="PYF79" s="242"/>
      <c r="PYG79" s="242"/>
      <c r="PYH79" s="242"/>
      <c r="PYI79" s="242"/>
      <c r="PYJ79" s="242"/>
      <c r="PYK79" s="242"/>
      <c r="PYL79" s="242"/>
      <c r="PYM79" s="242"/>
      <c r="PYN79" s="242"/>
      <c r="PYO79" s="242"/>
      <c r="PYP79" s="242"/>
      <c r="PYQ79" s="242"/>
      <c r="PYR79" s="242"/>
      <c r="PYS79" s="242"/>
      <c r="PYT79" s="242"/>
      <c r="PYU79" s="242"/>
      <c r="PYV79" s="242"/>
      <c r="PYW79" s="242"/>
      <c r="PYX79" s="242"/>
      <c r="PYY79" s="242"/>
      <c r="PYZ79" s="242"/>
      <c r="PZA79" s="242"/>
      <c r="PZB79" s="242"/>
      <c r="PZC79" s="242"/>
      <c r="PZD79" s="242"/>
      <c r="PZE79" s="242"/>
      <c r="PZF79" s="242"/>
      <c r="PZG79" s="242"/>
      <c r="PZH79" s="242"/>
      <c r="PZI79" s="242"/>
      <c r="PZJ79" s="242"/>
      <c r="PZK79" s="242"/>
      <c r="PZL79" s="242"/>
      <c r="PZM79" s="242"/>
      <c r="PZN79" s="242"/>
      <c r="PZO79" s="242"/>
      <c r="PZP79" s="242"/>
      <c r="PZQ79" s="242"/>
      <c r="PZR79" s="242"/>
      <c r="PZS79" s="242"/>
      <c r="PZT79" s="242"/>
      <c r="PZU79" s="242"/>
      <c r="PZV79" s="242"/>
      <c r="PZW79" s="242"/>
      <c r="PZX79" s="242"/>
      <c r="PZY79" s="242"/>
      <c r="PZZ79" s="242"/>
      <c r="QAA79" s="242"/>
      <c r="QAB79" s="242"/>
      <c r="QAC79" s="242"/>
      <c r="QAD79" s="242"/>
      <c r="QAE79" s="242"/>
      <c r="QAF79" s="242"/>
      <c r="QAG79" s="242"/>
      <c r="QAH79" s="242"/>
      <c r="QAI79" s="242"/>
      <c r="QAJ79" s="242"/>
      <c r="QAK79" s="242"/>
      <c r="QAL79" s="242"/>
      <c r="QAM79" s="242"/>
      <c r="QAN79" s="242"/>
      <c r="QAO79" s="242"/>
      <c r="QAP79" s="242"/>
      <c r="QAQ79" s="242"/>
      <c r="QAR79" s="242"/>
      <c r="QAS79" s="242"/>
      <c r="QAT79" s="242"/>
      <c r="QAU79" s="242"/>
      <c r="QAV79" s="242"/>
      <c r="QAW79" s="242"/>
      <c r="QAX79" s="242"/>
      <c r="QAY79" s="242"/>
      <c r="QAZ79" s="242"/>
      <c r="QBA79" s="242"/>
      <c r="QBB79" s="242"/>
      <c r="QBC79" s="242"/>
      <c r="QBD79" s="242"/>
      <c r="QBE79" s="242"/>
      <c r="QBF79" s="242"/>
      <c r="QBG79" s="242"/>
      <c r="QBH79" s="242"/>
      <c r="QBI79" s="242"/>
      <c r="QBJ79" s="242"/>
      <c r="QBK79" s="242"/>
      <c r="QBL79" s="242"/>
      <c r="QBM79" s="242"/>
      <c r="QBN79" s="242"/>
      <c r="QBO79" s="242"/>
      <c r="QBP79" s="242"/>
      <c r="QBQ79" s="242"/>
      <c r="QBR79" s="242"/>
      <c r="QBS79" s="242"/>
      <c r="QBT79" s="242"/>
      <c r="QBU79" s="242"/>
      <c r="QBV79" s="242"/>
      <c r="QBW79" s="242"/>
      <c r="QBX79" s="242"/>
      <c r="QBY79" s="242"/>
      <c r="QBZ79" s="242"/>
      <c r="QCA79" s="242"/>
      <c r="QCB79" s="242"/>
      <c r="QCC79" s="242"/>
      <c r="QCD79" s="242"/>
      <c r="QCE79" s="242"/>
      <c r="QCF79" s="242"/>
      <c r="QCG79" s="242"/>
      <c r="QCH79" s="242"/>
      <c r="QCI79" s="242"/>
      <c r="QCJ79" s="242"/>
      <c r="QCK79" s="242"/>
      <c r="QCL79" s="242"/>
      <c r="QCM79" s="242"/>
      <c r="QCN79" s="242"/>
      <c r="QCO79" s="242"/>
      <c r="QCP79" s="242"/>
      <c r="QCQ79" s="242"/>
      <c r="QCR79" s="242"/>
      <c r="QCS79" s="242"/>
      <c r="QCT79" s="242"/>
      <c r="QCU79" s="242"/>
      <c r="QCV79" s="242"/>
      <c r="QCW79" s="242"/>
      <c r="QCX79" s="242"/>
      <c r="QCY79" s="242"/>
      <c r="QCZ79" s="242"/>
      <c r="QDA79" s="242"/>
      <c r="QDB79" s="242"/>
      <c r="QDC79" s="242"/>
      <c r="QDD79" s="242"/>
      <c r="QDE79" s="242"/>
      <c r="QDF79" s="242"/>
      <c r="QDG79" s="242"/>
      <c r="QDH79" s="242"/>
      <c r="QDI79" s="242"/>
      <c r="QDJ79" s="242"/>
      <c r="QDK79" s="242"/>
      <c r="QDL79" s="242"/>
      <c r="QDM79" s="242"/>
      <c r="QDN79" s="242"/>
      <c r="QDO79" s="242"/>
      <c r="QDP79" s="242"/>
      <c r="QDQ79" s="242"/>
      <c r="QDR79" s="242"/>
      <c r="QDS79" s="242"/>
      <c r="QDT79" s="242"/>
      <c r="QDU79" s="242"/>
      <c r="QDV79" s="242"/>
      <c r="QDW79" s="242"/>
      <c r="QDX79" s="242"/>
      <c r="QDY79" s="242"/>
      <c r="QDZ79" s="242"/>
      <c r="QEA79" s="242"/>
      <c r="QEB79" s="242"/>
      <c r="QEC79" s="242"/>
      <c r="QED79" s="242"/>
      <c r="QEE79" s="242"/>
      <c r="QEF79" s="242"/>
      <c r="QEG79" s="242"/>
      <c r="QEH79" s="242"/>
      <c r="QEI79" s="242"/>
      <c r="QEJ79" s="242"/>
      <c r="QEK79" s="242"/>
      <c r="QEL79" s="242"/>
      <c r="QEM79" s="242"/>
      <c r="QEN79" s="242"/>
      <c r="QEO79" s="242"/>
      <c r="QEP79" s="242"/>
      <c r="QEQ79" s="242"/>
      <c r="QER79" s="242"/>
      <c r="QES79" s="242"/>
      <c r="QET79" s="242"/>
      <c r="QEU79" s="242"/>
      <c r="QEV79" s="242"/>
      <c r="QEW79" s="242"/>
      <c r="QEX79" s="242"/>
      <c r="QEY79" s="242"/>
      <c r="QEZ79" s="242"/>
      <c r="QFA79" s="242"/>
      <c r="QFB79" s="242"/>
      <c r="QFC79" s="242"/>
      <c r="QFD79" s="242"/>
      <c r="QFE79" s="242"/>
      <c r="QFF79" s="242"/>
      <c r="QFG79" s="242"/>
      <c r="QFH79" s="242"/>
      <c r="QFI79" s="242"/>
      <c r="QFJ79" s="242"/>
      <c r="QFK79" s="242"/>
      <c r="QFL79" s="242"/>
      <c r="QFM79" s="242"/>
      <c r="QFN79" s="242"/>
      <c r="QFO79" s="242"/>
      <c r="QFP79" s="242"/>
      <c r="QFQ79" s="242"/>
      <c r="QFR79" s="242"/>
      <c r="QFS79" s="242"/>
      <c r="QFT79" s="242"/>
      <c r="QFU79" s="242"/>
      <c r="QFV79" s="242"/>
      <c r="QFW79" s="242"/>
      <c r="QFX79" s="242"/>
      <c r="QFY79" s="242"/>
      <c r="QFZ79" s="242"/>
      <c r="QGA79" s="242"/>
      <c r="QGB79" s="242"/>
      <c r="QGC79" s="242"/>
      <c r="QGD79" s="242"/>
      <c r="QGE79" s="242"/>
      <c r="QGF79" s="242"/>
      <c r="QGG79" s="242"/>
      <c r="QGH79" s="242"/>
      <c r="QGI79" s="242"/>
      <c r="QGJ79" s="242"/>
      <c r="QGK79" s="242"/>
      <c r="QGL79" s="242"/>
      <c r="QGM79" s="242"/>
      <c r="QGN79" s="242"/>
      <c r="QGO79" s="242"/>
      <c r="QGP79" s="242"/>
      <c r="QGQ79" s="242"/>
      <c r="QGR79" s="242"/>
      <c r="QGS79" s="242"/>
      <c r="QGT79" s="242"/>
      <c r="QGU79" s="242"/>
      <c r="QGV79" s="242"/>
      <c r="QGW79" s="242"/>
      <c r="QGX79" s="242"/>
      <c r="QGY79" s="242"/>
      <c r="QGZ79" s="242"/>
      <c r="QHA79" s="242"/>
      <c r="QHB79" s="242"/>
      <c r="QHC79" s="242"/>
      <c r="QHD79" s="242"/>
      <c r="QHE79" s="242"/>
      <c r="QHF79" s="242"/>
      <c r="QHG79" s="242"/>
      <c r="QHH79" s="242"/>
      <c r="QHI79" s="242"/>
      <c r="QHJ79" s="242"/>
      <c r="QHK79" s="242"/>
      <c r="QHL79" s="242"/>
      <c r="QHM79" s="242"/>
      <c r="QHN79" s="242"/>
      <c r="QHO79" s="242"/>
      <c r="QHP79" s="242"/>
      <c r="QHQ79" s="242"/>
      <c r="QHR79" s="242"/>
      <c r="QHS79" s="242"/>
      <c r="QHT79" s="242"/>
      <c r="QHU79" s="242"/>
      <c r="QHV79" s="242"/>
      <c r="QHW79" s="242"/>
      <c r="QHX79" s="242"/>
      <c r="QHY79" s="242"/>
      <c r="QHZ79" s="242"/>
      <c r="QIA79" s="242"/>
      <c r="QIB79" s="242"/>
      <c r="QIC79" s="242"/>
      <c r="QID79" s="242"/>
      <c r="QIE79" s="242"/>
      <c r="QIF79" s="242"/>
      <c r="QIG79" s="242"/>
      <c r="QIH79" s="242"/>
      <c r="QII79" s="242"/>
      <c r="QIJ79" s="242"/>
      <c r="QIK79" s="242"/>
      <c r="QIL79" s="242"/>
      <c r="QIM79" s="242"/>
      <c r="QIN79" s="242"/>
      <c r="QIO79" s="242"/>
      <c r="QIP79" s="242"/>
      <c r="QIQ79" s="242"/>
      <c r="QIR79" s="242"/>
      <c r="QIS79" s="242"/>
      <c r="QIT79" s="242"/>
      <c r="QIU79" s="242"/>
      <c r="QIV79" s="242"/>
      <c r="QIW79" s="242"/>
      <c r="QIX79" s="242"/>
      <c r="QIY79" s="242"/>
      <c r="QIZ79" s="242"/>
      <c r="QJA79" s="242"/>
      <c r="QJB79" s="242"/>
      <c r="QJC79" s="242"/>
      <c r="QJD79" s="242"/>
      <c r="QJE79" s="242"/>
      <c r="QJF79" s="242"/>
      <c r="QJG79" s="242"/>
      <c r="QJH79" s="242"/>
      <c r="QJI79" s="242"/>
      <c r="QJJ79" s="242"/>
      <c r="QJK79" s="242"/>
      <c r="QJL79" s="242"/>
      <c r="QJM79" s="242"/>
      <c r="QJN79" s="242"/>
      <c r="QJO79" s="242"/>
      <c r="QJP79" s="242"/>
      <c r="QJQ79" s="242"/>
      <c r="QJR79" s="242"/>
      <c r="QJS79" s="242"/>
      <c r="QJT79" s="242"/>
      <c r="QJU79" s="242"/>
      <c r="QJV79" s="242"/>
      <c r="QJW79" s="242"/>
      <c r="QJX79" s="242"/>
      <c r="QJY79" s="242"/>
      <c r="QJZ79" s="242"/>
      <c r="QKA79" s="242"/>
      <c r="QKB79" s="242"/>
      <c r="QKC79" s="242"/>
      <c r="QKD79" s="242"/>
      <c r="QKE79" s="242"/>
      <c r="QKF79" s="242"/>
      <c r="QKG79" s="242"/>
      <c r="QKH79" s="242"/>
      <c r="QKI79" s="242"/>
      <c r="QKJ79" s="242"/>
      <c r="QKK79" s="242"/>
      <c r="QKL79" s="242"/>
      <c r="QKM79" s="242"/>
      <c r="QKN79" s="242"/>
      <c r="QKO79" s="242"/>
      <c r="QKP79" s="242"/>
      <c r="QKQ79" s="242"/>
      <c r="QKR79" s="242"/>
      <c r="QKS79" s="242"/>
      <c r="QKT79" s="242"/>
      <c r="QKU79" s="242"/>
      <c r="QKV79" s="242"/>
      <c r="QKW79" s="242"/>
      <c r="QKX79" s="242"/>
      <c r="QKY79" s="242"/>
      <c r="QKZ79" s="242"/>
      <c r="QLA79" s="242"/>
      <c r="QLB79" s="242"/>
      <c r="QLC79" s="242"/>
      <c r="QLD79" s="242"/>
      <c r="QLE79" s="242"/>
      <c r="QLF79" s="242"/>
      <c r="QLG79" s="242"/>
      <c r="QLH79" s="242"/>
      <c r="QLI79" s="242"/>
      <c r="QLJ79" s="242"/>
      <c r="QLK79" s="242"/>
      <c r="QLL79" s="242"/>
      <c r="QLM79" s="242"/>
      <c r="QLN79" s="242"/>
      <c r="QLO79" s="242"/>
      <c r="QLP79" s="242"/>
      <c r="QLQ79" s="242"/>
      <c r="QLR79" s="242"/>
      <c r="QLS79" s="242"/>
      <c r="QLT79" s="242"/>
      <c r="QLU79" s="242"/>
      <c r="QLV79" s="242"/>
      <c r="QLW79" s="242"/>
      <c r="QLX79" s="242"/>
      <c r="QLY79" s="242"/>
      <c r="QLZ79" s="242"/>
      <c r="QMA79" s="242"/>
      <c r="QMB79" s="242"/>
      <c r="QMC79" s="242"/>
      <c r="QMD79" s="242"/>
      <c r="QME79" s="242"/>
      <c r="QMF79" s="242"/>
      <c r="QMG79" s="242"/>
      <c r="QMH79" s="242"/>
      <c r="QMI79" s="242"/>
      <c r="QMJ79" s="242"/>
      <c r="QMK79" s="242"/>
      <c r="QML79" s="242"/>
      <c r="QMM79" s="242"/>
      <c r="QMN79" s="242"/>
      <c r="QMO79" s="242"/>
      <c r="QMP79" s="242"/>
      <c r="QMQ79" s="242"/>
      <c r="QMR79" s="242"/>
      <c r="QMS79" s="242"/>
      <c r="QMT79" s="242"/>
      <c r="QMU79" s="242"/>
      <c r="QMV79" s="242"/>
      <c r="QMW79" s="242"/>
      <c r="QMX79" s="242"/>
      <c r="QMY79" s="242"/>
      <c r="QMZ79" s="242"/>
      <c r="QNA79" s="242"/>
      <c r="QNB79" s="242"/>
      <c r="QNC79" s="242"/>
      <c r="QND79" s="242"/>
      <c r="QNE79" s="242"/>
      <c r="QNF79" s="242"/>
      <c r="QNG79" s="242"/>
      <c r="QNH79" s="242"/>
      <c r="QNI79" s="242"/>
      <c r="QNJ79" s="242"/>
      <c r="QNK79" s="242"/>
      <c r="QNL79" s="242"/>
      <c r="QNM79" s="242"/>
      <c r="QNN79" s="242"/>
      <c r="QNO79" s="242"/>
      <c r="QNP79" s="242"/>
      <c r="QNQ79" s="242"/>
      <c r="QNR79" s="242"/>
      <c r="QNS79" s="242"/>
      <c r="QNT79" s="242"/>
      <c r="QNU79" s="242"/>
      <c r="QNV79" s="242"/>
      <c r="QNW79" s="242"/>
      <c r="QNX79" s="242"/>
      <c r="QNY79" s="242"/>
      <c r="QNZ79" s="242"/>
      <c r="QOA79" s="242"/>
      <c r="QOB79" s="242"/>
      <c r="QOC79" s="242"/>
      <c r="QOD79" s="242"/>
      <c r="QOE79" s="242"/>
      <c r="QOF79" s="242"/>
      <c r="QOG79" s="242"/>
      <c r="QOH79" s="242"/>
      <c r="QOI79" s="242"/>
      <c r="QOJ79" s="242"/>
      <c r="QOK79" s="242"/>
      <c r="QOL79" s="242"/>
      <c r="QOM79" s="242"/>
      <c r="QON79" s="242"/>
      <c r="QOO79" s="242"/>
      <c r="QOP79" s="242"/>
      <c r="QOQ79" s="242"/>
      <c r="QOR79" s="242"/>
      <c r="QOS79" s="242"/>
      <c r="QOT79" s="242"/>
      <c r="QOU79" s="242"/>
      <c r="QOV79" s="242"/>
      <c r="QOW79" s="242"/>
      <c r="QOX79" s="242"/>
      <c r="QOY79" s="242"/>
      <c r="QOZ79" s="242"/>
      <c r="QPA79" s="242"/>
      <c r="QPB79" s="242"/>
      <c r="QPC79" s="242"/>
      <c r="QPD79" s="242"/>
      <c r="QPE79" s="242"/>
      <c r="QPF79" s="242"/>
      <c r="QPG79" s="242"/>
      <c r="QPH79" s="242"/>
      <c r="QPI79" s="242"/>
      <c r="QPJ79" s="242"/>
      <c r="QPK79" s="242"/>
      <c r="QPL79" s="242"/>
      <c r="QPM79" s="242"/>
      <c r="QPN79" s="242"/>
      <c r="QPO79" s="242"/>
      <c r="QPP79" s="242"/>
      <c r="QPQ79" s="242"/>
      <c r="QPR79" s="242"/>
      <c r="QPS79" s="242"/>
      <c r="QPT79" s="242"/>
      <c r="QPU79" s="242"/>
      <c r="QPV79" s="242"/>
      <c r="QPW79" s="242"/>
      <c r="QPX79" s="242"/>
      <c r="QPY79" s="242"/>
      <c r="QPZ79" s="242"/>
      <c r="QQA79" s="242"/>
      <c r="QQB79" s="242"/>
      <c r="QQC79" s="242"/>
      <c r="QQD79" s="242"/>
      <c r="QQE79" s="242"/>
      <c r="QQF79" s="242"/>
      <c r="QQG79" s="242"/>
      <c r="QQH79" s="242"/>
      <c r="QQI79" s="242"/>
      <c r="QQJ79" s="242"/>
      <c r="QQK79" s="242"/>
      <c r="QQL79" s="242"/>
      <c r="QQM79" s="242"/>
      <c r="QQN79" s="242"/>
      <c r="QQO79" s="242"/>
      <c r="QQP79" s="242"/>
      <c r="QQQ79" s="242"/>
      <c r="QQR79" s="242"/>
      <c r="QQS79" s="242"/>
      <c r="QQT79" s="242"/>
      <c r="QQU79" s="242"/>
      <c r="QQV79" s="242"/>
      <c r="QQW79" s="242"/>
      <c r="QQX79" s="242"/>
      <c r="QQY79" s="242"/>
      <c r="QQZ79" s="242"/>
      <c r="QRA79" s="242"/>
      <c r="QRB79" s="242"/>
      <c r="QRC79" s="242"/>
      <c r="QRD79" s="242"/>
      <c r="QRE79" s="242"/>
      <c r="QRF79" s="242"/>
      <c r="QRG79" s="242"/>
      <c r="QRH79" s="242"/>
      <c r="QRI79" s="242"/>
      <c r="QRJ79" s="242"/>
      <c r="QRK79" s="242"/>
      <c r="QRL79" s="242"/>
      <c r="QRM79" s="242"/>
      <c r="QRN79" s="242"/>
      <c r="QRO79" s="242"/>
      <c r="QRP79" s="242"/>
      <c r="QRQ79" s="242"/>
      <c r="QRR79" s="242"/>
      <c r="QRS79" s="242"/>
      <c r="QRT79" s="242"/>
      <c r="QRU79" s="242"/>
      <c r="QRV79" s="242"/>
      <c r="QRW79" s="242"/>
      <c r="QRX79" s="242"/>
      <c r="QRY79" s="242"/>
      <c r="QRZ79" s="242"/>
      <c r="QSA79" s="242"/>
      <c r="QSB79" s="242"/>
      <c r="QSC79" s="242"/>
      <c r="QSD79" s="242"/>
      <c r="QSE79" s="242"/>
      <c r="QSF79" s="242"/>
      <c r="QSG79" s="242"/>
      <c r="QSH79" s="242"/>
      <c r="QSI79" s="242"/>
      <c r="QSJ79" s="242"/>
      <c r="QSK79" s="242"/>
      <c r="QSL79" s="242"/>
      <c r="QSM79" s="242"/>
      <c r="QSN79" s="242"/>
      <c r="QSO79" s="242"/>
      <c r="QSP79" s="242"/>
      <c r="QSQ79" s="242"/>
      <c r="QSR79" s="242"/>
      <c r="QSS79" s="242"/>
      <c r="QST79" s="242"/>
      <c r="QSU79" s="242"/>
      <c r="QSV79" s="242"/>
      <c r="QSW79" s="242"/>
      <c r="QSX79" s="242"/>
      <c r="QSY79" s="242"/>
      <c r="QSZ79" s="242"/>
      <c r="QTA79" s="242"/>
      <c r="QTB79" s="242"/>
      <c r="QTC79" s="242"/>
      <c r="QTD79" s="242"/>
      <c r="QTE79" s="242"/>
      <c r="QTF79" s="242"/>
      <c r="QTG79" s="242"/>
      <c r="QTH79" s="242"/>
      <c r="QTI79" s="242"/>
      <c r="QTJ79" s="242"/>
      <c r="QTK79" s="242"/>
      <c r="QTL79" s="242"/>
      <c r="QTM79" s="242"/>
      <c r="QTN79" s="242"/>
      <c r="QTO79" s="242"/>
      <c r="QTP79" s="242"/>
      <c r="QTQ79" s="242"/>
      <c r="QTR79" s="242"/>
      <c r="QTS79" s="242"/>
      <c r="QTT79" s="242"/>
      <c r="QTU79" s="242"/>
      <c r="QTV79" s="242"/>
      <c r="QTW79" s="242"/>
      <c r="QTX79" s="242"/>
      <c r="QTY79" s="242"/>
      <c r="QTZ79" s="242"/>
      <c r="QUA79" s="242"/>
      <c r="QUB79" s="242"/>
      <c r="QUC79" s="242"/>
      <c r="QUD79" s="242"/>
      <c r="QUE79" s="242"/>
      <c r="QUF79" s="242"/>
      <c r="QUG79" s="242"/>
      <c r="QUH79" s="242"/>
      <c r="QUI79" s="242"/>
      <c r="QUJ79" s="242"/>
      <c r="QUK79" s="242"/>
      <c r="QUL79" s="242"/>
      <c r="QUM79" s="242"/>
      <c r="QUN79" s="242"/>
      <c r="QUO79" s="242"/>
      <c r="QUP79" s="242"/>
      <c r="QUQ79" s="242"/>
      <c r="QUR79" s="242"/>
      <c r="QUS79" s="242"/>
      <c r="QUT79" s="242"/>
      <c r="QUU79" s="242"/>
      <c r="QUV79" s="242"/>
      <c r="QUW79" s="242"/>
      <c r="QUX79" s="242"/>
      <c r="QUY79" s="242"/>
      <c r="QUZ79" s="242"/>
      <c r="QVA79" s="242"/>
      <c r="QVB79" s="242"/>
      <c r="QVC79" s="242"/>
      <c r="QVD79" s="242"/>
      <c r="QVE79" s="242"/>
      <c r="QVF79" s="242"/>
      <c r="QVG79" s="242"/>
      <c r="QVH79" s="242"/>
      <c r="QVI79" s="242"/>
      <c r="QVJ79" s="242"/>
      <c r="QVK79" s="242"/>
      <c r="QVL79" s="242"/>
      <c r="QVM79" s="242"/>
      <c r="QVN79" s="242"/>
      <c r="QVO79" s="242"/>
      <c r="QVP79" s="242"/>
      <c r="QVQ79" s="242"/>
      <c r="QVR79" s="242"/>
      <c r="QVS79" s="242"/>
      <c r="QVT79" s="242"/>
      <c r="QVU79" s="242"/>
      <c r="QVV79" s="242"/>
      <c r="QVW79" s="242"/>
      <c r="QVX79" s="242"/>
      <c r="QVY79" s="242"/>
      <c r="QVZ79" s="242"/>
      <c r="QWA79" s="242"/>
      <c r="QWB79" s="242"/>
      <c r="QWC79" s="242"/>
      <c r="QWD79" s="242"/>
      <c r="QWE79" s="242"/>
      <c r="QWF79" s="242"/>
      <c r="QWG79" s="242"/>
      <c r="QWH79" s="242"/>
      <c r="QWI79" s="242"/>
      <c r="QWJ79" s="242"/>
      <c r="QWK79" s="242"/>
      <c r="QWL79" s="242"/>
      <c r="QWM79" s="242"/>
      <c r="QWN79" s="242"/>
      <c r="QWO79" s="242"/>
      <c r="QWP79" s="242"/>
      <c r="QWQ79" s="242"/>
      <c r="QWR79" s="242"/>
      <c r="QWS79" s="242"/>
      <c r="QWT79" s="242"/>
      <c r="QWU79" s="242"/>
      <c r="QWV79" s="242"/>
      <c r="QWW79" s="242"/>
      <c r="QWX79" s="242"/>
      <c r="QWY79" s="242"/>
      <c r="QWZ79" s="242"/>
      <c r="QXA79" s="242"/>
      <c r="QXB79" s="242"/>
      <c r="QXC79" s="242"/>
      <c r="QXD79" s="242"/>
      <c r="QXE79" s="242"/>
      <c r="QXF79" s="242"/>
      <c r="QXG79" s="242"/>
      <c r="QXH79" s="242"/>
      <c r="QXI79" s="242"/>
      <c r="QXJ79" s="242"/>
      <c r="QXK79" s="242"/>
      <c r="QXL79" s="242"/>
      <c r="QXM79" s="242"/>
      <c r="QXN79" s="242"/>
      <c r="QXO79" s="242"/>
      <c r="QXP79" s="242"/>
      <c r="QXQ79" s="242"/>
      <c r="QXR79" s="242"/>
      <c r="QXS79" s="242"/>
      <c r="QXT79" s="242"/>
      <c r="QXU79" s="242"/>
      <c r="QXV79" s="242"/>
      <c r="QXW79" s="242"/>
      <c r="QXX79" s="242"/>
      <c r="QXY79" s="242"/>
      <c r="QXZ79" s="242"/>
      <c r="QYA79" s="242"/>
      <c r="QYB79" s="242"/>
      <c r="QYC79" s="242"/>
      <c r="QYD79" s="242"/>
      <c r="QYE79" s="242"/>
      <c r="QYF79" s="242"/>
      <c r="QYG79" s="242"/>
      <c r="QYH79" s="242"/>
      <c r="QYI79" s="242"/>
      <c r="QYJ79" s="242"/>
      <c r="QYK79" s="242"/>
      <c r="QYL79" s="242"/>
      <c r="QYM79" s="242"/>
      <c r="QYN79" s="242"/>
      <c r="QYO79" s="242"/>
      <c r="QYP79" s="242"/>
      <c r="QYQ79" s="242"/>
      <c r="QYR79" s="242"/>
      <c r="QYS79" s="242"/>
      <c r="QYT79" s="242"/>
      <c r="QYU79" s="242"/>
      <c r="QYV79" s="242"/>
      <c r="QYW79" s="242"/>
      <c r="QYX79" s="242"/>
      <c r="QYY79" s="242"/>
      <c r="QYZ79" s="242"/>
      <c r="QZA79" s="242"/>
      <c r="QZB79" s="242"/>
      <c r="QZC79" s="242"/>
      <c r="QZD79" s="242"/>
      <c r="QZE79" s="242"/>
      <c r="QZF79" s="242"/>
      <c r="QZG79" s="242"/>
      <c r="QZH79" s="242"/>
      <c r="QZI79" s="242"/>
      <c r="QZJ79" s="242"/>
      <c r="QZK79" s="242"/>
      <c r="QZL79" s="242"/>
      <c r="QZM79" s="242"/>
      <c r="QZN79" s="242"/>
      <c r="QZO79" s="242"/>
      <c r="QZP79" s="242"/>
      <c r="QZQ79" s="242"/>
      <c r="QZR79" s="242"/>
      <c r="QZS79" s="242"/>
      <c r="QZT79" s="242"/>
      <c r="QZU79" s="242"/>
      <c r="QZV79" s="242"/>
      <c r="QZW79" s="242"/>
      <c r="QZX79" s="242"/>
      <c r="QZY79" s="242"/>
      <c r="QZZ79" s="242"/>
      <c r="RAA79" s="242"/>
      <c r="RAB79" s="242"/>
      <c r="RAC79" s="242"/>
      <c r="RAD79" s="242"/>
      <c r="RAE79" s="242"/>
      <c r="RAF79" s="242"/>
      <c r="RAG79" s="242"/>
      <c r="RAH79" s="242"/>
      <c r="RAI79" s="242"/>
      <c r="RAJ79" s="242"/>
      <c r="RAK79" s="242"/>
      <c r="RAL79" s="242"/>
      <c r="RAM79" s="242"/>
      <c r="RAN79" s="242"/>
      <c r="RAO79" s="242"/>
      <c r="RAP79" s="242"/>
      <c r="RAQ79" s="242"/>
      <c r="RAR79" s="242"/>
      <c r="RAS79" s="242"/>
      <c r="RAT79" s="242"/>
      <c r="RAU79" s="242"/>
      <c r="RAV79" s="242"/>
      <c r="RAW79" s="242"/>
      <c r="RAX79" s="242"/>
      <c r="RAY79" s="242"/>
      <c r="RAZ79" s="242"/>
      <c r="RBA79" s="242"/>
      <c r="RBB79" s="242"/>
      <c r="RBC79" s="242"/>
      <c r="RBD79" s="242"/>
      <c r="RBE79" s="242"/>
      <c r="RBF79" s="242"/>
      <c r="RBG79" s="242"/>
      <c r="RBH79" s="242"/>
      <c r="RBI79" s="242"/>
      <c r="RBJ79" s="242"/>
      <c r="RBK79" s="242"/>
      <c r="RBL79" s="242"/>
      <c r="RBM79" s="242"/>
      <c r="RBN79" s="242"/>
      <c r="RBO79" s="242"/>
      <c r="RBP79" s="242"/>
      <c r="RBQ79" s="242"/>
      <c r="RBR79" s="242"/>
      <c r="RBS79" s="242"/>
      <c r="RBT79" s="242"/>
      <c r="RBU79" s="242"/>
      <c r="RBV79" s="242"/>
      <c r="RBW79" s="242"/>
      <c r="RBX79" s="242"/>
      <c r="RBY79" s="242"/>
      <c r="RBZ79" s="242"/>
      <c r="RCA79" s="242"/>
      <c r="RCB79" s="242"/>
      <c r="RCC79" s="242"/>
      <c r="RCD79" s="242"/>
      <c r="RCE79" s="242"/>
      <c r="RCF79" s="242"/>
      <c r="RCG79" s="242"/>
      <c r="RCH79" s="242"/>
      <c r="RCI79" s="242"/>
      <c r="RCJ79" s="242"/>
      <c r="RCK79" s="242"/>
      <c r="RCL79" s="242"/>
      <c r="RCM79" s="242"/>
      <c r="RCN79" s="242"/>
      <c r="RCO79" s="242"/>
      <c r="RCP79" s="242"/>
      <c r="RCQ79" s="242"/>
      <c r="RCR79" s="242"/>
      <c r="RCS79" s="242"/>
      <c r="RCT79" s="242"/>
      <c r="RCU79" s="242"/>
      <c r="RCV79" s="242"/>
      <c r="RCW79" s="242"/>
      <c r="RCX79" s="242"/>
      <c r="RCY79" s="242"/>
      <c r="RCZ79" s="242"/>
      <c r="RDA79" s="242"/>
      <c r="RDB79" s="242"/>
      <c r="RDC79" s="242"/>
      <c r="RDD79" s="242"/>
      <c r="RDE79" s="242"/>
      <c r="RDF79" s="242"/>
      <c r="RDG79" s="242"/>
      <c r="RDH79" s="242"/>
      <c r="RDI79" s="242"/>
      <c r="RDJ79" s="242"/>
      <c r="RDK79" s="242"/>
      <c r="RDL79" s="242"/>
      <c r="RDM79" s="242"/>
      <c r="RDN79" s="242"/>
      <c r="RDO79" s="242"/>
      <c r="RDP79" s="242"/>
      <c r="RDQ79" s="242"/>
      <c r="RDR79" s="242"/>
      <c r="RDS79" s="242"/>
      <c r="RDT79" s="242"/>
      <c r="RDU79" s="242"/>
      <c r="RDV79" s="242"/>
      <c r="RDW79" s="242"/>
      <c r="RDX79" s="242"/>
      <c r="RDY79" s="242"/>
      <c r="RDZ79" s="242"/>
      <c r="REA79" s="242"/>
      <c r="REB79" s="242"/>
      <c r="REC79" s="242"/>
      <c r="RED79" s="242"/>
      <c r="REE79" s="242"/>
      <c r="REF79" s="242"/>
      <c r="REG79" s="242"/>
      <c r="REH79" s="242"/>
      <c r="REI79" s="242"/>
      <c r="REJ79" s="242"/>
      <c r="REK79" s="242"/>
      <c r="REL79" s="242"/>
      <c r="REM79" s="242"/>
      <c r="REN79" s="242"/>
      <c r="REO79" s="242"/>
      <c r="REP79" s="242"/>
      <c r="REQ79" s="242"/>
      <c r="RER79" s="242"/>
      <c r="RES79" s="242"/>
      <c r="RET79" s="242"/>
      <c r="REU79" s="242"/>
      <c r="REV79" s="242"/>
      <c r="REW79" s="242"/>
      <c r="REX79" s="242"/>
      <c r="REY79" s="242"/>
      <c r="REZ79" s="242"/>
      <c r="RFA79" s="242"/>
      <c r="RFB79" s="242"/>
      <c r="RFC79" s="242"/>
      <c r="RFD79" s="242"/>
      <c r="RFE79" s="242"/>
      <c r="RFF79" s="242"/>
      <c r="RFG79" s="242"/>
      <c r="RFH79" s="242"/>
      <c r="RFI79" s="242"/>
      <c r="RFJ79" s="242"/>
      <c r="RFK79" s="242"/>
      <c r="RFL79" s="242"/>
      <c r="RFM79" s="242"/>
      <c r="RFN79" s="242"/>
      <c r="RFO79" s="242"/>
      <c r="RFP79" s="242"/>
      <c r="RFQ79" s="242"/>
      <c r="RFR79" s="242"/>
      <c r="RFS79" s="242"/>
      <c r="RFT79" s="242"/>
      <c r="RFU79" s="242"/>
      <c r="RFV79" s="242"/>
      <c r="RFW79" s="242"/>
      <c r="RFX79" s="242"/>
      <c r="RFY79" s="242"/>
      <c r="RFZ79" s="242"/>
      <c r="RGA79" s="242"/>
      <c r="RGB79" s="242"/>
      <c r="RGC79" s="242"/>
      <c r="RGD79" s="242"/>
      <c r="RGE79" s="242"/>
      <c r="RGF79" s="242"/>
      <c r="RGG79" s="242"/>
      <c r="RGH79" s="242"/>
      <c r="RGI79" s="242"/>
      <c r="RGJ79" s="242"/>
      <c r="RGK79" s="242"/>
      <c r="RGL79" s="242"/>
      <c r="RGM79" s="242"/>
      <c r="RGN79" s="242"/>
      <c r="RGO79" s="242"/>
      <c r="RGP79" s="242"/>
      <c r="RGQ79" s="242"/>
      <c r="RGR79" s="242"/>
      <c r="RGS79" s="242"/>
      <c r="RGT79" s="242"/>
      <c r="RGU79" s="242"/>
      <c r="RGV79" s="242"/>
      <c r="RGW79" s="242"/>
      <c r="RGX79" s="242"/>
      <c r="RGY79" s="242"/>
      <c r="RGZ79" s="242"/>
      <c r="RHA79" s="242"/>
      <c r="RHB79" s="242"/>
      <c r="RHC79" s="242"/>
      <c r="RHD79" s="242"/>
      <c r="RHE79" s="242"/>
      <c r="RHF79" s="242"/>
      <c r="RHG79" s="242"/>
      <c r="RHH79" s="242"/>
      <c r="RHI79" s="242"/>
      <c r="RHJ79" s="242"/>
      <c r="RHK79" s="242"/>
      <c r="RHL79" s="242"/>
      <c r="RHM79" s="242"/>
      <c r="RHN79" s="242"/>
      <c r="RHO79" s="242"/>
      <c r="RHP79" s="242"/>
      <c r="RHQ79" s="242"/>
      <c r="RHR79" s="242"/>
      <c r="RHS79" s="242"/>
      <c r="RHT79" s="242"/>
      <c r="RHU79" s="242"/>
      <c r="RHV79" s="242"/>
      <c r="RHW79" s="242"/>
      <c r="RHX79" s="242"/>
      <c r="RHY79" s="242"/>
      <c r="RHZ79" s="242"/>
      <c r="RIA79" s="242"/>
      <c r="RIB79" s="242"/>
      <c r="RIC79" s="242"/>
      <c r="RID79" s="242"/>
      <c r="RIE79" s="242"/>
      <c r="RIF79" s="242"/>
      <c r="RIG79" s="242"/>
      <c r="RIH79" s="242"/>
      <c r="RII79" s="242"/>
      <c r="RIJ79" s="242"/>
      <c r="RIK79" s="242"/>
      <c r="RIL79" s="242"/>
      <c r="RIM79" s="242"/>
      <c r="RIN79" s="242"/>
      <c r="RIO79" s="242"/>
      <c r="RIP79" s="242"/>
      <c r="RIQ79" s="242"/>
      <c r="RIR79" s="242"/>
      <c r="RIS79" s="242"/>
      <c r="RIT79" s="242"/>
      <c r="RIU79" s="242"/>
      <c r="RIV79" s="242"/>
      <c r="RIW79" s="242"/>
      <c r="RIX79" s="242"/>
      <c r="RIY79" s="242"/>
      <c r="RIZ79" s="242"/>
      <c r="RJA79" s="242"/>
      <c r="RJB79" s="242"/>
      <c r="RJC79" s="242"/>
      <c r="RJD79" s="242"/>
      <c r="RJE79" s="242"/>
      <c r="RJF79" s="242"/>
      <c r="RJG79" s="242"/>
      <c r="RJH79" s="242"/>
      <c r="RJI79" s="242"/>
      <c r="RJJ79" s="242"/>
      <c r="RJK79" s="242"/>
      <c r="RJL79" s="242"/>
      <c r="RJM79" s="242"/>
      <c r="RJN79" s="242"/>
      <c r="RJO79" s="242"/>
      <c r="RJP79" s="242"/>
      <c r="RJQ79" s="242"/>
      <c r="RJR79" s="242"/>
      <c r="RJS79" s="242"/>
      <c r="RJT79" s="242"/>
      <c r="RJU79" s="242"/>
      <c r="RJV79" s="242"/>
      <c r="RJW79" s="242"/>
      <c r="RJX79" s="242"/>
      <c r="RJY79" s="242"/>
      <c r="RJZ79" s="242"/>
      <c r="RKA79" s="242"/>
      <c r="RKB79" s="242"/>
      <c r="RKC79" s="242"/>
      <c r="RKD79" s="242"/>
      <c r="RKE79" s="242"/>
      <c r="RKF79" s="242"/>
      <c r="RKG79" s="242"/>
      <c r="RKH79" s="242"/>
      <c r="RKI79" s="242"/>
      <c r="RKJ79" s="242"/>
      <c r="RKK79" s="242"/>
      <c r="RKL79" s="242"/>
      <c r="RKM79" s="242"/>
      <c r="RKN79" s="242"/>
      <c r="RKO79" s="242"/>
      <c r="RKP79" s="242"/>
      <c r="RKQ79" s="242"/>
      <c r="RKR79" s="242"/>
      <c r="RKS79" s="242"/>
      <c r="RKT79" s="242"/>
      <c r="RKU79" s="242"/>
      <c r="RKV79" s="242"/>
      <c r="RKW79" s="242"/>
      <c r="RKX79" s="242"/>
      <c r="RKY79" s="242"/>
      <c r="RKZ79" s="242"/>
      <c r="RLA79" s="242"/>
      <c r="RLB79" s="242"/>
      <c r="RLC79" s="242"/>
      <c r="RLD79" s="242"/>
      <c r="RLE79" s="242"/>
      <c r="RLF79" s="242"/>
      <c r="RLG79" s="242"/>
      <c r="RLH79" s="242"/>
      <c r="RLI79" s="242"/>
      <c r="RLJ79" s="242"/>
      <c r="RLK79" s="242"/>
      <c r="RLL79" s="242"/>
      <c r="RLM79" s="242"/>
      <c r="RLN79" s="242"/>
      <c r="RLO79" s="242"/>
      <c r="RLP79" s="242"/>
      <c r="RLQ79" s="242"/>
      <c r="RLR79" s="242"/>
      <c r="RLS79" s="242"/>
      <c r="RLT79" s="242"/>
      <c r="RLU79" s="242"/>
      <c r="RLV79" s="242"/>
      <c r="RLW79" s="242"/>
      <c r="RLX79" s="242"/>
      <c r="RLY79" s="242"/>
      <c r="RLZ79" s="242"/>
      <c r="RMA79" s="242"/>
      <c r="RMB79" s="242"/>
      <c r="RMC79" s="242"/>
      <c r="RMD79" s="242"/>
      <c r="RME79" s="242"/>
      <c r="RMF79" s="242"/>
      <c r="RMG79" s="242"/>
      <c r="RMH79" s="242"/>
      <c r="RMI79" s="242"/>
      <c r="RMJ79" s="242"/>
      <c r="RMK79" s="242"/>
      <c r="RML79" s="242"/>
      <c r="RMM79" s="242"/>
      <c r="RMN79" s="242"/>
      <c r="RMO79" s="242"/>
      <c r="RMP79" s="242"/>
      <c r="RMQ79" s="242"/>
      <c r="RMR79" s="242"/>
      <c r="RMS79" s="242"/>
      <c r="RMT79" s="242"/>
      <c r="RMU79" s="242"/>
      <c r="RMV79" s="242"/>
      <c r="RMW79" s="242"/>
      <c r="RMX79" s="242"/>
      <c r="RMY79" s="242"/>
      <c r="RMZ79" s="242"/>
      <c r="RNA79" s="242"/>
      <c r="RNB79" s="242"/>
      <c r="RNC79" s="242"/>
      <c r="RND79" s="242"/>
      <c r="RNE79" s="242"/>
      <c r="RNF79" s="242"/>
      <c r="RNG79" s="242"/>
      <c r="RNH79" s="242"/>
      <c r="RNI79" s="242"/>
      <c r="RNJ79" s="242"/>
      <c r="RNK79" s="242"/>
      <c r="RNL79" s="242"/>
      <c r="RNM79" s="242"/>
      <c r="RNN79" s="242"/>
      <c r="RNO79" s="242"/>
      <c r="RNP79" s="242"/>
      <c r="RNQ79" s="242"/>
      <c r="RNR79" s="242"/>
      <c r="RNS79" s="242"/>
      <c r="RNT79" s="242"/>
      <c r="RNU79" s="242"/>
      <c r="RNV79" s="242"/>
      <c r="RNW79" s="242"/>
      <c r="RNX79" s="242"/>
      <c r="RNY79" s="242"/>
      <c r="RNZ79" s="242"/>
      <c r="ROA79" s="242"/>
      <c r="ROB79" s="242"/>
      <c r="ROC79" s="242"/>
      <c r="ROD79" s="242"/>
      <c r="ROE79" s="242"/>
      <c r="ROF79" s="242"/>
      <c r="ROG79" s="242"/>
      <c r="ROH79" s="242"/>
      <c r="ROI79" s="242"/>
      <c r="ROJ79" s="242"/>
      <c r="ROK79" s="242"/>
      <c r="ROL79" s="242"/>
      <c r="ROM79" s="242"/>
      <c r="RON79" s="242"/>
      <c r="ROO79" s="242"/>
      <c r="ROP79" s="242"/>
      <c r="ROQ79" s="242"/>
      <c r="ROR79" s="242"/>
      <c r="ROS79" s="242"/>
      <c r="ROT79" s="242"/>
      <c r="ROU79" s="242"/>
      <c r="ROV79" s="242"/>
      <c r="ROW79" s="242"/>
      <c r="ROX79" s="242"/>
      <c r="ROY79" s="242"/>
      <c r="ROZ79" s="242"/>
      <c r="RPA79" s="242"/>
      <c r="RPB79" s="242"/>
      <c r="RPC79" s="242"/>
      <c r="RPD79" s="242"/>
      <c r="RPE79" s="242"/>
      <c r="RPF79" s="242"/>
      <c r="RPG79" s="242"/>
      <c r="RPH79" s="242"/>
      <c r="RPI79" s="242"/>
      <c r="RPJ79" s="242"/>
      <c r="RPK79" s="242"/>
      <c r="RPL79" s="242"/>
      <c r="RPM79" s="242"/>
      <c r="RPN79" s="242"/>
      <c r="RPO79" s="242"/>
      <c r="RPP79" s="242"/>
      <c r="RPQ79" s="242"/>
      <c r="RPR79" s="242"/>
      <c r="RPS79" s="242"/>
      <c r="RPT79" s="242"/>
      <c r="RPU79" s="242"/>
      <c r="RPV79" s="242"/>
      <c r="RPW79" s="242"/>
      <c r="RPX79" s="242"/>
      <c r="RPY79" s="242"/>
      <c r="RPZ79" s="242"/>
      <c r="RQA79" s="242"/>
      <c r="RQB79" s="242"/>
      <c r="RQC79" s="242"/>
      <c r="RQD79" s="242"/>
      <c r="RQE79" s="242"/>
      <c r="RQF79" s="242"/>
      <c r="RQG79" s="242"/>
      <c r="RQH79" s="242"/>
      <c r="RQI79" s="242"/>
      <c r="RQJ79" s="242"/>
      <c r="RQK79" s="242"/>
      <c r="RQL79" s="242"/>
      <c r="RQM79" s="242"/>
      <c r="RQN79" s="242"/>
      <c r="RQO79" s="242"/>
      <c r="RQP79" s="242"/>
      <c r="RQQ79" s="242"/>
      <c r="RQR79" s="242"/>
      <c r="RQS79" s="242"/>
      <c r="RQT79" s="242"/>
      <c r="RQU79" s="242"/>
      <c r="RQV79" s="242"/>
      <c r="RQW79" s="242"/>
      <c r="RQX79" s="242"/>
      <c r="RQY79" s="242"/>
      <c r="RQZ79" s="242"/>
      <c r="RRA79" s="242"/>
      <c r="RRB79" s="242"/>
      <c r="RRC79" s="242"/>
      <c r="RRD79" s="242"/>
      <c r="RRE79" s="242"/>
      <c r="RRF79" s="242"/>
      <c r="RRG79" s="242"/>
      <c r="RRH79" s="242"/>
      <c r="RRI79" s="242"/>
      <c r="RRJ79" s="242"/>
      <c r="RRK79" s="242"/>
      <c r="RRL79" s="242"/>
      <c r="RRM79" s="242"/>
      <c r="RRN79" s="242"/>
      <c r="RRO79" s="242"/>
      <c r="RRP79" s="242"/>
      <c r="RRQ79" s="242"/>
      <c r="RRR79" s="242"/>
      <c r="RRS79" s="242"/>
      <c r="RRT79" s="242"/>
      <c r="RRU79" s="242"/>
      <c r="RRV79" s="242"/>
      <c r="RRW79" s="242"/>
      <c r="RRX79" s="242"/>
      <c r="RRY79" s="242"/>
      <c r="RRZ79" s="242"/>
      <c r="RSA79" s="242"/>
      <c r="RSB79" s="242"/>
      <c r="RSC79" s="242"/>
      <c r="RSD79" s="242"/>
      <c r="RSE79" s="242"/>
      <c r="RSF79" s="242"/>
      <c r="RSG79" s="242"/>
      <c r="RSH79" s="242"/>
      <c r="RSI79" s="242"/>
      <c r="RSJ79" s="242"/>
      <c r="RSK79" s="242"/>
      <c r="RSL79" s="242"/>
      <c r="RSM79" s="242"/>
      <c r="RSN79" s="242"/>
      <c r="RSO79" s="242"/>
      <c r="RSP79" s="242"/>
      <c r="RSQ79" s="242"/>
      <c r="RSR79" s="242"/>
      <c r="RSS79" s="242"/>
      <c r="RST79" s="242"/>
      <c r="RSU79" s="242"/>
      <c r="RSV79" s="242"/>
      <c r="RSW79" s="242"/>
      <c r="RSX79" s="242"/>
      <c r="RSY79" s="242"/>
      <c r="RSZ79" s="242"/>
      <c r="RTA79" s="242"/>
      <c r="RTB79" s="242"/>
      <c r="RTC79" s="242"/>
      <c r="RTD79" s="242"/>
      <c r="RTE79" s="242"/>
      <c r="RTF79" s="242"/>
      <c r="RTG79" s="242"/>
      <c r="RTH79" s="242"/>
      <c r="RTI79" s="242"/>
      <c r="RTJ79" s="242"/>
      <c r="RTK79" s="242"/>
      <c r="RTL79" s="242"/>
      <c r="RTM79" s="242"/>
      <c r="RTN79" s="242"/>
      <c r="RTO79" s="242"/>
      <c r="RTP79" s="242"/>
      <c r="RTQ79" s="242"/>
      <c r="RTR79" s="242"/>
      <c r="RTS79" s="242"/>
      <c r="RTT79" s="242"/>
      <c r="RTU79" s="242"/>
      <c r="RTV79" s="242"/>
      <c r="RTW79" s="242"/>
      <c r="RTX79" s="242"/>
      <c r="RTY79" s="242"/>
      <c r="RTZ79" s="242"/>
      <c r="RUA79" s="242"/>
      <c r="RUB79" s="242"/>
      <c r="RUC79" s="242"/>
      <c r="RUD79" s="242"/>
      <c r="RUE79" s="242"/>
      <c r="RUF79" s="242"/>
      <c r="RUG79" s="242"/>
      <c r="RUH79" s="242"/>
      <c r="RUI79" s="242"/>
      <c r="RUJ79" s="242"/>
      <c r="RUK79" s="242"/>
      <c r="RUL79" s="242"/>
      <c r="RUM79" s="242"/>
      <c r="RUN79" s="242"/>
      <c r="RUO79" s="242"/>
      <c r="RUP79" s="242"/>
      <c r="RUQ79" s="242"/>
      <c r="RUR79" s="242"/>
      <c r="RUS79" s="242"/>
      <c r="RUT79" s="242"/>
      <c r="RUU79" s="242"/>
      <c r="RUV79" s="242"/>
      <c r="RUW79" s="242"/>
      <c r="RUX79" s="242"/>
      <c r="RUY79" s="242"/>
      <c r="RUZ79" s="242"/>
      <c r="RVA79" s="242"/>
      <c r="RVB79" s="242"/>
      <c r="RVC79" s="242"/>
      <c r="RVD79" s="242"/>
      <c r="RVE79" s="242"/>
      <c r="RVF79" s="242"/>
      <c r="RVG79" s="242"/>
      <c r="RVH79" s="242"/>
      <c r="RVI79" s="242"/>
      <c r="RVJ79" s="242"/>
      <c r="RVK79" s="242"/>
      <c r="RVL79" s="242"/>
      <c r="RVM79" s="242"/>
      <c r="RVN79" s="242"/>
      <c r="RVO79" s="242"/>
      <c r="RVP79" s="242"/>
      <c r="RVQ79" s="242"/>
      <c r="RVR79" s="242"/>
      <c r="RVS79" s="242"/>
      <c r="RVT79" s="242"/>
      <c r="RVU79" s="242"/>
      <c r="RVV79" s="242"/>
      <c r="RVW79" s="242"/>
      <c r="RVX79" s="242"/>
      <c r="RVY79" s="242"/>
      <c r="RVZ79" s="242"/>
      <c r="RWA79" s="242"/>
      <c r="RWB79" s="242"/>
      <c r="RWC79" s="242"/>
      <c r="RWD79" s="242"/>
      <c r="RWE79" s="242"/>
      <c r="RWF79" s="242"/>
      <c r="RWG79" s="242"/>
      <c r="RWH79" s="242"/>
      <c r="RWI79" s="242"/>
      <c r="RWJ79" s="242"/>
      <c r="RWK79" s="242"/>
      <c r="RWL79" s="242"/>
      <c r="RWM79" s="242"/>
      <c r="RWN79" s="242"/>
      <c r="RWO79" s="242"/>
      <c r="RWP79" s="242"/>
      <c r="RWQ79" s="242"/>
      <c r="RWR79" s="242"/>
      <c r="RWS79" s="242"/>
      <c r="RWT79" s="242"/>
      <c r="RWU79" s="242"/>
      <c r="RWV79" s="242"/>
      <c r="RWW79" s="242"/>
      <c r="RWX79" s="242"/>
      <c r="RWY79" s="242"/>
      <c r="RWZ79" s="242"/>
      <c r="RXA79" s="242"/>
      <c r="RXB79" s="242"/>
      <c r="RXC79" s="242"/>
      <c r="RXD79" s="242"/>
      <c r="RXE79" s="242"/>
      <c r="RXF79" s="242"/>
      <c r="RXG79" s="242"/>
      <c r="RXH79" s="242"/>
      <c r="RXI79" s="242"/>
      <c r="RXJ79" s="242"/>
      <c r="RXK79" s="242"/>
      <c r="RXL79" s="242"/>
      <c r="RXM79" s="242"/>
      <c r="RXN79" s="242"/>
      <c r="RXO79" s="242"/>
      <c r="RXP79" s="242"/>
      <c r="RXQ79" s="242"/>
      <c r="RXR79" s="242"/>
      <c r="RXS79" s="242"/>
      <c r="RXT79" s="242"/>
      <c r="RXU79" s="242"/>
      <c r="RXV79" s="242"/>
      <c r="RXW79" s="242"/>
      <c r="RXX79" s="242"/>
      <c r="RXY79" s="242"/>
      <c r="RXZ79" s="242"/>
      <c r="RYA79" s="242"/>
      <c r="RYB79" s="242"/>
      <c r="RYC79" s="242"/>
      <c r="RYD79" s="242"/>
      <c r="RYE79" s="242"/>
      <c r="RYF79" s="242"/>
      <c r="RYG79" s="242"/>
      <c r="RYH79" s="242"/>
      <c r="RYI79" s="242"/>
      <c r="RYJ79" s="242"/>
      <c r="RYK79" s="242"/>
      <c r="RYL79" s="242"/>
      <c r="RYM79" s="242"/>
      <c r="RYN79" s="242"/>
      <c r="RYO79" s="242"/>
      <c r="RYP79" s="242"/>
      <c r="RYQ79" s="242"/>
      <c r="RYR79" s="242"/>
      <c r="RYS79" s="242"/>
      <c r="RYT79" s="242"/>
      <c r="RYU79" s="242"/>
      <c r="RYV79" s="242"/>
      <c r="RYW79" s="242"/>
      <c r="RYX79" s="242"/>
      <c r="RYY79" s="242"/>
      <c r="RYZ79" s="242"/>
      <c r="RZA79" s="242"/>
      <c r="RZB79" s="242"/>
      <c r="RZC79" s="242"/>
      <c r="RZD79" s="242"/>
      <c r="RZE79" s="242"/>
      <c r="RZF79" s="242"/>
      <c r="RZG79" s="242"/>
      <c r="RZH79" s="242"/>
      <c r="RZI79" s="242"/>
      <c r="RZJ79" s="242"/>
      <c r="RZK79" s="242"/>
      <c r="RZL79" s="242"/>
      <c r="RZM79" s="242"/>
      <c r="RZN79" s="242"/>
      <c r="RZO79" s="242"/>
      <c r="RZP79" s="242"/>
      <c r="RZQ79" s="242"/>
      <c r="RZR79" s="242"/>
      <c r="RZS79" s="242"/>
      <c r="RZT79" s="242"/>
      <c r="RZU79" s="242"/>
      <c r="RZV79" s="242"/>
      <c r="RZW79" s="242"/>
      <c r="RZX79" s="242"/>
      <c r="RZY79" s="242"/>
      <c r="RZZ79" s="242"/>
      <c r="SAA79" s="242"/>
      <c r="SAB79" s="242"/>
      <c r="SAC79" s="242"/>
      <c r="SAD79" s="242"/>
      <c r="SAE79" s="242"/>
      <c r="SAF79" s="242"/>
      <c r="SAG79" s="242"/>
      <c r="SAH79" s="242"/>
      <c r="SAI79" s="242"/>
      <c r="SAJ79" s="242"/>
      <c r="SAK79" s="242"/>
      <c r="SAL79" s="242"/>
      <c r="SAM79" s="242"/>
      <c r="SAN79" s="242"/>
      <c r="SAO79" s="242"/>
      <c r="SAP79" s="242"/>
      <c r="SAQ79" s="242"/>
      <c r="SAR79" s="242"/>
      <c r="SAS79" s="242"/>
      <c r="SAT79" s="242"/>
      <c r="SAU79" s="242"/>
      <c r="SAV79" s="242"/>
      <c r="SAW79" s="242"/>
      <c r="SAX79" s="242"/>
      <c r="SAY79" s="242"/>
      <c r="SAZ79" s="242"/>
      <c r="SBA79" s="242"/>
      <c r="SBB79" s="242"/>
      <c r="SBC79" s="242"/>
      <c r="SBD79" s="242"/>
      <c r="SBE79" s="242"/>
      <c r="SBF79" s="242"/>
      <c r="SBG79" s="242"/>
      <c r="SBH79" s="242"/>
      <c r="SBI79" s="242"/>
      <c r="SBJ79" s="242"/>
      <c r="SBK79" s="242"/>
      <c r="SBL79" s="242"/>
      <c r="SBM79" s="242"/>
      <c r="SBN79" s="242"/>
      <c r="SBO79" s="242"/>
      <c r="SBP79" s="242"/>
      <c r="SBQ79" s="242"/>
      <c r="SBR79" s="242"/>
      <c r="SBS79" s="242"/>
      <c r="SBT79" s="242"/>
      <c r="SBU79" s="242"/>
      <c r="SBV79" s="242"/>
      <c r="SBW79" s="242"/>
      <c r="SBX79" s="242"/>
      <c r="SBY79" s="242"/>
      <c r="SBZ79" s="242"/>
      <c r="SCA79" s="242"/>
      <c r="SCB79" s="242"/>
      <c r="SCC79" s="242"/>
      <c r="SCD79" s="242"/>
      <c r="SCE79" s="242"/>
      <c r="SCF79" s="242"/>
      <c r="SCG79" s="242"/>
      <c r="SCH79" s="242"/>
      <c r="SCI79" s="242"/>
      <c r="SCJ79" s="242"/>
      <c r="SCK79" s="242"/>
      <c r="SCL79" s="242"/>
      <c r="SCM79" s="242"/>
      <c r="SCN79" s="242"/>
      <c r="SCO79" s="242"/>
      <c r="SCP79" s="242"/>
      <c r="SCQ79" s="242"/>
      <c r="SCR79" s="242"/>
      <c r="SCS79" s="242"/>
      <c r="SCT79" s="242"/>
      <c r="SCU79" s="242"/>
      <c r="SCV79" s="242"/>
      <c r="SCW79" s="242"/>
      <c r="SCX79" s="242"/>
      <c r="SCY79" s="242"/>
      <c r="SCZ79" s="242"/>
      <c r="SDA79" s="242"/>
      <c r="SDB79" s="242"/>
      <c r="SDC79" s="242"/>
      <c r="SDD79" s="242"/>
      <c r="SDE79" s="242"/>
      <c r="SDF79" s="242"/>
      <c r="SDG79" s="242"/>
      <c r="SDH79" s="242"/>
      <c r="SDI79" s="242"/>
      <c r="SDJ79" s="242"/>
      <c r="SDK79" s="242"/>
      <c r="SDL79" s="242"/>
      <c r="SDM79" s="242"/>
      <c r="SDN79" s="242"/>
      <c r="SDO79" s="242"/>
      <c r="SDP79" s="242"/>
      <c r="SDQ79" s="242"/>
      <c r="SDR79" s="242"/>
      <c r="SDS79" s="242"/>
      <c r="SDT79" s="242"/>
      <c r="SDU79" s="242"/>
      <c r="SDV79" s="242"/>
      <c r="SDW79" s="242"/>
      <c r="SDX79" s="242"/>
      <c r="SDY79" s="242"/>
      <c r="SDZ79" s="242"/>
      <c r="SEA79" s="242"/>
      <c r="SEB79" s="242"/>
      <c r="SEC79" s="242"/>
      <c r="SED79" s="242"/>
      <c r="SEE79" s="242"/>
      <c r="SEF79" s="242"/>
      <c r="SEG79" s="242"/>
      <c r="SEH79" s="242"/>
      <c r="SEI79" s="242"/>
      <c r="SEJ79" s="242"/>
      <c r="SEK79" s="242"/>
      <c r="SEL79" s="242"/>
      <c r="SEM79" s="242"/>
      <c r="SEN79" s="242"/>
      <c r="SEO79" s="242"/>
      <c r="SEP79" s="242"/>
      <c r="SEQ79" s="242"/>
      <c r="SER79" s="242"/>
      <c r="SES79" s="242"/>
      <c r="SET79" s="242"/>
      <c r="SEU79" s="242"/>
      <c r="SEV79" s="242"/>
      <c r="SEW79" s="242"/>
      <c r="SEX79" s="242"/>
      <c r="SEY79" s="242"/>
      <c r="SEZ79" s="242"/>
      <c r="SFA79" s="242"/>
      <c r="SFB79" s="242"/>
      <c r="SFC79" s="242"/>
      <c r="SFD79" s="242"/>
      <c r="SFE79" s="242"/>
      <c r="SFF79" s="242"/>
      <c r="SFG79" s="242"/>
      <c r="SFH79" s="242"/>
      <c r="SFI79" s="242"/>
      <c r="SFJ79" s="242"/>
      <c r="SFK79" s="242"/>
      <c r="SFL79" s="242"/>
      <c r="SFM79" s="242"/>
      <c r="SFN79" s="242"/>
      <c r="SFO79" s="242"/>
      <c r="SFP79" s="242"/>
      <c r="SFQ79" s="242"/>
      <c r="SFR79" s="242"/>
      <c r="SFS79" s="242"/>
      <c r="SFT79" s="242"/>
      <c r="SFU79" s="242"/>
      <c r="SFV79" s="242"/>
      <c r="SFW79" s="242"/>
      <c r="SFX79" s="242"/>
      <c r="SFY79" s="242"/>
      <c r="SFZ79" s="242"/>
      <c r="SGA79" s="242"/>
      <c r="SGB79" s="242"/>
      <c r="SGC79" s="242"/>
      <c r="SGD79" s="242"/>
      <c r="SGE79" s="242"/>
      <c r="SGF79" s="242"/>
      <c r="SGG79" s="242"/>
      <c r="SGH79" s="242"/>
      <c r="SGI79" s="242"/>
      <c r="SGJ79" s="242"/>
      <c r="SGK79" s="242"/>
      <c r="SGL79" s="242"/>
      <c r="SGM79" s="242"/>
      <c r="SGN79" s="242"/>
      <c r="SGO79" s="242"/>
      <c r="SGP79" s="242"/>
      <c r="SGQ79" s="242"/>
      <c r="SGR79" s="242"/>
      <c r="SGS79" s="242"/>
      <c r="SGT79" s="242"/>
      <c r="SGU79" s="242"/>
      <c r="SGV79" s="242"/>
      <c r="SGW79" s="242"/>
      <c r="SGX79" s="242"/>
      <c r="SGY79" s="242"/>
      <c r="SGZ79" s="242"/>
      <c r="SHA79" s="242"/>
      <c r="SHB79" s="242"/>
      <c r="SHC79" s="242"/>
      <c r="SHD79" s="242"/>
      <c r="SHE79" s="242"/>
      <c r="SHF79" s="242"/>
      <c r="SHG79" s="242"/>
      <c r="SHH79" s="242"/>
      <c r="SHI79" s="242"/>
      <c r="SHJ79" s="242"/>
      <c r="SHK79" s="242"/>
      <c r="SHL79" s="242"/>
      <c r="SHM79" s="242"/>
      <c r="SHN79" s="242"/>
      <c r="SHO79" s="242"/>
      <c r="SHP79" s="242"/>
      <c r="SHQ79" s="242"/>
      <c r="SHR79" s="242"/>
      <c r="SHS79" s="242"/>
      <c r="SHT79" s="242"/>
      <c r="SHU79" s="242"/>
      <c r="SHV79" s="242"/>
      <c r="SHW79" s="242"/>
      <c r="SHX79" s="242"/>
      <c r="SHY79" s="242"/>
      <c r="SHZ79" s="242"/>
      <c r="SIA79" s="242"/>
      <c r="SIB79" s="242"/>
      <c r="SIC79" s="242"/>
      <c r="SID79" s="242"/>
      <c r="SIE79" s="242"/>
      <c r="SIF79" s="242"/>
      <c r="SIG79" s="242"/>
      <c r="SIH79" s="242"/>
      <c r="SII79" s="242"/>
      <c r="SIJ79" s="242"/>
      <c r="SIK79" s="242"/>
      <c r="SIL79" s="242"/>
      <c r="SIM79" s="242"/>
      <c r="SIN79" s="242"/>
      <c r="SIO79" s="242"/>
      <c r="SIP79" s="242"/>
      <c r="SIQ79" s="242"/>
      <c r="SIR79" s="242"/>
      <c r="SIS79" s="242"/>
      <c r="SIT79" s="242"/>
      <c r="SIU79" s="242"/>
      <c r="SIV79" s="242"/>
      <c r="SIW79" s="242"/>
      <c r="SIX79" s="242"/>
      <c r="SIY79" s="242"/>
      <c r="SIZ79" s="242"/>
      <c r="SJA79" s="242"/>
      <c r="SJB79" s="242"/>
      <c r="SJC79" s="242"/>
      <c r="SJD79" s="242"/>
      <c r="SJE79" s="242"/>
      <c r="SJF79" s="242"/>
      <c r="SJG79" s="242"/>
      <c r="SJH79" s="242"/>
      <c r="SJI79" s="242"/>
      <c r="SJJ79" s="242"/>
      <c r="SJK79" s="242"/>
      <c r="SJL79" s="242"/>
      <c r="SJM79" s="242"/>
      <c r="SJN79" s="242"/>
      <c r="SJO79" s="242"/>
      <c r="SJP79" s="242"/>
      <c r="SJQ79" s="242"/>
      <c r="SJR79" s="242"/>
      <c r="SJS79" s="242"/>
      <c r="SJT79" s="242"/>
      <c r="SJU79" s="242"/>
      <c r="SJV79" s="242"/>
      <c r="SJW79" s="242"/>
      <c r="SJX79" s="242"/>
      <c r="SJY79" s="242"/>
      <c r="SJZ79" s="242"/>
      <c r="SKA79" s="242"/>
      <c r="SKB79" s="242"/>
      <c r="SKC79" s="242"/>
      <c r="SKD79" s="242"/>
      <c r="SKE79" s="242"/>
      <c r="SKF79" s="242"/>
      <c r="SKG79" s="242"/>
      <c r="SKH79" s="242"/>
      <c r="SKI79" s="242"/>
      <c r="SKJ79" s="242"/>
      <c r="SKK79" s="242"/>
      <c r="SKL79" s="242"/>
      <c r="SKM79" s="242"/>
      <c r="SKN79" s="242"/>
      <c r="SKO79" s="242"/>
      <c r="SKP79" s="242"/>
      <c r="SKQ79" s="242"/>
      <c r="SKR79" s="242"/>
      <c r="SKS79" s="242"/>
      <c r="SKT79" s="242"/>
      <c r="SKU79" s="242"/>
      <c r="SKV79" s="242"/>
      <c r="SKW79" s="242"/>
      <c r="SKX79" s="242"/>
      <c r="SKY79" s="242"/>
      <c r="SKZ79" s="242"/>
      <c r="SLA79" s="242"/>
      <c r="SLB79" s="242"/>
      <c r="SLC79" s="242"/>
      <c r="SLD79" s="242"/>
      <c r="SLE79" s="242"/>
      <c r="SLF79" s="242"/>
      <c r="SLG79" s="242"/>
      <c r="SLH79" s="242"/>
      <c r="SLI79" s="242"/>
      <c r="SLJ79" s="242"/>
      <c r="SLK79" s="242"/>
      <c r="SLL79" s="242"/>
      <c r="SLM79" s="242"/>
      <c r="SLN79" s="242"/>
      <c r="SLO79" s="242"/>
      <c r="SLP79" s="242"/>
      <c r="SLQ79" s="242"/>
      <c r="SLR79" s="242"/>
      <c r="SLS79" s="242"/>
      <c r="SLT79" s="242"/>
      <c r="SLU79" s="242"/>
      <c r="SLV79" s="242"/>
      <c r="SLW79" s="242"/>
      <c r="SLX79" s="242"/>
      <c r="SLY79" s="242"/>
      <c r="SLZ79" s="242"/>
      <c r="SMA79" s="242"/>
      <c r="SMB79" s="242"/>
      <c r="SMC79" s="242"/>
      <c r="SMD79" s="242"/>
      <c r="SME79" s="242"/>
      <c r="SMF79" s="242"/>
      <c r="SMG79" s="242"/>
      <c r="SMH79" s="242"/>
      <c r="SMI79" s="242"/>
      <c r="SMJ79" s="242"/>
      <c r="SMK79" s="242"/>
      <c r="SML79" s="242"/>
      <c r="SMM79" s="242"/>
      <c r="SMN79" s="242"/>
      <c r="SMO79" s="242"/>
      <c r="SMP79" s="242"/>
      <c r="SMQ79" s="242"/>
      <c r="SMR79" s="242"/>
      <c r="SMS79" s="242"/>
      <c r="SMT79" s="242"/>
      <c r="SMU79" s="242"/>
      <c r="SMV79" s="242"/>
      <c r="SMW79" s="242"/>
      <c r="SMX79" s="242"/>
      <c r="SMY79" s="242"/>
      <c r="SMZ79" s="242"/>
      <c r="SNA79" s="242"/>
      <c r="SNB79" s="242"/>
      <c r="SNC79" s="242"/>
      <c r="SND79" s="242"/>
      <c r="SNE79" s="242"/>
      <c r="SNF79" s="242"/>
      <c r="SNG79" s="242"/>
      <c r="SNH79" s="242"/>
      <c r="SNI79" s="242"/>
      <c r="SNJ79" s="242"/>
      <c r="SNK79" s="242"/>
      <c r="SNL79" s="242"/>
      <c r="SNM79" s="242"/>
      <c r="SNN79" s="242"/>
      <c r="SNO79" s="242"/>
      <c r="SNP79" s="242"/>
      <c r="SNQ79" s="242"/>
      <c r="SNR79" s="242"/>
      <c r="SNS79" s="242"/>
      <c r="SNT79" s="242"/>
      <c r="SNU79" s="242"/>
      <c r="SNV79" s="242"/>
      <c r="SNW79" s="242"/>
      <c r="SNX79" s="242"/>
      <c r="SNY79" s="242"/>
      <c r="SNZ79" s="242"/>
      <c r="SOA79" s="242"/>
      <c r="SOB79" s="242"/>
      <c r="SOC79" s="242"/>
      <c r="SOD79" s="242"/>
      <c r="SOE79" s="242"/>
      <c r="SOF79" s="242"/>
      <c r="SOG79" s="242"/>
      <c r="SOH79" s="242"/>
      <c r="SOI79" s="242"/>
      <c r="SOJ79" s="242"/>
      <c r="SOK79" s="242"/>
      <c r="SOL79" s="242"/>
      <c r="SOM79" s="242"/>
      <c r="SON79" s="242"/>
      <c r="SOO79" s="242"/>
      <c r="SOP79" s="242"/>
      <c r="SOQ79" s="242"/>
      <c r="SOR79" s="242"/>
      <c r="SOS79" s="242"/>
      <c r="SOT79" s="242"/>
      <c r="SOU79" s="242"/>
      <c r="SOV79" s="242"/>
      <c r="SOW79" s="242"/>
      <c r="SOX79" s="242"/>
      <c r="SOY79" s="242"/>
      <c r="SOZ79" s="242"/>
      <c r="SPA79" s="242"/>
      <c r="SPB79" s="242"/>
      <c r="SPC79" s="242"/>
      <c r="SPD79" s="242"/>
      <c r="SPE79" s="242"/>
      <c r="SPF79" s="242"/>
      <c r="SPG79" s="242"/>
      <c r="SPH79" s="242"/>
      <c r="SPI79" s="242"/>
      <c r="SPJ79" s="242"/>
      <c r="SPK79" s="242"/>
      <c r="SPL79" s="242"/>
      <c r="SPM79" s="242"/>
      <c r="SPN79" s="242"/>
      <c r="SPO79" s="242"/>
      <c r="SPP79" s="242"/>
      <c r="SPQ79" s="242"/>
      <c r="SPR79" s="242"/>
      <c r="SPS79" s="242"/>
      <c r="SPT79" s="242"/>
      <c r="SPU79" s="242"/>
      <c r="SPV79" s="242"/>
      <c r="SPW79" s="242"/>
      <c r="SPX79" s="242"/>
      <c r="SPY79" s="242"/>
      <c r="SPZ79" s="242"/>
      <c r="SQA79" s="242"/>
      <c r="SQB79" s="242"/>
      <c r="SQC79" s="242"/>
      <c r="SQD79" s="242"/>
      <c r="SQE79" s="242"/>
      <c r="SQF79" s="242"/>
      <c r="SQG79" s="242"/>
      <c r="SQH79" s="242"/>
      <c r="SQI79" s="242"/>
      <c r="SQJ79" s="242"/>
      <c r="SQK79" s="242"/>
      <c r="SQL79" s="242"/>
      <c r="SQM79" s="242"/>
      <c r="SQN79" s="242"/>
      <c r="SQO79" s="242"/>
      <c r="SQP79" s="242"/>
      <c r="SQQ79" s="242"/>
      <c r="SQR79" s="242"/>
      <c r="SQS79" s="242"/>
      <c r="SQT79" s="242"/>
      <c r="SQU79" s="242"/>
      <c r="SQV79" s="242"/>
      <c r="SQW79" s="242"/>
      <c r="SQX79" s="242"/>
      <c r="SQY79" s="242"/>
      <c r="SQZ79" s="242"/>
      <c r="SRA79" s="242"/>
      <c r="SRB79" s="242"/>
      <c r="SRC79" s="242"/>
      <c r="SRD79" s="242"/>
      <c r="SRE79" s="242"/>
      <c r="SRF79" s="242"/>
      <c r="SRG79" s="242"/>
      <c r="SRH79" s="242"/>
      <c r="SRI79" s="242"/>
      <c r="SRJ79" s="242"/>
      <c r="SRK79" s="242"/>
      <c r="SRL79" s="242"/>
      <c r="SRM79" s="242"/>
      <c r="SRN79" s="242"/>
      <c r="SRO79" s="242"/>
      <c r="SRP79" s="242"/>
      <c r="SRQ79" s="242"/>
      <c r="SRR79" s="242"/>
      <c r="SRS79" s="242"/>
      <c r="SRT79" s="242"/>
      <c r="SRU79" s="242"/>
      <c r="SRV79" s="242"/>
      <c r="SRW79" s="242"/>
      <c r="SRX79" s="242"/>
      <c r="SRY79" s="242"/>
      <c r="SRZ79" s="242"/>
      <c r="SSA79" s="242"/>
      <c r="SSB79" s="242"/>
      <c r="SSC79" s="242"/>
      <c r="SSD79" s="242"/>
      <c r="SSE79" s="242"/>
      <c r="SSF79" s="242"/>
      <c r="SSG79" s="242"/>
      <c r="SSH79" s="242"/>
      <c r="SSI79" s="242"/>
      <c r="SSJ79" s="242"/>
      <c r="SSK79" s="242"/>
      <c r="SSL79" s="242"/>
      <c r="SSM79" s="242"/>
      <c r="SSN79" s="242"/>
      <c r="SSO79" s="242"/>
      <c r="SSP79" s="242"/>
      <c r="SSQ79" s="242"/>
      <c r="SSR79" s="242"/>
      <c r="SSS79" s="242"/>
      <c r="SST79" s="242"/>
      <c r="SSU79" s="242"/>
      <c r="SSV79" s="242"/>
      <c r="SSW79" s="242"/>
      <c r="SSX79" s="242"/>
      <c r="SSY79" s="242"/>
      <c r="SSZ79" s="242"/>
      <c r="STA79" s="242"/>
      <c r="STB79" s="242"/>
      <c r="STC79" s="242"/>
      <c r="STD79" s="242"/>
      <c r="STE79" s="242"/>
      <c r="STF79" s="242"/>
      <c r="STG79" s="242"/>
      <c r="STH79" s="242"/>
      <c r="STI79" s="242"/>
      <c r="STJ79" s="242"/>
      <c r="STK79" s="242"/>
      <c r="STL79" s="242"/>
      <c r="STM79" s="242"/>
      <c r="STN79" s="242"/>
      <c r="STO79" s="242"/>
      <c r="STP79" s="242"/>
      <c r="STQ79" s="242"/>
      <c r="STR79" s="242"/>
      <c r="STS79" s="242"/>
      <c r="STT79" s="242"/>
      <c r="STU79" s="242"/>
      <c r="STV79" s="242"/>
      <c r="STW79" s="242"/>
      <c r="STX79" s="242"/>
      <c r="STY79" s="242"/>
      <c r="STZ79" s="242"/>
      <c r="SUA79" s="242"/>
      <c r="SUB79" s="242"/>
      <c r="SUC79" s="242"/>
      <c r="SUD79" s="242"/>
      <c r="SUE79" s="242"/>
      <c r="SUF79" s="242"/>
      <c r="SUG79" s="242"/>
      <c r="SUH79" s="242"/>
      <c r="SUI79" s="242"/>
      <c r="SUJ79" s="242"/>
      <c r="SUK79" s="242"/>
      <c r="SUL79" s="242"/>
      <c r="SUM79" s="242"/>
      <c r="SUN79" s="242"/>
      <c r="SUO79" s="242"/>
      <c r="SUP79" s="242"/>
      <c r="SUQ79" s="242"/>
      <c r="SUR79" s="242"/>
      <c r="SUS79" s="242"/>
      <c r="SUT79" s="242"/>
      <c r="SUU79" s="242"/>
      <c r="SUV79" s="242"/>
      <c r="SUW79" s="242"/>
      <c r="SUX79" s="242"/>
      <c r="SUY79" s="242"/>
      <c r="SUZ79" s="242"/>
      <c r="SVA79" s="242"/>
      <c r="SVB79" s="242"/>
      <c r="SVC79" s="242"/>
      <c r="SVD79" s="242"/>
      <c r="SVE79" s="242"/>
      <c r="SVF79" s="242"/>
      <c r="SVG79" s="242"/>
      <c r="SVH79" s="242"/>
      <c r="SVI79" s="242"/>
      <c r="SVJ79" s="242"/>
      <c r="SVK79" s="242"/>
      <c r="SVL79" s="242"/>
      <c r="SVM79" s="242"/>
      <c r="SVN79" s="242"/>
      <c r="SVO79" s="242"/>
      <c r="SVP79" s="242"/>
      <c r="SVQ79" s="242"/>
      <c r="SVR79" s="242"/>
      <c r="SVS79" s="242"/>
      <c r="SVT79" s="242"/>
      <c r="SVU79" s="242"/>
      <c r="SVV79" s="242"/>
      <c r="SVW79" s="242"/>
      <c r="SVX79" s="242"/>
      <c r="SVY79" s="242"/>
      <c r="SVZ79" s="242"/>
      <c r="SWA79" s="242"/>
      <c r="SWB79" s="242"/>
      <c r="SWC79" s="242"/>
      <c r="SWD79" s="242"/>
      <c r="SWE79" s="242"/>
      <c r="SWF79" s="242"/>
      <c r="SWG79" s="242"/>
      <c r="SWH79" s="242"/>
      <c r="SWI79" s="242"/>
      <c r="SWJ79" s="242"/>
      <c r="SWK79" s="242"/>
      <c r="SWL79" s="242"/>
      <c r="SWM79" s="242"/>
      <c r="SWN79" s="242"/>
      <c r="SWO79" s="242"/>
      <c r="SWP79" s="242"/>
      <c r="SWQ79" s="242"/>
      <c r="SWR79" s="242"/>
      <c r="SWS79" s="242"/>
      <c r="SWT79" s="242"/>
      <c r="SWU79" s="242"/>
      <c r="SWV79" s="242"/>
      <c r="SWW79" s="242"/>
      <c r="SWX79" s="242"/>
      <c r="SWY79" s="242"/>
      <c r="SWZ79" s="242"/>
      <c r="SXA79" s="242"/>
      <c r="SXB79" s="242"/>
      <c r="SXC79" s="242"/>
      <c r="SXD79" s="242"/>
      <c r="SXE79" s="242"/>
      <c r="SXF79" s="242"/>
      <c r="SXG79" s="242"/>
      <c r="SXH79" s="242"/>
      <c r="SXI79" s="242"/>
      <c r="SXJ79" s="242"/>
      <c r="SXK79" s="242"/>
      <c r="SXL79" s="242"/>
      <c r="SXM79" s="242"/>
      <c r="SXN79" s="242"/>
      <c r="SXO79" s="242"/>
      <c r="SXP79" s="242"/>
      <c r="SXQ79" s="242"/>
      <c r="SXR79" s="242"/>
      <c r="SXS79" s="242"/>
      <c r="SXT79" s="242"/>
      <c r="SXU79" s="242"/>
      <c r="SXV79" s="242"/>
      <c r="SXW79" s="242"/>
      <c r="SXX79" s="242"/>
      <c r="SXY79" s="242"/>
      <c r="SXZ79" s="242"/>
      <c r="SYA79" s="242"/>
      <c r="SYB79" s="242"/>
      <c r="SYC79" s="242"/>
      <c r="SYD79" s="242"/>
      <c r="SYE79" s="242"/>
      <c r="SYF79" s="242"/>
      <c r="SYG79" s="242"/>
      <c r="SYH79" s="242"/>
      <c r="SYI79" s="242"/>
      <c r="SYJ79" s="242"/>
      <c r="SYK79" s="242"/>
      <c r="SYL79" s="242"/>
      <c r="SYM79" s="242"/>
      <c r="SYN79" s="242"/>
      <c r="SYO79" s="242"/>
      <c r="SYP79" s="242"/>
      <c r="SYQ79" s="242"/>
      <c r="SYR79" s="242"/>
      <c r="SYS79" s="242"/>
      <c r="SYT79" s="242"/>
      <c r="SYU79" s="242"/>
      <c r="SYV79" s="242"/>
      <c r="SYW79" s="242"/>
      <c r="SYX79" s="242"/>
      <c r="SYY79" s="242"/>
      <c r="SYZ79" s="242"/>
      <c r="SZA79" s="242"/>
      <c r="SZB79" s="242"/>
      <c r="SZC79" s="242"/>
      <c r="SZD79" s="242"/>
      <c r="SZE79" s="242"/>
      <c r="SZF79" s="242"/>
      <c r="SZG79" s="242"/>
      <c r="SZH79" s="242"/>
      <c r="SZI79" s="242"/>
      <c r="SZJ79" s="242"/>
      <c r="SZK79" s="242"/>
      <c r="SZL79" s="242"/>
      <c r="SZM79" s="242"/>
      <c r="SZN79" s="242"/>
      <c r="SZO79" s="242"/>
      <c r="SZP79" s="242"/>
      <c r="SZQ79" s="242"/>
      <c r="SZR79" s="242"/>
      <c r="SZS79" s="242"/>
      <c r="SZT79" s="242"/>
      <c r="SZU79" s="242"/>
      <c r="SZV79" s="242"/>
      <c r="SZW79" s="242"/>
      <c r="SZX79" s="242"/>
      <c r="SZY79" s="242"/>
      <c r="SZZ79" s="242"/>
      <c r="TAA79" s="242"/>
      <c r="TAB79" s="242"/>
      <c r="TAC79" s="242"/>
      <c r="TAD79" s="242"/>
      <c r="TAE79" s="242"/>
      <c r="TAF79" s="242"/>
      <c r="TAG79" s="242"/>
      <c r="TAH79" s="242"/>
      <c r="TAI79" s="242"/>
      <c r="TAJ79" s="242"/>
      <c r="TAK79" s="242"/>
      <c r="TAL79" s="242"/>
      <c r="TAM79" s="242"/>
      <c r="TAN79" s="242"/>
      <c r="TAO79" s="242"/>
      <c r="TAP79" s="242"/>
      <c r="TAQ79" s="242"/>
      <c r="TAR79" s="242"/>
      <c r="TAS79" s="242"/>
      <c r="TAT79" s="242"/>
      <c r="TAU79" s="242"/>
      <c r="TAV79" s="242"/>
      <c r="TAW79" s="242"/>
      <c r="TAX79" s="242"/>
      <c r="TAY79" s="242"/>
      <c r="TAZ79" s="242"/>
      <c r="TBA79" s="242"/>
      <c r="TBB79" s="242"/>
      <c r="TBC79" s="242"/>
      <c r="TBD79" s="242"/>
      <c r="TBE79" s="242"/>
      <c r="TBF79" s="242"/>
      <c r="TBG79" s="242"/>
      <c r="TBH79" s="242"/>
      <c r="TBI79" s="242"/>
      <c r="TBJ79" s="242"/>
      <c r="TBK79" s="242"/>
      <c r="TBL79" s="242"/>
      <c r="TBM79" s="242"/>
      <c r="TBN79" s="242"/>
      <c r="TBO79" s="242"/>
      <c r="TBP79" s="242"/>
      <c r="TBQ79" s="242"/>
      <c r="TBR79" s="242"/>
      <c r="TBS79" s="242"/>
      <c r="TBT79" s="242"/>
      <c r="TBU79" s="242"/>
      <c r="TBV79" s="242"/>
      <c r="TBW79" s="242"/>
      <c r="TBX79" s="242"/>
      <c r="TBY79" s="242"/>
      <c r="TBZ79" s="242"/>
      <c r="TCA79" s="242"/>
      <c r="TCB79" s="242"/>
      <c r="TCC79" s="242"/>
      <c r="TCD79" s="242"/>
      <c r="TCE79" s="242"/>
      <c r="TCF79" s="242"/>
      <c r="TCG79" s="242"/>
      <c r="TCH79" s="242"/>
      <c r="TCI79" s="242"/>
      <c r="TCJ79" s="242"/>
      <c r="TCK79" s="242"/>
      <c r="TCL79" s="242"/>
      <c r="TCM79" s="242"/>
      <c r="TCN79" s="242"/>
      <c r="TCO79" s="242"/>
      <c r="TCP79" s="242"/>
      <c r="TCQ79" s="242"/>
      <c r="TCR79" s="242"/>
      <c r="TCS79" s="242"/>
      <c r="TCT79" s="242"/>
      <c r="TCU79" s="242"/>
      <c r="TCV79" s="242"/>
      <c r="TCW79" s="242"/>
      <c r="TCX79" s="242"/>
      <c r="TCY79" s="242"/>
      <c r="TCZ79" s="242"/>
      <c r="TDA79" s="242"/>
      <c r="TDB79" s="242"/>
      <c r="TDC79" s="242"/>
      <c r="TDD79" s="242"/>
      <c r="TDE79" s="242"/>
      <c r="TDF79" s="242"/>
      <c r="TDG79" s="242"/>
      <c r="TDH79" s="242"/>
      <c r="TDI79" s="242"/>
      <c r="TDJ79" s="242"/>
      <c r="TDK79" s="242"/>
      <c r="TDL79" s="242"/>
      <c r="TDM79" s="242"/>
      <c r="TDN79" s="242"/>
      <c r="TDO79" s="242"/>
      <c r="TDP79" s="242"/>
      <c r="TDQ79" s="242"/>
      <c r="TDR79" s="242"/>
      <c r="TDS79" s="242"/>
      <c r="TDT79" s="242"/>
      <c r="TDU79" s="242"/>
      <c r="TDV79" s="242"/>
      <c r="TDW79" s="242"/>
      <c r="TDX79" s="242"/>
      <c r="TDY79" s="242"/>
      <c r="TDZ79" s="242"/>
      <c r="TEA79" s="242"/>
      <c r="TEB79" s="242"/>
      <c r="TEC79" s="242"/>
      <c r="TED79" s="242"/>
      <c r="TEE79" s="242"/>
      <c r="TEF79" s="242"/>
      <c r="TEG79" s="242"/>
      <c r="TEH79" s="242"/>
      <c r="TEI79" s="242"/>
      <c r="TEJ79" s="242"/>
      <c r="TEK79" s="242"/>
      <c r="TEL79" s="242"/>
      <c r="TEM79" s="242"/>
      <c r="TEN79" s="242"/>
      <c r="TEO79" s="242"/>
      <c r="TEP79" s="242"/>
      <c r="TEQ79" s="242"/>
      <c r="TER79" s="242"/>
      <c r="TES79" s="242"/>
      <c r="TET79" s="242"/>
      <c r="TEU79" s="242"/>
      <c r="TEV79" s="242"/>
      <c r="TEW79" s="242"/>
      <c r="TEX79" s="242"/>
      <c r="TEY79" s="242"/>
      <c r="TEZ79" s="242"/>
      <c r="TFA79" s="242"/>
      <c r="TFB79" s="242"/>
      <c r="TFC79" s="242"/>
      <c r="TFD79" s="242"/>
      <c r="TFE79" s="242"/>
      <c r="TFF79" s="242"/>
      <c r="TFG79" s="242"/>
      <c r="TFH79" s="242"/>
      <c r="TFI79" s="242"/>
      <c r="TFJ79" s="242"/>
      <c r="TFK79" s="242"/>
      <c r="TFL79" s="242"/>
      <c r="TFM79" s="242"/>
      <c r="TFN79" s="242"/>
      <c r="TFO79" s="242"/>
      <c r="TFP79" s="242"/>
      <c r="TFQ79" s="242"/>
      <c r="TFR79" s="242"/>
      <c r="TFS79" s="242"/>
      <c r="TFT79" s="242"/>
      <c r="TFU79" s="242"/>
      <c r="TFV79" s="242"/>
      <c r="TFW79" s="242"/>
      <c r="TFX79" s="242"/>
      <c r="TFY79" s="242"/>
      <c r="TFZ79" s="242"/>
      <c r="TGA79" s="242"/>
      <c r="TGB79" s="242"/>
      <c r="TGC79" s="242"/>
      <c r="TGD79" s="242"/>
      <c r="TGE79" s="242"/>
      <c r="TGF79" s="242"/>
      <c r="TGG79" s="242"/>
      <c r="TGH79" s="242"/>
      <c r="TGI79" s="242"/>
      <c r="TGJ79" s="242"/>
      <c r="TGK79" s="242"/>
      <c r="TGL79" s="242"/>
      <c r="TGM79" s="242"/>
      <c r="TGN79" s="242"/>
      <c r="TGO79" s="242"/>
      <c r="TGP79" s="242"/>
      <c r="TGQ79" s="242"/>
      <c r="TGR79" s="242"/>
      <c r="TGS79" s="242"/>
      <c r="TGT79" s="242"/>
      <c r="TGU79" s="242"/>
      <c r="TGV79" s="242"/>
      <c r="TGW79" s="242"/>
      <c r="TGX79" s="242"/>
      <c r="TGY79" s="242"/>
      <c r="TGZ79" s="242"/>
      <c r="THA79" s="242"/>
      <c r="THB79" s="242"/>
      <c r="THC79" s="242"/>
      <c r="THD79" s="242"/>
      <c r="THE79" s="242"/>
      <c r="THF79" s="242"/>
      <c r="THG79" s="242"/>
      <c r="THH79" s="242"/>
      <c r="THI79" s="242"/>
      <c r="THJ79" s="242"/>
      <c r="THK79" s="242"/>
      <c r="THL79" s="242"/>
      <c r="THM79" s="242"/>
      <c r="THN79" s="242"/>
      <c r="THO79" s="242"/>
      <c r="THP79" s="242"/>
      <c r="THQ79" s="242"/>
      <c r="THR79" s="242"/>
      <c r="THS79" s="242"/>
      <c r="THT79" s="242"/>
      <c r="THU79" s="242"/>
      <c r="THV79" s="242"/>
      <c r="THW79" s="242"/>
      <c r="THX79" s="242"/>
      <c r="THY79" s="242"/>
      <c r="THZ79" s="242"/>
      <c r="TIA79" s="242"/>
      <c r="TIB79" s="242"/>
      <c r="TIC79" s="242"/>
      <c r="TID79" s="242"/>
      <c r="TIE79" s="242"/>
      <c r="TIF79" s="242"/>
      <c r="TIG79" s="242"/>
      <c r="TIH79" s="242"/>
      <c r="TII79" s="242"/>
      <c r="TIJ79" s="242"/>
      <c r="TIK79" s="242"/>
      <c r="TIL79" s="242"/>
      <c r="TIM79" s="242"/>
      <c r="TIN79" s="242"/>
      <c r="TIO79" s="242"/>
      <c r="TIP79" s="242"/>
      <c r="TIQ79" s="242"/>
      <c r="TIR79" s="242"/>
      <c r="TIS79" s="242"/>
      <c r="TIT79" s="242"/>
      <c r="TIU79" s="242"/>
      <c r="TIV79" s="242"/>
      <c r="TIW79" s="242"/>
      <c r="TIX79" s="242"/>
      <c r="TIY79" s="242"/>
      <c r="TIZ79" s="242"/>
      <c r="TJA79" s="242"/>
      <c r="TJB79" s="242"/>
      <c r="TJC79" s="242"/>
      <c r="TJD79" s="242"/>
      <c r="TJE79" s="242"/>
      <c r="TJF79" s="242"/>
      <c r="TJG79" s="242"/>
      <c r="TJH79" s="242"/>
      <c r="TJI79" s="242"/>
      <c r="TJJ79" s="242"/>
      <c r="TJK79" s="242"/>
      <c r="TJL79" s="242"/>
      <c r="TJM79" s="242"/>
      <c r="TJN79" s="242"/>
      <c r="TJO79" s="242"/>
      <c r="TJP79" s="242"/>
      <c r="TJQ79" s="242"/>
      <c r="TJR79" s="242"/>
      <c r="TJS79" s="242"/>
      <c r="TJT79" s="242"/>
      <c r="TJU79" s="242"/>
      <c r="TJV79" s="242"/>
      <c r="TJW79" s="242"/>
      <c r="TJX79" s="242"/>
      <c r="TJY79" s="242"/>
      <c r="TJZ79" s="242"/>
      <c r="TKA79" s="242"/>
      <c r="TKB79" s="242"/>
      <c r="TKC79" s="242"/>
      <c r="TKD79" s="242"/>
      <c r="TKE79" s="242"/>
      <c r="TKF79" s="242"/>
      <c r="TKG79" s="242"/>
      <c r="TKH79" s="242"/>
      <c r="TKI79" s="242"/>
      <c r="TKJ79" s="242"/>
      <c r="TKK79" s="242"/>
      <c r="TKL79" s="242"/>
      <c r="TKM79" s="242"/>
      <c r="TKN79" s="242"/>
      <c r="TKO79" s="242"/>
      <c r="TKP79" s="242"/>
      <c r="TKQ79" s="242"/>
      <c r="TKR79" s="242"/>
      <c r="TKS79" s="242"/>
      <c r="TKT79" s="242"/>
      <c r="TKU79" s="242"/>
      <c r="TKV79" s="242"/>
      <c r="TKW79" s="242"/>
      <c r="TKX79" s="242"/>
      <c r="TKY79" s="242"/>
      <c r="TKZ79" s="242"/>
      <c r="TLA79" s="242"/>
      <c r="TLB79" s="242"/>
      <c r="TLC79" s="242"/>
      <c r="TLD79" s="242"/>
      <c r="TLE79" s="242"/>
      <c r="TLF79" s="242"/>
      <c r="TLG79" s="242"/>
      <c r="TLH79" s="242"/>
      <c r="TLI79" s="242"/>
      <c r="TLJ79" s="242"/>
      <c r="TLK79" s="242"/>
      <c r="TLL79" s="242"/>
      <c r="TLM79" s="242"/>
      <c r="TLN79" s="242"/>
      <c r="TLO79" s="242"/>
      <c r="TLP79" s="242"/>
      <c r="TLQ79" s="242"/>
      <c r="TLR79" s="242"/>
      <c r="TLS79" s="242"/>
      <c r="TLT79" s="242"/>
      <c r="TLU79" s="242"/>
      <c r="TLV79" s="242"/>
      <c r="TLW79" s="242"/>
      <c r="TLX79" s="242"/>
      <c r="TLY79" s="242"/>
      <c r="TLZ79" s="242"/>
      <c r="TMA79" s="242"/>
      <c r="TMB79" s="242"/>
      <c r="TMC79" s="242"/>
      <c r="TMD79" s="242"/>
      <c r="TME79" s="242"/>
      <c r="TMF79" s="242"/>
      <c r="TMG79" s="242"/>
      <c r="TMH79" s="242"/>
      <c r="TMI79" s="242"/>
      <c r="TMJ79" s="242"/>
      <c r="TMK79" s="242"/>
      <c r="TML79" s="242"/>
      <c r="TMM79" s="242"/>
      <c r="TMN79" s="242"/>
      <c r="TMO79" s="242"/>
      <c r="TMP79" s="242"/>
      <c r="TMQ79" s="242"/>
      <c r="TMR79" s="242"/>
      <c r="TMS79" s="242"/>
      <c r="TMT79" s="242"/>
      <c r="TMU79" s="242"/>
      <c r="TMV79" s="242"/>
      <c r="TMW79" s="242"/>
      <c r="TMX79" s="242"/>
      <c r="TMY79" s="242"/>
      <c r="TMZ79" s="242"/>
      <c r="TNA79" s="242"/>
      <c r="TNB79" s="242"/>
      <c r="TNC79" s="242"/>
      <c r="TND79" s="242"/>
      <c r="TNE79" s="242"/>
      <c r="TNF79" s="242"/>
      <c r="TNG79" s="242"/>
      <c r="TNH79" s="242"/>
      <c r="TNI79" s="242"/>
      <c r="TNJ79" s="242"/>
      <c r="TNK79" s="242"/>
      <c r="TNL79" s="242"/>
      <c r="TNM79" s="242"/>
      <c r="TNN79" s="242"/>
      <c r="TNO79" s="242"/>
      <c r="TNP79" s="242"/>
      <c r="TNQ79" s="242"/>
      <c r="TNR79" s="242"/>
      <c r="TNS79" s="242"/>
      <c r="TNT79" s="242"/>
      <c r="TNU79" s="242"/>
      <c r="TNV79" s="242"/>
      <c r="TNW79" s="242"/>
      <c r="TNX79" s="242"/>
      <c r="TNY79" s="242"/>
      <c r="TNZ79" s="242"/>
      <c r="TOA79" s="242"/>
      <c r="TOB79" s="242"/>
      <c r="TOC79" s="242"/>
      <c r="TOD79" s="242"/>
      <c r="TOE79" s="242"/>
      <c r="TOF79" s="242"/>
      <c r="TOG79" s="242"/>
      <c r="TOH79" s="242"/>
      <c r="TOI79" s="242"/>
      <c r="TOJ79" s="242"/>
      <c r="TOK79" s="242"/>
      <c r="TOL79" s="242"/>
      <c r="TOM79" s="242"/>
      <c r="TON79" s="242"/>
      <c r="TOO79" s="242"/>
      <c r="TOP79" s="242"/>
      <c r="TOQ79" s="242"/>
      <c r="TOR79" s="242"/>
      <c r="TOS79" s="242"/>
      <c r="TOT79" s="242"/>
      <c r="TOU79" s="242"/>
      <c r="TOV79" s="242"/>
      <c r="TOW79" s="242"/>
      <c r="TOX79" s="242"/>
      <c r="TOY79" s="242"/>
      <c r="TOZ79" s="242"/>
      <c r="TPA79" s="242"/>
      <c r="TPB79" s="242"/>
      <c r="TPC79" s="242"/>
      <c r="TPD79" s="242"/>
      <c r="TPE79" s="242"/>
      <c r="TPF79" s="242"/>
      <c r="TPG79" s="242"/>
      <c r="TPH79" s="242"/>
      <c r="TPI79" s="242"/>
      <c r="TPJ79" s="242"/>
      <c r="TPK79" s="242"/>
      <c r="TPL79" s="242"/>
      <c r="TPM79" s="242"/>
      <c r="TPN79" s="242"/>
      <c r="TPO79" s="242"/>
      <c r="TPP79" s="242"/>
      <c r="TPQ79" s="242"/>
      <c r="TPR79" s="242"/>
      <c r="TPS79" s="242"/>
      <c r="TPT79" s="242"/>
      <c r="TPU79" s="242"/>
      <c r="TPV79" s="242"/>
      <c r="TPW79" s="242"/>
      <c r="TPX79" s="242"/>
      <c r="TPY79" s="242"/>
      <c r="TPZ79" s="242"/>
      <c r="TQA79" s="242"/>
      <c r="TQB79" s="242"/>
      <c r="TQC79" s="242"/>
      <c r="TQD79" s="242"/>
      <c r="TQE79" s="242"/>
      <c r="TQF79" s="242"/>
      <c r="TQG79" s="242"/>
      <c r="TQH79" s="242"/>
      <c r="TQI79" s="242"/>
      <c r="TQJ79" s="242"/>
      <c r="TQK79" s="242"/>
      <c r="TQL79" s="242"/>
      <c r="TQM79" s="242"/>
      <c r="TQN79" s="242"/>
      <c r="TQO79" s="242"/>
      <c r="TQP79" s="242"/>
      <c r="TQQ79" s="242"/>
      <c r="TQR79" s="242"/>
      <c r="TQS79" s="242"/>
      <c r="TQT79" s="242"/>
      <c r="TQU79" s="242"/>
      <c r="TQV79" s="242"/>
      <c r="TQW79" s="242"/>
      <c r="TQX79" s="242"/>
      <c r="TQY79" s="242"/>
      <c r="TQZ79" s="242"/>
      <c r="TRA79" s="242"/>
      <c r="TRB79" s="242"/>
      <c r="TRC79" s="242"/>
      <c r="TRD79" s="242"/>
      <c r="TRE79" s="242"/>
      <c r="TRF79" s="242"/>
      <c r="TRG79" s="242"/>
      <c r="TRH79" s="242"/>
      <c r="TRI79" s="242"/>
      <c r="TRJ79" s="242"/>
      <c r="TRK79" s="242"/>
      <c r="TRL79" s="242"/>
      <c r="TRM79" s="242"/>
      <c r="TRN79" s="242"/>
      <c r="TRO79" s="242"/>
      <c r="TRP79" s="242"/>
      <c r="TRQ79" s="242"/>
      <c r="TRR79" s="242"/>
      <c r="TRS79" s="242"/>
      <c r="TRT79" s="242"/>
      <c r="TRU79" s="242"/>
      <c r="TRV79" s="242"/>
      <c r="TRW79" s="242"/>
      <c r="TRX79" s="242"/>
      <c r="TRY79" s="242"/>
      <c r="TRZ79" s="242"/>
      <c r="TSA79" s="242"/>
      <c r="TSB79" s="242"/>
      <c r="TSC79" s="242"/>
      <c r="TSD79" s="242"/>
      <c r="TSE79" s="242"/>
      <c r="TSF79" s="242"/>
      <c r="TSG79" s="242"/>
      <c r="TSH79" s="242"/>
      <c r="TSI79" s="242"/>
      <c r="TSJ79" s="242"/>
      <c r="TSK79" s="242"/>
      <c r="TSL79" s="242"/>
      <c r="TSM79" s="242"/>
      <c r="TSN79" s="242"/>
      <c r="TSO79" s="242"/>
      <c r="TSP79" s="242"/>
      <c r="TSQ79" s="242"/>
      <c r="TSR79" s="242"/>
      <c r="TSS79" s="242"/>
      <c r="TST79" s="242"/>
      <c r="TSU79" s="242"/>
      <c r="TSV79" s="242"/>
      <c r="TSW79" s="242"/>
      <c r="TSX79" s="242"/>
      <c r="TSY79" s="242"/>
      <c r="TSZ79" s="242"/>
      <c r="TTA79" s="242"/>
      <c r="TTB79" s="242"/>
      <c r="TTC79" s="242"/>
      <c r="TTD79" s="242"/>
      <c r="TTE79" s="242"/>
      <c r="TTF79" s="242"/>
      <c r="TTG79" s="242"/>
      <c r="TTH79" s="242"/>
      <c r="TTI79" s="242"/>
      <c r="TTJ79" s="242"/>
      <c r="TTK79" s="242"/>
      <c r="TTL79" s="242"/>
      <c r="TTM79" s="242"/>
      <c r="TTN79" s="242"/>
      <c r="TTO79" s="242"/>
      <c r="TTP79" s="242"/>
      <c r="TTQ79" s="242"/>
      <c r="TTR79" s="242"/>
      <c r="TTS79" s="242"/>
      <c r="TTT79" s="242"/>
      <c r="TTU79" s="242"/>
      <c r="TTV79" s="242"/>
      <c r="TTW79" s="242"/>
      <c r="TTX79" s="242"/>
      <c r="TTY79" s="242"/>
      <c r="TTZ79" s="242"/>
      <c r="TUA79" s="242"/>
      <c r="TUB79" s="242"/>
      <c r="TUC79" s="242"/>
      <c r="TUD79" s="242"/>
      <c r="TUE79" s="242"/>
      <c r="TUF79" s="242"/>
      <c r="TUG79" s="242"/>
      <c r="TUH79" s="242"/>
      <c r="TUI79" s="242"/>
      <c r="TUJ79" s="242"/>
      <c r="TUK79" s="242"/>
      <c r="TUL79" s="242"/>
      <c r="TUM79" s="242"/>
      <c r="TUN79" s="242"/>
      <c r="TUO79" s="242"/>
      <c r="TUP79" s="242"/>
      <c r="TUQ79" s="242"/>
      <c r="TUR79" s="242"/>
      <c r="TUS79" s="242"/>
      <c r="TUT79" s="242"/>
      <c r="TUU79" s="242"/>
      <c r="TUV79" s="242"/>
      <c r="TUW79" s="242"/>
      <c r="TUX79" s="242"/>
      <c r="TUY79" s="242"/>
      <c r="TUZ79" s="242"/>
      <c r="TVA79" s="242"/>
      <c r="TVB79" s="242"/>
      <c r="TVC79" s="242"/>
      <c r="TVD79" s="242"/>
      <c r="TVE79" s="242"/>
      <c r="TVF79" s="242"/>
      <c r="TVG79" s="242"/>
      <c r="TVH79" s="242"/>
      <c r="TVI79" s="242"/>
      <c r="TVJ79" s="242"/>
      <c r="TVK79" s="242"/>
      <c r="TVL79" s="242"/>
      <c r="TVM79" s="242"/>
      <c r="TVN79" s="242"/>
      <c r="TVO79" s="242"/>
      <c r="TVP79" s="242"/>
      <c r="TVQ79" s="242"/>
      <c r="TVR79" s="242"/>
      <c r="TVS79" s="242"/>
      <c r="TVT79" s="242"/>
      <c r="TVU79" s="242"/>
      <c r="TVV79" s="242"/>
      <c r="TVW79" s="242"/>
      <c r="TVX79" s="242"/>
      <c r="TVY79" s="242"/>
      <c r="TVZ79" s="242"/>
      <c r="TWA79" s="242"/>
      <c r="TWB79" s="242"/>
      <c r="TWC79" s="242"/>
      <c r="TWD79" s="242"/>
      <c r="TWE79" s="242"/>
      <c r="TWF79" s="242"/>
      <c r="TWG79" s="242"/>
      <c r="TWH79" s="242"/>
      <c r="TWI79" s="242"/>
      <c r="TWJ79" s="242"/>
      <c r="TWK79" s="242"/>
      <c r="TWL79" s="242"/>
      <c r="TWM79" s="242"/>
      <c r="TWN79" s="242"/>
      <c r="TWO79" s="242"/>
      <c r="TWP79" s="242"/>
      <c r="TWQ79" s="242"/>
      <c r="TWR79" s="242"/>
      <c r="TWS79" s="242"/>
      <c r="TWT79" s="242"/>
      <c r="TWU79" s="242"/>
      <c r="TWV79" s="242"/>
      <c r="TWW79" s="242"/>
      <c r="TWX79" s="242"/>
      <c r="TWY79" s="242"/>
      <c r="TWZ79" s="242"/>
      <c r="TXA79" s="242"/>
      <c r="TXB79" s="242"/>
      <c r="TXC79" s="242"/>
      <c r="TXD79" s="242"/>
      <c r="TXE79" s="242"/>
      <c r="TXF79" s="242"/>
      <c r="TXG79" s="242"/>
      <c r="TXH79" s="242"/>
      <c r="TXI79" s="242"/>
      <c r="TXJ79" s="242"/>
      <c r="TXK79" s="242"/>
      <c r="TXL79" s="242"/>
      <c r="TXM79" s="242"/>
      <c r="TXN79" s="242"/>
      <c r="TXO79" s="242"/>
      <c r="TXP79" s="242"/>
      <c r="TXQ79" s="242"/>
      <c r="TXR79" s="242"/>
      <c r="TXS79" s="242"/>
      <c r="TXT79" s="242"/>
      <c r="TXU79" s="242"/>
      <c r="TXV79" s="242"/>
      <c r="TXW79" s="242"/>
      <c r="TXX79" s="242"/>
      <c r="TXY79" s="242"/>
      <c r="TXZ79" s="242"/>
      <c r="TYA79" s="242"/>
      <c r="TYB79" s="242"/>
      <c r="TYC79" s="242"/>
      <c r="TYD79" s="242"/>
      <c r="TYE79" s="242"/>
      <c r="TYF79" s="242"/>
      <c r="TYG79" s="242"/>
      <c r="TYH79" s="242"/>
      <c r="TYI79" s="242"/>
      <c r="TYJ79" s="242"/>
      <c r="TYK79" s="242"/>
      <c r="TYL79" s="242"/>
      <c r="TYM79" s="242"/>
      <c r="TYN79" s="242"/>
      <c r="TYO79" s="242"/>
      <c r="TYP79" s="242"/>
      <c r="TYQ79" s="242"/>
      <c r="TYR79" s="242"/>
      <c r="TYS79" s="242"/>
      <c r="TYT79" s="242"/>
      <c r="TYU79" s="242"/>
      <c r="TYV79" s="242"/>
      <c r="TYW79" s="242"/>
      <c r="TYX79" s="242"/>
      <c r="TYY79" s="242"/>
      <c r="TYZ79" s="242"/>
      <c r="TZA79" s="242"/>
      <c r="TZB79" s="242"/>
      <c r="TZC79" s="242"/>
      <c r="TZD79" s="242"/>
      <c r="TZE79" s="242"/>
      <c r="TZF79" s="242"/>
      <c r="TZG79" s="242"/>
      <c r="TZH79" s="242"/>
      <c r="TZI79" s="242"/>
      <c r="TZJ79" s="242"/>
      <c r="TZK79" s="242"/>
      <c r="TZL79" s="242"/>
      <c r="TZM79" s="242"/>
      <c r="TZN79" s="242"/>
      <c r="TZO79" s="242"/>
      <c r="TZP79" s="242"/>
      <c r="TZQ79" s="242"/>
      <c r="TZR79" s="242"/>
      <c r="TZS79" s="242"/>
      <c r="TZT79" s="242"/>
      <c r="TZU79" s="242"/>
      <c r="TZV79" s="242"/>
      <c r="TZW79" s="242"/>
      <c r="TZX79" s="242"/>
      <c r="TZY79" s="242"/>
      <c r="TZZ79" s="242"/>
      <c r="UAA79" s="242"/>
      <c r="UAB79" s="242"/>
      <c r="UAC79" s="242"/>
      <c r="UAD79" s="242"/>
      <c r="UAE79" s="242"/>
      <c r="UAF79" s="242"/>
      <c r="UAG79" s="242"/>
      <c r="UAH79" s="242"/>
      <c r="UAI79" s="242"/>
      <c r="UAJ79" s="242"/>
      <c r="UAK79" s="242"/>
      <c r="UAL79" s="242"/>
      <c r="UAM79" s="242"/>
      <c r="UAN79" s="242"/>
      <c r="UAO79" s="242"/>
      <c r="UAP79" s="242"/>
      <c r="UAQ79" s="242"/>
      <c r="UAR79" s="242"/>
      <c r="UAS79" s="242"/>
      <c r="UAT79" s="242"/>
      <c r="UAU79" s="242"/>
      <c r="UAV79" s="242"/>
      <c r="UAW79" s="242"/>
      <c r="UAX79" s="242"/>
      <c r="UAY79" s="242"/>
      <c r="UAZ79" s="242"/>
      <c r="UBA79" s="242"/>
      <c r="UBB79" s="242"/>
      <c r="UBC79" s="242"/>
      <c r="UBD79" s="242"/>
      <c r="UBE79" s="242"/>
      <c r="UBF79" s="242"/>
      <c r="UBG79" s="242"/>
      <c r="UBH79" s="242"/>
      <c r="UBI79" s="242"/>
      <c r="UBJ79" s="242"/>
      <c r="UBK79" s="242"/>
      <c r="UBL79" s="242"/>
      <c r="UBM79" s="242"/>
      <c r="UBN79" s="242"/>
      <c r="UBO79" s="242"/>
      <c r="UBP79" s="242"/>
      <c r="UBQ79" s="242"/>
      <c r="UBR79" s="242"/>
      <c r="UBS79" s="242"/>
      <c r="UBT79" s="242"/>
      <c r="UBU79" s="242"/>
      <c r="UBV79" s="242"/>
      <c r="UBW79" s="242"/>
      <c r="UBX79" s="242"/>
      <c r="UBY79" s="242"/>
      <c r="UBZ79" s="242"/>
      <c r="UCA79" s="242"/>
      <c r="UCB79" s="242"/>
      <c r="UCC79" s="242"/>
      <c r="UCD79" s="242"/>
      <c r="UCE79" s="242"/>
      <c r="UCF79" s="242"/>
      <c r="UCG79" s="242"/>
      <c r="UCH79" s="242"/>
      <c r="UCI79" s="242"/>
      <c r="UCJ79" s="242"/>
      <c r="UCK79" s="242"/>
      <c r="UCL79" s="242"/>
      <c r="UCM79" s="242"/>
      <c r="UCN79" s="242"/>
      <c r="UCO79" s="242"/>
      <c r="UCP79" s="242"/>
      <c r="UCQ79" s="242"/>
      <c r="UCR79" s="242"/>
      <c r="UCS79" s="242"/>
      <c r="UCT79" s="242"/>
      <c r="UCU79" s="242"/>
      <c r="UCV79" s="242"/>
      <c r="UCW79" s="242"/>
      <c r="UCX79" s="242"/>
      <c r="UCY79" s="242"/>
      <c r="UCZ79" s="242"/>
      <c r="UDA79" s="242"/>
      <c r="UDB79" s="242"/>
      <c r="UDC79" s="242"/>
      <c r="UDD79" s="242"/>
      <c r="UDE79" s="242"/>
      <c r="UDF79" s="242"/>
      <c r="UDG79" s="242"/>
      <c r="UDH79" s="242"/>
      <c r="UDI79" s="242"/>
      <c r="UDJ79" s="242"/>
      <c r="UDK79" s="242"/>
      <c r="UDL79" s="242"/>
      <c r="UDM79" s="242"/>
      <c r="UDN79" s="242"/>
      <c r="UDO79" s="242"/>
      <c r="UDP79" s="242"/>
      <c r="UDQ79" s="242"/>
      <c r="UDR79" s="242"/>
      <c r="UDS79" s="242"/>
      <c r="UDT79" s="242"/>
      <c r="UDU79" s="242"/>
      <c r="UDV79" s="242"/>
      <c r="UDW79" s="242"/>
      <c r="UDX79" s="242"/>
      <c r="UDY79" s="242"/>
      <c r="UDZ79" s="242"/>
      <c r="UEA79" s="242"/>
      <c r="UEB79" s="242"/>
      <c r="UEC79" s="242"/>
      <c r="UED79" s="242"/>
      <c r="UEE79" s="242"/>
      <c r="UEF79" s="242"/>
      <c r="UEG79" s="242"/>
      <c r="UEH79" s="242"/>
      <c r="UEI79" s="242"/>
      <c r="UEJ79" s="242"/>
      <c r="UEK79" s="242"/>
      <c r="UEL79" s="242"/>
      <c r="UEM79" s="242"/>
      <c r="UEN79" s="242"/>
      <c r="UEO79" s="242"/>
      <c r="UEP79" s="242"/>
      <c r="UEQ79" s="242"/>
      <c r="UER79" s="242"/>
      <c r="UES79" s="242"/>
      <c r="UET79" s="242"/>
      <c r="UEU79" s="242"/>
      <c r="UEV79" s="242"/>
      <c r="UEW79" s="242"/>
      <c r="UEX79" s="242"/>
      <c r="UEY79" s="242"/>
      <c r="UEZ79" s="242"/>
      <c r="UFA79" s="242"/>
      <c r="UFB79" s="242"/>
      <c r="UFC79" s="242"/>
      <c r="UFD79" s="242"/>
      <c r="UFE79" s="242"/>
      <c r="UFF79" s="242"/>
      <c r="UFG79" s="242"/>
      <c r="UFH79" s="242"/>
      <c r="UFI79" s="242"/>
      <c r="UFJ79" s="242"/>
      <c r="UFK79" s="242"/>
      <c r="UFL79" s="242"/>
      <c r="UFM79" s="242"/>
      <c r="UFN79" s="242"/>
      <c r="UFO79" s="242"/>
      <c r="UFP79" s="242"/>
      <c r="UFQ79" s="242"/>
      <c r="UFR79" s="242"/>
      <c r="UFS79" s="242"/>
      <c r="UFT79" s="242"/>
      <c r="UFU79" s="242"/>
      <c r="UFV79" s="242"/>
      <c r="UFW79" s="242"/>
      <c r="UFX79" s="242"/>
      <c r="UFY79" s="242"/>
      <c r="UFZ79" s="242"/>
      <c r="UGA79" s="242"/>
      <c r="UGB79" s="242"/>
      <c r="UGC79" s="242"/>
      <c r="UGD79" s="242"/>
      <c r="UGE79" s="242"/>
      <c r="UGF79" s="242"/>
      <c r="UGG79" s="242"/>
      <c r="UGH79" s="242"/>
      <c r="UGI79" s="242"/>
      <c r="UGJ79" s="242"/>
      <c r="UGK79" s="242"/>
      <c r="UGL79" s="242"/>
      <c r="UGM79" s="242"/>
      <c r="UGN79" s="242"/>
      <c r="UGO79" s="242"/>
      <c r="UGP79" s="242"/>
      <c r="UGQ79" s="242"/>
      <c r="UGR79" s="242"/>
      <c r="UGS79" s="242"/>
      <c r="UGT79" s="242"/>
      <c r="UGU79" s="242"/>
      <c r="UGV79" s="242"/>
      <c r="UGW79" s="242"/>
      <c r="UGX79" s="242"/>
      <c r="UGY79" s="242"/>
      <c r="UGZ79" s="242"/>
      <c r="UHA79" s="242"/>
      <c r="UHB79" s="242"/>
      <c r="UHC79" s="242"/>
      <c r="UHD79" s="242"/>
      <c r="UHE79" s="242"/>
      <c r="UHF79" s="242"/>
      <c r="UHG79" s="242"/>
      <c r="UHH79" s="242"/>
      <c r="UHI79" s="242"/>
      <c r="UHJ79" s="242"/>
      <c r="UHK79" s="242"/>
      <c r="UHL79" s="242"/>
      <c r="UHM79" s="242"/>
      <c r="UHN79" s="242"/>
      <c r="UHO79" s="242"/>
      <c r="UHP79" s="242"/>
      <c r="UHQ79" s="242"/>
      <c r="UHR79" s="242"/>
      <c r="UHS79" s="242"/>
      <c r="UHT79" s="242"/>
      <c r="UHU79" s="242"/>
      <c r="UHV79" s="242"/>
      <c r="UHW79" s="242"/>
      <c r="UHX79" s="242"/>
      <c r="UHY79" s="242"/>
      <c r="UHZ79" s="242"/>
      <c r="UIA79" s="242"/>
      <c r="UIB79" s="242"/>
      <c r="UIC79" s="242"/>
      <c r="UID79" s="242"/>
      <c r="UIE79" s="242"/>
      <c r="UIF79" s="242"/>
      <c r="UIG79" s="242"/>
      <c r="UIH79" s="242"/>
      <c r="UII79" s="242"/>
      <c r="UIJ79" s="242"/>
      <c r="UIK79" s="242"/>
      <c r="UIL79" s="242"/>
      <c r="UIM79" s="242"/>
      <c r="UIN79" s="242"/>
      <c r="UIO79" s="242"/>
      <c r="UIP79" s="242"/>
      <c r="UIQ79" s="242"/>
      <c r="UIR79" s="242"/>
      <c r="UIS79" s="242"/>
      <c r="UIT79" s="242"/>
      <c r="UIU79" s="242"/>
      <c r="UIV79" s="242"/>
      <c r="UIW79" s="242"/>
      <c r="UIX79" s="242"/>
      <c r="UIY79" s="242"/>
      <c r="UIZ79" s="242"/>
      <c r="UJA79" s="242"/>
      <c r="UJB79" s="242"/>
      <c r="UJC79" s="242"/>
      <c r="UJD79" s="242"/>
      <c r="UJE79" s="242"/>
      <c r="UJF79" s="242"/>
      <c r="UJG79" s="242"/>
      <c r="UJH79" s="242"/>
      <c r="UJI79" s="242"/>
      <c r="UJJ79" s="242"/>
      <c r="UJK79" s="242"/>
      <c r="UJL79" s="242"/>
      <c r="UJM79" s="242"/>
      <c r="UJN79" s="242"/>
      <c r="UJO79" s="242"/>
      <c r="UJP79" s="242"/>
      <c r="UJQ79" s="242"/>
      <c r="UJR79" s="242"/>
      <c r="UJS79" s="242"/>
      <c r="UJT79" s="242"/>
      <c r="UJU79" s="242"/>
      <c r="UJV79" s="242"/>
      <c r="UJW79" s="242"/>
      <c r="UJX79" s="242"/>
      <c r="UJY79" s="242"/>
      <c r="UJZ79" s="242"/>
      <c r="UKA79" s="242"/>
      <c r="UKB79" s="242"/>
      <c r="UKC79" s="242"/>
      <c r="UKD79" s="242"/>
      <c r="UKE79" s="242"/>
      <c r="UKF79" s="242"/>
      <c r="UKG79" s="242"/>
      <c r="UKH79" s="242"/>
      <c r="UKI79" s="242"/>
      <c r="UKJ79" s="242"/>
      <c r="UKK79" s="242"/>
      <c r="UKL79" s="242"/>
      <c r="UKM79" s="242"/>
      <c r="UKN79" s="242"/>
      <c r="UKO79" s="242"/>
      <c r="UKP79" s="242"/>
      <c r="UKQ79" s="242"/>
      <c r="UKR79" s="242"/>
      <c r="UKS79" s="242"/>
      <c r="UKT79" s="242"/>
      <c r="UKU79" s="242"/>
      <c r="UKV79" s="242"/>
      <c r="UKW79" s="242"/>
      <c r="UKX79" s="242"/>
      <c r="UKY79" s="242"/>
      <c r="UKZ79" s="242"/>
      <c r="ULA79" s="242"/>
      <c r="ULB79" s="242"/>
      <c r="ULC79" s="242"/>
      <c r="ULD79" s="242"/>
      <c r="ULE79" s="242"/>
      <c r="ULF79" s="242"/>
      <c r="ULG79" s="242"/>
      <c r="ULH79" s="242"/>
      <c r="ULI79" s="242"/>
      <c r="ULJ79" s="242"/>
      <c r="ULK79" s="242"/>
      <c r="ULL79" s="242"/>
      <c r="ULM79" s="242"/>
      <c r="ULN79" s="242"/>
      <c r="ULO79" s="242"/>
      <c r="ULP79" s="242"/>
      <c r="ULQ79" s="242"/>
      <c r="ULR79" s="242"/>
      <c r="ULS79" s="242"/>
      <c r="ULT79" s="242"/>
      <c r="ULU79" s="242"/>
      <c r="ULV79" s="242"/>
      <c r="ULW79" s="242"/>
      <c r="ULX79" s="242"/>
      <c r="ULY79" s="242"/>
      <c r="ULZ79" s="242"/>
      <c r="UMA79" s="242"/>
      <c r="UMB79" s="242"/>
      <c r="UMC79" s="242"/>
      <c r="UMD79" s="242"/>
      <c r="UME79" s="242"/>
      <c r="UMF79" s="242"/>
      <c r="UMG79" s="242"/>
      <c r="UMH79" s="242"/>
      <c r="UMI79" s="242"/>
      <c r="UMJ79" s="242"/>
      <c r="UMK79" s="242"/>
      <c r="UML79" s="242"/>
      <c r="UMM79" s="242"/>
      <c r="UMN79" s="242"/>
      <c r="UMO79" s="242"/>
      <c r="UMP79" s="242"/>
      <c r="UMQ79" s="242"/>
      <c r="UMR79" s="242"/>
      <c r="UMS79" s="242"/>
      <c r="UMT79" s="242"/>
      <c r="UMU79" s="242"/>
      <c r="UMV79" s="242"/>
      <c r="UMW79" s="242"/>
      <c r="UMX79" s="242"/>
      <c r="UMY79" s="242"/>
      <c r="UMZ79" s="242"/>
      <c r="UNA79" s="242"/>
      <c r="UNB79" s="242"/>
      <c r="UNC79" s="242"/>
      <c r="UND79" s="242"/>
      <c r="UNE79" s="242"/>
      <c r="UNF79" s="242"/>
      <c r="UNG79" s="242"/>
      <c r="UNH79" s="242"/>
      <c r="UNI79" s="242"/>
      <c r="UNJ79" s="242"/>
      <c r="UNK79" s="242"/>
      <c r="UNL79" s="242"/>
      <c r="UNM79" s="242"/>
      <c r="UNN79" s="242"/>
      <c r="UNO79" s="242"/>
      <c r="UNP79" s="242"/>
      <c r="UNQ79" s="242"/>
      <c r="UNR79" s="242"/>
      <c r="UNS79" s="242"/>
      <c r="UNT79" s="242"/>
      <c r="UNU79" s="242"/>
      <c r="UNV79" s="242"/>
      <c r="UNW79" s="242"/>
      <c r="UNX79" s="242"/>
      <c r="UNY79" s="242"/>
      <c r="UNZ79" s="242"/>
      <c r="UOA79" s="242"/>
      <c r="UOB79" s="242"/>
      <c r="UOC79" s="242"/>
      <c r="UOD79" s="242"/>
      <c r="UOE79" s="242"/>
      <c r="UOF79" s="242"/>
      <c r="UOG79" s="242"/>
      <c r="UOH79" s="242"/>
      <c r="UOI79" s="242"/>
      <c r="UOJ79" s="242"/>
      <c r="UOK79" s="242"/>
      <c r="UOL79" s="242"/>
      <c r="UOM79" s="242"/>
      <c r="UON79" s="242"/>
      <c r="UOO79" s="242"/>
      <c r="UOP79" s="242"/>
      <c r="UOQ79" s="242"/>
      <c r="UOR79" s="242"/>
      <c r="UOS79" s="242"/>
      <c r="UOT79" s="242"/>
      <c r="UOU79" s="242"/>
      <c r="UOV79" s="242"/>
      <c r="UOW79" s="242"/>
      <c r="UOX79" s="242"/>
      <c r="UOY79" s="242"/>
      <c r="UOZ79" s="242"/>
      <c r="UPA79" s="242"/>
      <c r="UPB79" s="242"/>
      <c r="UPC79" s="242"/>
      <c r="UPD79" s="242"/>
      <c r="UPE79" s="242"/>
      <c r="UPF79" s="242"/>
      <c r="UPG79" s="242"/>
      <c r="UPH79" s="242"/>
      <c r="UPI79" s="242"/>
      <c r="UPJ79" s="242"/>
      <c r="UPK79" s="242"/>
      <c r="UPL79" s="242"/>
      <c r="UPM79" s="242"/>
      <c r="UPN79" s="242"/>
      <c r="UPO79" s="242"/>
      <c r="UPP79" s="242"/>
      <c r="UPQ79" s="242"/>
      <c r="UPR79" s="242"/>
      <c r="UPS79" s="242"/>
      <c r="UPT79" s="242"/>
      <c r="UPU79" s="242"/>
      <c r="UPV79" s="242"/>
      <c r="UPW79" s="242"/>
      <c r="UPX79" s="242"/>
      <c r="UPY79" s="242"/>
      <c r="UPZ79" s="242"/>
      <c r="UQA79" s="242"/>
      <c r="UQB79" s="242"/>
      <c r="UQC79" s="242"/>
      <c r="UQD79" s="242"/>
      <c r="UQE79" s="242"/>
      <c r="UQF79" s="242"/>
      <c r="UQG79" s="242"/>
      <c r="UQH79" s="242"/>
      <c r="UQI79" s="242"/>
      <c r="UQJ79" s="242"/>
      <c r="UQK79" s="242"/>
      <c r="UQL79" s="242"/>
      <c r="UQM79" s="242"/>
      <c r="UQN79" s="242"/>
      <c r="UQO79" s="242"/>
      <c r="UQP79" s="242"/>
      <c r="UQQ79" s="242"/>
      <c r="UQR79" s="242"/>
      <c r="UQS79" s="242"/>
      <c r="UQT79" s="242"/>
      <c r="UQU79" s="242"/>
      <c r="UQV79" s="242"/>
      <c r="UQW79" s="242"/>
      <c r="UQX79" s="242"/>
      <c r="UQY79" s="242"/>
      <c r="UQZ79" s="242"/>
      <c r="URA79" s="242"/>
      <c r="URB79" s="242"/>
      <c r="URC79" s="242"/>
      <c r="URD79" s="242"/>
      <c r="URE79" s="242"/>
      <c r="URF79" s="242"/>
      <c r="URG79" s="242"/>
      <c r="URH79" s="242"/>
      <c r="URI79" s="242"/>
      <c r="URJ79" s="242"/>
      <c r="URK79" s="242"/>
      <c r="URL79" s="242"/>
      <c r="URM79" s="242"/>
      <c r="URN79" s="242"/>
      <c r="URO79" s="242"/>
      <c r="URP79" s="242"/>
      <c r="URQ79" s="242"/>
      <c r="URR79" s="242"/>
      <c r="URS79" s="242"/>
      <c r="URT79" s="242"/>
      <c r="URU79" s="242"/>
      <c r="URV79" s="242"/>
      <c r="URW79" s="242"/>
      <c r="URX79" s="242"/>
      <c r="URY79" s="242"/>
      <c r="URZ79" s="242"/>
      <c r="USA79" s="242"/>
      <c r="USB79" s="242"/>
      <c r="USC79" s="242"/>
      <c r="USD79" s="242"/>
      <c r="USE79" s="242"/>
      <c r="USF79" s="242"/>
      <c r="USG79" s="242"/>
      <c r="USH79" s="242"/>
      <c r="USI79" s="242"/>
      <c r="USJ79" s="242"/>
      <c r="USK79" s="242"/>
      <c r="USL79" s="242"/>
      <c r="USM79" s="242"/>
      <c r="USN79" s="242"/>
      <c r="USO79" s="242"/>
      <c r="USP79" s="242"/>
      <c r="USQ79" s="242"/>
      <c r="USR79" s="242"/>
      <c r="USS79" s="242"/>
      <c r="UST79" s="242"/>
      <c r="USU79" s="242"/>
      <c r="USV79" s="242"/>
      <c r="USW79" s="242"/>
      <c r="USX79" s="242"/>
      <c r="USY79" s="242"/>
      <c r="USZ79" s="242"/>
      <c r="UTA79" s="242"/>
      <c r="UTB79" s="242"/>
      <c r="UTC79" s="242"/>
      <c r="UTD79" s="242"/>
      <c r="UTE79" s="242"/>
      <c r="UTF79" s="242"/>
      <c r="UTG79" s="242"/>
      <c r="UTH79" s="242"/>
      <c r="UTI79" s="242"/>
      <c r="UTJ79" s="242"/>
      <c r="UTK79" s="242"/>
      <c r="UTL79" s="242"/>
      <c r="UTM79" s="242"/>
      <c r="UTN79" s="242"/>
      <c r="UTO79" s="242"/>
      <c r="UTP79" s="242"/>
      <c r="UTQ79" s="242"/>
      <c r="UTR79" s="242"/>
      <c r="UTS79" s="242"/>
      <c r="UTT79" s="242"/>
      <c r="UTU79" s="242"/>
      <c r="UTV79" s="242"/>
      <c r="UTW79" s="242"/>
      <c r="UTX79" s="242"/>
      <c r="UTY79" s="242"/>
      <c r="UTZ79" s="242"/>
      <c r="UUA79" s="242"/>
      <c r="UUB79" s="242"/>
      <c r="UUC79" s="242"/>
      <c r="UUD79" s="242"/>
      <c r="UUE79" s="242"/>
      <c r="UUF79" s="242"/>
      <c r="UUG79" s="242"/>
      <c r="UUH79" s="242"/>
      <c r="UUI79" s="242"/>
      <c r="UUJ79" s="242"/>
      <c r="UUK79" s="242"/>
      <c r="UUL79" s="242"/>
      <c r="UUM79" s="242"/>
      <c r="UUN79" s="242"/>
      <c r="UUO79" s="242"/>
      <c r="UUP79" s="242"/>
      <c r="UUQ79" s="242"/>
      <c r="UUR79" s="242"/>
      <c r="UUS79" s="242"/>
      <c r="UUT79" s="242"/>
      <c r="UUU79" s="242"/>
      <c r="UUV79" s="242"/>
      <c r="UUW79" s="242"/>
      <c r="UUX79" s="242"/>
      <c r="UUY79" s="242"/>
      <c r="UUZ79" s="242"/>
      <c r="UVA79" s="242"/>
      <c r="UVB79" s="242"/>
      <c r="UVC79" s="242"/>
      <c r="UVD79" s="242"/>
      <c r="UVE79" s="242"/>
      <c r="UVF79" s="242"/>
      <c r="UVG79" s="242"/>
      <c r="UVH79" s="242"/>
      <c r="UVI79" s="242"/>
      <c r="UVJ79" s="242"/>
      <c r="UVK79" s="242"/>
      <c r="UVL79" s="242"/>
      <c r="UVM79" s="242"/>
      <c r="UVN79" s="242"/>
      <c r="UVO79" s="242"/>
      <c r="UVP79" s="242"/>
      <c r="UVQ79" s="242"/>
      <c r="UVR79" s="242"/>
      <c r="UVS79" s="242"/>
      <c r="UVT79" s="242"/>
      <c r="UVU79" s="242"/>
      <c r="UVV79" s="242"/>
      <c r="UVW79" s="242"/>
      <c r="UVX79" s="242"/>
      <c r="UVY79" s="242"/>
      <c r="UVZ79" s="242"/>
      <c r="UWA79" s="242"/>
      <c r="UWB79" s="242"/>
      <c r="UWC79" s="242"/>
      <c r="UWD79" s="242"/>
      <c r="UWE79" s="242"/>
      <c r="UWF79" s="242"/>
      <c r="UWG79" s="242"/>
      <c r="UWH79" s="242"/>
      <c r="UWI79" s="242"/>
      <c r="UWJ79" s="242"/>
      <c r="UWK79" s="242"/>
      <c r="UWL79" s="242"/>
      <c r="UWM79" s="242"/>
      <c r="UWN79" s="242"/>
      <c r="UWO79" s="242"/>
      <c r="UWP79" s="242"/>
      <c r="UWQ79" s="242"/>
      <c r="UWR79" s="242"/>
      <c r="UWS79" s="242"/>
      <c r="UWT79" s="242"/>
      <c r="UWU79" s="242"/>
      <c r="UWV79" s="242"/>
      <c r="UWW79" s="242"/>
      <c r="UWX79" s="242"/>
      <c r="UWY79" s="242"/>
      <c r="UWZ79" s="242"/>
      <c r="UXA79" s="242"/>
      <c r="UXB79" s="242"/>
      <c r="UXC79" s="242"/>
      <c r="UXD79" s="242"/>
      <c r="UXE79" s="242"/>
      <c r="UXF79" s="242"/>
      <c r="UXG79" s="242"/>
      <c r="UXH79" s="242"/>
      <c r="UXI79" s="242"/>
      <c r="UXJ79" s="242"/>
      <c r="UXK79" s="242"/>
      <c r="UXL79" s="242"/>
      <c r="UXM79" s="242"/>
      <c r="UXN79" s="242"/>
      <c r="UXO79" s="242"/>
      <c r="UXP79" s="242"/>
      <c r="UXQ79" s="242"/>
      <c r="UXR79" s="242"/>
      <c r="UXS79" s="242"/>
      <c r="UXT79" s="242"/>
      <c r="UXU79" s="242"/>
      <c r="UXV79" s="242"/>
      <c r="UXW79" s="242"/>
      <c r="UXX79" s="242"/>
      <c r="UXY79" s="242"/>
      <c r="UXZ79" s="242"/>
      <c r="UYA79" s="242"/>
      <c r="UYB79" s="242"/>
      <c r="UYC79" s="242"/>
      <c r="UYD79" s="242"/>
      <c r="UYE79" s="242"/>
      <c r="UYF79" s="242"/>
      <c r="UYG79" s="242"/>
      <c r="UYH79" s="242"/>
      <c r="UYI79" s="242"/>
      <c r="UYJ79" s="242"/>
      <c r="UYK79" s="242"/>
      <c r="UYL79" s="242"/>
      <c r="UYM79" s="242"/>
      <c r="UYN79" s="242"/>
      <c r="UYO79" s="242"/>
      <c r="UYP79" s="242"/>
      <c r="UYQ79" s="242"/>
      <c r="UYR79" s="242"/>
      <c r="UYS79" s="242"/>
      <c r="UYT79" s="242"/>
      <c r="UYU79" s="242"/>
      <c r="UYV79" s="242"/>
      <c r="UYW79" s="242"/>
      <c r="UYX79" s="242"/>
      <c r="UYY79" s="242"/>
      <c r="UYZ79" s="242"/>
      <c r="UZA79" s="242"/>
      <c r="UZB79" s="242"/>
      <c r="UZC79" s="242"/>
      <c r="UZD79" s="242"/>
      <c r="UZE79" s="242"/>
      <c r="UZF79" s="242"/>
      <c r="UZG79" s="242"/>
      <c r="UZH79" s="242"/>
      <c r="UZI79" s="242"/>
      <c r="UZJ79" s="242"/>
      <c r="UZK79" s="242"/>
      <c r="UZL79" s="242"/>
      <c r="UZM79" s="242"/>
      <c r="UZN79" s="242"/>
      <c r="UZO79" s="242"/>
      <c r="UZP79" s="242"/>
      <c r="UZQ79" s="242"/>
      <c r="UZR79" s="242"/>
      <c r="UZS79" s="242"/>
      <c r="UZT79" s="242"/>
      <c r="UZU79" s="242"/>
      <c r="UZV79" s="242"/>
      <c r="UZW79" s="242"/>
      <c r="UZX79" s="242"/>
      <c r="UZY79" s="242"/>
      <c r="UZZ79" s="242"/>
      <c r="VAA79" s="242"/>
      <c r="VAB79" s="242"/>
      <c r="VAC79" s="242"/>
      <c r="VAD79" s="242"/>
      <c r="VAE79" s="242"/>
      <c r="VAF79" s="242"/>
      <c r="VAG79" s="242"/>
      <c r="VAH79" s="242"/>
      <c r="VAI79" s="242"/>
      <c r="VAJ79" s="242"/>
      <c r="VAK79" s="242"/>
      <c r="VAL79" s="242"/>
      <c r="VAM79" s="242"/>
      <c r="VAN79" s="242"/>
      <c r="VAO79" s="242"/>
      <c r="VAP79" s="242"/>
      <c r="VAQ79" s="242"/>
      <c r="VAR79" s="242"/>
      <c r="VAS79" s="242"/>
      <c r="VAT79" s="242"/>
      <c r="VAU79" s="242"/>
      <c r="VAV79" s="242"/>
      <c r="VAW79" s="242"/>
      <c r="VAX79" s="242"/>
      <c r="VAY79" s="242"/>
      <c r="VAZ79" s="242"/>
      <c r="VBA79" s="242"/>
      <c r="VBB79" s="242"/>
      <c r="VBC79" s="242"/>
      <c r="VBD79" s="242"/>
      <c r="VBE79" s="242"/>
      <c r="VBF79" s="242"/>
      <c r="VBG79" s="242"/>
      <c r="VBH79" s="242"/>
      <c r="VBI79" s="242"/>
      <c r="VBJ79" s="242"/>
      <c r="VBK79" s="242"/>
      <c r="VBL79" s="242"/>
      <c r="VBM79" s="242"/>
      <c r="VBN79" s="242"/>
      <c r="VBO79" s="242"/>
      <c r="VBP79" s="242"/>
      <c r="VBQ79" s="242"/>
      <c r="VBR79" s="242"/>
      <c r="VBS79" s="242"/>
      <c r="VBT79" s="242"/>
      <c r="VBU79" s="242"/>
      <c r="VBV79" s="242"/>
      <c r="VBW79" s="242"/>
      <c r="VBX79" s="242"/>
      <c r="VBY79" s="242"/>
      <c r="VBZ79" s="242"/>
      <c r="VCA79" s="242"/>
      <c r="VCB79" s="242"/>
      <c r="VCC79" s="242"/>
      <c r="VCD79" s="242"/>
      <c r="VCE79" s="242"/>
      <c r="VCF79" s="242"/>
      <c r="VCG79" s="242"/>
      <c r="VCH79" s="242"/>
      <c r="VCI79" s="242"/>
      <c r="VCJ79" s="242"/>
      <c r="VCK79" s="242"/>
      <c r="VCL79" s="242"/>
      <c r="VCM79" s="242"/>
      <c r="VCN79" s="242"/>
      <c r="VCO79" s="242"/>
      <c r="VCP79" s="242"/>
      <c r="VCQ79" s="242"/>
      <c r="VCR79" s="242"/>
      <c r="VCS79" s="242"/>
      <c r="VCT79" s="242"/>
      <c r="VCU79" s="242"/>
      <c r="VCV79" s="242"/>
      <c r="VCW79" s="242"/>
      <c r="VCX79" s="242"/>
      <c r="VCY79" s="242"/>
      <c r="VCZ79" s="242"/>
      <c r="VDA79" s="242"/>
      <c r="VDB79" s="242"/>
      <c r="VDC79" s="242"/>
      <c r="VDD79" s="242"/>
      <c r="VDE79" s="242"/>
      <c r="VDF79" s="242"/>
      <c r="VDG79" s="242"/>
      <c r="VDH79" s="242"/>
      <c r="VDI79" s="242"/>
      <c r="VDJ79" s="242"/>
      <c r="VDK79" s="242"/>
      <c r="VDL79" s="242"/>
      <c r="VDM79" s="242"/>
      <c r="VDN79" s="242"/>
      <c r="VDO79" s="242"/>
      <c r="VDP79" s="242"/>
      <c r="VDQ79" s="242"/>
      <c r="VDR79" s="242"/>
      <c r="VDS79" s="242"/>
      <c r="VDT79" s="242"/>
      <c r="VDU79" s="242"/>
      <c r="VDV79" s="242"/>
      <c r="VDW79" s="242"/>
      <c r="VDX79" s="242"/>
      <c r="VDY79" s="242"/>
      <c r="VDZ79" s="242"/>
      <c r="VEA79" s="242"/>
      <c r="VEB79" s="242"/>
      <c r="VEC79" s="242"/>
      <c r="VED79" s="242"/>
      <c r="VEE79" s="242"/>
      <c r="VEF79" s="242"/>
      <c r="VEG79" s="242"/>
      <c r="VEH79" s="242"/>
      <c r="VEI79" s="242"/>
      <c r="VEJ79" s="242"/>
      <c r="VEK79" s="242"/>
      <c r="VEL79" s="242"/>
      <c r="VEM79" s="242"/>
      <c r="VEN79" s="242"/>
      <c r="VEO79" s="242"/>
      <c r="VEP79" s="242"/>
      <c r="VEQ79" s="242"/>
      <c r="VER79" s="242"/>
      <c r="VES79" s="242"/>
      <c r="VET79" s="242"/>
      <c r="VEU79" s="242"/>
      <c r="VEV79" s="242"/>
      <c r="VEW79" s="242"/>
      <c r="VEX79" s="242"/>
      <c r="VEY79" s="242"/>
      <c r="VEZ79" s="242"/>
      <c r="VFA79" s="242"/>
      <c r="VFB79" s="242"/>
      <c r="VFC79" s="242"/>
      <c r="VFD79" s="242"/>
      <c r="VFE79" s="242"/>
      <c r="VFF79" s="242"/>
      <c r="VFG79" s="242"/>
      <c r="VFH79" s="242"/>
      <c r="VFI79" s="242"/>
      <c r="VFJ79" s="242"/>
      <c r="VFK79" s="242"/>
      <c r="VFL79" s="242"/>
      <c r="VFM79" s="242"/>
      <c r="VFN79" s="242"/>
      <c r="VFO79" s="242"/>
      <c r="VFP79" s="242"/>
      <c r="VFQ79" s="242"/>
      <c r="VFR79" s="242"/>
      <c r="VFS79" s="242"/>
      <c r="VFT79" s="242"/>
      <c r="VFU79" s="242"/>
      <c r="VFV79" s="242"/>
      <c r="VFW79" s="242"/>
      <c r="VFX79" s="242"/>
      <c r="VFY79" s="242"/>
      <c r="VFZ79" s="242"/>
      <c r="VGA79" s="242"/>
      <c r="VGB79" s="242"/>
      <c r="VGC79" s="242"/>
      <c r="VGD79" s="242"/>
      <c r="VGE79" s="242"/>
      <c r="VGF79" s="242"/>
      <c r="VGG79" s="242"/>
      <c r="VGH79" s="242"/>
      <c r="VGI79" s="242"/>
      <c r="VGJ79" s="242"/>
      <c r="VGK79" s="242"/>
      <c r="VGL79" s="242"/>
      <c r="VGM79" s="242"/>
      <c r="VGN79" s="242"/>
      <c r="VGO79" s="242"/>
      <c r="VGP79" s="242"/>
      <c r="VGQ79" s="242"/>
      <c r="VGR79" s="242"/>
      <c r="VGS79" s="242"/>
      <c r="VGT79" s="242"/>
      <c r="VGU79" s="242"/>
      <c r="VGV79" s="242"/>
      <c r="VGW79" s="242"/>
      <c r="VGX79" s="242"/>
      <c r="VGY79" s="242"/>
      <c r="VGZ79" s="242"/>
      <c r="VHA79" s="242"/>
      <c r="VHB79" s="242"/>
      <c r="VHC79" s="242"/>
      <c r="VHD79" s="242"/>
      <c r="VHE79" s="242"/>
      <c r="VHF79" s="242"/>
      <c r="VHG79" s="242"/>
      <c r="VHH79" s="242"/>
      <c r="VHI79" s="242"/>
      <c r="VHJ79" s="242"/>
      <c r="VHK79" s="242"/>
      <c r="VHL79" s="242"/>
      <c r="VHM79" s="242"/>
      <c r="VHN79" s="242"/>
      <c r="VHO79" s="242"/>
      <c r="VHP79" s="242"/>
      <c r="VHQ79" s="242"/>
      <c r="VHR79" s="242"/>
      <c r="VHS79" s="242"/>
      <c r="VHT79" s="242"/>
      <c r="VHU79" s="242"/>
      <c r="VHV79" s="242"/>
      <c r="VHW79" s="242"/>
      <c r="VHX79" s="242"/>
      <c r="VHY79" s="242"/>
      <c r="VHZ79" s="242"/>
      <c r="VIA79" s="242"/>
      <c r="VIB79" s="242"/>
      <c r="VIC79" s="242"/>
      <c r="VID79" s="242"/>
      <c r="VIE79" s="242"/>
      <c r="VIF79" s="242"/>
      <c r="VIG79" s="242"/>
      <c r="VIH79" s="242"/>
      <c r="VII79" s="242"/>
      <c r="VIJ79" s="242"/>
      <c r="VIK79" s="242"/>
      <c r="VIL79" s="242"/>
      <c r="VIM79" s="242"/>
      <c r="VIN79" s="242"/>
      <c r="VIO79" s="242"/>
      <c r="VIP79" s="242"/>
      <c r="VIQ79" s="242"/>
      <c r="VIR79" s="242"/>
      <c r="VIS79" s="242"/>
      <c r="VIT79" s="242"/>
      <c r="VIU79" s="242"/>
      <c r="VIV79" s="242"/>
      <c r="VIW79" s="242"/>
      <c r="VIX79" s="242"/>
      <c r="VIY79" s="242"/>
      <c r="VIZ79" s="242"/>
      <c r="VJA79" s="242"/>
      <c r="VJB79" s="242"/>
      <c r="VJC79" s="242"/>
      <c r="VJD79" s="242"/>
      <c r="VJE79" s="242"/>
      <c r="VJF79" s="242"/>
      <c r="VJG79" s="242"/>
      <c r="VJH79" s="242"/>
      <c r="VJI79" s="242"/>
      <c r="VJJ79" s="242"/>
      <c r="VJK79" s="242"/>
      <c r="VJL79" s="242"/>
      <c r="VJM79" s="242"/>
      <c r="VJN79" s="242"/>
      <c r="VJO79" s="242"/>
      <c r="VJP79" s="242"/>
      <c r="VJQ79" s="242"/>
      <c r="VJR79" s="242"/>
      <c r="VJS79" s="242"/>
      <c r="VJT79" s="242"/>
      <c r="VJU79" s="242"/>
      <c r="VJV79" s="242"/>
      <c r="VJW79" s="242"/>
      <c r="VJX79" s="242"/>
      <c r="VJY79" s="242"/>
      <c r="VJZ79" s="242"/>
      <c r="VKA79" s="242"/>
      <c r="VKB79" s="242"/>
      <c r="VKC79" s="242"/>
      <c r="VKD79" s="242"/>
      <c r="VKE79" s="242"/>
      <c r="VKF79" s="242"/>
      <c r="VKG79" s="242"/>
      <c r="VKH79" s="242"/>
      <c r="VKI79" s="242"/>
      <c r="VKJ79" s="242"/>
      <c r="VKK79" s="242"/>
      <c r="VKL79" s="242"/>
      <c r="VKM79" s="242"/>
      <c r="VKN79" s="242"/>
      <c r="VKO79" s="242"/>
      <c r="VKP79" s="242"/>
      <c r="VKQ79" s="242"/>
      <c r="VKR79" s="242"/>
      <c r="VKS79" s="242"/>
      <c r="VKT79" s="242"/>
      <c r="VKU79" s="242"/>
      <c r="VKV79" s="242"/>
      <c r="VKW79" s="242"/>
      <c r="VKX79" s="242"/>
      <c r="VKY79" s="242"/>
      <c r="VKZ79" s="242"/>
      <c r="VLA79" s="242"/>
      <c r="VLB79" s="242"/>
      <c r="VLC79" s="242"/>
      <c r="VLD79" s="242"/>
      <c r="VLE79" s="242"/>
      <c r="VLF79" s="242"/>
      <c r="VLG79" s="242"/>
      <c r="VLH79" s="242"/>
      <c r="VLI79" s="242"/>
      <c r="VLJ79" s="242"/>
      <c r="VLK79" s="242"/>
      <c r="VLL79" s="242"/>
      <c r="VLM79" s="242"/>
      <c r="VLN79" s="242"/>
      <c r="VLO79" s="242"/>
      <c r="VLP79" s="242"/>
      <c r="VLQ79" s="242"/>
      <c r="VLR79" s="242"/>
      <c r="VLS79" s="242"/>
      <c r="VLT79" s="242"/>
      <c r="VLU79" s="242"/>
      <c r="VLV79" s="242"/>
      <c r="VLW79" s="242"/>
      <c r="VLX79" s="242"/>
      <c r="VLY79" s="242"/>
      <c r="VLZ79" s="242"/>
      <c r="VMA79" s="242"/>
      <c r="VMB79" s="242"/>
      <c r="VMC79" s="242"/>
      <c r="VMD79" s="242"/>
      <c r="VME79" s="242"/>
      <c r="VMF79" s="242"/>
      <c r="VMG79" s="242"/>
      <c r="VMH79" s="242"/>
      <c r="VMI79" s="242"/>
      <c r="VMJ79" s="242"/>
      <c r="VMK79" s="242"/>
      <c r="VML79" s="242"/>
      <c r="VMM79" s="242"/>
      <c r="VMN79" s="242"/>
      <c r="VMO79" s="242"/>
      <c r="VMP79" s="242"/>
      <c r="VMQ79" s="242"/>
      <c r="VMR79" s="242"/>
      <c r="VMS79" s="242"/>
      <c r="VMT79" s="242"/>
      <c r="VMU79" s="242"/>
      <c r="VMV79" s="242"/>
      <c r="VMW79" s="242"/>
      <c r="VMX79" s="242"/>
      <c r="VMY79" s="242"/>
      <c r="VMZ79" s="242"/>
      <c r="VNA79" s="242"/>
      <c r="VNB79" s="242"/>
      <c r="VNC79" s="242"/>
      <c r="VND79" s="242"/>
      <c r="VNE79" s="242"/>
      <c r="VNF79" s="242"/>
      <c r="VNG79" s="242"/>
      <c r="VNH79" s="242"/>
      <c r="VNI79" s="242"/>
      <c r="VNJ79" s="242"/>
      <c r="VNK79" s="242"/>
      <c r="VNL79" s="242"/>
      <c r="VNM79" s="242"/>
      <c r="VNN79" s="242"/>
      <c r="VNO79" s="242"/>
      <c r="VNP79" s="242"/>
      <c r="VNQ79" s="242"/>
      <c r="VNR79" s="242"/>
      <c r="VNS79" s="242"/>
      <c r="VNT79" s="242"/>
      <c r="VNU79" s="242"/>
      <c r="VNV79" s="242"/>
      <c r="VNW79" s="242"/>
      <c r="VNX79" s="242"/>
      <c r="VNY79" s="242"/>
      <c r="VNZ79" s="242"/>
      <c r="VOA79" s="242"/>
      <c r="VOB79" s="242"/>
      <c r="VOC79" s="242"/>
      <c r="VOD79" s="242"/>
      <c r="VOE79" s="242"/>
      <c r="VOF79" s="242"/>
      <c r="VOG79" s="242"/>
      <c r="VOH79" s="242"/>
      <c r="VOI79" s="242"/>
      <c r="VOJ79" s="242"/>
      <c r="VOK79" s="242"/>
      <c r="VOL79" s="242"/>
      <c r="VOM79" s="242"/>
      <c r="VON79" s="242"/>
      <c r="VOO79" s="242"/>
      <c r="VOP79" s="242"/>
      <c r="VOQ79" s="242"/>
      <c r="VOR79" s="242"/>
      <c r="VOS79" s="242"/>
      <c r="VOT79" s="242"/>
      <c r="VOU79" s="242"/>
      <c r="VOV79" s="242"/>
      <c r="VOW79" s="242"/>
      <c r="VOX79" s="242"/>
      <c r="VOY79" s="242"/>
      <c r="VOZ79" s="242"/>
      <c r="VPA79" s="242"/>
      <c r="VPB79" s="242"/>
      <c r="VPC79" s="242"/>
      <c r="VPD79" s="242"/>
      <c r="VPE79" s="242"/>
      <c r="VPF79" s="242"/>
      <c r="VPG79" s="242"/>
      <c r="VPH79" s="242"/>
      <c r="VPI79" s="242"/>
      <c r="VPJ79" s="242"/>
      <c r="VPK79" s="242"/>
      <c r="VPL79" s="242"/>
      <c r="VPM79" s="242"/>
      <c r="VPN79" s="242"/>
      <c r="VPO79" s="242"/>
      <c r="VPP79" s="242"/>
      <c r="VPQ79" s="242"/>
      <c r="VPR79" s="242"/>
      <c r="VPS79" s="242"/>
      <c r="VPT79" s="242"/>
      <c r="VPU79" s="242"/>
      <c r="VPV79" s="242"/>
      <c r="VPW79" s="242"/>
      <c r="VPX79" s="242"/>
      <c r="VPY79" s="242"/>
      <c r="VPZ79" s="242"/>
      <c r="VQA79" s="242"/>
      <c r="VQB79" s="242"/>
      <c r="VQC79" s="242"/>
      <c r="VQD79" s="242"/>
      <c r="VQE79" s="242"/>
      <c r="VQF79" s="242"/>
      <c r="VQG79" s="242"/>
      <c r="VQH79" s="242"/>
      <c r="VQI79" s="242"/>
      <c r="VQJ79" s="242"/>
      <c r="VQK79" s="242"/>
      <c r="VQL79" s="242"/>
      <c r="VQM79" s="242"/>
      <c r="VQN79" s="242"/>
      <c r="VQO79" s="242"/>
      <c r="VQP79" s="242"/>
      <c r="VQQ79" s="242"/>
      <c r="VQR79" s="242"/>
      <c r="VQS79" s="242"/>
      <c r="VQT79" s="242"/>
      <c r="VQU79" s="242"/>
      <c r="VQV79" s="242"/>
      <c r="VQW79" s="242"/>
      <c r="VQX79" s="242"/>
      <c r="VQY79" s="242"/>
      <c r="VQZ79" s="242"/>
      <c r="VRA79" s="242"/>
      <c r="VRB79" s="242"/>
      <c r="VRC79" s="242"/>
      <c r="VRD79" s="242"/>
      <c r="VRE79" s="242"/>
      <c r="VRF79" s="242"/>
      <c r="VRG79" s="242"/>
      <c r="VRH79" s="242"/>
      <c r="VRI79" s="242"/>
      <c r="VRJ79" s="242"/>
      <c r="VRK79" s="242"/>
      <c r="VRL79" s="242"/>
      <c r="VRM79" s="242"/>
      <c r="VRN79" s="242"/>
      <c r="VRO79" s="242"/>
      <c r="VRP79" s="242"/>
      <c r="VRQ79" s="242"/>
      <c r="VRR79" s="242"/>
      <c r="VRS79" s="242"/>
      <c r="VRT79" s="242"/>
      <c r="VRU79" s="242"/>
      <c r="VRV79" s="242"/>
      <c r="VRW79" s="242"/>
      <c r="VRX79" s="242"/>
      <c r="VRY79" s="242"/>
      <c r="VRZ79" s="242"/>
      <c r="VSA79" s="242"/>
      <c r="VSB79" s="242"/>
      <c r="VSC79" s="242"/>
      <c r="VSD79" s="242"/>
      <c r="VSE79" s="242"/>
      <c r="VSF79" s="242"/>
      <c r="VSG79" s="242"/>
      <c r="VSH79" s="242"/>
      <c r="VSI79" s="242"/>
      <c r="VSJ79" s="242"/>
      <c r="VSK79" s="242"/>
      <c r="VSL79" s="242"/>
      <c r="VSM79" s="242"/>
      <c r="VSN79" s="242"/>
      <c r="VSO79" s="242"/>
      <c r="VSP79" s="242"/>
      <c r="VSQ79" s="242"/>
      <c r="VSR79" s="242"/>
      <c r="VSS79" s="242"/>
      <c r="VST79" s="242"/>
      <c r="VSU79" s="242"/>
      <c r="VSV79" s="242"/>
      <c r="VSW79" s="242"/>
      <c r="VSX79" s="242"/>
      <c r="VSY79" s="242"/>
      <c r="VSZ79" s="242"/>
      <c r="VTA79" s="242"/>
      <c r="VTB79" s="242"/>
      <c r="VTC79" s="242"/>
      <c r="VTD79" s="242"/>
      <c r="VTE79" s="242"/>
      <c r="VTF79" s="242"/>
      <c r="VTG79" s="242"/>
      <c r="VTH79" s="242"/>
      <c r="VTI79" s="242"/>
      <c r="VTJ79" s="242"/>
      <c r="VTK79" s="242"/>
      <c r="VTL79" s="242"/>
      <c r="VTM79" s="242"/>
      <c r="VTN79" s="242"/>
      <c r="VTO79" s="242"/>
      <c r="VTP79" s="242"/>
      <c r="VTQ79" s="242"/>
      <c r="VTR79" s="242"/>
      <c r="VTS79" s="242"/>
      <c r="VTT79" s="242"/>
      <c r="VTU79" s="242"/>
      <c r="VTV79" s="242"/>
      <c r="VTW79" s="242"/>
      <c r="VTX79" s="242"/>
      <c r="VTY79" s="242"/>
      <c r="VTZ79" s="242"/>
      <c r="VUA79" s="242"/>
      <c r="VUB79" s="242"/>
      <c r="VUC79" s="242"/>
      <c r="VUD79" s="242"/>
      <c r="VUE79" s="242"/>
      <c r="VUF79" s="242"/>
      <c r="VUG79" s="242"/>
      <c r="VUH79" s="242"/>
      <c r="VUI79" s="242"/>
      <c r="VUJ79" s="242"/>
      <c r="VUK79" s="242"/>
      <c r="VUL79" s="242"/>
      <c r="VUM79" s="242"/>
      <c r="VUN79" s="242"/>
      <c r="VUO79" s="242"/>
      <c r="VUP79" s="242"/>
      <c r="VUQ79" s="242"/>
      <c r="VUR79" s="242"/>
      <c r="VUS79" s="242"/>
      <c r="VUT79" s="242"/>
      <c r="VUU79" s="242"/>
      <c r="VUV79" s="242"/>
      <c r="VUW79" s="242"/>
      <c r="VUX79" s="242"/>
      <c r="VUY79" s="242"/>
      <c r="VUZ79" s="242"/>
      <c r="VVA79" s="242"/>
      <c r="VVB79" s="242"/>
      <c r="VVC79" s="242"/>
      <c r="VVD79" s="242"/>
      <c r="VVE79" s="242"/>
      <c r="VVF79" s="242"/>
      <c r="VVG79" s="242"/>
      <c r="VVH79" s="242"/>
      <c r="VVI79" s="242"/>
      <c r="VVJ79" s="242"/>
      <c r="VVK79" s="242"/>
      <c r="VVL79" s="242"/>
      <c r="VVM79" s="242"/>
      <c r="VVN79" s="242"/>
      <c r="VVO79" s="242"/>
      <c r="VVP79" s="242"/>
      <c r="VVQ79" s="242"/>
      <c r="VVR79" s="242"/>
      <c r="VVS79" s="242"/>
      <c r="VVT79" s="242"/>
      <c r="VVU79" s="242"/>
      <c r="VVV79" s="242"/>
      <c r="VVW79" s="242"/>
      <c r="VVX79" s="242"/>
      <c r="VVY79" s="242"/>
      <c r="VVZ79" s="242"/>
      <c r="VWA79" s="242"/>
      <c r="VWB79" s="242"/>
      <c r="VWC79" s="242"/>
      <c r="VWD79" s="242"/>
      <c r="VWE79" s="242"/>
      <c r="VWF79" s="242"/>
      <c r="VWG79" s="242"/>
      <c r="VWH79" s="242"/>
      <c r="VWI79" s="242"/>
      <c r="VWJ79" s="242"/>
      <c r="VWK79" s="242"/>
      <c r="VWL79" s="242"/>
      <c r="VWM79" s="242"/>
      <c r="VWN79" s="242"/>
      <c r="VWO79" s="242"/>
      <c r="VWP79" s="242"/>
      <c r="VWQ79" s="242"/>
      <c r="VWR79" s="242"/>
      <c r="VWS79" s="242"/>
      <c r="VWT79" s="242"/>
      <c r="VWU79" s="242"/>
      <c r="VWV79" s="242"/>
      <c r="VWW79" s="242"/>
      <c r="VWX79" s="242"/>
      <c r="VWY79" s="242"/>
      <c r="VWZ79" s="242"/>
      <c r="VXA79" s="242"/>
      <c r="VXB79" s="242"/>
      <c r="VXC79" s="242"/>
      <c r="VXD79" s="242"/>
      <c r="VXE79" s="242"/>
      <c r="VXF79" s="242"/>
      <c r="VXG79" s="242"/>
      <c r="VXH79" s="242"/>
      <c r="VXI79" s="242"/>
      <c r="VXJ79" s="242"/>
      <c r="VXK79" s="242"/>
      <c r="VXL79" s="242"/>
      <c r="VXM79" s="242"/>
      <c r="VXN79" s="242"/>
      <c r="VXO79" s="242"/>
      <c r="VXP79" s="242"/>
      <c r="VXQ79" s="242"/>
      <c r="VXR79" s="242"/>
      <c r="VXS79" s="242"/>
      <c r="VXT79" s="242"/>
      <c r="VXU79" s="242"/>
      <c r="VXV79" s="242"/>
      <c r="VXW79" s="242"/>
      <c r="VXX79" s="242"/>
      <c r="VXY79" s="242"/>
      <c r="VXZ79" s="242"/>
      <c r="VYA79" s="242"/>
      <c r="VYB79" s="242"/>
      <c r="VYC79" s="242"/>
      <c r="VYD79" s="242"/>
      <c r="VYE79" s="242"/>
      <c r="VYF79" s="242"/>
      <c r="VYG79" s="242"/>
      <c r="VYH79" s="242"/>
      <c r="VYI79" s="242"/>
      <c r="VYJ79" s="242"/>
      <c r="VYK79" s="242"/>
      <c r="VYL79" s="242"/>
      <c r="VYM79" s="242"/>
      <c r="VYN79" s="242"/>
      <c r="VYO79" s="242"/>
      <c r="VYP79" s="242"/>
      <c r="VYQ79" s="242"/>
      <c r="VYR79" s="242"/>
      <c r="VYS79" s="242"/>
      <c r="VYT79" s="242"/>
      <c r="VYU79" s="242"/>
      <c r="VYV79" s="242"/>
      <c r="VYW79" s="242"/>
      <c r="VYX79" s="242"/>
      <c r="VYY79" s="242"/>
      <c r="VYZ79" s="242"/>
      <c r="VZA79" s="242"/>
      <c r="VZB79" s="242"/>
      <c r="VZC79" s="242"/>
      <c r="VZD79" s="242"/>
      <c r="VZE79" s="242"/>
      <c r="VZF79" s="242"/>
      <c r="VZG79" s="242"/>
      <c r="VZH79" s="242"/>
      <c r="VZI79" s="242"/>
      <c r="VZJ79" s="242"/>
      <c r="VZK79" s="242"/>
      <c r="VZL79" s="242"/>
      <c r="VZM79" s="242"/>
      <c r="VZN79" s="242"/>
      <c r="VZO79" s="242"/>
      <c r="VZP79" s="242"/>
      <c r="VZQ79" s="242"/>
      <c r="VZR79" s="242"/>
      <c r="VZS79" s="242"/>
      <c r="VZT79" s="242"/>
      <c r="VZU79" s="242"/>
      <c r="VZV79" s="242"/>
      <c r="VZW79" s="242"/>
      <c r="VZX79" s="242"/>
      <c r="VZY79" s="242"/>
      <c r="VZZ79" s="242"/>
      <c r="WAA79" s="242"/>
      <c r="WAB79" s="242"/>
      <c r="WAC79" s="242"/>
      <c r="WAD79" s="242"/>
      <c r="WAE79" s="242"/>
      <c r="WAF79" s="242"/>
      <c r="WAG79" s="242"/>
      <c r="WAH79" s="242"/>
      <c r="WAI79" s="242"/>
      <c r="WAJ79" s="242"/>
      <c r="WAK79" s="242"/>
      <c r="WAL79" s="242"/>
      <c r="WAM79" s="242"/>
      <c r="WAN79" s="242"/>
      <c r="WAO79" s="242"/>
      <c r="WAP79" s="242"/>
      <c r="WAQ79" s="242"/>
      <c r="WAR79" s="242"/>
      <c r="WAS79" s="242"/>
      <c r="WAT79" s="242"/>
      <c r="WAU79" s="242"/>
      <c r="WAV79" s="242"/>
      <c r="WAW79" s="242"/>
      <c r="WAX79" s="242"/>
      <c r="WAY79" s="242"/>
      <c r="WAZ79" s="242"/>
      <c r="WBA79" s="242"/>
      <c r="WBB79" s="242"/>
      <c r="WBC79" s="242"/>
      <c r="WBD79" s="242"/>
      <c r="WBE79" s="242"/>
      <c r="WBF79" s="242"/>
      <c r="WBG79" s="242"/>
      <c r="WBH79" s="242"/>
      <c r="WBI79" s="242"/>
      <c r="WBJ79" s="242"/>
      <c r="WBK79" s="242"/>
      <c r="WBL79" s="242"/>
      <c r="WBM79" s="242"/>
      <c r="WBN79" s="242"/>
      <c r="WBO79" s="242"/>
      <c r="WBP79" s="242"/>
      <c r="WBQ79" s="242"/>
      <c r="WBR79" s="242"/>
      <c r="WBS79" s="242"/>
      <c r="WBT79" s="242"/>
      <c r="WBU79" s="242"/>
      <c r="WBV79" s="242"/>
      <c r="WBW79" s="242"/>
      <c r="WBX79" s="242"/>
      <c r="WBY79" s="242"/>
      <c r="WBZ79" s="242"/>
      <c r="WCA79" s="242"/>
      <c r="WCB79" s="242"/>
      <c r="WCC79" s="242"/>
      <c r="WCD79" s="242"/>
      <c r="WCE79" s="242"/>
      <c r="WCF79" s="242"/>
      <c r="WCG79" s="242"/>
      <c r="WCH79" s="242"/>
      <c r="WCI79" s="242"/>
      <c r="WCJ79" s="242"/>
      <c r="WCK79" s="242"/>
      <c r="WCL79" s="242"/>
      <c r="WCM79" s="242"/>
      <c r="WCN79" s="242"/>
      <c r="WCO79" s="242"/>
      <c r="WCP79" s="242"/>
      <c r="WCQ79" s="242"/>
      <c r="WCR79" s="242"/>
      <c r="WCS79" s="242"/>
      <c r="WCT79" s="242"/>
      <c r="WCU79" s="242"/>
      <c r="WCV79" s="242"/>
      <c r="WCW79" s="242"/>
      <c r="WCX79" s="242"/>
      <c r="WCY79" s="242"/>
      <c r="WCZ79" s="242"/>
      <c r="WDA79" s="242"/>
      <c r="WDB79" s="242"/>
      <c r="WDC79" s="242"/>
      <c r="WDD79" s="242"/>
      <c r="WDE79" s="242"/>
      <c r="WDF79" s="242"/>
      <c r="WDG79" s="242"/>
      <c r="WDH79" s="242"/>
      <c r="WDI79" s="242"/>
      <c r="WDJ79" s="242"/>
      <c r="WDK79" s="242"/>
      <c r="WDL79" s="242"/>
      <c r="WDM79" s="242"/>
      <c r="WDN79" s="242"/>
      <c r="WDO79" s="242"/>
      <c r="WDP79" s="242"/>
      <c r="WDQ79" s="242"/>
      <c r="WDR79" s="242"/>
      <c r="WDS79" s="242"/>
      <c r="WDT79" s="242"/>
      <c r="WDU79" s="242"/>
      <c r="WDV79" s="242"/>
      <c r="WDW79" s="242"/>
      <c r="WDX79" s="242"/>
      <c r="WDY79" s="242"/>
      <c r="WDZ79" s="242"/>
      <c r="WEA79" s="242"/>
      <c r="WEB79" s="242"/>
      <c r="WEC79" s="242"/>
      <c r="WED79" s="242"/>
      <c r="WEE79" s="242"/>
      <c r="WEF79" s="242"/>
      <c r="WEG79" s="242"/>
      <c r="WEH79" s="242"/>
      <c r="WEI79" s="242"/>
      <c r="WEJ79" s="242"/>
      <c r="WEK79" s="242"/>
      <c r="WEL79" s="242"/>
      <c r="WEM79" s="242"/>
      <c r="WEN79" s="242"/>
      <c r="WEO79" s="242"/>
      <c r="WEP79" s="242"/>
      <c r="WEQ79" s="242"/>
      <c r="WER79" s="242"/>
      <c r="WES79" s="242"/>
      <c r="WET79" s="242"/>
      <c r="WEU79" s="242"/>
      <c r="WEV79" s="242"/>
      <c r="WEW79" s="242"/>
      <c r="WEX79" s="242"/>
      <c r="WEY79" s="242"/>
      <c r="WEZ79" s="242"/>
      <c r="WFA79" s="242"/>
      <c r="WFB79" s="242"/>
      <c r="WFC79" s="242"/>
      <c r="WFD79" s="242"/>
      <c r="WFE79" s="242"/>
      <c r="WFF79" s="242"/>
      <c r="WFG79" s="242"/>
      <c r="WFH79" s="242"/>
      <c r="WFI79" s="242"/>
      <c r="WFJ79" s="242"/>
      <c r="WFK79" s="242"/>
      <c r="WFL79" s="242"/>
      <c r="WFM79" s="242"/>
      <c r="WFN79" s="242"/>
      <c r="WFO79" s="242"/>
      <c r="WFP79" s="242"/>
      <c r="WFQ79" s="242"/>
      <c r="WFR79" s="242"/>
      <c r="WFS79" s="242"/>
      <c r="WFT79" s="242"/>
      <c r="WFU79" s="242"/>
      <c r="WFV79" s="242"/>
      <c r="WFW79" s="242"/>
      <c r="WFX79" s="242"/>
      <c r="WFY79" s="242"/>
      <c r="WFZ79" s="242"/>
      <c r="WGA79" s="242"/>
      <c r="WGB79" s="242"/>
      <c r="WGC79" s="242"/>
      <c r="WGD79" s="242"/>
      <c r="WGE79" s="242"/>
      <c r="WGF79" s="242"/>
      <c r="WGG79" s="242"/>
      <c r="WGH79" s="242"/>
      <c r="WGI79" s="242"/>
      <c r="WGJ79" s="242"/>
      <c r="WGK79" s="242"/>
      <c r="WGL79" s="242"/>
      <c r="WGM79" s="242"/>
      <c r="WGN79" s="242"/>
      <c r="WGO79" s="242"/>
      <c r="WGP79" s="242"/>
      <c r="WGQ79" s="242"/>
      <c r="WGR79" s="242"/>
      <c r="WGS79" s="242"/>
      <c r="WGT79" s="242"/>
      <c r="WGU79" s="242"/>
      <c r="WGV79" s="242"/>
      <c r="WGW79" s="242"/>
      <c r="WGX79" s="242"/>
      <c r="WGY79" s="242"/>
      <c r="WGZ79" s="242"/>
      <c r="WHA79" s="242"/>
      <c r="WHB79" s="242"/>
      <c r="WHC79" s="242"/>
      <c r="WHD79" s="242"/>
      <c r="WHE79" s="242"/>
      <c r="WHF79" s="242"/>
      <c r="WHG79" s="242"/>
      <c r="WHH79" s="242"/>
      <c r="WHI79" s="242"/>
      <c r="WHJ79" s="242"/>
      <c r="WHK79" s="242"/>
      <c r="WHL79" s="242"/>
      <c r="WHM79" s="242"/>
      <c r="WHN79" s="242"/>
      <c r="WHO79" s="242"/>
      <c r="WHP79" s="242"/>
      <c r="WHQ79" s="242"/>
      <c r="WHR79" s="242"/>
      <c r="WHS79" s="242"/>
      <c r="WHT79" s="242"/>
      <c r="WHU79" s="242"/>
      <c r="WHV79" s="242"/>
      <c r="WHW79" s="242"/>
      <c r="WHX79" s="242"/>
      <c r="WHY79" s="242"/>
      <c r="WHZ79" s="242"/>
      <c r="WIA79" s="242"/>
      <c r="WIB79" s="242"/>
      <c r="WIC79" s="242"/>
      <c r="WID79" s="242"/>
      <c r="WIE79" s="242"/>
      <c r="WIF79" s="242"/>
      <c r="WIG79" s="242"/>
      <c r="WIH79" s="242"/>
      <c r="WII79" s="242"/>
      <c r="WIJ79" s="242"/>
      <c r="WIK79" s="242"/>
      <c r="WIL79" s="242"/>
      <c r="WIM79" s="242"/>
      <c r="WIN79" s="242"/>
      <c r="WIO79" s="242"/>
      <c r="WIP79" s="242"/>
      <c r="WIQ79" s="242"/>
      <c r="WIR79" s="242"/>
      <c r="WIS79" s="242"/>
      <c r="WIT79" s="242"/>
      <c r="WIU79" s="242"/>
      <c r="WIV79" s="242"/>
      <c r="WIW79" s="242"/>
      <c r="WIX79" s="242"/>
      <c r="WIY79" s="242"/>
      <c r="WIZ79" s="242"/>
      <c r="WJA79" s="242"/>
      <c r="WJB79" s="242"/>
      <c r="WJC79" s="242"/>
      <c r="WJD79" s="242"/>
      <c r="WJE79" s="242"/>
      <c r="WJF79" s="242"/>
      <c r="WJG79" s="242"/>
      <c r="WJH79" s="242"/>
      <c r="WJI79" s="242"/>
      <c r="WJJ79" s="242"/>
      <c r="WJK79" s="242"/>
      <c r="WJL79" s="242"/>
      <c r="WJM79" s="242"/>
      <c r="WJN79" s="242"/>
      <c r="WJO79" s="242"/>
      <c r="WJP79" s="242"/>
      <c r="WJQ79" s="242"/>
      <c r="WJR79" s="242"/>
      <c r="WJS79" s="242"/>
      <c r="WJT79" s="242"/>
      <c r="WJU79" s="242"/>
      <c r="WJV79" s="242"/>
      <c r="WJW79" s="242"/>
      <c r="WJX79" s="242"/>
      <c r="WJY79" s="242"/>
      <c r="WJZ79" s="242"/>
      <c r="WKA79" s="242"/>
      <c r="WKB79" s="242"/>
      <c r="WKC79" s="242"/>
      <c r="WKD79" s="242"/>
      <c r="WKE79" s="242"/>
      <c r="WKF79" s="242"/>
      <c r="WKG79" s="242"/>
      <c r="WKH79" s="242"/>
      <c r="WKI79" s="242"/>
      <c r="WKJ79" s="242"/>
      <c r="WKK79" s="242"/>
      <c r="WKL79" s="242"/>
      <c r="WKM79" s="242"/>
      <c r="WKN79" s="242"/>
      <c r="WKO79" s="242"/>
      <c r="WKP79" s="242"/>
      <c r="WKQ79" s="242"/>
      <c r="WKR79" s="242"/>
      <c r="WKS79" s="242"/>
      <c r="WKT79" s="242"/>
      <c r="WKU79" s="242"/>
      <c r="WKV79" s="242"/>
      <c r="WKW79" s="242"/>
      <c r="WKX79" s="242"/>
      <c r="WKY79" s="242"/>
      <c r="WKZ79" s="242"/>
      <c r="WLA79" s="242"/>
      <c r="WLB79" s="242"/>
      <c r="WLC79" s="242"/>
      <c r="WLD79" s="242"/>
      <c r="WLE79" s="242"/>
      <c r="WLF79" s="242"/>
      <c r="WLG79" s="242"/>
      <c r="WLH79" s="242"/>
      <c r="WLI79" s="242"/>
      <c r="WLJ79" s="242"/>
      <c r="WLK79" s="242"/>
      <c r="WLL79" s="242"/>
      <c r="WLM79" s="242"/>
      <c r="WLN79" s="242"/>
      <c r="WLO79" s="242"/>
      <c r="WLP79" s="242"/>
      <c r="WLQ79" s="242"/>
      <c r="WLR79" s="242"/>
      <c r="WLS79" s="242"/>
      <c r="WLT79" s="242"/>
      <c r="WLU79" s="242"/>
      <c r="WLV79" s="242"/>
      <c r="WLW79" s="242"/>
      <c r="WLX79" s="242"/>
      <c r="WLY79" s="242"/>
      <c r="WLZ79" s="242"/>
      <c r="WMA79" s="242"/>
      <c r="WMB79" s="242"/>
      <c r="WMC79" s="242"/>
      <c r="WMD79" s="242"/>
      <c r="WME79" s="242"/>
      <c r="WMF79" s="242"/>
      <c r="WMG79" s="242"/>
      <c r="WMH79" s="242"/>
      <c r="WMI79" s="242"/>
      <c r="WMJ79" s="242"/>
      <c r="WMK79" s="242"/>
      <c r="WML79" s="242"/>
      <c r="WMM79" s="242"/>
      <c r="WMN79" s="242"/>
      <c r="WMO79" s="242"/>
      <c r="WMP79" s="242"/>
      <c r="WMQ79" s="242"/>
      <c r="WMR79" s="242"/>
      <c r="WMS79" s="242"/>
      <c r="WMT79" s="242"/>
      <c r="WMU79" s="242"/>
      <c r="WMV79" s="242"/>
      <c r="WMW79" s="242"/>
      <c r="WMX79" s="242"/>
      <c r="WMY79" s="242"/>
      <c r="WMZ79" s="242"/>
      <c r="WNA79" s="242"/>
      <c r="WNB79" s="242"/>
      <c r="WNC79" s="242"/>
      <c r="WND79" s="242"/>
      <c r="WNE79" s="242"/>
      <c r="WNF79" s="242"/>
      <c r="WNG79" s="242"/>
      <c r="WNH79" s="242"/>
      <c r="WNI79" s="242"/>
      <c r="WNJ79" s="242"/>
      <c r="WNK79" s="242"/>
      <c r="WNL79" s="242"/>
      <c r="WNM79" s="242"/>
      <c r="WNN79" s="242"/>
      <c r="WNO79" s="242"/>
      <c r="WNP79" s="242"/>
      <c r="WNQ79" s="242"/>
      <c r="WNR79" s="242"/>
      <c r="WNS79" s="242"/>
      <c r="WNT79" s="242"/>
      <c r="WNU79" s="242"/>
      <c r="WNV79" s="242"/>
      <c r="WNW79" s="242"/>
      <c r="WNX79" s="242"/>
      <c r="WNY79" s="242"/>
      <c r="WNZ79" s="242"/>
      <c r="WOA79" s="242"/>
      <c r="WOB79" s="242"/>
      <c r="WOC79" s="242"/>
      <c r="WOD79" s="242"/>
      <c r="WOE79" s="242"/>
      <c r="WOF79" s="242"/>
      <c r="WOG79" s="242"/>
      <c r="WOH79" s="242"/>
      <c r="WOI79" s="242"/>
      <c r="WOJ79" s="242"/>
      <c r="WOK79" s="242"/>
      <c r="WOL79" s="242"/>
      <c r="WOM79" s="242"/>
      <c r="WON79" s="242"/>
      <c r="WOO79" s="242"/>
      <c r="WOP79" s="242"/>
      <c r="WOQ79" s="242"/>
      <c r="WOR79" s="242"/>
      <c r="WOS79" s="242"/>
      <c r="WOT79" s="242"/>
      <c r="WOU79" s="242"/>
      <c r="WOV79" s="242"/>
      <c r="WOW79" s="242"/>
      <c r="WOX79" s="242"/>
      <c r="WOY79" s="242"/>
      <c r="WOZ79" s="242"/>
      <c r="WPA79" s="242"/>
      <c r="WPB79" s="242"/>
      <c r="WPC79" s="242"/>
      <c r="WPD79" s="242"/>
      <c r="WPE79" s="242"/>
      <c r="WPF79" s="242"/>
      <c r="WPG79" s="242"/>
      <c r="WPH79" s="242"/>
      <c r="WPI79" s="242"/>
      <c r="WPJ79" s="242"/>
      <c r="WPK79" s="242"/>
      <c r="WPL79" s="242"/>
      <c r="WPM79" s="242"/>
      <c r="WPN79" s="242"/>
      <c r="WPO79" s="242"/>
      <c r="WPP79" s="242"/>
      <c r="WPQ79" s="242"/>
      <c r="WPR79" s="242"/>
      <c r="WPS79" s="242"/>
      <c r="WPT79" s="242"/>
      <c r="WPU79" s="242"/>
      <c r="WPV79" s="242"/>
      <c r="WPW79" s="242"/>
      <c r="WPX79" s="242"/>
      <c r="WPY79" s="242"/>
      <c r="WPZ79" s="242"/>
      <c r="WQA79" s="242"/>
      <c r="WQB79" s="242"/>
      <c r="WQC79" s="242"/>
      <c r="WQD79" s="242"/>
      <c r="WQE79" s="242"/>
      <c r="WQF79" s="242"/>
      <c r="WQG79" s="242"/>
      <c r="WQH79" s="242"/>
      <c r="WQI79" s="242"/>
      <c r="WQJ79" s="242"/>
      <c r="WQK79" s="242"/>
      <c r="WQL79" s="242"/>
      <c r="WQM79" s="242"/>
      <c r="WQN79" s="242"/>
      <c r="WQO79" s="242"/>
      <c r="WQP79" s="242"/>
      <c r="WQQ79" s="242"/>
      <c r="WQR79" s="242"/>
      <c r="WQS79" s="242"/>
      <c r="WQT79" s="242"/>
      <c r="WQU79" s="242"/>
      <c r="WQV79" s="242"/>
      <c r="WQW79" s="242"/>
      <c r="WQX79" s="242"/>
      <c r="WQY79" s="242"/>
      <c r="WQZ79" s="242"/>
      <c r="WRA79" s="242"/>
      <c r="WRB79" s="242"/>
      <c r="WRC79" s="242"/>
      <c r="WRD79" s="242"/>
      <c r="WRE79" s="242"/>
      <c r="WRF79" s="242"/>
      <c r="WRG79" s="242"/>
      <c r="WRH79" s="242"/>
      <c r="WRI79" s="242"/>
      <c r="WRJ79" s="242"/>
      <c r="WRK79" s="242"/>
      <c r="WRL79" s="242"/>
      <c r="WRM79" s="242"/>
      <c r="WRN79" s="242"/>
      <c r="WRO79" s="242"/>
      <c r="WRP79" s="242"/>
      <c r="WRQ79" s="242"/>
      <c r="WRR79" s="242"/>
      <c r="WRS79" s="242"/>
      <c r="WRT79" s="242"/>
      <c r="WRU79" s="242"/>
      <c r="WRV79" s="242"/>
      <c r="WRW79" s="242"/>
      <c r="WRX79" s="242"/>
      <c r="WRY79" s="242"/>
      <c r="WRZ79" s="242"/>
      <c r="WSA79" s="242"/>
      <c r="WSB79" s="242"/>
      <c r="WSC79" s="242"/>
      <c r="WSD79" s="242"/>
      <c r="WSE79" s="242"/>
      <c r="WSF79" s="242"/>
      <c r="WSG79" s="242"/>
      <c r="WSH79" s="242"/>
      <c r="WSI79" s="242"/>
      <c r="WSJ79" s="242"/>
      <c r="WSK79" s="242"/>
      <c r="WSL79" s="242"/>
      <c r="WSM79" s="242"/>
      <c r="WSN79" s="242"/>
      <c r="WSO79" s="242"/>
      <c r="WSP79" s="242"/>
      <c r="WSQ79" s="242"/>
      <c r="WSR79" s="242"/>
      <c r="WSS79" s="242"/>
      <c r="WST79" s="242"/>
      <c r="WSU79" s="242"/>
      <c r="WSV79" s="242"/>
      <c r="WSW79" s="242"/>
      <c r="WSX79" s="242"/>
      <c r="WSY79" s="242"/>
      <c r="WSZ79" s="242"/>
      <c r="WTA79" s="242"/>
      <c r="WTB79" s="242"/>
      <c r="WTC79" s="242"/>
      <c r="WTD79" s="242"/>
      <c r="WTE79" s="242"/>
      <c r="WTF79" s="242"/>
      <c r="WTG79" s="242"/>
      <c r="WTH79" s="242"/>
      <c r="WTI79" s="242"/>
      <c r="WTJ79" s="242"/>
      <c r="WTK79" s="242"/>
      <c r="WTL79" s="242"/>
      <c r="WTM79" s="242"/>
      <c r="WTN79" s="242"/>
      <c r="WTO79" s="242"/>
      <c r="WTP79" s="242"/>
      <c r="WTQ79" s="242"/>
      <c r="WTR79" s="242"/>
      <c r="WTS79" s="242"/>
      <c r="WTT79" s="242"/>
      <c r="WTU79" s="242"/>
      <c r="WTV79" s="242"/>
      <c r="WTW79" s="242"/>
      <c r="WTX79" s="242"/>
      <c r="WTY79" s="242"/>
      <c r="WTZ79" s="242"/>
      <c r="WUA79" s="242"/>
      <c r="WUB79" s="242"/>
      <c r="WUC79" s="242"/>
      <c r="WUD79" s="242"/>
      <c r="WUE79" s="242"/>
      <c r="WUF79" s="242"/>
      <c r="WUG79" s="242"/>
      <c r="WUH79" s="242"/>
      <c r="WUI79" s="242"/>
      <c r="WUJ79" s="242"/>
      <c r="WUK79" s="242"/>
      <c r="WUL79" s="242"/>
      <c r="WUM79" s="242"/>
      <c r="WUN79" s="242"/>
      <c r="WUO79" s="242"/>
      <c r="WUP79" s="242"/>
      <c r="WUQ79" s="242"/>
      <c r="WUR79" s="242"/>
      <c r="WUS79" s="242"/>
      <c r="WUT79" s="242"/>
      <c r="WUU79" s="242"/>
      <c r="WUV79" s="242"/>
      <c r="WUW79" s="242"/>
      <c r="WUX79" s="242"/>
      <c r="WUY79" s="242"/>
      <c r="WUZ79" s="242"/>
      <c r="WVA79" s="242"/>
      <c r="WVB79" s="242"/>
      <c r="WVC79" s="242"/>
      <c r="WVD79" s="242"/>
      <c r="WVE79" s="242"/>
      <c r="WVF79" s="242"/>
      <c r="WVG79" s="242"/>
      <c r="WVH79" s="242"/>
      <c r="WVI79" s="242"/>
      <c r="WVJ79" s="242"/>
      <c r="WVK79" s="242"/>
      <c r="WVL79" s="242"/>
      <c r="WVM79" s="242"/>
      <c r="WVN79" s="242"/>
      <c r="WVO79" s="242"/>
      <c r="WVP79" s="242"/>
      <c r="WVQ79" s="242"/>
      <c r="WVR79" s="242"/>
      <c r="WVS79" s="242"/>
      <c r="WVT79" s="242"/>
      <c r="WVU79" s="242"/>
      <c r="WVV79" s="242"/>
      <c r="WVW79" s="242"/>
      <c r="WVX79" s="242"/>
      <c r="WVY79" s="242"/>
      <c r="WVZ79" s="242"/>
      <c r="WWA79" s="242"/>
      <c r="WWB79" s="242"/>
      <c r="WWC79" s="242"/>
      <c r="WWD79" s="242"/>
      <c r="WWE79" s="242"/>
      <c r="WWF79" s="242"/>
      <c r="WWG79" s="242"/>
      <c r="WWH79" s="242"/>
      <c r="WWI79" s="242"/>
      <c r="WWJ79" s="242"/>
      <c r="WWK79" s="242"/>
      <c r="WWL79" s="242"/>
      <c r="WWM79" s="242"/>
      <c r="WWN79" s="242"/>
      <c r="WWO79" s="242"/>
      <c r="WWP79" s="242"/>
      <c r="WWQ79" s="242"/>
      <c r="WWR79" s="242"/>
      <c r="WWS79" s="242"/>
      <c r="WWT79" s="242"/>
      <c r="WWU79" s="242"/>
      <c r="WWV79" s="242"/>
      <c r="WWW79" s="242"/>
      <c r="WWX79" s="242"/>
      <c r="WWY79" s="242"/>
      <c r="WWZ79" s="242"/>
      <c r="WXA79" s="242"/>
      <c r="WXB79" s="242"/>
      <c r="WXC79" s="242"/>
      <c r="WXD79" s="242"/>
      <c r="WXE79" s="242"/>
      <c r="WXF79" s="242"/>
      <c r="WXG79" s="242"/>
      <c r="WXH79" s="242"/>
      <c r="WXI79" s="242"/>
      <c r="WXJ79" s="242"/>
      <c r="WXK79" s="242"/>
      <c r="WXL79" s="242"/>
      <c r="WXM79" s="242"/>
      <c r="WXN79" s="242"/>
      <c r="WXO79" s="242"/>
      <c r="WXP79" s="242"/>
      <c r="WXQ79" s="242"/>
      <c r="WXR79" s="242"/>
      <c r="WXS79" s="242"/>
      <c r="WXT79" s="242"/>
      <c r="WXU79" s="242"/>
      <c r="WXV79" s="242"/>
      <c r="WXW79" s="242"/>
      <c r="WXX79" s="242"/>
      <c r="WXY79" s="242"/>
      <c r="WXZ79" s="242"/>
      <c r="WYA79" s="242"/>
      <c r="WYB79" s="242"/>
      <c r="WYC79" s="242"/>
      <c r="WYD79" s="242"/>
      <c r="WYE79" s="242"/>
      <c r="WYF79" s="242"/>
      <c r="WYG79" s="242"/>
      <c r="WYH79" s="242"/>
      <c r="WYI79" s="242"/>
      <c r="WYJ79" s="242"/>
      <c r="WYK79" s="242"/>
      <c r="WYL79" s="242"/>
      <c r="WYM79" s="242"/>
      <c r="WYN79" s="242"/>
      <c r="WYO79" s="242"/>
      <c r="WYP79" s="242"/>
      <c r="WYQ79" s="242"/>
      <c r="WYR79" s="242"/>
      <c r="WYS79" s="242"/>
      <c r="WYT79" s="242"/>
      <c r="WYU79" s="242"/>
      <c r="WYV79" s="242"/>
      <c r="WYW79" s="242"/>
      <c r="WYX79" s="242"/>
      <c r="WYY79" s="242"/>
      <c r="WYZ79" s="242"/>
      <c r="WZA79" s="242"/>
      <c r="WZB79" s="242"/>
      <c r="WZC79" s="242"/>
      <c r="WZD79" s="242"/>
      <c r="WZE79" s="242"/>
      <c r="WZF79" s="242"/>
      <c r="WZG79" s="242"/>
      <c r="WZH79" s="242"/>
      <c r="WZI79" s="242"/>
      <c r="WZJ79" s="242"/>
      <c r="WZK79" s="242"/>
      <c r="WZL79" s="242"/>
      <c r="WZM79" s="242"/>
      <c r="WZN79" s="242"/>
      <c r="WZO79" s="242"/>
      <c r="WZP79" s="242"/>
      <c r="WZQ79" s="242"/>
      <c r="WZR79" s="242"/>
      <c r="WZS79" s="242"/>
      <c r="WZT79" s="242"/>
      <c r="WZU79" s="242"/>
      <c r="WZV79" s="242"/>
      <c r="WZW79" s="242"/>
      <c r="WZX79" s="242"/>
      <c r="WZY79" s="242"/>
      <c r="WZZ79" s="242"/>
      <c r="XAA79" s="242"/>
      <c r="XAB79" s="242"/>
      <c r="XAC79" s="242"/>
      <c r="XAD79" s="242"/>
      <c r="XAE79" s="242"/>
      <c r="XAF79" s="242"/>
      <c r="XAG79" s="242"/>
      <c r="XAH79" s="242"/>
      <c r="XAI79" s="242"/>
      <c r="XAJ79" s="242"/>
      <c r="XAK79" s="242"/>
      <c r="XAL79" s="242"/>
      <c r="XAM79" s="242"/>
      <c r="XAN79" s="242"/>
      <c r="XAO79" s="242"/>
      <c r="XAP79" s="242"/>
      <c r="XAQ79" s="242"/>
      <c r="XAR79" s="242"/>
      <c r="XAS79" s="242"/>
      <c r="XAT79" s="242"/>
      <c r="XAU79" s="242"/>
      <c r="XAV79" s="242"/>
      <c r="XAW79" s="242"/>
      <c r="XAX79" s="242"/>
      <c r="XAY79" s="242"/>
      <c r="XAZ79" s="242"/>
      <c r="XBA79" s="242"/>
      <c r="XBB79" s="242"/>
      <c r="XBC79" s="242"/>
      <c r="XBD79" s="242"/>
      <c r="XBE79" s="242"/>
      <c r="XBF79" s="242"/>
      <c r="XBG79" s="242"/>
      <c r="XBH79" s="242"/>
      <c r="XBI79" s="242"/>
      <c r="XBJ79" s="242"/>
      <c r="XBK79" s="242"/>
      <c r="XBL79" s="242"/>
      <c r="XBM79" s="242"/>
      <c r="XBN79" s="242"/>
      <c r="XBO79" s="242"/>
      <c r="XBP79" s="242"/>
      <c r="XBQ79" s="242"/>
      <c r="XBR79" s="242"/>
      <c r="XBS79" s="242"/>
      <c r="XBT79" s="242"/>
      <c r="XBU79" s="242"/>
      <c r="XBV79" s="242"/>
      <c r="XBW79" s="242"/>
      <c r="XBX79" s="242"/>
      <c r="XBY79" s="242"/>
      <c r="XBZ79" s="242"/>
      <c r="XCA79" s="242"/>
      <c r="XCB79" s="242"/>
      <c r="XCC79" s="242"/>
      <c r="XCD79" s="242"/>
      <c r="XCE79" s="242"/>
      <c r="XCF79" s="242"/>
      <c r="XCG79" s="242"/>
      <c r="XCH79" s="242"/>
      <c r="XCI79" s="242"/>
      <c r="XCJ79" s="242"/>
      <c r="XCK79" s="242"/>
      <c r="XCL79" s="242"/>
      <c r="XCM79" s="242"/>
      <c r="XCN79" s="242"/>
      <c r="XCO79" s="242"/>
      <c r="XCP79" s="242"/>
      <c r="XCQ79" s="242"/>
      <c r="XCR79" s="242"/>
      <c r="XCS79" s="242"/>
      <c r="XCT79" s="242"/>
      <c r="XCU79" s="242"/>
      <c r="XCV79" s="242"/>
      <c r="XCW79" s="242"/>
      <c r="XCX79" s="242"/>
      <c r="XCY79" s="242"/>
      <c r="XCZ79" s="242"/>
      <c r="XDA79" s="242"/>
      <c r="XDB79" s="242"/>
      <c r="XDC79" s="242"/>
      <c r="XDD79" s="242"/>
      <c r="XDE79" s="242"/>
      <c r="XDF79" s="242"/>
      <c r="XDG79" s="242"/>
      <c r="XDH79" s="242"/>
      <c r="XDI79" s="242"/>
      <c r="XDJ79" s="242"/>
      <c r="XDK79" s="242"/>
      <c r="XDL79" s="242"/>
      <c r="XDM79" s="242"/>
      <c r="XDN79" s="242"/>
      <c r="XDO79" s="242"/>
      <c r="XDP79" s="242"/>
      <c r="XDQ79" s="242"/>
    </row>
    <row r="80" spans="1:16345" s="250" customFormat="1" ht="18" x14ac:dyDescent="0.35">
      <c r="A80" s="239"/>
      <c r="C80" s="20"/>
      <c r="D80" s="20"/>
      <c r="F80" s="243"/>
      <c r="G80" s="239"/>
      <c r="H80" s="242"/>
      <c r="I80" s="242"/>
      <c r="J80" s="242"/>
      <c r="K80" s="242"/>
      <c r="L80" s="242"/>
      <c r="M80" s="242"/>
      <c r="N80" s="242"/>
      <c r="O80" s="242"/>
      <c r="P80" s="242"/>
      <c r="Q80" s="242"/>
      <c r="R80" s="242"/>
      <c r="S80" s="242"/>
      <c r="T80" s="242"/>
      <c r="U80" s="242"/>
      <c r="V80" s="242"/>
      <c r="W80" s="242"/>
      <c r="X80" s="242"/>
      <c r="Y80" s="242"/>
      <c r="Z80" s="242"/>
      <c r="AA80" s="242"/>
      <c r="AB80" s="242"/>
      <c r="AC80" s="242"/>
      <c r="AD80" s="242"/>
      <c r="AE80" s="242"/>
      <c r="AF80" s="242"/>
      <c r="AG80" s="242"/>
      <c r="AH80" s="242"/>
      <c r="AI80" s="242"/>
      <c r="AJ80" s="242"/>
      <c r="AK80" s="242"/>
      <c r="AL80" s="242"/>
      <c r="AM80" s="242"/>
      <c r="AN80" s="242"/>
      <c r="AO80" s="242"/>
      <c r="AP80" s="242"/>
      <c r="AQ80" s="242"/>
      <c r="AR80" s="242"/>
      <c r="AS80" s="242"/>
      <c r="AT80" s="242"/>
      <c r="AU80" s="242"/>
      <c r="AV80" s="242"/>
      <c r="AW80" s="242"/>
      <c r="AX80" s="242"/>
      <c r="AY80" s="242"/>
      <c r="AZ80" s="242"/>
      <c r="BA80" s="242"/>
      <c r="BB80" s="242"/>
      <c r="BC80" s="242"/>
      <c r="BD80" s="242"/>
      <c r="BE80" s="242"/>
      <c r="BF80" s="242"/>
      <c r="BG80" s="242"/>
      <c r="BH80" s="242"/>
      <c r="BI80" s="242"/>
      <c r="BJ80" s="242"/>
      <c r="BK80" s="242"/>
      <c r="BL80" s="242"/>
      <c r="BM80" s="242"/>
      <c r="BN80" s="242"/>
      <c r="BO80" s="242"/>
      <c r="BP80" s="242"/>
      <c r="BQ80" s="242"/>
      <c r="BR80" s="242"/>
      <c r="BS80" s="242"/>
      <c r="BT80" s="242"/>
      <c r="BU80" s="242"/>
      <c r="BV80" s="242"/>
      <c r="BW80" s="242"/>
      <c r="BX80" s="242"/>
      <c r="BY80" s="242"/>
      <c r="BZ80" s="242"/>
      <c r="CA80" s="242"/>
      <c r="CB80" s="242"/>
      <c r="CC80" s="242"/>
      <c r="CD80" s="242"/>
      <c r="CE80" s="242"/>
      <c r="CF80" s="242"/>
      <c r="CG80" s="242"/>
      <c r="CH80" s="242"/>
      <c r="CI80" s="242"/>
      <c r="CJ80" s="242"/>
      <c r="CK80" s="242"/>
      <c r="CL80" s="242"/>
      <c r="CM80" s="242"/>
      <c r="CN80" s="242"/>
      <c r="CO80" s="242"/>
      <c r="CP80" s="242"/>
      <c r="CQ80" s="242"/>
      <c r="CR80" s="242"/>
      <c r="CS80" s="242"/>
      <c r="CT80" s="242"/>
      <c r="CU80" s="242"/>
      <c r="CV80" s="242"/>
      <c r="CW80" s="242"/>
      <c r="CX80" s="242"/>
      <c r="CY80" s="242"/>
      <c r="CZ80" s="242"/>
      <c r="DA80" s="242"/>
      <c r="DB80" s="242"/>
      <c r="DC80" s="242"/>
      <c r="DD80" s="242"/>
      <c r="DE80" s="242"/>
      <c r="DF80" s="242"/>
      <c r="DG80" s="242"/>
      <c r="DH80" s="242"/>
      <c r="DI80" s="242"/>
      <c r="DJ80" s="242"/>
      <c r="DK80" s="242"/>
      <c r="DL80" s="242"/>
      <c r="DM80" s="242"/>
      <c r="DN80" s="242"/>
      <c r="DO80" s="242"/>
      <c r="DP80" s="242"/>
      <c r="DQ80" s="242"/>
      <c r="DR80" s="242"/>
      <c r="DS80" s="242"/>
      <c r="DT80" s="242"/>
      <c r="DU80" s="242"/>
      <c r="DV80" s="242"/>
      <c r="DW80" s="242"/>
      <c r="DX80" s="242"/>
      <c r="DY80" s="242"/>
      <c r="DZ80" s="242"/>
      <c r="EA80" s="242"/>
      <c r="EB80" s="242"/>
      <c r="EC80" s="242"/>
      <c r="ED80" s="242"/>
      <c r="EE80" s="242"/>
      <c r="EF80" s="242"/>
      <c r="EG80" s="242"/>
      <c r="EH80" s="242"/>
      <c r="EI80" s="242"/>
      <c r="EJ80" s="242"/>
      <c r="EK80" s="242"/>
      <c r="EL80" s="242"/>
      <c r="EM80" s="242"/>
      <c r="EN80" s="242"/>
      <c r="EO80" s="242"/>
      <c r="EP80" s="242"/>
      <c r="EQ80" s="242"/>
      <c r="ER80" s="242"/>
      <c r="ES80" s="242"/>
      <c r="ET80" s="242"/>
      <c r="EU80" s="242"/>
      <c r="EV80" s="242"/>
      <c r="EW80" s="242"/>
      <c r="EX80" s="242"/>
      <c r="EY80" s="242"/>
      <c r="EZ80" s="242"/>
      <c r="FA80" s="242"/>
      <c r="FB80" s="242"/>
      <c r="FC80" s="242"/>
      <c r="FD80" s="242"/>
      <c r="FE80" s="242"/>
      <c r="FF80" s="242"/>
      <c r="FG80" s="242"/>
      <c r="FH80" s="242"/>
      <c r="FI80" s="242"/>
      <c r="FJ80" s="242"/>
      <c r="FK80" s="242"/>
      <c r="FL80" s="242"/>
      <c r="FM80" s="242"/>
      <c r="FN80" s="242"/>
      <c r="FO80" s="242"/>
      <c r="FP80" s="242"/>
      <c r="FQ80" s="242"/>
      <c r="FR80" s="242"/>
      <c r="FS80" s="242"/>
      <c r="FT80" s="242"/>
      <c r="FU80" s="242"/>
      <c r="FV80" s="242"/>
      <c r="FW80" s="242"/>
      <c r="FX80" s="242"/>
      <c r="FY80" s="242"/>
      <c r="FZ80" s="242"/>
      <c r="GA80" s="242"/>
      <c r="GB80" s="242"/>
      <c r="GC80" s="242"/>
      <c r="GD80" s="242"/>
      <c r="GE80" s="242"/>
      <c r="GF80" s="242"/>
      <c r="GG80" s="242"/>
      <c r="GH80" s="242"/>
      <c r="GI80" s="242"/>
      <c r="GJ80" s="242"/>
      <c r="GK80" s="242"/>
      <c r="GL80" s="242"/>
      <c r="GM80" s="242"/>
      <c r="GN80" s="242"/>
      <c r="GO80" s="242"/>
      <c r="GP80" s="242"/>
      <c r="GQ80" s="242"/>
      <c r="GR80" s="242"/>
      <c r="GS80" s="242"/>
      <c r="GT80" s="242"/>
      <c r="GU80" s="242"/>
      <c r="GV80" s="242"/>
      <c r="GW80" s="242"/>
      <c r="GX80" s="242"/>
      <c r="GY80" s="242"/>
      <c r="GZ80" s="242"/>
      <c r="HA80" s="242"/>
      <c r="HB80" s="242"/>
      <c r="HC80" s="242"/>
      <c r="HD80" s="242"/>
      <c r="HE80" s="242"/>
      <c r="HF80" s="242"/>
      <c r="HG80" s="242"/>
      <c r="HH80" s="242"/>
      <c r="HI80" s="242"/>
      <c r="HJ80" s="242"/>
      <c r="HK80" s="242"/>
      <c r="HL80" s="242"/>
      <c r="HM80" s="242"/>
      <c r="HN80" s="242"/>
      <c r="HO80" s="242"/>
      <c r="HP80" s="242"/>
      <c r="HQ80" s="242"/>
      <c r="HR80" s="242"/>
      <c r="HS80" s="242"/>
      <c r="HT80" s="242"/>
      <c r="HU80" s="242"/>
      <c r="HV80" s="242"/>
      <c r="HW80" s="242"/>
      <c r="HX80" s="242"/>
      <c r="HY80" s="242"/>
      <c r="HZ80" s="242"/>
      <c r="IA80" s="242"/>
      <c r="IB80" s="242"/>
      <c r="IC80" s="242"/>
      <c r="ID80" s="242"/>
      <c r="IE80" s="242"/>
      <c r="IF80" s="242"/>
      <c r="IG80" s="242"/>
      <c r="IH80" s="242"/>
      <c r="II80" s="242"/>
      <c r="IJ80" s="242"/>
      <c r="IK80" s="242"/>
      <c r="IL80" s="242"/>
      <c r="IM80" s="242"/>
      <c r="IN80" s="242"/>
      <c r="IO80" s="242"/>
      <c r="IP80" s="242"/>
      <c r="IQ80" s="242"/>
      <c r="IR80" s="242"/>
      <c r="IS80" s="242"/>
      <c r="IT80" s="242"/>
      <c r="IU80" s="242"/>
      <c r="IV80" s="242"/>
      <c r="IW80" s="242"/>
      <c r="IX80" s="242"/>
      <c r="IY80" s="242"/>
      <c r="IZ80" s="242"/>
      <c r="JA80" s="242"/>
      <c r="JB80" s="242"/>
      <c r="JC80" s="242"/>
      <c r="JD80" s="242"/>
      <c r="JE80" s="242"/>
      <c r="JF80" s="242"/>
      <c r="JG80" s="242"/>
      <c r="JH80" s="242"/>
      <c r="JI80" s="242"/>
      <c r="JJ80" s="242"/>
      <c r="JK80" s="242"/>
      <c r="JL80" s="242"/>
      <c r="JM80" s="242"/>
      <c r="JN80" s="242"/>
      <c r="JO80" s="242"/>
      <c r="JP80" s="242"/>
      <c r="JQ80" s="242"/>
      <c r="JR80" s="242"/>
      <c r="JS80" s="242"/>
      <c r="JT80" s="242"/>
      <c r="JU80" s="242"/>
      <c r="JV80" s="242"/>
      <c r="JW80" s="242"/>
      <c r="JX80" s="242"/>
      <c r="JY80" s="242"/>
      <c r="JZ80" s="242"/>
      <c r="KA80" s="242"/>
      <c r="KB80" s="242"/>
      <c r="KC80" s="242"/>
      <c r="KD80" s="242"/>
      <c r="KE80" s="242"/>
      <c r="KF80" s="242"/>
      <c r="KG80" s="242"/>
      <c r="KH80" s="242"/>
      <c r="KI80" s="242"/>
      <c r="KJ80" s="242"/>
      <c r="KK80" s="242"/>
      <c r="KL80" s="242"/>
      <c r="KM80" s="242"/>
      <c r="KN80" s="242"/>
      <c r="KO80" s="242"/>
      <c r="KP80" s="242"/>
      <c r="KQ80" s="242"/>
      <c r="KR80" s="242"/>
      <c r="KS80" s="242"/>
      <c r="KT80" s="242"/>
      <c r="KU80" s="242"/>
      <c r="KV80" s="242"/>
      <c r="KW80" s="242"/>
      <c r="KX80" s="242"/>
      <c r="KY80" s="242"/>
      <c r="KZ80" s="242"/>
      <c r="LA80" s="242"/>
      <c r="LB80" s="242"/>
      <c r="LC80" s="242"/>
      <c r="LD80" s="242"/>
      <c r="LE80" s="242"/>
      <c r="LF80" s="242"/>
      <c r="LG80" s="242"/>
      <c r="LH80" s="242"/>
      <c r="LI80" s="242"/>
      <c r="LJ80" s="242"/>
      <c r="LK80" s="242"/>
      <c r="LL80" s="242"/>
      <c r="LM80" s="242"/>
      <c r="LN80" s="242"/>
      <c r="LO80" s="242"/>
      <c r="LP80" s="242"/>
      <c r="LQ80" s="242"/>
      <c r="LR80" s="242"/>
      <c r="LS80" s="242"/>
      <c r="LT80" s="242"/>
      <c r="LU80" s="242"/>
      <c r="LV80" s="242"/>
      <c r="LW80" s="242"/>
      <c r="LX80" s="242"/>
      <c r="LY80" s="242"/>
      <c r="LZ80" s="242"/>
      <c r="MA80" s="242"/>
      <c r="MB80" s="242"/>
      <c r="MC80" s="242"/>
      <c r="MD80" s="242"/>
      <c r="ME80" s="242"/>
      <c r="MF80" s="242"/>
      <c r="MG80" s="242"/>
      <c r="MH80" s="242"/>
      <c r="MI80" s="242"/>
      <c r="MJ80" s="242"/>
      <c r="MK80" s="242"/>
      <c r="ML80" s="242"/>
      <c r="MM80" s="242"/>
      <c r="MN80" s="242"/>
      <c r="MO80" s="242"/>
      <c r="MP80" s="242"/>
      <c r="MQ80" s="242"/>
      <c r="MR80" s="242"/>
      <c r="MS80" s="242"/>
      <c r="MT80" s="242"/>
      <c r="MU80" s="242"/>
      <c r="MV80" s="242"/>
      <c r="MW80" s="242"/>
      <c r="MX80" s="242"/>
      <c r="MY80" s="242"/>
      <c r="MZ80" s="242"/>
      <c r="NA80" s="242"/>
      <c r="NB80" s="242"/>
      <c r="NC80" s="242"/>
      <c r="ND80" s="242"/>
      <c r="NE80" s="242"/>
      <c r="NF80" s="242"/>
      <c r="NG80" s="242"/>
      <c r="NH80" s="242"/>
      <c r="NI80" s="242"/>
      <c r="NJ80" s="242"/>
      <c r="NK80" s="242"/>
      <c r="NL80" s="242"/>
      <c r="NM80" s="242"/>
      <c r="NN80" s="242"/>
      <c r="NO80" s="242"/>
      <c r="NP80" s="242"/>
      <c r="NQ80" s="242"/>
      <c r="NR80" s="242"/>
      <c r="NS80" s="242"/>
      <c r="NT80" s="242"/>
      <c r="NU80" s="242"/>
      <c r="NV80" s="242"/>
      <c r="NW80" s="242"/>
      <c r="NX80" s="242"/>
      <c r="NY80" s="242"/>
      <c r="NZ80" s="242"/>
      <c r="OA80" s="242"/>
      <c r="OB80" s="242"/>
      <c r="OC80" s="242"/>
      <c r="OD80" s="242"/>
      <c r="OE80" s="242"/>
      <c r="OF80" s="242"/>
      <c r="OG80" s="242"/>
      <c r="OH80" s="242"/>
      <c r="OI80" s="242"/>
      <c r="OJ80" s="242"/>
      <c r="OK80" s="242"/>
      <c r="OL80" s="242"/>
      <c r="OM80" s="242"/>
      <c r="ON80" s="242"/>
      <c r="OO80" s="242"/>
      <c r="OP80" s="242"/>
      <c r="OQ80" s="242"/>
      <c r="OR80" s="242"/>
      <c r="OS80" s="242"/>
      <c r="OT80" s="242"/>
      <c r="OU80" s="242"/>
      <c r="OV80" s="242"/>
      <c r="OW80" s="242"/>
      <c r="OX80" s="242"/>
      <c r="OY80" s="242"/>
      <c r="OZ80" s="242"/>
      <c r="PA80" s="242"/>
      <c r="PB80" s="242"/>
      <c r="PC80" s="242"/>
      <c r="PD80" s="242"/>
      <c r="PE80" s="242"/>
      <c r="PF80" s="242"/>
      <c r="PG80" s="242"/>
      <c r="PH80" s="242"/>
      <c r="PI80" s="242"/>
      <c r="PJ80" s="242"/>
      <c r="PK80" s="242"/>
      <c r="PL80" s="242"/>
      <c r="PM80" s="242"/>
      <c r="PN80" s="242"/>
      <c r="PO80" s="242"/>
      <c r="PP80" s="242"/>
      <c r="PQ80" s="242"/>
      <c r="PR80" s="242"/>
      <c r="PS80" s="242"/>
      <c r="PT80" s="242"/>
      <c r="PU80" s="242"/>
      <c r="PV80" s="242"/>
      <c r="PW80" s="242"/>
      <c r="PX80" s="242"/>
      <c r="PY80" s="242"/>
      <c r="PZ80" s="242"/>
      <c r="QA80" s="242"/>
      <c r="QB80" s="242"/>
      <c r="QC80" s="242"/>
      <c r="QD80" s="242"/>
      <c r="QE80" s="242"/>
      <c r="QF80" s="242"/>
      <c r="QG80" s="242"/>
      <c r="QH80" s="242"/>
      <c r="QI80" s="242"/>
      <c r="QJ80" s="242"/>
      <c r="QK80" s="242"/>
      <c r="QL80" s="242"/>
      <c r="QM80" s="242"/>
      <c r="QN80" s="242"/>
      <c r="QO80" s="242"/>
      <c r="QP80" s="242"/>
      <c r="QQ80" s="242"/>
      <c r="QR80" s="242"/>
      <c r="QS80" s="242"/>
      <c r="QT80" s="242"/>
      <c r="QU80" s="242"/>
      <c r="QV80" s="242"/>
      <c r="QW80" s="242"/>
      <c r="QX80" s="242"/>
      <c r="QY80" s="242"/>
      <c r="QZ80" s="242"/>
      <c r="RA80" s="242"/>
      <c r="RB80" s="242"/>
      <c r="RC80" s="242"/>
      <c r="RD80" s="242"/>
      <c r="RE80" s="242"/>
      <c r="RF80" s="242"/>
      <c r="RG80" s="242"/>
      <c r="RH80" s="242"/>
      <c r="RI80" s="242"/>
      <c r="RJ80" s="242"/>
      <c r="RK80" s="242"/>
      <c r="RL80" s="242"/>
      <c r="RM80" s="242"/>
      <c r="RN80" s="242"/>
      <c r="RO80" s="242"/>
      <c r="RP80" s="242"/>
      <c r="RQ80" s="242"/>
      <c r="RR80" s="242"/>
      <c r="RS80" s="242"/>
      <c r="RT80" s="242"/>
      <c r="RU80" s="242"/>
      <c r="RV80" s="242"/>
      <c r="RW80" s="242"/>
      <c r="RX80" s="242"/>
      <c r="RY80" s="242"/>
      <c r="RZ80" s="242"/>
      <c r="SA80" s="242"/>
      <c r="SB80" s="242"/>
      <c r="SC80" s="242"/>
      <c r="SD80" s="242"/>
      <c r="SE80" s="242"/>
      <c r="SF80" s="242"/>
      <c r="SG80" s="242"/>
      <c r="SH80" s="242"/>
      <c r="SI80" s="242"/>
      <c r="SJ80" s="242"/>
      <c r="SK80" s="242"/>
      <c r="SL80" s="242"/>
      <c r="SM80" s="242"/>
      <c r="SN80" s="242"/>
      <c r="SO80" s="242"/>
      <c r="SP80" s="242"/>
      <c r="SQ80" s="242"/>
      <c r="SR80" s="242"/>
      <c r="SS80" s="242"/>
      <c r="ST80" s="242"/>
      <c r="SU80" s="242"/>
      <c r="SV80" s="242"/>
      <c r="SW80" s="242"/>
      <c r="SX80" s="242"/>
      <c r="SY80" s="242"/>
      <c r="SZ80" s="242"/>
      <c r="TA80" s="242"/>
      <c r="TB80" s="242"/>
      <c r="TC80" s="242"/>
      <c r="TD80" s="242"/>
      <c r="TE80" s="242"/>
      <c r="TF80" s="242"/>
      <c r="TG80" s="242"/>
      <c r="TH80" s="242"/>
      <c r="TI80" s="242"/>
      <c r="TJ80" s="242"/>
      <c r="TK80" s="242"/>
      <c r="TL80" s="242"/>
      <c r="TM80" s="242"/>
      <c r="TN80" s="242"/>
      <c r="TO80" s="242"/>
      <c r="TP80" s="242"/>
      <c r="TQ80" s="242"/>
      <c r="TR80" s="242"/>
      <c r="TS80" s="242"/>
      <c r="TT80" s="242"/>
      <c r="TU80" s="242"/>
      <c r="TV80" s="242"/>
      <c r="TW80" s="242"/>
      <c r="TX80" s="242"/>
      <c r="TY80" s="242"/>
      <c r="TZ80" s="242"/>
      <c r="UA80" s="242"/>
      <c r="UB80" s="242"/>
      <c r="UC80" s="242"/>
      <c r="UD80" s="242"/>
      <c r="UE80" s="242"/>
      <c r="UF80" s="242"/>
      <c r="UG80" s="242"/>
      <c r="UH80" s="242"/>
      <c r="UI80" s="242"/>
      <c r="UJ80" s="242"/>
      <c r="UK80" s="242"/>
      <c r="UL80" s="242"/>
      <c r="UM80" s="242"/>
      <c r="UN80" s="242"/>
      <c r="UO80" s="242"/>
      <c r="UP80" s="242"/>
      <c r="UQ80" s="242"/>
      <c r="UR80" s="242"/>
      <c r="US80" s="242"/>
      <c r="UT80" s="242"/>
      <c r="UU80" s="242"/>
      <c r="UV80" s="242"/>
      <c r="UW80" s="242"/>
      <c r="UX80" s="242"/>
      <c r="UY80" s="242"/>
      <c r="UZ80" s="242"/>
      <c r="VA80" s="242"/>
      <c r="VB80" s="242"/>
      <c r="VC80" s="242"/>
      <c r="VD80" s="242"/>
      <c r="VE80" s="242"/>
      <c r="VF80" s="242"/>
      <c r="VG80" s="242"/>
      <c r="VH80" s="242"/>
      <c r="VI80" s="242"/>
      <c r="VJ80" s="242"/>
      <c r="VK80" s="242"/>
      <c r="VL80" s="242"/>
      <c r="VM80" s="242"/>
      <c r="VN80" s="242"/>
      <c r="VO80" s="242"/>
      <c r="VP80" s="242"/>
      <c r="VQ80" s="242"/>
      <c r="VR80" s="242"/>
      <c r="VS80" s="242"/>
      <c r="VT80" s="242"/>
      <c r="VU80" s="242"/>
      <c r="VV80" s="242"/>
      <c r="VW80" s="242"/>
      <c r="VX80" s="242"/>
      <c r="VY80" s="242"/>
      <c r="VZ80" s="242"/>
      <c r="WA80" s="242"/>
      <c r="WB80" s="242"/>
      <c r="WC80" s="242"/>
      <c r="WD80" s="242"/>
      <c r="WE80" s="242"/>
      <c r="WF80" s="242"/>
      <c r="WG80" s="242"/>
      <c r="WH80" s="242"/>
      <c r="WI80" s="242"/>
      <c r="WJ80" s="242"/>
      <c r="WK80" s="242"/>
      <c r="WL80" s="242"/>
      <c r="WM80" s="242"/>
      <c r="WN80" s="242"/>
      <c r="WO80" s="242"/>
      <c r="WP80" s="242"/>
      <c r="WQ80" s="242"/>
      <c r="WR80" s="242"/>
      <c r="WS80" s="242"/>
      <c r="WT80" s="242"/>
      <c r="WU80" s="242"/>
      <c r="WV80" s="242"/>
      <c r="WW80" s="242"/>
      <c r="WX80" s="242"/>
      <c r="WY80" s="242"/>
      <c r="WZ80" s="242"/>
      <c r="XA80" s="242"/>
      <c r="XB80" s="242"/>
      <c r="XC80" s="242"/>
      <c r="XD80" s="242"/>
      <c r="XE80" s="242"/>
      <c r="XF80" s="242"/>
      <c r="XG80" s="242"/>
      <c r="XH80" s="242"/>
      <c r="XI80" s="242"/>
      <c r="XJ80" s="242"/>
      <c r="XK80" s="242"/>
      <c r="XL80" s="242"/>
      <c r="XM80" s="242"/>
      <c r="XN80" s="242"/>
      <c r="XO80" s="242"/>
      <c r="XP80" s="242"/>
      <c r="XQ80" s="242"/>
      <c r="XR80" s="242"/>
      <c r="XS80" s="242"/>
      <c r="XT80" s="242"/>
      <c r="XU80" s="242"/>
      <c r="XV80" s="242"/>
      <c r="XW80" s="242"/>
      <c r="XX80" s="242"/>
      <c r="XY80" s="242"/>
      <c r="XZ80" s="242"/>
      <c r="YA80" s="242"/>
      <c r="YB80" s="242"/>
      <c r="YC80" s="242"/>
      <c r="YD80" s="242"/>
      <c r="YE80" s="242"/>
      <c r="YF80" s="242"/>
      <c r="YG80" s="242"/>
      <c r="YH80" s="242"/>
      <c r="YI80" s="242"/>
      <c r="YJ80" s="242"/>
      <c r="YK80" s="242"/>
      <c r="YL80" s="242"/>
      <c r="YM80" s="242"/>
      <c r="YN80" s="242"/>
      <c r="YO80" s="242"/>
      <c r="YP80" s="242"/>
      <c r="YQ80" s="242"/>
      <c r="YR80" s="242"/>
      <c r="YS80" s="242"/>
      <c r="YT80" s="242"/>
      <c r="YU80" s="242"/>
      <c r="YV80" s="242"/>
      <c r="YW80" s="242"/>
      <c r="YX80" s="242"/>
      <c r="YY80" s="242"/>
      <c r="YZ80" s="242"/>
      <c r="ZA80" s="242"/>
      <c r="ZB80" s="242"/>
      <c r="ZC80" s="242"/>
      <c r="ZD80" s="242"/>
      <c r="ZE80" s="242"/>
      <c r="ZF80" s="242"/>
      <c r="ZG80" s="242"/>
      <c r="ZH80" s="242"/>
      <c r="ZI80" s="242"/>
      <c r="ZJ80" s="242"/>
      <c r="ZK80" s="242"/>
      <c r="ZL80" s="242"/>
      <c r="ZM80" s="242"/>
      <c r="ZN80" s="242"/>
      <c r="ZO80" s="242"/>
      <c r="ZP80" s="242"/>
      <c r="ZQ80" s="242"/>
      <c r="ZR80" s="242"/>
      <c r="ZS80" s="242"/>
      <c r="ZT80" s="242"/>
      <c r="ZU80" s="242"/>
      <c r="ZV80" s="242"/>
      <c r="ZW80" s="242"/>
      <c r="ZX80" s="242"/>
      <c r="ZY80" s="242"/>
      <c r="ZZ80" s="242"/>
      <c r="AAA80" s="242"/>
      <c r="AAB80" s="242"/>
      <c r="AAC80" s="242"/>
      <c r="AAD80" s="242"/>
      <c r="AAE80" s="242"/>
      <c r="AAF80" s="242"/>
      <c r="AAG80" s="242"/>
      <c r="AAH80" s="242"/>
      <c r="AAI80" s="242"/>
      <c r="AAJ80" s="242"/>
      <c r="AAK80" s="242"/>
      <c r="AAL80" s="242"/>
      <c r="AAM80" s="242"/>
      <c r="AAN80" s="242"/>
      <c r="AAO80" s="242"/>
      <c r="AAP80" s="242"/>
      <c r="AAQ80" s="242"/>
      <c r="AAR80" s="242"/>
      <c r="AAS80" s="242"/>
      <c r="AAT80" s="242"/>
      <c r="AAU80" s="242"/>
      <c r="AAV80" s="242"/>
      <c r="AAW80" s="242"/>
      <c r="AAX80" s="242"/>
      <c r="AAY80" s="242"/>
      <c r="AAZ80" s="242"/>
      <c r="ABA80" s="242"/>
      <c r="ABB80" s="242"/>
      <c r="ABC80" s="242"/>
      <c r="ABD80" s="242"/>
      <c r="ABE80" s="242"/>
      <c r="ABF80" s="242"/>
      <c r="ABG80" s="242"/>
      <c r="ABH80" s="242"/>
      <c r="ABI80" s="242"/>
      <c r="ABJ80" s="242"/>
      <c r="ABK80" s="242"/>
      <c r="ABL80" s="242"/>
      <c r="ABM80" s="242"/>
      <c r="ABN80" s="242"/>
      <c r="ABO80" s="242"/>
      <c r="ABP80" s="242"/>
      <c r="ABQ80" s="242"/>
      <c r="ABR80" s="242"/>
      <c r="ABS80" s="242"/>
      <c r="ABT80" s="242"/>
      <c r="ABU80" s="242"/>
      <c r="ABV80" s="242"/>
      <c r="ABW80" s="242"/>
      <c r="ABX80" s="242"/>
      <c r="ABY80" s="242"/>
      <c r="ABZ80" s="242"/>
      <c r="ACA80" s="242"/>
      <c r="ACB80" s="242"/>
      <c r="ACC80" s="242"/>
      <c r="ACD80" s="242"/>
      <c r="ACE80" s="242"/>
      <c r="ACF80" s="242"/>
      <c r="ACG80" s="242"/>
      <c r="ACH80" s="242"/>
      <c r="ACI80" s="242"/>
      <c r="ACJ80" s="242"/>
      <c r="ACK80" s="242"/>
      <c r="ACL80" s="242"/>
      <c r="ACM80" s="242"/>
      <c r="ACN80" s="242"/>
      <c r="ACO80" s="242"/>
      <c r="ACP80" s="242"/>
      <c r="ACQ80" s="242"/>
      <c r="ACR80" s="242"/>
      <c r="ACS80" s="242"/>
      <c r="ACT80" s="242"/>
      <c r="ACU80" s="242"/>
      <c r="ACV80" s="242"/>
      <c r="ACW80" s="242"/>
      <c r="ACX80" s="242"/>
      <c r="ACY80" s="242"/>
      <c r="ACZ80" s="242"/>
      <c r="ADA80" s="242"/>
      <c r="ADB80" s="242"/>
      <c r="ADC80" s="242"/>
      <c r="ADD80" s="242"/>
      <c r="ADE80" s="242"/>
      <c r="ADF80" s="242"/>
      <c r="ADG80" s="242"/>
      <c r="ADH80" s="242"/>
      <c r="ADI80" s="242"/>
      <c r="ADJ80" s="242"/>
      <c r="ADK80" s="242"/>
      <c r="ADL80" s="242"/>
      <c r="ADM80" s="242"/>
      <c r="ADN80" s="242"/>
      <c r="ADO80" s="242"/>
      <c r="ADP80" s="242"/>
      <c r="ADQ80" s="242"/>
      <c r="ADR80" s="242"/>
      <c r="ADS80" s="242"/>
      <c r="ADT80" s="242"/>
      <c r="ADU80" s="242"/>
      <c r="ADV80" s="242"/>
      <c r="ADW80" s="242"/>
      <c r="ADX80" s="242"/>
      <c r="ADY80" s="242"/>
      <c r="ADZ80" s="242"/>
      <c r="AEA80" s="242"/>
      <c r="AEB80" s="242"/>
      <c r="AEC80" s="242"/>
      <c r="AED80" s="242"/>
      <c r="AEE80" s="242"/>
      <c r="AEF80" s="242"/>
      <c r="AEG80" s="242"/>
      <c r="AEH80" s="242"/>
      <c r="AEI80" s="242"/>
      <c r="AEJ80" s="242"/>
      <c r="AEK80" s="242"/>
      <c r="AEL80" s="242"/>
      <c r="AEM80" s="242"/>
      <c r="AEN80" s="242"/>
      <c r="AEO80" s="242"/>
      <c r="AEP80" s="242"/>
      <c r="AEQ80" s="242"/>
      <c r="AER80" s="242"/>
      <c r="AES80" s="242"/>
      <c r="AET80" s="242"/>
      <c r="AEU80" s="242"/>
      <c r="AEV80" s="242"/>
      <c r="AEW80" s="242"/>
      <c r="AEX80" s="242"/>
      <c r="AEY80" s="242"/>
      <c r="AEZ80" s="242"/>
      <c r="AFA80" s="242"/>
      <c r="AFB80" s="242"/>
      <c r="AFC80" s="242"/>
      <c r="AFD80" s="242"/>
      <c r="AFE80" s="242"/>
      <c r="AFF80" s="242"/>
      <c r="AFG80" s="242"/>
      <c r="AFH80" s="242"/>
      <c r="AFI80" s="242"/>
      <c r="AFJ80" s="242"/>
      <c r="AFK80" s="242"/>
      <c r="AFL80" s="242"/>
      <c r="AFM80" s="242"/>
      <c r="AFN80" s="242"/>
      <c r="AFO80" s="242"/>
      <c r="AFP80" s="242"/>
      <c r="AFQ80" s="242"/>
      <c r="AFR80" s="242"/>
      <c r="AFS80" s="242"/>
      <c r="AFT80" s="242"/>
      <c r="AFU80" s="242"/>
      <c r="AFV80" s="242"/>
      <c r="AFW80" s="242"/>
      <c r="AFX80" s="242"/>
      <c r="AFY80" s="242"/>
      <c r="AFZ80" s="242"/>
      <c r="AGA80" s="242"/>
      <c r="AGB80" s="242"/>
      <c r="AGC80" s="242"/>
      <c r="AGD80" s="242"/>
      <c r="AGE80" s="242"/>
      <c r="AGF80" s="242"/>
      <c r="AGG80" s="242"/>
      <c r="AGH80" s="242"/>
      <c r="AGI80" s="242"/>
      <c r="AGJ80" s="242"/>
      <c r="AGK80" s="242"/>
      <c r="AGL80" s="242"/>
      <c r="AGM80" s="242"/>
      <c r="AGN80" s="242"/>
      <c r="AGO80" s="242"/>
      <c r="AGP80" s="242"/>
      <c r="AGQ80" s="242"/>
      <c r="AGR80" s="242"/>
      <c r="AGS80" s="242"/>
      <c r="AGT80" s="242"/>
      <c r="AGU80" s="242"/>
      <c r="AGV80" s="242"/>
      <c r="AGW80" s="242"/>
      <c r="AGX80" s="242"/>
      <c r="AGY80" s="242"/>
      <c r="AGZ80" s="242"/>
      <c r="AHA80" s="242"/>
      <c r="AHB80" s="242"/>
      <c r="AHC80" s="242"/>
      <c r="AHD80" s="242"/>
      <c r="AHE80" s="242"/>
      <c r="AHF80" s="242"/>
      <c r="AHG80" s="242"/>
      <c r="AHH80" s="242"/>
      <c r="AHI80" s="242"/>
      <c r="AHJ80" s="242"/>
      <c r="AHK80" s="242"/>
      <c r="AHL80" s="242"/>
      <c r="AHM80" s="242"/>
      <c r="AHN80" s="242"/>
      <c r="AHO80" s="242"/>
      <c r="AHP80" s="242"/>
      <c r="AHQ80" s="242"/>
      <c r="AHR80" s="242"/>
      <c r="AHS80" s="242"/>
      <c r="AHT80" s="242"/>
      <c r="AHU80" s="242"/>
      <c r="AHV80" s="242"/>
      <c r="AHW80" s="242"/>
      <c r="AHX80" s="242"/>
      <c r="AHY80" s="242"/>
      <c r="AHZ80" s="242"/>
      <c r="AIA80" s="242"/>
      <c r="AIB80" s="242"/>
      <c r="AIC80" s="242"/>
      <c r="AID80" s="242"/>
      <c r="AIE80" s="242"/>
      <c r="AIF80" s="242"/>
      <c r="AIG80" s="242"/>
      <c r="AIH80" s="242"/>
      <c r="AII80" s="242"/>
      <c r="AIJ80" s="242"/>
      <c r="AIK80" s="242"/>
      <c r="AIL80" s="242"/>
      <c r="AIM80" s="242"/>
      <c r="AIN80" s="242"/>
      <c r="AIO80" s="242"/>
      <c r="AIP80" s="242"/>
      <c r="AIQ80" s="242"/>
      <c r="AIR80" s="242"/>
      <c r="AIS80" s="242"/>
      <c r="AIT80" s="242"/>
      <c r="AIU80" s="242"/>
      <c r="AIV80" s="242"/>
      <c r="AIW80" s="242"/>
      <c r="AIX80" s="242"/>
      <c r="AIY80" s="242"/>
      <c r="AIZ80" s="242"/>
      <c r="AJA80" s="242"/>
      <c r="AJB80" s="242"/>
      <c r="AJC80" s="242"/>
      <c r="AJD80" s="242"/>
      <c r="AJE80" s="242"/>
      <c r="AJF80" s="242"/>
      <c r="AJG80" s="242"/>
      <c r="AJH80" s="242"/>
      <c r="AJI80" s="242"/>
      <c r="AJJ80" s="242"/>
      <c r="AJK80" s="242"/>
      <c r="AJL80" s="242"/>
      <c r="AJM80" s="242"/>
      <c r="AJN80" s="242"/>
      <c r="AJO80" s="242"/>
      <c r="AJP80" s="242"/>
      <c r="AJQ80" s="242"/>
      <c r="AJR80" s="242"/>
      <c r="AJS80" s="242"/>
      <c r="AJT80" s="242"/>
      <c r="AJU80" s="242"/>
      <c r="AJV80" s="242"/>
      <c r="AJW80" s="242"/>
      <c r="AJX80" s="242"/>
      <c r="AJY80" s="242"/>
      <c r="AJZ80" s="242"/>
      <c r="AKA80" s="242"/>
      <c r="AKB80" s="242"/>
      <c r="AKC80" s="242"/>
      <c r="AKD80" s="242"/>
      <c r="AKE80" s="242"/>
      <c r="AKF80" s="242"/>
      <c r="AKG80" s="242"/>
      <c r="AKH80" s="242"/>
      <c r="AKI80" s="242"/>
      <c r="AKJ80" s="242"/>
      <c r="AKK80" s="242"/>
      <c r="AKL80" s="242"/>
      <c r="AKM80" s="242"/>
      <c r="AKN80" s="242"/>
      <c r="AKO80" s="242"/>
      <c r="AKP80" s="242"/>
      <c r="AKQ80" s="242"/>
      <c r="AKR80" s="242"/>
      <c r="AKS80" s="242"/>
      <c r="AKT80" s="242"/>
      <c r="AKU80" s="242"/>
      <c r="AKV80" s="242"/>
      <c r="AKW80" s="242"/>
      <c r="AKX80" s="242"/>
      <c r="AKY80" s="242"/>
      <c r="AKZ80" s="242"/>
      <c r="ALA80" s="242"/>
      <c r="ALB80" s="242"/>
      <c r="ALC80" s="242"/>
      <c r="ALD80" s="242"/>
      <c r="ALE80" s="242"/>
      <c r="ALF80" s="242"/>
      <c r="ALG80" s="242"/>
      <c r="ALH80" s="242"/>
      <c r="ALI80" s="242"/>
      <c r="ALJ80" s="242"/>
      <c r="ALK80" s="242"/>
      <c r="ALL80" s="242"/>
      <c r="ALM80" s="242"/>
      <c r="ALN80" s="242"/>
      <c r="ALO80" s="242"/>
      <c r="ALP80" s="242"/>
      <c r="ALQ80" s="242"/>
      <c r="ALR80" s="242"/>
      <c r="ALS80" s="242"/>
      <c r="ALT80" s="242"/>
      <c r="ALU80" s="242"/>
      <c r="ALV80" s="242"/>
      <c r="ALW80" s="242"/>
      <c r="ALX80" s="242"/>
      <c r="ALY80" s="242"/>
      <c r="ALZ80" s="242"/>
      <c r="AMA80" s="242"/>
      <c r="AMB80" s="242"/>
      <c r="AMC80" s="242"/>
      <c r="AMD80" s="242"/>
      <c r="AME80" s="242"/>
      <c r="AMF80" s="242"/>
      <c r="AMG80" s="242"/>
      <c r="AMH80" s="242"/>
      <c r="AMI80" s="242"/>
      <c r="AMJ80" s="242"/>
      <c r="AMK80" s="242"/>
      <c r="AML80" s="242"/>
      <c r="AMM80" s="242"/>
      <c r="AMN80" s="242"/>
      <c r="AMO80" s="242"/>
      <c r="AMP80" s="242"/>
      <c r="AMQ80" s="242"/>
      <c r="AMR80" s="242"/>
      <c r="AMS80" s="242"/>
      <c r="AMT80" s="242"/>
      <c r="AMU80" s="242"/>
      <c r="AMV80" s="242"/>
      <c r="AMW80" s="242"/>
      <c r="AMX80" s="242"/>
      <c r="AMY80" s="242"/>
      <c r="AMZ80" s="242"/>
      <c r="ANA80" s="242"/>
      <c r="ANB80" s="242"/>
      <c r="ANC80" s="242"/>
      <c r="AND80" s="242"/>
      <c r="ANE80" s="242"/>
      <c r="ANF80" s="242"/>
      <c r="ANG80" s="242"/>
      <c r="ANH80" s="242"/>
      <c r="ANI80" s="242"/>
      <c r="ANJ80" s="242"/>
      <c r="ANK80" s="242"/>
      <c r="ANL80" s="242"/>
      <c r="ANM80" s="242"/>
      <c r="ANN80" s="242"/>
      <c r="ANO80" s="242"/>
      <c r="ANP80" s="242"/>
      <c r="ANQ80" s="242"/>
      <c r="ANR80" s="242"/>
      <c r="ANS80" s="242"/>
      <c r="ANT80" s="242"/>
      <c r="ANU80" s="242"/>
      <c r="ANV80" s="242"/>
      <c r="ANW80" s="242"/>
      <c r="ANX80" s="242"/>
      <c r="ANY80" s="242"/>
      <c r="ANZ80" s="242"/>
      <c r="AOA80" s="242"/>
      <c r="AOB80" s="242"/>
      <c r="AOC80" s="242"/>
      <c r="AOD80" s="242"/>
      <c r="AOE80" s="242"/>
      <c r="AOF80" s="242"/>
      <c r="AOG80" s="242"/>
      <c r="AOH80" s="242"/>
      <c r="AOI80" s="242"/>
      <c r="AOJ80" s="242"/>
      <c r="AOK80" s="242"/>
      <c r="AOL80" s="242"/>
      <c r="AOM80" s="242"/>
      <c r="AON80" s="242"/>
      <c r="AOO80" s="242"/>
      <c r="AOP80" s="242"/>
      <c r="AOQ80" s="242"/>
      <c r="AOR80" s="242"/>
      <c r="AOS80" s="242"/>
      <c r="AOT80" s="242"/>
      <c r="AOU80" s="242"/>
      <c r="AOV80" s="242"/>
      <c r="AOW80" s="242"/>
      <c r="AOX80" s="242"/>
      <c r="AOY80" s="242"/>
      <c r="AOZ80" s="242"/>
      <c r="APA80" s="242"/>
      <c r="APB80" s="242"/>
      <c r="APC80" s="242"/>
      <c r="APD80" s="242"/>
      <c r="APE80" s="242"/>
      <c r="APF80" s="242"/>
      <c r="APG80" s="242"/>
      <c r="APH80" s="242"/>
      <c r="API80" s="242"/>
      <c r="APJ80" s="242"/>
      <c r="APK80" s="242"/>
      <c r="APL80" s="242"/>
      <c r="APM80" s="242"/>
      <c r="APN80" s="242"/>
      <c r="APO80" s="242"/>
      <c r="APP80" s="242"/>
      <c r="APQ80" s="242"/>
      <c r="APR80" s="242"/>
      <c r="APS80" s="242"/>
      <c r="APT80" s="242"/>
      <c r="APU80" s="242"/>
      <c r="APV80" s="242"/>
      <c r="APW80" s="242"/>
      <c r="APX80" s="242"/>
      <c r="APY80" s="242"/>
      <c r="APZ80" s="242"/>
      <c r="AQA80" s="242"/>
      <c r="AQB80" s="242"/>
      <c r="AQC80" s="242"/>
      <c r="AQD80" s="242"/>
      <c r="AQE80" s="242"/>
      <c r="AQF80" s="242"/>
      <c r="AQG80" s="242"/>
      <c r="AQH80" s="242"/>
      <c r="AQI80" s="242"/>
      <c r="AQJ80" s="242"/>
      <c r="AQK80" s="242"/>
      <c r="AQL80" s="242"/>
      <c r="AQM80" s="242"/>
      <c r="AQN80" s="242"/>
      <c r="AQO80" s="242"/>
      <c r="AQP80" s="242"/>
      <c r="AQQ80" s="242"/>
      <c r="AQR80" s="242"/>
      <c r="AQS80" s="242"/>
      <c r="AQT80" s="242"/>
      <c r="AQU80" s="242"/>
      <c r="AQV80" s="242"/>
      <c r="AQW80" s="242"/>
      <c r="AQX80" s="242"/>
      <c r="AQY80" s="242"/>
      <c r="AQZ80" s="242"/>
      <c r="ARA80" s="242"/>
      <c r="ARB80" s="242"/>
      <c r="ARC80" s="242"/>
      <c r="ARD80" s="242"/>
      <c r="ARE80" s="242"/>
      <c r="ARF80" s="242"/>
      <c r="ARG80" s="242"/>
      <c r="ARH80" s="242"/>
      <c r="ARI80" s="242"/>
      <c r="ARJ80" s="242"/>
      <c r="ARK80" s="242"/>
      <c r="ARL80" s="242"/>
      <c r="ARM80" s="242"/>
      <c r="ARN80" s="242"/>
      <c r="ARO80" s="242"/>
      <c r="ARP80" s="242"/>
      <c r="ARQ80" s="242"/>
      <c r="ARR80" s="242"/>
      <c r="ARS80" s="242"/>
      <c r="ART80" s="242"/>
      <c r="ARU80" s="242"/>
      <c r="ARV80" s="242"/>
      <c r="ARW80" s="242"/>
      <c r="ARX80" s="242"/>
      <c r="ARY80" s="242"/>
      <c r="ARZ80" s="242"/>
      <c r="ASA80" s="242"/>
      <c r="ASB80" s="242"/>
      <c r="ASC80" s="242"/>
      <c r="ASD80" s="242"/>
      <c r="ASE80" s="242"/>
      <c r="ASF80" s="242"/>
      <c r="ASG80" s="242"/>
      <c r="ASH80" s="242"/>
      <c r="ASI80" s="242"/>
      <c r="ASJ80" s="242"/>
      <c r="ASK80" s="242"/>
      <c r="ASL80" s="242"/>
      <c r="ASM80" s="242"/>
      <c r="ASN80" s="242"/>
      <c r="ASO80" s="242"/>
      <c r="ASP80" s="242"/>
      <c r="ASQ80" s="242"/>
      <c r="ASR80" s="242"/>
      <c r="ASS80" s="242"/>
      <c r="AST80" s="242"/>
      <c r="ASU80" s="242"/>
      <c r="ASV80" s="242"/>
      <c r="ASW80" s="242"/>
      <c r="ASX80" s="242"/>
      <c r="ASY80" s="242"/>
      <c r="ASZ80" s="242"/>
      <c r="ATA80" s="242"/>
      <c r="ATB80" s="242"/>
      <c r="ATC80" s="242"/>
      <c r="ATD80" s="242"/>
      <c r="ATE80" s="242"/>
      <c r="ATF80" s="242"/>
      <c r="ATG80" s="242"/>
      <c r="ATH80" s="242"/>
      <c r="ATI80" s="242"/>
      <c r="ATJ80" s="242"/>
      <c r="ATK80" s="242"/>
      <c r="ATL80" s="242"/>
      <c r="ATM80" s="242"/>
      <c r="ATN80" s="242"/>
      <c r="ATO80" s="242"/>
      <c r="ATP80" s="242"/>
      <c r="ATQ80" s="242"/>
      <c r="ATR80" s="242"/>
      <c r="ATS80" s="242"/>
      <c r="ATT80" s="242"/>
      <c r="ATU80" s="242"/>
      <c r="ATV80" s="242"/>
      <c r="ATW80" s="242"/>
      <c r="ATX80" s="242"/>
      <c r="ATY80" s="242"/>
      <c r="ATZ80" s="242"/>
      <c r="AUA80" s="242"/>
      <c r="AUB80" s="242"/>
      <c r="AUC80" s="242"/>
      <c r="AUD80" s="242"/>
      <c r="AUE80" s="242"/>
      <c r="AUF80" s="242"/>
      <c r="AUG80" s="242"/>
      <c r="AUH80" s="242"/>
      <c r="AUI80" s="242"/>
      <c r="AUJ80" s="242"/>
      <c r="AUK80" s="242"/>
      <c r="AUL80" s="242"/>
      <c r="AUM80" s="242"/>
      <c r="AUN80" s="242"/>
      <c r="AUO80" s="242"/>
      <c r="AUP80" s="242"/>
      <c r="AUQ80" s="242"/>
      <c r="AUR80" s="242"/>
      <c r="AUS80" s="242"/>
      <c r="AUT80" s="242"/>
      <c r="AUU80" s="242"/>
      <c r="AUV80" s="242"/>
      <c r="AUW80" s="242"/>
      <c r="AUX80" s="242"/>
      <c r="AUY80" s="242"/>
      <c r="AUZ80" s="242"/>
      <c r="AVA80" s="242"/>
      <c r="AVB80" s="242"/>
      <c r="AVC80" s="242"/>
      <c r="AVD80" s="242"/>
      <c r="AVE80" s="242"/>
      <c r="AVF80" s="242"/>
      <c r="AVG80" s="242"/>
      <c r="AVH80" s="242"/>
      <c r="AVI80" s="242"/>
      <c r="AVJ80" s="242"/>
      <c r="AVK80" s="242"/>
      <c r="AVL80" s="242"/>
      <c r="AVM80" s="242"/>
      <c r="AVN80" s="242"/>
      <c r="AVO80" s="242"/>
      <c r="AVP80" s="242"/>
      <c r="AVQ80" s="242"/>
      <c r="AVR80" s="242"/>
      <c r="AVS80" s="242"/>
      <c r="AVT80" s="242"/>
      <c r="AVU80" s="242"/>
      <c r="AVV80" s="242"/>
      <c r="AVW80" s="242"/>
      <c r="AVX80" s="242"/>
      <c r="AVY80" s="242"/>
      <c r="AVZ80" s="242"/>
      <c r="AWA80" s="242"/>
      <c r="AWB80" s="242"/>
      <c r="AWC80" s="242"/>
      <c r="AWD80" s="242"/>
      <c r="AWE80" s="242"/>
      <c r="AWF80" s="242"/>
      <c r="AWG80" s="242"/>
      <c r="AWH80" s="242"/>
      <c r="AWI80" s="242"/>
      <c r="AWJ80" s="242"/>
      <c r="AWK80" s="242"/>
      <c r="AWL80" s="242"/>
      <c r="AWM80" s="242"/>
      <c r="AWN80" s="242"/>
      <c r="AWO80" s="242"/>
      <c r="AWP80" s="242"/>
      <c r="AWQ80" s="242"/>
      <c r="AWR80" s="242"/>
      <c r="AWS80" s="242"/>
      <c r="AWT80" s="242"/>
      <c r="AWU80" s="242"/>
      <c r="AWV80" s="242"/>
      <c r="AWW80" s="242"/>
      <c r="AWX80" s="242"/>
      <c r="AWY80" s="242"/>
      <c r="AWZ80" s="242"/>
      <c r="AXA80" s="242"/>
      <c r="AXB80" s="242"/>
      <c r="AXC80" s="242"/>
      <c r="AXD80" s="242"/>
      <c r="AXE80" s="242"/>
      <c r="AXF80" s="242"/>
      <c r="AXG80" s="242"/>
      <c r="AXH80" s="242"/>
      <c r="AXI80" s="242"/>
      <c r="AXJ80" s="242"/>
      <c r="AXK80" s="242"/>
      <c r="AXL80" s="242"/>
      <c r="AXM80" s="242"/>
      <c r="AXN80" s="242"/>
      <c r="AXO80" s="242"/>
      <c r="AXP80" s="242"/>
      <c r="AXQ80" s="242"/>
      <c r="AXR80" s="242"/>
      <c r="AXS80" s="242"/>
      <c r="AXT80" s="242"/>
      <c r="AXU80" s="242"/>
      <c r="AXV80" s="242"/>
      <c r="AXW80" s="242"/>
      <c r="AXX80" s="242"/>
      <c r="AXY80" s="242"/>
      <c r="AXZ80" s="242"/>
      <c r="AYA80" s="242"/>
      <c r="AYB80" s="242"/>
      <c r="AYC80" s="242"/>
      <c r="AYD80" s="242"/>
      <c r="AYE80" s="242"/>
      <c r="AYF80" s="242"/>
      <c r="AYG80" s="242"/>
      <c r="AYH80" s="242"/>
      <c r="AYI80" s="242"/>
      <c r="AYJ80" s="242"/>
      <c r="AYK80" s="242"/>
      <c r="AYL80" s="242"/>
      <c r="AYM80" s="242"/>
      <c r="AYN80" s="242"/>
      <c r="AYO80" s="242"/>
      <c r="AYP80" s="242"/>
      <c r="AYQ80" s="242"/>
      <c r="AYR80" s="242"/>
      <c r="AYS80" s="242"/>
      <c r="AYT80" s="242"/>
      <c r="AYU80" s="242"/>
      <c r="AYV80" s="242"/>
      <c r="AYW80" s="242"/>
      <c r="AYX80" s="242"/>
      <c r="AYY80" s="242"/>
      <c r="AYZ80" s="242"/>
      <c r="AZA80" s="242"/>
      <c r="AZB80" s="242"/>
      <c r="AZC80" s="242"/>
      <c r="AZD80" s="242"/>
      <c r="AZE80" s="242"/>
      <c r="AZF80" s="242"/>
      <c r="AZG80" s="242"/>
      <c r="AZH80" s="242"/>
      <c r="AZI80" s="242"/>
      <c r="AZJ80" s="242"/>
      <c r="AZK80" s="242"/>
      <c r="AZL80" s="242"/>
      <c r="AZM80" s="242"/>
      <c r="AZN80" s="242"/>
      <c r="AZO80" s="242"/>
      <c r="AZP80" s="242"/>
      <c r="AZQ80" s="242"/>
      <c r="AZR80" s="242"/>
      <c r="AZS80" s="242"/>
      <c r="AZT80" s="242"/>
      <c r="AZU80" s="242"/>
      <c r="AZV80" s="242"/>
      <c r="AZW80" s="242"/>
      <c r="AZX80" s="242"/>
      <c r="AZY80" s="242"/>
      <c r="AZZ80" s="242"/>
      <c r="BAA80" s="242"/>
      <c r="BAB80" s="242"/>
      <c r="BAC80" s="242"/>
      <c r="BAD80" s="242"/>
      <c r="BAE80" s="242"/>
      <c r="BAF80" s="242"/>
      <c r="BAG80" s="242"/>
      <c r="BAH80" s="242"/>
      <c r="BAI80" s="242"/>
      <c r="BAJ80" s="242"/>
      <c r="BAK80" s="242"/>
      <c r="BAL80" s="242"/>
      <c r="BAM80" s="242"/>
      <c r="BAN80" s="242"/>
      <c r="BAO80" s="242"/>
      <c r="BAP80" s="242"/>
      <c r="BAQ80" s="242"/>
      <c r="BAR80" s="242"/>
      <c r="BAS80" s="242"/>
      <c r="BAT80" s="242"/>
      <c r="BAU80" s="242"/>
      <c r="BAV80" s="242"/>
      <c r="BAW80" s="242"/>
      <c r="BAX80" s="242"/>
      <c r="BAY80" s="242"/>
      <c r="BAZ80" s="242"/>
      <c r="BBA80" s="242"/>
      <c r="BBB80" s="242"/>
      <c r="BBC80" s="242"/>
      <c r="BBD80" s="242"/>
      <c r="BBE80" s="242"/>
      <c r="BBF80" s="242"/>
      <c r="BBG80" s="242"/>
      <c r="BBH80" s="242"/>
      <c r="BBI80" s="242"/>
      <c r="BBJ80" s="242"/>
      <c r="BBK80" s="242"/>
      <c r="BBL80" s="242"/>
      <c r="BBM80" s="242"/>
      <c r="BBN80" s="242"/>
      <c r="BBO80" s="242"/>
      <c r="BBP80" s="242"/>
      <c r="BBQ80" s="242"/>
      <c r="BBR80" s="242"/>
      <c r="BBS80" s="242"/>
      <c r="BBT80" s="242"/>
      <c r="BBU80" s="242"/>
      <c r="BBV80" s="242"/>
      <c r="BBW80" s="242"/>
      <c r="BBX80" s="242"/>
      <c r="BBY80" s="242"/>
      <c r="BBZ80" s="242"/>
      <c r="BCA80" s="242"/>
      <c r="BCB80" s="242"/>
      <c r="BCC80" s="242"/>
      <c r="BCD80" s="242"/>
      <c r="BCE80" s="242"/>
      <c r="BCF80" s="242"/>
      <c r="BCG80" s="242"/>
      <c r="BCH80" s="242"/>
      <c r="BCI80" s="242"/>
      <c r="BCJ80" s="242"/>
      <c r="BCK80" s="242"/>
      <c r="BCL80" s="242"/>
      <c r="BCM80" s="242"/>
      <c r="BCN80" s="242"/>
      <c r="BCO80" s="242"/>
      <c r="BCP80" s="242"/>
      <c r="BCQ80" s="242"/>
      <c r="BCR80" s="242"/>
      <c r="BCS80" s="242"/>
      <c r="BCT80" s="242"/>
      <c r="BCU80" s="242"/>
      <c r="BCV80" s="242"/>
      <c r="BCW80" s="242"/>
      <c r="BCX80" s="242"/>
      <c r="BCY80" s="242"/>
      <c r="BCZ80" s="242"/>
      <c r="BDA80" s="242"/>
      <c r="BDB80" s="242"/>
      <c r="BDC80" s="242"/>
      <c r="BDD80" s="242"/>
      <c r="BDE80" s="242"/>
      <c r="BDF80" s="242"/>
      <c r="BDG80" s="242"/>
      <c r="BDH80" s="242"/>
      <c r="BDI80" s="242"/>
      <c r="BDJ80" s="242"/>
      <c r="BDK80" s="242"/>
      <c r="BDL80" s="242"/>
      <c r="BDM80" s="242"/>
      <c r="BDN80" s="242"/>
      <c r="BDO80" s="242"/>
      <c r="BDP80" s="242"/>
      <c r="BDQ80" s="242"/>
      <c r="BDR80" s="242"/>
      <c r="BDS80" s="242"/>
      <c r="BDT80" s="242"/>
      <c r="BDU80" s="242"/>
      <c r="BDV80" s="242"/>
      <c r="BDW80" s="242"/>
      <c r="BDX80" s="242"/>
      <c r="BDY80" s="242"/>
      <c r="BDZ80" s="242"/>
      <c r="BEA80" s="242"/>
      <c r="BEB80" s="242"/>
      <c r="BEC80" s="242"/>
      <c r="BED80" s="242"/>
      <c r="BEE80" s="242"/>
      <c r="BEF80" s="242"/>
      <c r="BEG80" s="242"/>
      <c r="BEH80" s="242"/>
      <c r="BEI80" s="242"/>
      <c r="BEJ80" s="242"/>
      <c r="BEK80" s="242"/>
      <c r="BEL80" s="242"/>
      <c r="BEM80" s="242"/>
      <c r="BEN80" s="242"/>
      <c r="BEO80" s="242"/>
      <c r="BEP80" s="242"/>
      <c r="BEQ80" s="242"/>
      <c r="BER80" s="242"/>
      <c r="BES80" s="242"/>
      <c r="BET80" s="242"/>
      <c r="BEU80" s="242"/>
      <c r="BEV80" s="242"/>
      <c r="BEW80" s="242"/>
      <c r="BEX80" s="242"/>
      <c r="BEY80" s="242"/>
      <c r="BEZ80" s="242"/>
      <c r="BFA80" s="242"/>
      <c r="BFB80" s="242"/>
      <c r="BFC80" s="242"/>
      <c r="BFD80" s="242"/>
      <c r="BFE80" s="242"/>
      <c r="BFF80" s="242"/>
      <c r="BFG80" s="242"/>
      <c r="BFH80" s="242"/>
      <c r="BFI80" s="242"/>
      <c r="BFJ80" s="242"/>
      <c r="BFK80" s="242"/>
      <c r="BFL80" s="242"/>
      <c r="BFM80" s="242"/>
      <c r="BFN80" s="242"/>
      <c r="BFO80" s="242"/>
      <c r="BFP80" s="242"/>
      <c r="BFQ80" s="242"/>
      <c r="BFR80" s="242"/>
      <c r="BFS80" s="242"/>
      <c r="BFT80" s="242"/>
      <c r="BFU80" s="242"/>
      <c r="BFV80" s="242"/>
      <c r="BFW80" s="242"/>
      <c r="BFX80" s="242"/>
      <c r="BFY80" s="242"/>
      <c r="BFZ80" s="242"/>
      <c r="BGA80" s="242"/>
      <c r="BGB80" s="242"/>
      <c r="BGC80" s="242"/>
      <c r="BGD80" s="242"/>
      <c r="BGE80" s="242"/>
      <c r="BGF80" s="242"/>
      <c r="BGG80" s="242"/>
      <c r="BGH80" s="242"/>
      <c r="BGI80" s="242"/>
      <c r="BGJ80" s="242"/>
      <c r="BGK80" s="242"/>
      <c r="BGL80" s="242"/>
      <c r="BGM80" s="242"/>
      <c r="BGN80" s="242"/>
      <c r="BGO80" s="242"/>
      <c r="BGP80" s="242"/>
      <c r="BGQ80" s="242"/>
      <c r="BGR80" s="242"/>
      <c r="BGS80" s="242"/>
      <c r="BGT80" s="242"/>
      <c r="BGU80" s="242"/>
      <c r="BGV80" s="242"/>
      <c r="BGW80" s="242"/>
      <c r="BGX80" s="242"/>
      <c r="BGY80" s="242"/>
      <c r="BGZ80" s="242"/>
      <c r="BHA80" s="242"/>
      <c r="BHB80" s="242"/>
      <c r="BHC80" s="242"/>
      <c r="BHD80" s="242"/>
      <c r="BHE80" s="242"/>
      <c r="BHF80" s="242"/>
      <c r="BHG80" s="242"/>
      <c r="BHH80" s="242"/>
      <c r="BHI80" s="242"/>
      <c r="BHJ80" s="242"/>
      <c r="BHK80" s="242"/>
      <c r="BHL80" s="242"/>
      <c r="BHM80" s="242"/>
      <c r="BHN80" s="242"/>
      <c r="BHO80" s="242"/>
      <c r="BHP80" s="242"/>
      <c r="BHQ80" s="242"/>
      <c r="BHR80" s="242"/>
      <c r="BHS80" s="242"/>
      <c r="BHT80" s="242"/>
      <c r="BHU80" s="242"/>
      <c r="BHV80" s="242"/>
      <c r="BHW80" s="242"/>
      <c r="BHX80" s="242"/>
      <c r="BHY80" s="242"/>
      <c r="BHZ80" s="242"/>
      <c r="BIA80" s="242"/>
      <c r="BIB80" s="242"/>
      <c r="BIC80" s="242"/>
      <c r="BID80" s="242"/>
      <c r="BIE80" s="242"/>
      <c r="BIF80" s="242"/>
      <c r="BIG80" s="242"/>
      <c r="BIH80" s="242"/>
      <c r="BII80" s="242"/>
      <c r="BIJ80" s="242"/>
      <c r="BIK80" s="242"/>
      <c r="BIL80" s="242"/>
      <c r="BIM80" s="242"/>
      <c r="BIN80" s="242"/>
      <c r="BIO80" s="242"/>
      <c r="BIP80" s="242"/>
      <c r="BIQ80" s="242"/>
      <c r="BIR80" s="242"/>
      <c r="BIS80" s="242"/>
      <c r="BIT80" s="242"/>
      <c r="BIU80" s="242"/>
      <c r="BIV80" s="242"/>
      <c r="BIW80" s="242"/>
      <c r="BIX80" s="242"/>
      <c r="BIY80" s="242"/>
      <c r="BIZ80" s="242"/>
      <c r="BJA80" s="242"/>
      <c r="BJB80" s="242"/>
      <c r="BJC80" s="242"/>
      <c r="BJD80" s="242"/>
      <c r="BJE80" s="242"/>
      <c r="BJF80" s="242"/>
      <c r="BJG80" s="242"/>
      <c r="BJH80" s="242"/>
      <c r="BJI80" s="242"/>
      <c r="BJJ80" s="242"/>
      <c r="BJK80" s="242"/>
      <c r="BJL80" s="242"/>
      <c r="BJM80" s="242"/>
      <c r="BJN80" s="242"/>
      <c r="BJO80" s="242"/>
      <c r="BJP80" s="242"/>
      <c r="BJQ80" s="242"/>
      <c r="BJR80" s="242"/>
      <c r="BJS80" s="242"/>
      <c r="BJT80" s="242"/>
      <c r="BJU80" s="242"/>
      <c r="BJV80" s="242"/>
      <c r="BJW80" s="242"/>
      <c r="BJX80" s="242"/>
      <c r="BJY80" s="242"/>
      <c r="BJZ80" s="242"/>
      <c r="BKA80" s="242"/>
      <c r="BKB80" s="242"/>
      <c r="BKC80" s="242"/>
      <c r="BKD80" s="242"/>
      <c r="BKE80" s="242"/>
      <c r="BKF80" s="242"/>
      <c r="BKG80" s="242"/>
      <c r="BKH80" s="242"/>
      <c r="BKI80" s="242"/>
      <c r="BKJ80" s="242"/>
      <c r="BKK80" s="242"/>
      <c r="BKL80" s="242"/>
      <c r="BKM80" s="242"/>
      <c r="BKN80" s="242"/>
      <c r="BKO80" s="242"/>
      <c r="BKP80" s="242"/>
      <c r="BKQ80" s="242"/>
      <c r="BKR80" s="242"/>
      <c r="BKS80" s="242"/>
      <c r="BKT80" s="242"/>
      <c r="BKU80" s="242"/>
      <c r="BKV80" s="242"/>
      <c r="BKW80" s="242"/>
      <c r="BKX80" s="242"/>
      <c r="BKY80" s="242"/>
      <c r="BKZ80" s="242"/>
      <c r="BLA80" s="242"/>
      <c r="BLB80" s="242"/>
      <c r="BLC80" s="242"/>
      <c r="BLD80" s="242"/>
      <c r="BLE80" s="242"/>
      <c r="BLF80" s="242"/>
      <c r="BLG80" s="242"/>
      <c r="BLH80" s="242"/>
      <c r="BLI80" s="242"/>
      <c r="BLJ80" s="242"/>
      <c r="BLK80" s="242"/>
      <c r="BLL80" s="242"/>
      <c r="BLM80" s="242"/>
      <c r="BLN80" s="242"/>
      <c r="BLO80" s="242"/>
      <c r="BLP80" s="242"/>
      <c r="BLQ80" s="242"/>
      <c r="BLR80" s="242"/>
      <c r="BLS80" s="242"/>
      <c r="BLT80" s="242"/>
      <c r="BLU80" s="242"/>
      <c r="BLV80" s="242"/>
      <c r="BLW80" s="242"/>
      <c r="BLX80" s="242"/>
      <c r="BLY80" s="242"/>
      <c r="BLZ80" s="242"/>
      <c r="BMA80" s="242"/>
      <c r="BMB80" s="242"/>
      <c r="BMC80" s="242"/>
      <c r="BMD80" s="242"/>
      <c r="BME80" s="242"/>
      <c r="BMF80" s="242"/>
      <c r="BMG80" s="242"/>
      <c r="BMH80" s="242"/>
      <c r="BMI80" s="242"/>
      <c r="BMJ80" s="242"/>
      <c r="BMK80" s="242"/>
      <c r="BML80" s="242"/>
      <c r="BMM80" s="242"/>
      <c r="BMN80" s="242"/>
      <c r="BMO80" s="242"/>
      <c r="BMP80" s="242"/>
      <c r="BMQ80" s="242"/>
      <c r="BMR80" s="242"/>
      <c r="BMS80" s="242"/>
      <c r="BMT80" s="242"/>
      <c r="BMU80" s="242"/>
      <c r="BMV80" s="242"/>
      <c r="BMW80" s="242"/>
      <c r="BMX80" s="242"/>
      <c r="BMY80" s="242"/>
      <c r="BMZ80" s="242"/>
      <c r="BNA80" s="242"/>
      <c r="BNB80" s="242"/>
      <c r="BNC80" s="242"/>
      <c r="BND80" s="242"/>
      <c r="BNE80" s="242"/>
      <c r="BNF80" s="242"/>
      <c r="BNG80" s="242"/>
      <c r="BNH80" s="242"/>
      <c r="BNI80" s="242"/>
      <c r="BNJ80" s="242"/>
      <c r="BNK80" s="242"/>
      <c r="BNL80" s="242"/>
      <c r="BNM80" s="242"/>
      <c r="BNN80" s="242"/>
      <c r="BNO80" s="242"/>
      <c r="BNP80" s="242"/>
      <c r="BNQ80" s="242"/>
      <c r="BNR80" s="242"/>
      <c r="BNS80" s="242"/>
      <c r="BNT80" s="242"/>
      <c r="BNU80" s="242"/>
      <c r="BNV80" s="242"/>
      <c r="BNW80" s="242"/>
      <c r="BNX80" s="242"/>
      <c r="BNY80" s="242"/>
      <c r="BNZ80" s="242"/>
      <c r="BOA80" s="242"/>
      <c r="BOB80" s="242"/>
      <c r="BOC80" s="242"/>
      <c r="BOD80" s="242"/>
      <c r="BOE80" s="242"/>
      <c r="BOF80" s="242"/>
      <c r="BOG80" s="242"/>
      <c r="BOH80" s="242"/>
      <c r="BOI80" s="242"/>
      <c r="BOJ80" s="242"/>
      <c r="BOK80" s="242"/>
      <c r="BOL80" s="242"/>
      <c r="BOM80" s="242"/>
      <c r="BON80" s="242"/>
      <c r="BOO80" s="242"/>
      <c r="BOP80" s="242"/>
      <c r="BOQ80" s="242"/>
      <c r="BOR80" s="242"/>
      <c r="BOS80" s="242"/>
      <c r="BOT80" s="242"/>
      <c r="BOU80" s="242"/>
      <c r="BOV80" s="242"/>
      <c r="BOW80" s="242"/>
      <c r="BOX80" s="242"/>
      <c r="BOY80" s="242"/>
      <c r="BOZ80" s="242"/>
      <c r="BPA80" s="242"/>
      <c r="BPB80" s="242"/>
      <c r="BPC80" s="242"/>
      <c r="BPD80" s="242"/>
      <c r="BPE80" s="242"/>
      <c r="BPF80" s="242"/>
      <c r="BPG80" s="242"/>
      <c r="BPH80" s="242"/>
      <c r="BPI80" s="242"/>
      <c r="BPJ80" s="242"/>
      <c r="BPK80" s="242"/>
      <c r="BPL80" s="242"/>
      <c r="BPM80" s="242"/>
      <c r="BPN80" s="242"/>
      <c r="BPO80" s="242"/>
      <c r="BPP80" s="242"/>
      <c r="BPQ80" s="242"/>
      <c r="BPR80" s="242"/>
      <c r="BPS80" s="242"/>
      <c r="BPT80" s="242"/>
      <c r="BPU80" s="242"/>
      <c r="BPV80" s="242"/>
      <c r="BPW80" s="242"/>
      <c r="BPX80" s="242"/>
      <c r="BPY80" s="242"/>
      <c r="BPZ80" s="242"/>
      <c r="BQA80" s="242"/>
      <c r="BQB80" s="242"/>
      <c r="BQC80" s="242"/>
      <c r="BQD80" s="242"/>
      <c r="BQE80" s="242"/>
      <c r="BQF80" s="242"/>
      <c r="BQG80" s="242"/>
      <c r="BQH80" s="242"/>
      <c r="BQI80" s="242"/>
      <c r="BQJ80" s="242"/>
      <c r="BQK80" s="242"/>
      <c r="BQL80" s="242"/>
      <c r="BQM80" s="242"/>
      <c r="BQN80" s="242"/>
      <c r="BQO80" s="242"/>
      <c r="BQP80" s="242"/>
      <c r="BQQ80" s="242"/>
      <c r="BQR80" s="242"/>
      <c r="BQS80" s="242"/>
      <c r="BQT80" s="242"/>
      <c r="BQU80" s="242"/>
      <c r="BQV80" s="242"/>
      <c r="BQW80" s="242"/>
      <c r="BQX80" s="242"/>
      <c r="BQY80" s="242"/>
      <c r="BQZ80" s="242"/>
      <c r="BRA80" s="242"/>
      <c r="BRB80" s="242"/>
      <c r="BRC80" s="242"/>
      <c r="BRD80" s="242"/>
      <c r="BRE80" s="242"/>
      <c r="BRF80" s="242"/>
      <c r="BRG80" s="242"/>
      <c r="BRH80" s="242"/>
      <c r="BRI80" s="242"/>
      <c r="BRJ80" s="242"/>
      <c r="BRK80" s="242"/>
      <c r="BRL80" s="242"/>
      <c r="BRM80" s="242"/>
      <c r="BRN80" s="242"/>
      <c r="BRO80" s="242"/>
      <c r="BRP80" s="242"/>
      <c r="BRQ80" s="242"/>
      <c r="BRR80" s="242"/>
      <c r="BRS80" s="242"/>
      <c r="BRT80" s="242"/>
      <c r="BRU80" s="242"/>
      <c r="BRV80" s="242"/>
      <c r="BRW80" s="242"/>
      <c r="BRX80" s="242"/>
      <c r="BRY80" s="242"/>
      <c r="BRZ80" s="242"/>
      <c r="BSA80" s="242"/>
      <c r="BSB80" s="242"/>
      <c r="BSC80" s="242"/>
      <c r="BSD80" s="242"/>
      <c r="BSE80" s="242"/>
      <c r="BSF80" s="242"/>
      <c r="BSG80" s="242"/>
      <c r="BSH80" s="242"/>
      <c r="BSI80" s="242"/>
      <c r="BSJ80" s="242"/>
      <c r="BSK80" s="242"/>
      <c r="BSL80" s="242"/>
      <c r="BSM80" s="242"/>
      <c r="BSN80" s="242"/>
      <c r="BSO80" s="242"/>
      <c r="BSP80" s="242"/>
      <c r="BSQ80" s="242"/>
      <c r="BSR80" s="242"/>
      <c r="BSS80" s="242"/>
      <c r="BST80" s="242"/>
      <c r="BSU80" s="242"/>
      <c r="BSV80" s="242"/>
      <c r="BSW80" s="242"/>
      <c r="BSX80" s="242"/>
      <c r="BSY80" s="242"/>
      <c r="BSZ80" s="242"/>
      <c r="BTA80" s="242"/>
      <c r="BTB80" s="242"/>
      <c r="BTC80" s="242"/>
      <c r="BTD80" s="242"/>
      <c r="BTE80" s="242"/>
      <c r="BTF80" s="242"/>
      <c r="BTG80" s="242"/>
      <c r="BTH80" s="242"/>
      <c r="BTI80" s="242"/>
      <c r="BTJ80" s="242"/>
      <c r="BTK80" s="242"/>
      <c r="BTL80" s="242"/>
      <c r="BTM80" s="242"/>
      <c r="BTN80" s="242"/>
      <c r="BTO80" s="242"/>
      <c r="BTP80" s="242"/>
      <c r="BTQ80" s="242"/>
      <c r="BTR80" s="242"/>
      <c r="BTS80" s="242"/>
      <c r="BTT80" s="242"/>
      <c r="BTU80" s="242"/>
      <c r="BTV80" s="242"/>
      <c r="BTW80" s="242"/>
      <c r="BTX80" s="242"/>
      <c r="BTY80" s="242"/>
      <c r="BTZ80" s="242"/>
      <c r="BUA80" s="242"/>
      <c r="BUB80" s="242"/>
      <c r="BUC80" s="242"/>
      <c r="BUD80" s="242"/>
      <c r="BUE80" s="242"/>
      <c r="BUF80" s="242"/>
      <c r="BUG80" s="242"/>
      <c r="BUH80" s="242"/>
      <c r="BUI80" s="242"/>
      <c r="BUJ80" s="242"/>
      <c r="BUK80" s="242"/>
      <c r="BUL80" s="242"/>
      <c r="BUM80" s="242"/>
      <c r="BUN80" s="242"/>
      <c r="BUO80" s="242"/>
      <c r="BUP80" s="242"/>
      <c r="BUQ80" s="242"/>
      <c r="BUR80" s="242"/>
      <c r="BUS80" s="242"/>
      <c r="BUT80" s="242"/>
      <c r="BUU80" s="242"/>
      <c r="BUV80" s="242"/>
      <c r="BUW80" s="242"/>
      <c r="BUX80" s="242"/>
      <c r="BUY80" s="242"/>
      <c r="BUZ80" s="242"/>
      <c r="BVA80" s="242"/>
      <c r="BVB80" s="242"/>
      <c r="BVC80" s="242"/>
      <c r="BVD80" s="242"/>
      <c r="BVE80" s="242"/>
      <c r="BVF80" s="242"/>
      <c r="BVG80" s="242"/>
      <c r="BVH80" s="242"/>
      <c r="BVI80" s="242"/>
      <c r="BVJ80" s="242"/>
      <c r="BVK80" s="242"/>
      <c r="BVL80" s="242"/>
      <c r="BVM80" s="242"/>
      <c r="BVN80" s="242"/>
      <c r="BVO80" s="242"/>
      <c r="BVP80" s="242"/>
      <c r="BVQ80" s="242"/>
      <c r="BVR80" s="242"/>
      <c r="BVS80" s="242"/>
      <c r="BVT80" s="242"/>
      <c r="BVU80" s="242"/>
      <c r="BVV80" s="242"/>
      <c r="BVW80" s="242"/>
      <c r="BVX80" s="242"/>
      <c r="BVY80" s="242"/>
      <c r="BVZ80" s="242"/>
      <c r="BWA80" s="242"/>
      <c r="BWB80" s="242"/>
      <c r="BWC80" s="242"/>
      <c r="BWD80" s="242"/>
      <c r="BWE80" s="242"/>
      <c r="BWF80" s="242"/>
      <c r="BWG80" s="242"/>
      <c r="BWH80" s="242"/>
      <c r="BWI80" s="242"/>
      <c r="BWJ80" s="242"/>
      <c r="BWK80" s="242"/>
      <c r="BWL80" s="242"/>
      <c r="BWM80" s="242"/>
      <c r="BWN80" s="242"/>
      <c r="BWO80" s="242"/>
      <c r="BWP80" s="242"/>
      <c r="BWQ80" s="242"/>
      <c r="BWR80" s="242"/>
      <c r="BWS80" s="242"/>
      <c r="BWT80" s="242"/>
      <c r="BWU80" s="242"/>
      <c r="BWV80" s="242"/>
      <c r="BWW80" s="242"/>
      <c r="BWX80" s="242"/>
      <c r="BWY80" s="242"/>
      <c r="BWZ80" s="242"/>
      <c r="BXA80" s="242"/>
      <c r="BXB80" s="242"/>
      <c r="BXC80" s="242"/>
      <c r="BXD80" s="242"/>
      <c r="BXE80" s="242"/>
      <c r="BXF80" s="242"/>
      <c r="BXG80" s="242"/>
      <c r="BXH80" s="242"/>
      <c r="BXI80" s="242"/>
      <c r="BXJ80" s="242"/>
      <c r="BXK80" s="242"/>
      <c r="BXL80" s="242"/>
      <c r="BXM80" s="242"/>
      <c r="BXN80" s="242"/>
      <c r="BXO80" s="242"/>
      <c r="BXP80" s="242"/>
      <c r="BXQ80" s="242"/>
      <c r="BXR80" s="242"/>
      <c r="BXS80" s="242"/>
      <c r="BXT80" s="242"/>
      <c r="BXU80" s="242"/>
      <c r="BXV80" s="242"/>
      <c r="BXW80" s="242"/>
      <c r="BXX80" s="242"/>
      <c r="BXY80" s="242"/>
      <c r="BXZ80" s="242"/>
      <c r="BYA80" s="242"/>
      <c r="BYB80" s="242"/>
      <c r="BYC80" s="242"/>
      <c r="BYD80" s="242"/>
      <c r="BYE80" s="242"/>
      <c r="BYF80" s="242"/>
      <c r="BYG80" s="242"/>
      <c r="BYH80" s="242"/>
      <c r="BYI80" s="242"/>
      <c r="BYJ80" s="242"/>
      <c r="BYK80" s="242"/>
      <c r="BYL80" s="242"/>
      <c r="BYM80" s="242"/>
      <c r="BYN80" s="242"/>
      <c r="BYO80" s="242"/>
      <c r="BYP80" s="242"/>
      <c r="BYQ80" s="242"/>
      <c r="BYR80" s="242"/>
      <c r="BYS80" s="242"/>
      <c r="BYT80" s="242"/>
      <c r="BYU80" s="242"/>
      <c r="BYV80" s="242"/>
      <c r="BYW80" s="242"/>
      <c r="BYX80" s="242"/>
      <c r="BYY80" s="242"/>
      <c r="BYZ80" s="242"/>
      <c r="BZA80" s="242"/>
      <c r="BZB80" s="242"/>
      <c r="BZC80" s="242"/>
      <c r="BZD80" s="242"/>
      <c r="BZE80" s="242"/>
      <c r="BZF80" s="242"/>
      <c r="BZG80" s="242"/>
      <c r="BZH80" s="242"/>
      <c r="BZI80" s="242"/>
      <c r="BZJ80" s="242"/>
      <c r="BZK80" s="242"/>
      <c r="BZL80" s="242"/>
      <c r="BZM80" s="242"/>
      <c r="BZN80" s="242"/>
      <c r="BZO80" s="242"/>
      <c r="BZP80" s="242"/>
      <c r="BZQ80" s="242"/>
      <c r="BZR80" s="242"/>
      <c r="BZS80" s="242"/>
      <c r="BZT80" s="242"/>
      <c r="BZU80" s="242"/>
      <c r="BZV80" s="242"/>
      <c r="BZW80" s="242"/>
      <c r="BZX80" s="242"/>
      <c r="BZY80" s="242"/>
      <c r="BZZ80" s="242"/>
      <c r="CAA80" s="242"/>
      <c r="CAB80" s="242"/>
      <c r="CAC80" s="242"/>
      <c r="CAD80" s="242"/>
      <c r="CAE80" s="242"/>
      <c r="CAF80" s="242"/>
      <c r="CAG80" s="242"/>
      <c r="CAH80" s="242"/>
      <c r="CAI80" s="242"/>
      <c r="CAJ80" s="242"/>
      <c r="CAK80" s="242"/>
      <c r="CAL80" s="242"/>
      <c r="CAM80" s="242"/>
      <c r="CAN80" s="242"/>
      <c r="CAO80" s="242"/>
      <c r="CAP80" s="242"/>
      <c r="CAQ80" s="242"/>
      <c r="CAR80" s="242"/>
      <c r="CAS80" s="242"/>
      <c r="CAT80" s="242"/>
      <c r="CAU80" s="242"/>
      <c r="CAV80" s="242"/>
      <c r="CAW80" s="242"/>
      <c r="CAX80" s="242"/>
      <c r="CAY80" s="242"/>
      <c r="CAZ80" s="242"/>
      <c r="CBA80" s="242"/>
      <c r="CBB80" s="242"/>
      <c r="CBC80" s="242"/>
      <c r="CBD80" s="242"/>
      <c r="CBE80" s="242"/>
      <c r="CBF80" s="242"/>
      <c r="CBG80" s="242"/>
      <c r="CBH80" s="242"/>
      <c r="CBI80" s="242"/>
      <c r="CBJ80" s="242"/>
      <c r="CBK80" s="242"/>
      <c r="CBL80" s="242"/>
      <c r="CBM80" s="242"/>
      <c r="CBN80" s="242"/>
      <c r="CBO80" s="242"/>
      <c r="CBP80" s="242"/>
      <c r="CBQ80" s="242"/>
      <c r="CBR80" s="242"/>
      <c r="CBS80" s="242"/>
      <c r="CBT80" s="242"/>
      <c r="CBU80" s="242"/>
      <c r="CBV80" s="242"/>
      <c r="CBW80" s="242"/>
      <c r="CBX80" s="242"/>
      <c r="CBY80" s="242"/>
      <c r="CBZ80" s="242"/>
      <c r="CCA80" s="242"/>
      <c r="CCB80" s="242"/>
      <c r="CCC80" s="242"/>
      <c r="CCD80" s="242"/>
      <c r="CCE80" s="242"/>
      <c r="CCF80" s="242"/>
      <c r="CCG80" s="242"/>
      <c r="CCH80" s="242"/>
      <c r="CCI80" s="242"/>
      <c r="CCJ80" s="242"/>
      <c r="CCK80" s="242"/>
      <c r="CCL80" s="242"/>
      <c r="CCM80" s="242"/>
      <c r="CCN80" s="242"/>
      <c r="CCO80" s="242"/>
      <c r="CCP80" s="242"/>
      <c r="CCQ80" s="242"/>
      <c r="CCR80" s="242"/>
      <c r="CCS80" s="242"/>
      <c r="CCT80" s="242"/>
      <c r="CCU80" s="242"/>
      <c r="CCV80" s="242"/>
      <c r="CCW80" s="242"/>
      <c r="CCX80" s="242"/>
      <c r="CCY80" s="242"/>
      <c r="CCZ80" s="242"/>
      <c r="CDA80" s="242"/>
      <c r="CDB80" s="242"/>
      <c r="CDC80" s="242"/>
      <c r="CDD80" s="242"/>
      <c r="CDE80" s="242"/>
      <c r="CDF80" s="242"/>
      <c r="CDG80" s="242"/>
      <c r="CDH80" s="242"/>
      <c r="CDI80" s="242"/>
      <c r="CDJ80" s="242"/>
      <c r="CDK80" s="242"/>
      <c r="CDL80" s="242"/>
      <c r="CDM80" s="242"/>
      <c r="CDN80" s="242"/>
      <c r="CDO80" s="242"/>
      <c r="CDP80" s="242"/>
      <c r="CDQ80" s="242"/>
      <c r="CDR80" s="242"/>
      <c r="CDS80" s="242"/>
      <c r="CDT80" s="242"/>
      <c r="CDU80" s="242"/>
      <c r="CDV80" s="242"/>
      <c r="CDW80" s="242"/>
      <c r="CDX80" s="242"/>
      <c r="CDY80" s="242"/>
      <c r="CDZ80" s="242"/>
      <c r="CEA80" s="242"/>
      <c r="CEB80" s="242"/>
      <c r="CEC80" s="242"/>
      <c r="CED80" s="242"/>
      <c r="CEE80" s="242"/>
      <c r="CEF80" s="242"/>
      <c r="CEG80" s="242"/>
      <c r="CEH80" s="242"/>
      <c r="CEI80" s="242"/>
      <c r="CEJ80" s="242"/>
      <c r="CEK80" s="242"/>
      <c r="CEL80" s="242"/>
      <c r="CEM80" s="242"/>
      <c r="CEN80" s="242"/>
      <c r="CEO80" s="242"/>
      <c r="CEP80" s="242"/>
      <c r="CEQ80" s="242"/>
      <c r="CER80" s="242"/>
      <c r="CES80" s="242"/>
      <c r="CET80" s="242"/>
      <c r="CEU80" s="242"/>
      <c r="CEV80" s="242"/>
      <c r="CEW80" s="242"/>
      <c r="CEX80" s="242"/>
      <c r="CEY80" s="242"/>
      <c r="CEZ80" s="242"/>
      <c r="CFA80" s="242"/>
      <c r="CFB80" s="242"/>
      <c r="CFC80" s="242"/>
      <c r="CFD80" s="242"/>
      <c r="CFE80" s="242"/>
      <c r="CFF80" s="242"/>
      <c r="CFG80" s="242"/>
      <c r="CFH80" s="242"/>
      <c r="CFI80" s="242"/>
      <c r="CFJ80" s="242"/>
      <c r="CFK80" s="242"/>
      <c r="CFL80" s="242"/>
      <c r="CFM80" s="242"/>
      <c r="CFN80" s="242"/>
      <c r="CFO80" s="242"/>
      <c r="CFP80" s="242"/>
      <c r="CFQ80" s="242"/>
      <c r="CFR80" s="242"/>
      <c r="CFS80" s="242"/>
      <c r="CFT80" s="242"/>
      <c r="CFU80" s="242"/>
      <c r="CFV80" s="242"/>
      <c r="CFW80" s="242"/>
      <c r="CFX80" s="242"/>
      <c r="CFY80" s="242"/>
      <c r="CFZ80" s="242"/>
      <c r="CGA80" s="242"/>
      <c r="CGB80" s="242"/>
      <c r="CGC80" s="242"/>
      <c r="CGD80" s="242"/>
      <c r="CGE80" s="242"/>
      <c r="CGF80" s="242"/>
      <c r="CGG80" s="242"/>
      <c r="CGH80" s="242"/>
      <c r="CGI80" s="242"/>
      <c r="CGJ80" s="242"/>
      <c r="CGK80" s="242"/>
      <c r="CGL80" s="242"/>
      <c r="CGM80" s="242"/>
      <c r="CGN80" s="242"/>
      <c r="CGO80" s="242"/>
      <c r="CGP80" s="242"/>
      <c r="CGQ80" s="242"/>
      <c r="CGR80" s="242"/>
      <c r="CGS80" s="242"/>
      <c r="CGT80" s="242"/>
      <c r="CGU80" s="242"/>
      <c r="CGV80" s="242"/>
      <c r="CGW80" s="242"/>
      <c r="CGX80" s="242"/>
      <c r="CGY80" s="242"/>
      <c r="CGZ80" s="242"/>
      <c r="CHA80" s="242"/>
      <c r="CHB80" s="242"/>
      <c r="CHC80" s="242"/>
      <c r="CHD80" s="242"/>
      <c r="CHE80" s="242"/>
      <c r="CHF80" s="242"/>
      <c r="CHG80" s="242"/>
      <c r="CHH80" s="242"/>
      <c r="CHI80" s="242"/>
      <c r="CHJ80" s="242"/>
      <c r="CHK80" s="242"/>
      <c r="CHL80" s="242"/>
      <c r="CHM80" s="242"/>
      <c r="CHN80" s="242"/>
      <c r="CHO80" s="242"/>
      <c r="CHP80" s="242"/>
      <c r="CHQ80" s="242"/>
      <c r="CHR80" s="242"/>
      <c r="CHS80" s="242"/>
      <c r="CHT80" s="242"/>
      <c r="CHU80" s="242"/>
      <c r="CHV80" s="242"/>
      <c r="CHW80" s="242"/>
      <c r="CHX80" s="242"/>
      <c r="CHY80" s="242"/>
      <c r="CHZ80" s="242"/>
      <c r="CIA80" s="242"/>
      <c r="CIB80" s="242"/>
      <c r="CIC80" s="242"/>
      <c r="CID80" s="242"/>
      <c r="CIE80" s="242"/>
      <c r="CIF80" s="242"/>
      <c r="CIG80" s="242"/>
      <c r="CIH80" s="242"/>
      <c r="CII80" s="242"/>
      <c r="CIJ80" s="242"/>
      <c r="CIK80" s="242"/>
      <c r="CIL80" s="242"/>
      <c r="CIM80" s="242"/>
      <c r="CIN80" s="242"/>
      <c r="CIO80" s="242"/>
      <c r="CIP80" s="242"/>
      <c r="CIQ80" s="242"/>
      <c r="CIR80" s="242"/>
      <c r="CIS80" s="242"/>
      <c r="CIT80" s="242"/>
      <c r="CIU80" s="242"/>
      <c r="CIV80" s="242"/>
      <c r="CIW80" s="242"/>
      <c r="CIX80" s="242"/>
      <c r="CIY80" s="242"/>
      <c r="CIZ80" s="242"/>
      <c r="CJA80" s="242"/>
      <c r="CJB80" s="242"/>
      <c r="CJC80" s="242"/>
      <c r="CJD80" s="242"/>
      <c r="CJE80" s="242"/>
      <c r="CJF80" s="242"/>
      <c r="CJG80" s="242"/>
      <c r="CJH80" s="242"/>
      <c r="CJI80" s="242"/>
      <c r="CJJ80" s="242"/>
      <c r="CJK80" s="242"/>
      <c r="CJL80" s="242"/>
      <c r="CJM80" s="242"/>
      <c r="CJN80" s="242"/>
      <c r="CJO80" s="242"/>
      <c r="CJP80" s="242"/>
      <c r="CJQ80" s="242"/>
      <c r="CJR80" s="242"/>
      <c r="CJS80" s="242"/>
      <c r="CJT80" s="242"/>
      <c r="CJU80" s="242"/>
      <c r="CJV80" s="242"/>
      <c r="CJW80" s="242"/>
      <c r="CJX80" s="242"/>
      <c r="CJY80" s="242"/>
      <c r="CJZ80" s="242"/>
      <c r="CKA80" s="242"/>
      <c r="CKB80" s="242"/>
      <c r="CKC80" s="242"/>
      <c r="CKD80" s="242"/>
      <c r="CKE80" s="242"/>
      <c r="CKF80" s="242"/>
      <c r="CKG80" s="242"/>
      <c r="CKH80" s="242"/>
      <c r="CKI80" s="242"/>
      <c r="CKJ80" s="242"/>
      <c r="CKK80" s="242"/>
      <c r="CKL80" s="242"/>
      <c r="CKM80" s="242"/>
      <c r="CKN80" s="242"/>
      <c r="CKO80" s="242"/>
      <c r="CKP80" s="242"/>
      <c r="CKQ80" s="242"/>
      <c r="CKR80" s="242"/>
      <c r="CKS80" s="242"/>
      <c r="CKT80" s="242"/>
      <c r="CKU80" s="242"/>
      <c r="CKV80" s="242"/>
      <c r="CKW80" s="242"/>
      <c r="CKX80" s="242"/>
      <c r="CKY80" s="242"/>
      <c r="CKZ80" s="242"/>
      <c r="CLA80" s="242"/>
      <c r="CLB80" s="242"/>
      <c r="CLC80" s="242"/>
      <c r="CLD80" s="242"/>
      <c r="CLE80" s="242"/>
      <c r="CLF80" s="242"/>
      <c r="CLG80" s="242"/>
      <c r="CLH80" s="242"/>
      <c r="CLI80" s="242"/>
      <c r="CLJ80" s="242"/>
      <c r="CLK80" s="242"/>
      <c r="CLL80" s="242"/>
      <c r="CLM80" s="242"/>
      <c r="CLN80" s="242"/>
      <c r="CLO80" s="242"/>
      <c r="CLP80" s="242"/>
      <c r="CLQ80" s="242"/>
      <c r="CLR80" s="242"/>
      <c r="CLS80" s="242"/>
      <c r="CLT80" s="242"/>
      <c r="CLU80" s="242"/>
      <c r="CLV80" s="242"/>
      <c r="CLW80" s="242"/>
      <c r="CLX80" s="242"/>
      <c r="CLY80" s="242"/>
      <c r="CLZ80" s="242"/>
      <c r="CMA80" s="242"/>
      <c r="CMB80" s="242"/>
      <c r="CMC80" s="242"/>
      <c r="CMD80" s="242"/>
      <c r="CME80" s="242"/>
      <c r="CMF80" s="242"/>
      <c r="CMG80" s="242"/>
      <c r="CMH80" s="242"/>
      <c r="CMI80" s="242"/>
      <c r="CMJ80" s="242"/>
      <c r="CMK80" s="242"/>
      <c r="CML80" s="242"/>
      <c r="CMM80" s="242"/>
      <c r="CMN80" s="242"/>
      <c r="CMO80" s="242"/>
      <c r="CMP80" s="242"/>
      <c r="CMQ80" s="242"/>
      <c r="CMR80" s="242"/>
      <c r="CMS80" s="242"/>
      <c r="CMT80" s="242"/>
      <c r="CMU80" s="242"/>
      <c r="CMV80" s="242"/>
      <c r="CMW80" s="242"/>
      <c r="CMX80" s="242"/>
      <c r="CMY80" s="242"/>
      <c r="CMZ80" s="242"/>
      <c r="CNA80" s="242"/>
      <c r="CNB80" s="242"/>
      <c r="CNC80" s="242"/>
      <c r="CND80" s="242"/>
      <c r="CNE80" s="242"/>
      <c r="CNF80" s="242"/>
      <c r="CNG80" s="242"/>
      <c r="CNH80" s="242"/>
      <c r="CNI80" s="242"/>
      <c r="CNJ80" s="242"/>
      <c r="CNK80" s="242"/>
      <c r="CNL80" s="242"/>
      <c r="CNM80" s="242"/>
      <c r="CNN80" s="242"/>
      <c r="CNO80" s="242"/>
      <c r="CNP80" s="242"/>
      <c r="CNQ80" s="242"/>
      <c r="CNR80" s="242"/>
      <c r="CNS80" s="242"/>
      <c r="CNT80" s="242"/>
      <c r="CNU80" s="242"/>
      <c r="CNV80" s="242"/>
      <c r="CNW80" s="242"/>
      <c r="CNX80" s="242"/>
      <c r="CNY80" s="242"/>
      <c r="CNZ80" s="242"/>
      <c r="COA80" s="242"/>
      <c r="COB80" s="242"/>
      <c r="COC80" s="242"/>
      <c r="COD80" s="242"/>
      <c r="COE80" s="242"/>
      <c r="COF80" s="242"/>
      <c r="COG80" s="242"/>
      <c r="COH80" s="242"/>
      <c r="COI80" s="242"/>
      <c r="COJ80" s="242"/>
      <c r="COK80" s="242"/>
      <c r="COL80" s="242"/>
      <c r="COM80" s="242"/>
      <c r="CON80" s="242"/>
      <c r="COO80" s="242"/>
      <c r="COP80" s="242"/>
      <c r="COQ80" s="242"/>
      <c r="COR80" s="242"/>
      <c r="COS80" s="242"/>
      <c r="COT80" s="242"/>
      <c r="COU80" s="242"/>
      <c r="COV80" s="242"/>
      <c r="COW80" s="242"/>
      <c r="COX80" s="242"/>
      <c r="COY80" s="242"/>
      <c r="COZ80" s="242"/>
      <c r="CPA80" s="242"/>
      <c r="CPB80" s="242"/>
      <c r="CPC80" s="242"/>
      <c r="CPD80" s="242"/>
      <c r="CPE80" s="242"/>
      <c r="CPF80" s="242"/>
      <c r="CPG80" s="242"/>
      <c r="CPH80" s="242"/>
      <c r="CPI80" s="242"/>
      <c r="CPJ80" s="242"/>
      <c r="CPK80" s="242"/>
      <c r="CPL80" s="242"/>
      <c r="CPM80" s="242"/>
      <c r="CPN80" s="242"/>
      <c r="CPO80" s="242"/>
      <c r="CPP80" s="242"/>
      <c r="CPQ80" s="242"/>
      <c r="CPR80" s="242"/>
      <c r="CPS80" s="242"/>
      <c r="CPT80" s="242"/>
      <c r="CPU80" s="242"/>
      <c r="CPV80" s="242"/>
      <c r="CPW80" s="242"/>
      <c r="CPX80" s="242"/>
      <c r="CPY80" s="242"/>
      <c r="CPZ80" s="242"/>
      <c r="CQA80" s="242"/>
      <c r="CQB80" s="242"/>
      <c r="CQC80" s="242"/>
      <c r="CQD80" s="242"/>
      <c r="CQE80" s="242"/>
      <c r="CQF80" s="242"/>
      <c r="CQG80" s="242"/>
      <c r="CQH80" s="242"/>
      <c r="CQI80" s="242"/>
      <c r="CQJ80" s="242"/>
      <c r="CQK80" s="242"/>
      <c r="CQL80" s="242"/>
      <c r="CQM80" s="242"/>
      <c r="CQN80" s="242"/>
      <c r="CQO80" s="242"/>
      <c r="CQP80" s="242"/>
      <c r="CQQ80" s="242"/>
      <c r="CQR80" s="242"/>
      <c r="CQS80" s="242"/>
      <c r="CQT80" s="242"/>
      <c r="CQU80" s="242"/>
      <c r="CQV80" s="242"/>
      <c r="CQW80" s="242"/>
      <c r="CQX80" s="242"/>
      <c r="CQY80" s="242"/>
      <c r="CQZ80" s="242"/>
      <c r="CRA80" s="242"/>
      <c r="CRB80" s="242"/>
      <c r="CRC80" s="242"/>
      <c r="CRD80" s="242"/>
      <c r="CRE80" s="242"/>
      <c r="CRF80" s="242"/>
      <c r="CRG80" s="242"/>
      <c r="CRH80" s="242"/>
      <c r="CRI80" s="242"/>
      <c r="CRJ80" s="242"/>
      <c r="CRK80" s="242"/>
      <c r="CRL80" s="242"/>
      <c r="CRM80" s="242"/>
      <c r="CRN80" s="242"/>
      <c r="CRO80" s="242"/>
      <c r="CRP80" s="242"/>
      <c r="CRQ80" s="242"/>
      <c r="CRR80" s="242"/>
      <c r="CRS80" s="242"/>
      <c r="CRT80" s="242"/>
      <c r="CRU80" s="242"/>
      <c r="CRV80" s="242"/>
      <c r="CRW80" s="242"/>
      <c r="CRX80" s="242"/>
      <c r="CRY80" s="242"/>
      <c r="CRZ80" s="242"/>
      <c r="CSA80" s="242"/>
      <c r="CSB80" s="242"/>
      <c r="CSC80" s="242"/>
      <c r="CSD80" s="242"/>
      <c r="CSE80" s="242"/>
      <c r="CSF80" s="242"/>
      <c r="CSG80" s="242"/>
      <c r="CSH80" s="242"/>
      <c r="CSI80" s="242"/>
      <c r="CSJ80" s="242"/>
      <c r="CSK80" s="242"/>
      <c r="CSL80" s="242"/>
      <c r="CSM80" s="242"/>
      <c r="CSN80" s="242"/>
      <c r="CSO80" s="242"/>
      <c r="CSP80" s="242"/>
      <c r="CSQ80" s="242"/>
      <c r="CSR80" s="242"/>
      <c r="CSS80" s="242"/>
      <c r="CST80" s="242"/>
      <c r="CSU80" s="242"/>
      <c r="CSV80" s="242"/>
      <c r="CSW80" s="242"/>
      <c r="CSX80" s="242"/>
      <c r="CSY80" s="242"/>
      <c r="CSZ80" s="242"/>
      <c r="CTA80" s="242"/>
      <c r="CTB80" s="242"/>
      <c r="CTC80" s="242"/>
      <c r="CTD80" s="242"/>
      <c r="CTE80" s="242"/>
      <c r="CTF80" s="242"/>
      <c r="CTG80" s="242"/>
      <c r="CTH80" s="242"/>
      <c r="CTI80" s="242"/>
      <c r="CTJ80" s="242"/>
      <c r="CTK80" s="242"/>
      <c r="CTL80" s="242"/>
      <c r="CTM80" s="242"/>
      <c r="CTN80" s="242"/>
      <c r="CTO80" s="242"/>
      <c r="CTP80" s="242"/>
      <c r="CTQ80" s="242"/>
      <c r="CTR80" s="242"/>
      <c r="CTS80" s="242"/>
      <c r="CTT80" s="242"/>
      <c r="CTU80" s="242"/>
      <c r="CTV80" s="242"/>
      <c r="CTW80" s="242"/>
      <c r="CTX80" s="242"/>
      <c r="CTY80" s="242"/>
      <c r="CTZ80" s="242"/>
      <c r="CUA80" s="242"/>
      <c r="CUB80" s="242"/>
      <c r="CUC80" s="242"/>
      <c r="CUD80" s="242"/>
      <c r="CUE80" s="242"/>
      <c r="CUF80" s="242"/>
      <c r="CUG80" s="242"/>
      <c r="CUH80" s="242"/>
      <c r="CUI80" s="242"/>
      <c r="CUJ80" s="242"/>
      <c r="CUK80" s="242"/>
      <c r="CUL80" s="242"/>
      <c r="CUM80" s="242"/>
      <c r="CUN80" s="242"/>
      <c r="CUO80" s="242"/>
      <c r="CUP80" s="242"/>
      <c r="CUQ80" s="242"/>
      <c r="CUR80" s="242"/>
      <c r="CUS80" s="242"/>
      <c r="CUT80" s="242"/>
      <c r="CUU80" s="242"/>
      <c r="CUV80" s="242"/>
      <c r="CUW80" s="242"/>
      <c r="CUX80" s="242"/>
      <c r="CUY80" s="242"/>
      <c r="CUZ80" s="242"/>
      <c r="CVA80" s="242"/>
      <c r="CVB80" s="242"/>
      <c r="CVC80" s="242"/>
      <c r="CVD80" s="242"/>
      <c r="CVE80" s="242"/>
      <c r="CVF80" s="242"/>
      <c r="CVG80" s="242"/>
      <c r="CVH80" s="242"/>
      <c r="CVI80" s="242"/>
      <c r="CVJ80" s="242"/>
      <c r="CVK80" s="242"/>
      <c r="CVL80" s="242"/>
      <c r="CVM80" s="242"/>
      <c r="CVN80" s="242"/>
      <c r="CVO80" s="242"/>
      <c r="CVP80" s="242"/>
      <c r="CVQ80" s="242"/>
      <c r="CVR80" s="242"/>
      <c r="CVS80" s="242"/>
      <c r="CVT80" s="242"/>
      <c r="CVU80" s="242"/>
      <c r="CVV80" s="242"/>
      <c r="CVW80" s="242"/>
      <c r="CVX80" s="242"/>
      <c r="CVY80" s="242"/>
      <c r="CVZ80" s="242"/>
      <c r="CWA80" s="242"/>
      <c r="CWB80" s="242"/>
      <c r="CWC80" s="242"/>
      <c r="CWD80" s="242"/>
      <c r="CWE80" s="242"/>
      <c r="CWF80" s="242"/>
      <c r="CWG80" s="242"/>
      <c r="CWH80" s="242"/>
      <c r="CWI80" s="242"/>
      <c r="CWJ80" s="242"/>
      <c r="CWK80" s="242"/>
      <c r="CWL80" s="242"/>
      <c r="CWM80" s="242"/>
      <c r="CWN80" s="242"/>
      <c r="CWO80" s="242"/>
      <c r="CWP80" s="242"/>
      <c r="CWQ80" s="242"/>
      <c r="CWR80" s="242"/>
      <c r="CWS80" s="242"/>
      <c r="CWT80" s="242"/>
      <c r="CWU80" s="242"/>
      <c r="CWV80" s="242"/>
      <c r="CWW80" s="242"/>
      <c r="CWX80" s="242"/>
      <c r="CWY80" s="242"/>
      <c r="CWZ80" s="242"/>
      <c r="CXA80" s="242"/>
      <c r="CXB80" s="242"/>
      <c r="CXC80" s="242"/>
      <c r="CXD80" s="242"/>
      <c r="CXE80" s="242"/>
      <c r="CXF80" s="242"/>
      <c r="CXG80" s="242"/>
      <c r="CXH80" s="242"/>
      <c r="CXI80" s="242"/>
      <c r="CXJ80" s="242"/>
      <c r="CXK80" s="242"/>
      <c r="CXL80" s="242"/>
      <c r="CXM80" s="242"/>
      <c r="CXN80" s="242"/>
      <c r="CXO80" s="242"/>
      <c r="CXP80" s="242"/>
      <c r="CXQ80" s="242"/>
      <c r="CXR80" s="242"/>
      <c r="CXS80" s="242"/>
      <c r="CXT80" s="242"/>
      <c r="CXU80" s="242"/>
      <c r="CXV80" s="242"/>
      <c r="CXW80" s="242"/>
      <c r="CXX80" s="242"/>
      <c r="CXY80" s="242"/>
      <c r="CXZ80" s="242"/>
      <c r="CYA80" s="242"/>
      <c r="CYB80" s="242"/>
      <c r="CYC80" s="242"/>
      <c r="CYD80" s="242"/>
      <c r="CYE80" s="242"/>
      <c r="CYF80" s="242"/>
      <c r="CYG80" s="242"/>
      <c r="CYH80" s="242"/>
      <c r="CYI80" s="242"/>
      <c r="CYJ80" s="242"/>
      <c r="CYK80" s="242"/>
      <c r="CYL80" s="242"/>
      <c r="CYM80" s="242"/>
      <c r="CYN80" s="242"/>
      <c r="CYO80" s="242"/>
      <c r="CYP80" s="242"/>
      <c r="CYQ80" s="242"/>
      <c r="CYR80" s="242"/>
      <c r="CYS80" s="242"/>
      <c r="CYT80" s="242"/>
      <c r="CYU80" s="242"/>
      <c r="CYV80" s="242"/>
      <c r="CYW80" s="242"/>
      <c r="CYX80" s="242"/>
      <c r="CYY80" s="242"/>
      <c r="CYZ80" s="242"/>
      <c r="CZA80" s="242"/>
      <c r="CZB80" s="242"/>
      <c r="CZC80" s="242"/>
      <c r="CZD80" s="242"/>
      <c r="CZE80" s="242"/>
      <c r="CZF80" s="242"/>
      <c r="CZG80" s="242"/>
      <c r="CZH80" s="242"/>
      <c r="CZI80" s="242"/>
      <c r="CZJ80" s="242"/>
      <c r="CZK80" s="242"/>
      <c r="CZL80" s="242"/>
      <c r="CZM80" s="242"/>
      <c r="CZN80" s="242"/>
      <c r="CZO80" s="242"/>
      <c r="CZP80" s="242"/>
      <c r="CZQ80" s="242"/>
      <c r="CZR80" s="242"/>
      <c r="CZS80" s="242"/>
      <c r="CZT80" s="242"/>
      <c r="CZU80" s="242"/>
      <c r="CZV80" s="242"/>
      <c r="CZW80" s="242"/>
      <c r="CZX80" s="242"/>
      <c r="CZY80" s="242"/>
      <c r="CZZ80" s="242"/>
      <c r="DAA80" s="242"/>
      <c r="DAB80" s="242"/>
      <c r="DAC80" s="242"/>
      <c r="DAD80" s="242"/>
      <c r="DAE80" s="242"/>
      <c r="DAF80" s="242"/>
      <c r="DAG80" s="242"/>
      <c r="DAH80" s="242"/>
      <c r="DAI80" s="242"/>
      <c r="DAJ80" s="242"/>
      <c r="DAK80" s="242"/>
      <c r="DAL80" s="242"/>
      <c r="DAM80" s="242"/>
      <c r="DAN80" s="242"/>
      <c r="DAO80" s="242"/>
      <c r="DAP80" s="242"/>
      <c r="DAQ80" s="242"/>
      <c r="DAR80" s="242"/>
      <c r="DAS80" s="242"/>
      <c r="DAT80" s="242"/>
      <c r="DAU80" s="242"/>
      <c r="DAV80" s="242"/>
      <c r="DAW80" s="242"/>
      <c r="DAX80" s="242"/>
      <c r="DAY80" s="242"/>
      <c r="DAZ80" s="242"/>
      <c r="DBA80" s="242"/>
      <c r="DBB80" s="242"/>
      <c r="DBC80" s="242"/>
      <c r="DBD80" s="242"/>
      <c r="DBE80" s="242"/>
      <c r="DBF80" s="242"/>
      <c r="DBG80" s="242"/>
      <c r="DBH80" s="242"/>
      <c r="DBI80" s="242"/>
      <c r="DBJ80" s="242"/>
      <c r="DBK80" s="242"/>
      <c r="DBL80" s="242"/>
      <c r="DBM80" s="242"/>
      <c r="DBN80" s="242"/>
      <c r="DBO80" s="242"/>
      <c r="DBP80" s="242"/>
      <c r="DBQ80" s="242"/>
      <c r="DBR80" s="242"/>
      <c r="DBS80" s="242"/>
      <c r="DBT80" s="242"/>
      <c r="DBU80" s="242"/>
      <c r="DBV80" s="242"/>
      <c r="DBW80" s="242"/>
      <c r="DBX80" s="242"/>
      <c r="DBY80" s="242"/>
      <c r="DBZ80" s="242"/>
      <c r="DCA80" s="242"/>
      <c r="DCB80" s="242"/>
      <c r="DCC80" s="242"/>
      <c r="DCD80" s="242"/>
      <c r="DCE80" s="242"/>
      <c r="DCF80" s="242"/>
      <c r="DCG80" s="242"/>
      <c r="DCH80" s="242"/>
      <c r="DCI80" s="242"/>
      <c r="DCJ80" s="242"/>
      <c r="DCK80" s="242"/>
      <c r="DCL80" s="242"/>
      <c r="DCM80" s="242"/>
      <c r="DCN80" s="242"/>
      <c r="DCO80" s="242"/>
      <c r="DCP80" s="242"/>
      <c r="DCQ80" s="242"/>
      <c r="DCR80" s="242"/>
      <c r="DCS80" s="242"/>
      <c r="DCT80" s="242"/>
      <c r="DCU80" s="242"/>
      <c r="DCV80" s="242"/>
      <c r="DCW80" s="242"/>
      <c r="DCX80" s="242"/>
      <c r="DCY80" s="242"/>
      <c r="DCZ80" s="242"/>
      <c r="DDA80" s="242"/>
      <c r="DDB80" s="242"/>
      <c r="DDC80" s="242"/>
      <c r="DDD80" s="242"/>
      <c r="DDE80" s="242"/>
      <c r="DDF80" s="242"/>
      <c r="DDG80" s="242"/>
      <c r="DDH80" s="242"/>
      <c r="DDI80" s="242"/>
      <c r="DDJ80" s="242"/>
      <c r="DDK80" s="242"/>
      <c r="DDL80" s="242"/>
      <c r="DDM80" s="242"/>
      <c r="DDN80" s="242"/>
      <c r="DDO80" s="242"/>
      <c r="DDP80" s="242"/>
      <c r="DDQ80" s="242"/>
      <c r="DDR80" s="242"/>
      <c r="DDS80" s="242"/>
      <c r="DDT80" s="242"/>
      <c r="DDU80" s="242"/>
      <c r="DDV80" s="242"/>
      <c r="DDW80" s="242"/>
      <c r="DDX80" s="242"/>
      <c r="DDY80" s="242"/>
      <c r="DDZ80" s="242"/>
      <c r="DEA80" s="242"/>
      <c r="DEB80" s="242"/>
      <c r="DEC80" s="242"/>
      <c r="DED80" s="242"/>
      <c r="DEE80" s="242"/>
      <c r="DEF80" s="242"/>
      <c r="DEG80" s="242"/>
      <c r="DEH80" s="242"/>
      <c r="DEI80" s="242"/>
      <c r="DEJ80" s="242"/>
      <c r="DEK80" s="242"/>
      <c r="DEL80" s="242"/>
      <c r="DEM80" s="242"/>
      <c r="DEN80" s="242"/>
      <c r="DEO80" s="242"/>
      <c r="DEP80" s="242"/>
      <c r="DEQ80" s="242"/>
      <c r="DER80" s="242"/>
      <c r="DES80" s="242"/>
      <c r="DET80" s="242"/>
      <c r="DEU80" s="242"/>
      <c r="DEV80" s="242"/>
      <c r="DEW80" s="242"/>
      <c r="DEX80" s="242"/>
      <c r="DEY80" s="242"/>
      <c r="DEZ80" s="242"/>
      <c r="DFA80" s="242"/>
      <c r="DFB80" s="242"/>
      <c r="DFC80" s="242"/>
      <c r="DFD80" s="242"/>
      <c r="DFE80" s="242"/>
      <c r="DFF80" s="242"/>
      <c r="DFG80" s="242"/>
      <c r="DFH80" s="242"/>
      <c r="DFI80" s="242"/>
      <c r="DFJ80" s="242"/>
      <c r="DFK80" s="242"/>
      <c r="DFL80" s="242"/>
      <c r="DFM80" s="242"/>
      <c r="DFN80" s="242"/>
      <c r="DFO80" s="242"/>
      <c r="DFP80" s="242"/>
      <c r="DFQ80" s="242"/>
      <c r="DFR80" s="242"/>
      <c r="DFS80" s="242"/>
      <c r="DFT80" s="242"/>
      <c r="DFU80" s="242"/>
      <c r="DFV80" s="242"/>
      <c r="DFW80" s="242"/>
      <c r="DFX80" s="242"/>
      <c r="DFY80" s="242"/>
      <c r="DFZ80" s="242"/>
      <c r="DGA80" s="242"/>
      <c r="DGB80" s="242"/>
      <c r="DGC80" s="242"/>
      <c r="DGD80" s="242"/>
      <c r="DGE80" s="242"/>
      <c r="DGF80" s="242"/>
      <c r="DGG80" s="242"/>
      <c r="DGH80" s="242"/>
      <c r="DGI80" s="242"/>
      <c r="DGJ80" s="242"/>
      <c r="DGK80" s="242"/>
      <c r="DGL80" s="242"/>
      <c r="DGM80" s="242"/>
      <c r="DGN80" s="242"/>
      <c r="DGO80" s="242"/>
      <c r="DGP80" s="242"/>
      <c r="DGQ80" s="242"/>
      <c r="DGR80" s="242"/>
      <c r="DGS80" s="242"/>
      <c r="DGT80" s="242"/>
      <c r="DGU80" s="242"/>
      <c r="DGV80" s="242"/>
      <c r="DGW80" s="242"/>
      <c r="DGX80" s="242"/>
      <c r="DGY80" s="242"/>
      <c r="DGZ80" s="242"/>
      <c r="DHA80" s="242"/>
      <c r="DHB80" s="242"/>
      <c r="DHC80" s="242"/>
      <c r="DHD80" s="242"/>
      <c r="DHE80" s="242"/>
      <c r="DHF80" s="242"/>
      <c r="DHG80" s="242"/>
      <c r="DHH80" s="242"/>
      <c r="DHI80" s="242"/>
      <c r="DHJ80" s="242"/>
      <c r="DHK80" s="242"/>
      <c r="DHL80" s="242"/>
      <c r="DHM80" s="242"/>
      <c r="DHN80" s="242"/>
      <c r="DHO80" s="242"/>
      <c r="DHP80" s="242"/>
      <c r="DHQ80" s="242"/>
      <c r="DHR80" s="242"/>
      <c r="DHS80" s="242"/>
      <c r="DHT80" s="242"/>
      <c r="DHU80" s="242"/>
      <c r="DHV80" s="242"/>
      <c r="DHW80" s="242"/>
      <c r="DHX80" s="242"/>
      <c r="DHY80" s="242"/>
      <c r="DHZ80" s="242"/>
      <c r="DIA80" s="242"/>
      <c r="DIB80" s="242"/>
      <c r="DIC80" s="242"/>
      <c r="DID80" s="242"/>
      <c r="DIE80" s="242"/>
      <c r="DIF80" s="242"/>
      <c r="DIG80" s="242"/>
      <c r="DIH80" s="242"/>
      <c r="DII80" s="242"/>
      <c r="DIJ80" s="242"/>
      <c r="DIK80" s="242"/>
      <c r="DIL80" s="242"/>
      <c r="DIM80" s="242"/>
      <c r="DIN80" s="242"/>
      <c r="DIO80" s="242"/>
      <c r="DIP80" s="242"/>
      <c r="DIQ80" s="242"/>
      <c r="DIR80" s="242"/>
      <c r="DIS80" s="242"/>
      <c r="DIT80" s="242"/>
      <c r="DIU80" s="242"/>
      <c r="DIV80" s="242"/>
      <c r="DIW80" s="242"/>
      <c r="DIX80" s="242"/>
      <c r="DIY80" s="242"/>
      <c r="DIZ80" s="242"/>
      <c r="DJA80" s="242"/>
      <c r="DJB80" s="242"/>
      <c r="DJC80" s="242"/>
      <c r="DJD80" s="242"/>
      <c r="DJE80" s="242"/>
      <c r="DJF80" s="242"/>
      <c r="DJG80" s="242"/>
      <c r="DJH80" s="242"/>
      <c r="DJI80" s="242"/>
      <c r="DJJ80" s="242"/>
      <c r="DJK80" s="242"/>
      <c r="DJL80" s="242"/>
      <c r="DJM80" s="242"/>
      <c r="DJN80" s="242"/>
      <c r="DJO80" s="242"/>
      <c r="DJP80" s="242"/>
      <c r="DJQ80" s="242"/>
      <c r="DJR80" s="242"/>
      <c r="DJS80" s="242"/>
      <c r="DJT80" s="242"/>
      <c r="DJU80" s="242"/>
      <c r="DJV80" s="242"/>
      <c r="DJW80" s="242"/>
      <c r="DJX80" s="242"/>
      <c r="DJY80" s="242"/>
      <c r="DJZ80" s="242"/>
      <c r="DKA80" s="242"/>
      <c r="DKB80" s="242"/>
      <c r="DKC80" s="242"/>
      <c r="DKD80" s="242"/>
      <c r="DKE80" s="242"/>
      <c r="DKF80" s="242"/>
      <c r="DKG80" s="242"/>
      <c r="DKH80" s="242"/>
      <c r="DKI80" s="242"/>
      <c r="DKJ80" s="242"/>
      <c r="DKK80" s="242"/>
      <c r="DKL80" s="242"/>
      <c r="DKM80" s="242"/>
      <c r="DKN80" s="242"/>
      <c r="DKO80" s="242"/>
      <c r="DKP80" s="242"/>
      <c r="DKQ80" s="242"/>
      <c r="DKR80" s="242"/>
      <c r="DKS80" s="242"/>
      <c r="DKT80" s="242"/>
      <c r="DKU80" s="242"/>
      <c r="DKV80" s="242"/>
      <c r="DKW80" s="242"/>
      <c r="DKX80" s="242"/>
      <c r="DKY80" s="242"/>
      <c r="DKZ80" s="242"/>
      <c r="DLA80" s="242"/>
      <c r="DLB80" s="242"/>
      <c r="DLC80" s="242"/>
      <c r="DLD80" s="242"/>
      <c r="DLE80" s="242"/>
      <c r="DLF80" s="242"/>
      <c r="DLG80" s="242"/>
      <c r="DLH80" s="242"/>
      <c r="DLI80" s="242"/>
      <c r="DLJ80" s="242"/>
      <c r="DLK80" s="242"/>
      <c r="DLL80" s="242"/>
      <c r="DLM80" s="242"/>
      <c r="DLN80" s="242"/>
      <c r="DLO80" s="242"/>
      <c r="DLP80" s="242"/>
      <c r="DLQ80" s="242"/>
      <c r="DLR80" s="242"/>
      <c r="DLS80" s="242"/>
      <c r="DLT80" s="242"/>
      <c r="DLU80" s="242"/>
      <c r="DLV80" s="242"/>
      <c r="DLW80" s="242"/>
      <c r="DLX80" s="242"/>
      <c r="DLY80" s="242"/>
      <c r="DLZ80" s="242"/>
      <c r="DMA80" s="242"/>
      <c r="DMB80" s="242"/>
      <c r="DMC80" s="242"/>
      <c r="DMD80" s="242"/>
      <c r="DME80" s="242"/>
      <c r="DMF80" s="242"/>
      <c r="DMG80" s="242"/>
      <c r="DMH80" s="242"/>
      <c r="DMI80" s="242"/>
      <c r="DMJ80" s="242"/>
      <c r="DMK80" s="242"/>
      <c r="DML80" s="242"/>
      <c r="DMM80" s="242"/>
      <c r="DMN80" s="242"/>
      <c r="DMO80" s="242"/>
      <c r="DMP80" s="242"/>
      <c r="DMQ80" s="242"/>
      <c r="DMR80" s="242"/>
      <c r="DMS80" s="242"/>
      <c r="DMT80" s="242"/>
      <c r="DMU80" s="242"/>
      <c r="DMV80" s="242"/>
      <c r="DMW80" s="242"/>
      <c r="DMX80" s="242"/>
      <c r="DMY80" s="242"/>
      <c r="DMZ80" s="242"/>
      <c r="DNA80" s="242"/>
      <c r="DNB80" s="242"/>
      <c r="DNC80" s="242"/>
      <c r="DND80" s="242"/>
      <c r="DNE80" s="242"/>
      <c r="DNF80" s="242"/>
      <c r="DNG80" s="242"/>
      <c r="DNH80" s="242"/>
      <c r="DNI80" s="242"/>
      <c r="DNJ80" s="242"/>
      <c r="DNK80" s="242"/>
      <c r="DNL80" s="242"/>
      <c r="DNM80" s="242"/>
      <c r="DNN80" s="242"/>
      <c r="DNO80" s="242"/>
      <c r="DNP80" s="242"/>
      <c r="DNQ80" s="242"/>
      <c r="DNR80" s="242"/>
      <c r="DNS80" s="242"/>
      <c r="DNT80" s="242"/>
      <c r="DNU80" s="242"/>
      <c r="DNV80" s="242"/>
      <c r="DNW80" s="242"/>
      <c r="DNX80" s="242"/>
      <c r="DNY80" s="242"/>
      <c r="DNZ80" s="242"/>
      <c r="DOA80" s="242"/>
      <c r="DOB80" s="242"/>
      <c r="DOC80" s="242"/>
      <c r="DOD80" s="242"/>
      <c r="DOE80" s="242"/>
      <c r="DOF80" s="242"/>
      <c r="DOG80" s="242"/>
      <c r="DOH80" s="242"/>
      <c r="DOI80" s="242"/>
      <c r="DOJ80" s="242"/>
      <c r="DOK80" s="242"/>
      <c r="DOL80" s="242"/>
      <c r="DOM80" s="242"/>
      <c r="DON80" s="242"/>
      <c r="DOO80" s="242"/>
      <c r="DOP80" s="242"/>
      <c r="DOQ80" s="242"/>
      <c r="DOR80" s="242"/>
      <c r="DOS80" s="242"/>
      <c r="DOT80" s="242"/>
      <c r="DOU80" s="242"/>
      <c r="DOV80" s="242"/>
      <c r="DOW80" s="242"/>
      <c r="DOX80" s="242"/>
      <c r="DOY80" s="242"/>
      <c r="DOZ80" s="242"/>
      <c r="DPA80" s="242"/>
      <c r="DPB80" s="242"/>
      <c r="DPC80" s="242"/>
      <c r="DPD80" s="242"/>
      <c r="DPE80" s="242"/>
      <c r="DPF80" s="242"/>
      <c r="DPG80" s="242"/>
      <c r="DPH80" s="242"/>
      <c r="DPI80" s="242"/>
      <c r="DPJ80" s="242"/>
      <c r="DPK80" s="242"/>
      <c r="DPL80" s="242"/>
      <c r="DPM80" s="242"/>
      <c r="DPN80" s="242"/>
      <c r="DPO80" s="242"/>
      <c r="DPP80" s="242"/>
      <c r="DPQ80" s="242"/>
      <c r="DPR80" s="242"/>
      <c r="DPS80" s="242"/>
      <c r="DPT80" s="242"/>
      <c r="DPU80" s="242"/>
      <c r="DPV80" s="242"/>
      <c r="DPW80" s="242"/>
      <c r="DPX80" s="242"/>
      <c r="DPY80" s="242"/>
      <c r="DPZ80" s="242"/>
      <c r="DQA80" s="242"/>
      <c r="DQB80" s="242"/>
      <c r="DQC80" s="242"/>
      <c r="DQD80" s="242"/>
      <c r="DQE80" s="242"/>
      <c r="DQF80" s="242"/>
      <c r="DQG80" s="242"/>
      <c r="DQH80" s="242"/>
      <c r="DQI80" s="242"/>
      <c r="DQJ80" s="242"/>
      <c r="DQK80" s="242"/>
      <c r="DQL80" s="242"/>
      <c r="DQM80" s="242"/>
      <c r="DQN80" s="242"/>
      <c r="DQO80" s="242"/>
      <c r="DQP80" s="242"/>
      <c r="DQQ80" s="242"/>
      <c r="DQR80" s="242"/>
      <c r="DQS80" s="242"/>
      <c r="DQT80" s="242"/>
      <c r="DQU80" s="242"/>
      <c r="DQV80" s="242"/>
      <c r="DQW80" s="242"/>
      <c r="DQX80" s="242"/>
      <c r="DQY80" s="242"/>
      <c r="DQZ80" s="242"/>
      <c r="DRA80" s="242"/>
      <c r="DRB80" s="242"/>
      <c r="DRC80" s="242"/>
      <c r="DRD80" s="242"/>
      <c r="DRE80" s="242"/>
      <c r="DRF80" s="242"/>
      <c r="DRG80" s="242"/>
      <c r="DRH80" s="242"/>
      <c r="DRI80" s="242"/>
      <c r="DRJ80" s="242"/>
      <c r="DRK80" s="242"/>
      <c r="DRL80" s="242"/>
      <c r="DRM80" s="242"/>
      <c r="DRN80" s="242"/>
      <c r="DRO80" s="242"/>
      <c r="DRP80" s="242"/>
      <c r="DRQ80" s="242"/>
      <c r="DRR80" s="242"/>
      <c r="DRS80" s="242"/>
      <c r="DRT80" s="242"/>
      <c r="DRU80" s="242"/>
      <c r="DRV80" s="242"/>
      <c r="DRW80" s="242"/>
      <c r="DRX80" s="242"/>
      <c r="DRY80" s="242"/>
      <c r="DRZ80" s="242"/>
      <c r="DSA80" s="242"/>
      <c r="DSB80" s="242"/>
      <c r="DSC80" s="242"/>
      <c r="DSD80" s="242"/>
      <c r="DSE80" s="242"/>
      <c r="DSF80" s="242"/>
      <c r="DSG80" s="242"/>
      <c r="DSH80" s="242"/>
      <c r="DSI80" s="242"/>
      <c r="DSJ80" s="242"/>
      <c r="DSK80" s="242"/>
      <c r="DSL80" s="242"/>
      <c r="DSM80" s="242"/>
      <c r="DSN80" s="242"/>
      <c r="DSO80" s="242"/>
      <c r="DSP80" s="242"/>
      <c r="DSQ80" s="242"/>
      <c r="DSR80" s="242"/>
      <c r="DSS80" s="242"/>
      <c r="DST80" s="242"/>
      <c r="DSU80" s="242"/>
      <c r="DSV80" s="242"/>
      <c r="DSW80" s="242"/>
      <c r="DSX80" s="242"/>
      <c r="DSY80" s="242"/>
      <c r="DSZ80" s="242"/>
      <c r="DTA80" s="242"/>
      <c r="DTB80" s="242"/>
      <c r="DTC80" s="242"/>
      <c r="DTD80" s="242"/>
      <c r="DTE80" s="242"/>
      <c r="DTF80" s="242"/>
      <c r="DTG80" s="242"/>
      <c r="DTH80" s="242"/>
      <c r="DTI80" s="242"/>
      <c r="DTJ80" s="242"/>
      <c r="DTK80" s="242"/>
      <c r="DTL80" s="242"/>
      <c r="DTM80" s="242"/>
      <c r="DTN80" s="242"/>
      <c r="DTO80" s="242"/>
      <c r="DTP80" s="242"/>
      <c r="DTQ80" s="242"/>
      <c r="DTR80" s="242"/>
      <c r="DTS80" s="242"/>
      <c r="DTT80" s="242"/>
      <c r="DTU80" s="242"/>
      <c r="DTV80" s="242"/>
      <c r="DTW80" s="242"/>
      <c r="DTX80" s="242"/>
      <c r="DTY80" s="242"/>
      <c r="DTZ80" s="242"/>
      <c r="DUA80" s="242"/>
      <c r="DUB80" s="242"/>
      <c r="DUC80" s="242"/>
      <c r="DUD80" s="242"/>
      <c r="DUE80" s="242"/>
      <c r="DUF80" s="242"/>
      <c r="DUG80" s="242"/>
      <c r="DUH80" s="242"/>
      <c r="DUI80" s="242"/>
      <c r="DUJ80" s="242"/>
      <c r="DUK80" s="242"/>
      <c r="DUL80" s="242"/>
      <c r="DUM80" s="242"/>
      <c r="DUN80" s="242"/>
      <c r="DUO80" s="242"/>
      <c r="DUP80" s="242"/>
      <c r="DUQ80" s="242"/>
      <c r="DUR80" s="242"/>
      <c r="DUS80" s="242"/>
      <c r="DUT80" s="242"/>
      <c r="DUU80" s="242"/>
      <c r="DUV80" s="242"/>
      <c r="DUW80" s="242"/>
      <c r="DUX80" s="242"/>
      <c r="DUY80" s="242"/>
      <c r="DUZ80" s="242"/>
      <c r="DVA80" s="242"/>
      <c r="DVB80" s="242"/>
      <c r="DVC80" s="242"/>
      <c r="DVD80" s="242"/>
      <c r="DVE80" s="242"/>
      <c r="DVF80" s="242"/>
      <c r="DVG80" s="242"/>
      <c r="DVH80" s="242"/>
      <c r="DVI80" s="242"/>
      <c r="DVJ80" s="242"/>
      <c r="DVK80" s="242"/>
      <c r="DVL80" s="242"/>
      <c r="DVM80" s="242"/>
      <c r="DVN80" s="242"/>
      <c r="DVO80" s="242"/>
      <c r="DVP80" s="242"/>
      <c r="DVQ80" s="242"/>
      <c r="DVR80" s="242"/>
      <c r="DVS80" s="242"/>
      <c r="DVT80" s="242"/>
      <c r="DVU80" s="242"/>
      <c r="DVV80" s="242"/>
      <c r="DVW80" s="242"/>
      <c r="DVX80" s="242"/>
      <c r="DVY80" s="242"/>
      <c r="DVZ80" s="242"/>
      <c r="DWA80" s="242"/>
      <c r="DWB80" s="242"/>
      <c r="DWC80" s="242"/>
      <c r="DWD80" s="242"/>
      <c r="DWE80" s="242"/>
      <c r="DWF80" s="242"/>
      <c r="DWG80" s="242"/>
      <c r="DWH80" s="242"/>
      <c r="DWI80" s="242"/>
      <c r="DWJ80" s="242"/>
      <c r="DWK80" s="242"/>
      <c r="DWL80" s="242"/>
      <c r="DWM80" s="242"/>
      <c r="DWN80" s="242"/>
      <c r="DWO80" s="242"/>
      <c r="DWP80" s="242"/>
      <c r="DWQ80" s="242"/>
      <c r="DWR80" s="242"/>
      <c r="DWS80" s="242"/>
      <c r="DWT80" s="242"/>
      <c r="DWU80" s="242"/>
      <c r="DWV80" s="242"/>
      <c r="DWW80" s="242"/>
      <c r="DWX80" s="242"/>
      <c r="DWY80" s="242"/>
      <c r="DWZ80" s="242"/>
      <c r="DXA80" s="242"/>
      <c r="DXB80" s="242"/>
      <c r="DXC80" s="242"/>
      <c r="DXD80" s="242"/>
      <c r="DXE80" s="242"/>
      <c r="DXF80" s="242"/>
      <c r="DXG80" s="242"/>
      <c r="DXH80" s="242"/>
      <c r="DXI80" s="242"/>
      <c r="DXJ80" s="242"/>
      <c r="DXK80" s="242"/>
      <c r="DXL80" s="242"/>
      <c r="DXM80" s="242"/>
      <c r="DXN80" s="242"/>
      <c r="DXO80" s="242"/>
      <c r="DXP80" s="242"/>
      <c r="DXQ80" s="242"/>
      <c r="DXR80" s="242"/>
      <c r="DXS80" s="242"/>
      <c r="DXT80" s="242"/>
      <c r="DXU80" s="242"/>
      <c r="DXV80" s="242"/>
      <c r="DXW80" s="242"/>
      <c r="DXX80" s="242"/>
      <c r="DXY80" s="242"/>
      <c r="DXZ80" s="242"/>
      <c r="DYA80" s="242"/>
      <c r="DYB80" s="242"/>
      <c r="DYC80" s="242"/>
      <c r="DYD80" s="242"/>
      <c r="DYE80" s="242"/>
      <c r="DYF80" s="242"/>
      <c r="DYG80" s="242"/>
      <c r="DYH80" s="242"/>
      <c r="DYI80" s="242"/>
      <c r="DYJ80" s="242"/>
      <c r="DYK80" s="242"/>
      <c r="DYL80" s="242"/>
      <c r="DYM80" s="242"/>
      <c r="DYN80" s="242"/>
      <c r="DYO80" s="242"/>
      <c r="DYP80" s="242"/>
      <c r="DYQ80" s="242"/>
      <c r="DYR80" s="242"/>
      <c r="DYS80" s="242"/>
      <c r="DYT80" s="242"/>
      <c r="DYU80" s="242"/>
      <c r="DYV80" s="242"/>
      <c r="DYW80" s="242"/>
      <c r="DYX80" s="242"/>
      <c r="DYY80" s="242"/>
      <c r="DYZ80" s="242"/>
      <c r="DZA80" s="242"/>
      <c r="DZB80" s="242"/>
      <c r="DZC80" s="242"/>
      <c r="DZD80" s="242"/>
      <c r="DZE80" s="242"/>
      <c r="DZF80" s="242"/>
      <c r="DZG80" s="242"/>
      <c r="DZH80" s="242"/>
      <c r="DZI80" s="242"/>
      <c r="DZJ80" s="242"/>
      <c r="DZK80" s="242"/>
      <c r="DZL80" s="242"/>
      <c r="DZM80" s="242"/>
      <c r="DZN80" s="242"/>
      <c r="DZO80" s="242"/>
      <c r="DZP80" s="242"/>
      <c r="DZQ80" s="242"/>
      <c r="DZR80" s="242"/>
      <c r="DZS80" s="242"/>
      <c r="DZT80" s="242"/>
      <c r="DZU80" s="242"/>
      <c r="DZV80" s="242"/>
      <c r="DZW80" s="242"/>
      <c r="DZX80" s="242"/>
      <c r="DZY80" s="242"/>
      <c r="DZZ80" s="242"/>
      <c r="EAA80" s="242"/>
      <c r="EAB80" s="242"/>
      <c r="EAC80" s="242"/>
      <c r="EAD80" s="242"/>
      <c r="EAE80" s="242"/>
      <c r="EAF80" s="242"/>
      <c r="EAG80" s="242"/>
      <c r="EAH80" s="242"/>
      <c r="EAI80" s="242"/>
      <c r="EAJ80" s="242"/>
      <c r="EAK80" s="242"/>
      <c r="EAL80" s="242"/>
      <c r="EAM80" s="242"/>
      <c r="EAN80" s="242"/>
      <c r="EAO80" s="242"/>
      <c r="EAP80" s="242"/>
      <c r="EAQ80" s="242"/>
      <c r="EAR80" s="242"/>
      <c r="EAS80" s="242"/>
      <c r="EAT80" s="242"/>
      <c r="EAU80" s="242"/>
      <c r="EAV80" s="242"/>
      <c r="EAW80" s="242"/>
      <c r="EAX80" s="242"/>
      <c r="EAY80" s="242"/>
      <c r="EAZ80" s="242"/>
      <c r="EBA80" s="242"/>
      <c r="EBB80" s="242"/>
      <c r="EBC80" s="242"/>
      <c r="EBD80" s="242"/>
      <c r="EBE80" s="242"/>
      <c r="EBF80" s="242"/>
      <c r="EBG80" s="242"/>
      <c r="EBH80" s="242"/>
      <c r="EBI80" s="242"/>
      <c r="EBJ80" s="242"/>
      <c r="EBK80" s="242"/>
      <c r="EBL80" s="242"/>
      <c r="EBM80" s="242"/>
      <c r="EBN80" s="242"/>
      <c r="EBO80" s="242"/>
      <c r="EBP80" s="242"/>
      <c r="EBQ80" s="242"/>
      <c r="EBR80" s="242"/>
      <c r="EBS80" s="242"/>
      <c r="EBT80" s="242"/>
      <c r="EBU80" s="242"/>
      <c r="EBV80" s="242"/>
      <c r="EBW80" s="242"/>
      <c r="EBX80" s="242"/>
      <c r="EBY80" s="242"/>
      <c r="EBZ80" s="242"/>
      <c r="ECA80" s="242"/>
      <c r="ECB80" s="242"/>
      <c r="ECC80" s="242"/>
      <c r="ECD80" s="242"/>
      <c r="ECE80" s="242"/>
      <c r="ECF80" s="242"/>
      <c r="ECG80" s="242"/>
      <c r="ECH80" s="242"/>
      <c r="ECI80" s="242"/>
      <c r="ECJ80" s="242"/>
      <c r="ECK80" s="242"/>
      <c r="ECL80" s="242"/>
      <c r="ECM80" s="242"/>
      <c r="ECN80" s="242"/>
      <c r="ECO80" s="242"/>
      <c r="ECP80" s="242"/>
      <c r="ECQ80" s="242"/>
      <c r="ECR80" s="242"/>
      <c r="ECS80" s="242"/>
      <c r="ECT80" s="242"/>
      <c r="ECU80" s="242"/>
      <c r="ECV80" s="242"/>
      <c r="ECW80" s="242"/>
      <c r="ECX80" s="242"/>
      <c r="ECY80" s="242"/>
      <c r="ECZ80" s="242"/>
      <c r="EDA80" s="242"/>
      <c r="EDB80" s="242"/>
      <c r="EDC80" s="242"/>
      <c r="EDD80" s="242"/>
      <c r="EDE80" s="242"/>
      <c r="EDF80" s="242"/>
      <c r="EDG80" s="242"/>
      <c r="EDH80" s="242"/>
      <c r="EDI80" s="242"/>
      <c r="EDJ80" s="242"/>
      <c r="EDK80" s="242"/>
      <c r="EDL80" s="242"/>
      <c r="EDM80" s="242"/>
      <c r="EDN80" s="242"/>
      <c r="EDO80" s="242"/>
      <c r="EDP80" s="242"/>
      <c r="EDQ80" s="242"/>
      <c r="EDR80" s="242"/>
      <c r="EDS80" s="242"/>
      <c r="EDT80" s="242"/>
      <c r="EDU80" s="242"/>
      <c r="EDV80" s="242"/>
      <c r="EDW80" s="242"/>
      <c r="EDX80" s="242"/>
      <c r="EDY80" s="242"/>
      <c r="EDZ80" s="242"/>
      <c r="EEA80" s="242"/>
      <c r="EEB80" s="242"/>
      <c r="EEC80" s="242"/>
      <c r="EED80" s="242"/>
      <c r="EEE80" s="242"/>
      <c r="EEF80" s="242"/>
      <c r="EEG80" s="242"/>
      <c r="EEH80" s="242"/>
      <c r="EEI80" s="242"/>
      <c r="EEJ80" s="242"/>
      <c r="EEK80" s="242"/>
      <c r="EEL80" s="242"/>
      <c r="EEM80" s="242"/>
      <c r="EEN80" s="242"/>
      <c r="EEO80" s="242"/>
      <c r="EEP80" s="242"/>
      <c r="EEQ80" s="242"/>
      <c r="EER80" s="242"/>
      <c r="EES80" s="242"/>
      <c r="EET80" s="242"/>
      <c r="EEU80" s="242"/>
      <c r="EEV80" s="242"/>
      <c r="EEW80" s="242"/>
      <c r="EEX80" s="242"/>
      <c r="EEY80" s="242"/>
      <c r="EEZ80" s="242"/>
      <c r="EFA80" s="242"/>
      <c r="EFB80" s="242"/>
      <c r="EFC80" s="242"/>
      <c r="EFD80" s="242"/>
      <c r="EFE80" s="242"/>
      <c r="EFF80" s="242"/>
      <c r="EFG80" s="242"/>
      <c r="EFH80" s="242"/>
      <c r="EFI80" s="242"/>
      <c r="EFJ80" s="242"/>
      <c r="EFK80" s="242"/>
      <c r="EFL80" s="242"/>
      <c r="EFM80" s="242"/>
      <c r="EFN80" s="242"/>
      <c r="EFO80" s="242"/>
      <c r="EFP80" s="242"/>
      <c r="EFQ80" s="242"/>
      <c r="EFR80" s="242"/>
      <c r="EFS80" s="242"/>
      <c r="EFT80" s="242"/>
      <c r="EFU80" s="242"/>
      <c r="EFV80" s="242"/>
      <c r="EFW80" s="242"/>
      <c r="EFX80" s="242"/>
      <c r="EFY80" s="242"/>
      <c r="EFZ80" s="242"/>
      <c r="EGA80" s="242"/>
      <c r="EGB80" s="242"/>
      <c r="EGC80" s="242"/>
      <c r="EGD80" s="242"/>
      <c r="EGE80" s="242"/>
      <c r="EGF80" s="242"/>
      <c r="EGG80" s="242"/>
      <c r="EGH80" s="242"/>
      <c r="EGI80" s="242"/>
      <c r="EGJ80" s="242"/>
      <c r="EGK80" s="242"/>
      <c r="EGL80" s="242"/>
      <c r="EGM80" s="242"/>
      <c r="EGN80" s="242"/>
      <c r="EGO80" s="242"/>
      <c r="EGP80" s="242"/>
      <c r="EGQ80" s="242"/>
      <c r="EGR80" s="242"/>
      <c r="EGS80" s="242"/>
      <c r="EGT80" s="242"/>
      <c r="EGU80" s="242"/>
      <c r="EGV80" s="242"/>
      <c r="EGW80" s="242"/>
      <c r="EGX80" s="242"/>
      <c r="EGY80" s="242"/>
      <c r="EGZ80" s="242"/>
      <c r="EHA80" s="242"/>
      <c r="EHB80" s="242"/>
      <c r="EHC80" s="242"/>
      <c r="EHD80" s="242"/>
      <c r="EHE80" s="242"/>
      <c r="EHF80" s="242"/>
      <c r="EHG80" s="242"/>
      <c r="EHH80" s="242"/>
      <c r="EHI80" s="242"/>
      <c r="EHJ80" s="242"/>
      <c r="EHK80" s="242"/>
      <c r="EHL80" s="242"/>
      <c r="EHM80" s="242"/>
      <c r="EHN80" s="242"/>
      <c r="EHO80" s="242"/>
      <c r="EHP80" s="242"/>
      <c r="EHQ80" s="242"/>
      <c r="EHR80" s="242"/>
      <c r="EHS80" s="242"/>
      <c r="EHT80" s="242"/>
      <c r="EHU80" s="242"/>
      <c r="EHV80" s="242"/>
      <c r="EHW80" s="242"/>
      <c r="EHX80" s="242"/>
      <c r="EHY80" s="242"/>
      <c r="EHZ80" s="242"/>
      <c r="EIA80" s="242"/>
      <c r="EIB80" s="242"/>
      <c r="EIC80" s="242"/>
      <c r="EID80" s="242"/>
      <c r="EIE80" s="242"/>
      <c r="EIF80" s="242"/>
      <c r="EIG80" s="242"/>
      <c r="EIH80" s="242"/>
      <c r="EII80" s="242"/>
      <c r="EIJ80" s="242"/>
      <c r="EIK80" s="242"/>
      <c r="EIL80" s="242"/>
      <c r="EIM80" s="242"/>
      <c r="EIN80" s="242"/>
      <c r="EIO80" s="242"/>
      <c r="EIP80" s="242"/>
      <c r="EIQ80" s="242"/>
      <c r="EIR80" s="242"/>
      <c r="EIS80" s="242"/>
      <c r="EIT80" s="242"/>
      <c r="EIU80" s="242"/>
      <c r="EIV80" s="242"/>
      <c r="EIW80" s="242"/>
      <c r="EIX80" s="242"/>
      <c r="EIY80" s="242"/>
      <c r="EIZ80" s="242"/>
      <c r="EJA80" s="242"/>
      <c r="EJB80" s="242"/>
      <c r="EJC80" s="242"/>
      <c r="EJD80" s="242"/>
      <c r="EJE80" s="242"/>
      <c r="EJF80" s="242"/>
      <c r="EJG80" s="242"/>
      <c r="EJH80" s="242"/>
      <c r="EJI80" s="242"/>
      <c r="EJJ80" s="242"/>
      <c r="EJK80" s="242"/>
      <c r="EJL80" s="242"/>
      <c r="EJM80" s="242"/>
      <c r="EJN80" s="242"/>
      <c r="EJO80" s="242"/>
      <c r="EJP80" s="242"/>
      <c r="EJQ80" s="242"/>
      <c r="EJR80" s="242"/>
      <c r="EJS80" s="242"/>
      <c r="EJT80" s="242"/>
      <c r="EJU80" s="242"/>
      <c r="EJV80" s="242"/>
      <c r="EJW80" s="242"/>
      <c r="EJX80" s="242"/>
      <c r="EJY80" s="242"/>
      <c r="EJZ80" s="242"/>
      <c r="EKA80" s="242"/>
      <c r="EKB80" s="242"/>
      <c r="EKC80" s="242"/>
      <c r="EKD80" s="242"/>
      <c r="EKE80" s="242"/>
      <c r="EKF80" s="242"/>
      <c r="EKG80" s="242"/>
      <c r="EKH80" s="242"/>
      <c r="EKI80" s="242"/>
      <c r="EKJ80" s="242"/>
      <c r="EKK80" s="242"/>
      <c r="EKL80" s="242"/>
      <c r="EKM80" s="242"/>
      <c r="EKN80" s="242"/>
      <c r="EKO80" s="242"/>
      <c r="EKP80" s="242"/>
      <c r="EKQ80" s="242"/>
      <c r="EKR80" s="242"/>
      <c r="EKS80" s="242"/>
      <c r="EKT80" s="242"/>
      <c r="EKU80" s="242"/>
      <c r="EKV80" s="242"/>
      <c r="EKW80" s="242"/>
      <c r="EKX80" s="242"/>
      <c r="EKY80" s="242"/>
      <c r="EKZ80" s="242"/>
      <c r="ELA80" s="242"/>
      <c r="ELB80" s="242"/>
      <c r="ELC80" s="242"/>
      <c r="ELD80" s="242"/>
      <c r="ELE80" s="242"/>
      <c r="ELF80" s="242"/>
      <c r="ELG80" s="242"/>
      <c r="ELH80" s="242"/>
      <c r="ELI80" s="242"/>
      <c r="ELJ80" s="242"/>
      <c r="ELK80" s="242"/>
      <c r="ELL80" s="242"/>
      <c r="ELM80" s="242"/>
      <c r="ELN80" s="242"/>
      <c r="ELO80" s="242"/>
      <c r="ELP80" s="242"/>
      <c r="ELQ80" s="242"/>
      <c r="ELR80" s="242"/>
      <c r="ELS80" s="242"/>
      <c r="ELT80" s="242"/>
      <c r="ELU80" s="242"/>
      <c r="ELV80" s="242"/>
      <c r="ELW80" s="242"/>
      <c r="ELX80" s="242"/>
      <c r="ELY80" s="242"/>
      <c r="ELZ80" s="242"/>
      <c r="EMA80" s="242"/>
      <c r="EMB80" s="242"/>
      <c r="EMC80" s="242"/>
      <c r="EMD80" s="242"/>
      <c r="EME80" s="242"/>
      <c r="EMF80" s="242"/>
      <c r="EMG80" s="242"/>
      <c r="EMH80" s="242"/>
      <c r="EMI80" s="242"/>
      <c r="EMJ80" s="242"/>
      <c r="EMK80" s="242"/>
      <c r="EML80" s="242"/>
      <c r="EMM80" s="242"/>
      <c r="EMN80" s="242"/>
      <c r="EMO80" s="242"/>
      <c r="EMP80" s="242"/>
      <c r="EMQ80" s="242"/>
      <c r="EMR80" s="242"/>
      <c r="EMS80" s="242"/>
      <c r="EMT80" s="242"/>
      <c r="EMU80" s="242"/>
      <c r="EMV80" s="242"/>
      <c r="EMW80" s="242"/>
      <c r="EMX80" s="242"/>
      <c r="EMY80" s="242"/>
      <c r="EMZ80" s="242"/>
      <c r="ENA80" s="242"/>
      <c r="ENB80" s="242"/>
      <c r="ENC80" s="242"/>
      <c r="END80" s="242"/>
      <c r="ENE80" s="242"/>
      <c r="ENF80" s="242"/>
      <c r="ENG80" s="242"/>
      <c r="ENH80" s="242"/>
      <c r="ENI80" s="242"/>
      <c r="ENJ80" s="242"/>
      <c r="ENK80" s="242"/>
      <c r="ENL80" s="242"/>
      <c r="ENM80" s="242"/>
      <c r="ENN80" s="242"/>
      <c r="ENO80" s="242"/>
      <c r="ENP80" s="242"/>
      <c r="ENQ80" s="242"/>
      <c r="ENR80" s="242"/>
      <c r="ENS80" s="242"/>
      <c r="ENT80" s="242"/>
      <c r="ENU80" s="242"/>
      <c r="ENV80" s="242"/>
      <c r="ENW80" s="242"/>
      <c r="ENX80" s="242"/>
      <c r="ENY80" s="242"/>
      <c r="ENZ80" s="242"/>
      <c r="EOA80" s="242"/>
      <c r="EOB80" s="242"/>
      <c r="EOC80" s="242"/>
      <c r="EOD80" s="242"/>
      <c r="EOE80" s="242"/>
      <c r="EOF80" s="242"/>
      <c r="EOG80" s="242"/>
      <c r="EOH80" s="242"/>
      <c r="EOI80" s="242"/>
      <c r="EOJ80" s="242"/>
      <c r="EOK80" s="242"/>
      <c r="EOL80" s="242"/>
      <c r="EOM80" s="242"/>
      <c r="EON80" s="242"/>
      <c r="EOO80" s="242"/>
      <c r="EOP80" s="242"/>
      <c r="EOQ80" s="242"/>
      <c r="EOR80" s="242"/>
      <c r="EOS80" s="242"/>
      <c r="EOT80" s="242"/>
      <c r="EOU80" s="242"/>
      <c r="EOV80" s="242"/>
      <c r="EOW80" s="242"/>
      <c r="EOX80" s="242"/>
      <c r="EOY80" s="242"/>
      <c r="EOZ80" s="242"/>
      <c r="EPA80" s="242"/>
      <c r="EPB80" s="242"/>
      <c r="EPC80" s="242"/>
      <c r="EPD80" s="242"/>
      <c r="EPE80" s="242"/>
      <c r="EPF80" s="242"/>
      <c r="EPG80" s="242"/>
      <c r="EPH80" s="242"/>
      <c r="EPI80" s="242"/>
      <c r="EPJ80" s="242"/>
      <c r="EPK80" s="242"/>
      <c r="EPL80" s="242"/>
      <c r="EPM80" s="242"/>
      <c r="EPN80" s="242"/>
      <c r="EPO80" s="242"/>
      <c r="EPP80" s="242"/>
      <c r="EPQ80" s="242"/>
      <c r="EPR80" s="242"/>
      <c r="EPS80" s="242"/>
      <c r="EPT80" s="242"/>
      <c r="EPU80" s="242"/>
      <c r="EPV80" s="242"/>
      <c r="EPW80" s="242"/>
      <c r="EPX80" s="242"/>
      <c r="EPY80" s="242"/>
      <c r="EPZ80" s="242"/>
      <c r="EQA80" s="242"/>
      <c r="EQB80" s="242"/>
      <c r="EQC80" s="242"/>
      <c r="EQD80" s="242"/>
      <c r="EQE80" s="242"/>
      <c r="EQF80" s="242"/>
      <c r="EQG80" s="242"/>
      <c r="EQH80" s="242"/>
      <c r="EQI80" s="242"/>
      <c r="EQJ80" s="242"/>
      <c r="EQK80" s="242"/>
      <c r="EQL80" s="242"/>
      <c r="EQM80" s="242"/>
      <c r="EQN80" s="242"/>
      <c r="EQO80" s="242"/>
      <c r="EQP80" s="242"/>
      <c r="EQQ80" s="242"/>
      <c r="EQR80" s="242"/>
      <c r="EQS80" s="242"/>
      <c r="EQT80" s="242"/>
      <c r="EQU80" s="242"/>
      <c r="EQV80" s="242"/>
      <c r="EQW80" s="242"/>
      <c r="EQX80" s="242"/>
      <c r="EQY80" s="242"/>
      <c r="EQZ80" s="242"/>
      <c r="ERA80" s="242"/>
      <c r="ERB80" s="242"/>
      <c r="ERC80" s="242"/>
      <c r="ERD80" s="242"/>
      <c r="ERE80" s="242"/>
      <c r="ERF80" s="242"/>
      <c r="ERG80" s="242"/>
      <c r="ERH80" s="242"/>
      <c r="ERI80" s="242"/>
      <c r="ERJ80" s="242"/>
      <c r="ERK80" s="242"/>
      <c r="ERL80" s="242"/>
      <c r="ERM80" s="242"/>
      <c r="ERN80" s="242"/>
      <c r="ERO80" s="242"/>
      <c r="ERP80" s="242"/>
      <c r="ERQ80" s="242"/>
      <c r="ERR80" s="242"/>
      <c r="ERS80" s="242"/>
      <c r="ERT80" s="242"/>
      <c r="ERU80" s="242"/>
      <c r="ERV80" s="242"/>
      <c r="ERW80" s="242"/>
      <c r="ERX80" s="242"/>
      <c r="ERY80" s="242"/>
      <c r="ERZ80" s="242"/>
      <c r="ESA80" s="242"/>
      <c r="ESB80" s="242"/>
      <c r="ESC80" s="242"/>
      <c r="ESD80" s="242"/>
      <c r="ESE80" s="242"/>
      <c r="ESF80" s="242"/>
      <c r="ESG80" s="242"/>
      <c r="ESH80" s="242"/>
      <c r="ESI80" s="242"/>
      <c r="ESJ80" s="242"/>
      <c r="ESK80" s="242"/>
      <c r="ESL80" s="242"/>
      <c r="ESM80" s="242"/>
      <c r="ESN80" s="242"/>
      <c r="ESO80" s="242"/>
      <c r="ESP80" s="242"/>
      <c r="ESQ80" s="242"/>
      <c r="ESR80" s="242"/>
      <c r="ESS80" s="242"/>
      <c r="EST80" s="242"/>
      <c r="ESU80" s="242"/>
      <c r="ESV80" s="242"/>
      <c r="ESW80" s="242"/>
      <c r="ESX80" s="242"/>
      <c r="ESY80" s="242"/>
      <c r="ESZ80" s="242"/>
      <c r="ETA80" s="242"/>
      <c r="ETB80" s="242"/>
      <c r="ETC80" s="242"/>
      <c r="ETD80" s="242"/>
      <c r="ETE80" s="242"/>
      <c r="ETF80" s="242"/>
      <c r="ETG80" s="242"/>
      <c r="ETH80" s="242"/>
      <c r="ETI80" s="242"/>
      <c r="ETJ80" s="242"/>
      <c r="ETK80" s="242"/>
      <c r="ETL80" s="242"/>
      <c r="ETM80" s="242"/>
      <c r="ETN80" s="242"/>
      <c r="ETO80" s="242"/>
      <c r="ETP80" s="242"/>
      <c r="ETQ80" s="242"/>
      <c r="ETR80" s="242"/>
      <c r="ETS80" s="242"/>
      <c r="ETT80" s="242"/>
      <c r="ETU80" s="242"/>
      <c r="ETV80" s="242"/>
      <c r="ETW80" s="242"/>
      <c r="ETX80" s="242"/>
      <c r="ETY80" s="242"/>
      <c r="ETZ80" s="242"/>
      <c r="EUA80" s="242"/>
      <c r="EUB80" s="242"/>
      <c r="EUC80" s="242"/>
      <c r="EUD80" s="242"/>
      <c r="EUE80" s="242"/>
      <c r="EUF80" s="242"/>
      <c r="EUG80" s="242"/>
      <c r="EUH80" s="242"/>
      <c r="EUI80" s="242"/>
      <c r="EUJ80" s="242"/>
      <c r="EUK80" s="242"/>
      <c r="EUL80" s="242"/>
      <c r="EUM80" s="242"/>
      <c r="EUN80" s="242"/>
      <c r="EUO80" s="242"/>
      <c r="EUP80" s="242"/>
      <c r="EUQ80" s="242"/>
      <c r="EUR80" s="242"/>
      <c r="EUS80" s="242"/>
      <c r="EUT80" s="242"/>
      <c r="EUU80" s="242"/>
      <c r="EUV80" s="242"/>
      <c r="EUW80" s="242"/>
      <c r="EUX80" s="242"/>
      <c r="EUY80" s="242"/>
      <c r="EUZ80" s="242"/>
      <c r="EVA80" s="242"/>
      <c r="EVB80" s="242"/>
      <c r="EVC80" s="242"/>
      <c r="EVD80" s="242"/>
      <c r="EVE80" s="242"/>
      <c r="EVF80" s="242"/>
      <c r="EVG80" s="242"/>
      <c r="EVH80" s="242"/>
      <c r="EVI80" s="242"/>
      <c r="EVJ80" s="242"/>
      <c r="EVK80" s="242"/>
      <c r="EVL80" s="242"/>
      <c r="EVM80" s="242"/>
      <c r="EVN80" s="242"/>
      <c r="EVO80" s="242"/>
      <c r="EVP80" s="242"/>
      <c r="EVQ80" s="242"/>
      <c r="EVR80" s="242"/>
      <c r="EVS80" s="242"/>
      <c r="EVT80" s="242"/>
      <c r="EVU80" s="242"/>
      <c r="EVV80" s="242"/>
      <c r="EVW80" s="242"/>
      <c r="EVX80" s="242"/>
      <c r="EVY80" s="242"/>
      <c r="EVZ80" s="242"/>
      <c r="EWA80" s="242"/>
      <c r="EWB80" s="242"/>
      <c r="EWC80" s="242"/>
      <c r="EWD80" s="242"/>
      <c r="EWE80" s="242"/>
      <c r="EWF80" s="242"/>
      <c r="EWG80" s="242"/>
      <c r="EWH80" s="242"/>
      <c r="EWI80" s="242"/>
      <c r="EWJ80" s="242"/>
      <c r="EWK80" s="242"/>
      <c r="EWL80" s="242"/>
      <c r="EWM80" s="242"/>
      <c r="EWN80" s="242"/>
      <c r="EWO80" s="242"/>
      <c r="EWP80" s="242"/>
      <c r="EWQ80" s="242"/>
      <c r="EWR80" s="242"/>
      <c r="EWS80" s="242"/>
      <c r="EWT80" s="242"/>
      <c r="EWU80" s="242"/>
      <c r="EWV80" s="242"/>
      <c r="EWW80" s="242"/>
      <c r="EWX80" s="242"/>
      <c r="EWY80" s="242"/>
      <c r="EWZ80" s="242"/>
      <c r="EXA80" s="242"/>
      <c r="EXB80" s="242"/>
      <c r="EXC80" s="242"/>
      <c r="EXD80" s="242"/>
      <c r="EXE80" s="242"/>
      <c r="EXF80" s="242"/>
      <c r="EXG80" s="242"/>
      <c r="EXH80" s="242"/>
      <c r="EXI80" s="242"/>
      <c r="EXJ80" s="242"/>
      <c r="EXK80" s="242"/>
      <c r="EXL80" s="242"/>
      <c r="EXM80" s="242"/>
      <c r="EXN80" s="242"/>
      <c r="EXO80" s="242"/>
      <c r="EXP80" s="242"/>
      <c r="EXQ80" s="242"/>
      <c r="EXR80" s="242"/>
      <c r="EXS80" s="242"/>
      <c r="EXT80" s="242"/>
      <c r="EXU80" s="242"/>
      <c r="EXV80" s="242"/>
      <c r="EXW80" s="242"/>
      <c r="EXX80" s="242"/>
      <c r="EXY80" s="242"/>
      <c r="EXZ80" s="242"/>
      <c r="EYA80" s="242"/>
      <c r="EYB80" s="242"/>
      <c r="EYC80" s="242"/>
      <c r="EYD80" s="242"/>
      <c r="EYE80" s="242"/>
      <c r="EYF80" s="242"/>
      <c r="EYG80" s="242"/>
      <c r="EYH80" s="242"/>
      <c r="EYI80" s="242"/>
      <c r="EYJ80" s="242"/>
      <c r="EYK80" s="242"/>
      <c r="EYL80" s="242"/>
      <c r="EYM80" s="242"/>
      <c r="EYN80" s="242"/>
      <c r="EYO80" s="242"/>
      <c r="EYP80" s="242"/>
      <c r="EYQ80" s="242"/>
      <c r="EYR80" s="242"/>
      <c r="EYS80" s="242"/>
      <c r="EYT80" s="242"/>
      <c r="EYU80" s="242"/>
      <c r="EYV80" s="242"/>
      <c r="EYW80" s="242"/>
      <c r="EYX80" s="242"/>
      <c r="EYY80" s="242"/>
      <c r="EYZ80" s="242"/>
      <c r="EZA80" s="242"/>
      <c r="EZB80" s="242"/>
      <c r="EZC80" s="242"/>
      <c r="EZD80" s="242"/>
      <c r="EZE80" s="242"/>
      <c r="EZF80" s="242"/>
      <c r="EZG80" s="242"/>
      <c r="EZH80" s="242"/>
      <c r="EZI80" s="242"/>
      <c r="EZJ80" s="242"/>
      <c r="EZK80" s="242"/>
      <c r="EZL80" s="242"/>
      <c r="EZM80" s="242"/>
      <c r="EZN80" s="242"/>
      <c r="EZO80" s="242"/>
      <c r="EZP80" s="242"/>
      <c r="EZQ80" s="242"/>
      <c r="EZR80" s="242"/>
      <c r="EZS80" s="242"/>
      <c r="EZT80" s="242"/>
      <c r="EZU80" s="242"/>
      <c r="EZV80" s="242"/>
      <c r="EZW80" s="242"/>
      <c r="EZX80" s="242"/>
      <c r="EZY80" s="242"/>
      <c r="EZZ80" s="242"/>
      <c r="FAA80" s="242"/>
      <c r="FAB80" s="242"/>
      <c r="FAC80" s="242"/>
      <c r="FAD80" s="242"/>
      <c r="FAE80" s="242"/>
      <c r="FAF80" s="242"/>
      <c r="FAG80" s="242"/>
      <c r="FAH80" s="242"/>
      <c r="FAI80" s="242"/>
      <c r="FAJ80" s="242"/>
      <c r="FAK80" s="242"/>
      <c r="FAL80" s="242"/>
      <c r="FAM80" s="242"/>
      <c r="FAN80" s="242"/>
      <c r="FAO80" s="242"/>
      <c r="FAP80" s="242"/>
      <c r="FAQ80" s="242"/>
      <c r="FAR80" s="242"/>
      <c r="FAS80" s="242"/>
      <c r="FAT80" s="242"/>
      <c r="FAU80" s="242"/>
      <c r="FAV80" s="242"/>
      <c r="FAW80" s="242"/>
      <c r="FAX80" s="242"/>
      <c r="FAY80" s="242"/>
      <c r="FAZ80" s="242"/>
      <c r="FBA80" s="242"/>
      <c r="FBB80" s="242"/>
      <c r="FBC80" s="242"/>
      <c r="FBD80" s="242"/>
      <c r="FBE80" s="242"/>
      <c r="FBF80" s="242"/>
      <c r="FBG80" s="242"/>
      <c r="FBH80" s="242"/>
      <c r="FBI80" s="242"/>
      <c r="FBJ80" s="242"/>
      <c r="FBK80" s="242"/>
      <c r="FBL80" s="242"/>
      <c r="FBM80" s="242"/>
      <c r="FBN80" s="242"/>
      <c r="FBO80" s="242"/>
      <c r="FBP80" s="242"/>
      <c r="FBQ80" s="242"/>
      <c r="FBR80" s="242"/>
      <c r="FBS80" s="242"/>
      <c r="FBT80" s="242"/>
      <c r="FBU80" s="242"/>
      <c r="FBV80" s="242"/>
      <c r="FBW80" s="242"/>
      <c r="FBX80" s="242"/>
      <c r="FBY80" s="242"/>
      <c r="FBZ80" s="242"/>
      <c r="FCA80" s="242"/>
      <c r="FCB80" s="242"/>
      <c r="FCC80" s="242"/>
      <c r="FCD80" s="242"/>
      <c r="FCE80" s="242"/>
      <c r="FCF80" s="242"/>
      <c r="FCG80" s="242"/>
      <c r="FCH80" s="242"/>
      <c r="FCI80" s="242"/>
      <c r="FCJ80" s="242"/>
      <c r="FCK80" s="242"/>
      <c r="FCL80" s="242"/>
      <c r="FCM80" s="242"/>
      <c r="FCN80" s="242"/>
      <c r="FCO80" s="242"/>
      <c r="FCP80" s="242"/>
      <c r="FCQ80" s="242"/>
      <c r="FCR80" s="242"/>
      <c r="FCS80" s="242"/>
      <c r="FCT80" s="242"/>
      <c r="FCU80" s="242"/>
      <c r="FCV80" s="242"/>
      <c r="FCW80" s="242"/>
      <c r="FCX80" s="242"/>
      <c r="FCY80" s="242"/>
      <c r="FCZ80" s="242"/>
      <c r="FDA80" s="242"/>
      <c r="FDB80" s="242"/>
      <c r="FDC80" s="242"/>
      <c r="FDD80" s="242"/>
      <c r="FDE80" s="242"/>
      <c r="FDF80" s="242"/>
      <c r="FDG80" s="242"/>
      <c r="FDH80" s="242"/>
      <c r="FDI80" s="242"/>
      <c r="FDJ80" s="242"/>
      <c r="FDK80" s="242"/>
      <c r="FDL80" s="242"/>
      <c r="FDM80" s="242"/>
      <c r="FDN80" s="242"/>
      <c r="FDO80" s="242"/>
      <c r="FDP80" s="242"/>
      <c r="FDQ80" s="242"/>
      <c r="FDR80" s="242"/>
      <c r="FDS80" s="242"/>
      <c r="FDT80" s="242"/>
      <c r="FDU80" s="242"/>
      <c r="FDV80" s="242"/>
      <c r="FDW80" s="242"/>
      <c r="FDX80" s="242"/>
      <c r="FDY80" s="242"/>
      <c r="FDZ80" s="242"/>
      <c r="FEA80" s="242"/>
      <c r="FEB80" s="242"/>
      <c r="FEC80" s="242"/>
      <c r="FED80" s="242"/>
      <c r="FEE80" s="242"/>
      <c r="FEF80" s="242"/>
      <c r="FEG80" s="242"/>
      <c r="FEH80" s="242"/>
      <c r="FEI80" s="242"/>
      <c r="FEJ80" s="242"/>
      <c r="FEK80" s="242"/>
      <c r="FEL80" s="242"/>
      <c r="FEM80" s="242"/>
      <c r="FEN80" s="242"/>
      <c r="FEO80" s="242"/>
      <c r="FEP80" s="242"/>
      <c r="FEQ80" s="242"/>
      <c r="FER80" s="242"/>
      <c r="FES80" s="242"/>
      <c r="FET80" s="242"/>
      <c r="FEU80" s="242"/>
      <c r="FEV80" s="242"/>
      <c r="FEW80" s="242"/>
      <c r="FEX80" s="242"/>
      <c r="FEY80" s="242"/>
      <c r="FEZ80" s="242"/>
      <c r="FFA80" s="242"/>
      <c r="FFB80" s="242"/>
      <c r="FFC80" s="242"/>
      <c r="FFD80" s="242"/>
      <c r="FFE80" s="242"/>
      <c r="FFF80" s="242"/>
      <c r="FFG80" s="242"/>
      <c r="FFH80" s="242"/>
      <c r="FFI80" s="242"/>
      <c r="FFJ80" s="242"/>
      <c r="FFK80" s="242"/>
      <c r="FFL80" s="242"/>
      <c r="FFM80" s="242"/>
      <c r="FFN80" s="242"/>
      <c r="FFO80" s="242"/>
      <c r="FFP80" s="242"/>
      <c r="FFQ80" s="242"/>
      <c r="FFR80" s="242"/>
      <c r="FFS80" s="242"/>
      <c r="FFT80" s="242"/>
      <c r="FFU80" s="242"/>
      <c r="FFV80" s="242"/>
      <c r="FFW80" s="242"/>
      <c r="FFX80" s="242"/>
      <c r="FFY80" s="242"/>
      <c r="FFZ80" s="242"/>
      <c r="FGA80" s="242"/>
      <c r="FGB80" s="242"/>
      <c r="FGC80" s="242"/>
      <c r="FGD80" s="242"/>
      <c r="FGE80" s="242"/>
      <c r="FGF80" s="242"/>
      <c r="FGG80" s="242"/>
      <c r="FGH80" s="242"/>
      <c r="FGI80" s="242"/>
      <c r="FGJ80" s="242"/>
      <c r="FGK80" s="242"/>
      <c r="FGL80" s="242"/>
      <c r="FGM80" s="242"/>
      <c r="FGN80" s="242"/>
      <c r="FGO80" s="242"/>
      <c r="FGP80" s="242"/>
      <c r="FGQ80" s="242"/>
      <c r="FGR80" s="242"/>
      <c r="FGS80" s="242"/>
      <c r="FGT80" s="242"/>
      <c r="FGU80" s="242"/>
      <c r="FGV80" s="242"/>
      <c r="FGW80" s="242"/>
      <c r="FGX80" s="242"/>
      <c r="FGY80" s="242"/>
      <c r="FGZ80" s="242"/>
      <c r="FHA80" s="242"/>
      <c r="FHB80" s="242"/>
      <c r="FHC80" s="242"/>
      <c r="FHD80" s="242"/>
      <c r="FHE80" s="242"/>
      <c r="FHF80" s="242"/>
      <c r="FHG80" s="242"/>
      <c r="FHH80" s="242"/>
      <c r="FHI80" s="242"/>
      <c r="FHJ80" s="242"/>
      <c r="FHK80" s="242"/>
      <c r="FHL80" s="242"/>
      <c r="FHM80" s="242"/>
      <c r="FHN80" s="242"/>
      <c r="FHO80" s="242"/>
      <c r="FHP80" s="242"/>
      <c r="FHQ80" s="242"/>
      <c r="FHR80" s="242"/>
      <c r="FHS80" s="242"/>
      <c r="FHT80" s="242"/>
      <c r="FHU80" s="242"/>
      <c r="FHV80" s="242"/>
      <c r="FHW80" s="242"/>
      <c r="FHX80" s="242"/>
      <c r="FHY80" s="242"/>
      <c r="FHZ80" s="242"/>
      <c r="FIA80" s="242"/>
      <c r="FIB80" s="242"/>
      <c r="FIC80" s="242"/>
      <c r="FID80" s="242"/>
      <c r="FIE80" s="242"/>
      <c r="FIF80" s="242"/>
      <c r="FIG80" s="242"/>
      <c r="FIH80" s="242"/>
      <c r="FII80" s="242"/>
      <c r="FIJ80" s="242"/>
      <c r="FIK80" s="242"/>
      <c r="FIL80" s="242"/>
      <c r="FIM80" s="242"/>
      <c r="FIN80" s="242"/>
      <c r="FIO80" s="242"/>
      <c r="FIP80" s="242"/>
      <c r="FIQ80" s="242"/>
      <c r="FIR80" s="242"/>
      <c r="FIS80" s="242"/>
      <c r="FIT80" s="242"/>
      <c r="FIU80" s="242"/>
      <c r="FIV80" s="242"/>
      <c r="FIW80" s="242"/>
      <c r="FIX80" s="242"/>
      <c r="FIY80" s="242"/>
      <c r="FIZ80" s="242"/>
      <c r="FJA80" s="242"/>
      <c r="FJB80" s="242"/>
      <c r="FJC80" s="242"/>
      <c r="FJD80" s="242"/>
      <c r="FJE80" s="242"/>
      <c r="FJF80" s="242"/>
      <c r="FJG80" s="242"/>
      <c r="FJH80" s="242"/>
      <c r="FJI80" s="242"/>
      <c r="FJJ80" s="242"/>
      <c r="FJK80" s="242"/>
      <c r="FJL80" s="242"/>
      <c r="FJM80" s="242"/>
      <c r="FJN80" s="242"/>
      <c r="FJO80" s="242"/>
      <c r="FJP80" s="242"/>
      <c r="FJQ80" s="242"/>
      <c r="FJR80" s="242"/>
      <c r="FJS80" s="242"/>
      <c r="FJT80" s="242"/>
      <c r="FJU80" s="242"/>
      <c r="FJV80" s="242"/>
      <c r="FJW80" s="242"/>
      <c r="FJX80" s="242"/>
      <c r="FJY80" s="242"/>
      <c r="FJZ80" s="242"/>
      <c r="FKA80" s="242"/>
      <c r="FKB80" s="242"/>
      <c r="FKC80" s="242"/>
      <c r="FKD80" s="242"/>
      <c r="FKE80" s="242"/>
      <c r="FKF80" s="242"/>
      <c r="FKG80" s="242"/>
      <c r="FKH80" s="242"/>
      <c r="FKI80" s="242"/>
      <c r="FKJ80" s="242"/>
      <c r="FKK80" s="242"/>
      <c r="FKL80" s="242"/>
      <c r="FKM80" s="242"/>
      <c r="FKN80" s="242"/>
      <c r="FKO80" s="242"/>
      <c r="FKP80" s="242"/>
      <c r="FKQ80" s="242"/>
      <c r="FKR80" s="242"/>
      <c r="FKS80" s="242"/>
      <c r="FKT80" s="242"/>
      <c r="FKU80" s="242"/>
      <c r="FKV80" s="242"/>
      <c r="FKW80" s="242"/>
      <c r="FKX80" s="242"/>
      <c r="FKY80" s="242"/>
      <c r="FKZ80" s="242"/>
      <c r="FLA80" s="242"/>
      <c r="FLB80" s="242"/>
      <c r="FLC80" s="242"/>
      <c r="FLD80" s="242"/>
      <c r="FLE80" s="242"/>
      <c r="FLF80" s="242"/>
      <c r="FLG80" s="242"/>
      <c r="FLH80" s="242"/>
      <c r="FLI80" s="242"/>
      <c r="FLJ80" s="242"/>
      <c r="FLK80" s="242"/>
      <c r="FLL80" s="242"/>
      <c r="FLM80" s="242"/>
      <c r="FLN80" s="242"/>
      <c r="FLO80" s="242"/>
      <c r="FLP80" s="242"/>
      <c r="FLQ80" s="242"/>
      <c r="FLR80" s="242"/>
      <c r="FLS80" s="242"/>
      <c r="FLT80" s="242"/>
      <c r="FLU80" s="242"/>
      <c r="FLV80" s="242"/>
      <c r="FLW80" s="242"/>
      <c r="FLX80" s="242"/>
      <c r="FLY80" s="242"/>
      <c r="FLZ80" s="242"/>
      <c r="FMA80" s="242"/>
      <c r="FMB80" s="242"/>
      <c r="FMC80" s="242"/>
      <c r="FMD80" s="242"/>
      <c r="FME80" s="242"/>
      <c r="FMF80" s="242"/>
      <c r="FMG80" s="242"/>
      <c r="FMH80" s="242"/>
      <c r="FMI80" s="242"/>
      <c r="FMJ80" s="242"/>
      <c r="FMK80" s="242"/>
      <c r="FML80" s="242"/>
      <c r="FMM80" s="242"/>
      <c r="FMN80" s="242"/>
      <c r="FMO80" s="242"/>
      <c r="FMP80" s="242"/>
      <c r="FMQ80" s="242"/>
      <c r="FMR80" s="242"/>
      <c r="FMS80" s="242"/>
      <c r="FMT80" s="242"/>
      <c r="FMU80" s="242"/>
      <c r="FMV80" s="242"/>
      <c r="FMW80" s="242"/>
      <c r="FMX80" s="242"/>
      <c r="FMY80" s="242"/>
      <c r="FMZ80" s="242"/>
      <c r="FNA80" s="242"/>
      <c r="FNB80" s="242"/>
      <c r="FNC80" s="242"/>
      <c r="FND80" s="242"/>
      <c r="FNE80" s="242"/>
      <c r="FNF80" s="242"/>
      <c r="FNG80" s="242"/>
      <c r="FNH80" s="242"/>
      <c r="FNI80" s="242"/>
      <c r="FNJ80" s="242"/>
      <c r="FNK80" s="242"/>
      <c r="FNL80" s="242"/>
      <c r="FNM80" s="242"/>
      <c r="FNN80" s="242"/>
      <c r="FNO80" s="242"/>
      <c r="FNP80" s="242"/>
      <c r="FNQ80" s="242"/>
      <c r="FNR80" s="242"/>
      <c r="FNS80" s="242"/>
      <c r="FNT80" s="242"/>
      <c r="FNU80" s="242"/>
      <c r="FNV80" s="242"/>
      <c r="FNW80" s="242"/>
      <c r="FNX80" s="242"/>
      <c r="FNY80" s="242"/>
      <c r="FNZ80" s="242"/>
      <c r="FOA80" s="242"/>
      <c r="FOB80" s="242"/>
      <c r="FOC80" s="242"/>
      <c r="FOD80" s="242"/>
      <c r="FOE80" s="242"/>
      <c r="FOF80" s="242"/>
      <c r="FOG80" s="242"/>
      <c r="FOH80" s="242"/>
      <c r="FOI80" s="242"/>
      <c r="FOJ80" s="242"/>
      <c r="FOK80" s="242"/>
      <c r="FOL80" s="242"/>
      <c r="FOM80" s="242"/>
      <c r="FON80" s="242"/>
      <c r="FOO80" s="242"/>
      <c r="FOP80" s="242"/>
      <c r="FOQ80" s="242"/>
      <c r="FOR80" s="242"/>
      <c r="FOS80" s="242"/>
      <c r="FOT80" s="242"/>
      <c r="FOU80" s="242"/>
      <c r="FOV80" s="242"/>
      <c r="FOW80" s="242"/>
      <c r="FOX80" s="242"/>
      <c r="FOY80" s="242"/>
      <c r="FOZ80" s="242"/>
      <c r="FPA80" s="242"/>
      <c r="FPB80" s="242"/>
      <c r="FPC80" s="242"/>
      <c r="FPD80" s="242"/>
      <c r="FPE80" s="242"/>
      <c r="FPF80" s="242"/>
      <c r="FPG80" s="242"/>
      <c r="FPH80" s="242"/>
      <c r="FPI80" s="242"/>
      <c r="FPJ80" s="242"/>
      <c r="FPK80" s="242"/>
      <c r="FPL80" s="242"/>
      <c r="FPM80" s="242"/>
      <c r="FPN80" s="242"/>
      <c r="FPO80" s="242"/>
      <c r="FPP80" s="242"/>
      <c r="FPQ80" s="242"/>
      <c r="FPR80" s="242"/>
      <c r="FPS80" s="242"/>
      <c r="FPT80" s="242"/>
      <c r="FPU80" s="242"/>
      <c r="FPV80" s="242"/>
      <c r="FPW80" s="242"/>
      <c r="FPX80" s="242"/>
      <c r="FPY80" s="242"/>
      <c r="FPZ80" s="242"/>
      <c r="FQA80" s="242"/>
      <c r="FQB80" s="242"/>
      <c r="FQC80" s="242"/>
      <c r="FQD80" s="242"/>
      <c r="FQE80" s="242"/>
      <c r="FQF80" s="242"/>
      <c r="FQG80" s="242"/>
      <c r="FQH80" s="242"/>
      <c r="FQI80" s="242"/>
      <c r="FQJ80" s="242"/>
      <c r="FQK80" s="242"/>
      <c r="FQL80" s="242"/>
      <c r="FQM80" s="242"/>
      <c r="FQN80" s="242"/>
      <c r="FQO80" s="242"/>
      <c r="FQP80" s="242"/>
      <c r="FQQ80" s="242"/>
      <c r="FQR80" s="242"/>
      <c r="FQS80" s="242"/>
      <c r="FQT80" s="242"/>
      <c r="FQU80" s="242"/>
      <c r="FQV80" s="242"/>
      <c r="FQW80" s="242"/>
      <c r="FQX80" s="242"/>
      <c r="FQY80" s="242"/>
      <c r="FQZ80" s="242"/>
      <c r="FRA80" s="242"/>
      <c r="FRB80" s="242"/>
      <c r="FRC80" s="242"/>
      <c r="FRD80" s="242"/>
      <c r="FRE80" s="242"/>
      <c r="FRF80" s="242"/>
      <c r="FRG80" s="242"/>
      <c r="FRH80" s="242"/>
      <c r="FRI80" s="242"/>
      <c r="FRJ80" s="242"/>
      <c r="FRK80" s="242"/>
      <c r="FRL80" s="242"/>
      <c r="FRM80" s="242"/>
      <c r="FRN80" s="242"/>
      <c r="FRO80" s="242"/>
      <c r="FRP80" s="242"/>
      <c r="FRQ80" s="242"/>
      <c r="FRR80" s="242"/>
      <c r="FRS80" s="242"/>
      <c r="FRT80" s="242"/>
      <c r="FRU80" s="242"/>
      <c r="FRV80" s="242"/>
      <c r="FRW80" s="242"/>
      <c r="FRX80" s="242"/>
      <c r="FRY80" s="242"/>
      <c r="FRZ80" s="242"/>
      <c r="FSA80" s="242"/>
      <c r="FSB80" s="242"/>
      <c r="FSC80" s="242"/>
      <c r="FSD80" s="242"/>
      <c r="FSE80" s="242"/>
      <c r="FSF80" s="242"/>
      <c r="FSG80" s="242"/>
      <c r="FSH80" s="242"/>
      <c r="FSI80" s="242"/>
      <c r="FSJ80" s="242"/>
      <c r="FSK80" s="242"/>
      <c r="FSL80" s="242"/>
      <c r="FSM80" s="242"/>
      <c r="FSN80" s="242"/>
      <c r="FSO80" s="242"/>
      <c r="FSP80" s="242"/>
      <c r="FSQ80" s="242"/>
      <c r="FSR80" s="242"/>
      <c r="FSS80" s="242"/>
      <c r="FST80" s="242"/>
      <c r="FSU80" s="242"/>
      <c r="FSV80" s="242"/>
      <c r="FSW80" s="242"/>
      <c r="FSX80" s="242"/>
      <c r="FSY80" s="242"/>
      <c r="FSZ80" s="242"/>
      <c r="FTA80" s="242"/>
      <c r="FTB80" s="242"/>
      <c r="FTC80" s="242"/>
      <c r="FTD80" s="242"/>
      <c r="FTE80" s="242"/>
      <c r="FTF80" s="242"/>
      <c r="FTG80" s="242"/>
      <c r="FTH80" s="242"/>
      <c r="FTI80" s="242"/>
      <c r="FTJ80" s="242"/>
      <c r="FTK80" s="242"/>
      <c r="FTL80" s="242"/>
      <c r="FTM80" s="242"/>
      <c r="FTN80" s="242"/>
      <c r="FTO80" s="242"/>
      <c r="FTP80" s="242"/>
      <c r="FTQ80" s="242"/>
      <c r="FTR80" s="242"/>
      <c r="FTS80" s="242"/>
      <c r="FTT80" s="242"/>
      <c r="FTU80" s="242"/>
      <c r="FTV80" s="242"/>
      <c r="FTW80" s="242"/>
      <c r="FTX80" s="242"/>
      <c r="FTY80" s="242"/>
      <c r="FTZ80" s="242"/>
      <c r="FUA80" s="242"/>
      <c r="FUB80" s="242"/>
      <c r="FUC80" s="242"/>
      <c r="FUD80" s="242"/>
      <c r="FUE80" s="242"/>
      <c r="FUF80" s="242"/>
      <c r="FUG80" s="242"/>
      <c r="FUH80" s="242"/>
      <c r="FUI80" s="242"/>
      <c r="FUJ80" s="242"/>
      <c r="FUK80" s="242"/>
      <c r="FUL80" s="242"/>
      <c r="FUM80" s="242"/>
      <c r="FUN80" s="242"/>
      <c r="FUO80" s="242"/>
      <c r="FUP80" s="242"/>
      <c r="FUQ80" s="242"/>
      <c r="FUR80" s="242"/>
      <c r="FUS80" s="242"/>
      <c r="FUT80" s="242"/>
      <c r="FUU80" s="242"/>
      <c r="FUV80" s="242"/>
      <c r="FUW80" s="242"/>
      <c r="FUX80" s="242"/>
      <c r="FUY80" s="242"/>
      <c r="FUZ80" s="242"/>
      <c r="FVA80" s="242"/>
      <c r="FVB80" s="242"/>
      <c r="FVC80" s="242"/>
      <c r="FVD80" s="242"/>
      <c r="FVE80" s="242"/>
      <c r="FVF80" s="242"/>
      <c r="FVG80" s="242"/>
      <c r="FVH80" s="242"/>
      <c r="FVI80" s="242"/>
      <c r="FVJ80" s="242"/>
      <c r="FVK80" s="242"/>
      <c r="FVL80" s="242"/>
      <c r="FVM80" s="242"/>
      <c r="FVN80" s="242"/>
      <c r="FVO80" s="242"/>
      <c r="FVP80" s="242"/>
      <c r="FVQ80" s="242"/>
      <c r="FVR80" s="242"/>
      <c r="FVS80" s="242"/>
      <c r="FVT80" s="242"/>
      <c r="FVU80" s="242"/>
      <c r="FVV80" s="242"/>
      <c r="FVW80" s="242"/>
      <c r="FVX80" s="242"/>
      <c r="FVY80" s="242"/>
      <c r="FVZ80" s="242"/>
      <c r="FWA80" s="242"/>
      <c r="FWB80" s="242"/>
      <c r="FWC80" s="242"/>
      <c r="FWD80" s="242"/>
      <c r="FWE80" s="242"/>
      <c r="FWF80" s="242"/>
      <c r="FWG80" s="242"/>
      <c r="FWH80" s="242"/>
      <c r="FWI80" s="242"/>
      <c r="FWJ80" s="242"/>
      <c r="FWK80" s="242"/>
      <c r="FWL80" s="242"/>
      <c r="FWM80" s="242"/>
      <c r="FWN80" s="242"/>
      <c r="FWO80" s="242"/>
      <c r="FWP80" s="242"/>
      <c r="FWQ80" s="242"/>
      <c r="FWR80" s="242"/>
      <c r="FWS80" s="242"/>
      <c r="FWT80" s="242"/>
      <c r="FWU80" s="242"/>
      <c r="FWV80" s="242"/>
      <c r="FWW80" s="242"/>
      <c r="FWX80" s="242"/>
      <c r="FWY80" s="242"/>
      <c r="FWZ80" s="242"/>
      <c r="FXA80" s="242"/>
      <c r="FXB80" s="242"/>
      <c r="FXC80" s="242"/>
      <c r="FXD80" s="242"/>
      <c r="FXE80" s="242"/>
      <c r="FXF80" s="242"/>
      <c r="FXG80" s="242"/>
      <c r="FXH80" s="242"/>
      <c r="FXI80" s="242"/>
      <c r="FXJ80" s="242"/>
      <c r="FXK80" s="242"/>
      <c r="FXL80" s="242"/>
      <c r="FXM80" s="242"/>
      <c r="FXN80" s="242"/>
      <c r="FXO80" s="242"/>
      <c r="FXP80" s="242"/>
      <c r="FXQ80" s="242"/>
      <c r="FXR80" s="242"/>
      <c r="FXS80" s="242"/>
      <c r="FXT80" s="242"/>
      <c r="FXU80" s="242"/>
      <c r="FXV80" s="242"/>
      <c r="FXW80" s="242"/>
      <c r="FXX80" s="242"/>
      <c r="FXY80" s="242"/>
      <c r="FXZ80" s="242"/>
      <c r="FYA80" s="242"/>
      <c r="FYB80" s="242"/>
      <c r="FYC80" s="242"/>
      <c r="FYD80" s="242"/>
      <c r="FYE80" s="242"/>
      <c r="FYF80" s="242"/>
      <c r="FYG80" s="242"/>
      <c r="FYH80" s="242"/>
      <c r="FYI80" s="242"/>
      <c r="FYJ80" s="242"/>
      <c r="FYK80" s="242"/>
      <c r="FYL80" s="242"/>
      <c r="FYM80" s="242"/>
      <c r="FYN80" s="242"/>
      <c r="FYO80" s="242"/>
      <c r="FYP80" s="242"/>
      <c r="FYQ80" s="242"/>
      <c r="FYR80" s="242"/>
      <c r="FYS80" s="242"/>
      <c r="FYT80" s="242"/>
      <c r="FYU80" s="242"/>
      <c r="FYV80" s="242"/>
      <c r="FYW80" s="242"/>
      <c r="FYX80" s="242"/>
      <c r="FYY80" s="242"/>
      <c r="FYZ80" s="242"/>
      <c r="FZA80" s="242"/>
      <c r="FZB80" s="242"/>
      <c r="FZC80" s="242"/>
      <c r="FZD80" s="242"/>
      <c r="FZE80" s="242"/>
      <c r="FZF80" s="242"/>
      <c r="FZG80" s="242"/>
      <c r="FZH80" s="242"/>
      <c r="FZI80" s="242"/>
      <c r="FZJ80" s="242"/>
      <c r="FZK80" s="242"/>
      <c r="FZL80" s="242"/>
      <c r="FZM80" s="242"/>
      <c r="FZN80" s="242"/>
      <c r="FZO80" s="242"/>
      <c r="FZP80" s="242"/>
      <c r="FZQ80" s="242"/>
      <c r="FZR80" s="242"/>
      <c r="FZS80" s="242"/>
      <c r="FZT80" s="242"/>
      <c r="FZU80" s="242"/>
      <c r="FZV80" s="242"/>
      <c r="FZW80" s="242"/>
      <c r="FZX80" s="242"/>
      <c r="FZY80" s="242"/>
      <c r="FZZ80" s="242"/>
      <c r="GAA80" s="242"/>
      <c r="GAB80" s="242"/>
      <c r="GAC80" s="242"/>
      <c r="GAD80" s="242"/>
      <c r="GAE80" s="242"/>
      <c r="GAF80" s="242"/>
      <c r="GAG80" s="242"/>
      <c r="GAH80" s="242"/>
      <c r="GAI80" s="242"/>
      <c r="GAJ80" s="242"/>
      <c r="GAK80" s="242"/>
      <c r="GAL80" s="242"/>
      <c r="GAM80" s="242"/>
      <c r="GAN80" s="242"/>
      <c r="GAO80" s="242"/>
      <c r="GAP80" s="242"/>
      <c r="GAQ80" s="242"/>
      <c r="GAR80" s="242"/>
      <c r="GAS80" s="242"/>
      <c r="GAT80" s="242"/>
      <c r="GAU80" s="242"/>
      <c r="GAV80" s="242"/>
      <c r="GAW80" s="242"/>
      <c r="GAX80" s="242"/>
      <c r="GAY80" s="242"/>
      <c r="GAZ80" s="242"/>
      <c r="GBA80" s="242"/>
      <c r="GBB80" s="242"/>
      <c r="GBC80" s="242"/>
      <c r="GBD80" s="242"/>
      <c r="GBE80" s="242"/>
      <c r="GBF80" s="242"/>
      <c r="GBG80" s="242"/>
      <c r="GBH80" s="242"/>
      <c r="GBI80" s="242"/>
      <c r="GBJ80" s="242"/>
      <c r="GBK80" s="242"/>
      <c r="GBL80" s="242"/>
      <c r="GBM80" s="242"/>
      <c r="GBN80" s="242"/>
      <c r="GBO80" s="242"/>
      <c r="GBP80" s="242"/>
      <c r="GBQ80" s="242"/>
      <c r="GBR80" s="242"/>
      <c r="GBS80" s="242"/>
      <c r="GBT80" s="242"/>
      <c r="GBU80" s="242"/>
      <c r="GBV80" s="242"/>
      <c r="GBW80" s="242"/>
      <c r="GBX80" s="242"/>
      <c r="GBY80" s="242"/>
      <c r="GBZ80" s="242"/>
      <c r="GCA80" s="242"/>
      <c r="GCB80" s="242"/>
      <c r="GCC80" s="242"/>
      <c r="GCD80" s="242"/>
      <c r="GCE80" s="242"/>
      <c r="GCF80" s="242"/>
      <c r="GCG80" s="242"/>
      <c r="GCH80" s="242"/>
      <c r="GCI80" s="242"/>
      <c r="GCJ80" s="242"/>
      <c r="GCK80" s="242"/>
      <c r="GCL80" s="242"/>
      <c r="GCM80" s="242"/>
      <c r="GCN80" s="242"/>
      <c r="GCO80" s="242"/>
      <c r="GCP80" s="242"/>
      <c r="GCQ80" s="242"/>
      <c r="GCR80" s="242"/>
      <c r="GCS80" s="242"/>
      <c r="GCT80" s="242"/>
      <c r="GCU80" s="242"/>
      <c r="GCV80" s="242"/>
      <c r="GCW80" s="242"/>
      <c r="GCX80" s="242"/>
      <c r="GCY80" s="242"/>
      <c r="GCZ80" s="242"/>
      <c r="GDA80" s="242"/>
      <c r="GDB80" s="242"/>
      <c r="GDC80" s="242"/>
      <c r="GDD80" s="242"/>
      <c r="GDE80" s="242"/>
      <c r="GDF80" s="242"/>
      <c r="GDG80" s="242"/>
      <c r="GDH80" s="242"/>
      <c r="GDI80" s="242"/>
      <c r="GDJ80" s="242"/>
      <c r="GDK80" s="242"/>
      <c r="GDL80" s="242"/>
      <c r="GDM80" s="242"/>
      <c r="GDN80" s="242"/>
      <c r="GDO80" s="242"/>
      <c r="GDP80" s="242"/>
      <c r="GDQ80" s="242"/>
      <c r="GDR80" s="242"/>
      <c r="GDS80" s="242"/>
      <c r="GDT80" s="242"/>
      <c r="GDU80" s="242"/>
      <c r="GDV80" s="242"/>
      <c r="GDW80" s="242"/>
      <c r="GDX80" s="242"/>
      <c r="GDY80" s="242"/>
      <c r="GDZ80" s="242"/>
      <c r="GEA80" s="242"/>
      <c r="GEB80" s="242"/>
      <c r="GEC80" s="242"/>
      <c r="GED80" s="242"/>
      <c r="GEE80" s="242"/>
      <c r="GEF80" s="242"/>
      <c r="GEG80" s="242"/>
      <c r="GEH80" s="242"/>
      <c r="GEI80" s="242"/>
      <c r="GEJ80" s="242"/>
      <c r="GEK80" s="242"/>
      <c r="GEL80" s="242"/>
      <c r="GEM80" s="242"/>
      <c r="GEN80" s="242"/>
      <c r="GEO80" s="242"/>
      <c r="GEP80" s="242"/>
      <c r="GEQ80" s="242"/>
      <c r="GER80" s="242"/>
      <c r="GES80" s="242"/>
      <c r="GET80" s="242"/>
      <c r="GEU80" s="242"/>
      <c r="GEV80" s="242"/>
      <c r="GEW80" s="242"/>
      <c r="GEX80" s="242"/>
      <c r="GEY80" s="242"/>
      <c r="GEZ80" s="242"/>
      <c r="GFA80" s="242"/>
      <c r="GFB80" s="242"/>
      <c r="GFC80" s="242"/>
      <c r="GFD80" s="242"/>
      <c r="GFE80" s="242"/>
      <c r="GFF80" s="242"/>
      <c r="GFG80" s="242"/>
      <c r="GFH80" s="242"/>
      <c r="GFI80" s="242"/>
      <c r="GFJ80" s="242"/>
      <c r="GFK80" s="242"/>
      <c r="GFL80" s="242"/>
      <c r="GFM80" s="242"/>
      <c r="GFN80" s="242"/>
      <c r="GFO80" s="242"/>
      <c r="GFP80" s="242"/>
      <c r="GFQ80" s="242"/>
      <c r="GFR80" s="242"/>
      <c r="GFS80" s="242"/>
      <c r="GFT80" s="242"/>
      <c r="GFU80" s="242"/>
      <c r="GFV80" s="242"/>
      <c r="GFW80" s="242"/>
      <c r="GFX80" s="242"/>
      <c r="GFY80" s="242"/>
      <c r="GFZ80" s="242"/>
      <c r="GGA80" s="242"/>
      <c r="GGB80" s="242"/>
      <c r="GGC80" s="242"/>
      <c r="GGD80" s="242"/>
      <c r="GGE80" s="242"/>
      <c r="GGF80" s="242"/>
      <c r="GGG80" s="242"/>
      <c r="GGH80" s="242"/>
      <c r="GGI80" s="242"/>
      <c r="GGJ80" s="242"/>
      <c r="GGK80" s="242"/>
      <c r="GGL80" s="242"/>
      <c r="GGM80" s="242"/>
      <c r="GGN80" s="242"/>
      <c r="GGO80" s="242"/>
      <c r="GGP80" s="242"/>
      <c r="GGQ80" s="242"/>
      <c r="GGR80" s="242"/>
      <c r="GGS80" s="242"/>
      <c r="GGT80" s="242"/>
      <c r="GGU80" s="242"/>
      <c r="GGV80" s="242"/>
      <c r="GGW80" s="242"/>
      <c r="GGX80" s="242"/>
      <c r="GGY80" s="242"/>
      <c r="GGZ80" s="242"/>
      <c r="GHA80" s="242"/>
      <c r="GHB80" s="242"/>
      <c r="GHC80" s="242"/>
      <c r="GHD80" s="242"/>
      <c r="GHE80" s="242"/>
      <c r="GHF80" s="242"/>
      <c r="GHG80" s="242"/>
      <c r="GHH80" s="242"/>
      <c r="GHI80" s="242"/>
      <c r="GHJ80" s="242"/>
      <c r="GHK80" s="242"/>
      <c r="GHL80" s="242"/>
      <c r="GHM80" s="242"/>
      <c r="GHN80" s="242"/>
      <c r="GHO80" s="242"/>
      <c r="GHP80" s="242"/>
      <c r="GHQ80" s="242"/>
      <c r="GHR80" s="242"/>
      <c r="GHS80" s="242"/>
      <c r="GHT80" s="242"/>
      <c r="GHU80" s="242"/>
      <c r="GHV80" s="242"/>
      <c r="GHW80" s="242"/>
      <c r="GHX80" s="242"/>
      <c r="GHY80" s="242"/>
      <c r="GHZ80" s="242"/>
      <c r="GIA80" s="242"/>
      <c r="GIB80" s="242"/>
      <c r="GIC80" s="242"/>
      <c r="GID80" s="242"/>
      <c r="GIE80" s="242"/>
      <c r="GIF80" s="242"/>
      <c r="GIG80" s="242"/>
      <c r="GIH80" s="242"/>
      <c r="GII80" s="242"/>
      <c r="GIJ80" s="242"/>
      <c r="GIK80" s="242"/>
      <c r="GIL80" s="242"/>
      <c r="GIM80" s="242"/>
      <c r="GIN80" s="242"/>
      <c r="GIO80" s="242"/>
      <c r="GIP80" s="242"/>
      <c r="GIQ80" s="242"/>
      <c r="GIR80" s="242"/>
      <c r="GIS80" s="242"/>
      <c r="GIT80" s="242"/>
      <c r="GIU80" s="242"/>
      <c r="GIV80" s="242"/>
      <c r="GIW80" s="242"/>
      <c r="GIX80" s="242"/>
      <c r="GIY80" s="242"/>
      <c r="GIZ80" s="242"/>
      <c r="GJA80" s="242"/>
      <c r="GJB80" s="242"/>
      <c r="GJC80" s="242"/>
      <c r="GJD80" s="242"/>
      <c r="GJE80" s="242"/>
      <c r="GJF80" s="242"/>
      <c r="GJG80" s="242"/>
      <c r="GJH80" s="242"/>
      <c r="GJI80" s="242"/>
      <c r="GJJ80" s="242"/>
      <c r="GJK80" s="242"/>
      <c r="GJL80" s="242"/>
      <c r="GJM80" s="242"/>
      <c r="GJN80" s="242"/>
      <c r="GJO80" s="242"/>
      <c r="GJP80" s="242"/>
      <c r="GJQ80" s="242"/>
      <c r="GJR80" s="242"/>
      <c r="GJS80" s="242"/>
      <c r="GJT80" s="242"/>
      <c r="GJU80" s="242"/>
      <c r="GJV80" s="242"/>
      <c r="GJW80" s="242"/>
      <c r="GJX80" s="242"/>
      <c r="GJY80" s="242"/>
      <c r="GJZ80" s="242"/>
      <c r="GKA80" s="242"/>
      <c r="GKB80" s="242"/>
      <c r="GKC80" s="242"/>
      <c r="GKD80" s="242"/>
      <c r="GKE80" s="242"/>
      <c r="GKF80" s="242"/>
      <c r="GKG80" s="242"/>
      <c r="GKH80" s="242"/>
      <c r="GKI80" s="242"/>
      <c r="GKJ80" s="242"/>
      <c r="GKK80" s="242"/>
      <c r="GKL80" s="242"/>
      <c r="GKM80" s="242"/>
      <c r="GKN80" s="242"/>
      <c r="GKO80" s="242"/>
      <c r="GKP80" s="242"/>
      <c r="GKQ80" s="242"/>
      <c r="GKR80" s="242"/>
      <c r="GKS80" s="242"/>
      <c r="GKT80" s="242"/>
      <c r="GKU80" s="242"/>
      <c r="GKV80" s="242"/>
      <c r="GKW80" s="242"/>
      <c r="GKX80" s="242"/>
      <c r="GKY80" s="242"/>
      <c r="GKZ80" s="242"/>
      <c r="GLA80" s="242"/>
      <c r="GLB80" s="242"/>
      <c r="GLC80" s="242"/>
      <c r="GLD80" s="242"/>
      <c r="GLE80" s="242"/>
      <c r="GLF80" s="242"/>
      <c r="GLG80" s="242"/>
      <c r="GLH80" s="242"/>
      <c r="GLI80" s="242"/>
      <c r="GLJ80" s="242"/>
      <c r="GLK80" s="242"/>
      <c r="GLL80" s="242"/>
      <c r="GLM80" s="242"/>
      <c r="GLN80" s="242"/>
      <c r="GLO80" s="242"/>
      <c r="GLP80" s="242"/>
      <c r="GLQ80" s="242"/>
      <c r="GLR80" s="242"/>
      <c r="GLS80" s="242"/>
      <c r="GLT80" s="242"/>
      <c r="GLU80" s="242"/>
      <c r="GLV80" s="242"/>
      <c r="GLW80" s="242"/>
      <c r="GLX80" s="242"/>
      <c r="GLY80" s="242"/>
      <c r="GLZ80" s="242"/>
      <c r="GMA80" s="242"/>
      <c r="GMB80" s="242"/>
      <c r="GMC80" s="242"/>
      <c r="GMD80" s="242"/>
      <c r="GME80" s="242"/>
      <c r="GMF80" s="242"/>
      <c r="GMG80" s="242"/>
      <c r="GMH80" s="242"/>
      <c r="GMI80" s="242"/>
      <c r="GMJ80" s="242"/>
      <c r="GMK80" s="242"/>
      <c r="GML80" s="242"/>
      <c r="GMM80" s="242"/>
      <c r="GMN80" s="242"/>
      <c r="GMO80" s="242"/>
      <c r="GMP80" s="242"/>
      <c r="GMQ80" s="242"/>
      <c r="GMR80" s="242"/>
      <c r="GMS80" s="242"/>
      <c r="GMT80" s="242"/>
      <c r="GMU80" s="242"/>
      <c r="GMV80" s="242"/>
      <c r="GMW80" s="242"/>
      <c r="GMX80" s="242"/>
      <c r="GMY80" s="242"/>
      <c r="GMZ80" s="242"/>
      <c r="GNA80" s="242"/>
      <c r="GNB80" s="242"/>
      <c r="GNC80" s="242"/>
      <c r="GND80" s="242"/>
      <c r="GNE80" s="242"/>
      <c r="GNF80" s="242"/>
      <c r="GNG80" s="242"/>
      <c r="GNH80" s="242"/>
      <c r="GNI80" s="242"/>
      <c r="GNJ80" s="242"/>
      <c r="GNK80" s="242"/>
      <c r="GNL80" s="242"/>
      <c r="GNM80" s="242"/>
      <c r="GNN80" s="242"/>
      <c r="GNO80" s="242"/>
      <c r="GNP80" s="242"/>
      <c r="GNQ80" s="242"/>
      <c r="GNR80" s="242"/>
      <c r="GNS80" s="242"/>
      <c r="GNT80" s="242"/>
      <c r="GNU80" s="242"/>
      <c r="GNV80" s="242"/>
      <c r="GNW80" s="242"/>
      <c r="GNX80" s="242"/>
      <c r="GNY80" s="242"/>
      <c r="GNZ80" s="242"/>
      <c r="GOA80" s="242"/>
      <c r="GOB80" s="242"/>
      <c r="GOC80" s="242"/>
      <c r="GOD80" s="242"/>
      <c r="GOE80" s="242"/>
      <c r="GOF80" s="242"/>
      <c r="GOG80" s="242"/>
      <c r="GOH80" s="242"/>
      <c r="GOI80" s="242"/>
      <c r="GOJ80" s="242"/>
      <c r="GOK80" s="242"/>
      <c r="GOL80" s="242"/>
      <c r="GOM80" s="242"/>
      <c r="GON80" s="242"/>
      <c r="GOO80" s="242"/>
      <c r="GOP80" s="242"/>
      <c r="GOQ80" s="242"/>
      <c r="GOR80" s="242"/>
      <c r="GOS80" s="242"/>
      <c r="GOT80" s="242"/>
      <c r="GOU80" s="242"/>
      <c r="GOV80" s="242"/>
      <c r="GOW80" s="242"/>
      <c r="GOX80" s="242"/>
      <c r="GOY80" s="242"/>
      <c r="GOZ80" s="242"/>
      <c r="GPA80" s="242"/>
      <c r="GPB80" s="242"/>
      <c r="GPC80" s="242"/>
      <c r="GPD80" s="242"/>
      <c r="GPE80" s="242"/>
      <c r="GPF80" s="242"/>
      <c r="GPG80" s="242"/>
      <c r="GPH80" s="242"/>
      <c r="GPI80" s="242"/>
      <c r="GPJ80" s="242"/>
      <c r="GPK80" s="242"/>
      <c r="GPL80" s="242"/>
      <c r="GPM80" s="242"/>
      <c r="GPN80" s="242"/>
      <c r="GPO80" s="242"/>
      <c r="GPP80" s="242"/>
      <c r="GPQ80" s="242"/>
      <c r="GPR80" s="242"/>
      <c r="GPS80" s="242"/>
      <c r="GPT80" s="242"/>
      <c r="GPU80" s="242"/>
      <c r="GPV80" s="242"/>
      <c r="GPW80" s="242"/>
      <c r="GPX80" s="242"/>
      <c r="GPY80" s="242"/>
      <c r="GPZ80" s="242"/>
      <c r="GQA80" s="242"/>
      <c r="GQB80" s="242"/>
      <c r="GQC80" s="242"/>
      <c r="GQD80" s="242"/>
      <c r="GQE80" s="242"/>
      <c r="GQF80" s="242"/>
      <c r="GQG80" s="242"/>
      <c r="GQH80" s="242"/>
      <c r="GQI80" s="242"/>
      <c r="GQJ80" s="242"/>
      <c r="GQK80" s="242"/>
      <c r="GQL80" s="242"/>
      <c r="GQM80" s="242"/>
      <c r="GQN80" s="242"/>
      <c r="GQO80" s="242"/>
      <c r="GQP80" s="242"/>
      <c r="GQQ80" s="242"/>
      <c r="GQR80" s="242"/>
      <c r="GQS80" s="242"/>
      <c r="GQT80" s="242"/>
      <c r="GQU80" s="242"/>
      <c r="GQV80" s="242"/>
      <c r="GQW80" s="242"/>
      <c r="GQX80" s="242"/>
      <c r="GQY80" s="242"/>
      <c r="GQZ80" s="242"/>
      <c r="GRA80" s="242"/>
      <c r="GRB80" s="242"/>
      <c r="GRC80" s="242"/>
      <c r="GRD80" s="242"/>
      <c r="GRE80" s="242"/>
      <c r="GRF80" s="242"/>
      <c r="GRG80" s="242"/>
      <c r="GRH80" s="242"/>
      <c r="GRI80" s="242"/>
      <c r="GRJ80" s="242"/>
      <c r="GRK80" s="242"/>
      <c r="GRL80" s="242"/>
      <c r="GRM80" s="242"/>
      <c r="GRN80" s="242"/>
      <c r="GRO80" s="242"/>
      <c r="GRP80" s="242"/>
      <c r="GRQ80" s="242"/>
      <c r="GRR80" s="242"/>
      <c r="GRS80" s="242"/>
      <c r="GRT80" s="242"/>
      <c r="GRU80" s="242"/>
      <c r="GRV80" s="242"/>
      <c r="GRW80" s="242"/>
      <c r="GRX80" s="242"/>
      <c r="GRY80" s="242"/>
      <c r="GRZ80" s="242"/>
      <c r="GSA80" s="242"/>
      <c r="GSB80" s="242"/>
      <c r="GSC80" s="242"/>
      <c r="GSD80" s="242"/>
      <c r="GSE80" s="242"/>
      <c r="GSF80" s="242"/>
      <c r="GSG80" s="242"/>
      <c r="GSH80" s="242"/>
      <c r="GSI80" s="242"/>
      <c r="GSJ80" s="242"/>
      <c r="GSK80" s="242"/>
      <c r="GSL80" s="242"/>
      <c r="GSM80" s="242"/>
      <c r="GSN80" s="242"/>
      <c r="GSO80" s="242"/>
      <c r="GSP80" s="242"/>
      <c r="GSQ80" s="242"/>
      <c r="GSR80" s="242"/>
      <c r="GSS80" s="242"/>
      <c r="GST80" s="242"/>
      <c r="GSU80" s="242"/>
      <c r="GSV80" s="242"/>
      <c r="GSW80" s="242"/>
      <c r="GSX80" s="242"/>
      <c r="GSY80" s="242"/>
      <c r="GSZ80" s="242"/>
      <c r="GTA80" s="242"/>
      <c r="GTB80" s="242"/>
      <c r="GTC80" s="242"/>
      <c r="GTD80" s="242"/>
      <c r="GTE80" s="242"/>
      <c r="GTF80" s="242"/>
      <c r="GTG80" s="242"/>
      <c r="GTH80" s="242"/>
      <c r="GTI80" s="242"/>
      <c r="GTJ80" s="242"/>
      <c r="GTK80" s="242"/>
      <c r="GTL80" s="242"/>
      <c r="GTM80" s="242"/>
      <c r="GTN80" s="242"/>
      <c r="GTO80" s="242"/>
      <c r="GTP80" s="242"/>
      <c r="GTQ80" s="242"/>
      <c r="GTR80" s="242"/>
      <c r="GTS80" s="242"/>
      <c r="GTT80" s="242"/>
      <c r="GTU80" s="242"/>
      <c r="GTV80" s="242"/>
      <c r="GTW80" s="242"/>
      <c r="GTX80" s="242"/>
      <c r="GTY80" s="242"/>
      <c r="GTZ80" s="242"/>
      <c r="GUA80" s="242"/>
      <c r="GUB80" s="242"/>
      <c r="GUC80" s="242"/>
      <c r="GUD80" s="242"/>
      <c r="GUE80" s="242"/>
      <c r="GUF80" s="242"/>
      <c r="GUG80" s="242"/>
      <c r="GUH80" s="242"/>
      <c r="GUI80" s="242"/>
      <c r="GUJ80" s="242"/>
      <c r="GUK80" s="242"/>
      <c r="GUL80" s="242"/>
      <c r="GUM80" s="242"/>
      <c r="GUN80" s="242"/>
      <c r="GUO80" s="242"/>
      <c r="GUP80" s="242"/>
      <c r="GUQ80" s="242"/>
      <c r="GUR80" s="242"/>
      <c r="GUS80" s="242"/>
      <c r="GUT80" s="242"/>
      <c r="GUU80" s="242"/>
      <c r="GUV80" s="242"/>
      <c r="GUW80" s="242"/>
      <c r="GUX80" s="242"/>
      <c r="GUY80" s="242"/>
      <c r="GUZ80" s="242"/>
      <c r="GVA80" s="242"/>
      <c r="GVB80" s="242"/>
      <c r="GVC80" s="242"/>
      <c r="GVD80" s="242"/>
      <c r="GVE80" s="242"/>
      <c r="GVF80" s="242"/>
      <c r="GVG80" s="242"/>
      <c r="GVH80" s="242"/>
      <c r="GVI80" s="242"/>
      <c r="GVJ80" s="242"/>
      <c r="GVK80" s="242"/>
      <c r="GVL80" s="242"/>
      <c r="GVM80" s="242"/>
      <c r="GVN80" s="242"/>
      <c r="GVO80" s="242"/>
      <c r="GVP80" s="242"/>
      <c r="GVQ80" s="242"/>
      <c r="GVR80" s="242"/>
      <c r="GVS80" s="242"/>
      <c r="GVT80" s="242"/>
      <c r="GVU80" s="242"/>
      <c r="GVV80" s="242"/>
      <c r="GVW80" s="242"/>
      <c r="GVX80" s="242"/>
      <c r="GVY80" s="242"/>
      <c r="GVZ80" s="242"/>
      <c r="GWA80" s="242"/>
      <c r="GWB80" s="242"/>
      <c r="GWC80" s="242"/>
      <c r="GWD80" s="242"/>
      <c r="GWE80" s="242"/>
      <c r="GWF80" s="242"/>
      <c r="GWG80" s="242"/>
      <c r="GWH80" s="242"/>
      <c r="GWI80" s="242"/>
      <c r="GWJ80" s="242"/>
      <c r="GWK80" s="242"/>
      <c r="GWL80" s="242"/>
      <c r="GWM80" s="242"/>
      <c r="GWN80" s="242"/>
      <c r="GWO80" s="242"/>
      <c r="GWP80" s="242"/>
      <c r="GWQ80" s="242"/>
      <c r="GWR80" s="242"/>
      <c r="GWS80" s="242"/>
      <c r="GWT80" s="242"/>
      <c r="GWU80" s="242"/>
      <c r="GWV80" s="242"/>
      <c r="GWW80" s="242"/>
      <c r="GWX80" s="242"/>
      <c r="GWY80" s="242"/>
      <c r="GWZ80" s="242"/>
      <c r="GXA80" s="242"/>
      <c r="GXB80" s="242"/>
      <c r="GXC80" s="242"/>
      <c r="GXD80" s="242"/>
      <c r="GXE80" s="242"/>
      <c r="GXF80" s="242"/>
      <c r="GXG80" s="242"/>
      <c r="GXH80" s="242"/>
      <c r="GXI80" s="242"/>
      <c r="GXJ80" s="242"/>
      <c r="GXK80" s="242"/>
      <c r="GXL80" s="242"/>
      <c r="GXM80" s="242"/>
      <c r="GXN80" s="242"/>
      <c r="GXO80" s="242"/>
      <c r="GXP80" s="242"/>
      <c r="GXQ80" s="242"/>
      <c r="GXR80" s="242"/>
      <c r="GXS80" s="242"/>
      <c r="GXT80" s="242"/>
      <c r="GXU80" s="242"/>
      <c r="GXV80" s="242"/>
      <c r="GXW80" s="242"/>
      <c r="GXX80" s="242"/>
      <c r="GXY80" s="242"/>
      <c r="GXZ80" s="242"/>
      <c r="GYA80" s="242"/>
      <c r="GYB80" s="242"/>
      <c r="GYC80" s="242"/>
      <c r="GYD80" s="242"/>
      <c r="GYE80" s="242"/>
      <c r="GYF80" s="242"/>
      <c r="GYG80" s="242"/>
      <c r="GYH80" s="242"/>
      <c r="GYI80" s="242"/>
      <c r="GYJ80" s="242"/>
      <c r="GYK80" s="242"/>
      <c r="GYL80" s="242"/>
      <c r="GYM80" s="242"/>
      <c r="GYN80" s="242"/>
      <c r="GYO80" s="242"/>
      <c r="GYP80" s="242"/>
      <c r="GYQ80" s="242"/>
      <c r="GYR80" s="242"/>
      <c r="GYS80" s="242"/>
      <c r="GYT80" s="242"/>
      <c r="GYU80" s="242"/>
      <c r="GYV80" s="242"/>
      <c r="GYW80" s="242"/>
      <c r="GYX80" s="242"/>
      <c r="GYY80" s="242"/>
      <c r="GYZ80" s="242"/>
      <c r="GZA80" s="242"/>
      <c r="GZB80" s="242"/>
      <c r="GZC80" s="242"/>
      <c r="GZD80" s="242"/>
      <c r="GZE80" s="242"/>
      <c r="GZF80" s="242"/>
      <c r="GZG80" s="242"/>
      <c r="GZH80" s="242"/>
      <c r="GZI80" s="242"/>
      <c r="GZJ80" s="242"/>
      <c r="GZK80" s="242"/>
      <c r="GZL80" s="242"/>
      <c r="GZM80" s="242"/>
      <c r="GZN80" s="242"/>
      <c r="GZO80" s="242"/>
      <c r="GZP80" s="242"/>
      <c r="GZQ80" s="242"/>
      <c r="GZR80" s="242"/>
      <c r="GZS80" s="242"/>
      <c r="GZT80" s="242"/>
      <c r="GZU80" s="242"/>
      <c r="GZV80" s="242"/>
      <c r="GZW80" s="242"/>
      <c r="GZX80" s="242"/>
      <c r="GZY80" s="242"/>
      <c r="GZZ80" s="242"/>
      <c r="HAA80" s="242"/>
      <c r="HAB80" s="242"/>
      <c r="HAC80" s="242"/>
      <c r="HAD80" s="242"/>
      <c r="HAE80" s="242"/>
      <c r="HAF80" s="242"/>
      <c r="HAG80" s="242"/>
      <c r="HAH80" s="242"/>
      <c r="HAI80" s="242"/>
      <c r="HAJ80" s="242"/>
      <c r="HAK80" s="242"/>
      <c r="HAL80" s="242"/>
      <c r="HAM80" s="242"/>
      <c r="HAN80" s="242"/>
      <c r="HAO80" s="242"/>
      <c r="HAP80" s="242"/>
      <c r="HAQ80" s="242"/>
      <c r="HAR80" s="242"/>
      <c r="HAS80" s="242"/>
      <c r="HAT80" s="242"/>
      <c r="HAU80" s="242"/>
      <c r="HAV80" s="242"/>
      <c r="HAW80" s="242"/>
      <c r="HAX80" s="242"/>
      <c r="HAY80" s="242"/>
      <c r="HAZ80" s="242"/>
      <c r="HBA80" s="242"/>
      <c r="HBB80" s="242"/>
      <c r="HBC80" s="242"/>
      <c r="HBD80" s="242"/>
      <c r="HBE80" s="242"/>
      <c r="HBF80" s="242"/>
      <c r="HBG80" s="242"/>
      <c r="HBH80" s="242"/>
      <c r="HBI80" s="242"/>
      <c r="HBJ80" s="242"/>
      <c r="HBK80" s="242"/>
      <c r="HBL80" s="242"/>
      <c r="HBM80" s="242"/>
      <c r="HBN80" s="242"/>
      <c r="HBO80" s="242"/>
      <c r="HBP80" s="242"/>
      <c r="HBQ80" s="242"/>
      <c r="HBR80" s="242"/>
      <c r="HBS80" s="242"/>
      <c r="HBT80" s="242"/>
      <c r="HBU80" s="242"/>
      <c r="HBV80" s="242"/>
      <c r="HBW80" s="242"/>
      <c r="HBX80" s="242"/>
      <c r="HBY80" s="242"/>
      <c r="HBZ80" s="242"/>
      <c r="HCA80" s="242"/>
      <c r="HCB80" s="242"/>
      <c r="HCC80" s="242"/>
      <c r="HCD80" s="242"/>
      <c r="HCE80" s="242"/>
      <c r="HCF80" s="242"/>
      <c r="HCG80" s="242"/>
      <c r="HCH80" s="242"/>
      <c r="HCI80" s="242"/>
      <c r="HCJ80" s="242"/>
      <c r="HCK80" s="242"/>
      <c r="HCL80" s="242"/>
      <c r="HCM80" s="242"/>
      <c r="HCN80" s="242"/>
      <c r="HCO80" s="242"/>
      <c r="HCP80" s="242"/>
      <c r="HCQ80" s="242"/>
      <c r="HCR80" s="242"/>
      <c r="HCS80" s="242"/>
      <c r="HCT80" s="242"/>
      <c r="HCU80" s="242"/>
      <c r="HCV80" s="242"/>
      <c r="HCW80" s="242"/>
      <c r="HCX80" s="242"/>
      <c r="HCY80" s="242"/>
      <c r="HCZ80" s="242"/>
      <c r="HDA80" s="242"/>
      <c r="HDB80" s="242"/>
      <c r="HDC80" s="242"/>
      <c r="HDD80" s="242"/>
      <c r="HDE80" s="242"/>
      <c r="HDF80" s="242"/>
      <c r="HDG80" s="242"/>
      <c r="HDH80" s="242"/>
      <c r="HDI80" s="242"/>
      <c r="HDJ80" s="242"/>
      <c r="HDK80" s="242"/>
      <c r="HDL80" s="242"/>
      <c r="HDM80" s="242"/>
      <c r="HDN80" s="242"/>
      <c r="HDO80" s="242"/>
      <c r="HDP80" s="242"/>
      <c r="HDQ80" s="242"/>
      <c r="HDR80" s="242"/>
      <c r="HDS80" s="242"/>
      <c r="HDT80" s="242"/>
      <c r="HDU80" s="242"/>
      <c r="HDV80" s="242"/>
      <c r="HDW80" s="242"/>
      <c r="HDX80" s="242"/>
      <c r="HDY80" s="242"/>
      <c r="HDZ80" s="242"/>
      <c r="HEA80" s="242"/>
      <c r="HEB80" s="242"/>
      <c r="HEC80" s="242"/>
      <c r="HED80" s="242"/>
      <c r="HEE80" s="242"/>
      <c r="HEF80" s="242"/>
      <c r="HEG80" s="242"/>
      <c r="HEH80" s="242"/>
      <c r="HEI80" s="242"/>
      <c r="HEJ80" s="242"/>
      <c r="HEK80" s="242"/>
      <c r="HEL80" s="242"/>
      <c r="HEM80" s="242"/>
      <c r="HEN80" s="242"/>
      <c r="HEO80" s="242"/>
      <c r="HEP80" s="242"/>
      <c r="HEQ80" s="242"/>
      <c r="HER80" s="242"/>
      <c r="HES80" s="242"/>
      <c r="HET80" s="242"/>
      <c r="HEU80" s="242"/>
      <c r="HEV80" s="242"/>
      <c r="HEW80" s="242"/>
      <c r="HEX80" s="242"/>
      <c r="HEY80" s="242"/>
      <c r="HEZ80" s="242"/>
      <c r="HFA80" s="242"/>
      <c r="HFB80" s="242"/>
      <c r="HFC80" s="242"/>
      <c r="HFD80" s="242"/>
      <c r="HFE80" s="242"/>
      <c r="HFF80" s="242"/>
      <c r="HFG80" s="242"/>
      <c r="HFH80" s="242"/>
      <c r="HFI80" s="242"/>
      <c r="HFJ80" s="242"/>
      <c r="HFK80" s="242"/>
      <c r="HFL80" s="242"/>
      <c r="HFM80" s="242"/>
      <c r="HFN80" s="242"/>
      <c r="HFO80" s="242"/>
      <c r="HFP80" s="242"/>
      <c r="HFQ80" s="242"/>
      <c r="HFR80" s="242"/>
      <c r="HFS80" s="242"/>
      <c r="HFT80" s="242"/>
      <c r="HFU80" s="242"/>
      <c r="HFV80" s="242"/>
      <c r="HFW80" s="242"/>
      <c r="HFX80" s="242"/>
      <c r="HFY80" s="242"/>
      <c r="HFZ80" s="242"/>
      <c r="HGA80" s="242"/>
      <c r="HGB80" s="242"/>
      <c r="HGC80" s="242"/>
      <c r="HGD80" s="242"/>
      <c r="HGE80" s="242"/>
      <c r="HGF80" s="242"/>
      <c r="HGG80" s="242"/>
      <c r="HGH80" s="242"/>
      <c r="HGI80" s="242"/>
      <c r="HGJ80" s="242"/>
      <c r="HGK80" s="242"/>
      <c r="HGL80" s="242"/>
      <c r="HGM80" s="242"/>
      <c r="HGN80" s="242"/>
      <c r="HGO80" s="242"/>
      <c r="HGP80" s="242"/>
      <c r="HGQ80" s="242"/>
      <c r="HGR80" s="242"/>
      <c r="HGS80" s="242"/>
      <c r="HGT80" s="242"/>
      <c r="HGU80" s="242"/>
      <c r="HGV80" s="242"/>
      <c r="HGW80" s="242"/>
      <c r="HGX80" s="242"/>
      <c r="HGY80" s="242"/>
      <c r="HGZ80" s="242"/>
      <c r="HHA80" s="242"/>
      <c r="HHB80" s="242"/>
      <c r="HHC80" s="242"/>
      <c r="HHD80" s="242"/>
      <c r="HHE80" s="242"/>
      <c r="HHF80" s="242"/>
      <c r="HHG80" s="242"/>
      <c r="HHH80" s="242"/>
      <c r="HHI80" s="242"/>
      <c r="HHJ80" s="242"/>
      <c r="HHK80" s="242"/>
      <c r="HHL80" s="242"/>
      <c r="HHM80" s="242"/>
      <c r="HHN80" s="242"/>
      <c r="HHO80" s="242"/>
      <c r="HHP80" s="242"/>
      <c r="HHQ80" s="242"/>
      <c r="HHR80" s="242"/>
      <c r="HHS80" s="242"/>
      <c r="HHT80" s="242"/>
      <c r="HHU80" s="242"/>
      <c r="HHV80" s="242"/>
      <c r="HHW80" s="242"/>
      <c r="HHX80" s="242"/>
      <c r="HHY80" s="242"/>
      <c r="HHZ80" s="242"/>
      <c r="HIA80" s="242"/>
      <c r="HIB80" s="242"/>
      <c r="HIC80" s="242"/>
      <c r="HID80" s="242"/>
      <c r="HIE80" s="242"/>
      <c r="HIF80" s="242"/>
      <c r="HIG80" s="242"/>
      <c r="HIH80" s="242"/>
      <c r="HII80" s="242"/>
      <c r="HIJ80" s="242"/>
      <c r="HIK80" s="242"/>
      <c r="HIL80" s="242"/>
      <c r="HIM80" s="242"/>
      <c r="HIN80" s="242"/>
      <c r="HIO80" s="242"/>
      <c r="HIP80" s="242"/>
      <c r="HIQ80" s="242"/>
      <c r="HIR80" s="242"/>
      <c r="HIS80" s="242"/>
      <c r="HIT80" s="242"/>
      <c r="HIU80" s="242"/>
      <c r="HIV80" s="242"/>
      <c r="HIW80" s="242"/>
      <c r="HIX80" s="242"/>
      <c r="HIY80" s="242"/>
      <c r="HIZ80" s="242"/>
      <c r="HJA80" s="242"/>
      <c r="HJB80" s="242"/>
      <c r="HJC80" s="242"/>
      <c r="HJD80" s="242"/>
      <c r="HJE80" s="242"/>
      <c r="HJF80" s="242"/>
      <c r="HJG80" s="242"/>
      <c r="HJH80" s="242"/>
      <c r="HJI80" s="242"/>
      <c r="HJJ80" s="242"/>
      <c r="HJK80" s="242"/>
      <c r="HJL80" s="242"/>
      <c r="HJM80" s="242"/>
      <c r="HJN80" s="242"/>
      <c r="HJO80" s="242"/>
      <c r="HJP80" s="242"/>
      <c r="HJQ80" s="242"/>
      <c r="HJR80" s="242"/>
      <c r="HJS80" s="242"/>
      <c r="HJT80" s="242"/>
      <c r="HJU80" s="242"/>
      <c r="HJV80" s="242"/>
      <c r="HJW80" s="242"/>
      <c r="HJX80" s="242"/>
      <c r="HJY80" s="242"/>
      <c r="HJZ80" s="242"/>
      <c r="HKA80" s="242"/>
      <c r="HKB80" s="242"/>
      <c r="HKC80" s="242"/>
      <c r="HKD80" s="242"/>
      <c r="HKE80" s="242"/>
      <c r="HKF80" s="242"/>
      <c r="HKG80" s="242"/>
      <c r="HKH80" s="242"/>
      <c r="HKI80" s="242"/>
      <c r="HKJ80" s="242"/>
      <c r="HKK80" s="242"/>
      <c r="HKL80" s="242"/>
      <c r="HKM80" s="242"/>
      <c r="HKN80" s="242"/>
      <c r="HKO80" s="242"/>
      <c r="HKP80" s="242"/>
      <c r="HKQ80" s="242"/>
      <c r="HKR80" s="242"/>
      <c r="HKS80" s="242"/>
      <c r="HKT80" s="242"/>
      <c r="HKU80" s="242"/>
      <c r="HKV80" s="242"/>
      <c r="HKW80" s="242"/>
      <c r="HKX80" s="242"/>
      <c r="HKY80" s="242"/>
      <c r="HKZ80" s="242"/>
      <c r="HLA80" s="242"/>
      <c r="HLB80" s="242"/>
      <c r="HLC80" s="242"/>
      <c r="HLD80" s="242"/>
      <c r="HLE80" s="242"/>
      <c r="HLF80" s="242"/>
      <c r="HLG80" s="242"/>
      <c r="HLH80" s="242"/>
      <c r="HLI80" s="242"/>
      <c r="HLJ80" s="242"/>
      <c r="HLK80" s="242"/>
      <c r="HLL80" s="242"/>
      <c r="HLM80" s="242"/>
      <c r="HLN80" s="242"/>
      <c r="HLO80" s="242"/>
      <c r="HLP80" s="242"/>
      <c r="HLQ80" s="242"/>
      <c r="HLR80" s="242"/>
      <c r="HLS80" s="242"/>
      <c r="HLT80" s="242"/>
      <c r="HLU80" s="242"/>
      <c r="HLV80" s="242"/>
      <c r="HLW80" s="242"/>
      <c r="HLX80" s="242"/>
      <c r="HLY80" s="242"/>
      <c r="HLZ80" s="242"/>
      <c r="HMA80" s="242"/>
      <c r="HMB80" s="242"/>
      <c r="HMC80" s="242"/>
      <c r="HMD80" s="242"/>
      <c r="HME80" s="242"/>
      <c r="HMF80" s="242"/>
      <c r="HMG80" s="242"/>
      <c r="HMH80" s="242"/>
      <c r="HMI80" s="242"/>
      <c r="HMJ80" s="242"/>
      <c r="HMK80" s="242"/>
      <c r="HML80" s="242"/>
      <c r="HMM80" s="242"/>
      <c r="HMN80" s="242"/>
      <c r="HMO80" s="242"/>
      <c r="HMP80" s="242"/>
      <c r="HMQ80" s="242"/>
      <c r="HMR80" s="242"/>
      <c r="HMS80" s="242"/>
      <c r="HMT80" s="242"/>
      <c r="HMU80" s="242"/>
      <c r="HMV80" s="242"/>
      <c r="HMW80" s="242"/>
      <c r="HMX80" s="242"/>
      <c r="HMY80" s="242"/>
      <c r="HMZ80" s="242"/>
      <c r="HNA80" s="242"/>
      <c r="HNB80" s="242"/>
      <c r="HNC80" s="242"/>
      <c r="HND80" s="242"/>
      <c r="HNE80" s="242"/>
      <c r="HNF80" s="242"/>
      <c r="HNG80" s="242"/>
      <c r="HNH80" s="242"/>
      <c r="HNI80" s="242"/>
      <c r="HNJ80" s="242"/>
      <c r="HNK80" s="242"/>
      <c r="HNL80" s="242"/>
      <c r="HNM80" s="242"/>
      <c r="HNN80" s="242"/>
      <c r="HNO80" s="242"/>
      <c r="HNP80" s="242"/>
      <c r="HNQ80" s="242"/>
      <c r="HNR80" s="242"/>
      <c r="HNS80" s="242"/>
      <c r="HNT80" s="242"/>
      <c r="HNU80" s="242"/>
      <c r="HNV80" s="242"/>
      <c r="HNW80" s="242"/>
      <c r="HNX80" s="242"/>
      <c r="HNY80" s="242"/>
      <c r="HNZ80" s="242"/>
      <c r="HOA80" s="242"/>
      <c r="HOB80" s="242"/>
      <c r="HOC80" s="242"/>
      <c r="HOD80" s="242"/>
      <c r="HOE80" s="242"/>
      <c r="HOF80" s="242"/>
      <c r="HOG80" s="242"/>
      <c r="HOH80" s="242"/>
      <c r="HOI80" s="242"/>
      <c r="HOJ80" s="242"/>
      <c r="HOK80" s="242"/>
      <c r="HOL80" s="242"/>
      <c r="HOM80" s="242"/>
      <c r="HON80" s="242"/>
      <c r="HOO80" s="242"/>
      <c r="HOP80" s="242"/>
      <c r="HOQ80" s="242"/>
      <c r="HOR80" s="242"/>
      <c r="HOS80" s="242"/>
      <c r="HOT80" s="242"/>
      <c r="HOU80" s="242"/>
      <c r="HOV80" s="242"/>
      <c r="HOW80" s="242"/>
      <c r="HOX80" s="242"/>
      <c r="HOY80" s="242"/>
      <c r="HOZ80" s="242"/>
      <c r="HPA80" s="242"/>
      <c r="HPB80" s="242"/>
      <c r="HPC80" s="242"/>
      <c r="HPD80" s="242"/>
      <c r="HPE80" s="242"/>
      <c r="HPF80" s="242"/>
      <c r="HPG80" s="242"/>
      <c r="HPH80" s="242"/>
      <c r="HPI80" s="242"/>
      <c r="HPJ80" s="242"/>
      <c r="HPK80" s="242"/>
      <c r="HPL80" s="242"/>
      <c r="HPM80" s="242"/>
      <c r="HPN80" s="242"/>
      <c r="HPO80" s="242"/>
      <c r="HPP80" s="242"/>
      <c r="HPQ80" s="242"/>
      <c r="HPR80" s="242"/>
      <c r="HPS80" s="242"/>
      <c r="HPT80" s="242"/>
      <c r="HPU80" s="242"/>
      <c r="HPV80" s="242"/>
      <c r="HPW80" s="242"/>
      <c r="HPX80" s="242"/>
      <c r="HPY80" s="242"/>
      <c r="HPZ80" s="242"/>
      <c r="HQA80" s="242"/>
      <c r="HQB80" s="242"/>
      <c r="HQC80" s="242"/>
      <c r="HQD80" s="242"/>
      <c r="HQE80" s="242"/>
      <c r="HQF80" s="242"/>
      <c r="HQG80" s="242"/>
      <c r="HQH80" s="242"/>
      <c r="HQI80" s="242"/>
      <c r="HQJ80" s="242"/>
      <c r="HQK80" s="242"/>
      <c r="HQL80" s="242"/>
      <c r="HQM80" s="242"/>
      <c r="HQN80" s="242"/>
      <c r="HQO80" s="242"/>
      <c r="HQP80" s="242"/>
      <c r="HQQ80" s="242"/>
      <c r="HQR80" s="242"/>
      <c r="HQS80" s="242"/>
      <c r="HQT80" s="242"/>
      <c r="HQU80" s="242"/>
      <c r="HQV80" s="242"/>
      <c r="HQW80" s="242"/>
      <c r="HQX80" s="242"/>
      <c r="HQY80" s="242"/>
      <c r="HQZ80" s="242"/>
      <c r="HRA80" s="242"/>
      <c r="HRB80" s="242"/>
      <c r="HRC80" s="242"/>
      <c r="HRD80" s="242"/>
      <c r="HRE80" s="242"/>
      <c r="HRF80" s="242"/>
      <c r="HRG80" s="242"/>
      <c r="HRH80" s="242"/>
      <c r="HRI80" s="242"/>
      <c r="HRJ80" s="242"/>
      <c r="HRK80" s="242"/>
      <c r="HRL80" s="242"/>
      <c r="HRM80" s="242"/>
      <c r="HRN80" s="242"/>
      <c r="HRO80" s="242"/>
      <c r="HRP80" s="242"/>
      <c r="HRQ80" s="242"/>
      <c r="HRR80" s="242"/>
      <c r="HRS80" s="242"/>
      <c r="HRT80" s="242"/>
      <c r="HRU80" s="242"/>
      <c r="HRV80" s="242"/>
      <c r="HRW80" s="242"/>
      <c r="HRX80" s="242"/>
      <c r="HRY80" s="242"/>
      <c r="HRZ80" s="242"/>
      <c r="HSA80" s="242"/>
      <c r="HSB80" s="242"/>
      <c r="HSC80" s="242"/>
      <c r="HSD80" s="242"/>
      <c r="HSE80" s="242"/>
      <c r="HSF80" s="242"/>
      <c r="HSG80" s="242"/>
      <c r="HSH80" s="242"/>
      <c r="HSI80" s="242"/>
      <c r="HSJ80" s="242"/>
      <c r="HSK80" s="242"/>
      <c r="HSL80" s="242"/>
      <c r="HSM80" s="242"/>
      <c r="HSN80" s="242"/>
      <c r="HSO80" s="242"/>
      <c r="HSP80" s="242"/>
      <c r="HSQ80" s="242"/>
      <c r="HSR80" s="242"/>
      <c r="HSS80" s="242"/>
      <c r="HST80" s="242"/>
      <c r="HSU80" s="242"/>
      <c r="HSV80" s="242"/>
      <c r="HSW80" s="242"/>
      <c r="HSX80" s="242"/>
      <c r="HSY80" s="242"/>
      <c r="HSZ80" s="242"/>
      <c r="HTA80" s="242"/>
      <c r="HTB80" s="242"/>
      <c r="HTC80" s="242"/>
      <c r="HTD80" s="242"/>
      <c r="HTE80" s="242"/>
      <c r="HTF80" s="242"/>
      <c r="HTG80" s="242"/>
      <c r="HTH80" s="242"/>
      <c r="HTI80" s="242"/>
      <c r="HTJ80" s="242"/>
      <c r="HTK80" s="242"/>
      <c r="HTL80" s="242"/>
      <c r="HTM80" s="242"/>
      <c r="HTN80" s="242"/>
      <c r="HTO80" s="242"/>
      <c r="HTP80" s="242"/>
      <c r="HTQ80" s="242"/>
      <c r="HTR80" s="242"/>
      <c r="HTS80" s="242"/>
      <c r="HTT80" s="242"/>
      <c r="HTU80" s="242"/>
      <c r="HTV80" s="242"/>
      <c r="HTW80" s="242"/>
      <c r="HTX80" s="242"/>
      <c r="HTY80" s="242"/>
      <c r="HTZ80" s="242"/>
      <c r="HUA80" s="242"/>
      <c r="HUB80" s="242"/>
      <c r="HUC80" s="242"/>
      <c r="HUD80" s="242"/>
      <c r="HUE80" s="242"/>
      <c r="HUF80" s="242"/>
      <c r="HUG80" s="242"/>
      <c r="HUH80" s="242"/>
      <c r="HUI80" s="242"/>
      <c r="HUJ80" s="242"/>
      <c r="HUK80" s="242"/>
      <c r="HUL80" s="242"/>
      <c r="HUM80" s="242"/>
      <c r="HUN80" s="242"/>
      <c r="HUO80" s="242"/>
      <c r="HUP80" s="242"/>
      <c r="HUQ80" s="242"/>
      <c r="HUR80" s="242"/>
      <c r="HUS80" s="242"/>
      <c r="HUT80" s="242"/>
      <c r="HUU80" s="242"/>
      <c r="HUV80" s="242"/>
      <c r="HUW80" s="242"/>
      <c r="HUX80" s="242"/>
      <c r="HUY80" s="242"/>
      <c r="HUZ80" s="242"/>
      <c r="HVA80" s="242"/>
      <c r="HVB80" s="242"/>
      <c r="HVC80" s="242"/>
      <c r="HVD80" s="242"/>
      <c r="HVE80" s="242"/>
      <c r="HVF80" s="242"/>
      <c r="HVG80" s="242"/>
      <c r="HVH80" s="242"/>
      <c r="HVI80" s="242"/>
      <c r="HVJ80" s="242"/>
      <c r="HVK80" s="242"/>
      <c r="HVL80" s="242"/>
      <c r="HVM80" s="242"/>
      <c r="HVN80" s="242"/>
      <c r="HVO80" s="242"/>
      <c r="HVP80" s="242"/>
      <c r="HVQ80" s="242"/>
      <c r="HVR80" s="242"/>
      <c r="HVS80" s="242"/>
      <c r="HVT80" s="242"/>
      <c r="HVU80" s="242"/>
      <c r="HVV80" s="242"/>
      <c r="HVW80" s="242"/>
      <c r="HVX80" s="242"/>
      <c r="HVY80" s="242"/>
      <c r="HVZ80" s="242"/>
      <c r="HWA80" s="242"/>
      <c r="HWB80" s="242"/>
      <c r="HWC80" s="242"/>
      <c r="HWD80" s="242"/>
      <c r="HWE80" s="242"/>
      <c r="HWF80" s="242"/>
      <c r="HWG80" s="242"/>
      <c r="HWH80" s="242"/>
      <c r="HWI80" s="242"/>
      <c r="HWJ80" s="242"/>
      <c r="HWK80" s="242"/>
      <c r="HWL80" s="242"/>
      <c r="HWM80" s="242"/>
      <c r="HWN80" s="242"/>
      <c r="HWO80" s="242"/>
      <c r="HWP80" s="242"/>
      <c r="HWQ80" s="242"/>
      <c r="HWR80" s="242"/>
      <c r="HWS80" s="242"/>
      <c r="HWT80" s="242"/>
      <c r="HWU80" s="242"/>
      <c r="HWV80" s="242"/>
      <c r="HWW80" s="242"/>
      <c r="HWX80" s="242"/>
      <c r="HWY80" s="242"/>
      <c r="HWZ80" s="242"/>
      <c r="HXA80" s="242"/>
      <c r="HXB80" s="242"/>
      <c r="HXC80" s="242"/>
      <c r="HXD80" s="242"/>
      <c r="HXE80" s="242"/>
      <c r="HXF80" s="242"/>
      <c r="HXG80" s="242"/>
      <c r="HXH80" s="242"/>
      <c r="HXI80" s="242"/>
      <c r="HXJ80" s="242"/>
      <c r="HXK80" s="242"/>
      <c r="HXL80" s="242"/>
      <c r="HXM80" s="242"/>
      <c r="HXN80" s="242"/>
      <c r="HXO80" s="242"/>
      <c r="HXP80" s="242"/>
      <c r="HXQ80" s="242"/>
      <c r="HXR80" s="242"/>
      <c r="HXS80" s="242"/>
      <c r="HXT80" s="242"/>
      <c r="HXU80" s="242"/>
      <c r="HXV80" s="242"/>
      <c r="HXW80" s="242"/>
      <c r="HXX80" s="242"/>
      <c r="HXY80" s="242"/>
      <c r="HXZ80" s="242"/>
      <c r="HYA80" s="242"/>
      <c r="HYB80" s="242"/>
      <c r="HYC80" s="242"/>
      <c r="HYD80" s="242"/>
      <c r="HYE80" s="242"/>
      <c r="HYF80" s="242"/>
      <c r="HYG80" s="242"/>
      <c r="HYH80" s="242"/>
      <c r="HYI80" s="242"/>
      <c r="HYJ80" s="242"/>
      <c r="HYK80" s="242"/>
      <c r="HYL80" s="242"/>
      <c r="HYM80" s="242"/>
      <c r="HYN80" s="242"/>
      <c r="HYO80" s="242"/>
      <c r="HYP80" s="242"/>
      <c r="HYQ80" s="242"/>
      <c r="HYR80" s="242"/>
      <c r="HYS80" s="242"/>
      <c r="HYT80" s="242"/>
      <c r="HYU80" s="242"/>
      <c r="HYV80" s="242"/>
      <c r="HYW80" s="242"/>
      <c r="HYX80" s="242"/>
      <c r="HYY80" s="242"/>
      <c r="HYZ80" s="242"/>
      <c r="HZA80" s="242"/>
      <c r="HZB80" s="242"/>
      <c r="HZC80" s="242"/>
      <c r="HZD80" s="242"/>
      <c r="HZE80" s="242"/>
      <c r="HZF80" s="242"/>
      <c r="HZG80" s="242"/>
      <c r="HZH80" s="242"/>
      <c r="HZI80" s="242"/>
      <c r="HZJ80" s="242"/>
      <c r="HZK80" s="242"/>
      <c r="HZL80" s="242"/>
      <c r="HZM80" s="242"/>
      <c r="HZN80" s="242"/>
      <c r="HZO80" s="242"/>
      <c r="HZP80" s="242"/>
      <c r="HZQ80" s="242"/>
      <c r="HZR80" s="242"/>
      <c r="HZS80" s="242"/>
      <c r="HZT80" s="242"/>
      <c r="HZU80" s="242"/>
      <c r="HZV80" s="242"/>
      <c r="HZW80" s="242"/>
      <c r="HZX80" s="242"/>
      <c r="HZY80" s="242"/>
      <c r="HZZ80" s="242"/>
      <c r="IAA80" s="242"/>
      <c r="IAB80" s="242"/>
      <c r="IAC80" s="242"/>
      <c r="IAD80" s="242"/>
      <c r="IAE80" s="242"/>
      <c r="IAF80" s="242"/>
      <c r="IAG80" s="242"/>
      <c r="IAH80" s="242"/>
      <c r="IAI80" s="242"/>
      <c r="IAJ80" s="242"/>
      <c r="IAK80" s="242"/>
      <c r="IAL80" s="242"/>
      <c r="IAM80" s="242"/>
      <c r="IAN80" s="242"/>
      <c r="IAO80" s="242"/>
      <c r="IAP80" s="242"/>
      <c r="IAQ80" s="242"/>
      <c r="IAR80" s="242"/>
      <c r="IAS80" s="242"/>
      <c r="IAT80" s="242"/>
      <c r="IAU80" s="242"/>
      <c r="IAV80" s="242"/>
      <c r="IAW80" s="242"/>
      <c r="IAX80" s="242"/>
      <c r="IAY80" s="242"/>
      <c r="IAZ80" s="242"/>
      <c r="IBA80" s="242"/>
      <c r="IBB80" s="242"/>
      <c r="IBC80" s="242"/>
      <c r="IBD80" s="242"/>
      <c r="IBE80" s="242"/>
      <c r="IBF80" s="242"/>
      <c r="IBG80" s="242"/>
      <c r="IBH80" s="242"/>
      <c r="IBI80" s="242"/>
      <c r="IBJ80" s="242"/>
      <c r="IBK80" s="242"/>
      <c r="IBL80" s="242"/>
      <c r="IBM80" s="242"/>
      <c r="IBN80" s="242"/>
      <c r="IBO80" s="242"/>
      <c r="IBP80" s="242"/>
      <c r="IBQ80" s="242"/>
      <c r="IBR80" s="242"/>
      <c r="IBS80" s="242"/>
      <c r="IBT80" s="242"/>
      <c r="IBU80" s="242"/>
      <c r="IBV80" s="242"/>
      <c r="IBW80" s="242"/>
      <c r="IBX80" s="242"/>
      <c r="IBY80" s="242"/>
      <c r="IBZ80" s="242"/>
      <c r="ICA80" s="242"/>
      <c r="ICB80" s="242"/>
      <c r="ICC80" s="242"/>
      <c r="ICD80" s="242"/>
      <c r="ICE80" s="242"/>
      <c r="ICF80" s="242"/>
      <c r="ICG80" s="242"/>
      <c r="ICH80" s="242"/>
      <c r="ICI80" s="242"/>
      <c r="ICJ80" s="242"/>
      <c r="ICK80" s="242"/>
      <c r="ICL80" s="242"/>
      <c r="ICM80" s="242"/>
      <c r="ICN80" s="242"/>
      <c r="ICO80" s="242"/>
      <c r="ICP80" s="242"/>
      <c r="ICQ80" s="242"/>
      <c r="ICR80" s="242"/>
      <c r="ICS80" s="242"/>
      <c r="ICT80" s="242"/>
      <c r="ICU80" s="242"/>
      <c r="ICV80" s="242"/>
      <c r="ICW80" s="242"/>
      <c r="ICX80" s="242"/>
      <c r="ICY80" s="242"/>
      <c r="ICZ80" s="242"/>
      <c r="IDA80" s="242"/>
      <c r="IDB80" s="242"/>
      <c r="IDC80" s="242"/>
      <c r="IDD80" s="242"/>
      <c r="IDE80" s="242"/>
      <c r="IDF80" s="242"/>
      <c r="IDG80" s="242"/>
      <c r="IDH80" s="242"/>
      <c r="IDI80" s="242"/>
      <c r="IDJ80" s="242"/>
      <c r="IDK80" s="242"/>
      <c r="IDL80" s="242"/>
      <c r="IDM80" s="242"/>
      <c r="IDN80" s="242"/>
      <c r="IDO80" s="242"/>
      <c r="IDP80" s="242"/>
      <c r="IDQ80" s="242"/>
      <c r="IDR80" s="242"/>
      <c r="IDS80" s="242"/>
      <c r="IDT80" s="242"/>
      <c r="IDU80" s="242"/>
      <c r="IDV80" s="242"/>
      <c r="IDW80" s="242"/>
      <c r="IDX80" s="242"/>
      <c r="IDY80" s="242"/>
      <c r="IDZ80" s="242"/>
      <c r="IEA80" s="242"/>
      <c r="IEB80" s="242"/>
      <c r="IEC80" s="242"/>
      <c r="IED80" s="242"/>
      <c r="IEE80" s="242"/>
      <c r="IEF80" s="242"/>
      <c r="IEG80" s="242"/>
      <c r="IEH80" s="242"/>
      <c r="IEI80" s="242"/>
      <c r="IEJ80" s="242"/>
      <c r="IEK80" s="242"/>
      <c r="IEL80" s="242"/>
      <c r="IEM80" s="242"/>
      <c r="IEN80" s="242"/>
      <c r="IEO80" s="242"/>
      <c r="IEP80" s="242"/>
      <c r="IEQ80" s="242"/>
      <c r="IER80" s="242"/>
      <c r="IES80" s="242"/>
      <c r="IET80" s="242"/>
      <c r="IEU80" s="242"/>
      <c r="IEV80" s="242"/>
      <c r="IEW80" s="242"/>
      <c r="IEX80" s="242"/>
      <c r="IEY80" s="242"/>
      <c r="IEZ80" s="242"/>
      <c r="IFA80" s="242"/>
      <c r="IFB80" s="242"/>
      <c r="IFC80" s="242"/>
      <c r="IFD80" s="242"/>
      <c r="IFE80" s="242"/>
      <c r="IFF80" s="242"/>
      <c r="IFG80" s="242"/>
      <c r="IFH80" s="242"/>
      <c r="IFI80" s="242"/>
      <c r="IFJ80" s="242"/>
      <c r="IFK80" s="242"/>
      <c r="IFL80" s="242"/>
      <c r="IFM80" s="242"/>
      <c r="IFN80" s="242"/>
      <c r="IFO80" s="242"/>
      <c r="IFP80" s="242"/>
      <c r="IFQ80" s="242"/>
      <c r="IFR80" s="242"/>
      <c r="IFS80" s="242"/>
      <c r="IFT80" s="242"/>
      <c r="IFU80" s="242"/>
      <c r="IFV80" s="242"/>
      <c r="IFW80" s="242"/>
      <c r="IFX80" s="242"/>
      <c r="IFY80" s="242"/>
      <c r="IFZ80" s="242"/>
      <c r="IGA80" s="242"/>
      <c r="IGB80" s="242"/>
      <c r="IGC80" s="242"/>
      <c r="IGD80" s="242"/>
      <c r="IGE80" s="242"/>
      <c r="IGF80" s="242"/>
      <c r="IGG80" s="242"/>
      <c r="IGH80" s="242"/>
      <c r="IGI80" s="242"/>
      <c r="IGJ80" s="242"/>
      <c r="IGK80" s="242"/>
      <c r="IGL80" s="242"/>
      <c r="IGM80" s="242"/>
      <c r="IGN80" s="242"/>
      <c r="IGO80" s="242"/>
      <c r="IGP80" s="242"/>
      <c r="IGQ80" s="242"/>
      <c r="IGR80" s="242"/>
      <c r="IGS80" s="242"/>
      <c r="IGT80" s="242"/>
      <c r="IGU80" s="242"/>
      <c r="IGV80" s="242"/>
      <c r="IGW80" s="242"/>
      <c r="IGX80" s="242"/>
      <c r="IGY80" s="242"/>
      <c r="IGZ80" s="242"/>
      <c r="IHA80" s="242"/>
      <c r="IHB80" s="242"/>
      <c r="IHC80" s="242"/>
      <c r="IHD80" s="242"/>
      <c r="IHE80" s="242"/>
      <c r="IHF80" s="242"/>
      <c r="IHG80" s="242"/>
      <c r="IHH80" s="242"/>
      <c r="IHI80" s="242"/>
      <c r="IHJ80" s="242"/>
      <c r="IHK80" s="242"/>
      <c r="IHL80" s="242"/>
      <c r="IHM80" s="242"/>
      <c r="IHN80" s="242"/>
      <c r="IHO80" s="242"/>
      <c r="IHP80" s="242"/>
      <c r="IHQ80" s="242"/>
      <c r="IHR80" s="242"/>
      <c r="IHS80" s="242"/>
      <c r="IHT80" s="242"/>
      <c r="IHU80" s="242"/>
      <c r="IHV80" s="242"/>
      <c r="IHW80" s="242"/>
      <c r="IHX80" s="242"/>
      <c r="IHY80" s="242"/>
      <c r="IHZ80" s="242"/>
      <c r="IIA80" s="242"/>
      <c r="IIB80" s="242"/>
      <c r="IIC80" s="242"/>
      <c r="IID80" s="242"/>
      <c r="IIE80" s="242"/>
      <c r="IIF80" s="242"/>
      <c r="IIG80" s="242"/>
      <c r="IIH80" s="242"/>
      <c r="III80" s="242"/>
      <c r="IIJ80" s="242"/>
      <c r="IIK80" s="242"/>
      <c r="IIL80" s="242"/>
      <c r="IIM80" s="242"/>
      <c r="IIN80" s="242"/>
      <c r="IIO80" s="242"/>
      <c r="IIP80" s="242"/>
      <c r="IIQ80" s="242"/>
      <c r="IIR80" s="242"/>
      <c r="IIS80" s="242"/>
      <c r="IIT80" s="242"/>
      <c r="IIU80" s="242"/>
      <c r="IIV80" s="242"/>
      <c r="IIW80" s="242"/>
      <c r="IIX80" s="242"/>
      <c r="IIY80" s="242"/>
      <c r="IIZ80" s="242"/>
      <c r="IJA80" s="242"/>
      <c r="IJB80" s="242"/>
      <c r="IJC80" s="242"/>
      <c r="IJD80" s="242"/>
      <c r="IJE80" s="242"/>
      <c r="IJF80" s="242"/>
      <c r="IJG80" s="242"/>
      <c r="IJH80" s="242"/>
      <c r="IJI80" s="242"/>
      <c r="IJJ80" s="242"/>
      <c r="IJK80" s="242"/>
      <c r="IJL80" s="242"/>
      <c r="IJM80" s="242"/>
      <c r="IJN80" s="242"/>
      <c r="IJO80" s="242"/>
      <c r="IJP80" s="242"/>
      <c r="IJQ80" s="242"/>
      <c r="IJR80" s="242"/>
      <c r="IJS80" s="242"/>
      <c r="IJT80" s="242"/>
      <c r="IJU80" s="242"/>
      <c r="IJV80" s="242"/>
      <c r="IJW80" s="242"/>
      <c r="IJX80" s="242"/>
      <c r="IJY80" s="242"/>
      <c r="IJZ80" s="242"/>
      <c r="IKA80" s="242"/>
      <c r="IKB80" s="242"/>
      <c r="IKC80" s="242"/>
      <c r="IKD80" s="242"/>
      <c r="IKE80" s="242"/>
      <c r="IKF80" s="242"/>
      <c r="IKG80" s="242"/>
      <c r="IKH80" s="242"/>
      <c r="IKI80" s="242"/>
      <c r="IKJ80" s="242"/>
      <c r="IKK80" s="242"/>
      <c r="IKL80" s="242"/>
      <c r="IKM80" s="242"/>
      <c r="IKN80" s="242"/>
      <c r="IKO80" s="242"/>
      <c r="IKP80" s="242"/>
      <c r="IKQ80" s="242"/>
      <c r="IKR80" s="242"/>
      <c r="IKS80" s="242"/>
      <c r="IKT80" s="242"/>
      <c r="IKU80" s="242"/>
      <c r="IKV80" s="242"/>
      <c r="IKW80" s="242"/>
      <c r="IKX80" s="242"/>
      <c r="IKY80" s="242"/>
      <c r="IKZ80" s="242"/>
      <c r="ILA80" s="242"/>
      <c r="ILB80" s="242"/>
      <c r="ILC80" s="242"/>
      <c r="ILD80" s="242"/>
      <c r="ILE80" s="242"/>
      <c r="ILF80" s="242"/>
      <c r="ILG80" s="242"/>
      <c r="ILH80" s="242"/>
      <c r="ILI80" s="242"/>
      <c r="ILJ80" s="242"/>
      <c r="ILK80" s="242"/>
      <c r="ILL80" s="242"/>
      <c r="ILM80" s="242"/>
      <c r="ILN80" s="242"/>
      <c r="ILO80" s="242"/>
      <c r="ILP80" s="242"/>
      <c r="ILQ80" s="242"/>
      <c r="ILR80" s="242"/>
      <c r="ILS80" s="242"/>
      <c r="ILT80" s="242"/>
      <c r="ILU80" s="242"/>
      <c r="ILV80" s="242"/>
      <c r="ILW80" s="242"/>
      <c r="ILX80" s="242"/>
      <c r="ILY80" s="242"/>
      <c r="ILZ80" s="242"/>
      <c r="IMA80" s="242"/>
      <c r="IMB80" s="242"/>
      <c r="IMC80" s="242"/>
      <c r="IMD80" s="242"/>
      <c r="IME80" s="242"/>
      <c r="IMF80" s="242"/>
      <c r="IMG80" s="242"/>
      <c r="IMH80" s="242"/>
      <c r="IMI80" s="242"/>
      <c r="IMJ80" s="242"/>
      <c r="IMK80" s="242"/>
      <c r="IML80" s="242"/>
      <c r="IMM80" s="242"/>
      <c r="IMN80" s="242"/>
      <c r="IMO80" s="242"/>
      <c r="IMP80" s="242"/>
      <c r="IMQ80" s="242"/>
      <c r="IMR80" s="242"/>
      <c r="IMS80" s="242"/>
      <c r="IMT80" s="242"/>
      <c r="IMU80" s="242"/>
      <c r="IMV80" s="242"/>
      <c r="IMW80" s="242"/>
      <c r="IMX80" s="242"/>
      <c r="IMY80" s="242"/>
      <c r="IMZ80" s="242"/>
      <c r="INA80" s="242"/>
      <c r="INB80" s="242"/>
      <c r="INC80" s="242"/>
      <c r="IND80" s="242"/>
      <c r="INE80" s="242"/>
      <c r="INF80" s="242"/>
      <c r="ING80" s="242"/>
      <c r="INH80" s="242"/>
      <c r="INI80" s="242"/>
      <c r="INJ80" s="242"/>
      <c r="INK80" s="242"/>
      <c r="INL80" s="242"/>
      <c r="INM80" s="242"/>
      <c r="INN80" s="242"/>
      <c r="INO80" s="242"/>
      <c r="INP80" s="242"/>
      <c r="INQ80" s="242"/>
      <c r="INR80" s="242"/>
      <c r="INS80" s="242"/>
      <c r="INT80" s="242"/>
      <c r="INU80" s="242"/>
      <c r="INV80" s="242"/>
      <c r="INW80" s="242"/>
      <c r="INX80" s="242"/>
      <c r="INY80" s="242"/>
      <c r="INZ80" s="242"/>
      <c r="IOA80" s="242"/>
      <c r="IOB80" s="242"/>
      <c r="IOC80" s="242"/>
      <c r="IOD80" s="242"/>
      <c r="IOE80" s="242"/>
      <c r="IOF80" s="242"/>
      <c r="IOG80" s="242"/>
      <c r="IOH80" s="242"/>
      <c r="IOI80" s="242"/>
      <c r="IOJ80" s="242"/>
      <c r="IOK80" s="242"/>
      <c r="IOL80" s="242"/>
      <c r="IOM80" s="242"/>
      <c r="ION80" s="242"/>
      <c r="IOO80" s="242"/>
      <c r="IOP80" s="242"/>
      <c r="IOQ80" s="242"/>
      <c r="IOR80" s="242"/>
      <c r="IOS80" s="242"/>
      <c r="IOT80" s="242"/>
      <c r="IOU80" s="242"/>
      <c r="IOV80" s="242"/>
      <c r="IOW80" s="242"/>
      <c r="IOX80" s="242"/>
      <c r="IOY80" s="242"/>
      <c r="IOZ80" s="242"/>
      <c r="IPA80" s="242"/>
      <c r="IPB80" s="242"/>
      <c r="IPC80" s="242"/>
      <c r="IPD80" s="242"/>
      <c r="IPE80" s="242"/>
      <c r="IPF80" s="242"/>
      <c r="IPG80" s="242"/>
      <c r="IPH80" s="242"/>
      <c r="IPI80" s="242"/>
      <c r="IPJ80" s="242"/>
      <c r="IPK80" s="242"/>
      <c r="IPL80" s="242"/>
      <c r="IPM80" s="242"/>
      <c r="IPN80" s="242"/>
      <c r="IPO80" s="242"/>
      <c r="IPP80" s="242"/>
      <c r="IPQ80" s="242"/>
      <c r="IPR80" s="242"/>
      <c r="IPS80" s="242"/>
      <c r="IPT80" s="242"/>
      <c r="IPU80" s="242"/>
      <c r="IPV80" s="242"/>
      <c r="IPW80" s="242"/>
      <c r="IPX80" s="242"/>
      <c r="IPY80" s="242"/>
      <c r="IPZ80" s="242"/>
      <c r="IQA80" s="242"/>
      <c r="IQB80" s="242"/>
      <c r="IQC80" s="242"/>
      <c r="IQD80" s="242"/>
      <c r="IQE80" s="242"/>
      <c r="IQF80" s="242"/>
      <c r="IQG80" s="242"/>
      <c r="IQH80" s="242"/>
      <c r="IQI80" s="242"/>
      <c r="IQJ80" s="242"/>
      <c r="IQK80" s="242"/>
      <c r="IQL80" s="242"/>
      <c r="IQM80" s="242"/>
      <c r="IQN80" s="242"/>
      <c r="IQO80" s="242"/>
      <c r="IQP80" s="242"/>
      <c r="IQQ80" s="242"/>
      <c r="IQR80" s="242"/>
      <c r="IQS80" s="242"/>
      <c r="IQT80" s="242"/>
      <c r="IQU80" s="242"/>
      <c r="IQV80" s="242"/>
      <c r="IQW80" s="242"/>
      <c r="IQX80" s="242"/>
      <c r="IQY80" s="242"/>
      <c r="IQZ80" s="242"/>
      <c r="IRA80" s="242"/>
      <c r="IRB80" s="242"/>
      <c r="IRC80" s="242"/>
      <c r="IRD80" s="242"/>
      <c r="IRE80" s="242"/>
      <c r="IRF80" s="242"/>
      <c r="IRG80" s="242"/>
      <c r="IRH80" s="242"/>
      <c r="IRI80" s="242"/>
      <c r="IRJ80" s="242"/>
      <c r="IRK80" s="242"/>
      <c r="IRL80" s="242"/>
      <c r="IRM80" s="242"/>
      <c r="IRN80" s="242"/>
      <c r="IRO80" s="242"/>
      <c r="IRP80" s="242"/>
      <c r="IRQ80" s="242"/>
      <c r="IRR80" s="242"/>
      <c r="IRS80" s="242"/>
      <c r="IRT80" s="242"/>
      <c r="IRU80" s="242"/>
      <c r="IRV80" s="242"/>
      <c r="IRW80" s="242"/>
      <c r="IRX80" s="242"/>
      <c r="IRY80" s="242"/>
      <c r="IRZ80" s="242"/>
      <c r="ISA80" s="242"/>
      <c r="ISB80" s="242"/>
      <c r="ISC80" s="242"/>
      <c r="ISD80" s="242"/>
      <c r="ISE80" s="242"/>
      <c r="ISF80" s="242"/>
      <c r="ISG80" s="242"/>
      <c r="ISH80" s="242"/>
      <c r="ISI80" s="242"/>
      <c r="ISJ80" s="242"/>
      <c r="ISK80" s="242"/>
      <c r="ISL80" s="242"/>
      <c r="ISM80" s="242"/>
      <c r="ISN80" s="242"/>
      <c r="ISO80" s="242"/>
      <c r="ISP80" s="242"/>
      <c r="ISQ80" s="242"/>
      <c r="ISR80" s="242"/>
      <c r="ISS80" s="242"/>
      <c r="IST80" s="242"/>
      <c r="ISU80" s="242"/>
      <c r="ISV80" s="242"/>
      <c r="ISW80" s="242"/>
      <c r="ISX80" s="242"/>
      <c r="ISY80" s="242"/>
      <c r="ISZ80" s="242"/>
      <c r="ITA80" s="242"/>
      <c r="ITB80" s="242"/>
      <c r="ITC80" s="242"/>
      <c r="ITD80" s="242"/>
      <c r="ITE80" s="242"/>
      <c r="ITF80" s="242"/>
      <c r="ITG80" s="242"/>
      <c r="ITH80" s="242"/>
      <c r="ITI80" s="242"/>
      <c r="ITJ80" s="242"/>
      <c r="ITK80" s="242"/>
      <c r="ITL80" s="242"/>
      <c r="ITM80" s="242"/>
      <c r="ITN80" s="242"/>
      <c r="ITO80" s="242"/>
      <c r="ITP80" s="242"/>
      <c r="ITQ80" s="242"/>
      <c r="ITR80" s="242"/>
      <c r="ITS80" s="242"/>
      <c r="ITT80" s="242"/>
      <c r="ITU80" s="242"/>
      <c r="ITV80" s="242"/>
      <c r="ITW80" s="242"/>
      <c r="ITX80" s="242"/>
      <c r="ITY80" s="242"/>
      <c r="ITZ80" s="242"/>
      <c r="IUA80" s="242"/>
      <c r="IUB80" s="242"/>
      <c r="IUC80" s="242"/>
      <c r="IUD80" s="242"/>
      <c r="IUE80" s="242"/>
      <c r="IUF80" s="242"/>
      <c r="IUG80" s="242"/>
      <c r="IUH80" s="242"/>
      <c r="IUI80" s="242"/>
      <c r="IUJ80" s="242"/>
      <c r="IUK80" s="242"/>
      <c r="IUL80" s="242"/>
      <c r="IUM80" s="242"/>
      <c r="IUN80" s="242"/>
      <c r="IUO80" s="242"/>
      <c r="IUP80" s="242"/>
      <c r="IUQ80" s="242"/>
      <c r="IUR80" s="242"/>
      <c r="IUS80" s="242"/>
      <c r="IUT80" s="242"/>
      <c r="IUU80" s="242"/>
      <c r="IUV80" s="242"/>
      <c r="IUW80" s="242"/>
      <c r="IUX80" s="242"/>
      <c r="IUY80" s="242"/>
      <c r="IUZ80" s="242"/>
      <c r="IVA80" s="242"/>
      <c r="IVB80" s="242"/>
      <c r="IVC80" s="242"/>
      <c r="IVD80" s="242"/>
      <c r="IVE80" s="242"/>
      <c r="IVF80" s="242"/>
      <c r="IVG80" s="242"/>
      <c r="IVH80" s="242"/>
      <c r="IVI80" s="242"/>
      <c r="IVJ80" s="242"/>
      <c r="IVK80" s="242"/>
      <c r="IVL80" s="242"/>
      <c r="IVM80" s="242"/>
      <c r="IVN80" s="242"/>
      <c r="IVO80" s="242"/>
      <c r="IVP80" s="242"/>
      <c r="IVQ80" s="242"/>
      <c r="IVR80" s="242"/>
      <c r="IVS80" s="242"/>
      <c r="IVT80" s="242"/>
      <c r="IVU80" s="242"/>
      <c r="IVV80" s="242"/>
      <c r="IVW80" s="242"/>
      <c r="IVX80" s="242"/>
      <c r="IVY80" s="242"/>
      <c r="IVZ80" s="242"/>
      <c r="IWA80" s="242"/>
      <c r="IWB80" s="242"/>
      <c r="IWC80" s="242"/>
      <c r="IWD80" s="242"/>
      <c r="IWE80" s="242"/>
      <c r="IWF80" s="242"/>
      <c r="IWG80" s="242"/>
      <c r="IWH80" s="242"/>
      <c r="IWI80" s="242"/>
      <c r="IWJ80" s="242"/>
      <c r="IWK80" s="242"/>
      <c r="IWL80" s="242"/>
      <c r="IWM80" s="242"/>
      <c r="IWN80" s="242"/>
      <c r="IWO80" s="242"/>
      <c r="IWP80" s="242"/>
      <c r="IWQ80" s="242"/>
      <c r="IWR80" s="242"/>
      <c r="IWS80" s="242"/>
      <c r="IWT80" s="242"/>
      <c r="IWU80" s="242"/>
      <c r="IWV80" s="242"/>
      <c r="IWW80" s="242"/>
      <c r="IWX80" s="242"/>
      <c r="IWY80" s="242"/>
      <c r="IWZ80" s="242"/>
      <c r="IXA80" s="242"/>
      <c r="IXB80" s="242"/>
      <c r="IXC80" s="242"/>
      <c r="IXD80" s="242"/>
      <c r="IXE80" s="242"/>
      <c r="IXF80" s="242"/>
      <c r="IXG80" s="242"/>
      <c r="IXH80" s="242"/>
      <c r="IXI80" s="242"/>
      <c r="IXJ80" s="242"/>
      <c r="IXK80" s="242"/>
      <c r="IXL80" s="242"/>
      <c r="IXM80" s="242"/>
      <c r="IXN80" s="242"/>
      <c r="IXO80" s="242"/>
      <c r="IXP80" s="242"/>
      <c r="IXQ80" s="242"/>
      <c r="IXR80" s="242"/>
      <c r="IXS80" s="242"/>
      <c r="IXT80" s="242"/>
      <c r="IXU80" s="242"/>
      <c r="IXV80" s="242"/>
      <c r="IXW80" s="242"/>
      <c r="IXX80" s="242"/>
      <c r="IXY80" s="242"/>
      <c r="IXZ80" s="242"/>
      <c r="IYA80" s="242"/>
      <c r="IYB80" s="242"/>
      <c r="IYC80" s="242"/>
      <c r="IYD80" s="242"/>
      <c r="IYE80" s="242"/>
      <c r="IYF80" s="242"/>
      <c r="IYG80" s="242"/>
      <c r="IYH80" s="242"/>
      <c r="IYI80" s="242"/>
      <c r="IYJ80" s="242"/>
      <c r="IYK80" s="242"/>
      <c r="IYL80" s="242"/>
      <c r="IYM80" s="242"/>
      <c r="IYN80" s="242"/>
      <c r="IYO80" s="242"/>
      <c r="IYP80" s="242"/>
      <c r="IYQ80" s="242"/>
      <c r="IYR80" s="242"/>
      <c r="IYS80" s="242"/>
      <c r="IYT80" s="242"/>
      <c r="IYU80" s="242"/>
      <c r="IYV80" s="242"/>
      <c r="IYW80" s="242"/>
      <c r="IYX80" s="242"/>
      <c r="IYY80" s="242"/>
      <c r="IYZ80" s="242"/>
      <c r="IZA80" s="242"/>
      <c r="IZB80" s="242"/>
      <c r="IZC80" s="242"/>
      <c r="IZD80" s="242"/>
      <c r="IZE80" s="242"/>
      <c r="IZF80" s="242"/>
      <c r="IZG80" s="242"/>
      <c r="IZH80" s="242"/>
      <c r="IZI80" s="242"/>
      <c r="IZJ80" s="242"/>
      <c r="IZK80" s="242"/>
      <c r="IZL80" s="242"/>
      <c r="IZM80" s="242"/>
      <c r="IZN80" s="242"/>
      <c r="IZO80" s="242"/>
      <c r="IZP80" s="242"/>
      <c r="IZQ80" s="242"/>
      <c r="IZR80" s="242"/>
      <c r="IZS80" s="242"/>
      <c r="IZT80" s="242"/>
      <c r="IZU80" s="242"/>
      <c r="IZV80" s="242"/>
      <c r="IZW80" s="242"/>
      <c r="IZX80" s="242"/>
      <c r="IZY80" s="242"/>
      <c r="IZZ80" s="242"/>
      <c r="JAA80" s="242"/>
      <c r="JAB80" s="242"/>
      <c r="JAC80" s="242"/>
      <c r="JAD80" s="242"/>
      <c r="JAE80" s="242"/>
      <c r="JAF80" s="242"/>
      <c r="JAG80" s="242"/>
      <c r="JAH80" s="242"/>
      <c r="JAI80" s="242"/>
      <c r="JAJ80" s="242"/>
      <c r="JAK80" s="242"/>
      <c r="JAL80" s="242"/>
      <c r="JAM80" s="242"/>
      <c r="JAN80" s="242"/>
      <c r="JAO80" s="242"/>
      <c r="JAP80" s="242"/>
      <c r="JAQ80" s="242"/>
      <c r="JAR80" s="242"/>
      <c r="JAS80" s="242"/>
      <c r="JAT80" s="242"/>
      <c r="JAU80" s="242"/>
      <c r="JAV80" s="242"/>
      <c r="JAW80" s="242"/>
      <c r="JAX80" s="242"/>
      <c r="JAY80" s="242"/>
      <c r="JAZ80" s="242"/>
      <c r="JBA80" s="242"/>
      <c r="JBB80" s="242"/>
      <c r="JBC80" s="242"/>
      <c r="JBD80" s="242"/>
      <c r="JBE80" s="242"/>
      <c r="JBF80" s="242"/>
      <c r="JBG80" s="242"/>
      <c r="JBH80" s="242"/>
      <c r="JBI80" s="242"/>
      <c r="JBJ80" s="242"/>
      <c r="JBK80" s="242"/>
      <c r="JBL80" s="242"/>
      <c r="JBM80" s="242"/>
      <c r="JBN80" s="242"/>
      <c r="JBO80" s="242"/>
      <c r="JBP80" s="242"/>
      <c r="JBQ80" s="242"/>
      <c r="JBR80" s="242"/>
      <c r="JBS80" s="242"/>
      <c r="JBT80" s="242"/>
      <c r="JBU80" s="242"/>
      <c r="JBV80" s="242"/>
      <c r="JBW80" s="242"/>
      <c r="JBX80" s="242"/>
      <c r="JBY80" s="242"/>
      <c r="JBZ80" s="242"/>
      <c r="JCA80" s="242"/>
      <c r="JCB80" s="242"/>
      <c r="JCC80" s="242"/>
      <c r="JCD80" s="242"/>
      <c r="JCE80" s="242"/>
      <c r="JCF80" s="242"/>
      <c r="JCG80" s="242"/>
      <c r="JCH80" s="242"/>
      <c r="JCI80" s="242"/>
      <c r="JCJ80" s="242"/>
      <c r="JCK80" s="242"/>
      <c r="JCL80" s="242"/>
      <c r="JCM80" s="242"/>
      <c r="JCN80" s="242"/>
      <c r="JCO80" s="242"/>
      <c r="JCP80" s="242"/>
      <c r="JCQ80" s="242"/>
      <c r="JCR80" s="242"/>
      <c r="JCS80" s="242"/>
      <c r="JCT80" s="242"/>
      <c r="JCU80" s="242"/>
      <c r="JCV80" s="242"/>
      <c r="JCW80" s="242"/>
      <c r="JCX80" s="242"/>
      <c r="JCY80" s="242"/>
      <c r="JCZ80" s="242"/>
      <c r="JDA80" s="242"/>
      <c r="JDB80" s="242"/>
      <c r="JDC80" s="242"/>
      <c r="JDD80" s="242"/>
      <c r="JDE80" s="242"/>
      <c r="JDF80" s="242"/>
      <c r="JDG80" s="242"/>
      <c r="JDH80" s="242"/>
      <c r="JDI80" s="242"/>
      <c r="JDJ80" s="242"/>
      <c r="JDK80" s="242"/>
      <c r="JDL80" s="242"/>
      <c r="JDM80" s="242"/>
      <c r="JDN80" s="242"/>
      <c r="JDO80" s="242"/>
      <c r="JDP80" s="242"/>
      <c r="JDQ80" s="242"/>
      <c r="JDR80" s="242"/>
      <c r="JDS80" s="242"/>
      <c r="JDT80" s="242"/>
      <c r="JDU80" s="242"/>
      <c r="JDV80" s="242"/>
      <c r="JDW80" s="242"/>
      <c r="JDX80" s="242"/>
      <c r="JDY80" s="242"/>
      <c r="JDZ80" s="242"/>
      <c r="JEA80" s="242"/>
      <c r="JEB80" s="242"/>
      <c r="JEC80" s="242"/>
      <c r="JED80" s="242"/>
      <c r="JEE80" s="242"/>
      <c r="JEF80" s="242"/>
      <c r="JEG80" s="242"/>
      <c r="JEH80" s="242"/>
      <c r="JEI80" s="242"/>
      <c r="JEJ80" s="242"/>
      <c r="JEK80" s="242"/>
      <c r="JEL80" s="242"/>
      <c r="JEM80" s="242"/>
      <c r="JEN80" s="242"/>
      <c r="JEO80" s="242"/>
      <c r="JEP80" s="242"/>
      <c r="JEQ80" s="242"/>
      <c r="JER80" s="242"/>
      <c r="JES80" s="242"/>
      <c r="JET80" s="242"/>
      <c r="JEU80" s="242"/>
      <c r="JEV80" s="242"/>
      <c r="JEW80" s="242"/>
      <c r="JEX80" s="242"/>
      <c r="JEY80" s="242"/>
      <c r="JEZ80" s="242"/>
      <c r="JFA80" s="242"/>
      <c r="JFB80" s="242"/>
      <c r="JFC80" s="242"/>
      <c r="JFD80" s="242"/>
      <c r="JFE80" s="242"/>
      <c r="JFF80" s="242"/>
      <c r="JFG80" s="242"/>
      <c r="JFH80" s="242"/>
      <c r="JFI80" s="242"/>
      <c r="JFJ80" s="242"/>
      <c r="JFK80" s="242"/>
      <c r="JFL80" s="242"/>
      <c r="JFM80" s="242"/>
      <c r="JFN80" s="242"/>
      <c r="JFO80" s="242"/>
      <c r="JFP80" s="242"/>
      <c r="JFQ80" s="242"/>
      <c r="JFR80" s="242"/>
      <c r="JFS80" s="242"/>
      <c r="JFT80" s="242"/>
      <c r="JFU80" s="242"/>
      <c r="JFV80" s="242"/>
      <c r="JFW80" s="242"/>
      <c r="JFX80" s="242"/>
      <c r="JFY80" s="242"/>
      <c r="JFZ80" s="242"/>
      <c r="JGA80" s="242"/>
      <c r="JGB80" s="242"/>
      <c r="JGC80" s="242"/>
      <c r="JGD80" s="242"/>
      <c r="JGE80" s="242"/>
      <c r="JGF80" s="242"/>
      <c r="JGG80" s="242"/>
      <c r="JGH80" s="242"/>
      <c r="JGI80" s="242"/>
      <c r="JGJ80" s="242"/>
      <c r="JGK80" s="242"/>
      <c r="JGL80" s="242"/>
      <c r="JGM80" s="242"/>
      <c r="JGN80" s="242"/>
      <c r="JGO80" s="242"/>
      <c r="JGP80" s="242"/>
      <c r="JGQ80" s="242"/>
      <c r="JGR80" s="242"/>
      <c r="JGS80" s="242"/>
      <c r="JGT80" s="242"/>
      <c r="JGU80" s="242"/>
      <c r="JGV80" s="242"/>
      <c r="JGW80" s="242"/>
      <c r="JGX80" s="242"/>
      <c r="JGY80" s="242"/>
      <c r="JGZ80" s="242"/>
      <c r="JHA80" s="242"/>
      <c r="JHB80" s="242"/>
      <c r="JHC80" s="242"/>
      <c r="JHD80" s="242"/>
      <c r="JHE80" s="242"/>
      <c r="JHF80" s="242"/>
      <c r="JHG80" s="242"/>
      <c r="JHH80" s="242"/>
      <c r="JHI80" s="242"/>
      <c r="JHJ80" s="242"/>
      <c r="JHK80" s="242"/>
      <c r="JHL80" s="242"/>
      <c r="JHM80" s="242"/>
      <c r="JHN80" s="242"/>
      <c r="JHO80" s="242"/>
      <c r="JHP80" s="242"/>
      <c r="JHQ80" s="242"/>
      <c r="JHR80" s="242"/>
      <c r="JHS80" s="242"/>
      <c r="JHT80" s="242"/>
      <c r="JHU80" s="242"/>
      <c r="JHV80" s="242"/>
      <c r="JHW80" s="242"/>
      <c r="JHX80" s="242"/>
      <c r="JHY80" s="242"/>
      <c r="JHZ80" s="242"/>
      <c r="JIA80" s="242"/>
      <c r="JIB80" s="242"/>
      <c r="JIC80" s="242"/>
      <c r="JID80" s="242"/>
      <c r="JIE80" s="242"/>
      <c r="JIF80" s="242"/>
      <c r="JIG80" s="242"/>
      <c r="JIH80" s="242"/>
      <c r="JII80" s="242"/>
      <c r="JIJ80" s="242"/>
      <c r="JIK80" s="242"/>
      <c r="JIL80" s="242"/>
      <c r="JIM80" s="242"/>
      <c r="JIN80" s="242"/>
      <c r="JIO80" s="242"/>
      <c r="JIP80" s="242"/>
      <c r="JIQ80" s="242"/>
      <c r="JIR80" s="242"/>
      <c r="JIS80" s="242"/>
      <c r="JIT80" s="242"/>
      <c r="JIU80" s="242"/>
      <c r="JIV80" s="242"/>
      <c r="JIW80" s="242"/>
      <c r="JIX80" s="242"/>
      <c r="JIY80" s="242"/>
      <c r="JIZ80" s="242"/>
      <c r="JJA80" s="242"/>
      <c r="JJB80" s="242"/>
      <c r="JJC80" s="242"/>
      <c r="JJD80" s="242"/>
      <c r="JJE80" s="242"/>
      <c r="JJF80" s="242"/>
      <c r="JJG80" s="242"/>
      <c r="JJH80" s="242"/>
      <c r="JJI80" s="242"/>
      <c r="JJJ80" s="242"/>
      <c r="JJK80" s="242"/>
      <c r="JJL80" s="242"/>
      <c r="JJM80" s="242"/>
      <c r="JJN80" s="242"/>
      <c r="JJO80" s="242"/>
      <c r="JJP80" s="242"/>
      <c r="JJQ80" s="242"/>
      <c r="JJR80" s="242"/>
      <c r="JJS80" s="242"/>
      <c r="JJT80" s="242"/>
      <c r="JJU80" s="242"/>
      <c r="JJV80" s="242"/>
      <c r="JJW80" s="242"/>
      <c r="JJX80" s="242"/>
      <c r="JJY80" s="242"/>
      <c r="JJZ80" s="242"/>
      <c r="JKA80" s="242"/>
      <c r="JKB80" s="242"/>
      <c r="JKC80" s="242"/>
      <c r="JKD80" s="242"/>
      <c r="JKE80" s="242"/>
      <c r="JKF80" s="242"/>
      <c r="JKG80" s="242"/>
      <c r="JKH80" s="242"/>
      <c r="JKI80" s="242"/>
      <c r="JKJ80" s="242"/>
      <c r="JKK80" s="242"/>
      <c r="JKL80" s="242"/>
      <c r="JKM80" s="242"/>
      <c r="JKN80" s="242"/>
      <c r="JKO80" s="242"/>
      <c r="JKP80" s="242"/>
      <c r="JKQ80" s="242"/>
      <c r="JKR80" s="242"/>
      <c r="JKS80" s="242"/>
      <c r="JKT80" s="242"/>
      <c r="JKU80" s="242"/>
      <c r="JKV80" s="242"/>
      <c r="JKW80" s="242"/>
      <c r="JKX80" s="242"/>
      <c r="JKY80" s="242"/>
      <c r="JKZ80" s="242"/>
      <c r="JLA80" s="242"/>
      <c r="JLB80" s="242"/>
      <c r="JLC80" s="242"/>
      <c r="JLD80" s="242"/>
      <c r="JLE80" s="242"/>
      <c r="JLF80" s="242"/>
      <c r="JLG80" s="242"/>
      <c r="JLH80" s="242"/>
      <c r="JLI80" s="242"/>
      <c r="JLJ80" s="242"/>
      <c r="JLK80" s="242"/>
      <c r="JLL80" s="242"/>
      <c r="JLM80" s="242"/>
      <c r="JLN80" s="242"/>
      <c r="JLO80" s="242"/>
      <c r="JLP80" s="242"/>
      <c r="JLQ80" s="242"/>
      <c r="JLR80" s="242"/>
      <c r="JLS80" s="242"/>
      <c r="JLT80" s="242"/>
      <c r="JLU80" s="242"/>
      <c r="JLV80" s="242"/>
      <c r="JLW80" s="242"/>
      <c r="JLX80" s="242"/>
      <c r="JLY80" s="242"/>
      <c r="JLZ80" s="242"/>
      <c r="JMA80" s="242"/>
      <c r="JMB80" s="242"/>
      <c r="JMC80" s="242"/>
      <c r="JMD80" s="242"/>
      <c r="JME80" s="242"/>
      <c r="JMF80" s="242"/>
      <c r="JMG80" s="242"/>
      <c r="JMH80" s="242"/>
      <c r="JMI80" s="242"/>
      <c r="JMJ80" s="242"/>
      <c r="JMK80" s="242"/>
      <c r="JML80" s="242"/>
      <c r="JMM80" s="242"/>
      <c r="JMN80" s="242"/>
      <c r="JMO80" s="242"/>
      <c r="JMP80" s="242"/>
      <c r="JMQ80" s="242"/>
      <c r="JMR80" s="242"/>
      <c r="JMS80" s="242"/>
      <c r="JMT80" s="242"/>
      <c r="JMU80" s="242"/>
      <c r="JMV80" s="242"/>
      <c r="JMW80" s="242"/>
      <c r="JMX80" s="242"/>
      <c r="JMY80" s="242"/>
      <c r="JMZ80" s="242"/>
      <c r="JNA80" s="242"/>
      <c r="JNB80" s="242"/>
      <c r="JNC80" s="242"/>
      <c r="JND80" s="242"/>
      <c r="JNE80" s="242"/>
      <c r="JNF80" s="242"/>
      <c r="JNG80" s="242"/>
      <c r="JNH80" s="242"/>
      <c r="JNI80" s="242"/>
      <c r="JNJ80" s="242"/>
      <c r="JNK80" s="242"/>
      <c r="JNL80" s="242"/>
      <c r="JNM80" s="242"/>
      <c r="JNN80" s="242"/>
      <c r="JNO80" s="242"/>
      <c r="JNP80" s="242"/>
      <c r="JNQ80" s="242"/>
      <c r="JNR80" s="242"/>
      <c r="JNS80" s="242"/>
      <c r="JNT80" s="242"/>
      <c r="JNU80" s="242"/>
      <c r="JNV80" s="242"/>
      <c r="JNW80" s="242"/>
      <c r="JNX80" s="242"/>
      <c r="JNY80" s="242"/>
      <c r="JNZ80" s="242"/>
      <c r="JOA80" s="242"/>
      <c r="JOB80" s="242"/>
      <c r="JOC80" s="242"/>
      <c r="JOD80" s="242"/>
      <c r="JOE80" s="242"/>
      <c r="JOF80" s="242"/>
      <c r="JOG80" s="242"/>
      <c r="JOH80" s="242"/>
      <c r="JOI80" s="242"/>
      <c r="JOJ80" s="242"/>
      <c r="JOK80" s="242"/>
      <c r="JOL80" s="242"/>
      <c r="JOM80" s="242"/>
      <c r="JON80" s="242"/>
      <c r="JOO80" s="242"/>
      <c r="JOP80" s="242"/>
      <c r="JOQ80" s="242"/>
      <c r="JOR80" s="242"/>
      <c r="JOS80" s="242"/>
      <c r="JOT80" s="242"/>
      <c r="JOU80" s="242"/>
      <c r="JOV80" s="242"/>
      <c r="JOW80" s="242"/>
      <c r="JOX80" s="242"/>
      <c r="JOY80" s="242"/>
      <c r="JOZ80" s="242"/>
      <c r="JPA80" s="242"/>
      <c r="JPB80" s="242"/>
      <c r="JPC80" s="242"/>
      <c r="JPD80" s="242"/>
      <c r="JPE80" s="242"/>
      <c r="JPF80" s="242"/>
      <c r="JPG80" s="242"/>
      <c r="JPH80" s="242"/>
      <c r="JPI80" s="242"/>
      <c r="JPJ80" s="242"/>
      <c r="JPK80" s="242"/>
      <c r="JPL80" s="242"/>
      <c r="JPM80" s="242"/>
      <c r="JPN80" s="242"/>
      <c r="JPO80" s="242"/>
      <c r="JPP80" s="242"/>
      <c r="JPQ80" s="242"/>
      <c r="JPR80" s="242"/>
      <c r="JPS80" s="242"/>
      <c r="JPT80" s="242"/>
      <c r="JPU80" s="242"/>
      <c r="JPV80" s="242"/>
      <c r="JPW80" s="242"/>
      <c r="JPX80" s="242"/>
      <c r="JPY80" s="242"/>
      <c r="JPZ80" s="242"/>
      <c r="JQA80" s="242"/>
      <c r="JQB80" s="242"/>
      <c r="JQC80" s="242"/>
      <c r="JQD80" s="242"/>
      <c r="JQE80" s="242"/>
      <c r="JQF80" s="242"/>
      <c r="JQG80" s="242"/>
      <c r="JQH80" s="242"/>
      <c r="JQI80" s="242"/>
      <c r="JQJ80" s="242"/>
      <c r="JQK80" s="242"/>
      <c r="JQL80" s="242"/>
      <c r="JQM80" s="242"/>
      <c r="JQN80" s="242"/>
      <c r="JQO80" s="242"/>
      <c r="JQP80" s="242"/>
      <c r="JQQ80" s="242"/>
      <c r="JQR80" s="242"/>
      <c r="JQS80" s="242"/>
      <c r="JQT80" s="242"/>
      <c r="JQU80" s="242"/>
      <c r="JQV80" s="242"/>
      <c r="JQW80" s="242"/>
      <c r="JQX80" s="242"/>
      <c r="JQY80" s="242"/>
      <c r="JQZ80" s="242"/>
      <c r="JRA80" s="242"/>
      <c r="JRB80" s="242"/>
      <c r="JRC80" s="242"/>
      <c r="JRD80" s="242"/>
      <c r="JRE80" s="242"/>
      <c r="JRF80" s="242"/>
      <c r="JRG80" s="242"/>
      <c r="JRH80" s="242"/>
      <c r="JRI80" s="242"/>
      <c r="JRJ80" s="242"/>
      <c r="JRK80" s="242"/>
      <c r="JRL80" s="242"/>
      <c r="JRM80" s="242"/>
      <c r="JRN80" s="242"/>
      <c r="JRO80" s="242"/>
      <c r="JRP80" s="242"/>
      <c r="JRQ80" s="242"/>
      <c r="JRR80" s="242"/>
      <c r="JRS80" s="242"/>
      <c r="JRT80" s="242"/>
      <c r="JRU80" s="242"/>
      <c r="JRV80" s="242"/>
      <c r="JRW80" s="242"/>
      <c r="JRX80" s="242"/>
      <c r="JRY80" s="242"/>
      <c r="JRZ80" s="242"/>
      <c r="JSA80" s="242"/>
      <c r="JSB80" s="242"/>
      <c r="JSC80" s="242"/>
      <c r="JSD80" s="242"/>
      <c r="JSE80" s="242"/>
      <c r="JSF80" s="242"/>
      <c r="JSG80" s="242"/>
      <c r="JSH80" s="242"/>
      <c r="JSI80" s="242"/>
      <c r="JSJ80" s="242"/>
      <c r="JSK80" s="242"/>
      <c r="JSL80" s="242"/>
      <c r="JSM80" s="242"/>
      <c r="JSN80" s="242"/>
      <c r="JSO80" s="242"/>
      <c r="JSP80" s="242"/>
      <c r="JSQ80" s="242"/>
      <c r="JSR80" s="242"/>
      <c r="JSS80" s="242"/>
      <c r="JST80" s="242"/>
      <c r="JSU80" s="242"/>
      <c r="JSV80" s="242"/>
      <c r="JSW80" s="242"/>
      <c r="JSX80" s="242"/>
      <c r="JSY80" s="242"/>
      <c r="JSZ80" s="242"/>
      <c r="JTA80" s="242"/>
      <c r="JTB80" s="242"/>
      <c r="JTC80" s="242"/>
      <c r="JTD80" s="242"/>
      <c r="JTE80" s="242"/>
      <c r="JTF80" s="242"/>
      <c r="JTG80" s="242"/>
      <c r="JTH80" s="242"/>
      <c r="JTI80" s="242"/>
      <c r="JTJ80" s="242"/>
      <c r="JTK80" s="242"/>
      <c r="JTL80" s="242"/>
      <c r="JTM80" s="242"/>
      <c r="JTN80" s="242"/>
      <c r="JTO80" s="242"/>
      <c r="JTP80" s="242"/>
      <c r="JTQ80" s="242"/>
      <c r="JTR80" s="242"/>
      <c r="JTS80" s="242"/>
      <c r="JTT80" s="242"/>
      <c r="JTU80" s="242"/>
      <c r="JTV80" s="242"/>
      <c r="JTW80" s="242"/>
      <c r="JTX80" s="242"/>
      <c r="JTY80" s="242"/>
      <c r="JTZ80" s="242"/>
      <c r="JUA80" s="242"/>
      <c r="JUB80" s="242"/>
      <c r="JUC80" s="242"/>
      <c r="JUD80" s="242"/>
      <c r="JUE80" s="242"/>
      <c r="JUF80" s="242"/>
      <c r="JUG80" s="242"/>
      <c r="JUH80" s="242"/>
      <c r="JUI80" s="242"/>
      <c r="JUJ80" s="242"/>
      <c r="JUK80" s="242"/>
      <c r="JUL80" s="242"/>
      <c r="JUM80" s="242"/>
      <c r="JUN80" s="242"/>
      <c r="JUO80" s="242"/>
      <c r="JUP80" s="242"/>
      <c r="JUQ80" s="242"/>
      <c r="JUR80" s="242"/>
      <c r="JUS80" s="242"/>
      <c r="JUT80" s="242"/>
      <c r="JUU80" s="242"/>
      <c r="JUV80" s="242"/>
      <c r="JUW80" s="242"/>
      <c r="JUX80" s="242"/>
      <c r="JUY80" s="242"/>
      <c r="JUZ80" s="242"/>
      <c r="JVA80" s="242"/>
      <c r="JVB80" s="242"/>
      <c r="JVC80" s="242"/>
      <c r="JVD80" s="242"/>
      <c r="JVE80" s="242"/>
      <c r="JVF80" s="242"/>
      <c r="JVG80" s="242"/>
      <c r="JVH80" s="242"/>
      <c r="JVI80" s="242"/>
      <c r="JVJ80" s="242"/>
      <c r="JVK80" s="242"/>
      <c r="JVL80" s="242"/>
      <c r="JVM80" s="242"/>
      <c r="JVN80" s="242"/>
      <c r="JVO80" s="242"/>
      <c r="JVP80" s="242"/>
      <c r="JVQ80" s="242"/>
      <c r="JVR80" s="242"/>
      <c r="JVS80" s="242"/>
      <c r="JVT80" s="242"/>
      <c r="JVU80" s="242"/>
      <c r="JVV80" s="242"/>
      <c r="JVW80" s="242"/>
      <c r="JVX80" s="242"/>
      <c r="JVY80" s="242"/>
      <c r="JVZ80" s="242"/>
      <c r="JWA80" s="242"/>
      <c r="JWB80" s="242"/>
      <c r="JWC80" s="242"/>
      <c r="JWD80" s="242"/>
      <c r="JWE80" s="242"/>
      <c r="JWF80" s="242"/>
      <c r="JWG80" s="242"/>
      <c r="JWH80" s="242"/>
      <c r="JWI80" s="242"/>
      <c r="JWJ80" s="242"/>
      <c r="JWK80" s="242"/>
      <c r="JWL80" s="242"/>
      <c r="JWM80" s="242"/>
      <c r="JWN80" s="242"/>
      <c r="JWO80" s="242"/>
      <c r="JWP80" s="242"/>
      <c r="JWQ80" s="242"/>
      <c r="JWR80" s="242"/>
      <c r="JWS80" s="242"/>
      <c r="JWT80" s="242"/>
      <c r="JWU80" s="242"/>
      <c r="JWV80" s="242"/>
      <c r="JWW80" s="242"/>
      <c r="JWX80" s="242"/>
      <c r="JWY80" s="242"/>
      <c r="JWZ80" s="242"/>
      <c r="JXA80" s="242"/>
      <c r="JXB80" s="242"/>
      <c r="JXC80" s="242"/>
      <c r="JXD80" s="242"/>
      <c r="JXE80" s="242"/>
      <c r="JXF80" s="242"/>
      <c r="JXG80" s="242"/>
      <c r="JXH80" s="242"/>
      <c r="JXI80" s="242"/>
      <c r="JXJ80" s="242"/>
      <c r="JXK80" s="242"/>
      <c r="JXL80" s="242"/>
      <c r="JXM80" s="242"/>
      <c r="JXN80" s="242"/>
      <c r="JXO80" s="242"/>
      <c r="JXP80" s="242"/>
      <c r="JXQ80" s="242"/>
      <c r="JXR80" s="242"/>
      <c r="JXS80" s="242"/>
      <c r="JXT80" s="242"/>
      <c r="JXU80" s="242"/>
      <c r="JXV80" s="242"/>
      <c r="JXW80" s="242"/>
      <c r="JXX80" s="242"/>
      <c r="JXY80" s="242"/>
      <c r="JXZ80" s="242"/>
      <c r="JYA80" s="242"/>
      <c r="JYB80" s="242"/>
      <c r="JYC80" s="242"/>
      <c r="JYD80" s="242"/>
      <c r="JYE80" s="242"/>
      <c r="JYF80" s="242"/>
      <c r="JYG80" s="242"/>
      <c r="JYH80" s="242"/>
      <c r="JYI80" s="242"/>
      <c r="JYJ80" s="242"/>
      <c r="JYK80" s="242"/>
      <c r="JYL80" s="242"/>
      <c r="JYM80" s="242"/>
      <c r="JYN80" s="242"/>
      <c r="JYO80" s="242"/>
      <c r="JYP80" s="242"/>
      <c r="JYQ80" s="242"/>
      <c r="JYR80" s="242"/>
      <c r="JYS80" s="242"/>
      <c r="JYT80" s="242"/>
      <c r="JYU80" s="242"/>
      <c r="JYV80" s="242"/>
      <c r="JYW80" s="242"/>
      <c r="JYX80" s="242"/>
      <c r="JYY80" s="242"/>
      <c r="JYZ80" s="242"/>
      <c r="JZA80" s="242"/>
      <c r="JZB80" s="242"/>
      <c r="JZC80" s="242"/>
      <c r="JZD80" s="242"/>
      <c r="JZE80" s="242"/>
      <c r="JZF80" s="242"/>
      <c r="JZG80" s="242"/>
      <c r="JZH80" s="242"/>
      <c r="JZI80" s="242"/>
      <c r="JZJ80" s="242"/>
      <c r="JZK80" s="242"/>
      <c r="JZL80" s="242"/>
      <c r="JZM80" s="242"/>
      <c r="JZN80" s="242"/>
      <c r="JZO80" s="242"/>
      <c r="JZP80" s="242"/>
      <c r="JZQ80" s="242"/>
      <c r="JZR80" s="242"/>
      <c r="JZS80" s="242"/>
      <c r="JZT80" s="242"/>
      <c r="JZU80" s="242"/>
      <c r="JZV80" s="242"/>
      <c r="JZW80" s="242"/>
      <c r="JZX80" s="242"/>
      <c r="JZY80" s="242"/>
      <c r="JZZ80" s="242"/>
      <c r="KAA80" s="242"/>
      <c r="KAB80" s="242"/>
      <c r="KAC80" s="242"/>
      <c r="KAD80" s="242"/>
      <c r="KAE80" s="242"/>
      <c r="KAF80" s="242"/>
      <c r="KAG80" s="242"/>
      <c r="KAH80" s="242"/>
      <c r="KAI80" s="242"/>
      <c r="KAJ80" s="242"/>
      <c r="KAK80" s="242"/>
      <c r="KAL80" s="242"/>
      <c r="KAM80" s="242"/>
      <c r="KAN80" s="242"/>
      <c r="KAO80" s="242"/>
      <c r="KAP80" s="242"/>
      <c r="KAQ80" s="242"/>
      <c r="KAR80" s="242"/>
      <c r="KAS80" s="242"/>
      <c r="KAT80" s="242"/>
      <c r="KAU80" s="242"/>
      <c r="KAV80" s="242"/>
      <c r="KAW80" s="242"/>
      <c r="KAX80" s="242"/>
      <c r="KAY80" s="242"/>
      <c r="KAZ80" s="242"/>
      <c r="KBA80" s="242"/>
      <c r="KBB80" s="242"/>
      <c r="KBC80" s="242"/>
      <c r="KBD80" s="242"/>
      <c r="KBE80" s="242"/>
      <c r="KBF80" s="242"/>
      <c r="KBG80" s="242"/>
      <c r="KBH80" s="242"/>
      <c r="KBI80" s="242"/>
      <c r="KBJ80" s="242"/>
      <c r="KBK80" s="242"/>
      <c r="KBL80" s="242"/>
      <c r="KBM80" s="242"/>
      <c r="KBN80" s="242"/>
      <c r="KBO80" s="242"/>
      <c r="KBP80" s="242"/>
      <c r="KBQ80" s="242"/>
      <c r="KBR80" s="242"/>
      <c r="KBS80" s="242"/>
      <c r="KBT80" s="242"/>
      <c r="KBU80" s="242"/>
      <c r="KBV80" s="242"/>
      <c r="KBW80" s="242"/>
      <c r="KBX80" s="242"/>
      <c r="KBY80" s="242"/>
      <c r="KBZ80" s="242"/>
      <c r="KCA80" s="242"/>
      <c r="KCB80" s="242"/>
      <c r="KCC80" s="242"/>
      <c r="KCD80" s="242"/>
      <c r="KCE80" s="242"/>
      <c r="KCF80" s="242"/>
      <c r="KCG80" s="242"/>
      <c r="KCH80" s="242"/>
      <c r="KCI80" s="242"/>
      <c r="KCJ80" s="242"/>
      <c r="KCK80" s="242"/>
      <c r="KCL80" s="242"/>
      <c r="KCM80" s="242"/>
      <c r="KCN80" s="242"/>
      <c r="KCO80" s="242"/>
      <c r="KCP80" s="242"/>
      <c r="KCQ80" s="242"/>
      <c r="KCR80" s="242"/>
      <c r="KCS80" s="242"/>
      <c r="KCT80" s="242"/>
      <c r="KCU80" s="242"/>
      <c r="KCV80" s="242"/>
      <c r="KCW80" s="242"/>
      <c r="KCX80" s="242"/>
      <c r="KCY80" s="242"/>
      <c r="KCZ80" s="242"/>
      <c r="KDA80" s="242"/>
      <c r="KDB80" s="242"/>
      <c r="KDC80" s="242"/>
      <c r="KDD80" s="242"/>
      <c r="KDE80" s="242"/>
      <c r="KDF80" s="242"/>
      <c r="KDG80" s="242"/>
      <c r="KDH80" s="242"/>
      <c r="KDI80" s="242"/>
      <c r="KDJ80" s="242"/>
      <c r="KDK80" s="242"/>
      <c r="KDL80" s="242"/>
      <c r="KDM80" s="242"/>
      <c r="KDN80" s="242"/>
      <c r="KDO80" s="242"/>
      <c r="KDP80" s="242"/>
      <c r="KDQ80" s="242"/>
      <c r="KDR80" s="242"/>
      <c r="KDS80" s="242"/>
      <c r="KDT80" s="242"/>
      <c r="KDU80" s="242"/>
      <c r="KDV80" s="242"/>
      <c r="KDW80" s="242"/>
      <c r="KDX80" s="242"/>
      <c r="KDY80" s="242"/>
      <c r="KDZ80" s="242"/>
      <c r="KEA80" s="242"/>
      <c r="KEB80" s="242"/>
      <c r="KEC80" s="242"/>
      <c r="KED80" s="242"/>
      <c r="KEE80" s="242"/>
      <c r="KEF80" s="242"/>
      <c r="KEG80" s="242"/>
      <c r="KEH80" s="242"/>
      <c r="KEI80" s="242"/>
      <c r="KEJ80" s="242"/>
      <c r="KEK80" s="242"/>
      <c r="KEL80" s="242"/>
      <c r="KEM80" s="242"/>
      <c r="KEN80" s="242"/>
      <c r="KEO80" s="242"/>
      <c r="KEP80" s="242"/>
      <c r="KEQ80" s="242"/>
      <c r="KER80" s="242"/>
      <c r="KES80" s="242"/>
      <c r="KET80" s="242"/>
      <c r="KEU80" s="242"/>
      <c r="KEV80" s="242"/>
      <c r="KEW80" s="242"/>
      <c r="KEX80" s="242"/>
      <c r="KEY80" s="242"/>
      <c r="KEZ80" s="242"/>
      <c r="KFA80" s="242"/>
      <c r="KFB80" s="242"/>
      <c r="KFC80" s="242"/>
      <c r="KFD80" s="242"/>
      <c r="KFE80" s="242"/>
      <c r="KFF80" s="242"/>
      <c r="KFG80" s="242"/>
      <c r="KFH80" s="242"/>
      <c r="KFI80" s="242"/>
      <c r="KFJ80" s="242"/>
      <c r="KFK80" s="242"/>
      <c r="KFL80" s="242"/>
      <c r="KFM80" s="242"/>
      <c r="KFN80" s="242"/>
      <c r="KFO80" s="242"/>
      <c r="KFP80" s="242"/>
      <c r="KFQ80" s="242"/>
      <c r="KFR80" s="242"/>
      <c r="KFS80" s="242"/>
      <c r="KFT80" s="242"/>
      <c r="KFU80" s="242"/>
      <c r="KFV80" s="242"/>
      <c r="KFW80" s="242"/>
      <c r="KFX80" s="242"/>
      <c r="KFY80" s="242"/>
      <c r="KFZ80" s="242"/>
      <c r="KGA80" s="242"/>
      <c r="KGB80" s="242"/>
      <c r="KGC80" s="242"/>
      <c r="KGD80" s="242"/>
      <c r="KGE80" s="242"/>
      <c r="KGF80" s="242"/>
      <c r="KGG80" s="242"/>
      <c r="KGH80" s="242"/>
      <c r="KGI80" s="242"/>
      <c r="KGJ80" s="242"/>
      <c r="KGK80" s="242"/>
      <c r="KGL80" s="242"/>
      <c r="KGM80" s="242"/>
      <c r="KGN80" s="242"/>
      <c r="KGO80" s="242"/>
      <c r="KGP80" s="242"/>
      <c r="KGQ80" s="242"/>
      <c r="KGR80" s="242"/>
      <c r="KGS80" s="242"/>
      <c r="KGT80" s="242"/>
      <c r="KGU80" s="242"/>
      <c r="KGV80" s="242"/>
      <c r="KGW80" s="242"/>
      <c r="KGX80" s="242"/>
      <c r="KGY80" s="242"/>
      <c r="KGZ80" s="242"/>
      <c r="KHA80" s="242"/>
      <c r="KHB80" s="242"/>
      <c r="KHC80" s="242"/>
      <c r="KHD80" s="242"/>
      <c r="KHE80" s="242"/>
      <c r="KHF80" s="242"/>
      <c r="KHG80" s="242"/>
      <c r="KHH80" s="242"/>
      <c r="KHI80" s="242"/>
      <c r="KHJ80" s="242"/>
      <c r="KHK80" s="242"/>
      <c r="KHL80" s="242"/>
      <c r="KHM80" s="242"/>
      <c r="KHN80" s="242"/>
      <c r="KHO80" s="242"/>
      <c r="KHP80" s="242"/>
      <c r="KHQ80" s="242"/>
      <c r="KHR80" s="242"/>
      <c r="KHS80" s="242"/>
      <c r="KHT80" s="242"/>
      <c r="KHU80" s="242"/>
      <c r="KHV80" s="242"/>
      <c r="KHW80" s="242"/>
      <c r="KHX80" s="242"/>
      <c r="KHY80" s="242"/>
      <c r="KHZ80" s="242"/>
      <c r="KIA80" s="242"/>
      <c r="KIB80" s="242"/>
      <c r="KIC80" s="242"/>
      <c r="KID80" s="242"/>
      <c r="KIE80" s="242"/>
      <c r="KIF80" s="242"/>
      <c r="KIG80" s="242"/>
      <c r="KIH80" s="242"/>
      <c r="KII80" s="242"/>
      <c r="KIJ80" s="242"/>
      <c r="KIK80" s="242"/>
      <c r="KIL80" s="242"/>
      <c r="KIM80" s="242"/>
      <c r="KIN80" s="242"/>
      <c r="KIO80" s="242"/>
      <c r="KIP80" s="242"/>
      <c r="KIQ80" s="242"/>
      <c r="KIR80" s="242"/>
      <c r="KIS80" s="242"/>
      <c r="KIT80" s="242"/>
      <c r="KIU80" s="242"/>
      <c r="KIV80" s="242"/>
      <c r="KIW80" s="242"/>
      <c r="KIX80" s="242"/>
      <c r="KIY80" s="242"/>
      <c r="KIZ80" s="242"/>
      <c r="KJA80" s="242"/>
      <c r="KJB80" s="242"/>
      <c r="KJC80" s="242"/>
      <c r="KJD80" s="242"/>
      <c r="KJE80" s="242"/>
      <c r="KJF80" s="242"/>
      <c r="KJG80" s="242"/>
      <c r="KJH80" s="242"/>
      <c r="KJI80" s="242"/>
      <c r="KJJ80" s="242"/>
      <c r="KJK80" s="242"/>
      <c r="KJL80" s="242"/>
      <c r="KJM80" s="242"/>
      <c r="KJN80" s="242"/>
      <c r="KJO80" s="242"/>
      <c r="KJP80" s="242"/>
      <c r="KJQ80" s="242"/>
      <c r="KJR80" s="242"/>
      <c r="KJS80" s="242"/>
      <c r="KJT80" s="242"/>
      <c r="KJU80" s="242"/>
      <c r="KJV80" s="242"/>
      <c r="KJW80" s="242"/>
      <c r="KJX80" s="242"/>
      <c r="KJY80" s="242"/>
      <c r="KJZ80" s="242"/>
      <c r="KKA80" s="242"/>
      <c r="KKB80" s="242"/>
      <c r="KKC80" s="242"/>
      <c r="KKD80" s="242"/>
      <c r="KKE80" s="242"/>
      <c r="KKF80" s="242"/>
      <c r="KKG80" s="242"/>
      <c r="KKH80" s="242"/>
      <c r="KKI80" s="242"/>
      <c r="KKJ80" s="242"/>
      <c r="KKK80" s="242"/>
      <c r="KKL80" s="242"/>
      <c r="KKM80" s="242"/>
      <c r="KKN80" s="242"/>
      <c r="KKO80" s="242"/>
      <c r="KKP80" s="242"/>
      <c r="KKQ80" s="242"/>
      <c r="KKR80" s="242"/>
      <c r="KKS80" s="242"/>
      <c r="KKT80" s="242"/>
      <c r="KKU80" s="242"/>
      <c r="KKV80" s="242"/>
      <c r="KKW80" s="242"/>
      <c r="KKX80" s="242"/>
      <c r="KKY80" s="242"/>
      <c r="KKZ80" s="242"/>
      <c r="KLA80" s="242"/>
      <c r="KLB80" s="242"/>
      <c r="KLC80" s="242"/>
      <c r="KLD80" s="242"/>
      <c r="KLE80" s="242"/>
      <c r="KLF80" s="242"/>
      <c r="KLG80" s="242"/>
      <c r="KLH80" s="242"/>
      <c r="KLI80" s="242"/>
      <c r="KLJ80" s="242"/>
      <c r="KLK80" s="242"/>
      <c r="KLL80" s="242"/>
      <c r="KLM80" s="242"/>
      <c r="KLN80" s="242"/>
      <c r="KLO80" s="242"/>
      <c r="KLP80" s="242"/>
      <c r="KLQ80" s="242"/>
      <c r="KLR80" s="242"/>
      <c r="KLS80" s="242"/>
      <c r="KLT80" s="242"/>
      <c r="KLU80" s="242"/>
      <c r="KLV80" s="242"/>
      <c r="KLW80" s="242"/>
      <c r="KLX80" s="242"/>
      <c r="KLY80" s="242"/>
      <c r="KLZ80" s="242"/>
      <c r="KMA80" s="242"/>
      <c r="KMB80" s="242"/>
      <c r="KMC80" s="242"/>
      <c r="KMD80" s="242"/>
      <c r="KME80" s="242"/>
      <c r="KMF80" s="242"/>
      <c r="KMG80" s="242"/>
      <c r="KMH80" s="242"/>
      <c r="KMI80" s="242"/>
      <c r="KMJ80" s="242"/>
      <c r="KMK80" s="242"/>
      <c r="KML80" s="242"/>
      <c r="KMM80" s="242"/>
      <c r="KMN80" s="242"/>
      <c r="KMO80" s="242"/>
      <c r="KMP80" s="242"/>
      <c r="KMQ80" s="242"/>
      <c r="KMR80" s="242"/>
      <c r="KMS80" s="242"/>
      <c r="KMT80" s="242"/>
      <c r="KMU80" s="242"/>
      <c r="KMV80" s="242"/>
      <c r="KMW80" s="242"/>
      <c r="KMX80" s="242"/>
      <c r="KMY80" s="242"/>
      <c r="KMZ80" s="242"/>
      <c r="KNA80" s="242"/>
      <c r="KNB80" s="242"/>
      <c r="KNC80" s="242"/>
      <c r="KND80" s="242"/>
      <c r="KNE80" s="242"/>
      <c r="KNF80" s="242"/>
      <c r="KNG80" s="242"/>
      <c r="KNH80" s="242"/>
      <c r="KNI80" s="242"/>
      <c r="KNJ80" s="242"/>
      <c r="KNK80" s="242"/>
      <c r="KNL80" s="242"/>
      <c r="KNM80" s="242"/>
      <c r="KNN80" s="242"/>
      <c r="KNO80" s="242"/>
      <c r="KNP80" s="242"/>
      <c r="KNQ80" s="242"/>
      <c r="KNR80" s="242"/>
      <c r="KNS80" s="242"/>
      <c r="KNT80" s="242"/>
      <c r="KNU80" s="242"/>
      <c r="KNV80" s="242"/>
      <c r="KNW80" s="242"/>
      <c r="KNX80" s="242"/>
      <c r="KNY80" s="242"/>
      <c r="KNZ80" s="242"/>
      <c r="KOA80" s="242"/>
      <c r="KOB80" s="242"/>
      <c r="KOC80" s="242"/>
      <c r="KOD80" s="242"/>
      <c r="KOE80" s="242"/>
      <c r="KOF80" s="242"/>
      <c r="KOG80" s="242"/>
      <c r="KOH80" s="242"/>
      <c r="KOI80" s="242"/>
      <c r="KOJ80" s="242"/>
      <c r="KOK80" s="242"/>
      <c r="KOL80" s="242"/>
      <c r="KOM80" s="242"/>
      <c r="KON80" s="242"/>
      <c r="KOO80" s="242"/>
      <c r="KOP80" s="242"/>
      <c r="KOQ80" s="242"/>
      <c r="KOR80" s="242"/>
      <c r="KOS80" s="242"/>
      <c r="KOT80" s="242"/>
      <c r="KOU80" s="242"/>
      <c r="KOV80" s="242"/>
      <c r="KOW80" s="242"/>
      <c r="KOX80" s="242"/>
      <c r="KOY80" s="242"/>
      <c r="KOZ80" s="242"/>
      <c r="KPA80" s="242"/>
      <c r="KPB80" s="242"/>
      <c r="KPC80" s="242"/>
      <c r="KPD80" s="242"/>
      <c r="KPE80" s="242"/>
      <c r="KPF80" s="242"/>
      <c r="KPG80" s="242"/>
      <c r="KPH80" s="242"/>
      <c r="KPI80" s="242"/>
      <c r="KPJ80" s="242"/>
      <c r="KPK80" s="242"/>
      <c r="KPL80" s="242"/>
      <c r="KPM80" s="242"/>
      <c r="KPN80" s="242"/>
      <c r="KPO80" s="242"/>
      <c r="KPP80" s="242"/>
      <c r="KPQ80" s="242"/>
      <c r="KPR80" s="242"/>
      <c r="KPS80" s="242"/>
      <c r="KPT80" s="242"/>
      <c r="KPU80" s="242"/>
      <c r="KPV80" s="242"/>
      <c r="KPW80" s="242"/>
      <c r="KPX80" s="242"/>
      <c r="KPY80" s="242"/>
      <c r="KPZ80" s="242"/>
      <c r="KQA80" s="242"/>
      <c r="KQB80" s="242"/>
      <c r="KQC80" s="242"/>
      <c r="KQD80" s="242"/>
      <c r="KQE80" s="242"/>
      <c r="KQF80" s="242"/>
      <c r="KQG80" s="242"/>
      <c r="KQH80" s="242"/>
      <c r="KQI80" s="242"/>
      <c r="KQJ80" s="242"/>
      <c r="KQK80" s="242"/>
      <c r="KQL80" s="242"/>
      <c r="KQM80" s="242"/>
      <c r="KQN80" s="242"/>
      <c r="KQO80" s="242"/>
      <c r="KQP80" s="242"/>
      <c r="KQQ80" s="242"/>
      <c r="KQR80" s="242"/>
      <c r="KQS80" s="242"/>
      <c r="KQT80" s="242"/>
      <c r="KQU80" s="242"/>
      <c r="KQV80" s="242"/>
      <c r="KQW80" s="242"/>
      <c r="KQX80" s="242"/>
      <c r="KQY80" s="242"/>
      <c r="KQZ80" s="242"/>
      <c r="KRA80" s="242"/>
      <c r="KRB80" s="242"/>
      <c r="KRC80" s="242"/>
      <c r="KRD80" s="242"/>
      <c r="KRE80" s="242"/>
      <c r="KRF80" s="242"/>
      <c r="KRG80" s="242"/>
      <c r="KRH80" s="242"/>
      <c r="KRI80" s="242"/>
      <c r="KRJ80" s="242"/>
      <c r="KRK80" s="242"/>
      <c r="KRL80" s="242"/>
      <c r="KRM80" s="242"/>
      <c r="KRN80" s="242"/>
      <c r="KRO80" s="242"/>
      <c r="KRP80" s="242"/>
      <c r="KRQ80" s="242"/>
      <c r="KRR80" s="242"/>
      <c r="KRS80" s="242"/>
      <c r="KRT80" s="242"/>
      <c r="KRU80" s="242"/>
      <c r="KRV80" s="242"/>
      <c r="KRW80" s="242"/>
      <c r="KRX80" s="242"/>
      <c r="KRY80" s="242"/>
      <c r="KRZ80" s="242"/>
      <c r="KSA80" s="242"/>
      <c r="KSB80" s="242"/>
      <c r="KSC80" s="242"/>
      <c r="KSD80" s="242"/>
      <c r="KSE80" s="242"/>
      <c r="KSF80" s="242"/>
      <c r="KSG80" s="242"/>
      <c r="KSH80" s="242"/>
      <c r="KSI80" s="242"/>
      <c r="KSJ80" s="242"/>
      <c r="KSK80" s="242"/>
      <c r="KSL80" s="242"/>
      <c r="KSM80" s="242"/>
      <c r="KSN80" s="242"/>
      <c r="KSO80" s="242"/>
      <c r="KSP80" s="242"/>
      <c r="KSQ80" s="242"/>
      <c r="KSR80" s="242"/>
      <c r="KSS80" s="242"/>
      <c r="KST80" s="242"/>
      <c r="KSU80" s="242"/>
      <c r="KSV80" s="242"/>
      <c r="KSW80" s="242"/>
      <c r="KSX80" s="242"/>
      <c r="KSY80" s="242"/>
      <c r="KSZ80" s="242"/>
      <c r="KTA80" s="242"/>
      <c r="KTB80" s="242"/>
      <c r="KTC80" s="242"/>
      <c r="KTD80" s="242"/>
      <c r="KTE80" s="242"/>
      <c r="KTF80" s="242"/>
      <c r="KTG80" s="242"/>
      <c r="KTH80" s="242"/>
      <c r="KTI80" s="242"/>
      <c r="KTJ80" s="242"/>
      <c r="KTK80" s="242"/>
      <c r="KTL80" s="242"/>
      <c r="KTM80" s="242"/>
      <c r="KTN80" s="242"/>
      <c r="KTO80" s="242"/>
      <c r="KTP80" s="242"/>
      <c r="KTQ80" s="242"/>
      <c r="KTR80" s="242"/>
      <c r="KTS80" s="242"/>
      <c r="KTT80" s="242"/>
      <c r="KTU80" s="242"/>
      <c r="KTV80" s="242"/>
      <c r="KTW80" s="242"/>
      <c r="KTX80" s="242"/>
      <c r="KTY80" s="242"/>
      <c r="KTZ80" s="242"/>
      <c r="KUA80" s="242"/>
      <c r="KUB80" s="242"/>
      <c r="KUC80" s="242"/>
      <c r="KUD80" s="242"/>
      <c r="KUE80" s="242"/>
      <c r="KUF80" s="242"/>
      <c r="KUG80" s="242"/>
      <c r="KUH80" s="242"/>
      <c r="KUI80" s="242"/>
      <c r="KUJ80" s="242"/>
      <c r="KUK80" s="242"/>
      <c r="KUL80" s="242"/>
      <c r="KUM80" s="242"/>
      <c r="KUN80" s="242"/>
      <c r="KUO80" s="242"/>
      <c r="KUP80" s="242"/>
      <c r="KUQ80" s="242"/>
      <c r="KUR80" s="242"/>
      <c r="KUS80" s="242"/>
      <c r="KUT80" s="242"/>
      <c r="KUU80" s="242"/>
      <c r="KUV80" s="242"/>
      <c r="KUW80" s="242"/>
      <c r="KUX80" s="242"/>
      <c r="KUY80" s="242"/>
      <c r="KUZ80" s="242"/>
      <c r="KVA80" s="242"/>
      <c r="KVB80" s="242"/>
      <c r="KVC80" s="242"/>
      <c r="KVD80" s="242"/>
      <c r="KVE80" s="242"/>
      <c r="KVF80" s="242"/>
      <c r="KVG80" s="242"/>
      <c r="KVH80" s="242"/>
      <c r="KVI80" s="242"/>
      <c r="KVJ80" s="242"/>
      <c r="KVK80" s="242"/>
      <c r="KVL80" s="242"/>
      <c r="KVM80" s="242"/>
      <c r="KVN80" s="242"/>
      <c r="KVO80" s="242"/>
      <c r="KVP80" s="242"/>
      <c r="KVQ80" s="242"/>
      <c r="KVR80" s="242"/>
      <c r="KVS80" s="242"/>
      <c r="KVT80" s="242"/>
      <c r="KVU80" s="242"/>
      <c r="KVV80" s="242"/>
      <c r="KVW80" s="242"/>
      <c r="KVX80" s="242"/>
      <c r="KVY80" s="242"/>
      <c r="KVZ80" s="242"/>
      <c r="KWA80" s="242"/>
      <c r="KWB80" s="242"/>
      <c r="KWC80" s="242"/>
      <c r="KWD80" s="242"/>
      <c r="KWE80" s="242"/>
      <c r="KWF80" s="242"/>
      <c r="KWG80" s="242"/>
      <c r="KWH80" s="242"/>
      <c r="KWI80" s="242"/>
      <c r="KWJ80" s="242"/>
      <c r="KWK80" s="242"/>
      <c r="KWL80" s="242"/>
      <c r="KWM80" s="242"/>
      <c r="KWN80" s="242"/>
      <c r="KWO80" s="242"/>
      <c r="KWP80" s="242"/>
      <c r="KWQ80" s="242"/>
      <c r="KWR80" s="242"/>
      <c r="KWS80" s="242"/>
      <c r="KWT80" s="242"/>
      <c r="KWU80" s="242"/>
      <c r="KWV80" s="242"/>
      <c r="KWW80" s="242"/>
      <c r="KWX80" s="242"/>
      <c r="KWY80" s="242"/>
      <c r="KWZ80" s="242"/>
      <c r="KXA80" s="242"/>
      <c r="KXB80" s="242"/>
      <c r="KXC80" s="242"/>
      <c r="KXD80" s="242"/>
      <c r="KXE80" s="242"/>
      <c r="KXF80" s="242"/>
      <c r="KXG80" s="242"/>
      <c r="KXH80" s="242"/>
      <c r="KXI80" s="242"/>
      <c r="KXJ80" s="242"/>
      <c r="KXK80" s="242"/>
      <c r="KXL80" s="242"/>
      <c r="KXM80" s="242"/>
      <c r="KXN80" s="242"/>
      <c r="KXO80" s="242"/>
      <c r="KXP80" s="242"/>
      <c r="KXQ80" s="242"/>
      <c r="KXR80" s="242"/>
      <c r="KXS80" s="242"/>
      <c r="KXT80" s="242"/>
      <c r="KXU80" s="242"/>
      <c r="KXV80" s="242"/>
      <c r="KXW80" s="242"/>
      <c r="KXX80" s="242"/>
      <c r="KXY80" s="242"/>
      <c r="KXZ80" s="242"/>
      <c r="KYA80" s="242"/>
      <c r="KYB80" s="242"/>
      <c r="KYC80" s="242"/>
      <c r="KYD80" s="242"/>
      <c r="KYE80" s="242"/>
      <c r="KYF80" s="242"/>
      <c r="KYG80" s="242"/>
      <c r="KYH80" s="242"/>
      <c r="KYI80" s="242"/>
      <c r="KYJ80" s="242"/>
      <c r="KYK80" s="242"/>
      <c r="KYL80" s="242"/>
      <c r="KYM80" s="242"/>
      <c r="KYN80" s="242"/>
      <c r="KYO80" s="242"/>
      <c r="KYP80" s="242"/>
      <c r="KYQ80" s="242"/>
      <c r="KYR80" s="242"/>
      <c r="KYS80" s="242"/>
      <c r="KYT80" s="242"/>
      <c r="KYU80" s="242"/>
      <c r="KYV80" s="242"/>
      <c r="KYW80" s="242"/>
      <c r="KYX80" s="242"/>
      <c r="KYY80" s="242"/>
      <c r="KYZ80" s="242"/>
      <c r="KZA80" s="242"/>
      <c r="KZB80" s="242"/>
      <c r="KZC80" s="242"/>
      <c r="KZD80" s="242"/>
      <c r="KZE80" s="242"/>
      <c r="KZF80" s="242"/>
      <c r="KZG80" s="242"/>
      <c r="KZH80" s="242"/>
      <c r="KZI80" s="242"/>
      <c r="KZJ80" s="242"/>
      <c r="KZK80" s="242"/>
      <c r="KZL80" s="242"/>
      <c r="KZM80" s="242"/>
      <c r="KZN80" s="242"/>
      <c r="KZO80" s="242"/>
      <c r="KZP80" s="242"/>
      <c r="KZQ80" s="242"/>
      <c r="KZR80" s="242"/>
      <c r="KZS80" s="242"/>
      <c r="KZT80" s="242"/>
      <c r="KZU80" s="242"/>
      <c r="KZV80" s="242"/>
      <c r="KZW80" s="242"/>
      <c r="KZX80" s="242"/>
      <c r="KZY80" s="242"/>
      <c r="KZZ80" s="242"/>
      <c r="LAA80" s="242"/>
      <c r="LAB80" s="242"/>
      <c r="LAC80" s="242"/>
      <c r="LAD80" s="242"/>
      <c r="LAE80" s="242"/>
      <c r="LAF80" s="242"/>
      <c r="LAG80" s="242"/>
      <c r="LAH80" s="242"/>
      <c r="LAI80" s="242"/>
      <c r="LAJ80" s="242"/>
      <c r="LAK80" s="242"/>
      <c r="LAL80" s="242"/>
      <c r="LAM80" s="242"/>
      <c r="LAN80" s="242"/>
      <c r="LAO80" s="242"/>
      <c r="LAP80" s="242"/>
      <c r="LAQ80" s="242"/>
      <c r="LAR80" s="242"/>
      <c r="LAS80" s="242"/>
      <c r="LAT80" s="242"/>
      <c r="LAU80" s="242"/>
      <c r="LAV80" s="242"/>
      <c r="LAW80" s="242"/>
      <c r="LAX80" s="242"/>
      <c r="LAY80" s="242"/>
      <c r="LAZ80" s="242"/>
      <c r="LBA80" s="242"/>
      <c r="LBB80" s="242"/>
      <c r="LBC80" s="242"/>
      <c r="LBD80" s="242"/>
      <c r="LBE80" s="242"/>
      <c r="LBF80" s="242"/>
      <c r="LBG80" s="242"/>
      <c r="LBH80" s="242"/>
      <c r="LBI80" s="242"/>
      <c r="LBJ80" s="242"/>
      <c r="LBK80" s="242"/>
      <c r="LBL80" s="242"/>
      <c r="LBM80" s="242"/>
      <c r="LBN80" s="242"/>
      <c r="LBO80" s="242"/>
      <c r="LBP80" s="242"/>
      <c r="LBQ80" s="242"/>
      <c r="LBR80" s="242"/>
      <c r="LBS80" s="242"/>
      <c r="LBT80" s="242"/>
      <c r="LBU80" s="242"/>
      <c r="LBV80" s="242"/>
      <c r="LBW80" s="242"/>
      <c r="LBX80" s="242"/>
      <c r="LBY80" s="242"/>
      <c r="LBZ80" s="242"/>
      <c r="LCA80" s="242"/>
      <c r="LCB80" s="242"/>
      <c r="LCC80" s="242"/>
      <c r="LCD80" s="242"/>
      <c r="LCE80" s="242"/>
      <c r="LCF80" s="242"/>
      <c r="LCG80" s="242"/>
      <c r="LCH80" s="242"/>
      <c r="LCI80" s="242"/>
      <c r="LCJ80" s="242"/>
      <c r="LCK80" s="242"/>
      <c r="LCL80" s="242"/>
      <c r="LCM80" s="242"/>
      <c r="LCN80" s="242"/>
      <c r="LCO80" s="242"/>
      <c r="LCP80" s="242"/>
      <c r="LCQ80" s="242"/>
      <c r="LCR80" s="242"/>
      <c r="LCS80" s="242"/>
      <c r="LCT80" s="242"/>
      <c r="LCU80" s="242"/>
      <c r="LCV80" s="242"/>
      <c r="LCW80" s="242"/>
      <c r="LCX80" s="242"/>
      <c r="LCY80" s="242"/>
      <c r="LCZ80" s="242"/>
      <c r="LDA80" s="242"/>
      <c r="LDB80" s="242"/>
      <c r="LDC80" s="242"/>
      <c r="LDD80" s="242"/>
      <c r="LDE80" s="242"/>
      <c r="LDF80" s="242"/>
      <c r="LDG80" s="242"/>
      <c r="LDH80" s="242"/>
      <c r="LDI80" s="242"/>
      <c r="LDJ80" s="242"/>
      <c r="LDK80" s="242"/>
      <c r="LDL80" s="242"/>
      <c r="LDM80" s="242"/>
      <c r="LDN80" s="242"/>
      <c r="LDO80" s="242"/>
      <c r="LDP80" s="242"/>
      <c r="LDQ80" s="242"/>
      <c r="LDR80" s="242"/>
      <c r="LDS80" s="242"/>
      <c r="LDT80" s="242"/>
      <c r="LDU80" s="242"/>
      <c r="LDV80" s="242"/>
      <c r="LDW80" s="242"/>
      <c r="LDX80" s="242"/>
      <c r="LDY80" s="242"/>
      <c r="LDZ80" s="242"/>
      <c r="LEA80" s="242"/>
      <c r="LEB80" s="242"/>
      <c r="LEC80" s="242"/>
      <c r="LED80" s="242"/>
      <c r="LEE80" s="242"/>
      <c r="LEF80" s="242"/>
      <c r="LEG80" s="242"/>
      <c r="LEH80" s="242"/>
      <c r="LEI80" s="242"/>
      <c r="LEJ80" s="242"/>
      <c r="LEK80" s="242"/>
      <c r="LEL80" s="242"/>
      <c r="LEM80" s="242"/>
      <c r="LEN80" s="242"/>
      <c r="LEO80" s="242"/>
      <c r="LEP80" s="242"/>
      <c r="LEQ80" s="242"/>
      <c r="LER80" s="242"/>
      <c r="LES80" s="242"/>
      <c r="LET80" s="242"/>
      <c r="LEU80" s="242"/>
      <c r="LEV80" s="242"/>
      <c r="LEW80" s="242"/>
      <c r="LEX80" s="242"/>
      <c r="LEY80" s="242"/>
      <c r="LEZ80" s="242"/>
      <c r="LFA80" s="242"/>
      <c r="LFB80" s="242"/>
      <c r="LFC80" s="242"/>
      <c r="LFD80" s="242"/>
      <c r="LFE80" s="242"/>
      <c r="LFF80" s="242"/>
      <c r="LFG80" s="242"/>
      <c r="LFH80" s="242"/>
      <c r="LFI80" s="242"/>
      <c r="LFJ80" s="242"/>
      <c r="LFK80" s="242"/>
      <c r="LFL80" s="242"/>
      <c r="LFM80" s="242"/>
      <c r="LFN80" s="242"/>
      <c r="LFO80" s="242"/>
      <c r="LFP80" s="242"/>
      <c r="LFQ80" s="242"/>
      <c r="LFR80" s="242"/>
      <c r="LFS80" s="242"/>
      <c r="LFT80" s="242"/>
      <c r="LFU80" s="242"/>
      <c r="LFV80" s="242"/>
      <c r="LFW80" s="242"/>
      <c r="LFX80" s="242"/>
      <c r="LFY80" s="242"/>
      <c r="LFZ80" s="242"/>
      <c r="LGA80" s="242"/>
      <c r="LGB80" s="242"/>
      <c r="LGC80" s="242"/>
      <c r="LGD80" s="242"/>
      <c r="LGE80" s="242"/>
      <c r="LGF80" s="242"/>
      <c r="LGG80" s="242"/>
      <c r="LGH80" s="242"/>
      <c r="LGI80" s="242"/>
      <c r="LGJ80" s="242"/>
      <c r="LGK80" s="242"/>
      <c r="LGL80" s="242"/>
      <c r="LGM80" s="242"/>
      <c r="LGN80" s="242"/>
      <c r="LGO80" s="242"/>
      <c r="LGP80" s="242"/>
      <c r="LGQ80" s="242"/>
      <c r="LGR80" s="242"/>
      <c r="LGS80" s="242"/>
      <c r="LGT80" s="242"/>
      <c r="LGU80" s="242"/>
      <c r="LGV80" s="242"/>
      <c r="LGW80" s="242"/>
      <c r="LGX80" s="242"/>
      <c r="LGY80" s="242"/>
      <c r="LGZ80" s="242"/>
      <c r="LHA80" s="242"/>
      <c r="LHB80" s="242"/>
      <c r="LHC80" s="242"/>
      <c r="LHD80" s="242"/>
      <c r="LHE80" s="242"/>
      <c r="LHF80" s="242"/>
      <c r="LHG80" s="242"/>
      <c r="LHH80" s="242"/>
      <c r="LHI80" s="242"/>
      <c r="LHJ80" s="242"/>
      <c r="LHK80" s="242"/>
      <c r="LHL80" s="242"/>
      <c r="LHM80" s="242"/>
      <c r="LHN80" s="242"/>
      <c r="LHO80" s="242"/>
      <c r="LHP80" s="242"/>
      <c r="LHQ80" s="242"/>
      <c r="LHR80" s="242"/>
      <c r="LHS80" s="242"/>
      <c r="LHT80" s="242"/>
      <c r="LHU80" s="242"/>
      <c r="LHV80" s="242"/>
      <c r="LHW80" s="242"/>
      <c r="LHX80" s="242"/>
      <c r="LHY80" s="242"/>
      <c r="LHZ80" s="242"/>
      <c r="LIA80" s="242"/>
      <c r="LIB80" s="242"/>
      <c r="LIC80" s="242"/>
      <c r="LID80" s="242"/>
      <c r="LIE80" s="242"/>
      <c r="LIF80" s="242"/>
      <c r="LIG80" s="242"/>
      <c r="LIH80" s="242"/>
      <c r="LII80" s="242"/>
      <c r="LIJ80" s="242"/>
      <c r="LIK80" s="242"/>
      <c r="LIL80" s="242"/>
      <c r="LIM80" s="242"/>
      <c r="LIN80" s="242"/>
      <c r="LIO80" s="242"/>
      <c r="LIP80" s="242"/>
      <c r="LIQ80" s="242"/>
      <c r="LIR80" s="242"/>
      <c r="LIS80" s="242"/>
      <c r="LIT80" s="242"/>
      <c r="LIU80" s="242"/>
      <c r="LIV80" s="242"/>
      <c r="LIW80" s="242"/>
      <c r="LIX80" s="242"/>
      <c r="LIY80" s="242"/>
      <c r="LIZ80" s="242"/>
      <c r="LJA80" s="242"/>
      <c r="LJB80" s="242"/>
      <c r="LJC80" s="242"/>
      <c r="LJD80" s="242"/>
      <c r="LJE80" s="242"/>
      <c r="LJF80" s="242"/>
      <c r="LJG80" s="242"/>
      <c r="LJH80" s="242"/>
      <c r="LJI80" s="242"/>
      <c r="LJJ80" s="242"/>
      <c r="LJK80" s="242"/>
      <c r="LJL80" s="242"/>
      <c r="LJM80" s="242"/>
      <c r="LJN80" s="242"/>
      <c r="LJO80" s="242"/>
      <c r="LJP80" s="242"/>
      <c r="LJQ80" s="242"/>
      <c r="LJR80" s="242"/>
      <c r="LJS80" s="242"/>
      <c r="LJT80" s="242"/>
      <c r="LJU80" s="242"/>
      <c r="LJV80" s="242"/>
      <c r="LJW80" s="242"/>
      <c r="LJX80" s="242"/>
      <c r="LJY80" s="242"/>
      <c r="LJZ80" s="242"/>
      <c r="LKA80" s="242"/>
      <c r="LKB80" s="242"/>
      <c r="LKC80" s="242"/>
      <c r="LKD80" s="242"/>
      <c r="LKE80" s="242"/>
      <c r="LKF80" s="242"/>
      <c r="LKG80" s="242"/>
      <c r="LKH80" s="242"/>
      <c r="LKI80" s="242"/>
      <c r="LKJ80" s="242"/>
      <c r="LKK80" s="242"/>
      <c r="LKL80" s="242"/>
      <c r="LKM80" s="242"/>
      <c r="LKN80" s="242"/>
      <c r="LKO80" s="242"/>
      <c r="LKP80" s="242"/>
      <c r="LKQ80" s="242"/>
      <c r="LKR80" s="242"/>
      <c r="LKS80" s="242"/>
      <c r="LKT80" s="242"/>
      <c r="LKU80" s="242"/>
      <c r="LKV80" s="242"/>
      <c r="LKW80" s="242"/>
      <c r="LKX80" s="242"/>
      <c r="LKY80" s="242"/>
      <c r="LKZ80" s="242"/>
      <c r="LLA80" s="242"/>
      <c r="LLB80" s="242"/>
      <c r="LLC80" s="242"/>
      <c r="LLD80" s="242"/>
      <c r="LLE80" s="242"/>
      <c r="LLF80" s="242"/>
      <c r="LLG80" s="242"/>
      <c r="LLH80" s="242"/>
      <c r="LLI80" s="242"/>
      <c r="LLJ80" s="242"/>
      <c r="LLK80" s="242"/>
      <c r="LLL80" s="242"/>
      <c r="LLM80" s="242"/>
      <c r="LLN80" s="242"/>
      <c r="LLO80" s="242"/>
      <c r="LLP80" s="242"/>
      <c r="LLQ80" s="242"/>
      <c r="LLR80" s="242"/>
      <c r="LLS80" s="242"/>
      <c r="LLT80" s="242"/>
      <c r="LLU80" s="242"/>
      <c r="LLV80" s="242"/>
      <c r="LLW80" s="242"/>
      <c r="LLX80" s="242"/>
      <c r="LLY80" s="242"/>
      <c r="LLZ80" s="242"/>
      <c r="LMA80" s="242"/>
      <c r="LMB80" s="242"/>
      <c r="LMC80" s="242"/>
      <c r="LMD80" s="242"/>
      <c r="LME80" s="242"/>
      <c r="LMF80" s="242"/>
      <c r="LMG80" s="242"/>
      <c r="LMH80" s="242"/>
      <c r="LMI80" s="242"/>
      <c r="LMJ80" s="242"/>
      <c r="LMK80" s="242"/>
      <c r="LML80" s="242"/>
      <c r="LMM80" s="242"/>
      <c r="LMN80" s="242"/>
      <c r="LMO80" s="242"/>
      <c r="LMP80" s="242"/>
      <c r="LMQ80" s="242"/>
      <c r="LMR80" s="242"/>
      <c r="LMS80" s="242"/>
      <c r="LMT80" s="242"/>
      <c r="LMU80" s="242"/>
      <c r="LMV80" s="242"/>
      <c r="LMW80" s="242"/>
      <c r="LMX80" s="242"/>
      <c r="LMY80" s="242"/>
      <c r="LMZ80" s="242"/>
      <c r="LNA80" s="242"/>
      <c r="LNB80" s="242"/>
      <c r="LNC80" s="242"/>
      <c r="LND80" s="242"/>
      <c r="LNE80" s="242"/>
      <c r="LNF80" s="242"/>
      <c r="LNG80" s="242"/>
      <c r="LNH80" s="242"/>
      <c r="LNI80" s="242"/>
      <c r="LNJ80" s="242"/>
      <c r="LNK80" s="242"/>
      <c r="LNL80" s="242"/>
      <c r="LNM80" s="242"/>
      <c r="LNN80" s="242"/>
      <c r="LNO80" s="242"/>
      <c r="LNP80" s="242"/>
      <c r="LNQ80" s="242"/>
      <c r="LNR80" s="242"/>
      <c r="LNS80" s="242"/>
      <c r="LNT80" s="242"/>
      <c r="LNU80" s="242"/>
      <c r="LNV80" s="242"/>
      <c r="LNW80" s="242"/>
      <c r="LNX80" s="242"/>
      <c r="LNY80" s="242"/>
      <c r="LNZ80" s="242"/>
      <c r="LOA80" s="242"/>
      <c r="LOB80" s="242"/>
      <c r="LOC80" s="242"/>
      <c r="LOD80" s="242"/>
      <c r="LOE80" s="242"/>
      <c r="LOF80" s="242"/>
      <c r="LOG80" s="242"/>
      <c r="LOH80" s="242"/>
      <c r="LOI80" s="242"/>
      <c r="LOJ80" s="242"/>
      <c r="LOK80" s="242"/>
      <c r="LOL80" s="242"/>
      <c r="LOM80" s="242"/>
      <c r="LON80" s="242"/>
      <c r="LOO80" s="242"/>
      <c r="LOP80" s="242"/>
      <c r="LOQ80" s="242"/>
      <c r="LOR80" s="242"/>
      <c r="LOS80" s="242"/>
      <c r="LOT80" s="242"/>
      <c r="LOU80" s="242"/>
      <c r="LOV80" s="242"/>
      <c r="LOW80" s="242"/>
      <c r="LOX80" s="242"/>
      <c r="LOY80" s="242"/>
      <c r="LOZ80" s="242"/>
      <c r="LPA80" s="242"/>
      <c r="LPB80" s="242"/>
      <c r="LPC80" s="242"/>
      <c r="LPD80" s="242"/>
      <c r="LPE80" s="242"/>
      <c r="LPF80" s="242"/>
      <c r="LPG80" s="242"/>
      <c r="LPH80" s="242"/>
      <c r="LPI80" s="242"/>
      <c r="LPJ80" s="242"/>
      <c r="LPK80" s="242"/>
      <c r="LPL80" s="242"/>
      <c r="LPM80" s="242"/>
      <c r="LPN80" s="242"/>
      <c r="LPO80" s="242"/>
      <c r="LPP80" s="242"/>
      <c r="LPQ80" s="242"/>
      <c r="LPR80" s="242"/>
      <c r="LPS80" s="242"/>
      <c r="LPT80" s="242"/>
      <c r="LPU80" s="242"/>
      <c r="LPV80" s="242"/>
      <c r="LPW80" s="242"/>
      <c r="LPX80" s="242"/>
      <c r="LPY80" s="242"/>
      <c r="LPZ80" s="242"/>
      <c r="LQA80" s="242"/>
      <c r="LQB80" s="242"/>
      <c r="LQC80" s="242"/>
      <c r="LQD80" s="242"/>
      <c r="LQE80" s="242"/>
      <c r="LQF80" s="242"/>
      <c r="LQG80" s="242"/>
      <c r="LQH80" s="242"/>
      <c r="LQI80" s="242"/>
      <c r="LQJ80" s="242"/>
      <c r="LQK80" s="242"/>
      <c r="LQL80" s="242"/>
      <c r="LQM80" s="242"/>
      <c r="LQN80" s="242"/>
      <c r="LQO80" s="242"/>
      <c r="LQP80" s="242"/>
      <c r="LQQ80" s="242"/>
      <c r="LQR80" s="242"/>
      <c r="LQS80" s="242"/>
      <c r="LQT80" s="242"/>
      <c r="LQU80" s="242"/>
      <c r="LQV80" s="242"/>
      <c r="LQW80" s="242"/>
      <c r="LQX80" s="242"/>
      <c r="LQY80" s="242"/>
      <c r="LQZ80" s="242"/>
      <c r="LRA80" s="242"/>
      <c r="LRB80" s="242"/>
      <c r="LRC80" s="242"/>
      <c r="LRD80" s="242"/>
      <c r="LRE80" s="242"/>
      <c r="LRF80" s="242"/>
      <c r="LRG80" s="242"/>
      <c r="LRH80" s="242"/>
      <c r="LRI80" s="242"/>
      <c r="LRJ80" s="242"/>
      <c r="LRK80" s="242"/>
      <c r="LRL80" s="242"/>
      <c r="LRM80" s="242"/>
      <c r="LRN80" s="242"/>
      <c r="LRO80" s="242"/>
      <c r="LRP80" s="242"/>
      <c r="LRQ80" s="242"/>
      <c r="LRR80" s="242"/>
      <c r="LRS80" s="242"/>
      <c r="LRT80" s="242"/>
      <c r="LRU80" s="242"/>
      <c r="LRV80" s="242"/>
      <c r="LRW80" s="242"/>
      <c r="LRX80" s="242"/>
      <c r="LRY80" s="242"/>
      <c r="LRZ80" s="242"/>
      <c r="LSA80" s="242"/>
      <c r="LSB80" s="242"/>
      <c r="LSC80" s="242"/>
      <c r="LSD80" s="242"/>
      <c r="LSE80" s="242"/>
      <c r="LSF80" s="242"/>
      <c r="LSG80" s="242"/>
      <c r="LSH80" s="242"/>
      <c r="LSI80" s="242"/>
      <c r="LSJ80" s="242"/>
      <c r="LSK80" s="242"/>
      <c r="LSL80" s="242"/>
      <c r="LSM80" s="242"/>
      <c r="LSN80" s="242"/>
      <c r="LSO80" s="242"/>
      <c r="LSP80" s="242"/>
      <c r="LSQ80" s="242"/>
      <c r="LSR80" s="242"/>
      <c r="LSS80" s="242"/>
      <c r="LST80" s="242"/>
      <c r="LSU80" s="242"/>
      <c r="LSV80" s="242"/>
      <c r="LSW80" s="242"/>
      <c r="LSX80" s="242"/>
      <c r="LSY80" s="242"/>
      <c r="LSZ80" s="242"/>
      <c r="LTA80" s="242"/>
      <c r="LTB80" s="242"/>
      <c r="LTC80" s="242"/>
      <c r="LTD80" s="242"/>
      <c r="LTE80" s="242"/>
      <c r="LTF80" s="242"/>
      <c r="LTG80" s="242"/>
      <c r="LTH80" s="242"/>
      <c r="LTI80" s="242"/>
      <c r="LTJ80" s="242"/>
      <c r="LTK80" s="242"/>
      <c r="LTL80" s="242"/>
      <c r="LTM80" s="242"/>
      <c r="LTN80" s="242"/>
      <c r="LTO80" s="242"/>
      <c r="LTP80" s="242"/>
      <c r="LTQ80" s="242"/>
      <c r="LTR80" s="242"/>
      <c r="LTS80" s="242"/>
      <c r="LTT80" s="242"/>
      <c r="LTU80" s="242"/>
      <c r="LTV80" s="242"/>
      <c r="LTW80" s="242"/>
      <c r="LTX80" s="242"/>
      <c r="LTY80" s="242"/>
      <c r="LTZ80" s="242"/>
      <c r="LUA80" s="242"/>
      <c r="LUB80" s="242"/>
      <c r="LUC80" s="242"/>
      <c r="LUD80" s="242"/>
      <c r="LUE80" s="242"/>
      <c r="LUF80" s="242"/>
      <c r="LUG80" s="242"/>
      <c r="LUH80" s="242"/>
      <c r="LUI80" s="242"/>
      <c r="LUJ80" s="242"/>
      <c r="LUK80" s="242"/>
      <c r="LUL80" s="242"/>
      <c r="LUM80" s="242"/>
      <c r="LUN80" s="242"/>
      <c r="LUO80" s="242"/>
      <c r="LUP80" s="242"/>
      <c r="LUQ80" s="242"/>
      <c r="LUR80" s="242"/>
      <c r="LUS80" s="242"/>
      <c r="LUT80" s="242"/>
      <c r="LUU80" s="242"/>
      <c r="LUV80" s="242"/>
      <c r="LUW80" s="242"/>
      <c r="LUX80" s="242"/>
      <c r="LUY80" s="242"/>
      <c r="LUZ80" s="242"/>
      <c r="LVA80" s="242"/>
      <c r="LVB80" s="242"/>
      <c r="LVC80" s="242"/>
      <c r="LVD80" s="242"/>
      <c r="LVE80" s="242"/>
      <c r="LVF80" s="242"/>
      <c r="LVG80" s="242"/>
      <c r="LVH80" s="242"/>
      <c r="LVI80" s="242"/>
      <c r="LVJ80" s="242"/>
      <c r="LVK80" s="242"/>
      <c r="LVL80" s="242"/>
      <c r="LVM80" s="242"/>
      <c r="LVN80" s="242"/>
      <c r="LVO80" s="242"/>
      <c r="LVP80" s="242"/>
      <c r="LVQ80" s="242"/>
      <c r="LVR80" s="242"/>
      <c r="LVS80" s="242"/>
      <c r="LVT80" s="242"/>
      <c r="LVU80" s="242"/>
      <c r="LVV80" s="242"/>
      <c r="LVW80" s="242"/>
      <c r="LVX80" s="242"/>
      <c r="LVY80" s="242"/>
      <c r="LVZ80" s="242"/>
      <c r="LWA80" s="242"/>
      <c r="LWB80" s="242"/>
      <c r="LWC80" s="242"/>
      <c r="LWD80" s="242"/>
      <c r="LWE80" s="242"/>
      <c r="LWF80" s="242"/>
      <c r="LWG80" s="242"/>
      <c r="LWH80" s="242"/>
      <c r="LWI80" s="242"/>
      <c r="LWJ80" s="242"/>
      <c r="LWK80" s="242"/>
      <c r="LWL80" s="242"/>
      <c r="LWM80" s="242"/>
      <c r="LWN80" s="242"/>
      <c r="LWO80" s="242"/>
      <c r="LWP80" s="242"/>
      <c r="LWQ80" s="242"/>
      <c r="LWR80" s="242"/>
      <c r="LWS80" s="242"/>
      <c r="LWT80" s="242"/>
      <c r="LWU80" s="242"/>
      <c r="LWV80" s="242"/>
      <c r="LWW80" s="242"/>
      <c r="LWX80" s="242"/>
      <c r="LWY80" s="242"/>
      <c r="LWZ80" s="242"/>
      <c r="LXA80" s="242"/>
      <c r="LXB80" s="242"/>
      <c r="LXC80" s="242"/>
      <c r="LXD80" s="242"/>
      <c r="LXE80" s="242"/>
      <c r="LXF80" s="242"/>
      <c r="LXG80" s="242"/>
      <c r="LXH80" s="242"/>
      <c r="LXI80" s="242"/>
      <c r="LXJ80" s="242"/>
      <c r="LXK80" s="242"/>
      <c r="LXL80" s="242"/>
      <c r="LXM80" s="242"/>
      <c r="LXN80" s="242"/>
      <c r="LXO80" s="242"/>
      <c r="LXP80" s="242"/>
      <c r="LXQ80" s="242"/>
      <c r="LXR80" s="242"/>
      <c r="LXS80" s="242"/>
      <c r="LXT80" s="242"/>
      <c r="LXU80" s="242"/>
      <c r="LXV80" s="242"/>
      <c r="LXW80" s="242"/>
      <c r="LXX80" s="242"/>
      <c r="LXY80" s="242"/>
      <c r="LXZ80" s="242"/>
      <c r="LYA80" s="242"/>
      <c r="LYB80" s="242"/>
      <c r="LYC80" s="242"/>
      <c r="LYD80" s="242"/>
      <c r="LYE80" s="242"/>
      <c r="LYF80" s="242"/>
      <c r="LYG80" s="242"/>
      <c r="LYH80" s="242"/>
      <c r="LYI80" s="242"/>
      <c r="LYJ80" s="242"/>
      <c r="LYK80" s="242"/>
      <c r="LYL80" s="242"/>
      <c r="LYM80" s="242"/>
      <c r="LYN80" s="242"/>
      <c r="LYO80" s="242"/>
      <c r="LYP80" s="242"/>
      <c r="LYQ80" s="242"/>
      <c r="LYR80" s="242"/>
      <c r="LYS80" s="242"/>
      <c r="LYT80" s="242"/>
      <c r="LYU80" s="242"/>
      <c r="LYV80" s="242"/>
      <c r="LYW80" s="242"/>
      <c r="LYX80" s="242"/>
      <c r="LYY80" s="242"/>
      <c r="LYZ80" s="242"/>
      <c r="LZA80" s="242"/>
      <c r="LZB80" s="242"/>
      <c r="LZC80" s="242"/>
      <c r="LZD80" s="242"/>
      <c r="LZE80" s="242"/>
      <c r="LZF80" s="242"/>
      <c r="LZG80" s="242"/>
      <c r="LZH80" s="242"/>
      <c r="LZI80" s="242"/>
      <c r="LZJ80" s="242"/>
      <c r="LZK80" s="242"/>
      <c r="LZL80" s="242"/>
      <c r="LZM80" s="242"/>
      <c r="LZN80" s="242"/>
      <c r="LZO80" s="242"/>
      <c r="LZP80" s="242"/>
      <c r="LZQ80" s="242"/>
      <c r="LZR80" s="242"/>
      <c r="LZS80" s="242"/>
      <c r="LZT80" s="242"/>
      <c r="LZU80" s="242"/>
      <c r="LZV80" s="242"/>
      <c r="LZW80" s="242"/>
      <c r="LZX80" s="242"/>
      <c r="LZY80" s="242"/>
      <c r="LZZ80" s="242"/>
      <c r="MAA80" s="242"/>
      <c r="MAB80" s="242"/>
      <c r="MAC80" s="242"/>
      <c r="MAD80" s="242"/>
      <c r="MAE80" s="242"/>
      <c r="MAF80" s="242"/>
      <c r="MAG80" s="242"/>
      <c r="MAH80" s="242"/>
      <c r="MAI80" s="242"/>
      <c r="MAJ80" s="242"/>
      <c r="MAK80" s="242"/>
      <c r="MAL80" s="242"/>
      <c r="MAM80" s="242"/>
      <c r="MAN80" s="242"/>
      <c r="MAO80" s="242"/>
      <c r="MAP80" s="242"/>
      <c r="MAQ80" s="242"/>
      <c r="MAR80" s="242"/>
      <c r="MAS80" s="242"/>
      <c r="MAT80" s="242"/>
      <c r="MAU80" s="242"/>
      <c r="MAV80" s="242"/>
      <c r="MAW80" s="242"/>
      <c r="MAX80" s="242"/>
      <c r="MAY80" s="242"/>
      <c r="MAZ80" s="242"/>
      <c r="MBA80" s="242"/>
      <c r="MBB80" s="242"/>
      <c r="MBC80" s="242"/>
      <c r="MBD80" s="242"/>
      <c r="MBE80" s="242"/>
      <c r="MBF80" s="242"/>
      <c r="MBG80" s="242"/>
      <c r="MBH80" s="242"/>
      <c r="MBI80" s="242"/>
      <c r="MBJ80" s="242"/>
      <c r="MBK80" s="242"/>
      <c r="MBL80" s="242"/>
      <c r="MBM80" s="242"/>
      <c r="MBN80" s="242"/>
      <c r="MBO80" s="242"/>
      <c r="MBP80" s="242"/>
      <c r="MBQ80" s="242"/>
      <c r="MBR80" s="242"/>
      <c r="MBS80" s="242"/>
      <c r="MBT80" s="242"/>
      <c r="MBU80" s="242"/>
      <c r="MBV80" s="242"/>
      <c r="MBW80" s="242"/>
      <c r="MBX80" s="242"/>
      <c r="MBY80" s="242"/>
      <c r="MBZ80" s="242"/>
      <c r="MCA80" s="242"/>
      <c r="MCB80" s="242"/>
      <c r="MCC80" s="242"/>
      <c r="MCD80" s="242"/>
      <c r="MCE80" s="242"/>
      <c r="MCF80" s="242"/>
      <c r="MCG80" s="242"/>
      <c r="MCH80" s="242"/>
      <c r="MCI80" s="242"/>
      <c r="MCJ80" s="242"/>
      <c r="MCK80" s="242"/>
      <c r="MCL80" s="242"/>
      <c r="MCM80" s="242"/>
      <c r="MCN80" s="242"/>
      <c r="MCO80" s="242"/>
      <c r="MCP80" s="242"/>
      <c r="MCQ80" s="242"/>
      <c r="MCR80" s="242"/>
      <c r="MCS80" s="242"/>
      <c r="MCT80" s="242"/>
      <c r="MCU80" s="242"/>
      <c r="MCV80" s="242"/>
      <c r="MCW80" s="242"/>
      <c r="MCX80" s="242"/>
      <c r="MCY80" s="242"/>
      <c r="MCZ80" s="242"/>
      <c r="MDA80" s="242"/>
      <c r="MDB80" s="242"/>
      <c r="MDC80" s="242"/>
      <c r="MDD80" s="242"/>
      <c r="MDE80" s="242"/>
      <c r="MDF80" s="242"/>
      <c r="MDG80" s="242"/>
      <c r="MDH80" s="242"/>
      <c r="MDI80" s="242"/>
      <c r="MDJ80" s="242"/>
      <c r="MDK80" s="242"/>
      <c r="MDL80" s="242"/>
      <c r="MDM80" s="242"/>
      <c r="MDN80" s="242"/>
      <c r="MDO80" s="242"/>
      <c r="MDP80" s="242"/>
      <c r="MDQ80" s="242"/>
      <c r="MDR80" s="242"/>
      <c r="MDS80" s="242"/>
      <c r="MDT80" s="242"/>
      <c r="MDU80" s="242"/>
      <c r="MDV80" s="242"/>
      <c r="MDW80" s="242"/>
      <c r="MDX80" s="242"/>
      <c r="MDY80" s="242"/>
      <c r="MDZ80" s="242"/>
      <c r="MEA80" s="242"/>
      <c r="MEB80" s="242"/>
      <c r="MEC80" s="242"/>
      <c r="MED80" s="242"/>
      <c r="MEE80" s="242"/>
      <c r="MEF80" s="242"/>
      <c r="MEG80" s="242"/>
      <c r="MEH80" s="242"/>
      <c r="MEI80" s="242"/>
      <c r="MEJ80" s="242"/>
      <c r="MEK80" s="242"/>
      <c r="MEL80" s="242"/>
      <c r="MEM80" s="242"/>
      <c r="MEN80" s="242"/>
      <c r="MEO80" s="242"/>
      <c r="MEP80" s="242"/>
      <c r="MEQ80" s="242"/>
      <c r="MER80" s="242"/>
      <c r="MES80" s="242"/>
      <c r="MET80" s="242"/>
      <c r="MEU80" s="242"/>
      <c r="MEV80" s="242"/>
      <c r="MEW80" s="242"/>
      <c r="MEX80" s="242"/>
      <c r="MEY80" s="242"/>
      <c r="MEZ80" s="242"/>
      <c r="MFA80" s="242"/>
      <c r="MFB80" s="242"/>
      <c r="MFC80" s="242"/>
      <c r="MFD80" s="242"/>
      <c r="MFE80" s="242"/>
      <c r="MFF80" s="242"/>
      <c r="MFG80" s="242"/>
      <c r="MFH80" s="242"/>
      <c r="MFI80" s="242"/>
      <c r="MFJ80" s="242"/>
      <c r="MFK80" s="242"/>
      <c r="MFL80" s="242"/>
      <c r="MFM80" s="242"/>
      <c r="MFN80" s="242"/>
      <c r="MFO80" s="242"/>
      <c r="MFP80" s="242"/>
      <c r="MFQ80" s="242"/>
      <c r="MFR80" s="242"/>
      <c r="MFS80" s="242"/>
      <c r="MFT80" s="242"/>
      <c r="MFU80" s="242"/>
      <c r="MFV80" s="242"/>
      <c r="MFW80" s="242"/>
      <c r="MFX80" s="242"/>
      <c r="MFY80" s="242"/>
      <c r="MFZ80" s="242"/>
      <c r="MGA80" s="242"/>
      <c r="MGB80" s="242"/>
      <c r="MGC80" s="242"/>
      <c r="MGD80" s="242"/>
      <c r="MGE80" s="242"/>
      <c r="MGF80" s="242"/>
      <c r="MGG80" s="242"/>
      <c r="MGH80" s="242"/>
      <c r="MGI80" s="242"/>
      <c r="MGJ80" s="242"/>
      <c r="MGK80" s="242"/>
      <c r="MGL80" s="242"/>
      <c r="MGM80" s="242"/>
      <c r="MGN80" s="242"/>
      <c r="MGO80" s="242"/>
      <c r="MGP80" s="242"/>
      <c r="MGQ80" s="242"/>
      <c r="MGR80" s="242"/>
      <c r="MGS80" s="242"/>
      <c r="MGT80" s="242"/>
      <c r="MGU80" s="242"/>
      <c r="MGV80" s="242"/>
      <c r="MGW80" s="242"/>
      <c r="MGX80" s="242"/>
      <c r="MGY80" s="242"/>
      <c r="MGZ80" s="242"/>
      <c r="MHA80" s="242"/>
      <c r="MHB80" s="242"/>
      <c r="MHC80" s="242"/>
      <c r="MHD80" s="242"/>
      <c r="MHE80" s="242"/>
      <c r="MHF80" s="242"/>
      <c r="MHG80" s="242"/>
      <c r="MHH80" s="242"/>
      <c r="MHI80" s="242"/>
      <c r="MHJ80" s="242"/>
      <c r="MHK80" s="242"/>
      <c r="MHL80" s="242"/>
      <c r="MHM80" s="242"/>
      <c r="MHN80" s="242"/>
      <c r="MHO80" s="242"/>
      <c r="MHP80" s="242"/>
      <c r="MHQ80" s="242"/>
      <c r="MHR80" s="242"/>
      <c r="MHS80" s="242"/>
      <c r="MHT80" s="242"/>
      <c r="MHU80" s="242"/>
      <c r="MHV80" s="242"/>
      <c r="MHW80" s="242"/>
      <c r="MHX80" s="242"/>
      <c r="MHY80" s="242"/>
      <c r="MHZ80" s="242"/>
      <c r="MIA80" s="242"/>
      <c r="MIB80" s="242"/>
      <c r="MIC80" s="242"/>
      <c r="MID80" s="242"/>
      <c r="MIE80" s="242"/>
      <c r="MIF80" s="242"/>
      <c r="MIG80" s="242"/>
      <c r="MIH80" s="242"/>
      <c r="MII80" s="242"/>
      <c r="MIJ80" s="242"/>
      <c r="MIK80" s="242"/>
      <c r="MIL80" s="242"/>
      <c r="MIM80" s="242"/>
      <c r="MIN80" s="242"/>
      <c r="MIO80" s="242"/>
      <c r="MIP80" s="242"/>
      <c r="MIQ80" s="242"/>
      <c r="MIR80" s="242"/>
      <c r="MIS80" s="242"/>
      <c r="MIT80" s="242"/>
      <c r="MIU80" s="242"/>
      <c r="MIV80" s="242"/>
      <c r="MIW80" s="242"/>
      <c r="MIX80" s="242"/>
      <c r="MIY80" s="242"/>
      <c r="MIZ80" s="242"/>
      <c r="MJA80" s="242"/>
      <c r="MJB80" s="242"/>
      <c r="MJC80" s="242"/>
      <c r="MJD80" s="242"/>
      <c r="MJE80" s="242"/>
      <c r="MJF80" s="242"/>
      <c r="MJG80" s="242"/>
      <c r="MJH80" s="242"/>
      <c r="MJI80" s="242"/>
      <c r="MJJ80" s="242"/>
      <c r="MJK80" s="242"/>
      <c r="MJL80" s="242"/>
      <c r="MJM80" s="242"/>
      <c r="MJN80" s="242"/>
      <c r="MJO80" s="242"/>
      <c r="MJP80" s="242"/>
      <c r="MJQ80" s="242"/>
      <c r="MJR80" s="242"/>
      <c r="MJS80" s="242"/>
      <c r="MJT80" s="242"/>
      <c r="MJU80" s="242"/>
      <c r="MJV80" s="242"/>
      <c r="MJW80" s="242"/>
      <c r="MJX80" s="242"/>
      <c r="MJY80" s="242"/>
      <c r="MJZ80" s="242"/>
      <c r="MKA80" s="242"/>
      <c r="MKB80" s="242"/>
      <c r="MKC80" s="242"/>
      <c r="MKD80" s="242"/>
      <c r="MKE80" s="242"/>
      <c r="MKF80" s="242"/>
      <c r="MKG80" s="242"/>
      <c r="MKH80" s="242"/>
      <c r="MKI80" s="242"/>
      <c r="MKJ80" s="242"/>
      <c r="MKK80" s="242"/>
      <c r="MKL80" s="242"/>
      <c r="MKM80" s="242"/>
      <c r="MKN80" s="242"/>
      <c r="MKO80" s="242"/>
      <c r="MKP80" s="242"/>
      <c r="MKQ80" s="242"/>
      <c r="MKR80" s="242"/>
      <c r="MKS80" s="242"/>
      <c r="MKT80" s="242"/>
      <c r="MKU80" s="242"/>
      <c r="MKV80" s="242"/>
      <c r="MKW80" s="242"/>
      <c r="MKX80" s="242"/>
      <c r="MKY80" s="242"/>
      <c r="MKZ80" s="242"/>
      <c r="MLA80" s="242"/>
      <c r="MLB80" s="242"/>
      <c r="MLC80" s="242"/>
      <c r="MLD80" s="242"/>
      <c r="MLE80" s="242"/>
      <c r="MLF80" s="242"/>
      <c r="MLG80" s="242"/>
      <c r="MLH80" s="242"/>
      <c r="MLI80" s="242"/>
      <c r="MLJ80" s="242"/>
      <c r="MLK80" s="242"/>
      <c r="MLL80" s="242"/>
      <c r="MLM80" s="242"/>
      <c r="MLN80" s="242"/>
      <c r="MLO80" s="242"/>
      <c r="MLP80" s="242"/>
      <c r="MLQ80" s="242"/>
      <c r="MLR80" s="242"/>
      <c r="MLS80" s="242"/>
      <c r="MLT80" s="242"/>
      <c r="MLU80" s="242"/>
      <c r="MLV80" s="242"/>
      <c r="MLW80" s="242"/>
      <c r="MLX80" s="242"/>
      <c r="MLY80" s="242"/>
      <c r="MLZ80" s="242"/>
      <c r="MMA80" s="242"/>
      <c r="MMB80" s="242"/>
      <c r="MMC80" s="242"/>
      <c r="MMD80" s="242"/>
      <c r="MME80" s="242"/>
      <c r="MMF80" s="242"/>
      <c r="MMG80" s="242"/>
      <c r="MMH80" s="242"/>
      <c r="MMI80" s="242"/>
      <c r="MMJ80" s="242"/>
      <c r="MMK80" s="242"/>
      <c r="MML80" s="242"/>
      <c r="MMM80" s="242"/>
      <c r="MMN80" s="242"/>
      <c r="MMO80" s="242"/>
      <c r="MMP80" s="242"/>
      <c r="MMQ80" s="242"/>
      <c r="MMR80" s="242"/>
      <c r="MMS80" s="242"/>
      <c r="MMT80" s="242"/>
      <c r="MMU80" s="242"/>
      <c r="MMV80" s="242"/>
      <c r="MMW80" s="242"/>
      <c r="MMX80" s="242"/>
      <c r="MMY80" s="242"/>
      <c r="MMZ80" s="242"/>
      <c r="MNA80" s="242"/>
      <c r="MNB80" s="242"/>
      <c r="MNC80" s="242"/>
      <c r="MND80" s="242"/>
      <c r="MNE80" s="242"/>
      <c r="MNF80" s="242"/>
      <c r="MNG80" s="242"/>
      <c r="MNH80" s="242"/>
      <c r="MNI80" s="242"/>
      <c r="MNJ80" s="242"/>
      <c r="MNK80" s="242"/>
      <c r="MNL80" s="242"/>
      <c r="MNM80" s="242"/>
      <c r="MNN80" s="242"/>
      <c r="MNO80" s="242"/>
      <c r="MNP80" s="242"/>
      <c r="MNQ80" s="242"/>
      <c r="MNR80" s="242"/>
      <c r="MNS80" s="242"/>
      <c r="MNT80" s="242"/>
      <c r="MNU80" s="242"/>
      <c r="MNV80" s="242"/>
      <c r="MNW80" s="242"/>
      <c r="MNX80" s="242"/>
      <c r="MNY80" s="242"/>
      <c r="MNZ80" s="242"/>
      <c r="MOA80" s="242"/>
      <c r="MOB80" s="242"/>
      <c r="MOC80" s="242"/>
      <c r="MOD80" s="242"/>
      <c r="MOE80" s="242"/>
      <c r="MOF80" s="242"/>
      <c r="MOG80" s="242"/>
      <c r="MOH80" s="242"/>
      <c r="MOI80" s="242"/>
      <c r="MOJ80" s="242"/>
      <c r="MOK80" s="242"/>
      <c r="MOL80" s="242"/>
      <c r="MOM80" s="242"/>
      <c r="MON80" s="242"/>
      <c r="MOO80" s="242"/>
      <c r="MOP80" s="242"/>
      <c r="MOQ80" s="242"/>
      <c r="MOR80" s="242"/>
      <c r="MOS80" s="242"/>
      <c r="MOT80" s="242"/>
      <c r="MOU80" s="242"/>
      <c r="MOV80" s="242"/>
      <c r="MOW80" s="242"/>
      <c r="MOX80" s="242"/>
      <c r="MOY80" s="242"/>
      <c r="MOZ80" s="242"/>
      <c r="MPA80" s="242"/>
      <c r="MPB80" s="242"/>
      <c r="MPC80" s="242"/>
      <c r="MPD80" s="242"/>
      <c r="MPE80" s="242"/>
      <c r="MPF80" s="242"/>
      <c r="MPG80" s="242"/>
      <c r="MPH80" s="242"/>
      <c r="MPI80" s="242"/>
      <c r="MPJ80" s="242"/>
      <c r="MPK80" s="242"/>
      <c r="MPL80" s="242"/>
      <c r="MPM80" s="242"/>
      <c r="MPN80" s="242"/>
      <c r="MPO80" s="242"/>
      <c r="MPP80" s="242"/>
      <c r="MPQ80" s="242"/>
      <c r="MPR80" s="242"/>
      <c r="MPS80" s="242"/>
      <c r="MPT80" s="242"/>
      <c r="MPU80" s="242"/>
      <c r="MPV80" s="242"/>
      <c r="MPW80" s="242"/>
      <c r="MPX80" s="242"/>
      <c r="MPY80" s="242"/>
      <c r="MPZ80" s="242"/>
      <c r="MQA80" s="242"/>
      <c r="MQB80" s="242"/>
      <c r="MQC80" s="242"/>
      <c r="MQD80" s="242"/>
      <c r="MQE80" s="242"/>
      <c r="MQF80" s="242"/>
      <c r="MQG80" s="242"/>
      <c r="MQH80" s="242"/>
      <c r="MQI80" s="242"/>
      <c r="MQJ80" s="242"/>
      <c r="MQK80" s="242"/>
      <c r="MQL80" s="242"/>
      <c r="MQM80" s="242"/>
      <c r="MQN80" s="242"/>
      <c r="MQO80" s="242"/>
      <c r="MQP80" s="242"/>
      <c r="MQQ80" s="242"/>
      <c r="MQR80" s="242"/>
      <c r="MQS80" s="242"/>
      <c r="MQT80" s="242"/>
      <c r="MQU80" s="242"/>
      <c r="MQV80" s="242"/>
      <c r="MQW80" s="242"/>
      <c r="MQX80" s="242"/>
      <c r="MQY80" s="242"/>
      <c r="MQZ80" s="242"/>
      <c r="MRA80" s="242"/>
      <c r="MRB80" s="242"/>
      <c r="MRC80" s="242"/>
      <c r="MRD80" s="242"/>
      <c r="MRE80" s="242"/>
      <c r="MRF80" s="242"/>
      <c r="MRG80" s="242"/>
      <c r="MRH80" s="242"/>
      <c r="MRI80" s="242"/>
      <c r="MRJ80" s="242"/>
      <c r="MRK80" s="242"/>
      <c r="MRL80" s="242"/>
      <c r="MRM80" s="242"/>
      <c r="MRN80" s="242"/>
      <c r="MRO80" s="242"/>
      <c r="MRP80" s="242"/>
      <c r="MRQ80" s="242"/>
      <c r="MRR80" s="242"/>
      <c r="MRS80" s="242"/>
      <c r="MRT80" s="242"/>
      <c r="MRU80" s="242"/>
      <c r="MRV80" s="242"/>
      <c r="MRW80" s="242"/>
      <c r="MRX80" s="242"/>
      <c r="MRY80" s="242"/>
      <c r="MRZ80" s="242"/>
      <c r="MSA80" s="242"/>
      <c r="MSB80" s="242"/>
      <c r="MSC80" s="242"/>
      <c r="MSD80" s="242"/>
      <c r="MSE80" s="242"/>
      <c r="MSF80" s="242"/>
      <c r="MSG80" s="242"/>
      <c r="MSH80" s="242"/>
      <c r="MSI80" s="242"/>
      <c r="MSJ80" s="242"/>
      <c r="MSK80" s="242"/>
      <c r="MSL80" s="242"/>
      <c r="MSM80" s="242"/>
      <c r="MSN80" s="242"/>
      <c r="MSO80" s="242"/>
      <c r="MSP80" s="242"/>
      <c r="MSQ80" s="242"/>
      <c r="MSR80" s="242"/>
      <c r="MSS80" s="242"/>
      <c r="MST80" s="242"/>
      <c r="MSU80" s="242"/>
      <c r="MSV80" s="242"/>
      <c r="MSW80" s="242"/>
      <c r="MSX80" s="242"/>
      <c r="MSY80" s="242"/>
      <c r="MSZ80" s="242"/>
      <c r="MTA80" s="242"/>
      <c r="MTB80" s="242"/>
      <c r="MTC80" s="242"/>
      <c r="MTD80" s="242"/>
      <c r="MTE80" s="242"/>
      <c r="MTF80" s="242"/>
      <c r="MTG80" s="242"/>
      <c r="MTH80" s="242"/>
      <c r="MTI80" s="242"/>
      <c r="MTJ80" s="242"/>
      <c r="MTK80" s="242"/>
      <c r="MTL80" s="242"/>
      <c r="MTM80" s="242"/>
      <c r="MTN80" s="242"/>
      <c r="MTO80" s="242"/>
      <c r="MTP80" s="242"/>
      <c r="MTQ80" s="242"/>
      <c r="MTR80" s="242"/>
      <c r="MTS80" s="242"/>
      <c r="MTT80" s="242"/>
      <c r="MTU80" s="242"/>
      <c r="MTV80" s="242"/>
      <c r="MTW80" s="242"/>
      <c r="MTX80" s="242"/>
      <c r="MTY80" s="242"/>
      <c r="MTZ80" s="242"/>
      <c r="MUA80" s="242"/>
      <c r="MUB80" s="242"/>
      <c r="MUC80" s="242"/>
      <c r="MUD80" s="242"/>
      <c r="MUE80" s="242"/>
      <c r="MUF80" s="242"/>
      <c r="MUG80" s="242"/>
      <c r="MUH80" s="242"/>
      <c r="MUI80" s="242"/>
      <c r="MUJ80" s="242"/>
      <c r="MUK80" s="242"/>
      <c r="MUL80" s="242"/>
      <c r="MUM80" s="242"/>
      <c r="MUN80" s="242"/>
      <c r="MUO80" s="242"/>
      <c r="MUP80" s="242"/>
      <c r="MUQ80" s="242"/>
      <c r="MUR80" s="242"/>
      <c r="MUS80" s="242"/>
      <c r="MUT80" s="242"/>
      <c r="MUU80" s="242"/>
      <c r="MUV80" s="242"/>
      <c r="MUW80" s="242"/>
      <c r="MUX80" s="242"/>
      <c r="MUY80" s="242"/>
      <c r="MUZ80" s="242"/>
      <c r="MVA80" s="242"/>
      <c r="MVB80" s="242"/>
      <c r="MVC80" s="242"/>
      <c r="MVD80" s="242"/>
      <c r="MVE80" s="242"/>
      <c r="MVF80" s="242"/>
      <c r="MVG80" s="242"/>
      <c r="MVH80" s="242"/>
      <c r="MVI80" s="242"/>
      <c r="MVJ80" s="242"/>
      <c r="MVK80" s="242"/>
      <c r="MVL80" s="242"/>
      <c r="MVM80" s="242"/>
      <c r="MVN80" s="242"/>
      <c r="MVO80" s="242"/>
      <c r="MVP80" s="242"/>
      <c r="MVQ80" s="242"/>
      <c r="MVR80" s="242"/>
      <c r="MVS80" s="242"/>
      <c r="MVT80" s="242"/>
      <c r="MVU80" s="242"/>
      <c r="MVV80" s="242"/>
      <c r="MVW80" s="242"/>
      <c r="MVX80" s="242"/>
      <c r="MVY80" s="242"/>
      <c r="MVZ80" s="242"/>
      <c r="MWA80" s="242"/>
      <c r="MWB80" s="242"/>
      <c r="MWC80" s="242"/>
      <c r="MWD80" s="242"/>
      <c r="MWE80" s="242"/>
      <c r="MWF80" s="242"/>
      <c r="MWG80" s="242"/>
      <c r="MWH80" s="242"/>
      <c r="MWI80" s="242"/>
      <c r="MWJ80" s="242"/>
      <c r="MWK80" s="242"/>
      <c r="MWL80" s="242"/>
      <c r="MWM80" s="242"/>
      <c r="MWN80" s="242"/>
      <c r="MWO80" s="242"/>
      <c r="MWP80" s="242"/>
      <c r="MWQ80" s="242"/>
      <c r="MWR80" s="242"/>
      <c r="MWS80" s="242"/>
      <c r="MWT80" s="242"/>
      <c r="MWU80" s="242"/>
      <c r="MWV80" s="242"/>
      <c r="MWW80" s="242"/>
      <c r="MWX80" s="242"/>
      <c r="MWY80" s="242"/>
      <c r="MWZ80" s="242"/>
      <c r="MXA80" s="242"/>
      <c r="MXB80" s="242"/>
      <c r="MXC80" s="242"/>
      <c r="MXD80" s="242"/>
      <c r="MXE80" s="242"/>
      <c r="MXF80" s="242"/>
      <c r="MXG80" s="242"/>
      <c r="MXH80" s="242"/>
      <c r="MXI80" s="242"/>
      <c r="MXJ80" s="242"/>
      <c r="MXK80" s="242"/>
      <c r="MXL80" s="242"/>
      <c r="MXM80" s="242"/>
      <c r="MXN80" s="242"/>
      <c r="MXO80" s="242"/>
      <c r="MXP80" s="242"/>
      <c r="MXQ80" s="242"/>
      <c r="MXR80" s="242"/>
      <c r="MXS80" s="242"/>
      <c r="MXT80" s="242"/>
      <c r="MXU80" s="242"/>
      <c r="MXV80" s="242"/>
      <c r="MXW80" s="242"/>
      <c r="MXX80" s="242"/>
      <c r="MXY80" s="242"/>
      <c r="MXZ80" s="242"/>
      <c r="MYA80" s="242"/>
      <c r="MYB80" s="242"/>
      <c r="MYC80" s="242"/>
      <c r="MYD80" s="242"/>
      <c r="MYE80" s="242"/>
      <c r="MYF80" s="242"/>
      <c r="MYG80" s="242"/>
      <c r="MYH80" s="242"/>
      <c r="MYI80" s="242"/>
      <c r="MYJ80" s="242"/>
      <c r="MYK80" s="242"/>
      <c r="MYL80" s="242"/>
      <c r="MYM80" s="242"/>
      <c r="MYN80" s="242"/>
      <c r="MYO80" s="242"/>
      <c r="MYP80" s="242"/>
      <c r="MYQ80" s="242"/>
      <c r="MYR80" s="242"/>
      <c r="MYS80" s="242"/>
      <c r="MYT80" s="242"/>
      <c r="MYU80" s="242"/>
      <c r="MYV80" s="242"/>
      <c r="MYW80" s="242"/>
      <c r="MYX80" s="242"/>
      <c r="MYY80" s="242"/>
      <c r="MYZ80" s="242"/>
      <c r="MZA80" s="242"/>
      <c r="MZB80" s="242"/>
      <c r="MZC80" s="242"/>
      <c r="MZD80" s="242"/>
      <c r="MZE80" s="242"/>
      <c r="MZF80" s="242"/>
      <c r="MZG80" s="242"/>
      <c r="MZH80" s="242"/>
      <c r="MZI80" s="242"/>
      <c r="MZJ80" s="242"/>
      <c r="MZK80" s="242"/>
      <c r="MZL80" s="242"/>
      <c r="MZM80" s="242"/>
      <c r="MZN80" s="242"/>
      <c r="MZO80" s="242"/>
      <c r="MZP80" s="242"/>
      <c r="MZQ80" s="242"/>
      <c r="MZR80" s="242"/>
      <c r="MZS80" s="242"/>
      <c r="MZT80" s="242"/>
      <c r="MZU80" s="242"/>
      <c r="MZV80" s="242"/>
      <c r="MZW80" s="242"/>
      <c r="MZX80" s="242"/>
      <c r="MZY80" s="242"/>
      <c r="MZZ80" s="242"/>
      <c r="NAA80" s="242"/>
      <c r="NAB80" s="242"/>
      <c r="NAC80" s="242"/>
      <c r="NAD80" s="242"/>
      <c r="NAE80" s="242"/>
      <c r="NAF80" s="242"/>
      <c r="NAG80" s="242"/>
      <c r="NAH80" s="242"/>
      <c r="NAI80" s="242"/>
      <c r="NAJ80" s="242"/>
      <c r="NAK80" s="242"/>
      <c r="NAL80" s="242"/>
      <c r="NAM80" s="242"/>
      <c r="NAN80" s="242"/>
      <c r="NAO80" s="242"/>
      <c r="NAP80" s="242"/>
      <c r="NAQ80" s="242"/>
      <c r="NAR80" s="242"/>
      <c r="NAS80" s="242"/>
      <c r="NAT80" s="242"/>
      <c r="NAU80" s="242"/>
      <c r="NAV80" s="242"/>
      <c r="NAW80" s="242"/>
      <c r="NAX80" s="242"/>
      <c r="NAY80" s="242"/>
      <c r="NAZ80" s="242"/>
      <c r="NBA80" s="242"/>
      <c r="NBB80" s="242"/>
      <c r="NBC80" s="242"/>
      <c r="NBD80" s="242"/>
      <c r="NBE80" s="242"/>
      <c r="NBF80" s="242"/>
      <c r="NBG80" s="242"/>
      <c r="NBH80" s="242"/>
      <c r="NBI80" s="242"/>
      <c r="NBJ80" s="242"/>
      <c r="NBK80" s="242"/>
      <c r="NBL80" s="242"/>
      <c r="NBM80" s="242"/>
      <c r="NBN80" s="242"/>
      <c r="NBO80" s="242"/>
      <c r="NBP80" s="242"/>
      <c r="NBQ80" s="242"/>
      <c r="NBR80" s="242"/>
      <c r="NBS80" s="242"/>
      <c r="NBT80" s="242"/>
      <c r="NBU80" s="242"/>
      <c r="NBV80" s="242"/>
      <c r="NBW80" s="242"/>
      <c r="NBX80" s="242"/>
      <c r="NBY80" s="242"/>
      <c r="NBZ80" s="242"/>
      <c r="NCA80" s="242"/>
      <c r="NCB80" s="242"/>
      <c r="NCC80" s="242"/>
      <c r="NCD80" s="242"/>
      <c r="NCE80" s="242"/>
      <c r="NCF80" s="242"/>
      <c r="NCG80" s="242"/>
      <c r="NCH80" s="242"/>
      <c r="NCI80" s="242"/>
      <c r="NCJ80" s="242"/>
      <c r="NCK80" s="242"/>
      <c r="NCL80" s="242"/>
      <c r="NCM80" s="242"/>
      <c r="NCN80" s="242"/>
      <c r="NCO80" s="242"/>
      <c r="NCP80" s="242"/>
      <c r="NCQ80" s="242"/>
      <c r="NCR80" s="242"/>
      <c r="NCS80" s="242"/>
      <c r="NCT80" s="242"/>
      <c r="NCU80" s="242"/>
      <c r="NCV80" s="242"/>
      <c r="NCW80" s="242"/>
      <c r="NCX80" s="242"/>
      <c r="NCY80" s="242"/>
      <c r="NCZ80" s="242"/>
      <c r="NDA80" s="242"/>
      <c r="NDB80" s="242"/>
      <c r="NDC80" s="242"/>
      <c r="NDD80" s="242"/>
      <c r="NDE80" s="242"/>
      <c r="NDF80" s="242"/>
      <c r="NDG80" s="242"/>
      <c r="NDH80" s="242"/>
      <c r="NDI80" s="242"/>
      <c r="NDJ80" s="242"/>
      <c r="NDK80" s="242"/>
      <c r="NDL80" s="242"/>
      <c r="NDM80" s="242"/>
      <c r="NDN80" s="242"/>
      <c r="NDO80" s="242"/>
      <c r="NDP80" s="242"/>
      <c r="NDQ80" s="242"/>
      <c r="NDR80" s="242"/>
      <c r="NDS80" s="242"/>
      <c r="NDT80" s="242"/>
      <c r="NDU80" s="242"/>
      <c r="NDV80" s="242"/>
      <c r="NDW80" s="242"/>
      <c r="NDX80" s="242"/>
      <c r="NDY80" s="242"/>
      <c r="NDZ80" s="242"/>
      <c r="NEA80" s="242"/>
      <c r="NEB80" s="242"/>
      <c r="NEC80" s="242"/>
      <c r="NED80" s="242"/>
      <c r="NEE80" s="242"/>
      <c r="NEF80" s="242"/>
      <c r="NEG80" s="242"/>
      <c r="NEH80" s="242"/>
      <c r="NEI80" s="242"/>
      <c r="NEJ80" s="242"/>
      <c r="NEK80" s="242"/>
      <c r="NEL80" s="242"/>
      <c r="NEM80" s="242"/>
      <c r="NEN80" s="242"/>
      <c r="NEO80" s="242"/>
      <c r="NEP80" s="242"/>
      <c r="NEQ80" s="242"/>
      <c r="NER80" s="242"/>
      <c r="NES80" s="242"/>
      <c r="NET80" s="242"/>
      <c r="NEU80" s="242"/>
      <c r="NEV80" s="242"/>
      <c r="NEW80" s="242"/>
      <c r="NEX80" s="242"/>
      <c r="NEY80" s="242"/>
      <c r="NEZ80" s="242"/>
      <c r="NFA80" s="242"/>
      <c r="NFB80" s="242"/>
      <c r="NFC80" s="242"/>
      <c r="NFD80" s="242"/>
      <c r="NFE80" s="242"/>
      <c r="NFF80" s="242"/>
      <c r="NFG80" s="242"/>
      <c r="NFH80" s="242"/>
      <c r="NFI80" s="242"/>
      <c r="NFJ80" s="242"/>
      <c r="NFK80" s="242"/>
      <c r="NFL80" s="242"/>
      <c r="NFM80" s="242"/>
      <c r="NFN80" s="242"/>
      <c r="NFO80" s="242"/>
      <c r="NFP80" s="242"/>
      <c r="NFQ80" s="242"/>
      <c r="NFR80" s="242"/>
      <c r="NFS80" s="242"/>
      <c r="NFT80" s="242"/>
      <c r="NFU80" s="242"/>
      <c r="NFV80" s="242"/>
      <c r="NFW80" s="242"/>
      <c r="NFX80" s="242"/>
      <c r="NFY80" s="242"/>
      <c r="NFZ80" s="242"/>
      <c r="NGA80" s="242"/>
      <c r="NGB80" s="242"/>
      <c r="NGC80" s="242"/>
      <c r="NGD80" s="242"/>
      <c r="NGE80" s="242"/>
      <c r="NGF80" s="242"/>
      <c r="NGG80" s="242"/>
      <c r="NGH80" s="242"/>
      <c r="NGI80" s="242"/>
      <c r="NGJ80" s="242"/>
      <c r="NGK80" s="242"/>
      <c r="NGL80" s="242"/>
      <c r="NGM80" s="242"/>
      <c r="NGN80" s="242"/>
      <c r="NGO80" s="242"/>
      <c r="NGP80" s="242"/>
      <c r="NGQ80" s="242"/>
      <c r="NGR80" s="242"/>
      <c r="NGS80" s="242"/>
      <c r="NGT80" s="242"/>
      <c r="NGU80" s="242"/>
      <c r="NGV80" s="242"/>
      <c r="NGW80" s="242"/>
      <c r="NGX80" s="242"/>
      <c r="NGY80" s="242"/>
      <c r="NGZ80" s="242"/>
      <c r="NHA80" s="242"/>
      <c r="NHB80" s="242"/>
      <c r="NHC80" s="242"/>
      <c r="NHD80" s="242"/>
      <c r="NHE80" s="242"/>
      <c r="NHF80" s="242"/>
      <c r="NHG80" s="242"/>
      <c r="NHH80" s="242"/>
      <c r="NHI80" s="242"/>
      <c r="NHJ80" s="242"/>
      <c r="NHK80" s="242"/>
      <c r="NHL80" s="242"/>
      <c r="NHM80" s="242"/>
      <c r="NHN80" s="242"/>
      <c r="NHO80" s="242"/>
      <c r="NHP80" s="242"/>
      <c r="NHQ80" s="242"/>
      <c r="NHR80" s="242"/>
      <c r="NHS80" s="242"/>
      <c r="NHT80" s="242"/>
      <c r="NHU80" s="242"/>
      <c r="NHV80" s="242"/>
      <c r="NHW80" s="242"/>
      <c r="NHX80" s="242"/>
      <c r="NHY80" s="242"/>
      <c r="NHZ80" s="242"/>
      <c r="NIA80" s="242"/>
      <c r="NIB80" s="242"/>
      <c r="NIC80" s="242"/>
      <c r="NID80" s="242"/>
      <c r="NIE80" s="242"/>
      <c r="NIF80" s="242"/>
      <c r="NIG80" s="242"/>
      <c r="NIH80" s="242"/>
      <c r="NII80" s="242"/>
      <c r="NIJ80" s="242"/>
      <c r="NIK80" s="242"/>
      <c r="NIL80" s="242"/>
      <c r="NIM80" s="242"/>
      <c r="NIN80" s="242"/>
      <c r="NIO80" s="242"/>
      <c r="NIP80" s="242"/>
      <c r="NIQ80" s="242"/>
      <c r="NIR80" s="242"/>
      <c r="NIS80" s="242"/>
      <c r="NIT80" s="242"/>
      <c r="NIU80" s="242"/>
      <c r="NIV80" s="242"/>
      <c r="NIW80" s="242"/>
      <c r="NIX80" s="242"/>
      <c r="NIY80" s="242"/>
      <c r="NIZ80" s="242"/>
      <c r="NJA80" s="242"/>
      <c r="NJB80" s="242"/>
      <c r="NJC80" s="242"/>
      <c r="NJD80" s="242"/>
      <c r="NJE80" s="242"/>
      <c r="NJF80" s="242"/>
      <c r="NJG80" s="242"/>
      <c r="NJH80" s="242"/>
      <c r="NJI80" s="242"/>
      <c r="NJJ80" s="242"/>
      <c r="NJK80" s="242"/>
      <c r="NJL80" s="242"/>
      <c r="NJM80" s="242"/>
      <c r="NJN80" s="242"/>
      <c r="NJO80" s="242"/>
      <c r="NJP80" s="242"/>
      <c r="NJQ80" s="242"/>
      <c r="NJR80" s="242"/>
      <c r="NJS80" s="242"/>
      <c r="NJT80" s="242"/>
      <c r="NJU80" s="242"/>
      <c r="NJV80" s="242"/>
      <c r="NJW80" s="242"/>
      <c r="NJX80" s="242"/>
      <c r="NJY80" s="242"/>
      <c r="NJZ80" s="242"/>
      <c r="NKA80" s="242"/>
      <c r="NKB80" s="242"/>
      <c r="NKC80" s="242"/>
      <c r="NKD80" s="242"/>
      <c r="NKE80" s="242"/>
      <c r="NKF80" s="242"/>
      <c r="NKG80" s="242"/>
      <c r="NKH80" s="242"/>
      <c r="NKI80" s="242"/>
      <c r="NKJ80" s="242"/>
      <c r="NKK80" s="242"/>
      <c r="NKL80" s="242"/>
      <c r="NKM80" s="242"/>
      <c r="NKN80" s="242"/>
      <c r="NKO80" s="242"/>
      <c r="NKP80" s="242"/>
      <c r="NKQ80" s="242"/>
      <c r="NKR80" s="242"/>
      <c r="NKS80" s="242"/>
      <c r="NKT80" s="242"/>
      <c r="NKU80" s="242"/>
      <c r="NKV80" s="242"/>
      <c r="NKW80" s="242"/>
      <c r="NKX80" s="242"/>
      <c r="NKY80" s="242"/>
      <c r="NKZ80" s="242"/>
      <c r="NLA80" s="242"/>
      <c r="NLB80" s="242"/>
      <c r="NLC80" s="242"/>
      <c r="NLD80" s="242"/>
      <c r="NLE80" s="242"/>
      <c r="NLF80" s="242"/>
      <c r="NLG80" s="242"/>
      <c r="NLH80" s="242"/>
      <c r="NLI80" s="242"/>
      <c r="NLJ80" s="242"/>
      <c r="NLK80" s="242"/>
      <c r="NLL80" s="242"/>
      <c r="NLM80" s="242"/>
      <c r="NLN80" s="242"/>
      <c r="NLO80" s="242"/>
      <c r="NLP80" s="242"/>
      <c r="NLQ80" s="242"/>
      <c r="NLR80" s="242"/>
      <c r="NLS80" s="242"/>
      <c r="NLT80" s="242"/>
      <c r="NLU80" s="242"/>
      <c r="NLV80" s="242"/>
      <c r="NLW80" s="242"/>
      <c r="NLX80" s="242"/>
      <c r="NLY80" s="242"/>
      <c r="NLZ80" s="242"/>
      <c r="NMA80" s="242"/>
      <c r="NMB80" s="242"/>
      <c r="NMC80" s="242"/>
      <c r="NMD80" s="242"/>
      <c r="NME80" s="242"/>
      <c r="NMF80" s="242"/>
      <c r="NMG80" s="242"/>
      <c r="NMH80" s="242"/>
      <c r="NMI80" s="242"/>
      <c r="NMJ80" s="242"/>
      <c r="NMK80" s="242"/>
      <c r="NML80" s="242"/>
      <c r="NMM80" s="242"/>
      <c r="NMN80" s="242"/>
      <c r="NMO80" s="242"/>
      <c r="NMP80" s="242"/>
      <c r="NMQ80" s="242"/>
      <c r="NMR80" s="242"/>
      <c r="NMS80" s="242"/>
      <c r="NMT80" s="242"/>
      <c r="NMU80" s="242"/>
      <c r="NMV80" s="242"/>
      <c r="NMW80" s="242"/>
      <c r="NMX80" s="242"/>
      <c r="NMY80" s="242"/>
      <c r="NMZ80" s="242"/>
      <c r="NNA80" s="242"/>
      <c r="NNB80" s="242"/>
      <c r="NNC80" s="242"/>
      <c r="NND80" s="242"/>
      <c r="NNE80" s="242"/>
      <c r="NNF80" s="242"/>
      <c r="NNG80" s="242"/>
      <c r="NNH80" s="242"/>
      <c r="NNI80" s="242"/>
      <c r="NNJ80" s="242"/>
      <c r="NNK80" s="242"/>
      <c r="NNL80" s="242"/>
      <c r="NNM80" s="242"/>
      <c r="NNN80" s="242"/>
      <c r="NNO80" s="242"/>
      <c r="NNP80" s="242"/>
      <c r="NNQ80" s="242"/>
      <c r="NNR80" s="242"/>
      <c r="NNS80" s="242"/>
      <c r="NNT80" s="242"/>
      <c r="NNU80" s="242"/>
      <c r="NNV80" s="242"/>
      <c r="NNW80" s="242"/>
      <c r="NNX80" s="242"/>
      <c r="NNY80" s="242"/>
      <c r="NNZ80" s="242"/>
      <c r="NOA80" s="242"/>
      <c r="NOB80" s="242"/>
      <c r="NOC80" s="242"/>
      <c r="NOD80" s="242"/>
      <c r="NOE80" s="242"/>
      <c r="NOF80" s="242"/>
      <c r="NOG80" s="242"/>
      <c r="NOH80" s="242"/>
      <c r="NOI80" s="242"/>
      <c r="NOJ80" s="242"/>
      <c r="NOK80" s="242"/>
      <c r="NOL80" s="242"/>
      <c r="NOM80" s="242"/>
      <c r="NON80" s="242"/>
      <c r="NOO80" s="242"/>
      <c r="NOP80" s="242"/>
      <c r="NOQ80" s="242"/>
      <c r="NOR80" s="242"/>
      <c r="NOS80" s="242"/>
      <c r="NOT80" s="242"/>
      <c r="NOU80" s="242"/>
      <c r="NOV80" s="242"/>
      <c r="NOW80" s="242"/>
      <c r="NOX80" s="242"/>
      <c r="NOY80" s="242"/>
      <c r="NOZ80" s="242"/>
      <c r="NPA80" s="242"/>
      <c r="NPB80" s="242"/>
      <c r="NPC80" s="242"/>
      <c r="NPD80" s="242"/>
      <c r="NPE80" s="242"/>
      <c r="NPF80" s="242"/>
      <c r="NPG80" s="242"/>
      <c r="NPH80" s="242"/>
      <c r="NPI80" s="242"/>
      <c r="NPJ80" s="242"/>
      <c r="NPK80" s="242"/>
      <c r="NPL80" s="242"/>
      <c r="NPM80" s="242"/>
      <c r="NPN80" s="242"/>
      <c r="NPO80" s="242"/>
      <c r="NPP80" s="242"/>
      <c r="NPQ80" s="242"/>
      <c r="NPR80" s="242"/>
      <c r="NPS80" s="242"/>
      <c r="NPT80" s="242"/>
      <c r="NPU80" s="242"/>
      <c r="NPV80" s="242"/>
      <c r="NPW80" s="242"/>
      <c r="NPX80" s="242"/>
      <c r="NPY80" s="242"/>
      <c r="NPZ80" s="242"/>
      <c r="NQA80" s="242"/>
      <c r="NQB80" s="242"/>
      <c r="NQC80" s="242"/>
      <c r="NQD80" s="242"/>
      <c r="NQE80" s="242"/>
      <c r="NQF80" s="242"/>
      <c r="NQG80" s="242"/>
      <c r="NQH80" s="242"/>
      <c r="NQI80" s="242"/>
      <c r="NQJ80" s="242"/>
      <c r="NQK80" s="242"/>
      <c r="NQL80" s="242"/>
      <c r="NQM80" s="242"/>
      <c r="NQN80" s="242"/>
      <c r="NQO80" s="242"/>
      <c r="NQP80" s="242"/>
      <c r="NQQ80" s="242"/>
      <c r="NQR80" s="242"/>
      <c r="NQS80" s="242"/>
      <c r="NQT80" s="242"/>
      <c r="NQU80" s="242"/>
      <c r="NQV80" s="242"/>
      <c r="NQW80" s="242"/>
      <c r="NQX80" s="242"/>
      <c r="NQY80" s="242"/>
      <c r="NQZ80" s="242"/>
      <c r="NRA80" s="242"/>
      <c r="NRB80" s="242"/>
      <c r="NRC80" s="242"/>
      <c r="NRD80" s="242"/>
      <c r="NRE80" s="242"/>
      <c r="NRF80" s="242"/>
      <c r="NRG80" s="242"/>
      <c r="NRH80" s="242"/>
      <c r="NRI80" s="242"/>
      <c r="NRJ80" s="242"/>
      <c r="NRK80" s="242"/>
      <c r="NRL80" s="242"/>
      <c r="NRM80" s="242"/>
      <c r="NRN80" s="242"/>
      <c r="NRO80" s="242"/>
      <c r="NRP80" s="242"/>
      <c r="NRQ80" s="242"/>
      <c r="NRR80" s="242"/>
      <c r="NRS80" s="242"/>
      <c r="NRT80" s="242"/>
      <c r="NRU80" s="242"/>
      <c r="NRV80" s="242"/>
      <c r="NRW80" s="242"/>
      <c r="NRX80" s="242"/>
      <c r="NRY80" s="242"/>
      <c r="NRZ80" s="242"/>
      <c r="NSA80" s="242"/>
      <c r="NSB80" s="242"/>
      <c r="NSC80" s="242"/>
      <c r="NSD80" s="242"/>
      <c r="NSE80" s="242"/>
      <c r="NSF80" s="242"/>
      <c r="NSG80" s="242"/>
      <c r="NSH80" s="242"/>
      <c r="NSI80" s="242"/>
      <c r="NSJ80" s="242"/>
      <c r="NSK80" s="242"/>
      <c r="NSL80" s="242"/>
      <c r="NSM80" s="242"/>
      <c r="NSN80" s="242"/>
      <c r="NSO80" s="242"/>
      <c r="NSP80" s="242"/>
      <c r="NSQ80" s="242"/>
      <c r="NSR80" s="242"/>
      <c r="NSS80" s="242"/>
      <c r="NST80" s="242"/>
      <c r="NSU80" s="242"/>
      <c r="NSV80" s="242"/>
      <c r="NSW80" s="242"/>
      <c r="NSX80" s="242"/>
      <c r="NSY80" s="242"/>
      <c r="NSZ80" s="242"/>
      <c r="NTA80" s="242"/>
      <c r="NTB80" s="242"/>
      <c r="NTC80" s="242"/>
      <c r="NTD80" s="242"/>
      <c r="NTE80" s="242"/>
      <c r="NTF80" s="242"/>
      <c r="NTG80" s="242"/>
      <c r="NTH80" s="242"/>
      <c r="NTI80" s="242"/>
      <c r="NTJ80" s="242"/>
      <c r="NTK80" s="242"/>
      <c r="NTL80" s="242"/>
      <c r="NTM80" s="242"/>
      <c r="NTN80" s="242"/>
      <c r="NTO80" s="242"/>
      <c r="NTP80" s="242"/>
      <c r="NTQ80" s="242"/>
      <c r="NTR80" s="242"/>
      <c r="NTS80" s="242"/>
      <c r="NTT80" s="242"/>
      <c r="NTU80" s="242"/>
      <c r="NTV80" s="242"/>
      <c r="NTW80" s="242"/>
      <c r="NTX80" s="242"/>
      <c r="NTY80" s="242"/>
      <c r="NTZ80" s="242"/>
      <c r="NUA80" s="242"/>
      <c r="NUB80" s="242"/>
      <c r="NUC80" s="242"/>
      <c r="NUD80" s="242"/>
      <c r="NUE80" s="242"/>
      <c r="NUF80" s="242"/>
      <c r="NUG80" s="242"/>
      <c r="NUH80" s="242"/>
      <c r="NUI80" s="242"/>
      <c r="NUJ80" s="242"/>
      <c r="NUK80" s="242"/>
      <c r="NUL80" s="242"/>
      <c r="NUM80" s="242"/>
      <c r="NUN80" s="242"/>
      <c r="NUO80" s="242"/>
      <c r="NUP80" s="242"/>
      <c r="NUQ80" s="242"/>
      <c r="NUR80" s="242"/>
      <c r="NUS80" s="242"/>
      <c r="NUT80" s="242"/>
      <c r="NUU80" s="242"/>
      <c r="NUV80" s="242"/>
      <c r="NUW80" s="242"/>
      <c r="NUX80" s="242"/>
      <c r="NUY80" s="242"/>
      <c r="NUZ80" s="242"/>
      <c r="NVA80" s="242"/>
      <c r="NVB80" s="242"/>
      <c r="NVC80" s="242"/>
      <c r="NVD80" s="242"/>
      <c r="NVE80" s="242"/>
      <c r="NVF80" s="242"/>
      <c r="NVG80" s="242"/>
      <c r="NVH80" s="242"/>
      <c r="NVI80" s="242"/>
      <c r="NVJ80" s="242"/>
      <c r="NVK80" s="242"/>
      <c r="NVL80" s="242"/>
      <c r="NVM80" s="242"/>
      <c r="NVN80" s="242"/>
      <c r="NVO80" s="242"/>
      <c r="NVP80" s="242"/>
      <c r="NVQ80" s="242"/>
      <c r="NVR80" s="242"/>
      <c r="NVS80" s="242"/>
      <c r="NVT80" s="242"/>
      <c r="NVU80" s="242"/>
      <c r="NVV80" s="242"/>
      <c r="NVW80" s="242"/>
      <c r="NVX80" s="242"/>
      <c r="NVY80" s="242"/>
      <c r="NVZ80" s="242"/>
      <c r="NWA80" s="242"/>
      <c r="NWB80" s="242"/>
      <c r="NWC80" s="242"/>
      <c r="NWD80" s="242"/>
      <c r="NWE80" s="242"/>
      <c r="NWF80" s="242"/>
      <c r="NWG80" s="242"/>
      <c r="NWH80" s="242"/>
      <c r="NWI80" s="242"/>
      <c r="NWJ80" s="242"/>
      <c r="NWK80" s="242"/>
      <c r="NWL80" s="242"/>
      <c r="NWM80" s="242"/>
      <c r="NWN80" s="242"/>
      <c r="NWO80" s="242"/>
      <c r="NWP80" s="242"/>
      <c r="NWQ80" s="242"/>
      <c r="NWR80" s="242"/>
      <c r="NWS80" s="242"/>
      <c r="NWT80" s="242"/>
      <c r="NWU80" s="242"/>
      <c r="NWV80" s="242"/>
      <c r="NWW80" s="242"/>
      <c r="NWX80" s="242"/>
      <c r="NWY80" s="242"/>
      <c r="NWZ80" s="242"/>
      <c r="NXA80" s="242"/>
      <c r="NXB80" s="242"/>
      <c r="NXC80" s="242"/>
      <c r="NXD80" s="242"/>
      <c r="NXE80" s="242"/>
      <c r="NXF80" s="242"/>
      <c r="NXG80" s="242"/>
      <c r="NXH80" s="242"/>
      <c r="NXI80" s="242"/>
      <c r="NXJ80" s="242"/>
      <c r="NXK80" s="242"/>
      <c r="NXL80" s="242"/>
      <c r="NXM80" s="242"/>
      <c r="NXN80" s="242"/>
      <c r="NXO80" s="242"/>
      <c r="NXP80" s="242"/>
      <c r="NXQ80" s="242"/>
      <c r="NXR80" s="242"/>
      <c r="NXS80" s="242"/>
      <c r="NXT80" s="242"/>
      <c r="NXU80" s="242"/>
      <c r="NXV80" s="242"/>
      <c r="NXW80" s="242"/>
      <c r="NXX80" s="242"/>
      <c r="NXY80" s="242"/>
      <c r="NXZ80" s="242"/>
      <c r="NYA80" s="242"/>
      <c r="NYB80" s="242"/>
      <c r="NYC80" s="242"/>
      <c r="NYD80" s="242"/>
      <c r="NYE80" s="242"/>
      <c r="NYF80" s="242"/>
      <c r="NYG80" s="242"/>
      <c r="NYH80" s="242"/>
      <c r="NYI80" s="242"/>
      <c r="NYJ80" s="242"/>
      <c r="NYK80" s="242"/>
      <c r="NYL80" s="242"/>
      <c r="NYM80" s="242"/>
      <c r="NYN80" s="242"/>
      <c r="NYO80" s="242"/>
      <c r="NYP80" s="242"/>
      <c r="NYQ80" s="242"/>
      <c r="NYR80" s="242"/>
      <c r="NYS80" s="242"/>
      <c r="NYT80" s="242"/>
      <c r="NYU80" s="242"/>
      <c r="NYV80" s="242"/>
      <c r="NYW80" s="242"/>
      <c r="NYX80" s="242"/>
      <c r="NYY80" s="242"/>
      <c r="NYZ80" s="242"/>
      <c r="NZA80" s="242"/>
      <c r="NZB80" s="242"/>
      <c r="NZC80" s="242"/>
      <c r="NZD80" s="242"/>
      <c r="NZE80" s="242"/>
      <c r="NZF80" s="242"/>
      <c r="NZG80" s="242"/>
      <c r="NZH80" s="242"/>
      <c r="NZI80" s="242"/>
      <c r="NZJ80" s="242"/>
      <c r="NZK80" s="242"/>
      <c r="NZL80" s="242"/>
      <c r="NZM80" s="242"/>
      <c r="NZN80" s="242"/>
      <c r="NZO80" s="242"/>
      <c r="NZP80" s="242"/>
      <c r="NZQ80" s="242"/>
      <c r="NZR80" s="242"/>
      <c r="NZS80" s="242"/>
      <c r="NZT80" s="242"/>
      <c r="NZU80" s="242"/>
      <c r="NZV80" s="242"/>
      <c r="NZW80" s="242"/>
      <c r="NZX80" s="242"/>
      <c r="NZY80" s="242"/>
      <c r="NZZ80" s="242"/>
      <c r="OAA80" s="242"/>
      <c r="OAB80" s="242"/>
      <c r="OAC80" s="242"/>
      <c r="OAD80" s="242"/>
      <c r="OAE80" s="242"/>
      <c r="OAF80" s="242"/>
      <c r="OAG80" s="242"/>
      <c r="OAH80" s="242"/>
      <c r="OAI80" s="242"/>
      <c r="OAJ80" s="242"/>
      <c r="OAK80" s="242"/>
      <c r="OAL80" s="242"/>
      <c r="OAM80" s="242"/>
      <c r="OAN80" s="242"/>
      <c r="OAO80" s="242"/>
      <c r="OAP80" s="242"/>
      <c r="OAQ80" s="242"/>
      <c r="OAR80" s="242"/>
      <c r="OAS80" s="242"/>
      <c r="OAT80" s="242"/>
      <c r="OAU80" s="242"/>
      <c r="OAV80" s="242"/>
      <c r="OAW80" s="242"/>
      <c r="OAX80" s="242"/>
      <c r="OAY80" s="242"/>
      <c r="OAZ80" s="242"/>
      <c r="OBA80" s="242"/>
      <c r="OBB80" s="242"/>
      <c r="OBC80" s="242"/>
      <c r="OBD80" s="242"/>
      <c r="OBE80" s="242"/>
      <c r="OBF80" s="242"/>
      <c r="OBG80" s="242"/>
      <c r="OBH80" s="242"/>
      <c r="OBI80" s="242"/>
      <c r="OBJ80" s="242"/>
      <c r="OBK80" s="242"/>
      <c r="OBL80" s="242"/>
      <c r="OBM80" s="242"/>
      <c r="OBN80" s="242"/>
      <c r="OBO80" s="242"/>
      <c r="OBP80" s="242"/>
      <c r="OBQ80" s="242"/>
      <c r="OBR80" s="242"/>
      <c r="OBS80" s="242"/>
      <c r="OBT80" s="242"/>
      <c r="OBU80" s="242"/>
      <c r="OBV80" s="242"/>
      <c r="OBW80" s="242"/>
      <c r="OBX80" s="242"/>
      <c r="OBY80" s="242"/>
      <c r="OBZ80" s="242"/>
      <c r="OCA80" s="242"/>
      <c r="OCB80" s="242"/>
      <c r="OCC80" s="242"/>
      <c r="OCD80" s="242"/>
      <c r="OCE80" s="242"/>
      <c r="OCF80" s="242"/>
      <c r="OCG80" s="242"/>
      <c r="OCH80" s="242"/>
      <c r="OCI80" s="242"/>
      <c r="OCJ80" s="242"/>
      <c r="OCK80" s="242"/>
      <c r="OCL80" s="242"/>
      <c r="OCM80" s="242"/>
      <c r="OCN80" s="242"/>
      <c r="OCO80" s="242"/>
      <c r="OCP80" s="242"/>
      <c r="OCQ80" s="242"/>
      <c r="OCR80" s="242"/>
      <c r="OCS80" s="242"/>
      <c r="OCT80" s="242"/>
      <c r="OCU80" s="242"/>
      <c r="OCV80" s="242"/>
      <c r="OCW80" s="242"/>
      <c r="OCX80" s="242"/>
      <c r="OCY80" s="242"/>
      <c r="OCZ80" s="242"/>
      <c r="ODA80" s="242"/>
      <c r="ODB80" s="242"/>
      <c r="ODC80" s="242"/>
      <c r="ODD80" s="242"/>
      <c r="ODE80" s="242"/>
      <c r="ODF80" s="242"/>
      <c r="ODG80" s="242"/>
      <c r="ODH80" s="242"/>
      <c r="ODI80" s="242"/>
      <c r="ODJ80" s="242"/>
      <c r="ODK80" s="242"/>
      <c r="ODL80" s="242"/>
      <c r="ODM80" s="242"/>
      <c r="ODN80" s="242"/>
      <c r="ODO80" s="242"/>
      <c r="ODP80" s="242"/>
      <c r="ODQ80" s="242"/>
      <c r="ODR80" s="242"/>
      <c r="ODS80" s="242"/>
      <c r="ODT80" s="242"/>
      <c r="ODU80" s="242"/>
      <c r="ODV80" s="242"/>
      <c r="ODW80" s="242"/>
      <c r="ODX80" s="242"/>
      <c r="ODY80" s="242"/>
      <c r="ODZ80" s="242"/>
      <c r="OEA80" s="242"/>
      <c r="OEB80" s="242"/>
      <c r="OEC80" s="242"/>
      <c r="OED80" s="242"/>
      <c r="OEE80" s="242"/>
      <c r="OEF80" s="242"/>
      <c r="OEG80" s="242"/>
      <c r="OEH80" s="242"/>
      <c r="OEI80" s="242"/>
      <c r="OEJ80" s="242"/>
      <c r="OEK80" s="242"/>
      <c r="OEL80" s="242"/>
      <c r="OEM80" s="242"/>
      <c r="OEN80" s="242"/>
      <c r="OEO80" s="242"/>
      <c r="OEP80" s="242"/>
      <c r="OEQ80" s="242"/>
      <c r="OER80" s="242"/>
      <c r="OES80" s="242"/>
      <c r="OET80" s="242"/>
      <c r="OEU80" s="242"/>
      <c r="OEV80" s="242"/>
      <c r="OEW80" s="242"/>
      <c r="OEX80" s="242"/>
      <c r="OEY80" s="242"/>
      <c r="OEZ80" s="242"/>
      <c r="OFA80" s="242"/>
      <c r="OFB80" s="242"/>
      <c r="OFC80" s="242"/>
      <c r="OFD80" s="242"/>
      <c r="OFE80" s="242"/>
      <c r="OFF80" s="242"/>
      <c r="OFG80" s="242"/>
      <c r="OFH80" s="242"/>
      <c r="OFI80" s="242"/>
      <c r="OFJ80" s="242"/>
      <c r="OFK80" s="242"/>
      <c r="OFL80" s="242"/>
      <c r="OFM80" s="242"/>
      <c r="OFN80" s="242"/>
      <c r="OFO80" s="242"/>
      <c r="OFP80" s="242"/>
      <c r="OFQ80" s="242"/>
      <c r="OFR80" s="242"/>
      <c r="OFS80" s="242"/>
      <c r="OFT80" s="242"/>
      <c r="OFU80" s="242"/>
      <c r="OFV80" s="242"/>
      <c r="OFW80" s="242"/>
      <c r="OFX80" s="242"/>
      <c r="OFY80" s="242"/>
      <c r="OFZ80" s="242"/>
      <c r="OGA80" s="242"/>
      <c r="OGB80" s="242"/>
      <c r="OGC80" s="242"/>
      <c r="OGD80" s="242"/>
      <c r="OGE80" s="242"/>
      <c r="OGF80" s="242"/>
      <c r="OGG80" s="242"/>
      <c r="OGH80" s="242"/>
      <c r="OGI80" s="242"/>
      <c r="OGJ80" s="242"/>
      <c r="OGK80" s="242"/>
      <c r="OGL80" s="242"/>
      <c r="OGM80" s="242"/>
      <c r="OGN80" s="242"/>
      <c r="OGO80" s="242"/>
      <c r="OGP80" s="242"/>
      <c r="OGQ80" s="242"/>
      <c r="OGR80" s="242"/>
      <c r="OGS80" s="242"/>
      <c r="OGT80" s="242"/>
      <c r="OGU80" s="242"/>
      <c r="OGV80" s="242"/>
      <c r="OGW80" s="242"/>
      <c r="OGX80" s="242"/>
      <c r="OGY80" s="242"/>
      <c r="OGZ80" s="242"/>
      <c r="OHA80" s="242"/>
      <c r="OHB80" s="242"/>
      <c r="OHC80" s="242"/>
      <c r="OHD80" s="242"/>
      <c r="OHE80" s="242"/>
      <c r="OHF80" s="242"/>
      <c r="OHG80" s="242"/>
      <c r="OHH80" s="242"/>
      <c r="OHI80" s="242"/>
      <c r="OHJ80" s="242"/>
      <c r="OHK80" s="242"/>
      <c r="OHL80" s="242"/>
      <c r="OHM80" s="242"/>
      <c r="OHN80" s="242"/>
      <c r="OHO80" s="242"/>
      <c r="OHP80" s="242"/>
      <c r="OHQ80" s="242"/>
      <c r="OHR80" s="242"/>
      <c r="OHS80" s="242"/>
      <c r="OHT80" s="242"/>
      <c r="OHU80" s="242"/>
      <c r="OHV80" s="242"/>
      <c r="OHW80" s="242"/>
      <c r="OHX80" s="242"/>
      <c r="OHY80" s="242"/>
      <c r="OHZ80" s="242"/>
      <c r="OIA80" s="242"/>
      <c r="OIB80" s="242"/>
      <c r="OIC80" s="242"/>
      <c r="OID80" s="242"/>
      <c r="OIE80" s="242"/>
      <c r="OIF80" s="242"/>
      <c r="OIG80" s="242"/>
      <c r="OIH80" s="242"/>
      <c r="OII80" s="242"/>
      <c r="OIJ80" s="242"/>
      <c r="OIK80" s="242"/>
      <c r="OIL80" s="242"/>
      <c r="OIM80" s="242"/>
      <c r="OIN80" s="242"/>
      <c r="OIO80" s="242"/>
      <c r="OIP80" s="242"/>
      <c r="OIQ80" s="242"/>
      <c r="OIR80" s="242"/>
      <c r="OIS80" s="242"/>
      <c r="OIT80" s="242"/>
      <c r="OIU80" s="242"/>
      <c r="OIV80" s="242"/>
      <c r="OIW80" s="242"/>
      <c r="OIX80" s="242"/>
      <c r="OIY80" s="242"/>
      <c r="OIZ80" s="242"/>
      <c r="OJA80" s="242"/>
      <c r="OJB80" s="242"/>
      <c r="OJC80" s="242"/>
      <c r="OJD80" s="242"/>
      <c r="OJE80" s="242"/>
      <c r="OJF80" s="242"/>
      <c r="OJG80" s="242"/>
      <c r="OJH80" s="242"/>
      <c r="OJI80" s="242"/>
      <c r="OJJ80" s="242"/>
      <c r="OJK80" s="242"/>
      <c r="OJL80" s="242"/>
      <c r="OJM80" s="242"/>
      <c r="OJN80" s="242"/>
      <c r="OJO80" s="242"/>
      <c r="OJP80" s="242"/>
      <c r="OJQ80" s="242"/>
      <c r="OJR80" s="242"/>
      <c r="OJS80" s="242"/>
      <c r="OJT80" s="242"/>
      <c r="OJU80" s="242"/>
      <c r="OJV80" s="242"/>
      <c r="OJW80" s="242"/>
      <c r="OJX80" s="242"/>
      <c r="OJY80" s="242"/>
      <c r="OJZ80" s="242"/>
      <c r="OKA80" s="242"/>
      <c r="OKB80" s="242"/>
      <c r="OKC80" s="242"/>
      <c r="OKD80" s="242"/>
      <c r="OKE80" s="242"/>
      <c r="OKF80" s="242"/>
      <c r="OKG80" s="242"/>
      <c r="OKH80" s="242"/>
      <c r="OKI80" s="242"/>
      <c r="OKJ80" s="242"/>
      <c r="OKK80" s="242"/>
      <c r="OKL80" s="242"/>
      <c r="OKM80" s="242"/>
      <c r="OKN80" s="242"/>
      <c r="OKO80" s="242"/>
      <c r="OKP80" s="242"/>
      <c r="OKQ80" s="242"/>
      <c r="OKR80" s="242"/>
      <c r="OKS80" s="242"/>
      <c r="OKT80" s="242"/>
      <c r="OKU80" s="242"/>
      <c r="OKV80" s="242"/>
      <c r="OKW80" s="242"/>
      <c r="OKX80" s="242"/>
      <c r="OKY80" s="242"/>
      <c r="OKZ80" s="242"/>
      <c r="OLA80" s="242"/>
      <c r="OLB80" s="242"/>
      <c r="OLC80" s="242"/>
      <c r="OLD80" s="242"/>
      <c r="OLE80" s="242"/>
      <c r="OLF80" s="242"/>
      <c r="OLG80" s="242"/>
      <c r="OLH80" s="242"/>
      <c r="OLI80" s="242"/>
      <c r="OLJ80" s="242"/>
      <c r="OLK80" s="242"/>
      <c r="OLL80" s="242"/>
      <c r="OLM80" s="242"/>
      <c r="OLN80" s="242"/>
      <c r="OLO80" s="242"/>
      <c r="OLP80" s="242"/>
      <c r="OLQ80" s="242"/>
      <c r="OLR80" s="242"/>
      <c r="OLS80" s="242"/>
      <c r="OLT80" s="242"/>
      <c r="OLU80" s="242"/>
      <c r="OLV80" s="242"/>
      <c r="OLW80" s="242"/>
      <c r="OLX80" s="242"/>
      <c r="OLY80" s="242"/>
      <c r="OLZ80" s="242"/>
      <c r="OMA80" s="242"/>
      <c r="OMB80" s="242"/>
      <c r="OMC80" s="242"/>
      <c r="OMD80" s="242"/>
      <c r="OME80" s="242"/>
      <c r="OMF80" s="242"/>
      <c r="OMG80" s="242"/>
      <c r="OMH80" s="242"/>
      <c r="OMI80" s="242"/>
      <c r="OMJ80" s="242"/>
      <c r="OMK80" s="242"/>
      <c r="OML80" s="242"/>
      <c r="OMM80" s="242"/>
      <c r="OMN80" s="242"/>
      <c r="OMO80" s="242"/>
      <c r="OMP80" s="242"/>
      <c r="OMQ80" s="242"/>
      <c r="OMR80" s="242"/>
      <c r="OMS80" s="242"/>
      <c r="OMT80" s="242"/>
      <c r="OMU80" s="242"/>
      <c r="OMV80" s="242"/>
      <c r="OMW80" s="242"/>
      <c r="OMX80" s="242"/>
      <c r="OMY80" s="242"/>
      <c r="OMZ80" s="242"/>
      <c r="ONA80" s="242"/>
      <c r="ONB80" s="242"/>
      <c r="ONC80" s="242"/>
      <c r="OND80" s="242"/>
      <c r="ONE80" s="242"/>
      <c r="ONF80" s="242"/>
      <c r="ONG80" s="242"/>
      <c r="ONH80" s="242"/>
      <c r="ONI80" s="242"/>
      <c r="ONJ80" s="242"/>
      <c r="ONK80" s="242"/>
      <c r="ONL80" s="242"/>
      <c r="ONM80" s="242"/>
      <c r="ONN80" s="242"/>
      <c r="ONO80" s="242"/>
      <c r="ONP80" s="242"/>
      <c r="ONQ80" s="242"/>
      <c r="ONR80" s="242"/>
      <c r="ONS80" s="242"/>
      <c r="ONT80" s="242"/>
      <c r="ONU80" s="242"/>
      <c r="ONV80" s="242"/>
      <c r="ONW80" s="242"/>
      <c r="ONX80" s="242"/>
      <c r="ONY80" s="242"/>
      <c r="ONZ80" s="242"/>
      <c r="OOA80" s="242"/>
      <c r="OOB80" s="242"/>
      <c r="OOC80" s="242"/>
      <c r="OOD80" s="242"/>
      <c r="OOE80" s="242"/>
      <c r="OOF80" s="242"/>
      <c r="OOG80" s="242"/>
      <c r="OOH80" s="242"/>
      <c r="OOI80" s="242"/>
      <c r="OOJ80" s="242"/>
      <c r="OOK80" s="242"/>
      <c r="OOL80" s="242"/>
      <c r="OOM80" s="242"/>
      <c r="OON80" s="242"/>
      <c r="OOO80" s="242"/>
      <c r="OOP80" s="242"/>
      <c r="OOQ80" s="242"/>
      <c r="OOR80" s="242"/>
      <c r="OOS80" s="242"/>
      <c r="OOT80" s="242"/>
      <c r="OOU80" s="242"/>
      <c r="OOV80" s="242"/>
      <c r="OOW80" s="242"/>
      <c r="OOX80" s="242"/>
      <c r="OOY80" s="242"/>
      <c r="OOZ80" s="242"/>
      <c r="OPA80" s="242"/>
      <c r="OPB80" s="242"/>
      <c r="OPC80" s="242"/>
      <c r="OPD80" s="242"/>
      <c r="OPE80" s="242"/>
      <c r="OPF80" s="242"/>
      <c r="OPG80" s="242"/>
      <c r="OPH80" s="242"/>
      <c r="OPI80" s="242"/>
      <c r="OPJ80" s="242"/>
      <c r="OPK80" s="242"/>
      <c r="OPL80" s="242"/>
      <c r="OPM80" s="242"/>
      <c r="OPN80" s="242"/>
      <c r="OPO80" s="242"/>
      <c r="OPP80" s="242"/>
      <c r="OPQ80" s="242"/>
      <c r="OPR80" s="242"/>
      <c r="OPS80" s="242"/>
      <c r="OPT80" s="242"/>
      <c r="OPU80" s="242"/>
      <c r="OPV80" s="242"/>
      <c r="OPW80" s="242"/>
      <c r="OPX80" s="242"/>
      <c r="OPY80" s="242"/>
      <c r="OPZ80" s="242"/>
      <c r="OQA80" s="242"/>
      <c r="OQB80" s="242"/>
      <c r="OQC80" s="242"/>
      <c r="OQD80" s="242"/>
      <c r="OQE80" s="242"/>
      <c r="OQF80" s="242"/>
      <c r="OQG80" s="242"/>
      <c r="OQH80" s="242"/>
      <c r="OQI80" s="242"/>
      <c r="OQJ80" s="242"/>
      <c r="OQK80" s="242"/>
      <c r="OQL80" s="242"/>
      <c r="OQM80" s="242"/>
      <c r="OQN80" s="242"/>
      <c r="OQO80" s="242"/>
      <c r="OQP80" s="242"/>
      <c r="OQQ80" s="242"/>
      <c r="OQR80" s="242"/>
      <c r="OQS80" s="242"/>
      <c r="OQT80" s="242"/>
      <c r="OQU80" s="242"/>
      <c r="OQV80" s="242"/>
      <c r="OQW80" s="242"/>
      <c r="OQX80" s="242"/>
      <c r="OQY80" s="242"/>
      <c r="OQZ80" s="242"/>
      <c r="ORA80" s="242"/>
      <c r="ORB80" s="242"/>
      <c r="ORC80" s="242"/>
      <c r="ORD80" s="242"/>
      <c r="ORE80" s="242"/>
      <c r="ORF80" s="242"/>
      <c r="ORG80" s="242"/>
      <c r="ORH80" s="242"/>
      <c r="ORI80" s="242"/>
      <c r="ORJ80" s="242"/>
      <c r="ORK80" s="242"/>
      <c r="ORL80" s="242"/>
      <c r="ORM80" s="242"/>
      <c r="ORN80" s="242"/>
      <c r="ORO80" s="242"/>
      <c r="ORP80" s="242"/>
      <c r="ORQ80" s="242"/>
      <c r="ORR80" s="242"/>
      <c r="ORS80" s="242"/>
      <c r="ORT80" s="242"/>
      <c r="ORU80" s="242"/>
      <c r="ORV80" s="242"/>
      <c r="ORW80" s="242"/>
      <c r="ORX80" s="242"/>
      <c r="ORY80" s="242"/>
      <c r="ORZ80" s="242"/>
      <c r="OSA80" s="242"/>
      <c r="OSB80" s="242"/>
      <c r="OSC80" s="242"/>
      <c r="OSD80" s="242"/>
      <c r="OSE80" s="242"/>
      <c r="OSF80" s="242"/>
      <c r="OSG80" s="242"/>
      <c r="OSH80" s="242"/>
      <c r="OSI80" s="242"/>
      <c r="OSJ80" s="242"/>
      <c r="OSK80" s="242"/>
      <c r="OSL80" s="242"/>
      <c r="OSM80" s="242"/>
      <c r="OSN80" s="242"/>
      <c r="OSO80" s="242"/>
      <c r="OSP80" s="242"/>
      <c r="OSQ80" s="242"/>
      <c r="OSR80" s="242"/>
      <c r="OSS80" s="242"/>
      <c r="OST80" s="242"/>
      <c r="OSU80" s="242"/>
      <c r="OSV80" s="242"/>
      <c r="OSW80" s="242"/>
      <c r="OSX80" s="242"/>
      <c r="OSY80" s="242"/>
      <c r="OSZ80" s="242"/>
      <c r="OTA80" s="242"/>
      <c r="OTB80" s="242"/>
      <c r="OTC80" s="242"/>
      <c r="OTD80" s="242"/>
      <c r="OTE80" s="242"/>
      <c r="OTF80" s="242"/>
      <c r="OTG80" s="242"/>
      <c r="OTH80" s="242"/>
      <c r="OTI80" s="242"/>
      <c r="OTJ80" s="242"/>
      <c r="OTK80" s="242"/>
      <c r="OTL80" s="242"/>
      <c r="OTM80" s="242"/>
      <c r="OTN80" s="242"/>
      <c r="OTO80" s="242"/>
      <c r="OTP80" s="242"/>
      <c r="OTQ80" s="242"/>
      <c r="OTR80" s="242"/>
      <c r="OTS80" s="242"/>
      <c r="OTT80" s="242"/>
      <c r="OTU80" s="242"/>
      <c r="OTV80" s="242"/>
      <c r="OTW80" s="242"/>
      <c r="OTX80" s="242"/>
      <c r="OTY80" s="242"/>
      <c r="OTZ80" s="242"/>
      <c r="OUA80" s="242"/>
      <c r="OUB80" s="242"/>
      <c r="OUC80" s="242"/>
      <c r="OUD80" s="242"/>
      <c r="OUE80" s="242"/>
      <c r="OUF80" s="242"/>
      <c r="OUG80" s="242"/>
      <c r="OUH80" s="242"/>
      <c r="OUI80" s="242"/>
      <c r="OUJ80" s="242"/>
      <c r="OUK80" s="242"/>
      <c r="OUL80" s="242"/>
      <c r="OUM80" s="242"/>
      <c r="OUN80" s="242"/>
      <c r="OUO80" s="242"/>
      <c r="OUP80" s="242"/>
      <c r="OUQ80" s="242"/>
      <c r="OUR80" s="242"/>
      <c r="OUS80" s="242"/>
      <c r="OUT80" s="242"/>
      <c r="OUU80" s="242"/>
      <c r="OUV80" s="242"/>
      <c r="OUW80" s="242"/>
      <c r="OUX80" s="242"/>
      <c r="OUY80" s="242"/>
      <c r="OUZ80" s="242"/>
      <c r="OVA80" s="242"/>
      <c r="OVB80" s="242"/>
      <c r="OVC80" s="242"/>
      <c r="OVD80" s="242"/>
      <c r="OVE80" s="242"/>
      <c r="OVF80" s="242"/>
      <c r="OVG80" s="242"/>
      <c r="OVH80" s="242"/>
      <c r="OVI80" s="242"/>
      <c r="OVJ80" s="242"/>
      <c r="OVK80" s="242"/>
      <c r="OVL80" s="242"/>
      <c r="OVM80" s="242"/>
      <c r="OVN80" s="242"/>
      <c r="OVO80" s="242"/>
      <c r="OVP80" s="242"/>
      <c r="OVQ80" s="242"/>
      <c r="OVR80" s="242"/>
      <c r="OVS80" s="242"/>
      <c r="OVT80" s="242"/>
      <c r="OVU80" s="242"/>
      <c r="OVV80" s="242"/>
      <c r="OVW80" s="242"/>
      <c r="OVX80" s="242"/>
      <c r="OVY80" s="242"/>
      <c r="OVZ80" s="242"/>
      <c r="OWA80" s="242"/>
      <c r="OWB80" s="242"/>
      <c r="OWC80" s="242"/>
      <c r="OWD80" s="242"/>
      <c r="OWE80" s="242"/>
      <c r="OWF80" s="242"/>
      <c r="OWG80" s="242"/>
      <c r="OWH80" s="242"/>
      <c r="OWI80" s="242"/>
      <c r="OWJ80" s="242"/>
      <c r="OWK80" s="242"/>
      <c r="OWL80" s="242"/>
      <c r="OWM80" s="242"/>
      <c r="OWN80" s="242"/>
      <c r="OWO80" s="242"/>
      <c r="OWP80" s="242"/>
      <c r="OWQ80" s="242"/>
      <c r="OWR80" s="242"/>
      <c r="OWS80" s="242"/>
      <c r="OWT80" s="242"/>
      <c r="OWU80" s="242"/>
      <c r="OWV80" s="242"/>
      <c r="OWW80" s="242"/>
      <c r="OWX80" s="242"/>
      <c r="OWY80" s="242"/>
      <c r="OWZ80" s="242"/>
      <c r="OXA80" s="242"/>
      <c r="OXB80" s="242"/>
      <c r="OXC80" s="242"/>
      <c r="OXD80" s="242"/>
      <c r="OXE80" s="242"/>
      <c r="OXF80" s="242"/>
      <c r="OXG80" s="242"/>
      <c r="OXH80" s="242"/>
      <c r="OXI80" s="242"/>
      <c r="OXJ80" s="242"/>
      <c r="OXK80" s="242"/>
      <c r="OXL80" s="242"/>
      <c r="OXM80" s="242"/>
      <c r="OXN80" s="242"/>
      <c r="OXO80" s="242"/>
      <c r="OXP80" s="242"/>
      <c r="OXQ80" s="242"/>
      <c r="OXR80" s="242"/>
      <c r="OXS80" s="242"/>
      <c r="OXT80" s="242"/>
      <c r="OXU80" s="242"/>
      <c r="OXV80" s="242"/>
      <c r="OXW80" s="242"/>
      <c r="OXX80" s="242"/>
      <c r="OXY80" s="242"/>
      <c r="OXZ80" s="242"/>
      <c r="OYA80" s="242"/>
      <c r="OYB80" s="242"/>
      <c r="OYC80" s="242"/>
      <c r="OYD80" s="242"/>
      <c r="OYE80" s="242"/>
      <c r="OYF80" s="242"/>
      <c r="OYG80" s="242"/>
      <c r="OYH80" s="242"/>
      <c r="OYI80" s="242"/>
      <c r="OYJ80" s="242"/>
      <c r="OYK80" s="242"/>
      <c r="OYL80" s="242"/>
      <c r="OYM80" s="242"/>
      <c r="OYN80" s="242"/>
      <c r="OYO80" s="242"/>
      <c r="OYP80" s="242"/>
      <c r="OYQ80" s="242"/>
      <c r="OYR80" s="242"/>
      <c r="OYS80" s="242"/>
      <c r="OYT80" s="242"/>
      <c r="OYU80" s="242"/>
      <c r="OYV80" s="242"/>
      <c r="OYW80" s="242"/>
      <c r="OYX80" s="242"/>
      <c r="OYY80" s="242"/>
      <c r="OYZ80" s="242"/>
      <c r="OZA80" s="242"/>
      <c r="OZB80" s="242"/>
      <c r="OZC80" s="242"/>
      <c r="OZD80" s="242"/>
      <c r="OZE80" s="242"/>
      <c r="OZF80" s="242"/>
      <c r="OZG80" s="242"/>
      <c r="OZH80" s="242"/>
      <c r="OZI80" s="242"/>
      <c r="OZJ80" s="242"/>
      <c r="OZK80" s="242"/>
      <c r="OZL80" s="242"/>
      <c r="OZM80" s="242"/>
      <c r="OZN80" s="242"/>
      <c r="OZO80" s="242"/>
      <c r="OZP80" s="242"/>
      <c r="OZQ80" s="242"/>
      <c r="OZR80" s="242"/>
      <c r="OZS80" s="242"/>
      <c r="OZT80" s="242"/>
      <c r="OZU80" s="242"/>
      <c r="OZV80" s="242"/>
      <c r="OZW80" s="242"/>
      <c r="OZX80" s="242"/>
      <c r="OZY80" s="242"/>
      <c r="OZZ80" s="242"/>
      <c r="PAA80" s="242"/>
      <c r="PAB80" s="242"/>
      <c r="PAC80" s="242"/>
      <c r="PAD80" s="242"/>
      <c r="PAE80" s="242"/>
      <c r="PAF80" s="242"/>
      <c r="PAG80" s="242"/>
      <c r="PAH80" s="242"/>
      <c r="PAI80" s="242"/>
      <c r="PAJ80" s="242"/>
      <c r="PAK80" s="242"/>
      <c r="PAL80" s="242"/>
      <c r="PAM80" s="242"/>
      <c r="PAN80" s="242"/>
      <c r="PAO80" s="242"/>
      <c r="PAP80" s="242"/>
      <c r="PAQ80" s="242"/>
      <c r="PAR80" s="242"/>
      <c r="PAS80" s="242"/>
      <c r="PAT80" s="242"/>
      <c r="PAU80" s="242"/>
      <c r="PAV80" s="242"/>
      <c r="PAW80" s="242"/>
      <c r="PAX80" s="242"/>
      <c r="PAY80" s="242"/>
      <c r="PAZ80" s="242"/>
      <c r="PBA80" s="242"/>
      <c r="PBB80" s="242"/>
      <c r="PBC80" s="242"/>
      <c r="PBD80" s="242"/>
      <c r="PBE80" s="242"/>
      <c r="PBF80" s="242"/>
      <c r="PBG80" s="242"/>
      <c r="PBH80" s="242"/>
      <c r="PBI80" s="242"/>
      <c r="PBJ80" s="242"/>
      <c r="PBK80" s="242"/>
      <c r="PBL80" s="242"/>
      <c r="PBM80" s="242"/>
      <c r="PBN80" s="242"/>
      <c r="PBO80" s="242"/>
      <c r="PBP80" s="242"/>
      <c r="PBQ80" s="242"/>
      <c r="PBR80" s="242"/>
      <c r="PBS80" s="242"/>
      <c r="PBT80" s="242"/>
      <c r="PBU80" s="242"/>
      <c r="PBV80" s="242"/>
      <c r="PBW80" s="242"/>
      <c r="PBX80" s="242"/>
      <c r="PBY80" s="242"/>
      <c r="PBZ80" s="242"/>
      <c r="PCA80" s="242"/>
      <c r="PCB80" s="242"/>
      <c r="PCC80" s="242"/>
      <c r="PCD80" s="242"/>
      <c r="PCE80" s="242"/>
      <c r="PCF80" s="242"/>
      <c r="PCG80" s="242"/>
      <c r="PCH80" s="242"/>
      <c r="PCI80" s="242"/>
      <c r="PCJ80" s="242"/>
      <c r="PCK80" s="242"/>
      <c r="PCL80" s="242"/>
      <c r="PCM80" s="242"/>
      <c r="PCN80" s="242"/>
      <c r="PCO80" s="242"/>
      <c r="PCP80" s="242"/>
      <c r="PCQ80" s="242"/>
      <c r="PCR80" s="242"/>
      <c r="PCS80" s="242"/>
      <c r="PCT80" s="242"/>
      <c r="PCU80" s="242"/>
      <c r="PCV80" s="242"/>
      <c r="PCW80" s="242"/>
      <c r="PCX80" s="242"/>
      <c r="PCY80" s="242"/>
      <c r="PCZ80" s="242"/>
      <c r="PDA80" s="242"/>
      <c r="PDB80" s="242"/>
      <c r="PDC80" s="242"/>
      <c r="PDD80" s="242"/>
      <c r="PDE80" s="242"/>
      <c r="PDF80" s="242"/>
      <c r="PDG80" s="242"/>
      <c r="PDH80" s="242"/>
      <c r="PDI80" s="242"/>
      <c r="PDJ80" s="242"/>
      <c r="PDK80" s="242"/>
      <c r="PDL80" s="242"/>
      <c r="PDM80" s="242"/>
      <c r="PDN80" s="242"/>
      <c r="PDO80" s="242"/>
      <c r="PDP80" s="242"/>
      <c r="PDQ80" s="242"/>
      <c r="PDR80" s="242"/>
      <c r="PDS80" s="242"/>
      <c r="PDT80" s="242"/>
      <c r="PDU80" s="242"/>
      <c r="PDV80" s="242"/>
      <c r="PDW80" s="242"/>
      <c r="PDX80" s="242"/>
      <c r="PDY80" s="242"/>
      <c r="PDZ80" s="242"/>
      <c r="PEA80" s="242"/>
      <c r="PEB80" s="242"/>
      <c r="PEC80" s="242"/>
      <c r="PED80" s="242"/>
      <c r="PEE80" s="242"/>
      <c r="PEF80" s="242"/>
      <c r="PEG80" s="242"/>
      <c r="PEH80" s="242"/>
      <c r="PEI80" s="242"/>
      <c r="PEJ80" s="242"/>
      <c r="PEK80" s="242"/>
      <c r="PEL80" s="242"/>
      <c r="PEM80" s="242"/>
      <c r="PEN80" s="242"/>
      <c r="PEO80" s="242"/>
      <c r="PEP80" s="242"/>
      <c r="PEQ80" s="242"/>
      <c r="PER80" s="242"/>
      <c r="PES80" s="242"/>
      <c r="PET80" s="242"/>
      <c r="PEU80" s="242"/>
      <c r="PEV80" s="242"/>
      <c r="PEW80" s="242"/>
      <c r="PEX80" s="242"/>
      <c r="PEY80" s="242"/>
      <c r="PEZ80" s="242"/>
      <c r="PFA80" s="242"/>
      <c r="PFB80" s="242"/>
      <c r="PFC80" s="242"/>
      <c r="PFD80" s="242"/>
      <c r="PFE80" s="242"/>
      <c r="PFF80" s="242"/>
      <c r="PFG80" s="242"/>
      <c r="PFH80" s="242"/>
      <c r="PFI80" s="242"/>
      <c r="PFJ80" s="242"/>
      <c r="PFK80" s="242"/>
      <c r="PFL80" s="242"/>
      <c r="PFM80" s="242"/>
      <c r="PFN80" s="242"/>
      <c r="PFO80" s="242"/>
      <c r="PFP80" s="242"/>
      <c r="PFQ80" s="242"/>
      <c r="PFR80" s="242"/>
      <c r="PFS80" s="242"/>
      <c r="PFT80" s="242"/>
      <c r="PFU80" s="242"/>
      <c r="PFV80" s="242"/>
      <c r="PFW80" s="242"/>
      <c r="PFX80" s="242"/>
      <c r="PFY80" s="242"/>
      <c r="PFZ80" s="242"/>
      <c r="PGA80" s="242"/>
      <c r="PGB80" s="242"/>
      <c r="PGC80" s="242"/>
      <c r="PGD80" s="242"/>
      <c r="PGE80" s="242"/>
      <c r="PGF80" s="242"/>
      <c r="PGG80" s="242"/>
      <c r="PGH80" s="242"/>
      <c r="PGI80" s="242"/>
      <c r="PGJ80" s="242"/>
      <c r="PGK80" s="242"/>
      <c r="PGL80" s="242"/>
      <c r="PGM80" s="242"/>
      <c r="PGN80" s="242"/>
      <c r="PGO80" s="242"/>
      <c r="PGP80" s="242"/>
      <c r="PGQ80" s="242"/>
      <c r="PGR80" s="242"/>
      <c r="PGS80" s="242"/>
      <c r="PGT80" s="242"/>
      <c r="PGU80" s="242"/>
      <c r="PGV80" s="242"/>
      <c r="PGW80" s="242"/>
      <c r="PGX80" s="242"/>
      <c r="PGY80" s="242"/>
      <c r="PGZ80" s="242"/>
      <c r="PHA80" s="242"/>
      <c r="PHB80" s="242"/>
      <c r="PHC80" s="242"/>
      <c r="PHD80" s="242"/>
      <c r="PHE80" s="242"/>
      <c r="PHF80" s="242"/>
      <c r="PHG80" s="242"/>
      <c r="PHH80" s="242"/>
      <c r="PHI80" s="242"/>
      <c r="PHJ80" s="242"/>
      <c r="PHK80" s="242"/>
      <c r="PHL80" s="242"/>
      <c r="PHM80" s="242"/>
      <c r="PHN80" s="242"/>
      <c r="PHO80" s="242"/>
      <c r="PHP80" s="242"/>
      <c r="PHQ80" s="242"/>
      <c r="PHR80" s="242"/>
      <c r="PHS80" s="242"/>
      <c r="PHT80" s="242"/>
      <c r="PHU80" s="242"/>
      <c r="PHV80" s="242"/>
      <c r="PHW80" s="242"/>
      <c r="PHX80" s="242"/>
      <c r="PHY80" s="242"/>
      <c r="PHZ80" s="242"/>
      <c r="PIA80" s="242"/>
      <c r="PIB80" s="242"/>
      <c r="PIC80" s="242"/>
      <c r="PID80" s="242"/>
      <c r="PIE80" s="242"/>
      <c r="PIF80" s="242"/>
      <c r="PIG80" s="242"/>
      <c r="PIH80" s="242"/>
      <c r="PII80" s="242"/>
      <c r="PIJ80" s="242"/>
      <c r="PIK80" s="242"/>
      <c r="PIL80" s="242"/>
      <c r="PIM80" s="242"/>
      <c r="PIN80" s="242"/>
      <c r="PIO80" s="242"/>
      <c r="PIP80" s="242"/>
      <c r="PIQ80" s="242"/>
      <c r="PIR80" s="242"/>
      <c r="PIS80" s="242"/>
      <c r="PIT80" s="242"/>
      <c r="PIU80" s="242"/>
      <c r="PIV80" s="242"/>
      <c r="PIW80" s="242"/>
      <c r="PIX80" s="242"/>
      <c r="PIY80" s="242"/>
      <c r="PIZ80" s="242"/>
      <c r="PJA80" s="242"/>
      <c r="PJB80" s="242"/>
      <c r="PJC80" s="242"/>
      <c r="PJD80" s="242"/>
      <c r="PJE80" s="242"/>
      <c r="PJF80" s="242"/>
      <c r="PJG80" s="242"/>
      <c r="PJH80" s="242"/>
      <c r="PJI80" s="242"/>
      <c r="PJJ80" s="242"/>
      <c r="PJK80" s="242"/>
      <c r="PJL80" s="242"/>
      <c r="PJM80" s="242"/>
      <c r="PJN80" s="242"/>
      <c r="PJO80" s="242"/>
      <c r="PJP80" s="242"/>
      <c r="PJQ80" s="242"/>
      <c r="PJR80" s="242"/>
      <c r="PJS80" s="242"/>
      <c r="PJT80" s="242"/>
      <c r="PJU80" s="242"/>
      <c r="PJV80" s="242"/>
      <c r="PJW80" s="242"/>
      <c r="PJX80" s="242"/>
      <c r="PJY80" s="242"/>
      <c r="PJZ80" s="242"/>
      <c r="PKA80" s="242"/>
      <c r="PKB80" s="242"/>
      <c r="PKC80" s="242"/>
      <c r="PKD80" s="242"/>
      <c r="PKE80" s="242"/>
      <c r="PKF80" s="242"/>
      <c r="PKG80" s="242"/>
      <c r="PKH80" s="242"/>
      <c r="PKI80" s="242"/>
      <c r="PKJ80" s="242"/>
      <c r="PKK80" s="242"/>
      <c r="PKL80" s="242"/>
      <c r="PKM80" s="242"/>
      <c r="PKN80" s="242"/>
      <c r="PKO80" s="242"/>
      <c r="PKP80" s="242"/>
      <c r="PKQ80" s="242"/>
      <c r="PKR80" s="242"/>
      <c r="PKS80" s="242"/>
      <c r="PKT80" s="242"/>
      <c r="PKU80" s="242"/>
      <c r="PKV80" s="242"/>
      <c r="PKW80" s="242"/>
      <c r="PKX80" s="242"/>
      <c r="PKY80" s="242"/>
      <c r="PKZ80" s="242"/>
      <c r="PLA80" s="242"/>
      <c r="PLB80" s="242"/>
      <c r="PLC80" s="242"/>
      <c r="PLD80" s="242"/>
      <c r="PLE80" s="242"/>
      <c r="PLF80" s="242"/>
      <c r="PLG80" s="242"/>
      <c r="PLH80" s="242"/>
      <c r="PLI80" s="242"/>
      <c r="PLJ80" s="242"/>
      <c r="PLK80" s="242"/>
      <c r="PLL80" s="242"/>
      <c r="PLM80" s="242"/>
      <c r="PLN80" s="242"/>
      <c r="PLO80" s="242"/>
      <c r="PLP80" s="242"/>
      <c r="PLQ80" s="242"/>
      <c r="PLR80" s="242"/>
      <c r="PLS80" s="242"/>
      <c r="PLT80" s="242"/>
      <c r="PLU80" s="242"/>
      <c r="PLV80" s="242"/>
      <c r="PLW80" s="242"/>
      <c r="PLX80" s="242"/>
      <c r="PLY80" s="242"/>
      <c r="PLZ80" s="242"/>
      <c r="PMA80" s="242"/>
      <c r="PMB80" s="242"/>
      <c r="PMC80" s="242"/>
      <c r="PMD80" s="242"/>
      <c r="PME80" s="242"/>
      <c r="PMF80" s="242"/>
      <c r="PMG80" s="242"/>
      <c r="PMH80" s="242"/>
      <c r="PMI80" s="242"/>
      <c r="PMJ80" s="242"/>
      <c r="PMK80" s="242"/>
      <c r="PML80" s="242"/>
      <c r="PMM80" s="242"/>
      <c r="PMN80" s="242"/>
      <c r="PMO80" s="242"/>
      <c r="PMP80" s="242"/>
      <c r="PMQ80" s="242"/>
      <c r="PMR80" s="242"/>
      <c r="PMS80" s="242"/>
      <c r="PMT80" s="242"/>
      <c r="PMU80" s="242"/>
      <c r="PMV80" s="242"/>
      <c r="PMW80" s="242"/>
      <c r="PMX80" s="242"/>
      <c r="PMY80" s="242"/>
      <c r="PMZ80" s="242"/>
      <c r="PNA80" s="242"/>
      <c r="PNB80" s="242"/>
      <c r="PNC80" s="242"/>
      <c r="PND80" s="242"/>
      <c r="PNE80" s="242"/>
      <c r="PNF80" s="242"/>
      <c r="PNG80" s="242"/>
      <c r="PNH80" s="242"/>
      <c r="PNI80" s="242"/>
      <c r="PNJ80" s="242"/>
      <c r="PNK80" s="242"/>
      <c r="PNL80" s="242"/>
      <c r="PNM80" s="242"/>
      <c r="PNN80" s="242"/>
      <c r="PNO80" s="242"/>
      <c r="PNP80" s="242"/>
      <c r="PNQ80" s="242"/>
      <c r="PNR80" s="242"/>
      <c r="PNS80" s="242"/>
      <c r="PNT80" s="242"/>
      <c r="PNU80" s="242"/>
      <c r="PNV80" s="242"/>
      <c r="PNW80" s="242"/>
      <c r="PNX80" s="242"/>
      <c r="PNY80" s="242"/>
      <c r="PNZ80" s="242"/>
      <c r="POA80" s="242"/>
      <c r="POB80" s="242"/>
      <c r="POC80" s="242"/>
      <c r="POD80" s="242"/>
      <c r="POE80" s="242"/>
      <c r="POF80" s="242"/>
      <c r="POG80" s="242"/>
      <c r="POH80" s="242"/>
      <c r="POI80" s="242"/>
      <c r="POJ80" s="242"/>
      <c r="POK80" s="242"/>
      <c r="POL80" s="242"/>
      <c r="POM80" s="242"/>
      <c r="PON80" s="242"/>
      <c r="POO80" s="242"/>
      <c r="POP80" s="242"/>
      <c r="POQ80" s="242"/>
      <c r="POR80" s="242"/>
      <c r="POS80" s="242"/>
      <c r="POT80" s="242"/>
      <c r="POU80" s="242"/>
      <c r="POV80" s="242"/>
      <c r="POW80" s="242"/>
      <c r="POX80" s="242"/>
      <c r="POY80" s="242"/>
      <c r="POZ80" s="242"/>
      <c r="PPA80" s="242"/>
      <c r="PPB80" s="242"/>
      <c r="PPC80" s="242"/>
      <c r="PPD80" s="242"/>
      <c r="PPE80" s="242"/>
      <c r="PPF80" s="242"/>
      <c r="PPG80" s="242"/>
      <c r="PPH80" s="242"/>
      <c r="PPI80" s="242"/>
      <c r="PPJ80" s="242"/>
      <c r="PPK80" s="242"/>
      <c r="PPL80" s="242"/>
      <c r="PPM80" s="242"/>
      <c r="PPN80" s="242"/>
      <c r="PPO80" s="242"/>
      <c r="PPP80" s="242"/>
      <c r="PPQ80" s="242"/>
      <c r="PPR80" s="242"/>
      <c r="PPS80" s="242"/>
      <c r="PPT80" s="242"/>
      <c r="PPU80" s="242"/>
      <c r="PPV80" s="242"/>
      <c r="PPW80" s="242"/>
      <c r="PPX80" s="242"/>
      <c r="PPY80" s="242"/>
      <c r="PPZ80" s="242"/>
      <c r="PQA80" s="242"/>
      <c r="PQB80" s="242"/>
      <c r="PQC80" s="242"/>
      <c r="PQD80" s="242"/>
      <c r="PQE80" s="242"/>
      <c r="PQF80" s="242"/>
      <c r="PQG80" s="242"/>
      <c r="PQH80" s="242"/>
      <c r="PQI80" s="242"/>
      <c r="PQJ80" s="242"/>
      <c r="PQK80" s="242"/>
      <c r="PQL80" s="242"/>
      <c r="PQM80" s="242"/>
      <c r="PQN80" s="242"/>
      <c r="PQO80" s="242"/>
      <c r="PQP80" s="242"/>
      <c r="PQQ80" s="242"/>
      <c r="PQR80" s="242"/>
      <c r="PQS80" s="242"/>
      <c r="PQT80" s="242"/>
      <c r="PQU80" s="242"/>
      <c r="PQV80" s="242"/>
      <c r="PQW80" s="242"/>
      <c r="PQX80" s="242"/>
      <c r="PQY80" s="242"/>
      <c r="PQZ80" s="242"/>
      <c r="PRA80" s="242"/>
      <c r="PRB80" s="242"/>
      <c r="PRC80" s="242"/>
      <c r="PRD80" s="242"/>
      <c r="PRE80" s="242"/>
      <c r="PRF80" s="242"/>
      <c r="PRG80" s="242"/>
      <c r="PRH80" s="242"/>
      <c r="PRI80" s="242"/>
      <c r="PRJ80" s="242"/>
      <c r="PRK80" s="242"/>
      <c r="PRL80" s="242"/>
      <c r="PRM80" s="242"/>
      <c r="PRN80" s="242"/>
      <c r="PRO80" s="242"/>
      <c r="PRP80" s="242"/>
      <c r="PRQ80" s="242"/>
      <c r="PRR80" s="242"/>
      <c r="PRS80" s="242"/>
      <c r="PRT80" s="242"/>
      <c r="PRU80" s="242"/>
      <c r="PRV80" s="242"/>
      <c r="PRW80" s="242"/>
      <c r="PRX80" s="242"/>
      <c r="PRY80" s="242"/>
      <c r="PRZ80" s="242"/>
      <c r="PSA80" s="242"/>
      <c r="PSB80" s="242"/>
      <c r="PSC80" s="242"/>
      <c r="PSD80" s="242"/>
      <c r="PSE80" s="242"/>
      <c r="PSF80" s="242"/>
      <c r="PSG80" s="242"/>
      <c r="PSH80" s="242"/>
      <c r="PSI80" s="242"/>
      <c r="PSJ80" s="242"/>
      <c r="PSK80" s="242"/>
      <c r="PSL80" s="242"/>
      <c r="PSM80" s="242"/>
      <c r="PSN80" s="242"/>
      <c r="PSO80" s="242"/>
      <c r="PSP80" s="242"/>
      <c r="PSQ80" s="242"/>
      <c r="PSR80" s="242"/>
      <c r="PSS80" s="242"/>
      <c r="PST80" s="242"/>
      <c r="PSU80" s="242"/>
      <c r="PSV80" s="242"/>
      <c r="PSW80" s="242"/>
      <c r="PSX80" s="242"/>
      <c r="PSY80" s="242"/>
      <c r="PSZ80" s="242"/>
      <c r="PTA80" s="242"/>
      <c r="PTB80" s="242"/>
      <c r="PTC80" s="242"/>
      <c r="PTD80" s="242"/>
      <c r="PTE80" s="242"/>
      <c r="PTF80" s="242"/>
      <c r="PTG80" s="242"/>
      <c r="PTH80" s="242"/>
      <c r="PTI80" s="242"/>
      <c r="PTJ80" s="242"/>
      <c r="PTK80" s="242"/>
      <c r="PTL80" s="242"/>
      <c r="PTM80" s="242"/>
      <c r="PTN80" s="242"/>
      <c r="PTO80" s="242"/>
      <c r="PTP80" s="242"/>
      <c r="PTQ80" s="242"/>
      <c r="PTR80" s="242"/>
      <c r="PTS80" s="242"/>
      <c r="PTT80" s="242"/>
      <c r="PTU80" s="242"/>
      <c r="PTV80" s="242"/>
      <c r="PTW80" s="242"/>
      <c r="PTX80" s="242"/>
      <c r="PTY80" s="242"/>
      <c r="PTZ80" s="242"/>
      <c r="PUA80" s="242"/>
      <c r="PUB80" s="242"/>
      <c r="PUC80" s="242"/>
      <c r="PUD80" s="242"/>
      <c r="PUE80" s="242"/>
      <c r="PUF80" s="242"/>
      <c r="PUG80" s="242"/>
      <c r="PUH80" s="242"/>
      <c r="PUI80" s="242"/>
      <c r="PUJ80" s="242"/>
      <c r="PUK80" s="242"/>
      <c r="PUL80" s="242"/>
      <c r="PUM80" s="242"/>
      <c r="PUN80" s="242"/>
      <c r="PUO80" s="242"/>
      <c r="PUP80" s="242"/>
      <c r="PUQ80" s="242"/>
      <c r="PUR80" s="242"/>
      <c r="PUS80" s="242"/>
      <c r="PUT80" s="242"/>
      <c r="PUU80" s="242"/>
      <c r="PUV80" s="242"/>
      <c r="PUW80" s="242"/>
      <c r="PUX80" s="242"/>
      <c r="PUY80" s="242"/>
      <c r="PUZ80" s="242"/>
      <c r="PVA80" s="242"/>
      <c r="PVB80" s="242"/>
      <c r="PVC80" s="242"/>
      <c r="PVD80" s="242"/>
      <c r="PVE80" s="242"/>
      <c r="PVF80" s="242"/>
      <c r="PVG80" s="242"/>
      <c r="PVH80" s="242"/>
      <c r="PVI80" s="242"/>
      <c r="PVJ80" s="242"/>
      <c r="PVK80" s="242"/>
      <c r="PVL80" s="242"/>
      <c r="PVM80" s="242"/>
      <c r="PVN80" s="242"/>
      <c r="PVO80" s="242"/>
      <c r="PVP80" s="242"/>
      <c r="PVQ80" s="242"/>
      <c r="PVR80" s="242"/>
      <c r="PVS80" s="242"/>
      <c r="PVT80" s="242"/>
      <c r="PVU80" s="242"/>
      <c r="PVV80" s="242"/>
      <c r="PVW80" s="242"/>
      <c r="PVX80" s="242"/>
      <c r="PVY80" s="242"/>
      <c r="PVZ80" s="242"/>
      <c r="PWA80" s="242"/>
      <c r="PWB80" s="242"/>
      <c r="PWC80" s="242"/>
      <c r="PWD80" s="242"/>
      <c r="PWE80" s="242"/>
      <c r="PWF80" s="242"/>
      <c r="PWG80" s="242"/>
      <c r="PWH80" s="242"/>
      <c r="PWI80" s="242"/>
      <c r="PWJ80" s="242"/>
      <c r="PWK80" s="242"/>
      <c r="PWL80" s="242"/>
      <c r="PWM80" s="242"/>
      <c r="PWN80" s="242"/>
      <c r="PWO80" s="242"/>
      <c r="PWP80" s="242"/>
      <c r="PWQ80" s="242"/>
      <c r="PWR80" s="242"/>
      <c r="PWS80" s="242"/>
      <c r="PWT80" s="242"/>
      <c r="PWU80" s="242"/>
      <c r="PWV80" s="242"/>
      <c r="PWW80" s="242"/>
      <c r="PWX80" s="242"/>
      <c r="PWY80" s="242"/>
      <c r="PWZ80" s="242"/>
      <c r="PXA80" s="242"/>
      <c r="PXB80" s="242"/>
      <c r="PXC80" s="242"/>
      <c r="PXD80" s="242"/>
      <c r="PXE80" s="242"/>
      <c r="PXF80" s="242"/>
      <c r="PXG80" s="242"/>
      <c r="PXH80" s="242"/>
      <c r="PXI80" s="242"/>
      <c r="PXJ80" s="242"/>
      <c r="PXK80" s="242"/>
      <c r="PXL80" s="242"/>
      <c r="PXM80" s="242"/>
      <c r="PXN80" s="242"/>
      <c r="PXO80" s="242"/>
      <c r="PXP80" s="242"/>
      <c r="PXQ80" s="242"/>
      <c r="PXR80" s="242"/>
      <c r="PXS80" s="242"/>
      <c r="PXT80" s="242"/>
      <c r="PXU80" s="242"/>
      <c r="PXV80" s="242"/>
      <c r="PXW80" s="242"/>
      <c r="PXX80" s="242"/>
      <c r="PXY80" s="242"/>
      <c r="PXZ80" s="242"/>
      <c r="PYA80" s="242"/>
      <c r="PYB80" s="242"/>
      <c r="PYC80" s="242"/>
      <c r="PYD80" s="242"/>
      <c r="PYE80" s="242"/>
      <c r="PYF80" s="242"/>
      <c r="PYG80" s="242"/>
      <c r="PYH80" s="242"/>
      <c r="PYI80" s="242"/>
      <c r="PYJ80" s="242"/>
      <c r="PYK80" s="242"/>
      <c r="PYL80" s="242"/>
      <c r="PYM80" s="242"/>
      <c r="PYN80" s="242"/>
      <c r="PYO80" s="242"/>
      <c r="PYP80" s="242"/>
      <c r="PYQ80" s="242"/>
      <c r="PYR80" s="242"/>
      <c r="PYS80" s="242"/>
      <c r="PYT80" s="242"/>
      <c r="PYU80" s="242"/>
      <c r="PYV80" s="242"/>
      <c r="PYW80" s="242"/>
      <c r="PYX80" s="242"/>
      <c r="PYY80" s="242"/>
      <c r="PYZ80" s="242"/>
      <c r="PZA80" s="242"/>
      <c r="PZB80" s="242"/>
      <c r="PZC80" s="242"/>
      <c r="PZD80" s="242"/>
      <c r="PZE80" s="242"/>
      <c r="PZF80" s="242"/>
      <c r="PZG80" s="242"/>
      <c r="PZH80" s="242"/>
      <c r="PZI80" s="242"/>
      <c r="PZJ80" s="242"/>
      <c r="PZK80" s="242"/>
      <c r="PZL80" s="242"/>
      <c r="PZM80" s="242"/>
      <c r="PZN80" s="242"/>
      <c r="PZO80" s="242"/>
      <c r="PZP80" s="242"/>
      <c r="PZQ80" s="242"/>
      <c r="PZR80" s="242"/>
      <c r="PZS80" s="242"/>
      <c r="PZT80" s="242"/>
      <c r="PZU80" s="242"/>
      <c r="PZV80" s="242"/>
      <c r="PZW80" s="242"/>
      <c r="PZX80" s="242"/>
      <c r="PZY80" s="242"/>
      <c r="PZZ80" s="242"/>
      <c r="QAA80" s="242"/>
      <c r="QAB80" s="242"/>
      <c r="QAC80" s="242"/>
      <c r="QAD80" s="242"/>
      <c r="QAE80" s="242"/>
      <c r="QAF80" s="242"/>
      <c r="QAG80" s="242"/>
      <c r="QAH80" s="242"/>
      <c r="QAI80" s="242"/>
      <c r="QAJ80" s="242"/>
      <c r="QAK80" s="242"/>
      <c r="QAL80" s="242"/>
      <c r="QAM80" s="242"/>
      <c r="QAN80" s="242"/>
      <c r="QAO80" s="242"/>
      <c r="QAP80" s="242"/>
      <c r="QAQ80" s="242"/>
      <c r="QAR80" s="242"/>
      <c r="QAS80" s="242"/>
      <c r="QAT80" s="242"/>
      <c r="QAU80" s="242"/>
      <c r="QAV80" s="242"/>
      <c r="QAW80" s="242"/>
      <c r="QAX80" s="242"/>
      <c r="QAY80" s="242"/>
      <c r="QAZ80" s="242"/>
      <c r="QBA80" s="242"/>
      <c r="QBB80" s="242"/>
      <c r="QBC80" s="242"/>
      <c r="QBD80" s="242"/>
      <c r="QBE80" s="242"/>
      <c r="QBF80" s="242"/>
      <c r="QBG80" s="242"/>
      <c r="QBH80" s="242"/>
      <c r="QBI80" s="242"/>
      <c r="QBJ80" s="242"/>
      <c r="QBK80" s="242"/>
      <c r="QBL80" s="242"/>
      <c r="QBM80" s="242"/>
      <c r="QBN80" s="242"/>
      <c r="QBO80" s="242"/>
      <c r="QBP80" s="242"/>
      <c r="QBQ80" s="242"/>
      <c r="QBR80" s="242"/>
      <c r="QBS80" s="242"/>
      <c r="QBT80" s="242"/>
      <c r="QBU80" s="242"/>
      <c r="QBV80" s="242"/>
      <c r="QBW80" s="242"/>
      <c r="QBX80" s="242"/>
      <c r="QBY80" s="242"/>
      <c r="QBZ80" s="242"/>
      <c r="QCA80" s="242"/>
      <c r="QCB80" s="242"/>
      <c r="QCC80" s="242"/>
      <c r="QCD80" s="242"/>
      <c r="QCE80" s="242"/>
      <c r="QCF80" s="242"/>
      <c r="QCG80" s="242"/>
      <c r="QCH80" s="242"/>
      <c r="QCI80" s="242"/>
      <c r="QCJ80" s="242"/>
      <c r="QCK80" s="242"/>
      <c r="QCL80" s="242"/>
      <c r="QCM80" s="242"/>
      <c r="QCN80" s="242"/>
      <c r="QCO80" s="242"/>
      <c r="QCP80" s="242"/>
      <c r="QCQ80" s="242"/>
      <c r="QCR80" s="242"/>
      <c r="QCS80" s="242"/>
      <c r="QCT80" s="242"/>
      <c r="QCU80" s="242"/>
      <c r="QCV80" s="242"/>
      <c r="QCW80" s="242"/>
      <c r="QCX80" s="242"/>
      <c r="QCY80" s="242"/>
      <c r="QCZ80" s="242"/>
      <c r="QDA80" s="242"/>
      <c r="QDB80" s="242"/>
      <c r="QDC80" s="242"/>
      <c r="QDD80" s="242"/>
      <c r="QDE80" s="242"/>
      <c r="QDF80" s="242"/>
      <c r="QDG80" s="242"/>
      <c r="QDH80" s="242"/>
      <c r="QDI80" s="242"/>
      <c r="QDJ80" s="242"/>
      <c r="QDK80" s="242"/>
      <c r="QDL80" s="242"/>
      <c r="QDM80" s="242"/>
      <c r="QDN80" s="242"/>
      <c r="QDO80" s="242"/>
      <c r="QDP80" s="242"/>
      <c r="QDQ80" s="242"/>
      <c r="QDR80" s="242"/>
      <c r="QDS80" s="242"/>
      <c r="QDT80" s="242"/>
      <c r="QDU80" s="242"/>
      <c r="QDV80" s="242"/>
      <c r="QDW80" s="242"/>
      <c r="QDX80" s="242"/>
      <c r="QDY80" s="242"/>
      <c r="QDZ80" s="242"/>
      <c r="QEA80" s="242"/>
      <c r="QEB80" s="242"/>
      <c r="QEC80" s="242"/>
      <c r="QED80" s="242"/>
      <c r="QEE80" s="242"/>
      <c r="QEF80" s="242"/>
      <c r="QEG80" s="242"/>
      <c r="QEH80" s="242"/>
      <c r="QEI80" s="242"/>
      <c r="QEJ80" s="242"/>
      <c r="QEK80" s="242"/>
      <c r="QEL80" s="242"/>
      <c r="QEM80" s="242"/>
      <c r="QEN80" s="242"/>
      <c r="QEO80" s="242"/>
      <c r="QEP80" s="242"/>
      <c r="QEQ80" s="242"/>
      <c r="QER80" s="242"/>
      <c r="QES80" s="242"/>
      <c r="QET80" s="242"/>
      <c r="QEU80" s="242"/>
      <c r="QEV80" s="242"/>
      <c r="QEW80" s="242"/>
      <c r="QEX80" s="242"/>
      <c r="QEY80" s="242"/>
      <c r="QEZ80" s="242"/>
      <c r="QFA80" s="242"/>
      <c r="QFB80" s="242"/>
      <c r="QFC80" s="242"/>
      <c r="QFD80" s="242"/>
      <c r="QFE80" s="242"/>
      <c r="QFF80" s="242"/>
      <c r="QFG80" s="242"/>
      <c r="QFH80" s="242"/>
      <c r="QFI80" s="242"/>
      <c r="QFJ80" s="242"/>
      <c r="QFK80" s="242"/>
      <c r="QFL80" s="242"/>
      <c r="QFM80" s="242"/>
      <c r="QFN80" s="242"/>
      <c r="QFO80" s="242"/>
      <c r="QFP80" s="242"/>
      <c r="QFQ80" s="242"/>
      <c r="QFR80" s="242"/>
      <c r="QFS80" s="242"/>
      <c r="QFT80" s="242"/>
      <c r="QFU80" s="242"/>
      <c r="QFV80" s="242"/>
      <c r="QFW80" s="242"/>
      <c r="QFX80" s="242"/>
      <c r="QFY80" s="242"/>
      <c r="QFZ80" s="242"/>
      <c r="QGA80" s="242"/>
      <c r="QGB80" s="242"/>
      <c r="QGC80" s="242"/>
      <c r="QGD80" s="242"/>
      <c r="QGE80" s="242"/>
      <c r="QGF80" s="242"/>
      <c r="QGG80" s="242"/>
      <c r="QGH80" s="242"/>
      <c r="QGI80" s="242"/>
      <c r="QGJ80" s="242"/>
      <c r="QGK80" s="242"/>
      <c r="QGL80" s="242"/>
      <c r="QGM80" s="242"/>
      <c r="QGN80" s="242"/>
      <c r="QGO80" s="242"/>
      <c r="QGP80" s="242"/>
      <c r="QGQ80" s="242"/>
      <c r="QGR80" s="242"/>
      <c r="QGS80" s="242"/>
      <c r="QGT80" s="242"/>
      <c r="QGU80" s="242"/>
      <c r="QGV80" s="242"/>
      <c r="QGW80" s="242"/>
      <c r="QGX80" s="242"/>
      <c r="QGY80" s="242"/>
      <c r="QGZ80" s="242"/>
      <c r="QHA80" s="242"/>
      <c r="QHB80" s="242"/>
      <c r="QHC80" s="242"/>
      <c r="QHD80" s="242"/>
      <c r="QHE80" s="242"/>
      <c r="QHF80" s="242"/>
      <c r="QHG80" s="242"/>
      <c r="QHH80" s="242"/>
      <c r="QHI80" s="242"/>
      <c r="QHJ80" s="242"/>
      <c r="QHK80" s="242"/>
      <c r="QHL80" s="242"/>
      <c r="QHM80" s="242"/>
      <c r="QHN80" s="242"/>
      <c r="QHO80" s="242"/>
      <c r="QHP80" s="242"/>
      <c r="QHQ80" s="242"/>
      <c r="QHR80" s="242"/>
      <c r="QHS80" s="242"/>
      <c r="QHT80" s="242"/>
      <c r="QHU80" s="242"/>
      <c r="QHV80" s="242"/>
      <c r="QHW80" s="242"/>
      <c r="QHX80" s="242"/>
      <c r="QHY80" s="242"/>
      <c r="QHZ80" s="242"/>
      <c r="QIA80" s="242"/>
      <c r="QIB80" s="242"/>
      <c r="QIC80" s="242"/>
      <c r="QID80" s="242"/>
      <c r="QIE80" s="242"/>
      <c r="QIF80" s="242"/>
      <c r="QIG80" s="242"/>
      <c r="QIH80" s="242"/>
      <c r="QII80" s="242"/>
      <c r="QIJ80" s="242"/>
      <c r="QIK80" s="242"/>
      <c r="QIL80" s="242"/>
      <c r="QIM80" s="242"/>
      <c r="QIN80" s="242"/>
      <c r="QIO80" s="242"/>
      <c r="QIP80" s="242"/>
      <c r="QIQ80" s="242"/>
      <c r="QIR80" s="242"/>
      <c r="QIS80" s="242"/>
      <c r="QIT80" s="242"/>
      <c r="QIU80" s="242"/>
      <c r="QIV80" s="242"/>
      <c r="QIW80" s="242"/>
      <c r="QIX80" s="242"/>
      <c r="QIY80" s="242"/>
      <c r="QIZ80" s="242"/>
      <c r="QJA80" s="242"/>
      <c r="QJB80" s="242"/>
      <c r="QJC80" s="242"/>
      <c r="QJD80" s="242"/>
      <c r="QJE80" s="242"/>
      <c r="QJF80" s="242"/>
      <c r="QJG80" s="242"/>
      <c r="QJH80" s="242"/>
      <c r="QJI80" s="242"/>
      <c r="QJJ80" s="242"/>
      <c r="QJK80" s="242"/>
      <c r="QJL80" s="242"/>
      <c r="QJM80" s="242"/>
      <c r="QJN80" s="242"/>
      <c r="QJO80" s="242"/>
      <c r="QJP80" s="242"/>
      <c r="QJQ80" s="242"/>
      <c r="QJR80" s="242"/>
      <c r="QJS80" s="242"/>
      <c r="QJT80" s="242"/>
      <c r="QJU80" s="242"/>
      <c r="QJV80" s="242"/>
      <c r="QJW80" s="242"/>
      <c r="QJX80" s="242"/>
      <c r="QJY80" s="242"/>
      <c r="QJZ80" s="242"/>
      <c r="QKA80" s="242"/>
      <c r="QKB80" s="242"/>
      <c r="QKC80" s="242"/>
      <c r="QKD80" s="242"/>
      <c r="QKE80" s="242"/>
      <c r="QKF80" s="242"/>
      <c r="QKG80" s="242"/>
      <c r="QKH80" s="242"/>
      <c r="QKI80" s="242"/>
      <c r="QKJ80" s="242"/>
      <c r="QKK80" s="242"/>
      <c r="QKL80" s="242"/>
      <c r="QKM80" s="242"/>
      <c r="QKN80" s="242"/>
      <c r="QKO80" s="242"/>
      <c r="QKP80" s="242"/>
      <c r="QKQ80" s="242"/>
      <c r="QKR80" s="242"/>
      <c r="QKS80" s="242"/>
      <c r="QKT80" s="242"/>
      <c r="QKU80" s="242"/>
      <c r="QKV80" s="242"/>
      <c r="QKW80" s="242"/>
      <c r="QKX80" s="242"/>
      <c r="QKY80" s="242"/>
      <c r="QKZ80" s="242"/>
      <c r="QLA80" s="242"/>
      <c r="QLB80" s="242"/>
      <c r="QLC80" s="242"/>
      <c r="QLD80" s="242"/>
      <c r="QLE80" s="242"/>
      <c r="QLF80" s="242"/>
      <c r="QLG80" s="242"/>
      <c r="QLH80" s="242"/>
      <c r="QLI80" s="242"/>
      <c r="QLJ80" s="242"/>
      <c r="QLK80" s="242"/>
      <c r="QLL80" s="242"/>
      <c r="QLM80" s="242"/>
      <c r="QLN80" s="242"/>
      <c r="QLO80" s="242"/>
      <c r="QLP80" s="242"/>
      <c r="QLQ80" s="242"/>
      <c r="QLR80" s="242"/>
      <c r="QLS80" s="242"/>
      <c r="QLT80" s="242"/>
      <c r="QLU80" s="242"/>
      <c r="QLV80" s="242"/>
      <c r="QLW80" s="242"/>
      <c r="QLX80" s="242"/>
      <c r="QLY80" s="242"/>
      <c r="QLZ80" s="242"/>
      <c r="QMA80" s="242"/>
      <c r="QMB80" s="242"/>
      <c r="QMC80" s="242"/>
      <c r="QMD80" s="242"/>
      <c r="QME80" s="242"/>
      <c r="QMF80" s="242"/>
      <c r="QMG80" s="242"/>
      <c r="QMH80" s="242"/>
      <c r="QMI80" s="242"/>
      <c r="QMJ80" s="242"/>
      <c r="QMK80" s="242"/>
      <c r="QML80" s="242"/>
      <c r="QMM80" s="242"/>
      <c r="QMN80" s="242"/>
      <c r="QMO80" s="242"/>
      <c r="QMP80" s="242"/>
      <c r="QMQ80" s="242"/>
      <c r="QMR80" s="242"/>
      <c r="QMS80" s="242"/>
      <c r="QMT80" s="242"/>
      <c r="QMU80" s="242"/>
      <c r="QMV80" s="242"/>
      <c r="QMW80" s="242"/>
      <c r="QMX80" s="242"/>
      <c r="QMY80" s="242"/>
      <c r="QMZ80" s="242"/>
      <c r="QNA80" s="242"/>
      <c r="QNB80" s="242"/>
      <c r="QNC80" s="242"/>
      <c r="QND80" s="242"/>
      <c r="QNE80" s="242"/>
      <c r="QNF80" s="242"/>
      <c r="QNG80" s="242"/>
      <c r="QNH80" s="242"/>
      <c r="QNI80" s="242"/>
      <c r="QNJ80" s="242"/>
      <c r="QNK80" s="242"/>
      <c r="QNL80" s="242"/>
      <c r="QNM80" s="242"/>
      <c r="QNN80" s="242"/>
      <c r="QNO80" s="242"/>
      <c r="QNP80" s="242"/>
      <c r="QNQ80" s="242"/>
      <c r="QNR80" s="242"/>
      <c r="QNS80" s="242"/>
      <c r="QNT80" s="242"/>
      <c r="QNU80" s="242"/>
      <c r="QNV80" s="242"/>
      <c r="QNW80" s="242"/>
      <c r="QNX80" s="242"/>
      <c r="QNY80" s="242"/>
      <c r="QNZ80" s="242"/>
      <c r="QOA80" s="242"/>
      <c r="QOB80" s="242"/>
      <c r="QOC80" s="242"/>
      <c r="QOD80" s="242"/>
      <c r="QOE80" s="242"/>
      <c r="QOF80" s="242"/>
      <c r="QOG80" s="242"/>
      <c r="QOH80" s="242"/>
      <c r="QOI80" s="242"/>
      <c r="QOJ80" s="242"/>
      <c r="QOK80" s="242"/>
      <c r="QOL80" s="242"/>
      <c r="QOM80" s="242"/>
      <c r="QON80" s="242"/>
      <c r="QOO80" s="242"/>
      <c r="QOP80" s="242"/>
      <c r="QOQ80" s="242"/>
      <c r="QOR80" s="242"/>
      <c r="QOS80" s="242"/>
      <c r="QOT80" s="242"/>
      <c r="QOU80" s="242"/>
      <c r="QOV80" s="242"/>
      <c r="QOW80" s="242"/>
      <c r="QOX80" s="242"/>
      <c r="QOY80" s="242"/>
      <c r="QOZ80" s="242"/>
      <c r="QPA80" s="242"/>
      <c r="QPB80" s="242"/>
      <c r="QPC80" s="242"/>
      <c r="QPD80" s="242"/>
      <c r="QPE80" s="242"/>
      <c r="QPF80" s="242"/>
      <c r="QPG80" s="242"/>
      <c r="QPH80" s="242"/>
      <c r="QPI80" s="242"/>
      <c r="QPJ80" s="242"/>
      <c r="QPK80" s="242"/>
      <c r="QPL80" s="242"/>
      <c r="QPM80" s="242"/>
      <c r="QPN80" s="242"/>
      <c r="QPO80" s="242"/>
      <c r="QPP80" s="242"/>
      <c r="QPQ80" s="242"/>
      <c r="QPR80" s="242"/>
      <c r="QPS80" s="242"/>
      <c r="QPT80" s="242"/>
      <c r="QPU80" s="242"/>
      <c r="QPV80" s="242"/>
      <c r="QPW80" s="242"/>
      <c r="QPX80" s="242"/>
      <c r="QPY80" s="242"/>
      <c r="QPZ80" s="242"/>
      <c r="QQA80" s="242"/>
      <c r="QQB80" s="242"/>
      <c r="QQC80" s="242"/>
      <c r="QQD80" s="242"/>
      <c r="QQE80" s="242"/>
      <c r="QQF80" s="242"/>
      <c r="QQG80" s="242"/>
      <c r="QQH80" s="242"/>
      <c r="QQI80" s="242"/>
      <c r="QQJ80" s="242"/>
      <c r="QQK80" s="242"/>
      <c r="QQL80" s="242"/>
      <c r="QQM80" s="242"/>
      <c r="QQN80" s="242"/>
      <c r="QQO80" s="242"/>
      <c r="QQP80" s="242"/>
      <c r="QQQ80" s="242"/>
      <c r="QQR80" s="242"/>
      <c r="QQS80" s="242"/>
      <c r="QQT80" s="242"/>
      <c r="QQU80" s="242"/>
      <c r="QQV80" s="242"/>
      <c r="QQW80" s="242"/>
      <c r="QQX80" s="242"/>
      <c r="QQY80" s="242"/>
      <c r="QQZ80" s="242"/>
      <c r="QRA80" s="242"/>
      <c r="QRB80" s="242"/>
      <c r="QRC80" s="242"/>
      <c r="QRD80" s="242"/>
      <c r="QRE80" s="242"/>
      <c r="QRF80" s="242"/>
      <c r="QRG80" s="242"/>
      <c r="QRH80" s="242"/>
      <c r="QRI80" s="242"/>
      <c r="QRJ80" s="242"/>
      <c r="QRK80" s="242"/>
      <c r="QRL80" s="242"/>
      <c r="QRM80" s="242"/>
      <c r="QRN80" s="242"/>
      <c r="QRO80" s="242"/>
      <c r="QRP80" s="242"/>
      <c r="QRQ80" s="242"/>
      <c r="QRR80" s="242"/>
      <c r="QRS80" s="242"/>
      <c r="QRT80" s="242"/>
      <c r="QRU80" s="242"/>
      <c r="QRV80" s="242"/>
      <c r="QRW80" s="242"/>
      <c r="QRX80" s="242"/>
      <c r="QRY80" s="242"/>
      <c r="QRZ80" s="242"/>
      <c r="QSA80" s="242"/>
      <c r="QSB80" s="242"/>
      <c r="QSC80" s="242"/>
      <c r="QSD80" s="242"/>
      <c r="QSE80" s="242"/>
      <c r="QSF80" s="242"/>
      <c r="QSG80" s="242"/>
      <c r="QSH80" s="242"/>
      <c r="QSI80" s="242"/>
      <c r="QSJ80" s="242"/>
      <c r="QSK80" s="242"/>
      <c r="QSL80" s="242"/>
      <c r="QSM80" s="242"/>
      <c r="QSN80" s="242"/>
      <c r="QSO80" s="242"/>
      <c r="QSP80" s="242"/>
      <c r="QSQ80" s="242"/>
      <c r="QSR80" s="242"/>
      <c r="QSS80" s="242"/>
      <c r="QST80" s="242"/>
      <c r="QSU80" s="242"/>
      <c r="QSV80" s="242"/>
      <c r="QSW80" s="242"/>
      <c r="QSX80" s="242"/>
      <c r="QSY80" s="242"/>
      <c r="QSZ80" s="242"/>
      <c r="QTA80" s="242"/>
      <c r="QTB80" s="242"/>
      <c r="QTC80" s="242"/>
      <c r="QTD80" s="242"/>
      <c r="QTE80" s="242"/>
      <c r="QTF80" s="242"/>
      <c r="QTG80" s="242"/>
      <c r="QTH80" s="242"/>
      <c r="QTI80" s="242"/>
      <c r="QTJ80" s="242"/>
      <c r="QTK80" s="242"/>
      <c r="QTL80" s="242"/>
      <c r="QTM80" s="242"/>
      <c r="QTN80" s="242"/>
      <c r="QTO80" s="242"/>
      <c r="QTP80" s="242"/>
      <c r="QTQ80" s="242"/>
      <c r="QTR80" s="242"/>
      <c r="QTS80" s="242"/>
      <c r="QTT80" s="242"/>
      <c r="QTU80" s="242"/>
      <c r="QTV80" s="242"/>
      <c r="QTW80" s="242"/>
      <c r="QTX80" s="242"/>
      <c r="QTY80" s="242"/>
      <c r="QTZ80" s="242"/>
      <c r="QUA80" s="242"/>
      <c r="QUB80" s="242"/>
      <c r="QUC80" s="242"/>
      <c r="QUD80" s="242"/>
      <c r="QUE80" s="242"/>
      <c r="QUF80" s="242"/>
      <c r="QUG80" s="242"/>
      <c r="QUH80" s="242"/>
      <c r="QUI80" s="242"/>
      <c r="QUJ80" s="242"/>
      <c r="QUK80" s="242"/>
      <c r="QUL80" s="242"/>
      <c r="QUM80" s="242"/>
      <c r="QUN80" s="242"/>
      <c r="QUO80" s="242"/>
      <c r="QUP80" s="242"/>
      <c r="QUQ80" s="242"/>
      <c r="QUR80" s="242"/>
      <c r="QUS80" s="242"/>
      <c r="QUT80" s="242"/>
      <c r="QUU80" s="242"/>
      <c r="QUV80" s="242"/>
      <c r="QUW80" s="242"/>
      <c r="QUX80" s="242"/>
      <c r="QUY80" s="242"/>
      <c r="QUZ80" s="242"/>
      <c r="QVA80" s="242"/>
      <c r="QVB80" s="242"/>
      <c r="QVC80" s="242"/>
      <c r="QVD80" s="242"/>
      <c r="QVE80" s="242"/>
      <c r="QVF80" s="242"/>
      <c r="QVG80" s="242"/>
      <c r="QVH80" s="242"/>
      <c r="QVI80" s="242"/>
      <c r="QVJ80" s="242"/>
      <c r="QVK80" s="242"/>
      <c r="QVL80" s="242"/>
      <c r="QVM80" s="242"/>
      <c r="QVN80" s="242"/>
      <c r="QVO80" s="242"/>
      <c r="QVP80" s="242"/>
      <c r="QVQ80" s="242"/>
      <c r="QVR80" s="242"/>
      <c r="QVS80" s="242"/>
      <c r="QVT80" s="242"/>
      <c r="QVU80" s="242"/>
      <c r="QVV80" s="242"/>
      <c r="QVW80" s="242"/>
      <c r="QVX80" s="242"/>
      <c r="QVY80" s="242"/>
      <c r="QVZ80" s="242"/>
      <c r="QWA80" s="242"/>
      <c r="QWB80" s="242"/>
      <c r="QWC80" s="242"/>
      <c r="QWD80" s="242"/>
      <c r="QWE80" s="242"/>
      <c r="QWF80" s="242"/>
      <c r="QWG80" s="242"/>
      <c r="QWH80" s="242"/>
      <c r="QWI80" s="242"/>
      <c r="QWJ80" s="242"/>
      <c r="QWK80" s="242"/>
      <c r="QWL80" s="242"/>
      <c r="QWM80" s="242"/>
      <c r="QWN80" s="242"/>
      <c r="QWO80" s="242"/>
      <c r="QWP80" s="242"/>
      <c r="QWQ80" s="242"/>
      <c r="QWR80" s="242"/>
      <c r="QWS80" s="242"/>
      <c r="QWT80" s="242"/>
      <c r="QWU80" s="242"/>
      <c r="QWV80" s="242"/>
      <c r="QWW80" s="242"/>
      <c r="QWX80" s="242"/>
      <c r="QWY80" s="242"/>
      <c r="QWZ80" s="242"/>
      <c r="QXA80" s="242"/>
      <c r="QXB80" s="242"/>
      <c r="QXC80" s="242"/>
      <c r="QXD80" s="242"/>
      <c r="QXE80" s="242"/>
      <c r="QXF80" s="242"/>
      <c r="QXG80" s="242"/>
      <c r="QXH80" s="242"/>
      <c r="QXI80" s="242"/>
      <c r="QXJ80" s="242"/>
      <c r="QXK80" s="242"/>
      <c r="QXL80" s="242"/>
      <c r="QXM80" s="242"/>
      <c r="QXN80" s="242"/>
      <c r="QXO80" s="242"/>
      <c r="QXP80" s="242"/>
      <c r="QXQ80" s="242"/>
      <c r="QXR80" s="242"/>
      <c r="QXS80" s="242"/>
      <c r="QXT80" s="242"/>
      <c r="QXU80" s="242"/>
      <c r="QXV80" s="242"/>
      <c r="QXW80" s="242"/>
      <c r="QXX80" s="242"/>
      <c r="QXY80" s="242"/>
      <c r="QXZ80" s="242"/>
      <c r="QYA80" s="242"/>
      <c r="QYB80" s="242"/>
      <c r="QYC80" s="242"/>
      <c r="QYD80" s="242"/>
      <c r="QYE80" s="242"/>
      <c r="QYF80" s="242"/>
      <c r="QYG80" s="242"/>
      <c r="QYH80" s="242"/>
      <c r="QYI80" s="242"/>
      <c r="QYJ80" s="242"/>
      <c r="QYK80" s="242"/>
      <c r="QYL80" s="242"/>
      <c r="QYM80" s="242"/>
      <c r="QYN80" s="242"/>
      <c r="QYO80" s="242"/>
      <c r="QYP80" s="242"/>
      <c r="QYQ80" s="242"/>
      <c r="QYR80" s="242"/>
      <c r="QYS80" s="242"/>
      <c r="QYT80" s="242"/>
      <c r="QYU80" s="242"/>
      <c r="QYV80" s="242"/>
      <c r="QYW80" s="242"/>
      <c r="QYX80" s="242"/>
      <c r="QYY80" s="242"/>
      <c r="QYZ80" s="242"/>
      <c r="QZA80" s="242"/>
      <c r="QZB80" s="242"/>
      <c r="QZC80" s="242"/>
      <c r="QZD80" s="242"/>
      <c r="QZE80" s="242"/>
      <c r="QZF80" s="242"/>
      <c r="QZG80" s="242"/>
      <c r="QZH80" s="242"/>
      <c r="QZI80" s="242"/>
      <c r="QZJ80" s="242"/>
      <c r="QZK80" s="242"/>
      <c r="QZL80" s="242"/>
      <c r="QZM80" s="242"/>
      <c r="QZN80" s="242"/>
      <c r="QZO80" s="242"/>
      <c r="QZP80" s="242"/>
      <c r="QZQ80" s="242"/>
      <c r="QZR80" s="242"/>
      <c r="QZS80" s="242"/>
      <c r="QZT80" s="242"/>
      <c r="QZU80" s="242"/>
      <c r="QZV80" s="242"/>
      <c r="QZW80" s="242"/>
      <c r="QZX80" s="242"/>
      <c r="QZY80" s="242"/>
      <c r="QZZ80" s="242"/>
      <c r="RAA80" s="242"/>
      <c r="RAB80" s="242"/>
      <c r="RAC80" s="242"/>
      <c r="RAD80" s="242"/>
      <c r="RAE80" s="242"/>
      <c r="RAF80" s="242"/>
      <c r="RAG80" s="242"/>
      <c r="RAH80" s="242"/>
      <c r="RAI80" s="242"/>
      <c r="RAJ80" s="242"/>
      <c r="RAK80" s="242"/>
      <c r="RAL80" s="242"/>
      <c r="RAM80" s="242"/>
      <c r="RAN80" s="242"/>
      <c r="RAO80" s="242"/>
      <c r="RAP80" s="242"/>
      <c r="RAQ80" s="242"/>
      <c r="RAR80" s="242"/>
      <c r="RAS80" s="242"/>
      <c r="RAT80" s="242"/>
      <c r="RAU80" s="242"/>
      <c r="RAV80" s="242"/>
      <c r="RAW80" s="242"/>
      <c r="RAX80" s="242"/>
      <c r="RAY80" s="242"/>
      <c r="RAZ80" s="242"/>
      <c r="RBA80" s="242"/>
      <c r="RBB80" s="242"/>
      <c r="RBC80" s="242"/>
      <c r="RBD80" s="242"/>
      <c r="RBE80" s="242"/>
      <c r="RBF80" s="242"/>
      <c r="RBG80" s="242"/>
      <c r="RBH80" s="242"/>
      <c r="RBI80" s="242"/>
      <c r="RBJ80" s="242"/>
      <c r="RBK80" s="242"/>
      <c r="RBL80" s="242"/>
      <c r="RBM80" s="242"/>
      <c r="RBN80" s="242"/>
      <c r="RBO80" s="242"/>
      <c r="RBP80" s="242"/>
      <c r="RBQ80" s="242"/>
      <c r="RBR80" s="242"/>
      <c r="RBS80" s="242"/>
      <c r="RBT80" s="242"/>
      <c r="RBU80" s="242"/>
      <c r="RBV80" s="242"/>
      <c r="RBW80" s="242"/>
      <c r="RBX80" s="242"/>
      <c r="RBY80" s="242"/>
      <c r="RBZ80" s="242"/>
      <c r="RCA80" s="242"/>
      <c r="RCB80" s="242"/>
      <c r="RCC80" s="242"/>
      <c r="RCD80" s="242"/>
      <c r="RCE80" s="242"/>
      <c r="RCF80" s="242"/>
      <c r="RCG80" s="242"/>
      <c r="RCH80" s="242"/>
      <c r="RCI80" s="242"/>
      <c r="RCJ80" s="242"/>
      <c r="RCK80" s="242"/>
      <c r="RCL80" s="242"/>
      <c r="RCM80" s="242"/>
      <c r="RCN80" s="242"/>
      <c r="RCO80" s="242"/>
      <c r="RCP80" s="242"/>
      <c r="RCQ80" s="242"/>
      <c r="RCR80" s="242"/>
      <c r="RCS80" s="242"/>
      <c r="RCT80" s="242"/>
      <c r="RCU80" s="242"/>
      <c r="RCV80" s="242"/>
      <c r="RCW80" s="242"/>
      <c r="RCX80" s="242"/>
      <c r="RCY80" s="242"/>
      <c r="RCZ80" s="242"/>
      <c r="RDA80" s="242"/>
      <c r="RDB80" s="242"/>
      <c r="RDC80" s="242"/>
      <c r="RDD80" s="242"/>
      <c r="RDE80" s="242"/>
      <c r="RDF80" s="242"/>
      <c r="RDG80" s="242"/>
      <c r="RDH80" s="242"/>
      <c r="RDI80" s="242"/>
      <c r="RDJ80" s="242"/>
      <c r="RDK80" s="242"/>
      <c r="RDL80" s="242"/>
      <c r="RDM80" s="242"/>
      <c r="RDN80" s="242"/>
      <c r="RDO80" s="242"/>
      <c r="RDP80" s="242"/>
      <c r="RDQ80" s="242"/>
      <c r="RDR80" s="242"/>
      <c r="RDS80" s="242"/>
      <c r="RDT80" s="242"/>
      <c r="RDU80" s="242"/>
      <c r="RDV80" s="242"/>
      <c r="RDW80" s="242"/>
      <c r="RDX80" s="242"/>
      <c r="RDY80" s="242"/>
      <c r="RDZ80" s="242"/>
      <c r="REA80" s="242"/>
      <c r="REB80" s="242"/>
      <c r="REC80" s="242"/>
      <c r="RED80" s="242"/>
      <c r="REE80" s="242"/>
      <c r="REF80" s="242"/>
      <c r="REG80" s="242"/>
      <c r="REH80" s="242"/>
      <c r="REI80" s="242"/>
      <c r="REJ80" s="242"/>
      <c r="REK80" s="242"/>
      <c r="REL80" s="242"/>
      <c r="REM80" s="242"/>
      <c r="REN80" s="242"/>
      <c r="REO80" s="242"/>
      <c r="REP80" s="242"/>
      <c r="REQ80" s="242"/>
      <c r="RER80" s="242"/>
      <c r="RES80" s="242"/>
      <c r="RET80" s="242"/>
      <c r="REU80" s="242"/>
      <c r="REV80" s="242"/>
      <c r="REW80" s="242"/>
      <c r="REX80" s="242"/>
      <c r="REY80" s="242"/>
      <c r="REZ80" s="242"/>
      <c r="RFA80" s="242"/>
      <c r="RFB80" s="242"/>
      <c r="RFC80" s="242"/>
      <c r="RFD80" s="242"/>
      <c r="RFE80" s="242"/>
      <c r="RFF80" s="242"/>
      <c r="RFG80" s="242"/>
      <c r="RFH80" s="242"/>
      <c r="RFI80" s="242"/>
      <c r="RFJ80" s="242"/>
      <c r="RFK80" s="242"/>
      <c r="RFL80" s="242"/>
      <c r="RFM80" s="242"/>
      <c r="RFN80" s="242"/>
      <c r="RFO80" s="242"/>
      <c r="RFP80" s="242"/>
      <c r="RFQ80" s="242"/>
      <c r="RFR80" s="242"/>
      <c r="RFS80" s="242"/>
      <c r="RFT80" s="242"/>
      <c r="RFU80" s="242"/>
      <c r="RFV80" s="242"/>
      <c r="RFW80" s="242"/>
      <c r="RFX80" s="242"/>
      <c r="RFY80" s="242"/>
      <c r="RFZ80" s="242"/>
      <c r="RGA80" s="242"/>
      <c r="RGB80" s="242"/>
      <c r="RGC80" s="242"/>
      <c r="RGD80" s="242"/>
      <c r="RGE80" s="242"/>
      <c r="RGF80" s="242"/>
      <c r="RGG80" s="242"/>
      <c r="RGH80" s="242"/>
      <c r="RGI80" s="242"/>
      <c r="RGJ80" s="242"/>
      <c r="RGK80" s="242"/>
      <c r="RGL80" s="242"/>
      <c r="RGM80" s="242"/>
      <c r="RGN80" s="242"/>
      <c r="RGO80" s="242"/>
      <c r="RGP80" s="242"/>
      <c r="RGQ80" s="242"/>
      <c r="RGR80" s="242"/>
      <c r="RGS80" s="242"/>
      <c r="RGT80" s="242"/>
      <c r="RGU80" s="242"/>
      <c r="RGV80" s="242"/>
      <c r="RGW80" s="242"/>
      <c r="RGX80" s="242"/>
      <c r="RGY80" s="242"/>
      <c r="RGZ80" s="242"/>
      <c r="RHA80" s="242"/>
      <c r="RHB80" s="242"/>
      <c r="RHC80" s="242"/>
      <c r="RHD80" s="242"/>
      <c r="RHE80" s="242"/>
      <c r="RHF80" s="242"/>
      <c r="RHG80" s="242"/>
      <c r="RHH80" s="242"/>
      <c r="RHI80" s="242"/>
      <c r="RHJ80" s="242"/>
      <c r="RHK80" s="242"/>
      <c r="RHL80" s="242"/>
      <c r="RHM80" s="242"/>
      <c r="RHN80" s="242"/>
      <c r="RHO80" s="242"/>
      <c r="RHP80" s="242"/>
      <c r="RHQ80" s="242"/>
      <c r="RHR80" s="242"/>
      <c r="RHS80" s="242"/>
      <c r="RHT80" s="242"/>
      <c r="RHU80" s="242"/>
      <c r="RHV80" s="242"/>
      <c r="RHW80" s="242"/>
      <c r="RHX80" s="242"/>
      <c r="RHY80" s="242"/>
      <c r="RHZ80" s="242"/>
      <c r="RIA80" s="242"/>
      <c r="RIB80" s="242"/>
      <c r="RIC80" s="242"/>
      <c r="RID80" s="242"/>
      <c r="RIE80" s="242"/>
      <c r="RIF80" s="242"/>
      <c r="RIG80" s="242"/>
      <c r="RIH80" s="242"/>
      <c r="RII80" s="242"/>
      <c r="RIJ80" s="242"/>
      <c r="RIK80" s="242"/>
      <c r="RIL80" s="242"/>
      <c r="RIM80" s="242"/>
      <c r="RIN80" s="242"/>
      <c r="RIO80" s="242"/>
      <c r="RIP80" s="242"/>
      <c r="RIQ80" s="242"/>
      <c r="RIR80" s="242"/>
      <c r="RIS80" s="242"/>
      <c r="RIT80" s="242"/>
      <c r="RIU80" s="242"/>
      <c r="RIV80" s="242"/>
      <c r="RIW80" s="242"/>
      <c r="RIX80" s="242"/>
      <c r="RIY80" s="242"/>
      <c r="RIZ80" s="242"/>
      <c r="RJA80" s="242"/>
      <c r="RJB80" s="242"/>
      <c r="RJC80" s="242"/>
      <c r="RJD80" s="242"/>
      <c r="RJE80" s="242"/>
      <c r="RJF80" s="242"/>
      <c r="RJG80" s="242"/>
      <c r="RJH80" s="242"/>
      <c r="RJI80" s="242"/>
      <c r="RJJ80" s="242"/>
      <c r="RJK80" s="242"/>
      <c r="RJL80" s="242"/>
      <c r="RJM80" s="242"/>
      <c r="RJN80" s="242"/>
      <c r="RJO80" s="242"/>
      <c r="RJP80" s="242"/>
      <c r="RJQ80" s="242"/>
      <c r="RJR80" s="242"/>
      <c r="RJS80" s="242"/>
      <c r="RJT80" s="242"/>
      <c r="RJU80" s="242"/>
      <c r="RJV80" s="242"/>
      <c r="RJW80" s="242"/>
      <c r="RJX80" s="242"/>
      <c r="RJY80" s="242"/>
      <c r="RJZ80" s="242"/>
      <c r="RKA80" s="242"/>
      <c r="RKB80" s="242"/>
      <c r="RKC80" s="242"/>
      <c r="RKD80" s="242"/>
      <c r="RKE80" s="242"/>
      <c r="RKF80" s="242"/>
      <c r="RKG80" s="242"/>
      <c r="RKH80" s="242"/>
      <c r="RKI80" s="242"/>
      <c r="RKJ80" s="242"/>
      <c r="RKK80" s="242"/>
      <c r="RKL80" s="242"/>
      <c r="RKM80" s="242"/>
      <c r="RKN80" s="242"/>
      <c r="RKO80" s="242"/>
      <c r="RKP80" s="242"/>
      <c r="RKQ80" s="242"/>
      <c r="RKR80" s="242"/>
      <c r="RKS80" s="242"/>
      <c r="RKT80" s="242"/>
      <c r="RKU80" s="242"/>
      <c r="RKV80" s="242"/>
      <c r="RKW80" s="242"/>
      <c r="RKX80" s="242"/>
      <c r="RKY80" s="242"/>
      <c r="RKZ80" s="242"/>
      <c r="RLA80" s="242"/>
      <c r="RLB80" s="242"/>
      <c r="RLC80" s="242"/>
      <c r="RLD80" s="242"/>
      <c r="RLE80" s="242"/>
      <c r="RLF80" s="242"/>
      <c r="RLG80" s="242"/>
      <c r="RLH80" s="242"/>
      <c r="RLI80" s="242"/>
      <c r="RLJ80" s="242"/>
      <c r="RLK80" s="242"/>
      <c r="RLL80" s="242"/>
      <c r="RLM80" s="242"/>
      <c r="RLN80" s="242"/>
      <c r="RLO80" s="242"/>
      <c r="RLP80" s="242"/>
      <c r="RLQ80" s="242"/>
      <c r="RLR80" s="242"/>
      <c r="RLS80" s="242"/>
      <c r="RLT80" s="242"/>
      <c r="RLU80" s="242"/>
      <c r="RLV80" s="242"/>
      <c r="RLW80" s="242"/>
      <c r="RLX80" s="242"/>
      <c r="RLY80" s="242"/>
      <c r="RLZ80" s="242"/>
      <c r="RMA80" s="242"/>
      <c r="RMB80" s="242"/>
      <c r="RMC80" s="242"/>
      <c r="RMD80" s="242"/>
      <c r="RME80" s="242"/>
      <c r="RMF80" s="242"/>
      <c r="RMG80" s="242"/>
      <c r="RMH80" s="242"/>
      <c r="RMI80" s="242"/>
      <c r="RMJ80" s="242"/>
      <c r="RMK80" s="242"/>
      <c r="RML80" s="242"/>
      <c r="RMM80" s="242"/>
      <c r="RMN80" s="242"/>
      <c r="RMO80" s="242"/>
      <c r="RMP80" s="242"/>
      <c r="RMQ80" s="242"/>
      <c r="RMR80" s="242"/>
      <c r="RMS80" s="242"/>
      <c r="RMT80" s="242"/>
      <c r="RMU80" s="242"/>
      <c r="RMV80" s="242"/>
      <c r="RMW80" s="242"/>
      <c r="RMX80" s="242"/>
      <c r="RMY80" s="242"/>
      <c r="RMZ80" s="242"/>
      <c r="RNA80" s="242"/>
      <c r="RNB80" s="242"/>
      <c r="RNC80" s="242"/>
      <c r="RND80" s="242"/>
      <c r="RNE80" s="242"/>
      <c r="RNF80" s="242"/>
      <c r="RNG80" s="242"/>
      <c r="RNH80" s="242"/>
      <c r="RNI80" s="242"/>
      <c r="RNJ80" s="242"/>
      <c r="RNK80" s="242"/>
      <c r="RNL80" s="242"/>
      <c r="RNM80" s="242"/>
      <c r="RNN80" s="242"/>
      <c r="RNO80" s="242"/>
      <c r="RNP80" s="242"/>
      <c r="RNQ80" s="242"/>
      <c r="RNR80" s="242"/>
      <c r="RNS80" s="242"/>
      <c r="RNT80" s="242"/>
      <c r="RNU80" s="242"/>
      <c r="RNV80" s="242"/>
      <c r="RNW80" s="242"/>
      <c r="RNX80" s="242"/>
      <c r="RNY80" s="242"/>
      <c r="RNZ80" s="242"/>
      <c r="ROA80" s="242"/>
      <c r="ROB80" s="242"/>
      <c r="ROC80" s="242"/>
      <c r="ROD80" s="242"/>
      <c r="ROE80" s="242"/>
      <c r="ROF80" s="242"/>
      <c r="ROG80" s="242"/>
      <c r="ROH80" s="242"/>
      <c r="ROI80" s="242"/>
      <c r="ROJ80" s="242"/>
      <c r="ROK80" s="242"/>
      <c r="ROL80" s="242"/>
      <c r="ROM80" s="242"/>
      <c r="RON80" s="242"/>
      <c r="ROO80" s="242"/>
      <c r="ROP80" s="242"/>
      <c r="ROQ80" s="242"/>
      <c r="ROR80" s="242"/>
      <c r="ROS80" s="242"/>
      <c r="ROT80" s="242"/>
      <c r="ROU80" s="242"/>
      <c r="ROV80" s="242"/>
      <c r="ROW80" s="242"/>
      <c r="ROX80" s="242"/>
      <c r="ROY80" s="242"/>
      <c r="ROZ80" s="242"/>
      <c r="RPA80" s="242"/>
      <c r="RPB80" s="242"/>
      <c r="RPC80" s="242"/>
      <c r="RPD80" s="242"/>
      <c r="RPE80" s="242"/>
      <c r="RPF80" s="242"/>
      <c r="RPG80" s="242"/>
      <c r="RPH80" s="242"/>
      <c r="RPI80" s="242"/>
      <c r="RPJ80" s="242"/>
      <c r="RPK80" s="242"/>
      <c r="RPL80" s="242"/>
      <c r="RPM80" s="242"/>
      <c r="RPN80" s="242"/>
      <c r="RPO80" s="242"/>
      <c r="RPP80" s="242"/>
      <c r="RPQ80" s="242"/>
      <c r="RPR80" s="242"/>
      <c r="RPS80" s="242"/>
      <c r="RPT80" s="242"/>
      <c r="RPU80" s="242"/>
      <c r="RPV80" s="242"/>
      <c r="RPW80" s="242"/>
      <c r="RPX80" s="242"/>
      <c r="RPY80" s="242"/>
      <c r="RPZ80" s="242"/>
      <c r="RQA80" s="242"/>
      <c r="RQB80" s="242"/>
      <c r="RQC80" s="242"/>
      <c r="RQD80" s="242"/>
      <c r="RQE80" s="242"/>
      <c r="RQF80" s="242"/>
      <c r="RQG80" s="242"/>
      <c r="RQH80" s="242"/>
      <c r="RQI80" s="242"/>
      <c r="RQJ80" s="242"/>
      <c r="RQK80" s="242"/>
      <c r="RQL80" s="242"/>
      <c r="RQM80" s="242"/>
      <c r="RQN80" s="242"/>
      <c r="RQO80" s="242"/>
      <c r="RQP80" s="242"/>
      <c r="RQQ80" s="242"/>
      <c r="RQR80" s="242"/>
      <c r="RQS80" s="242"/>
      <c r="RQT80" s="242"/>
      <c r="RQU80" s="242"/>
      <c r="RQV80" s="242"/>
      <c r="RQW80" s="242"/>
      <c r="RQX80" s="242"/>
      <c r="RQY80" s="242"/>
      <c r="RQZ80" s="242"/>
      <c r="RRA80" s="242"/>
      <c r="RRB80" s="242"/>
      <c r="RRC80" s="242"/>
      <c r="RRD80" s="242"/>
      <c r="RRE80" s="242"/>
      <c r="RRF80" s="242"/>
      <c r="RRG80" s="242"/>
      <c r="RRH80" s="242"/>
      <c r="RRI80" s="242"/>
      <c r="RRJ80" s="242"/>
      <c r="RRK80" s="242"/>
      <c r="RRL80" s="242"/>
      <c r="RRM80" s="242"/>
      <c r="RRN80" s="242"/>
      <c r="RRO80" s="242"/>
      <c r="RRP80" s="242"/>
      <c r="RRQ80" s="242"/>
      <c r="RRR80" s="242"/>
      <c r="RRS80" s="242"/>
      <c r="RRT80" s="242"/>
      <c r="RRU80" s="242"/>
      <c r="RRV80" s="242"/>
      <c r="RRW80" s="242"/>
      <c r="RRX80" s="242"/>
      <c r="RRY80" s="242"/>
      <c r="RRZ80" s="242"/>
      <c r="RSA80" s="242"/>
      <c r="RSB80" s="242"/>
      <c r="RSC80" s="242"/>
      <c r="RSD80" s="242"/>
      <c r="RSE80" s="242"/>
      <c r="RSF80" s="242"/>
      <c r="RSG80" s="242"/>
      <c r="RSH80" s="242"/>
      <c r="RSI80" s="242"/>
      <c r="RSJ80" s="242"/>
      <c r="RSK80" s="242"/>
      <c r="RSL80" s="242"/>
      <c r="RSM80" s="242"/>
      <c r="RSN80" s="242"/>
      <c r="RSO80" s="242"/>
      <c r="RSP80" s="242"/>
      <c r="RSQ80" s="242"/>
      <c r="RSR80" s="242"/>
      <c r="RSS80" s="242"/>
      <c r="RST80" s="242"/>
      <c r="RSU80" s="242"/>
      <c r="RSV80" s="242"/>
      <c r="RSW80" s="242"/>
      <c r="RSX80" s="242"/>
      <c r="RSY80" s="242"/>
      <c r="RSZ80" s="242"/>
      <c r="RTA80" s="242"/>
      <c r="RTB80" s="242"/>
      <c r="RTC80" s="242"/>
      <c r="RTD80" s="242"/>
      <c r="RTE80" s="242"/>
      <c r="RTF80" s="242"/>
      <c r="RTG80" s="242"/>
      <c r="RTH80" s="242"/>
      <c r="RTI80" s="242"/>
      <c r="RTJ80" s="242"/>
      <c r="RTK80" s="242"/>
      <c r="RTL80" s="242"/>
      <c r="RTM80" s="242"/>
      <c r="RTN80" s="242"/>
      <c r="RTO80" s="242"/>
      <c r="RTP80" s="242"/>
      <c r="RTQ80" s="242"/>
      <c r="RTR80" s="242"/>
      <c r="RTS80" s="242"/>
      <c r="RTT80" s="242"/>
      <c r="RTU80" s="242"/>
      <c r="RTV80" s="242"/>
      <c r="RTW80" s="242"/>
      <c r="RTX80" s="242"/>
      <c r="RTY80" s="242"/>
      <c r="RTZ80" s="242"/>
      <c r="RUA80" s="242"/>
      <c r="RUB80" s="242"/>
      <c r="RUC80" s="242"/>
      <c r="RUD80" s="242"/>
      <c r="RUE80" s="242"/>
      <c r="RUF80" s="242"/>
      <c r="RUG80" s="242"/>
      <c r="RUH80" s="242"/>
      <c r="RUI80" s="242"/>
      <c r="RUJ80" s="242"/>
      <c r="RUK80" s="242"/>
      <c r="RUL80" s="242"/>
      <c r="RUM80" s="242"/>
      <c r="RUN80" s="242"/>
      <c r="RUO80" s="242"/>
      <c r="RUP80" s="242"/>
      <c r="RUQ80" s="242"/>
      <c r="RUR80" s="242"/>
      <c r="RUS80" s="242"/>
      <c r="RUT80" s="242"/>
      <c r="RUU80" s="242"/>
      <c r="RUV80" s="242"/>
      <c r="RUW80" s="242"/>
      <c r="RUX80" s="242"/>
      <c r="RUY80" s="242"/>
      <c r="RUZ80" s="242"/>
      <c r="RVA80" s="242"/>
      <c r="RVB80" s="242"/>
      <c r="RVC80" s="242"/>
      <c r="RVD80" s="242"/>
      <c r="RVE80" s="242"/>
      <c r="RVF80" s="242"/>
      <c r="RVG80" s="242"/>
      <c r="RVH80" s="242"/>
      <c r="RVI80" s="242"/>
      <c r="RVJ80" s="242"/>
      <c r="RVK80" s="242"/>
      <c r="RVL80" s="242"/>
      <c r="RVM80" s="242"/>
      <c r="RVN80" s="242"/>
      <c r="RVO80" s="242"/>
      <c r="RVP80" s="242"/>
      <c r="RVQ80" s="242"/>
      <c r="RVR80" s="242"/>
      <c r="RVS80" s="242"/>
      <c r="RVT80" s="242"/>
      <c r="RVU80" s="242"/>
      <c r="RVV80" s="242"/>
      <c r="RVW80" s="242"/>
      <c r="RVX80" s="242"/>
      <c r="RVY80" s="242"/>
      <c r="RVZ80" s="242"/>
      <c r="RWA80" s="242"/>
      <c r="RWB80" s="242"/>
      <c r="RWC80" s="242"/>
      <c r="RWD80" s="242"/>
      <c r="RWE80" s="242"/>
      <c r="RWF80" s="242"/>
      <c r="RWG80" s="242"/>
      <c r="RWH80" s="242"/>
      <c r="RWI80" s="242"/>
      <c r="RWJ80" s="242"/>
      <c r="RWK80" s="242"/>
      <c r="RWL80" s="242"/>
      <c r="RWM80" s="242"/>
      <c r="RWN80" s="242"/>
      <c r="RWO80" s="242"/>
      <c r="RWP80" s="242"/>
      <c r="RWQ80" s="242"/>
      <c r="RWR80" s="242"/>
      <c r="RWS80" s="242"/>
      <c r="RWT80" s="242"/>
      <c r="RWU80" s="242"/>
      <c r="RWV80" s="242"/>
      <c r="RWW80" s="242"/>
      <c r="RWX80" s="242"/>
      <c r="RWY80" s="242"/>
      <c r="RWZ80" s="242"/>
      <c r="RXA80" s="242"/>
      <c r="RXB80" s="242"/>
      <c r="RXC80" s="242"/>
      <c r="RXD80" s="242"/>
      <c r="RXE80" s="242"/>
      <c r="RXF80" s="242"/>
      <c r="RXG80" s="242"/>
      <c r="RXH80" s="242"/>
      <c r="RXI80" s="242"/>
      <c r="RXJ80" s="242"/>
      <c r="RXK80" s="242"/>
      <c r="RXL80" s="242"/>
      <c r="RXM80" s="242"/>
      <c r="RXN80" s="242"/>
      <c r="RXO80" s="242"/>
      <c r="RXP80" s="242"/>
      <c r="RXQ80" s="242"/>
      <c r="RXR80" s="242"/>
      <c r="RXS80" s="242"/>
      <c r="RXT80" s="242"/>
      <c r="RXU80" s="242"/>
      <c r="RXV80" s="242"/>
      <c r="RXW80" s="242"/>
      <c r="RXX80" s="242"/>
      <c r="RXY80" s="242"/>
      <c r="RXZ80" s="242"/>
      <c r="RYA80" s="242"/>
      <c r="RYB80" s="242"/>
      <c r="RYC80" s="242"/>
      <c r="RYD80" s="242"/>
      <c r="RYE80" s="242"/>
      <c r="RYF80" s="242"/>
      <c r="RYG80" s="242"/>
      <c r="RYH80" s="242"/>
      <c r="RYI80" s="242"/>
      <c r="RYJ80" s="242"/>
      <c r="RYK80" s="242"/>
      <c r="RYL80" s="242"/>
      <c r="RYM80" s="242"/>
      <c r="RYN80" s="242"/>
      <c r="RYO80" s="242"/>
      <c r="RYP80" s="242"/>
      <c r="RYQ80" s="242"/>
      <c r="RYR80" s="242"/>
      <c r="RYS80" s="242"/>
      <c r="RYT80" s="242"/>
      <c r="RYU80" s="242"/>
      <c r="RYV80" s="242"/>
      <c r="RYW80" s="242"/>
      <c r="RYX80" s="242"/>
      <c r="RYY80" s="242"/>
      <c r="RYZ80" s="242"/>
      <c r="RZA80" s="242"/>
      <c r="RZB80" s="242"/>
      <c r="RZC80" s="242"/>
      <c r="RZD80" s="242"/>
      <c r="RZE80" s="242"/>
      <c r="RZF80" s="242"/>
      <c r="RZG80" s="242"/>
      <c r="RZH80" s="242"/>
      <c r="RZI80" s="242"/>
      <c r="RZJ80" s="242"/>
      <c r="RZK80" s="242"/>
      <c r="RZL80" s="242"/>
      <c r="RZM80" s="242"/>
      <c r="RZN80" s="242"/>
      <c r="RZO80" s="242"/>
      <c r="RZP80" s="242"/>
      <c r="RZQ80" s="242"/>
      <c r="RZR80" s="242"/>
      <c r="RZS80" s="242"/>
      <c r="RZT80" s="242"/>
      <c r="RZU80" s="242"/>
      <c r="RZV80" s="242"/>
      <c r="RZW80" s="242"/>
      <c r="RZX80" s="242"/>
      <c r="RZY80" s="242"/>
      <c r="RZZ80" s="242"/>
      <c r="SAA80" s="242"/>
      <c r="SAB80" s="242"/>
      <c r="SAC80" s="242"/>
      <c r="SAD80" s="242"/>
      <c r="SAE80" s="242"/>
      <c r="SAF80" s="242"/>
      <c r="SAG80" s="242"/>
      <c r="SAH80" s="242"/>
      <c r="SAI80" s="242"/>
      <c r="SAJ80" s="242"/>
      <c r="SAK80" s="242"/>
      <c r="SAL80" s="242"/>
      <c r="SAM80" s="242"/>
      <c r="SAN80" s="242"/>
      <c r="SAO80" s="242"/>
      <c r="SAP80" s="242"/>
      <c r="SAQ80" s="242"/>
      <c r="SAR80" s="242"/>
      <c r="SAS80" s="242"/>
      <c r="SAT80" s="242"/>
      <c r="SAU80" s="242"/>
      <c r="SAV80" s="242"/>
      <c r="SAW80" s="242"/>
      <c r="SAX80" s="242"/>
      <c r="SAY80" s="242"/>
      <c r="SAZ80" s="242"/>
      <c r="SBA80" s="242"/>
      <c r="SBB80" s="242"/>
      <c r="SBC80" s="242"/>
      <c r="SBD80" s="242"/>
      <c r="SBE80" s="242"/>
      <c r="SBF80" s="242"/>
      <c r="SBG80" s="242"/>
      <c r="SBH80" s="242"/>
      <c r="SBI80" s="242"/>
      <c r="SBJ80" s="242"/>
      <c r="SBK80" s="242"/>
      <c r="SBL80" s="242"/>
      <c r="SBM80" s="242"/>
      <c r="SBN80" s="242"/>
      <c r="SBO80" s="242"/>
      <c r="SBP80" s="242"/>
      <c r="SBQ80" s="242"/>
      <c r="SBR80" s="242"/>
      <c r="SBS80" s="242"/>
      <c r="SBT80" s="242"/>
      <c r="SBU80" s="242"/>
      <c r="SBV80" s="242"/>
      <c r="SBW80" s="242"/>
      <c r="SBX80" s="242"/>
      <c r="SBY80" s="242"/>
      <c r="SBZ80" s="242"/>
      <c r="SCA80" s="242"/>
      <c r="SCB80" s="242"/>
      <c r="SCC80" s="242"/>
      <c r="SCD80" s="242"/>
      <c r="SCE80" s="242"/>
      <c r="SCF80" s="242"/>
      <c r="SCG80" s="242"/>
      <c r="SCH80" s="242"/>
      <c r="SCI80" s="242"/>
      <c r="SCJ80" s="242"/>
      <c r="SCK80" s="242"/>
      <c r="SCL80" s="242"/>
      <c r="SCM80" s="242"/>
      <c r="SCN80" s="242"/>
      <c r="SCO80" s="242"/>
      <c r="SCP80" s="242"/>
      <c r="SCQ80" s="242"/>
      <c r="SCR80" s="242"/>
      <c r="SCS80" s="242"/>
      <c r="SCT80" s="242"/>
      <c r="SCU80" s="242"/>
      <c r="SCV80" s="242"/>
      <c r="SCW80" s="242"/>
      <c r="SCX80" s="242"/>
      <c r="SCY80" s="242"/>
      <c r="SCZ80" s="242"/>
      <c r="SDA80" s="242"/>
      <c r="SDB80" s="242"/>
      <c r="SDC80" s="242"/>
      <c r="SDD80" s="242"/>
      <c r="SDE80" s="242"/>
      <c r="SDF80" s="242"/>
      <c r="SDG80" s="242"/>
      <c r="SDH80" s="242"/>
      <c r="SDI80" s="242"/>
      <c r="SDJ80" s="242"/>
      <c r="SDK80" s="242"/>
      <c r="SDL80" s="242"/>
      <c r="SDM80" s="242"/>
      <c r="SDN80" s="242"/>
      <c r="SDO80" s="242"/>
      <c r="SDP80" s="242"/>
      <c r="SDQ80" s="242"/>
      <c r="SDR80" s="242"/>
      <c r="SDS80" s="242"/>
      <c r="SDT80" s="242"/>
      <c r="SDU80" s="242"/>
      <c r="SDV80" s="242"/>
      <c r="SDW80" s="242"/>
      <c r="SDX80" s="242"/>
      <c r="SDY80" s="242"/>
      <c r="SDZ80" s="242"/>
      <c r="SEA80" s="242"/>
      <c r="SEB80" s="242"/>
      <c r="SEC80" s="242"/>
      <c r="SED80" s="242"/>
      <c r="SEE80" s="242"/>
      <c r="SEF80" s="242"/>
      <c r="SEG80" s="242"/>
      <c r="SEH80" s="242"/>
      <c r="SEI80" s="242"/>
      <c r="SEJ80" s="242"/>
      <c r="SEK80" s="242"/>
      <c r="SEL80" s="242"/>
      <c r="SEM80" s="242"/>
      <c r="SEN80" s="242"/>
      <c r="SEO80" s="242"/>
      <c r="SEP80" s="242"/>
      <c r="SEQ80" s="242"/>
      <c r="SER80" s="242"/>
      <c r="SES80" s="242"/>
      <c r="SET80" s="242"/>
      <c r="SEU80" s="242"/>
      <c r="SEV80" s="242"/>
      <c r="SEW80" s="242"/>
      <c r="SEX80" s="242"/>
      <c r="SEY80" s="242"/>
      <c r="SEZ80" s="242"/>
      <c r="SFA80" s="242"/>
      <c r="SFB80" s="242"/>
      <c r="SFC80" s="242"/>
      <c r="SFD80" s="242"/>
      <c r="SFE80" s="242"/>
      <c r="SFF80" s="242"/>
      <c r="SFG80" s="242"/>
      <c r="SFH80" s="242"/>
      <c r="SFI80" s="242"/>
      <c r="SFJ80" s="242"/>
      <c r="SFK80" s="242"/>
      <c r="SFL80" s="242"/>
      <c r="SFM80" s="242"/>
      <c r="SFN80" s="242"/>
      <c r="SFO80" s="242"/>
      <c r="SFP80" s="242"/>
      <c r="SFQ80" s="242"/>
      <c r="SFR80" s="242"/>
      <c r="SFS80" s="242"/>
      <c r="SFT80" s="242"/>
      <c r="SFU80" s="242"/>
      <c r="SFV80" s="242"/>
      <c r="SFW80" s="242"/>
      <c r="SFX80" s="242"/>
      <c r="SFY80" s="242"/>
      <c r="SFZ80" s="242"/>
      <c r="SGA80" s="242"/>
      <c r="SGB80" s="242"/>
      <c r="SGC80" s="242"/>
      <c r="SGD80" s="242"/>
      <c r="SGE80" s="242"/>
      <c r="SGF80" s="242"/>
      <c r="SGG80" s="242"/>
      <c r="SGH80" s="242"/>
      <c r="SGI80" s="242"/>
      <c r="SGJ80" s="242"/>
      <c r="SGK80" s="242"/>
      <c r="SGL80" s="242"/>
      <c r="SGM80" s="242"/>
      <c r="SGN80" s="242"/>
      <c r="SGO80" s="242"/>
      <c r="SGP80" s="242"/>
      <c r="SGQ80" s="242"/>
      <c r="SGR80" s="242"/>
      <c r="SGS80" s="242"/>
      <c r="SGT80" s="242"/>
      <c r="SGU80" s="242"/>
      <c r="SGV80" s="242"/>
      <c r="SGW80" s="242"/>
      <c r="SGX80" s="242"/>
      <c r="SGY80" s="242"/>
      <c r="SGZ80" s="242"/>
      <c r="SHA80" s="242"/>
      <c r="SHB80" s="242"/>
      <c r="SHC80" s="242"/>
      <c r="SHD80" s="242"/>
      <c r="SHE80" s="242"/>
      <c r="SHF80" s="242"/>
      <c r="SHG80" s="242"/>
      <c r="SHH80" s="242"/>
      <c r="SHI80" s="242"/>
      <c r="SHJ80" s="242"/>
      <c r="SHK80" s="242"/>
      <c r="SHL80" s="242"/>
      <c r="SHM80" s="242"/>
      <c r="SHN80" s="242"/>
      <c r="SHO80" s="242"/>
      <c r="SHP80" s="242"/>
      <c r="SHQ80" s="242"/>
      <c r="SHR80" s="242"/>
      <c r="SHS80" s="242"/>
      <c r="SHT80" s="242"/>
      <c r="SHU80" s="242"/>
      <c r="SHV80" s="242"/>
      <c r="SHW80" s="242"/>
      <c r="SHX80" s="242"/>
      <c r="SHY80" s="242"/>
      <c r="SHZ80" s="242"/>
      <c r="SIA80" s="242"/>
      <c r="SIB80" s="242"/>
      <c r="SIC80" s="242"/>
      <c r="SID80" s="242"/>
      <c r="SIE80" s="242"/>
      <c r="SIF80" s="242"/>
      <c r="SIG80" s="242"/>
      <c r="SIH80" s="242"/>
      <c r="SII80" s="242"/>
      <c r="SIJ80" s="242"/>
      <c r="SIK80" s="242"/>
      <c r="SIL80" s="242"/>
      <c r="SIM80" s="242"/>
      <c r="SIN80" s="242"/>
      <c r="SIO80" s="242"/>
      <c r="SIP80" s="242"/>
      <c r="SIQ80" s="242"/>
      <c r="SIR80" s="242"/>
      <c r="SIS80" s="242"/>
      <c r="SIT80" s="242"/>
      <c r="SIU80" s="242"/>
      <c r="SIV80" s="242"/>
      <c r="SIW80" s="242"/>
      <c r="SIX80" s="242"/>
      <c r="SIY80" s="242"/>
      <c r="SIZ80" s="242"/>
      <c r="SJA80" s="242"/>
      <c r="SJB80" s="242"/>
      <c r="SJC80" s="242"/>
      <c r="SJD80" s="242"/>
      <c r="SJE80" s="242"/>
      <c r="SJF80" s="242"/>
      <c r="SJG80" s="242"/>
      <c r="SJH80" s="242"/>
      <c r="SJI80" s="242"/>
      <c r="SJJ80" s="242"/>
      <c r="SJK80" s="242"/>
      <c r="SJL80" s="242"/>
      <c r="SJM80" s="242"/>
      <c r="SJN80" s="242"/>
      <c r="SJO80" s="242"/>
      <c r="SJP80" s="242"/>
      <c r="SJQ80" s="242"/>
      <c r="SJR80" s="242"/>
      <c r="SJS80" s="242"/>
      <c r="SJT80" s="242"/>
      <c r="SJU80" s="242"/>
      <c r="SJV80" s="242"/>
      <c r="SJW80" s="242"/>
      <c r="SJX80" s="242"/>
      <c r="SJY80" s="242"/>
      <c r="SJZ80" s="242"/>
      <c r="SKA80" s="242"/>
      <c r="SKB80" s="242"/>
      <c r="SKC80" s="242"/>
      <c r="SKD80" s="242"/>
      <c r="SKE80" s="242"/>
      <c r="SKF80" s="242"/>
      <c r="SKG80" s="242"/>
      <c r="SKH80" s="242"/>
      <c r="SKI80" s="242"/>
      <c r="SKJ80" s="242"/>
      <c r="SKK80" s="242"/>
      <c r="SKL80" s="242"/>
      <c r="SKM80" s="242"/>
      <c r="SKN80" s="242"/>
      <c r="SKO80" s="242"/>
      <c r="SKP80" s="242"/>
      <c r="SKQ80" s="242"/>
      <c r="SKR80" s="242"/>
      <c r="SKS80" s="242"/>
      <c r="SKT80" s="242"/>
      <c r="SKU80" s="242"/>
      <c r="SKV80" s="242"/>
      <c r="SKW80" s="242"/>
      <c r="SKX80" s="242"/>
      <c r="SKY80" s="242"/>
      <c r="SKZ80" s="242"/>
      <c r="SLA80" s="242"/>
      <c r="SLB80" s="242"/>
      <c r="SLC80" s="242"/>
      <c r="SLD80" s="242"/>
      <c r="SLE80" s="242"/>
      <c r="SLF80" s="242"/>
      <c r="SLG80" s="242"/>
      <c r="SLH80" s="242"/>
      <c r="SLI80" s="242"/>
      <c r="SLJ80" s="242"/>
      <c r="SLK80" s="242"/>
      <c r="SLL80" s="242"/>
      <c r="SLM80" s="242"/>
      <c r="SLN80" s="242"/>
      <c r="SLO80" s="242"/>
      <c r="SLP80" s="242"/>
      <c r="SLQ80" s="242"/>
      <c r="SLR80" s="242"/>
      <c r="SLS80" s="242"/>
      <c r="SLT80" s="242"/>
      <c r="SLU80" s="242"/>
      <c r="SLV80" s="242"/>
      <c r="SLW80" s="242"/>
      <c r="SLX80" s="242"/>
      <c r="SLY80" s="242"/>
      <c r="SLZ80" s="242"/>
      <c r="SMA80" s="242"/>
      <c r="SMB80" s="242"/>
      <c r="SMC80" s="242"/>
      <c r="SMD80" s="242"/>
      <c r="SME80" s="242"/>
      <c r="SMF80" s="242"/>
      <c r="SMG80" s="242"/>
      <c r="SMH80" s="242"/>
      <c r="SMI80" s="242"/>
      <c r="SMJ80" s="242"/>
      <c r="SMK80" s="242"/>
      <c r="SML80" s="242"/>
      <c r="SMM80" s="242"/>
      <c r="SMN80" s="242"/>
      <c r="SMO80" s="242"/>
      <c r="SMP80" s="242"/>
      <c r="SMQ80" s="242"/>
      <c r="SMR80" s="242"/>
      <c r="SMS80" s="242"/>
      <c r="SMT80" s="242"/>
      <c r="SMU80" s="242"/>
      <c r="SMV80" s="242"/>
      <c r="SMW80" s="242"/>
      <c r="SMX80" s="242"/>
      <c r="SMY80" s="242"/>
      <c r="SMZ80" s="242"/>
      <c r="SNA80" s="242"/>
      <c r="SNB80" s="242"/>
      <c r="SNC80" s="242"/>
      <c r="SND80" s="242"/>
      <c r="SNE80" s="242"/>
      <c r="SNF80" s="242"/>
      <c r="SNG80" s="242"/>
      <c r="SNH80" s="242"/>
      <c r="SNI80" s="242"/>
      <c r="SNJ80" s="242"/>
      <c r="SNK80" s="242"/>
      <c r="SNL80" s="242"/>
      <c r="SNM80" s="242"/>
      <c r="SNN80" s="242"/>
      <c r="SNO80" s="242"/>
      <c r="SNP80" s="242"/>
      <c r="SNQ80" s="242"/>
      <c r="SNR80" s="242"/>
      <c r="SNS80" s="242"/>
      <c r="SNT80" s="242"/>
      <c r="SNU80" s="242"/>
      <c r="SNV80" s="242"/>
      <c r="SNW80" s="242"/>
      <c r="SNX80" s="242"/>
      <c r="SNY80" s="242"/>
      <c r="SNZ80" s="242"/>
      <c r="SOA80" s="242"/>
      <c r="SOB80" s="242"/>
      <c r="SOC80" s="242"/>
      <c r="SOD80" s="242"/>
      <c r="SOE80" s="242"/>
      <c r="SOF80" s="242"/>
      <c r="SOG80" s="242"/>
      <c r="SOH80" s="242"/>
      <c r="SOI80" s="242"/>
      <c r="SOJ80" s="242"/>
      <c r="SOK80" s="242"/>
      <c r="SOL80" s="242"/>
      <c r="SOM80" s="242"/>
      <c r="SON80" s="242"/>
      <c r="SOO80" s="242"/>
      <c r="SOP80" s="242"/>
      <c r="SOQ80" s="242"/>
      <c r="SOR80" s="242"/>
      <c r="SOS80" s="242"/>
      <c r="SOT80" s="242"/>
      <c r="SOU80" s="242"/>
      <c r="SOV80" s="242"/>
      <c r="SOW80" s="242"/>
      <c r="SOX80" s="242"/>
      <c r="SOY80" s="242"/>
      <c r="SOZ80" s="242"/>
      <c r="SPA80" s="242"/>
      <c r="SPB80" s="242"/>
      <c r="SPC80" s="242"/>
      <c r="SPD80" s="242"/>
      <c r="SPE80" s="242"/>
      <c r="SPF80" s="242"/>
      <c r="SPG80" s="242"/>
      <c r="SPH80" s="242"/>
      <c r="SPI80" s="242"/>
      <c r="SPJ80" s="242"/>
      <c r="SPK80" s="242"/>
      <c r="SPL80" s="242"/>
      <c r="SPM80" s="242"/>
      <c r="SPN80" s="242"/>
      <c r="SPO80" s="242"/>
      <c r="SPP80" s="242"/>
      <c r="SPQ80" s="242"/>
      <c r="SPR80" s="242"/>
      <c r="SPS80" s="242"/>
      <c r="SPT80" s="242"/>
      <c r="SPU80" s="242"/>
      <c r="SPV80" s="242"/>
      <c r="SPW80" s="242"/>
      <c r="SPX80" s="242"/>
      <c r="SPY80" s="242"/>
      <c r="SPZ80" s="242"/>
      <c r="SQA80" s="242"/>
      <c r="SQB80" s="242"/>
      <c r="SQC80" s="242"/>
      <c r="SQD80" s="242"/>
      <c r="SQE80" s="242"/>
      <c r="SQF80" s="242"/>
      <c r="SQG80" s="242"/>
      <c r="SQH80" s="242"/>
      <c r="SQI80" s="242"/>
      <c r="SQJ80" s="242"/>
      <c r="SQK80" s="242"/>
      <c r="SQL80" s="242"/>
      <c r="SQM80" s="242"/>
      <c r="SQN80" s="242"/>
      <c r="SQO80" s="242"/>
      <c r="SQP80" s="242"/>
      <c r="SQQ80" s="242"/>
      <c r="SQR80" s="242"/>
      <c r="SQS80" s="242"/>
      <c r="SQT80" s="242"/>
      <c r="SQU80" s="242"/>
      <c r="SQV80" s="242"/>
      <c r="SQW80" s="242"/>
      <c r="SQX80" s="242"/>
      <c r="SQY80" s="242"/>
      <c r="SQZ80" s="242"/>
      <c r="SRA80" s="242"/>
      <c r="SRB80" s="242"/>
      <c r="SRC80" s="242"/>
      <c r="SRD80" s="242"/>
      <c r="SRE80" s="242"/>
      <c r="SRF80" s="242"/>
      <c r="SRG80" s="242"/>
      <c r="SRH80" s="242"/>
      <c r="SRI80" s="242"/>
      <c r="SRJ80" s="242"/>
      <c r="SRK80" s="242"/>
      <c r="SRL80" s="242"/>
      <c r="SRM80" s="242"/>
      <c r="SRN80" s="242"/>
      <c r="SRO80" s="242"/>
      <c r="SRP80" s="242"/>
      <c r="SRQ80" s="242"/>
      <c r="SRR80" s="242"/>
      <c r="SRS80" s="242"/>
      <c r="SRT80" s="242"/>
      <c r="SRU80" s="242"/>
      <c r="SRV80" s="242"/>
      <c r="SRW80" s="242"/>
      <c r="SRX80" s="242"/>
      <c r="SRY80" s="242"/>
      <c r="SRZ80" s="242"/>
      <c r="SSA80" s="242"/>
      <c r="SSB80" s="242"/>
      <c r="SSC80" s="242"/>
      <c r="SSD80" s="242"/>
      <c r="SSE80" s="242"/>
      <c r="SSF80" s="242"/>
      <c r="SSG80" s="242"/>
      <c r="SSH80" s="242"/>
      <c r="SSI80" s="242"/>
      <c r="SSJ80" s="242"/>
      <c r="SSK80" s="242"/>
      <c r="SSL80" s="242"/>
      <c r="SSM80" s="242"/>
      <c r="SSN80" s="242"/>
      <c r="SSO80" s="242"/>
      <c r="SSP80" s="242"/>
      <c r="SSQ80" s="242"/>
      <c r="SSR80" s="242"/>
      <c r="SSS80" s="242"/>
      <c r="SST80" s="242"/>
      <c r="SSU80" s="242"/>
      <c r="SSV80" s="242"/>
      <c r="SSW80" s="242"/>
      <c r="SSX80" s="242"/>
      <c r="SSY80" s="242"/>
      <c r="SSZ80" s="242"/>
      <c r="STA80" s="242"/>
      <c r="STB80" s="242"/>
      <c r="STC80" s="242"/>
      <c r="STD80" s="242"/>
      <c r="STE80" s="242"/>
      <c r="STF80" s="242"/>
      <c r="STG80" s="242"/>
      <c r="STH80" s="242"/>
      <c r="STI80" s="242"/>
      <c r="STJ80" s="242"/>
      <c r="STK80" s="242"/>
      <c r="STL80" s="242"/>
      <c r="STM80" s="242"/>
      <c r="STN80" s="242"/>
      <c r="STO80" s="242"/>
      <c r="STP80" s="242"/>
      <c r="STQ80" s="242"/>
      <c r="STR80" s="242"/>
      <c r="STS80" s="242"/>
      <c r="STT80" s="242"/>
      <c r="STU80" s="242"/>
      <c r="STV80" s="242"/>
      <c r="STW80" s="242"/>
      <c r="STX80" s="242"/>
      <c r="STY80" s="242"/>
      <c r="STZ80" s="242"/>
      <c r="SUA80" s="242"/>
      <c r="SUB80" s="242"/>
      <c r="SUC80" s="242"/>
      <c r="SUD80" s="242"/>
      <c r="SUE80" s="242"/>
      <c r="SUF80" s="242"/>
      <c r="SUG80" s="242"/>
      <c r="SUH80" s="242"/>
      <c r="SUI80" s="242"/>
      <c r="SUJ80" s="242"/>
      <c r="SUK80" s="242"/>
      <c r="SUL80" s="242"/>
      <c r="SUM80" s="242"/>
      <c r="SUN80" s="242"/>
      <c r="SUO80" s="242"/>
      <c r="SUP80" s="242"/>
      <c r="SUQ80" s="242"/>
      <c r="SUR80" s="242"/>
      <c r="SUS80" s="242"/>
      <c r="SUT80" s="242"/>
      <c r="SUU80" s="242"/>
      <c r="SUV80" s="242"/>
      <c r="SUW80" s="242"/>
      <c r="SUX80" s="242"/>
      <c r="SUY80" s="242"/>
      <c r="SUZ80" s="242"/>
      <c r="SVA80" s="242"/>
      <c r="SVB80" s="242"/>
      <c r="SVC80" s="242"/>
      <c r="SVD80" s="242"/>
      <c r="SVE80" s="242"/>
      <c r="SVF80" s="242"/>
      <c r="SVG80" s="242"/>
      <c r="SVH80" s="242"/>
      <c r="SVI80" s="242"/>
      <c r="SVJ80" s="242"/>
      <c r="SVK80" s="242"/>
      <c r="SVL80" s="242"/>
      <c r="SVM80" s="242"/>
      <c r="SVN80" s="242"/>
      <c r="SVO80" s="242"/>
      <c r="SVP80" s="242"/>
      <c r="SVQ80" s="242"/>
      <c r="SVR80" s="242"/>
      <c r="SVS80" s="242"/>
      <c r="SVT80" s="242"/>
      <c r="SVU80" s="242"/>
      <c r="SVV80" s="242"/>
      <c r="SVW80" s="242"/>
      <c r="SVX80" s="242"/>
      <c r="SVY80" s="242"/>
      <c r="SVZ80" s="242"/>
      <c r="SWA80" s="242"/>
      <c r="SWB80" s="242"/>
      <c r="SWC80" s="242"/>
      <c r="SWD80" s="242"/>
      <c r="SWE80" s="242"/>
      <c r="SWF80" s="242"/>
      <c r="SWG80" s="242"/>
      <c r="SWH80" s="242"/>
      <c r="SWI80" s="242"/>
      <c r="SWJ80" s="242"/>
      <c r="SWK80" s="242"/>
      <c r="SWL80" s="242"/>
      <c r="SWM80" s="242"/>
      <c r="SWN80" s="242"/>
      <c r="SWO80" s="242"/>
      <c r="SWP80" s="242"/>
      <c r="SWQ80" s="242"/>
      <c r="SWR80" s="242"/>
      <c r="SWS80" s="242"/>
      <c r="SWT80" s="242"/>
      <c r="SWU80" s="242"/>
      <c r="SWV80" s="242"/>
      <c r="SWW80" s="242"/>
      <c r="SWX80" s="242"/>
      <c r="SWY80" s="242"/>
      <c r="SWZ80" s="242"/>
      <c r="SXA80" s="242"/>
      <c r="SXB80" s="242"/>
      <c r="SXC80" s="242"/>
      <c r="SXD80" s="242"/>
      <c r="SXE80" s="242"/>
      <c r="SXF80" s="242"/>
      <c r="SXG80" s="242"/>
      <c r="SXH80" s="242"/>
      <c r="SXI80" s="242"/>
      <c r="SXJ80" s="242"/>
      <c r="SXK80" s="242"/>
      <c r="SXL80" s="242"/>
      <c r="SXM80" s="242"/>
      <c r="SXN80" s="242"/>
      <c r="SXO80" s="242"/>
      <c r="SXP80" s="242"/>
      <c r="SXQ80" s="242"/>
      <c r="SXR80" s="242"/>
      <c r="SXS80" s="242"/>
      <c r="SXT80" s="242"/>
      <c r="SXU80" s="242"/>
      <c r="SXV80" s="242"/>
      <c r="SXW80" s="242"/>
      <c r="SXX80" s="242"/>
      <c r="SXY80" s="242"/>
      <c r="SXZ80" s="242"/>
      <c r="SYA80" s="242"/>
      <c r="SYB80" s="242"/>
      <c r="SYC80" s="242"/>
      <c r="SYD80" s="242"/>
      <c r="SYE80" s="242"/>
      <c r="SYF80" s="242"/>
      <c r="SYG80" s="242"/>
      <c r="SYH80" s="242"/>
      <c r="SYI80" s="242"/>
      <c r="SYJ80" s="242"/>
      <c r="SYK80" s="242"/>
      <c r="SYL80" s="242"/>
      <c r="SYM80" s="242"/>
      <c r="SYN80" s="242"/>
      <c r="SYO80" s="242"/>
      <c r="SYP80" s="242"/>
      <c r="SYQ80" s="242"/>
      <c r="SYR80" s="242"/>
      <c r="SYS80" s="242"/>
      <c r="SYT80" s="242"/>
      <c r="SYU80" s="242"/>
      <c r="SYV80" s="242"/>
      <c r="SYW80" s="242"/>
      <c r="SYX80" s="242"/>
      <c r="SYY80" s="242"/>
      <c r="SYZ80" s="242"/>
      <c r="SZA80" s="242"/>
      <c r="SZB80" s="242"/>
      <c r="SZC80" s="242"/>
      <c r="SZD80" s="242"/>
      <c r="SZE80" s="242"/>
      <c r="SZF80" s="242"/>
      <c r="SZG80" s="242"/>
      <c r="SZH80" s="242"/>
      <c r="SZI80" s="242"/>
      <c r="SZJ80" s="242"/>
      <c r="SZK80" s="242"/>
      <c r="SZL80" s="242"/>
      <c r="SZM80" s="242"/>
      <c r="SZN80" s="242"/>
      <c r="SZO80" s="242"/>
      <c r="SZP80" s="242"/>
      <c r="SZQ80" s="242"/>
      <c r="SZR80" s="242"/>
      <c r="SZS80" s="242"/>
      <c r="SZT80" s="242"/>
      <c r="SZU80" s="242"/>
      <c r="SZV80" s="242"/>
      <c r="SZW80" s="242"/>
      <c r="SZX80" s="242"/>
      <c r="SZY80" s="242"/>
      <c r="SZZ80" s="242"/>
      <c r="TAA80" s="242"/>
      <c r="TAB80" s="242"/>
      <c r="TAC80" s="242"/>
      <c r="TAD80" s="242"/>
      <c r="TAE80" s="242"/>
      <c r="TAF80" s="242"/>
      <c r="TAG80" s="242"/>
      <c r="TAH80" s="242"/>
      <c r="TAI80" s="242"/>
      <c r="TAJ80" s="242"/>
      <c r="TAK80" s="242"/>
      <c r="TAL80" s="242"/>
      <c r="TAM80" s="242"/>
      <c r="TAN80" s="242"/>
      <c r="TAO80" s="242"/>
      <c r="TAP80" s="242"/>
      <c r="TAQ80" s="242"/>
      <c r="TAR80" s="242"/>
      <c r="TAS80" s="242"/>
      <c r="TAT80" s="242"/>
      <c r="TAU80" s="242"/>
      <c r="TAV80" s="242"/>
      <c r="TAW80" s="242"/>
      <c r="TAX80" s="242"/>
      <c r="TAY80" s="242"/>
      <c r="TAZ80" s="242"/>
      <c r="TBA80" s="242"/>
      <c r="TBB80" s="242"/>
      <c r="TBC80" s="242"/>
      <c r="TBD80" s="242"/>
      <c r="TBE80" s="242"/>
      <c r="TBF80" s="242"/>
      <c r="TBG80" s="242"/>
      <c r="TBH80" s="242"/>
      <c r="TBI80" s="242"/>
      <c r="TBJ80" s="242"/>
      <c r="TBK80" s="242"/>
      <c r="TBL80" s="242"/>
      <c r="TBM80" s="242"/>
      <c r="TBN80" s="242"/>
      <c r="TBO80" s="242"/>
      <c r="TBP80" s="242"/>
      <c r="TBQ80" s="242"/>
      <c r="TBR80" s="242"/>
      <c r="TBS80" s="242"/>
      <c r="TBT80" s="242"/>
      <c r="TBU80" s="242"/>
      <c r="TBV80" s="242"/>
      <c r="TBW80" s="242"/>
      <c r="TBX80" s="242"/>
      <c r="TBY80" s="242"/>
      <c r="TBZ80" s="242"/>
      <c r="TCA80" s="242"/>
      <c r="TCB80" s="242"/>
      <c r="TCC80" s="242"/>
      <c r="TCD80" s="242"/>
      <c r="TCE80" s="242"/>
      <c r="TCF80" s="242"/>
      <c r="TCG80" s="242"/>
      <c r="TCH80" s="242"/>
      <c r="TCI80" s="242"/>
      <c r="TCJ80" s="242"/>
      <c r="TCK80" s="242"/>
      <c r="TCL80" s="242"/>
      <c r="TCM80" s="242"/>
      <c r="TCN80" s="242"/>
      <c r="TCO80" s="242"/>
      <c r="TCP80" s="242"/>
      <c r="TCQ80" s="242"/>
      <c r="TCR80" s="242"/>
      <c r="TCS80" s="242"/>
      <c r="TCT80" s="242"/>
      <c r="TCU80" s="242"/>
      <c r="TCV80" s="242"/>
      <c r="TCW80" s="242"/>
      <c r="TCX80" s="242"/>
      <c r="TCY80" s="242"/>
      <c r="TCZ80" s="242"/>
      <c r="TDA80" s="242"/>
      <c r="TDB80" s="242"/>
      <c r="TDC80" s="242"/>
      <c r="TDD80" s="242"/>
      <c r="TDE80" s="242"/>
      <c r="TDF80" s="242"/>
      <c r="TDG80" s="242"/>
      <c r="TDH80" s="242"/>
      <c r="TDI80" s="242"/>
      <c r="TDJ80" s="242"/>
      <c r="TDK80" s="242"/>
      <c r="TDL80" s="242"/>
      <c r="TDM80" s="242"/>
      <c r="TDN80" s="242"/>
      <c r="TDO80" s="242"/>
      <c r="TDP80" s="242"/>
      <c r="TDQ80" s="242"/>
      <c r="TDR80" s="242"/>
      <c r="TDS80" s="242"/>
      <c r="TDT80" s="242"/>
      <c r="TDU80" s="242"/>
      <c r="TDV80" s="242"/>
      <c r="TDW80" s="242"/>
      <c r="TDX80" s="242"/>
      <c r="TDY80" s="242"/>
      <c r="TDZ80" s="242"/>
      <c r="TEA80" s="242"/>
      <c r="TEB80" s="242"/>
      <c r="TEC80" s="242"/>
      <c r="TED80" s="242"/>
      <c r="TEE80" s="242"/>
      <c r="TEF80" s="242"/>
      <c r="TEG80" s="242"/>
      <c r="TEH80" s="242"/>
      <c r="TEI80" s="242"/>
      <c r="TEJ80" s="242"/>
      <c r="TEK80" s="242"/>
      <c r="TEL80" s="242"/>
      <c r="TEM80" s="242"/>
      <c r="TEN80" s="242"/>
      <c r="TEO80" s="242"/>
      <c r="TEP80" s="242"/>
      <c r="TEQ80" s="242"/>
      <c r="TER80" s="242"/>
      <c r="TES80" s="242"/>
      <c r="TET80" s="242"/>
      <c r="TEU80" s="242"/>
      <c r="TEV80" s="242"/>
      <c r="TEW80" s="242"/>
      <c r="TEX80" s="242"/>
      <c r="TEY80" s="242"/>
      <c r="TEZ80" s="242"/>
      <c r="TFA80" s="242"/>
      <c r="TFB80" s="242"/>
      <c r="TFC80" s="242"/>
      <c r="TFD80" s="242"/>
      <c r="TFE80" s="242"/>
      <c r="TFF80" s="242"/>
      <c r="TFG80" s="242"/>
      <c r="TFH80" s="242"/>
      <c r="TFI80" s="242"/>
      <c r="TFJ80" s="242"/>
      <c r="TFK80" s="242"/>
      <c r="TFL80" s="242"/>
      <c r="TFM80" s="242"/>
      <c r="TFN80" s="242"/>
      <c r="TFO80" s="242"/>
      <c r="TFP80" s="242"/>
      <c r="TFQ80" s="242"/>
      <c r="TFR80" s="242"/>
      <c r="TFS80" s="242"/>
      <c r="TFT80" s="242"/>
      <c r="TFU80" s="242"/>
      <c r="TFV80" s="242"/>
      <c r="TFW80" s="242"/>
      <c r="TFX80" s="242"/>
      <c r="TFY80" s="242"/>
      <c r="TFZ80" s="242"/>
      <c r="TGA80" s="242"/>
      <c r="TGB80" s="242"/>
      <c r="TGC80" s="242"/>
      <c r="TGD80" s="242"/>
      <c r="TGE80" s="242"/>
      <c r="TGF80" s="242"/>
      <c r="TGG80" s="242"/>
      <c r="TGH80" s="242"/>
      <c r="TGI80" s="242"/>
      <c r="TGJ80" s="242"/>
      <c r="TGK80" s="242"/>
      <c r="TGL80" s="242"/>
      <c r="TGM80" s="242"/>
      <c r="TGN80" s="242"/>
      <c r="TGO80" s="242"/>
      <c r="TGP80" s="242"/>
      <c r="TGQ80" s="242"/>
      <c r="TGR80" s="242"/>
      <c r="TGS80" s="242"/>
      <c r="TGT80" s="242"/>
      <c r="TGU80" s="242"/>
      <c r="TGV80" s="242"/>
      <c r="TGW80" s="242"/>
      <c r="TGX80" s="242"/>
      <c r="TGY80" s="242"/>
      <c r="TGZ80" s="242"/>
      <c r="THA80" s="242"/>
      <c r="THB80" s="242"/>
      <c r="THC80" s="242"/>
      <c r="THD80" s="242"/>
      <c r="THE80" s="242"/>
      <c r="THF80" s="242"/>
      <c r="THG80" s="242"/>
      <c r="THH80" s="242"/>
      <c r="THI80" s="242"/>
      <c r="THJ80" s="242"/>
      <c r="THK80" s="242"/>
      <c r="THL80" s="242"/>
      <c r="THM80" s="242"/>
      <c r="THN80" s="242"/>
      <c r="THO80" s="242"/>
      <c r="THP80" s="242"/>
      <c r="THQ80" s="242"/>
      <c r="THR80" s="242"/>
      <c r="THS80" s="242"/>
      <c r="THT80" s="242"/>
      <c r="THU80" s="242"/>
      <c r="THV80" s="242"/>
      <c r="THW80" s="242"/>
      <c r="THX80" s="242"/>
      <c r="THY80" s="242"/>
      <c r="THZ80" s="242"/>
      <c r="TIA80" s="242"/>
      <c r="TIB80" s="242"/>
      <c r="TIC80" s="242"/>
      <c r="TID80" s="242"/>
      <c r="TIE80" s="242"/>
      <c r="TIF80" s="242"/>
      <c r="TIG80" s="242"/>
      <c r="TIH80" s="242"/>
      <c r="TII80" s="242"/>
      <c r="TIJ80" s="242"/>
      <c r="TIK80" s="242"/>
      <c r="TIL80" s="242"/>
      <c r="TIM80" s="242"/>
      <c r="TIN80" s="242"/>
      <c r="TIO80" s="242"/>
      <c r="TIP80" s="242"/>
      <c r="TIQ80" s="242"/>
      <c r="TIR80" s="242"/>
      <c r="TIS80" s="242"/>
      <c r="TIT80" s="242"/>
      <c r="TIU80" s="242"/>
      <c r="TIV80" s="242"/>
      <c r="TIW80" s="242"/>
      <c r="TIX80" s="242"/>
      <c r="TIY80" s="242"/>
      <c r="TIZ80" s="242"/>
      <c r="TJA80" s="242"/>
      <c r="TJB80" s="242"/>
      <c r="TJC80" s="242"/>
      <c r="TJD80" s="242"/>
      <c r="TJE80" s="242"/>
      <c r="TJF80" s="242"/>
      <c r="TJG80" s="242"/>
      <c r="TJH80" s="242"/>
      <c r="TJI80" s="242"/>
      <c r="TJJ80" s="242"/>
      <c r="TJK80" s="242"/>
      <c r="TJL80" s="242"/>
      <c r="TJM80" s="242"/>
      <c r="TJN80" s="242"/>
      <c r="TJO80" s="242"/>
      <c r="TJP80" s="242"/>
      <c r="TJQ80" s="242"/>
      <c r="TJR80" s="242"/>
      <c r="TJS80" s="242"/>
      <c r="TJT80" s="242"/>
      <c r="TJU80" s="242"/>
      <c r="TJV80" s="242"/>
      <c r="TJW80" s="242"/>
      <c r="TJX80" s="242"/>
      <c r="TJY80" s="242"/>
      <c r="TJZ80" s="242"/>
      <c r="TKA80" s="242"/>
      <c r="TKB80" s="242"/>
      <c r="TKC80" s="242"/>
      <c r="TKD80" s="242"/>
      <c r="TKE80" s="242"/>
      <c r="TKF80" s="242"/>
      <c r="TKG80" s="242"/>
      <c r="TKH80" s="242"/>
      <c r="TKI80" s="242"/>
      <c r="TKJ80" s="242"/>
      <c r="TKK80" s="242"/>
      <c r="TKL80" s="242"/>
      <c r="TKM80" s="242"/>
      <c r="TKN80" s="242"/>
      <c r="TKO80" s="242"/>
      <c r="TKP80" s="242"/>
      <c r="TKQ80" s="242"/>
      <c r="TKR80" s="242"/>
      <c r="TKS80" s="242"/>
      <c r="TKT80" s="242"/>
      <c r="TKU80" s="242"/>
      <c r="TKV80" s="242"/>
      <c r="TKW80" s="242"/>
      <c r="TKX80" s="242"/>
      <c r="TKY80" s="242"/>
      <c r="TKZ80" s="242"/>
      <c r="TLA80" s="242"/>
      <c r="TLB80" s="242"/>
      <c r="TLC80" s="242"/>
      <c r="TLD80" s="242"/>
      <c r="TLE80" s="242"/>
      <c r="TLF80" s="242"/>
      <c r="TLG80" s="242"/>
      <c r="TLH80" s="242"/>
      <c r="TLI80" s="242"/>
      <c r="TLJ80" s="242"/>
      <c r="TLK80" s="242"/>
      <c r="TLL80" s="242"/>
      <c r="TLM80" s="242"/>
      <c r="TLN80" s="242"/>
      <c r="TLO80" s="242"/>
      <c r="TLP80" s="242"/>
      <c r="TLQ80" s="242"/>
      <c r="TLR80" s="242"/>
      <c r="TLS80" s="242"/>
      <c r="TLT80" s="242"/>
      <c r="TLU80" s="242"/>
      <c r="TLV80" s="242"/>
      <c r="TLW80" s="242"/>
      <c r="TLX80" s="242"/>
      <c r="TLY80" s="242"/>
      <c r="TLZ80" s="242"/>
      <c r="TMA80" s="242"/>
      <c r="TMB80" s="242"/>
      <c r="TMC80" s="242"/>
      <c r="TMD80" s="242"/>
      <c r="TME80" s="242"/>
      <c r="TMF80" s="242"/>
      <c r="TMG80" s="242"/>
      <c r="TMH80" s="242"/>
      <c r="TMI80" s="242"/>
      <c r="TMJ80" s="242"/>
      <c r="TMK80" s="242"/>
      <c r="TML80" s="242"/>
      <c r="TMM80" s="242"/>
      <c r="TMN80" s="242"/>
      <c r="TMO80" s="242"/>
      <c r="TMP80" s="242"/>
      <c r="TMQ80" s="242"/>
      <c r="TMR80" s="242"/>
      <c r="TMS80" s="242"/>
      <c r="TMT80" s="242"/>
      <c r="TMU80" s="242"/>
      <c r="TMV80" s="242"/>
      <c r="TMW80" s="242"/>
      <c r="TMX80" s="242"/>
      <c r="TMY80" s="242"/>
      <c r="TMZ80" s="242"/>
      <c r="TNA80" s="242"/>
      <c r="TNB80" s="242"/>
      <c r="TNC80" s="242"/>
      <c r="TND80" s="242"/>
      <c r="TNE80" s="242"/>
      <c r="TNF80" s="242"/>
      <c r="TNG80" s="242"/>
      <c r="TNH80" s="242"/>
      <c r="TNI80" s="242"/>
      <c r="TNJ80" s="242"/>
      <c r="TNK80" s="242"/>
      <c r="TNL80" s="242"/>
      <c r="TNM80" s="242"/>
      <c r="TNN80" s="242"/>
      <c r="TNO80" s="242"/>
      <c r="TNP80" s="242"/>
      <c r="TNQ80" s="242"/>
      <c r="TNR80" s="242"/>
      <c r="TNS80" s="242"/>
      <c r="TNT80" s="242"/>
      <c r="TNU80" s="242"/>
      <c r="TNV80" s="242"/>
      <c r="TNW80" s="242"/>
      <c r="TNX80" s="242"/>
      <c r="TNY80" s="242"/>
      <c r="TNZ80" s="242"/>
      <c r="TOA80" s="242"/>
      <c r="TOB80" s="242"/>
      <c r="TOC80" s="242"/>
      <c r="TOD80" s="242"/>
      <c r="TOE80" s="242"/>
      <c r="TOF80" s="242"/>
      <c r="TOG80" s="242"/>
      <c r="TOH80" s="242"/>
      <c r="TOI80" s="242"/>
      <c r="TOJ80" s="242"/>
      <c r="TOK80" s="242"/>
      <c r="TOL80" s="242"/>
      <c r="TOM80" s="242"/>
      <c r="TON80" s="242"/>
      <c r="TOO80" s="242"/>
      <c r="TOP80" s="242"/>
      <c r="TOQ80" s="242"/>
      <c r="TOR80" s="242"/>
      <c r="TOS80" s="242"/>
      <c r="TOT80" s="242"/>
      <c r="TOU80" s="242"/>
      <c r="TOV80" s="242"/>
      <c r="TOW80" s="242"/>
      <c r="TOX80" s="242"/>
      <c r="TOY80" s="242"/>
      <c r="TOZ80" s="242"/>
      <c r="TPA80" s="242"/>
      <c r="TPB80" s="242"/>
      <c r="TPC80" s="242"/>
      <c r="TPD80" s="242"/>
      <c r="TPE80" s="242"/>
      <c r="TPF80" s="242"/>
      <c r="TPG80" s="242"/>
      <c r="TPH80" s="242"/>
      <c r="TPI80" s="242"/>
      <c r="TPJ80" s="242"/>
      <c r="TPK80" s="242"/>
      <c r="TPL80" s="242"/>
      <c r="TPM80" s="242"/>
      <c r="TPN80" s="242"/>
      <c r="TPO80" s="242"/>
      <c r="TPP80" s="242"/>
      <c r="TPQ80" s="242"/>
      <c r="TPR80" s="242"/>
      <c r="TPS80" s="242"/>
      <c r="TPT80" s="242"/>
      <c r="TPU80" s="242"/>
      <c r="TPV80" s="242"/>
      <c r="TPW80" s="242"/>
      <c r="TPX80" s="242"/>
      <c r="TPY80" s="242"/>
      <c r="TPZ80" s="242"/>
      <c r="TQA80" s="242"/>
      <c r="TQB80" s="242"/>
      <c r="TQC80" s="242"/>
      <c r="TQD80" s="242"/>
      <c r="TQE80" s="242"/>
      <c r="TQF80" s="242"/>
      <c r="TQG80" s="242"/>
      <c r="TQH80" s="242"/>
      <c r="TQI80" s="242"/>
      <c r="TQJ80" s="242"/>
      <c r="TQK80" s="242"/>
      <c r="TQL80" s="242"/>
      <c r="TQM80" s="242"/>
      <c r="TQN80" s="242"/>
      <c r="TQO80" s="242"/>
      <c r="TQP80" s="242"/>
      <c r="TQQ80" s="242"/>
      <c r="TQR80" s="242"/>
      <c r="TQS80" s="242"/>
      <c r="TQT80" s="242"/>
      <c r="TQU80" s="242"/>
      <c r="TQV80" s="242"/>
      <c r="TQW80" s="242"/>
      <c r="TQX80" s="242"/>
      <c r="TQY80" s="242"/>
      <c r="TQZ80" s="242"/>
      <c r="TRA80" s="242"/>
      <c r="TRB80" s="242"/>
      <c r="TRC80" s="242"/>
      <c r="TRD80" s="242"/>
      <c r="TRE80" s="242"/>
      <c r="TRF80" s="242"/>
      <c r="TRG80" s="242"/>
      <c r="TRH80" s="242"/>
      <c r="TRI80" s="242"/>
      <c r="TRJ80" s="242"/>
      <c r="TRK80" s="242"/>
      <c r="TRL80" s="242"/>
      <c r="TRM80" s="242"/>
      <c r="TRN80" s="242"/>
      <c r="TRO80" s="242"/>
      <c r="TRP80" s="242"/>
      <c r="TRQ80" s="242"/>
      <c r="TRR80" s="242"/>
      <c r="TRS80" s="242"/>
      <c r="TRT80" s="242"/>
      <c r="TRU80" s="242"/>
      <c r="TRV80" s="242"/>
      <c r="TRW80" s="242"/>
      <c r="TRX80" s="242"/>
      <c r="TRY80" s="242"/>
      <c r="TRZ80" s="242"/>
      <c r="TSA80" s="242"/>
      <c r="TSB80" s="242"/>
      <c r="TSC80" s="242"/>
      <c r="TSD80" s="242"/>
      <c r="TSE80" s="242"/>
      <c r="TSF80" s="242"/>
      <c r="TSG80" s="242"/>
      <c r="TSH80" s="242"/>
      <c r="TSI80" s="242"/>
      <c r="TSJ80" s="242"/>
      <c r="TSK80" s="242"/>
      <c r="TSL80" s="242"/>
      <c r="TSM80" s="242"/>
      <c r="TSN80" s="242"/>
      <c r="TSO80" s="242"/>
      <c r="TSP80" s="242"/>
      <c r="TSQ80" s="242"/>
      <c r="TSR80" s="242"/>
      <c r="TSS80" s="242"/>
      <c r="TST80" s="242"/>
      <c r="TSU80" s="242"/>
      <c r="TSV80" s="242"/>
      <c r="TSW80" s="242"/>
      <c r="TSX80" s="242"/>
      <c r="TSY80" s="242"/>
      <c r="TSZ80" s="242"/>
      <c r="TTA80" s="242"/>
      <c r="TTB80" s="242"/>
      <c r="TTC80" s="242"/>
      <c r="TTD80" s="242"/>
      <c r="TTE80" s="242"/>
      <c r="TTF80" s="242"/>
      <c r="TTG80" s="242"/>
      <c r="TTH80" s="242"/>
      <c r="TTI80" s="242"/>
      <c r="TTJ80" s="242"/>
      <c r="TTK80" s="242"/>
      <c r="TTL80" s="242"/>
      <c r="TTM80" s="242"/>
      <c r="TTN80" s="242"/>
      <c r="TTO80" s="242"/>
      <c r="TTP80" s="242"/>
      <c r="TTQ80" s="242"/>
      <c r="TTR80" s="242"/>
      <c r="TTS80" s="242"/>
      <c r="TTT80" s="242"/>
      <c r="TTU80" s="242"/>
      <c r="TTV80" s="242"/>
      <c r="TTW80" s="242"/>
      <c r="TTX80" s="242"/>
      <c r="TTY80" s="242"/>
      <c r="TTZ80" s="242"/>
      <c r="TUA80" s="242"/>
      <c r="TUB80" s="242"/>
      <c r="TUC80" s="242"/>
      <c r="TUD80" s="242"/>
      <c r="TUE80" s="242"/>
      <c r="TUF80" s="242"/>
      <c r="TUG80" s="242"/>
      <c r="TUH80" s="242"/>
      <c r="TUI80" s="242"/>
      <c r="TUJ80" s="242"/>
      <c r="TUK80" s="242"/>
      <c r="TUL80" s="242"/>
      <c r="TUM80" s="242"/>
      <c r="TUN80" s="242"/>
      <c r="TUO80" s="242"/>
      <c r="TUP80" s="242"/>
      <c r="TUQ80" s="242"/>
      <c r="TUR80" s="242"/>
      <c r="TUS80" s="242"/>
      <c r="TUT80" s="242"/>
      <c r="TUU80" s="242"/>
      <c r="TUV80" s="242"/>
      <c r="TUW80" s="242"/>
      <c r="TUX80" s="242"/>
      <c r="TUY80" s="242"/>
      <c r="TUZ80" s="242"/>
      <c r="TVA80" s="242"/>
      <c r="TVB80" s="242"/>
      <c r="TVC80" s="242"/>
      <c r="TVD80" s="242"/>
      <c r="TVE80" s="242"/>
      <c r="TVF80" s="242"/>
      <c r="TVG80" s="242"/>
      <c r="TVH80" s="242"/>
      <c r="TVI80" s="242"/>
      <c r="TVJ80" s="242"/>
      <c r="TVK80" s="242"/>
      <c r="TVL80" s="242"/>
      <c r="TVM80" s="242"/>
      <c r="TVN80" s="242"/>
      <c r="TVO80" s="242"/>
      <c r="TVP80" s="242"/>
      <c r="TVQ80" s="242"/>
      <c r="TVR80" s="242"/>
      <c r="TVS80" s="242"/>
      <c r="TVT80" s="242"/>
      <c r="TVU80" s="242"/>
      <c r="TVV80" s="242"/>
      <c r="TVW80" s="242"/>
      <c r="TVX80" s="242"/>
      <c r="TVY80" s="242"/>
      <c r="TVZ80" s="242"/>
      <c r="TWA80" s="242"/>
      <c r="TWB80" s="242"/>
      <c r="TWC80" s="242"/>
      <c r="TWD80" s="242"/>
      <c r="TWE80" s="242"/>
      <c r="TWF80" s="242"/>
      <c r="TWG80" s="242"/>
      <c r="TWH80" s="242"/>
      <c r="TWI80" s="242"/>
      <c r="TWJ80" s="242"/>
      <c r="TWK80" s="242"/>
      <c r="TWL80" s="242"/>
      <c r="TWM80" s="242"/>
      <c r="TWN80" s="242"/>
      <c r="TWO80" s="242"/>
      <c r="TWP80" s="242"/>
      <c r="TWQ80" s="242"/>
      <c r="TWR80" s="242"/>
      <c r="TWS80" s="242"/>
      <c r="TWT80" s="242"/>
      <c r="TWU80" s="242"/>
      <c r="TWV80" s="242"/>
      <c r="TWW80" s="242"/>
      <c r="TWX80" s="242"/>
      <c r="TWY80" s="242"/>
      <c r="TWZ80" s="242"/>
      <c r="TXA80" s="242"/>
      <c r="TXB80" s="242"/>
      <c r="TXC80" s="242"/>
      <c r="TXD80" s="242"/>
      <c r="TXE80" s="242"/>
      <c r="TXF80" s="242"/>
      <c r="TXG80" s="242"/>
      <c r="TXH80" s="242"/>
      <c r="TXI80" s="242"/>
      <c r="TXJ80" s="242"/>
      <c r="TXK80" s="242"/>
      <c r="TXL80" s="242"/>
      <c r="TXM80" s="242"/>
      <c r="TXN80" s="242"/>
      <c r="TXO80" s="242"/>
      <c r="TXP80" s="242"/>
      <c r="TXQ80" s="242"/>
      <c r="TXR80" s="242"/>
      <c r="TXS80" s="242"/>
      <c r="TXT80" s="242"/>
      <c r="TXU80" s="242"/>
      <c r="TXV80" s="242"/>
      <c r="TXW80" s="242"/>
      <c r="TXX80" s="242"/>
      <c r="TXY80" s="242"/>
      <c r="TXZ80" s="242"/>
      <c r="TYA80" s="242"/>
      <c r="TYB80" s="242"/>
      <c r="TYC80" s="242"/>
      <c r="TYD80" s="242"/>
      <c r="TYE80" s="242"/>
      <c r="TYF80" s="242"/>
      <c r="TYG80" s="242"/>
      <c r="TYH80" s="242"/>
      <c r="TYI80" s="242"/>
      <c r="TYJ80" s="242"/>
      <c r="TYK80" s="242"/>
      <c r="TYL80" s="242"/>
      <c r="TYM80" s="242"/>
      <c r="TYN80" s="242"/>
      <c r="TYO80" s="242"/>
      <c r="TYP80" s="242"/>
      <c r="TYQ80" s="242"/>
      <c r="TYR80" s="242"/>
      <c r="TYS80" s="242"/>
      <c r="TYT80" s="242"/>
      <c r="TYU80" s="242"/>
      <c r="TYV80" s="242"/>
      <c r="TYW80" s="242"/>
      <c r="TYX80" s="242"/>
      <c r="TYY80" s="242"/>
      <c r="TYZ80" s="242"/>
      <c r="TZA80" s="242"/>
      <c r="TZB80" s="242"/>
      <c r="TZC80" s="242"/>
      <c r="TZD80" s="242"/>
      <c r="TZE80" s="242"/>
      <c r="TZF80" s="242"/>
      <c r="TZG80" s="242"/>
      <c r="TZH80" s="242"/>
      <c r="TZI80" s="242"/>
      <c r="TZJ80" s="242"/>
      <c r="TZK80" s="242"/>
      <c r="TZL80" s="242"/>
      <c r="TZM80" s="242"/>
      <c r="TZN80" s="242"/>
      <c r="TZO80" s="242"/>
      <c r="TZP80" s="242"/>
      <c r="TZQ80" s="242"/>
      <c r="TZR80" s="242"/>
      <c r="TZS80" s="242"/>
      <c r="TZT80" s="242"/>
      <c r="TZU80" s="242"/>
      <c r="TZV80" s="242"/>
      <c r="TZW80" s="242"/>
      <c r="TZX80" s="242"/>
      <c r="TZY80" s="242"/>
      <c r="TZZ80" s="242"/>
      <c r="UAA80" s="242"/>
      <c r="UAB80" s="242"/>
      <c r="UAC80" s="242"/>
      <c r="UAD80" s="242"/>
      <c r="UAE80" s="242"/>
      <c r="UAF80" s="242"/>
      <c r="UAG80" s="242"/>
      <c r="UAH80" s="242"/>
      <c r="UAI80" s="242"/>
      <c r="UAJ80" s="242"/>
      <c r="UAK80" s="242"/>
      <c r="UAL80" s="242"/>
      <c r="UAM80" s="242"/>
      <c r="UAN80" s="242"/>
      <c r="UAO80" s="242"/>
      <c r="UAP80" s="242"/>
      <c r="UAQ80" s="242"/>
      <c r="UAR80" s="242"/>
      <c r="UAS80" s="242"/>
      <c r="UAT80" s="242"/>
      <c r="UAU80" s="242"/>
      <c r="UAV80" s="242"/>
      <c r="UAW80" s="242"/>
      <c r="UAX80" s="242"/>
      <c r="UAY80" s="242"/>
      <c r="UAZ80" s="242"/>
      <c r="UBA80" s="242"/>
      <c r="UBB80" s="242"/>
      <c r="UBC80" s="242"/>
      <c r="UBD80" s="242"/>
      <c r="UBE80" s="242"/>
      <c r="UBF80" s="242"/>
      <c r="UBG80" s="242"/>
      <c r="UBH80" s="242"/>
      <c r="UBI80" s="242"/>
      <c r="UBJ80" s="242"/>
      <c r="UBK80" s="242"/>
      <c r="UBL80" s="242"/>
      <c r="UBM80" s="242"/>
      <c r="UBN80" s="242"/>
      <c r="UBO80" s="242"/>
      <c r="UBP80" s="242"/>
      <c r="UBQ80" s="242"/>
      <c r="UBR80" s="242"/>
      <c r="UBS80" s="242"/>
      <c r="UBT80" s="242"/>
      <c r="UBU80" s="242"/>
      <c r="UBV80" s="242"/>
      <c r="UBW80" s="242"/>
      <c r="UBX80" s="242"/>
      <c r="UBY80" s="242"/>
      <c r="UBZ80" s="242"/>
      <c r="UCA80" s="242"/>
      <c r="UCB80" s="242"/>
      <c r="UCC80" s="242"/>
      <c r="UCD80" s="242"/>
      <c r="UCE80" s="242"/>
      <c r="UCF80" s="242"/>
      <c r="UCG80" s="242"/>
      <c r="UCH80" s="242"/>
      <c r="UCI80" s="242"/>
      <c r="UCJ80" s="242"/>
      <c r="UCK80" s="242"/>
      <c r="UCL80" s="242"/>
      <c r="UCM80" s="242"/>
      <c r="UCN80" s="242"/>
      <c r="UCO80" s="242"/>
      <c r="UCP80" s="242"/>
      <c r="UCQ80" s="242"/>
      <c r="UCR80" s="242"/>
      <c r="UCS80" s="242"/>
      <c r="UCT80" s="242"/>
      <c r="UCU80" s="242"/>
      <c r="UCV80" s="242"/>
      <c r="UCW80" s="242"/>
      <c r="UCX80" s="242"/>
      <c r="UCY80" s="242"/>
      <c r="UCZ80" s="242"/>
      <c r="UDA80" s="242"/>
      <c r="UDB80" s="242"/>
      <c r="UDC80" s="242"/>
      <c r="UDD80" s="242"/>
      <c r="UDE80" s="242"/>
      <c r="UDF80" s="242"/>
      <c r="UDG80" s="242"/>
      <c r="UDH80" s="242"/>
      <c r="UDI80" s="242"/>
      <c r="UDJ80" s="242"/>
      <c r="UDK80" s="242"/>
      <c r="UDL80" s="242"/>
      <c r="UDM80" s="242"/>
      <c r="UDN80" s="242"/>
      <c r="UDO80" s="242"/>
      <c r="UDP80" s="242"/>
      <c r="UDQ80" s="242"/>
      <c r="UDR80" s="242"/>
      <c r="UDS80" s="242"/>
      <c r="UDT80" s="242"/>
      <c r="UDU80" s="242"/>
      <c r="UDV80" s="242"/>
      <c r="UDW80" s="242"/>
      <c r="UDX80" s="242"/>
      <c r="UDY80" s="242"/>
      <c r="UDZ80" s="242"/>
      <c r="UEA80" s="242"/>
      <c r="UEB80" s="242"/>
      <c r="UEC80" s="242"/>
      <c r="UED80" s="242"/>
      <c r="UEE80" s="242"/>
      <c r="UEF80" s="242"/>
      <c r="UEG80" s="242"/>
      <c r="UEH80" s="242"/>
      <c r="UEI80" s="242"/>
      <c r="UEJ80" s="242"/>
      <c r="UEK80" s="242"/>
      <c r="UEL80" s="242"/>
      <c r="UEM80" s="242"/>
      <c r="UEN80" s="242"/>
      <c r="UEO80" s="242"/>
      <c r="UEP80" s="242"/>
      <c r="UEQ80" s="242"/>
      <c r="UER80" s="242"/>
      <c r="UES80" s="242"/>
      <c r="UET80" s="242"/>
      <c r="UEU80" s="242"/>
      <c r="UEV80" s="242"/>
      <c r="UEW80" s="242"/>
      <c r="UEX80" s="242"/>
      <c r="UEY80" s="242"/>
      <c r="UEZ80" s="242"/>
      <c r="UFA80" s="242"/>
      <c r="UFB80" s="242"/>
      <c r="UFC80" s="242"/>
      <c r="UFD80" s="242"/>
      <c r="UFE80" s="242"/>
      <c r="UFF80" s="242"/>
      <c r="UFG80" s="242"/>
      <c r="UFH80" s="242"/>
      <c r="UFI80" s="242"/>
      <c r="UFJ80" s="242"/>
      <c r="UFK80" s="242"/>
      <c r="UFL80" s="242"/>
      <c r="UFM80" s="242"/>
      <c r="UFN80" s="242"/>
      <c r="UFO80" s="242"/>
      <c r="UFP80" s="242"/>
      <c r="UFQ80" s="242"/>
      <c r="UFR80" s="242"/>
      <c r="UFS80" s="242"/>
      <c r="UFT80" s="242"/>
      <c r="UFU80" s="242"/>
      <c r="UFV80" s="242"/>
      <c r="UFW80" s="242"/>
      <c r="UFX80" s="242"/>
      <c r="UFY80" s="242"/>
      <c r="UFZ80" s="242"/>
      <c r="UGA80" s="242"/>
      <c r="UGB80" s="242"/>
      <c r="UGC80" s="242"/>
      <c r="UGD80" s="242"/>
      <c r="UGE80" s="242"/>
      <c r="UGF80" s="242"/>
      <c r="UGG80" s="242"/>
      <c r="UGH80" s="242"/>
      <c r="UGI80" s="242"/>
      <c r="UGJ80" s="242"/>
      <c r="UGK80" s="242"/>
      <c r="UGL80" s="242"/>
      <c r="UGM80" s="242"/>
      <c r="UGN80" s="242"/>
      <c r="UGO80" s="242"/>
      <c r="UGP80" s="242"/>
      <c r="UGQ80" s="242"/>
      <c r="UGR80" s="242"/>
      <c r="UGS80" s="242"/>
      <c r="UGT80" s="242"/>
      <c r="UGU80" s="242"/>
      <c r="UGV80" s="242"/>
      <c r="UGW80" s="242"/>
      <c r="UGX80" s="242"/>
      <c r="UGY80" s="242"/>
      <c r="UGZ80" s="242"/>
      <c r="UHA80" s="242"/>
      <c r="UHB80" s="242"/>
      <c r="UHC80" s="242"/>
      <c r="UHD80" s="242"/>
      <c r="UHE80" s="242"/>
      <c r="UHF80" s="242"/>
      <c r="UHG80" s="242"/>
      <c r="UHH80" s="242"/>
      <c r="UHI80" s="242"/>
      <c r="UHJ80" s="242"/>
      <c r="UHK80" s="242"/>
      <c r="UHL80" s="242"/>
      <c r="UHM80" s="242"/>
      <c r="UHN80" s="242"/>
      <c r="UHO80" s="242"/>
      <c r="UHP80" s="242"/>
      <c r="UHQ80" s="242"/>
      <c r="UHR80" s="242"/>
      <c r="UHS80" s="242"/>
      <c r="UHT80" s="242"/>
      <c r="UHU80" s="242"/>
      <c r="UHV80" s="242"/>
      <c r="UHW80" s="242"/>
      <c r="UHX80" s="242"/>
      <c r="UHY80" s="242"/>
      <c r="UHZ80" s="242"/>
      <c r="UIA80" s="242"/>
      <c r="UIB80" s="242"/>
      <c r="UIC80" s="242"/>
      <c r="UID80" s="242"/>
      <c r="UIE80" s="242"/>
      <c r="UIF80" s="242"/>
      <c r="UIG80" s="242"/>
      <c r="UIH80" s="242"/>
      <c r="UII80" s="242"/>
      <c r="UIJ80" s="242"/>
      <c r="UIK80" s="242"/>
      <c r="UIL80" s="242"/>
      <c r="UIM80" s="242"/>
      <c r="UIN80" s="242"/>
      <c r="UIO80" s="242"/>
      <c r="UIP80" s="242"/>
      <c r="UIQ80" s="242"/>
      <c r="UIR80" s="242"/>
      <c r="UIS80" s="242"/>
      <c r="UIT80" s="242"/>
      <c r="UIU80" s="242"/>
      <c r="UIV80" s="242"/>
      <c r="UIW80" s="242"/>
      <c r="UIX80" s="242"/>
      <c r="UIY80" s="242"/>
      <c r="UIZ80" s="242"/>
      <c r="UJA80" s="242"/>
      <c r="UJB80" s="242"/>
      <c r="UJC80" s="242"/>
      <c r="UJD80" s="242"/>
      <c r="UJE80" s="242"/>
      <c r="UJF80" s="242"/>
      <c r="UJG80" s="242"/>
      <c r="UJH80" s="242"/>
      <c r="UJI80" s="242"/>
      <c r="UJJ80" s="242"/>
      <c r="UJK80" s="242"/>
      <c r="UJL80" s="242"/>
      <c r="UJM80" s="242"/>
      <c r="UJN80" s="242"/>
      <c r="UJO80" s="242"/>
      <c r="UJP80" s="242"/>
      <c r="UJQ80" s="242"/>
      <c r="UJR80" s="242"/>
      <c r="UJS80" s="242"/>
      <c r="UJT80" s="242"/>
      <c r="UJU80" s="242"/>
      <c r="UJV80" s="242"/>
      <c r="UJW80" s="242"/>
      <c r="UJX80" s="242"/>
      <c r="UJY80" s="242"/>
      <c r="UJZ80" s="242"/>
      <c r="UKA80" s="242"/>
      <c r="UKB80" s="242"/>
      <c r="UKC80" s="242"/>
      <c r="UKD80" s="242"/>
      <c r="UKE80" s="242"/>
      <c r="UKF80" s="242"/>
      <c r="UKG80" s="242"/>
      <c r="UKH80" s="242"/>
      <c r="UKI80" s="242"/>
      <c r="UKJ80" s="242"/>
      <c r="UKK80" s="242"/>
      <c r="UKL80" s="242"/>
      <c r="UKM80" s="242"/>
      <c r="UKN80" s="242"/>
      <c r="UKO80" s="242"/>
      <c r="UKP80" s="242"/>
      <c r="UKQ80" s="242"/>
      <c r="UKR80" s="242"/>
      <c r="UKS80" s="242"/>
      <c r="UKT80" s="242"/>
      <c r="UKU80" s="242"/>
      <c r="UKV80" s="242"/>
      <c r="UKW80" s="242"/>
      <c r="UKX80" s="242"/>
      <c r="UKY80" s="242"/>
      <c r="UKZ80" s="242"/>
      <c r="ULA80" s="242"/>
      <c r="ULB80" s="242"/>
      <c r="ULC80" s="242"/>
      <c r="ULD80" s="242"/>
      <c r="ULE80" s="242"/>
      <c r="ULF80" s="242"/>
      <c r="ULG80" s="242"/>
      <c r="ULH80" s="242"/>
      <c r="ULI80" s="242"/>
      <c r="ULJ80" s="242"/>
      <c r="ULK80" s="242"/>
      <c r="ULL80" s="242"/>
      <c r="ULM80" s="242"/>
      <c r="ULN80" s="242"/>
      <c r="ULO80" s="242"/>
      <c r="ULP80" s="242"/>
      <c r="ULQ80" s="242"/>
      <c r="ULR80" s="242"/>
      <c r="ULS80" s="242"/>
      <c r="ULT80" s="242"/>
      <c r="ULU80" s="242"/>
      <c r="ULV80" s="242"/>
      <c r="ULW80" s="242"/>
      <c r="ULX80" s="242"/>
      <c r="ULY80" s="242"/>
      <c r="ULZ80" s="242"/>
      <c r="UMA80" s="242"/>
      <c r="UMB80" s="242"/>
      <c r="UMC80" s="242"/>
      <c r="UMD80" s="242"/>
      <c r="UME80" s="242"/>
      <c r="UMF80" s="242"/>
      <c r="UMG80" s="242"/>
      <c r="UMH80" s="242"/>
      <c r="UMI80" s="242"/>
      <c r="UMJ80" s="242"/>
      <c r="UMK80" s="242"/>
      <c r="UML80" s="242"/>
      <c r="UMM80" s="242"/>
      <c r="UMN80" s="242"/>
      <c r="UMO80" s="242"/>
      <c r="UMP80" s="242"/>
      <c r="UMQ80" s="242"/>
      <c r="UMR80" s="242"/>
      <c r="UMS80" s="242"/>
      <c r="UMT80" s="242"/>
      <c r="UMU80" s="242"/>
      <c r="UMV80" s="242"/>
      <c r="UMW80" s="242"/>
      <c r="UMX80" s="242"/>
      <c r="UMY80" s="242"/>
      <c r="UMZ80" s="242"/>
      <c r="UNA80" s="242"/>
      <c r="UNB80" s="242"/>
      <c r="UNC80" s="242"/>
      <c r="UND80" s="242"/>
      <c r="UNE80" s="242"/>
      <c r="UNF80" s="242"/>
      <c r="UNG80" s="242"/>
      <c r="UNH80" s="242"/>
      <c r="UNI80" s="242"/>
      <c r="UNJ80" s="242"/>
      <c r="UNK80" s="242"/>
      <c r="UNL80" s="242"/>
      <c r="UNM80" s="242"/>
      <c r="UNN80" s="242"/>
      <c r="UNO80" s="242"/>
      <c r="UNP80" s="242"/>
      <c r="UNQ80" s="242"/>
      <c r="UNR80" s="242"/>
      <c r="UNS80" s="242"/>
      <c r="UNT80" s="242"/>
      <c r="UNU80" s="242"/>
      <c r="UNV80" s="242"/>
      <c r="UNW80" s="242"/>
      <c r="UNX80" s="242"/>
      <c r="UNY80" s="242"/>
      <c r="UNZ80" s="242"/>
      <c r="UOA80" s="242"/>
      <c r="UOB80" s="242"/>
      <c r="UOC80" s="242"/>
      <c r="UOD80" s="242"/>
      <c r="UOE80" s="242"/>
      <c r="UOF80" s="242"/>
      <c r="UOG80" s="242"/>
      <c r="UOH80" s="242"/>
      <c r="UOI80" s="242"/>
      <c r="UOJ80" s="242"/>
      <c r="UOK80" s="242"/>
      <c r="UOL80" s="242"/>
      <c r="UOM80" s="242"/>
      <c r="UON80" s="242"/>
      <c r="UOO80" s="242"/>
      <c r="UOP80" s="242"/>
      <c r="UOQ80" s="242"/>
      <c r="UOR80" s="242"/>
      <c r="UOS80" s="242"/>
      <c r="UOT80" s="242"/>
      <c r="UOU80" s="242"/>
      <c r="UOV80" s="242"/>
      <c r="UOW80" s="242"/>
      <c r="UOX80" s="242"/>
      <c r="UOY80" s="242"/>
      <c r="UOZ80" s="242"/>
      <c r="UPA80" s="242"/>
      <c r="UPB80" s="242"/>
      <c r="UPC80" s="242"/>
      <c r="UPD80" s="242"/>
      <c r="UPE80" s="242"/>
      <c r="UPF80" s="242"/>
      <c r="UPG80" s="242"/>
      <c r="UPH80" s="242"/>
      <c r="UPI80" s="242"/>
      <c r="UPJ80" s="242"/>
      <c r="UPK80" s="242"/>
      <c r="UPL80" s="242"/>
      <c r="UPM80" s="242"/>
      <c r="UPN80" s="242"/>
      <c r="UPO80" s="242"/>
      <c r="UPP80" s="242"/>
      <c r="UPQ80" s="242"/>
      <c r="UPR80" s="242"/>
      <c r="UPS80" s="242"/>
      <c r="UPT80" s="242"/>
      <c r="UPU80" s="242"/>
      <c r="UPV80" s="242"/>
      <c r="UPW80" s="242"/>
      <c r="UPX80" s="242"/>
      <c r="UPY80" s="242"/>
      <c r="UPZ80" s="242"/>
      <c r="UQA80" s="242"/>
      <c r="UQB80" s="242"/>
      <c r="UQC80" s="242"/>
      <c r="UQD80" s="242"/>
      <c r="UQE80" s="242"/>
      <c r="UQF80" s="242"/>
      <c r="UQG80" s="242"/>
      <c r="UQH80" s="242"/>
      <c r="UQI80" s="242"/>
      <c r="UQJ80" s="242"/>
      <c r="UQK80" s="242"/>
      <c r="UQL80" s="242"/>
      <c r="UQM80" s="242"/>
      <c r="UQN80" s="242"/>
      <c r="UQO80" s="242"/>
      <c r="UQP80" s="242"/>
      <c r="UQQ80" s="242"/>
      <c r="UQR80" s="242"/>
      <c r="UQS80" s="242"/>
      <c r="UQT80" s="242"/>
      <c r="UQU80" s="242"/>
      <c r="UQV80" s="242"/>
      <c r="UQW80" s="242"/>
      <c r="UQX80" s="242"/>
      <c r="UQY80" s="242"/>
      <c r="UQZ80" s="242"/>
      <c r="URA80" s="242"/>
      <c r="URB80" s="242"/>
      <c r="URC80" s="242"/>
      <c r="URD80" s="242"/>
      <c r="URE80" s="242"/>
      <c r="URF80" s="242"/>
      <c r="URG80" s="242"/>
      <c r="URH80" s="242"/>
      <c r="URI80" s="242"/>
      <c r="URJ80" s="242"/>
      <c r="URK80" s="242"/>
      <c r="URL80" s="242"/>
      <c r="URM80" s="242"/>
      <c r="URN80" s="242"/>
      <c r="URO80" s="242"/>
      <c r="URP80" s="242"/>
      <c r="URQ80" s="242"/>
      <c r="URR80" s="242"/>
      <c r="URS80" s="242"/>
      <c r="URT80" s="242"/>
      <c r="URU80" s="242"/>
      <c r="URV80" s="242"/>
      <c r="URW80" s="242"/>
      <c r="URX80" s="242"/>
      <c r="URY80" s="242"/>
      <c r="URZ80" s="242"/>
      <c r="USA80" s="242"/>
      <c r="USB80" s="242"/>
      <c r="USC80" s="242"/>
      <c r="USD80" s="242"/>
      <c r="USE80" s="242"/>
      <c r="USF80" s="242"/>
      <c r="USG80" s="242"/>
      <c r="USH80" s="242"/>
      <c r="USI80" s="242"/>
      <c r="USJ80" s="242"/>
      <c r="USK80" s="242"/>
      <c r="USL80" s="242"/>
      <c r="USM80" s="242"/>
      <c r="USN80" s="242"/>
      <c r="USO80" s="242"/>
      <c r="USP80" s="242"/>
      <c r="USQ80" s="242"/>
      <c r="USR80" s="242"/>
      <c r="USS80" s="242"/>
      <c r="UST80" s="242"/>
      <c r="USU80" s="242"/>
      <c r="USV80" s="242"/>
      <c r="USW80" s="242"/>
      <c r="USX80" s="242"/>
      <c r="USY80" s="242"/>
      <c r="USZ80" s="242"/>
      <c r="UTA80" s="242"/>
      <c r="UTB80" s="242"/>
      <c r="UTC80" s="242"/>
      <c r="UTD80" s="242"/>
      <c r="UTE80" s="242"/>
      <c r="UTF80" s="242"/>
      <c r="UTG80" s="242"/>
      <c r="UTH80" s="242"/>
      <c r="UTI80" s="242"/>
      <c r="UTJ80" s="242"/>
      <c r="UTK80" s="242"/>
      <c r="UTL80" s="242"/>
      <c r="UTM80" s="242"/>
      <c r="UTN80" s="242"/>
      <c r="UTO80" s="242"/>
      <c r="UTP80" s="242"/>
      <c r="UTQ80" s="242"/>
      <c r="UTR80" s="242"/>
      <c r="UTS80" s="242"/>
      <c r="UTT80" s="242"/>
      <c r="UTU80" s="242"/>
      <c r="UTV80" s="242"/>
      <c r="UTW80" s="242"/>
      <c r="UTX80" s="242"/>
      <c r="UTY80" s="242"/>
      <c r="UTZ80" s="242"/>
      <c r="UUA80" s="242"/>
      <c r="UUB80" s="242"/>
      <c r="UUC80" s="242"/>
      <c r="UUD80" s="242"/>
      <c r="UUE80" s="242"/>
      <c r="UUF80" s="242"/>
      <c r="UUG80" s="242"/>
      <c r="UUH80" s="242"/>
      <c r="UUI80" s="242"/>
      <c r="UUJ80" s="242"/>
      <c r="UUK80" s="242"/>
      <c r="UUL80" s="242"/>
      <c r="UUM80" s="242"/>
      <c r="UUN80" s="242"/>
      <c r="UUO80" s="242"/>
      <c r="UUP80" s="242"/>
      <c r="UUQ80" s="242"/>
      <c r="UUR80" s="242"/>
      <c r="UUS80" s="242"/>
      <c r="UUT80" s="242"/>
      <c r="UUU80" s="242"/>
      <c r="UUV80" s="242"/>
      <c r="UUW80" s="242"/>
      <c r="UUX80" s="242"/>
      <c r="UUY80" s="242"/>
      <c r="UUZ80" s="242"/>
      <c r="UVA80" s="242"/>
      <c r="UVB80" s="242"/>
      <c r="UVC80" s="242"/>
      <c r="UVD80" s="242"/>
      <c r="UVE80" s="242"/>
      <c r="UVF80" s="242"/>
      <c r="UVG80" s="242"/>
      <c r="UVH80" s="242"/>
      <c r="UVI80" s="242"/>
      <c r="UVJ80" s="242"/>
      <c r="UVK80" s="242"/>
      <c r="UVL80" s="242"/>
      <c r="UVM80" s="242"/>
      <c r="UVN80" s="242"/>
      <c r="UVO80" s="242"/>
      <c r="UVP80" s="242"/>
      <c r="UVQ80" s="242"/>
      <c r="UVR80" s="242"/>
      <c r="UVS80" s="242"/>
      <c r="UVT80" s="242"/>
      <c r="UVU80" s="242"/>
      <c r="UVV80" s="242"/>
      <c r="UVW80" s="242"/>
      <c r="UVX80" s="242"/>
      <c r="UVY80" s="242"/>
      <c r="UVZ80" s="242"/>
      <c r="UWA80" s="242"/>
      <c r="UWB80" s="242"/>
      <c r="UWC80" s="242"/>
      <c r="UWD80" s="242"/>
      <c r="UWE80" s="242"/>
      <c r="UWF80" s="242"/>
      <c r="UWG80" s="242"/>
      <c r="UWH80" s="242"/>
      <c r="UWI80" s="242"/>
      <c r="UWJ80" s="242"/>
      <c r="UWK80" s="242"/>
      <c r="UWL80" s="242"/>
      <c r="UWM80" s="242"/>
      <c r="UWN80" s="242"/>
      <c r="UWO80" s="242"/>
      <c r="UWP80" s="242"/>
      <c r="UWQ80" s="242"/>
      <c r="UWR80" s="242"/>
      <c r="UWS80" s="242"/>
      <c r="UWT80" s="242"/>
      <c r="UWU80" s="242"/>
      <c r="UWV80" s="242"/>
      <c r="UWW80" s="242"/>
      <c r="UWX80" s="242"/>
      <c r="UWY80" s="242"/>
      <c r="UWZ80" s="242"/>
      <c r="UXA80" s="242"/>
      <c r="UXB80" s="242"/>
      <c r="UXC80" s="242"/>
      <c r="UXD80" s="242"/>
      <c r="UXE80" s="242"/>
      <c r="UXF80" s="242"/>
      <c r="UXG80" s="242"/>
      <c r="UXH80" s="242"/>
      <c r="UXI80" s="242"/>
      <c r="UXJ80" s="242"/>
      <c r="UXK80" s="242"/>
      <c r="UXL80" s="242"/>
      <c r="UXM80" s="242"/>
      <c r="UXN80" s="242"/>
      <c r="UXO80" s="242"/>
      <c r="UXP80" s="242"/>
      <c r="UXQ80" s="242"/>
      <c r="UXR80" s="242"/>
      <c r="UXS80" s="242"/>
      <c r="UXT80" s="242"/>
      <c r="UXU80" s="242"/>
      <c r="UXV80" s="242"/>
      <c r="UXW80" s="242"/>
      <c r="UXX80" s="242"/>
      <c r="UXY80" s="242"/>
      <c r="UXZ80" s="242"/>
      <c r="UYA80" s="242"/>
      <c r="UYB80" s="242"/>
      <c r="UYC80" s="242"/>
      <c r="UYD80" s="242"/>
      <c r="UYE80" s="242"/>
      <c r="UYF80" s="242"/>
      <c r="UYG80" s="242"/>
      <c r="UYH80" s="242"/>
      <c r="UYI80" s="242"/>
      <c r="UYJ80" s="242"/>
      <c r="UYK80" s="242"/>
      <c r="UYL80" s="242"/>
      <c r="UYM80" s="242"/>
      <c r="UYN80" s="242"/>
      <c r="UYO80" s="242"/>
      <c r="UYP80" s="242"/>
      <c r="UYQ80" s="242"/>
      <c r="UYR80" s="242"/>
      <c r="UYS80" s="242"/>
      <c r="UYT80" s="242"/>
      <c r="UYU80" s="242"/>
      <c r="UYV80" s="242"/>
      <c r="UYW80" s="242"/>
      <c r="UYX80" s="242"/>
      <c r="UYY80" s="242"/>
      <c r="UYZ80" s="242"/>
      <c r="UZA80" s="242"/>
      <c r="UZB80" s="242"/>
      <c r="UZC80" s="242"/>
      <c r="UZD80" s="242"/>
      <c r="UZE80" s="242"/>
      <c r="UZF80" s="242"/>
      <c r="UZG80" s="242"/>
      <c r="UZH80" s="242"/>
      <c r="UZI80" s="242"/>
      <c r="UZJ80" s="242"/>
      <c r="UZK80" s="242"/>
      <c r="UZL80" s="242"/>
      <c r="UZM80" s="242"/>
      <c r="UZN80" s="242"/>
      <c r="UZO80" s="242"/>
      <c r="UZP80" s="242"/>
      <c r="UZQ80" s="242"/>
      <c r="UZR80" s="242"/>
      <c r="UZS80" s="242"/>
      <c r="UZT80" s="242"/>
      <c r="UZU80" s="242"/>
      <c r="UZV80" s="242"/>
      <c r="UZW80" s="242"/>
      <c r="UZX80" s="242"/>
      <c r="UZY80" s="242"/>
      <c r="UZZ80" s="242"/>
      <c r="VAA80" s="242"/>
      <c r="VAB80" s="242"/>
      <c r="VAC80" s="242"/>
      <c r="VAD80" s="242"/>
      <c r="VAE80" s="242"/>
      <c r="VAF80" s="242"/>
      <c r="VAG80" s="242"/>
      <c r="VAH80" s="242"/>
      <c r="VAI80" s="242"/>
      <c r="VAJ80" s="242"/>
      <c r="VAK80" s="242"/>
      <c r="VAL80" s="242"/>
      <c r="VAM80" s="242"/>
      <c r="VAN80" s="242"/>
      <c r="VAO80" s="242"/>
      <c r="VAP80" s="242"/>
      <c r="VAQ80" s="242"/>
      <c r="VAR80" s="242"/>
      <c r="VAS80" s="242"/>
      <c r="VAT80" s="242"/>
      <c r="VAU80" s="242"/>
      <c r="VAV80" s="242"/>
      <c r="VAW80" s="242"/>
      <c r="VAX80" s="242"/>
      <c r="VAY80" s="242"/>
      <c r="VAZ80" s="242"/>
      <c r="VBA80" s="242"/>
      <c r="VBB80" s="242"/>
      <c r="VBC80" s="242"/>
      <c r="VBD80" s="242"/>
      <c r="VBE80" s="242"/>
      <c r="VBF80" s="242"/>
      <c r="VBG80" s="242"/>
      <c r="VBH80" s="242"/>
      <c r="VBI80" s="242"/>
      <c r="VBJ80" s="242"/>
      <c r="VBK80" s="242"/>
      <c r="VBL80" s="242"/>
      <c r="VBM80" s="242"/>
      <c r="VBN80" s="242"/>
      <c r="VBO80" s="242"/>
      <c r="VBP80" s="242"/>
      <c r="VBQ80" s="242"/>
      <c r="VBR80" s="242"/>
      <c r="VBS80" s="242"/>
      <c r="VBT80" s="242"/>
      <c r="VBU80" s="242"/>
      <c r="VBV80" s="242"/>
      <c r="VBW80" s="242"/>
      <c r="VBX80" s="242"/>
      <c r="VBY80" s="242"/>
      <c r="VBZ80" s="242"/>
      <c r="VCA80" s="242"/>
      <c r="VCB80" s="242"/>
      <c r="VCC80" s="242"/>
      <c r="VCD80" s="242"/>
      <c r="VCE80" s="242"/>
      <c r="VCF80" s="242"/>
      <c r="VCG80" s="242"/>
      <c r="VCH80" s="242"/>
      <c r="VCI80" s="242"/>
      <c r="VCJ80" s="242"/>
      <c r="VCK80" s="242"/>
      <c r="VCL80" s="242"/>
      <c r="VCM80" s="242"/>
      <c r="VCN80" s="242"/>
      <c r="VCO80" s="242"/>
      <c r="VCP80" s="242"/>
      <c r="VCQ80" s="242"/>
      <c r="VCR80" s="242"/>
      <c r="VCS80" s="242"/>
      <c r="VCT80" s="242"/>
      <c r="VCU80" s="242"/>
      <c r="VCV80" s="242"/>
      <c r="VCW80" s="242"/>
      <c r="VCX80" s="242"/>
      <c r="VCY80" s="242"/>
      <c r="VCZ80" s="242"/>
      <c r="VDA80" s="242"/>
      <c r="VDB80" s="242"/>
      <c r="VDC80" s="242"/>
      <c r="VDD80" s="242"/>
      <c r="VDE80" s="242"/>
      <c r="VDF80" s="242"/>
      <c r="VDG80" s="242"/>
      <c r="VDH80" s="242"/>
      <c r="VDI80" s="242"/>
      <c r="VDJ80" s="242"/>
      <c r="VDK80" s="242"/>
      <c r="VDL80" s="242"/>
      <c r="VDM80" s="242"/>
      <c r="VDN80" s="242"/>
      <c r="VDO80" s="242"/>
      <c r="VDP80" s="242"/>
      <c r="VDQ80" s="242"/>
      <c r="VDR80" s="242"/>
      <c r="VDS80" s="242"/>
      <c r="VDT80" s="242"/>
      <c r="VDU80" s="242"/>
      <c r="VDV80" s="242"/>
      <c r="VDW80" s="242"/>
      <c r="VDX80" s="242"/>
      <c r="VDY80" s="242"/>
      <c r="VDZ80" s="242"/>
      <c r="VEA80" s="242"/>
      <c r="VEB80" s="242"/>
      <c r="VEC80" s="242"/>
      <c r="VED80" s="242"/>
      <c r="VEE80" s="242"/>
      <c r="VEF80" s="242"/>
      <c r="VEG80" s="242"/>
      <c r="VEH80" s="242"/>
      <c r="VEI80" s="242"/>
      <c r="VEJ80" s="242"/>
      <c r="VEK80" s="242"/>
      <c r="VEL80" s="242"/>
      <c r="VEM80" s="242"/>
      <c r="VEN80" s="242"/>
      <c r="VEO80" s="242"/>
      <c r="VEP80" s="242"/>
      <c r="VEQ80" s="242"/>
      <c r="VER80" s="242"/>
      <c r="VES80" s="242"/>
      <c r="VET80" s="242"/>
      <c r="VEU80" s="242"/>
      <c r="VEV80" s="242"/>
      <c r="VEW80" s="242"/>
      <c r="VEX80" s="242"/>
      <c r="VEY80" s="242"/>
      <c r="VEZ80" s="242"/>
      <c r="VFA80" s="242"/>
      <c r="VFB80" s="242"/>
      <c r="VFC80" s="242"/>
      <c r="VFD80" s="242"/>
      <c r="VFE80" s="242"/>
      <c r="VFF80" s="242"/>
      <c r="VFG80" s="242"/>
      <c r="VFH80" s="242"/>
      <c r="VFI80" s="242"/>
      <c r="VFJ80" s="242"/>
      <c r="VFK80" s="242"/>
      <c r="VFL80" s="242"/>
      <c r="VFM80" s="242"/>
      <c r="VFN80" s="242"/>
      <c r="VFO80" s="242"/>
      <c r="VFP80" s="242"/>
      <c r="VFQ80" s="242"/>
      <c r="VFR80" s="242"/>
      <c r="VFS80" s="242"/>
      <c r="VFT80" s="242"/>
      <c r="VFU80" s="242"/>
      <c r="VFV80" s="242"/>
      <c r="VFW80" s="242"/>
      <c r="VFX80" s="242"/>
      <c r="VFY80" s="242"/>
      <c r="VFZ80" s="242"/>
      <c r="VGA80" s="242"/>
      <c r="VGB80" s="242"/>
      <c r="VGC80" s="242"/>
      <c r="VGD80" s="242"/>
      <c r="VGE80" s="242"/>
      <c r="VGF80" s="242"/>
      <c r="VGG80" s="242"/>
      <c r="VGH80" s="242"/>
      <c r="VGI80" s="242"/>
      <c r="VGJ80" s="242"/>
      <c r="VGK80" s="242"/>
      <c r="VGL80" s="242"/>
      <c r="VGM80" s="242"/>
      <c r="VGN80" s="242"/>
      <c r="VGO80" s="242"/>
      <c r="VGP80" s="242"/>
      <c r="VGQ80" s="242"/>
      <c r="VGR80" s="242"/>
      <c r="VGS80" s="242"/>
      <c r="VGT80" s="242"/>
      <c r="VGU80" s="242"/>
      <c r="VGV80" s="242"/>
      <c r="VGW80" s="242"/>
      <c r="VGX80" s="242"/>
      <c r="VGY80" s="242"/>
      <c r="VGZ80" s="242"/>
      <c r="VHA80" s="242"/>
      <c r="VHB80" s="242"/>
      <c r="VHC80" s="242"/>
      <c r="VHD80" s="242"/>
      <c r="VHE80" s="242"/>
      <c r="VHF80" s="242"/>
      <c r="VHG80" s="242"/>
      <c r="VHH80" s="242"/>
      <c r="VHI80" s="242"/>
      <c r="VHJ80" s="242"/>
      <c r="VHK80" s="242"/>
      <c r="VHL80" s="242"/>
      <c r="VHM80" s="242"/>
      <c r="VHN80" s="242"/>
      <c r="VHO80" s="242"/>
      <c r="VHP80" s="242"/>
      <c r="VHQ80" s="242"/>
      <c r="VHR80" s="242"/>
      <c r="VHS80" s="242"/>
      <c r="VHT80" s="242"/>
      <c r="VHU80" s="242"/>
      <c r="VHV80" s="242"/>
      <c r="VHW80" s="242"/>
      <c r="VHX80" s="242"/>
      <c r="VHY80" s="242"/>
      <c r="VHZ80" s="242"/>
      <c r="VIA80" s="242"/>
      <c r="VIB80" s="242"/>
      <c r="VIC80" s="242"/>
      <c r="VID80" s="242"/>
      <c r="VIE80" s="242"/>
      <c r="VIF80" s="242"/>
      <c r="VIG80" s="242"/>
      <c r="VIH80" s="242"/>
      <c r="VII80" s="242"/>
      <c r="VIJ80" s="242"/>
      <c r="VIK80" s="242"/>
      <c r="VIL80" s="242"/>
      <c r="VIM80" s="242"/>
      <c r="VIN80" s="242"/>
      <c r="VIO80" s="242"/>
      <c r="VIP80" s="242"/>
      <c r="VIQ80" s="242"/>
      <c r="VIR80" s="242"/>
      <c r="VIS80" s="242"/>
      <c r="VIT80" s="242"/>
      <c r="VIU80" s="242"/>
      <c r="VIV80" s="242"/>
      <c r="VIW80" s="242"/>
      <c r="VIX80" s="242"/>
      <c r="VIY80" s="242"/>
      <c r="VIZ80" s="242"/>
      <c r="VJA80" s="242"/>
      <c r="VJB80" s="242"/>
      <c r="VJC80" s="242"/>
      <c r="VJD80" s="242"/>
      <c r="VJE80" s="242"/>
      <c r="VJF80" s="242"/>
      <c r="VJG80" s="242"/>
      <c r="VJH80" s="242"/>
      <c r="VJI80" s="242"/>
      <c r="VJJ80" s="242"/>
      <c r="VJK80" s="242"/>
      <c r="VJL80" s="242"/>
      <c r="VJM80" s="242"/>
      <c r="VJN80" s="242"/>
      <c r="VJO80" s="242"/>
      <c r="VJP80" s="242"/>
      <c r="VJQ80" s="242"/>
      <c r="VJR80" s="242"/>
      <c r="VJS80" s="242"/>
      <c r="VJT80" s="242"/>
      <c r="VJU80" s="242"/>
      <c r="VJV80" s="242"/>
      <c r="VJW80" s="242"/>
      <c r="VJX80" s="242"/>
      <c r="VJY80" s="242"/>
      <c r="VJZ80" s="242"/>
      <c r="VKA80" s="242"/>
      <c r="VKB80" s="242"/>
      <c r="VKC80" s="242"/>
      <c r="VKD80" s="242"/>
      <c r="VKE80" s="242"/>
      <c r="VKF80" s="242"/>
      <c r="VKG80" s="242"/>
      <c r="VKH80" s="242"/>
      <c r="VKI80" s="242"/>
      <c r="VKJ80" s="242"/>
      <c r="VKK80" s="242"/>
      <c r="VKL80" s="242"/>
      <c r="VKM80" s="242"/>
      <c r="VKN80" s="242"/>
      <c r="VKO80" s="242"/>
      <c r="VKP80" s="242"/>
      <c r="VKQ80" s="242"/>
      <c r="VKR80" s="242"/>
      <c r="VKS80" s="242"/>
      <c r="VKT80" s="242"/>
      <c r="VKU80" s="242"/>
      <c r="VKV80" s="242"/>
      <c r="VKW80" s="242"/>
      <c r="VKX80" s="242"/>
      <c r="VKY80" s="242"/>
      <c r="VKZ80" s="242"/>
      <c r="VLA80" s="242"/>
      <c r="VLB80" s="242"/>
      <c r="VLC80" s="242"/>
      <c r="VLD80" s="242"/>
      <c r="VLE80" s="242"/>
      <c r="VLF80" s="242"/>
      <c r="VLG80" s="242"/>
      <c r="VLH80" s="242"/>
      <c r="VLI80" s="242"/>
      <c r="VLJ80" s="242"/>
      <c r="VLK80" s="242"/>
      <c r="VLL80" s="242"/>
      <c r="VLM80" s="242"/>
      <c r="VLN80" s="242"/>
      <c r="VLO80" s="242"/>
      <c r="VLP80" s="242"/>
      <c r="VLQ80" s="242"/>
      <c r="VLR80" s="242"/>
      <c r="VLS80" s="242"/>
      <c r="VLT80" s="242"/>
      <c r="VLU80" s="242"/>
      <c r="VLV80" s="242"/>
      <c r="VLW80" s="242"/>
      <c r="VLX80" s="242"/>
      <c r="VLY80" s="242"/>
      <c r="VLZ80" s="242"/>
      <c r="VMA80" s="242"/>
      <c r="VMB80" s="242"/>
      <c r="VMC80" s="242"/>
      <c r="VMD80" s="242"/>
      <c r="VME80" s="242"/>
      <c r="VMF80" s="242"/>
      <c r="VMG80" s="242"/>
      <c r="VMH80" s="242"/>
      <c r="VMI80" s="242"/>
      <c r="VMJ80" s="242"/>
      <c r="VMK80" s="242"/>
      <c r="VML80" s="242"/>
      <c r="VMM80" s="242"/>
      <c r="VMN80" s="242"/>
      <c r="VMO80" s="242"/>
      <c r="VMP80" s="242"/>
      <c r="VMQ80" s="242"/>
      <c r="VMR80" s="242"/>
      <c r="VMS80" s="242"/>
      <c r="VMT80" s="242"/>
      <c r="VMU80" s="242"/>
      <c r="VMV80" s="242"/>
      <c r="VMW80" s="242"/>
      <c r="VMX80" s="242"/>
      <c r="VMY80" s="242"/>
      <c r="VMZ80" s="242"/>
      <c r="VNA80" s="242"/>
      <c r="VNB80" s="242"/>
      <c r="VNC80" s="242"/>
      <c r="VND80" s="242"/>
      <c r="VNE80" s="242"/>
      <c r="VNF80" s="242"/>
      <c r="VNG80" s="242"/>
      <c r="VNH80" s="242"/>
      <c r="VNI80" s="242"/>
      <c r="VNJ80" s="242"/>
      <c r="VNK80" s="242"/>
      <c r="VNL80" s="242"/>
      <c r="VNM80" s="242"/>
      <c r="VNN80" s="242"/>
      <c r="VNO80" s="242"/>
      <c r="VNP80" s="242"/>
      <c r="VNQ80" s="242"/>
      <c r="VNR80" s="242"/>
      <c r="VNS80" s="242"/>
      <c r="VNT80" s="242"/>
      <c r="VNU80" s="242"/>
      <c r="VNV80" s="242"/>
      <c r="VNW80" s="242"/>
      <c r="VNX80" s="242"/>
      <c r="VNY80" s="242"/>
      <c r="VNZ80" s="242"/>
      <c r="VOA80" s="242"/>
      <c r="VOB80" s="242"/>
      <c r="VOC80" s="242"/>
      <c r="VOD80" s="242"/>
      <c r="VOE80" s="242"/>
      <c r="VOF80" s="242"/>
      <c r="VOG80" s="242"/>
      <c r="VOH80" s="242"/>
      <c r="VOI80" s="242"/>
      <c r="VOJ80" s="242"/>
      <c r="VOK80" s="242"/>
      <c r="VOL80" s="242"/>
      <c r="VOM80" s="242"/>
      <c r="VON80" s="242"/>
      <c r="VOO80" s="242"/>
      <c r="VOP80" s="242"/>
      <c r="VOQ80" s="242"/>
      <c r="VOR80" s="242"/>
      <c r="VOS80" s="242"/>
      <c r="VOT80" s="242"/>
      <c r="VOU80" s="242"/>
      <c r="VOV80" s="242"/>
      <c r="VOW80" s="242"/>
      <c r="VOX80" s="242"/>
      <c r="VOY80" s="242"/>
      <c r="VOZ80" s="242"/>
      <c r="VPA80" s="242"/>
      <c r="VPB80" s="242"/>
      <c r="VPC80" s="242"/>
      <c r="VPD80" s="242"/>
      <c r="VPE80" s="242"/>
      <c r="VPF80" s="242"/>
      <c r="VPG80" s="242"/>
      <c r="VPH80" s="242"/>
      <c r="VPI80" s="242"/>
      <c r="VPJ80" s="242"/>
      <c r="VPK80" s="242"/>
      <c r="VPL80" s="242"/>
      <c r="VPM80" s="242"/>
      <c r="VPN80" s="242"/>
      <c r="VPO80" s="242"/>
      <c r="VPP80" s="242"/>
      <c r="VPQ80" s="242"/>
      <c r="VPR80" s="242"/>
      <c r="VPS80" s="242"/>
      <c r="VPT80" s="242"/>
      <c r="VPU80" s="242"/>
      <c r="VPV80" s="242"/>
      <c r="VPW80" s="242"/>
      <c r="VPX80" s="242"/>
      <c r="VPY80" s="242"/>
      <c r="VPZ80" s="242"/>
      <c r="VQA80" s="242"/>
      <c r="VQB80" s="242"/>
      <c r="VQC80" s="242"/>
      <c r="VQD80" s="242"/>
      <c r="VQE80" s="242"/>
      <c r="VQF80" s="242"/>
      <c r="VQG80" s="242"/>
      <c r="VQH80" s="242"/>
      <c r="VQI80" s="242"/>
      <c r="VQJ80" s="242"/>
      <c r="VQK80" s="242"/>
      <c r="VQL80" s="242"/>
      <c r="VQM80" s="242"/>
      <c r="VQN80" s="242"/>
      <c r="VQO80" s="242"/>
      <c r="VQP80" s="242"/>
      <c r="VQQ80" s="242"/>
      <c r="VQR80" s="242"/>
      <c r="VQS80" s="242"/>
      <c r="VQT80" s="242"/>
      <c r="VQU80" s="242"/>
      <c r="VQV80" s="242"/>
      <c r="VQW80" s="242"/>
      <c r="VQX80" s="242"/>
      <c r="VQY80" s="242"/>
      <c r="VQZ80" s="242"/>
      <c r="VRA80" s="242"/>
      <c r="VRB80" s="242"/>
      <c r="VRC80" s="242"/>
      <c r="VRD80" s="242"/>
      <c r="VRE80" s="242"/>
      <c r="VRF80" s="242"/>
      <c r="VRG80" s="242"/>
      <c r="VRH80" s="242"/>
      <c r="VRI80" s="242"/>
      <c r="VRJ80" s="242"/>
      <c r="VRK80" s="242"/>
      <c r="VRL80" s="242"/>
      <c r="VRM80" s="242"/>
      <c r="VRN80" s="242"/>
      <c r="VRO80" s="242"/>
      <c r="VRP80" s="242"/>
      <c r="VRQ80" s="242"/>
      <c r="VRR80" s="242"/>
      <c r="VRS80" s="242"/>
      <c r="VRT80" s="242"/>
      <c r="VRU80" s="242"/>
      <c r="VRV80" s="242"/>
      <c r="VRW80" s="242"/>
      <c r="VRX80" s="242"/>
      <c r="VRY80" s="242"/>
      <c r="VRZ80" s="242"/>
      <c r="VSA80" s="242"/>
      <c r="VSB80" s="242"/>
      <c r="VSC80" s="242"/>
      <c r="VSD80" s="242"/>
      <c r="VSE80" s="242"/>
      <c r="VSF80" s="242"/>
      <c r="VSG80" s="242"/>
      <c r="VSH80" s="242"/>
      <c r="VSI80" s="242"/>
      <c r="VSJ80" s="242"/>
      <c r="VSK80" s="242"/>
      <c r="VSL80" s="242"/>
      <c r="VSM80" s="242"/>
      <c r="VSN80" s="242"/>
      <c r="VSO80" s="242"/>
      <c r="VSP80" s="242"/>
      <c r="VSQ80" s="242"/>
      <c r="VSR80" s="242"/>
      <c r="VSS80" s="242"/>
      <c r="VST80" s="242"/>
      <c r="VSU80" s="242"/>
      <c r="VSV80" s="242"/>
      <c r="VSW80" s="242"/>
      <c r="VSX80" s="242"/>
      <c r="VSY80" s="242"/>
      <c r="VSZ80" s="242"/>
      <c r="VTA80" s="242"/>
      <c r="VTB80" s="242"/>
      <c r="VTC80" s="242"/>
      <c r="VTD80" s="242"/>
      <c r="VTE80" s="242"/>
      <c r="VTF80" s="242"/>
      <c r="VTG80" s="242"/>
      <c r="VTH80" s="242"/>
      <c r="VTI80" s="242"/>
      <c r="VTJ80" s="242"/>
      <c r="VTK80" s="242"/>
      <c r="VTL80" s="242"/>
      <c r="VTM80" s="242"/>
      <c r="VTN80" s="242"/>
      <c r="VTO80" s="242"/>
      <c r="VTP80" s="242"/>
      <c r="VTQ80" s="242"/>
      <c r="VTR80" s="242"/>
      <c r="VTS80" s="242"/>
      <c r="VTT80" s="242"/>
      <c r="VTU80" s="242"/>
      <c r="VTV80" s="242"/>
      <c r="VTW80" s="242"/>
      <c r="VTX80" s="242"/>
      <c r="VTY80" s="242"/>
      <c r="VTZ80" s="242"/>
      <c r="VUA80" s="242"/>
      <c r="VUB80" s="242"/>
      <c r="VUC80" s="242"/>
      <c r="VUD80" s="242"/>
      <c r="VUE80" s="242"/>
      <c r="VUF80" s="242"/>
      <c r="VUG80" s="242"/>
      <c r="VUH80" s="242"/>
      <c r="VUI80" s="242"/>
      <c r="VUJ80" s="242"/>
      <c r="VUK80" s="242"/>
      <c r="VUL80" s="242"/>
      <c r="VUM80" s="242"/>
      <c r="VUN80" s="242"/>
      <c r="VUO80" s="242"/>
      <c r="VUP80" s="242"/>
      <c r="VUQ80" s="242"/>
      <c r="VUR80" s="242"/>
      <c r="VUS80" s="242"/>
      <c r="VUT80" s="242"/>
      <c r="VUU80" s="242"/>
      <c r="VUV80" s="242"/>
      <c r="VUW80" s="242"/>
      <c r="VUX80" s="242"/>
      <c r="VUY80" s="242"/>
      <c r="VUZ80" s="242"/>
      <c r="VVA80" s="242"/>
      <c r="VVB80" s="242"/>
      <c r="VVC80" s="242"/>
      <c r="VVD80" s="242"/>
      <c r="VVE80" s="242"/>
      <c r="VVF80" s="242"/>
      <c r="VVG80" s="242"/>
      <c r="VVH80" s="242"/>
      <c r="VVI80" s="242"/>
      <c r="VVJ80" s="242"/>
      <c r="VVK80" s="242"/>
      <c r="VVL80" s="242"/>
      <c r="VVM80" s="242"/>
      <c r="VVN80" s="242"/>
      <c r="VVO80" s="242"/>
      <c r="VVP80" s="242"/>
      <c r="VVQ80" s="242"/>
      <c r="VVR80" s="242"/>
      <c r="VVS80" s="242"/>
      <c r="VVT80" s="242"/>
      <c r="VVU80" s="242"/>
      <c r="VVV80" s="242"/>
      <c r="VVW80" s="242"/>
      <c r="VVX80" s="242"/>
      <c r="VVY80" s="242"/>
      <c r="VVZ80" s="242"/>
      <c r="VWA80" s="242"/>
      <c r="VWB80" s="242"/>
      <c r="VWC80" s="242"/>
      <c r="VWD80" s="242"/>
      <c r="VWE80" s="242"/>
      <c r="VWF80" s="242"/>
      <c r="VWG80" s="242"/>
      <c r="VWH80" s="242"/>
      <c r="VWI80" s="242"/>
      <c r="VWJ80" s="242"/>
      <c r="VWK80" s="242"/>
      <c r="VWL80" s="242"/>
      <c r="VWM80" s="242"/>
      <c r="VWN80" s="242"/>
      <c r="VWO80" s="242"/>
      <c r="VWP80" s="242"/>
      <c r="VWQ80" s="242"/>
      <c r="VWR80" s="242"/>
      <c r="VWS80" s="242"/>
      <c r="VWT80" s="242"/>
      <c r="VWU80" s="242"/>
      <c r="VWV80" s="242"/>
      <c r="VWW80" s="242"/>
      <c r="VWX80" s="242"/>
      <c r="VWY80" s="242"/>
      <c r="VWZ80" s="242"/>
      <c r="VXA80" s="242"/>
      <c r="VXB80" s="242"/>
      <c r="VXC80" s="242"/>
      <c r="VXD80" s="242"/>
      <c r="VXE80" s="242"/>
      <c r="VXF80" s="242"/>
      <c r="VXG80" s="242"/>
      <c r="VXH80" s="242"/>
      <c r="VXI80" s="242"/>
      <c r="VXJ80" s="242"/>
      <c r="VXK80" s="242"/>
      <c r="VXL80" s="242"/>
      <c r="VXM80" s="242"/>
      <c r="VXN80" s="242"/>
      <c r="VXO80" s="242"/>
      <c r="VXP80" s="242"/>
      <c r="VXQ80" s="242"/>
      <c r="VXR80" s="242"/>
      <c r="VXS80" s="242"/>
      <c r="VXT80" s="242"/>
      <c r="VXU80" s="242"/>
      <c r="VXV80" s="242"/>
      <c r="VXW80" s="242"/>
      <c r="VXX80" s="242"/>
      <c r="VXY80" s="242"/>
      <c r="VXZ80" s="242"/>
      <c r="VYA80" s="242"/>
      <c r="VYB80" s="242"/>
      <c r="VYC80" s="242"/>
      <c r="VYD80" s="242"/>
      <c r="VYE80" s="242"/>
      <c r="VYF80" s="242"/>
      <c r="VYG80" s="242"/>
      <c r="VYH80" s="242"/>
      <c r="VYI80" s="242"/>
      <c r="VYJ80" s="242"/>
      <c r="VYK80" s="242"/>
      <c r="VYL80" s="242"/>
      <c r="VYM80" s="242"/>
      <c r="VYN80" s="242"/>
      <c r="VYO80" s="242"/>
      <c r="VYP80" s="242"/>
      <c r="VYQ80" s="242"/>
      <c r="VYR80" s="242"/>
      <c r="VYS80" s="242"/>
      <c r="VYT80" s="242"/>
      <c r="VYU80" s="242"/>
      <c r="VYV80" s="242"/>
      <c r="VYW80" s="242"/>
      <c r="VYX80" s="242"/>
      <c r="VYY80" s="242"/>
      <c r="VYZ80" s="242"/>
      <c r="VZA80" s="242"/>
      <c r="VZB80" s="242"/>
      <c r="VZC80" s="242"/>
      <c r="VZD80" s="242"/>
      <c r="VZE80" s="242"/>
      <c r="VZF80" s="242"/>
      <c r="VZG80" s="242"/>
      <c r="VZH80" s="242"/>
      <c r="VZI80" s="242"/>
      <c r="VZJ80" s="242"/>
      <c r="VZK80" s="242"/>
      <c r="VZL80" s="242"/>
      <c r="VZM80" s="242"/>
      <c r="VZN80" s="242"/>
      <c r="VZO80" s="242"/>
      <c r="VZP80" s="242"/>
      <c r="VZQ80" s="242"/>
      <c r="VZR80" s="242"/>
      <c r="VZS80" s="242"/>
      <c r="VZT80" s="242"/>
      <c r="VZU80" s="242"/>
      <c r="VZV80" s="242"/>
      <c r="VZW80" s="242"/>
      <c r="VZX80" s="242"/>
      <c r="VZY80" s="242"/>
      <c r="VZZ80" s="242"/>
      <c r="WAA80" s="242"/>
      <c r="WAB80" s="242"/>
      <c r="WAC80" s="242"/>
      <c r="WAD80" s="242"/>
      <c r="WAE80" s="242"/>
      <c r="WAF80" s="242"/>
      <c r="WAG80" s="242"/>
      <c r="WAH80" s="242"/>
      <c r="WAI80" s="242"/>
      <c r="WAJ80" s="242"/>
      <c r="WAK80" s="242"/>
      <c r="WAL80" s="242"/>
      <c r="WAM80" s="242"/>
      <c r="WAN80" s="242"/>
      <c r="WAO80" s="242"/>
      <c r="WAP80" s="242"/>
      <c r="WAQ80" s="242"/>
      <c r="WAR80" s="242"/>
      <c r="WAS80" s="242"/>
      <c r="WAT80" s="242"/>
      <c r="WAU80" s="242"/>
      <c r="WAV80" s="242"/>
      <c r="WAW80" s="242"/>
      <c r="WAX80" s="242"/>
      <c r="WAY80" s="242"/>
      <c r="WAZ80" s="242"/>
      <c r="WBA80" s="242"/>
      <c r="WBB80" s="242"/>
      <c r="WBC80" s="242"/>
      <c r="WBD80" s="242"/>
      <c r="WBE80" s="242"/>
      <c r="WBF80" s="242"/>
      <c r="WBG80" s="242"/>
      <c r="WBH80" s="242"/>
      <c r="WBI80" s="242"/>
      <c r="WBJ80" s="242"/>
      <c r="WBK80" s="242"/>
      <c r="WBL80" s="242"/>
      <c r="WBM80" s="242"/>
      <c r="WBN80" s="242"/>
      <c r="WBO80" s="242"/>
      <c r="WBP80" s="242"/>
      <c r="WBQ80" s="242"/>
      <c r="WBR80" s="242"/>
      <c r="WBS80" s="242"/>
      <c r="WBT80" s="242"/>
      <c r="WBU80" s="242"/>
      <c r="WBV80" s="242"/>
      <c r="WBW80" s="242"/>
      <c r="WBX80" s="242"/>
      <c r="WBY80" s="242"/>
      <c r="WBZ80" s="242"/>
      <c r="WCA80" s="242"/>
      <c r="WCB80" s="242"/>
      <c r="WCC80" s="242"/>
      <c r="WCD80" s="242"/>
      <c r="WCE80" s="242"/>
      <c r="WCF80" s="242"/>
      <c r="WCG80" s="242"/>
      <c r="WCH80" s="242"/>
      <c r="WCI80" s="242"/>
      <c r="WCJ80" s="242"/>
      <c r="WCK80" s="242"/>
      <c r="WCL80" s="242"/>
      <c r="WCM80" s="242"/>
      <c r="WCN80" s="242"/>
      <c r="WCO80" s="242"/>
      <c r="WCP80" s="242"/>
      <c r="WCQ80" s="242"/>
      <c r="WCR80" s="242"/>
      <c r="WCS80" s="242"/>
      <c r="WCT80" s="242"/>
      <c r="WCU80" s="242"/>
      <c r="WCV80" s="242"/>
      <c r="WCW80" s="242"/>
      <c r="WCX80" s="242"/>
      <c r="WCY80" s="242"/>
      <c r="WCZ80" s="242"/>
      <c r="WDA80" s="242"/>
      <c r="WDB80" s="242"/>
      <c r="WDC80" s="242"/>
      <c r="WDD80" s="242"/>
      <c r="WDE80" s="242"/>
      <c r="WDF80" s="242"/>
      <c r="WDG80" s="242"/>
      <c r="WDH80" s="242"/>
      <c r="WDI80" s="242"/>
      <c r="WDJ80" s="242"/>
      <c r="WDK80" s="242"/>
      <c r="WDL80" s="242"/>
      <c r="WDM80" s="242"/>
      <c r="WDN80" s="242"/>
      <c r="WDO80" s="242"/>
      <c r="WDP80" s="242"/>
      <c r="WDQ80" s="242"/>
      <c r="WDR80" s="242"/>
      <c r="WDS80" s="242"/>
      <c r="WDT80" s="242"/>
      <c r="WDU80" s="242"/>
      <c r="WDV80" s="242"/>
      <c r="WDW80" s="242"/>
      <c r="WDX80" s="242"/>
      <c r="WDY80" s="242"/>
      <c r="WDZ80" s="242"/>
      <c r="WEA80" s="242"/>
      <c r="WEB80" s="242"/>
      <c r="WEC80" s="242"/>
      <c r="WED80" s="242"/>
      <c r="WEE80" s="242"/>
      <c r="WEF80" s="242"/>
      <c r="WEG80" s="242"/>
      <c r="WEH80" s="242"/>
      <c r="WEI80" s="242"/>
      <c r="WEJ80" s="242"/>
      <c r="WEK80" s="242"/>
      <c r="WEL80" s="242"/>
      <c r="WEM80" s="242"/>
      <c r="WEN80" s="242"/>
      <c r="WEO80" s="242"/>
      <c r="WEP80" s="242"/>
      <c r="WEQ80" s="242"/>
      <c r="WER80" s="242"/>
      <c r="WES80" s="242"/>
      <c r="WET80" s="242"/>
      <c r="WEU80" s="242"/>
      <c r="WEV80" s="242"/>
      <c r="WEW80" s="242"/>
      <c r="WEX80" s="242"/>
      <c r="WEY80" s="242"/>
      <c r="WEZ80" s="242"/>
      <c r="WFA80" s="242"/>
      <c r="WFB80" s="242"/>
      <c r="WFC80" s="242"/>
      <c r="WFD80" s="242"/>
      <c r="WFE80" s="242"/>
      <c r="WFF80" s="242"/>
      <c r="WFG80" s="242"/>
      <c r="WFH80" s="242"/>
      <c r="WFI80" s="242"/>
      <c r="WFJ80" s="242"/>
      <c r="WFK80" s="242"/>
      <c r="WFL80" s="242"/>
      <c r="WFM80" s="242"/>
      <c r="WFN80" s="242"/>
      <c r="WFO80" s="242"/>
      <c r="WFP80" s="242"/>
      <c r="WFQ80" s="242"/>
      <c r="WFR80" s="242"/>
      <c r="WFS80" s="242"/>
      <c r="WFT80" s="242"/>
      <c r="WFU80" s="242"/>
      <c r="WFV80" s="242"/>
      <c r="WFW80" s="242"/>
      <c r="WFX80" s="242"/>
      <c r="WFY80" s="242"/>
      <c r="WFZ80" s="242"/>
      <c r="WGA80" s="242"/>
      <c r="WGB80" s="242"/>
      <c r="WGC80" s="242"/>
      <c r="WGD80" s="242"/>
      <c r="WGE80" s="242"/>
      <c r="WGF80" s="242"/>
      <c r="WGG80" s="242"/>
      <c r="WGH80" s="242"/>
      <c r="WGI80" s="242"/>
      <c r="WGJ80" s="242"/>
      <c r="WGK80" s="242"/>
      <c r="WGL80" s="242"/>
      <c r="WGM80" s="242"/>
      <c r="WGN80" s="242"/>
      <c r="WGO80" s="242"/>
      <c r="WGP80" s="242"/>
      <c r="WGQ80" s="242"/>
      <c r="WGR80" s="242"/>
      <c r="WGS80" s="242"/>
      <c r="WGT80" s="242"/>
      <c r="WGU80" s="242"/>
      <c r="WGV80" s="242"/>
      <c r="WGW80" s="242"/>
      <c r="WGX80" s="242"/>
      <c r="WGY80" s="242"/>
      <c r="WGZ80" s="242"/>
      <c r="WHA80" s="242"/>
      <c r="WHB80" s="242"/>
      <c r="WHC80" s="242"/>
      <c r="WHD80" s="242"/>
      <c r="WHE80" s="242"/>
      <c r="WHF80" s="242"/>
      <c r="WHG80" s="242"/>
      <c r="WHH80" s="242"/>
      <c r="WHI80" s="242"/>
      <c r="WHJ80" s="242"/>
      <c r="WHK80" s="242"/>
      <c r="WHL80" s="242"/>
      <c r="WHM80" s="242"/>
      <c r="WHN80" s="242"/>
      <c r="WHO80" s="242"/>
      <c r="WHP80" s="242"/>
      <c r="WHQ80" s="242"/>
      <c r="WHR80" s="242"/>
      <c r="WHS80" s="242"/>
      <c r="WHT80" s="242"/>
      <c r="WHU80" s="242"/>
      <c r="WHV80" s="242"/>
      <c r="WHW80" s="242"/>
      <c r="WHX80" s="242"/>
      <c r="WHY80" s="242"/>
      <c r="WHZ80" s="242"/>
      <c r="WIA80" s="242"/>
      <c r="WIB80" s="242"/>
      <c r="WIC80" s="242"/>
      <c r="WID80" s="242"/>
      <c r="WIE80" s="242"/>
      <c r="WIF80" s="242"/>
      <c r="WIG80" s="242"/>
      <c r="WIH80" s="242"/>
      <c r="WII80" s="242"/>
      <c r="WIJ80" s="242"/>
      <c r="WIK80" s="242"/>
      <c r="WIL80" s="242"/>
      <c r="WIM80" s="242"/>
      <c r="WIN80" s="242"/>
      <c r="WIO80" s="242"/>
      <c r="WIP80" s="242"/>
      <c r="WIQ80" s="242"/>
      <c r="WIR80" s="242"/>
      <c r="WIS80" s="242"/>
      <c r="WIT80" s="242"/>
      <c r="WIU80" s="242"/>
      <c r="WIV80" s="242"/>
      <c r="WIW80" s="242"/>
      <c r="WIX80" s="242"/>
      <c r="WIY80" s="242"/>
      <c r="WIZ80" s="242"/>
      <c r="WJA80" s="242"/>
      <c r="WJB80" s="242"/>
      <c r="WJC80" s="242"/>
      <c r="WJD80" s="242"/>
      <c r="WJE80" s="242"/>
      <c r="WJF80" s="242"/>
      <c r="WJG80" s="242"/>
      <c r="WJH80" s="242"/>
      <c r="WJI80" s="242"/>
      <c r="WJJ80" s="242"/>
      <c r="WJK80" s="242"/>
      <c r="WJL80" s="242"/>
      <c r="WJM80" s="242"/>
      <c r="WJN80" s="242"/>
      <c r="WJO80" s="242"/>
      <c r="WJP80" s="242"/>
      <c r="WJQ80" s="242"/>
      <c r="WJR80" s="242"/>
      <c r="WJS80" s="242"/>
      <c r="WJT80" s="242"/>
      <c r="WJU80" s="242"/>
      <c r="WJV80" s="242"/>
      <c r="WJW80" s="242"/>
      <c r="WJX80" s="242"/>
      <c r="WJY80" s="242"/>
      <c r="WJZ80" s="242"/>
      <c r="WKA80" s="242"/>
      <c r="WKB80" s="242"/>
      <c r="WKC80" s="242"/>
      <c r="WKD80" s="242"/>
      <c r="WKE80" s="242"/>
      <c r="WKF80" s="242"/>
      <c r="WKG80" s="242"/>
      <c r="WKH80" s="242"/>
      <c r="WKI80" s="242"/>
      <c r="WKJ80" s="242"/>
      <c r="WKK80" s="242"/>
      <c r="WKL80" s="242"/>
      <c r="WKM80" s="242"/>
      <c r="WKN80" s="242"/>
      <c r="WKO80" s="242"/>
      <c r="WKP80" s="242"/>
      <c r="WKQ80" s="242"/>
      <c r="WKR80" s="242"/>
      <c r="WKS80" s="242"/>
      <c r="WKT80" s="242"/>
      <c r="WKU80" s="242"/>
      <c r="WKV80" s="242"/>
      <c r="WKW80" s="242"/>
      <c r="WKX80" s="242"/>
      <c r="WKY80" s="242"/>
      <c r="WKZ80" s="242"/>
      <c r="WLA80" s="242"/>
      <c r="WLB80" s="242"/>
      <c r="WLC80" s="242"/>
      <c r="WLD80" s="242"/>
      <c r="WLE80" s="242"/>
      <c r="WLF80" s="242"/>
      <c r="WLG80" s="242"/>
      <c r="WLH80" s="242"/>
      <c r="WLI80" s="242"/>
      <c r="WLJ80" s="242"/>
      <c r="WLK80" s="242"/>
      <c r="WLL80" s="242"/>
      <c r="WLM80" s="242"/>
      <c r="WLN80" s="242"/>
      <c r="WLO80" s="242"/>
      <c r="WLP80" s="242"/>
      <c r="WLQ80" s="242"/>
      <c r="WLR80" s="242"/>
      <c r="WLS80" s="242"/>
      <c r="WLT80" s="242"/>
      <c r="WLU80" s="242"/>
      <c r="WLV80" s="242"/>
      <c r="WLW80" s="242"/>
      <c r="WLX80" s="242"/>
      <c r="WLY80" s="242"/>
      <c r="WLZ80" s="242"/>
      <c r="WMA80" s="242"/>
      <c r="WMB80" s="242"/>
      <c r="WMC80" s="242"/>
      <c r="WMD80" s="242"/>
      <c r="WME80" s="242"/>
      <c r="WMF80" s="242"/>
      <c r="WMG80" s="242"/>
      <c r="WMH80" s="242"/>
      <c r="WMI80" s="242"/>
      <c r="WMJ80" s="242"/>
      <c r="WMK80" s="242"/>
      <c r="WML80" s="242"/>
      <c r="WMM80" s="242"/>
      <c r="WMN80" s="242"/>
      <c r="WMO80" s="242"/>
      <c r="WMP80" s="242"/>
      <c r="WMQ80" s="242"/>
      <c r="WMR80" s="242"/>
      <c r="WMS80" s="242"/>
      <c r="WMT80" s="242"/>
      <c r="WMU80" s="242"/>
      <c r="WMV80" s="242"/>
      <c r="WMW80" s="242"/>
      <c r="WMX80" s="242"/>
      <c r="WMY80" s="242"/>
      <c r="WMZ80" s="242"/>
      <c r="WNA80" s="242"/>
      <c r="WNB80" s="242"/>
      <c r="WNC80" s="242"/>
      <c r="WND80" s="242"/>
      <c r="WNE80" s="242"/>
      <c r="WNF80" s="242"/>
      <c r="WNG80" s="242"/>
      <c r="WNH80" s="242"/>
      <c r="WNI80" s="242"/>
      <c r="WNJ80" s="242"/>
      <c r="WNK80" s="242"/>
      <c r="WNL80" s="242"/>
      <c r="WNM80" s="242"/>
      <c r="WNN80" s="242"/>
      <c r="WNO80" s="242"/>
      <c r="WNP80" s="242"/>
      <c r="WNQ80" s="242"/>
      <c r="WNR80" s="242"/>
      <c r="WNS80" s="242"/>
      <c r="WNT80" s="242"/>
      <c r="WNU80" s="242"/>
      <c r="WNV80" s="242"/>
      <c r="WNW80" s="242"/>
      <c r="WNX80" s="242"/>
      <c r="WNY80" s="242"/>
      <c r="WNZ80" s="242"/>
      <c r="WOA80" s="242"/>
      <c r="WOB80" s="242"/>
      <c r="WOC80" s="242"/>
      <c r="WOD80" s="242"/>
      <c r="WOE80" s="242"/>
      <c r="WOF80" s="242"/>
      <c r="WOG80" s="242"/>
      <c r="WOH80" s="242"/>
      <c r="WOI80" s="242"/>
      <c r="WOJ80" s="242"/>
      <c r="WOK80" s="242"/>
      <c r="WOL80" s="242"/>
      <c r="WOM80" s="242"/>
      <c r="WON80" s="242"/>
      <c r="WOO80" s="242"/>
      <c r="WOP80" s="242"/>
      <c r="WOQ80" s="242"/>
      <c r="WOR80" s="242"/>
      <c r="WOS80" s="242"/>
      <c r="WOT80" s="242"/>
      <c r="WOU80" s="242"/>
      <c r="WOV80" s="242"/>
      <c r="WOW80" s="242"/>
      <c r="WOX80" s="242"/>
      <c r="WOY80" s="242"/>
      <c r="WOZ80" s="242"/>
      <c r="WPA80" s="242"/>
      <c r="WPB80" s="242"/>
      <c r="WPC80" s="242"/>
      <c r="WPD80" s="242"/>
      <c r="WPE80" s="242"/>
      <c r="WPF80" s="242"/>
      <c r="WPG80" s="242"/>
      <c r="WPH80" s="242"/>
      <c r="WPI80" s="242"/>
      <c r="WPJ80" s="242"/>
      <c r="WPK80" s="242"/>
      <c r="WPL80" s="242"/>
      <c r="WPM80" s="242"/>
      <c r="WPN80" s="242"/>
      <c r="WPO80" s="242"/>
      <c r="WPP80" s="242"/>
      <c r="WPQ80" s="242"/>
      <c r="WPR80" s="242"/>
      <c r="WPS80" s="242"/>
      <c r="WPT80" s="242"/>
      <c r="WPU80" s="242"/>
      <c r="WPV80" s="242"/>
      <c r="WPW80" s="242"/>
      <c r="WPX80" s="242"/>
      <c r="WPY80" s="242"/>
      <c r="WPZ80" s="242"/>
      <c r="WQA80" s="242"/>
      <c r="WQB80" s="242"/>
      <c r="WQC80" s="242"/>
      <c r="WQD80" s="242"/>
      <c r="WQE80" s="242"/>
      <c r="WQF80" s="242"/>
      <c r="WQG80" s="242"/>
      <c r="WQH80" s="242"/>
      <c r="WQI80" s="242"/>
      <c r="WQJ80" s="242"/>
      <c r="WQK80" s="242"/>
      <c r="WQL80" s="242"/>
      <c r="WQM80" s="242"/>
      <c r="WQN80" s="242"/>
      <c r="WQO80" s="242"/>
      <c r="WQP80" s="242"/>
      <c r="WQQ80" s="242"/>
      <c r="WQR80" s="242"/>
      <c r="WQS80" s="242"/>
      <c r="WQT80" s="242"/>
      <c r="WQU80" s="242"/>
      <c r="WQV80" s="242"/>
      <c r="WQW80" s="242"/>
      <c r="WQX80" s="242"/>
      <c r="WQY80" s="242"/>
      <c r="WQZ80" s="242"/>
      <c r="WRA80" s="242"/>
      <c r="WRB80" s="242"/>
      <c r="WRC80" s="242"/>
      <c r="WRD80" s="242"/>
      <c r="WRE80" s="242"/>
      <c r="WRF80" s="242"/>
      <c r="WRG80" s="242"/>
      <c r="WRH80" s="242"/>
      <c r="WRI80" s="242"/>
      <c r="WRJ80" s="242"/>
      <c r="WRK80" s="242"/>
      <c r="WRL80" s="242"/>
      <c r="WRM80" s="242"/>
      <c r="WRN80" s="242"/>
      <c r="WRO80" s="242"/>
      <c r="WRP80" s="242"/>
      <c r="WRQ80" s="242"/>
      <c r="WRR80" s="242"/>
      <c r="WRS80" s="242"/>
      <c r="WRT80" s="242"/>
      <c r="WRU80" s="242"/>
      <c r="WRV80" s="242"/>
      <c r="WRW80" s="242"/>
      <c r="WRX80" s="242"/>
      <c r="WRY80" s="242"/>
      <c r="WRZ80" s="242"/>
      <c r="WSA80" s="242"/>
      <c r="WSB80" s="242"/>
      <c r="WSC80" s="242"/>
      <c r="WSD80" s="242"/>
      <c r="WSE80" s="242"/>
      <c r="WSF80" s="242"/>
      <c r="WSG80" s="242"/>
      <c r="WSH80" s="242"/>
      <c r="WSI80" s="242"/>
      <c r="WSJ80" s="242"/>
      <c r="WSK80" s="242"/>
      <c r="WSL80" s="242"/>
      <c r="WSM80" s="242"/>
      <c r="WSN80" s="242"/>
      <c r="WSO80" s="242"/>
      <c r="WSP80" s="242"/>
      <c r="WSQ80" s="242"/>
      <c r="WSR80" s="242"/>
      <c r="WSS80" s="242"/>
      <c r="WST80" s="242"/>
      <c r="WSU80" s="242"/>
      <c r="WSV80" s="242"/>
      <c r="WSW80" s="242"/>
      <c r="WSX80" s="242"/>
      <c r="WSY80" s="242"/>
      <c r="WSZ80" s="242"/>
      <c r="WTA80" s="242"/>
      <c r="WTB80" s="242"/>
      <c r="WTC80" s="242"/>
      <c r="WTD80" s="242"/>
      <c r="WTE80" s="242"/>
      <c r="WTF80" s="242"/>
      <c r="WTG80" s="242"/>
      <c r="WTH80" s="242"/>
      <c r="WTI80" s="242"/>
      <c r="WTJ80" s="242"/>
      <c r="WTK80" s="242"/>
      <c r="WTL80" s="242"/>
      <c r="WTM80" s="242"/>
      <c r="WTN80" s="242"/>
      <c r="WTO80" s="242"/>
      <c r="WTP80" s="242"/>
      <c r="WTQ80" s="242"/>
      <c r="WTR80" s="242"/>
      <c r="WTS80" s="242"/>
      <c r="WTT80" s="242"/>
      <c r="WTU80" s="242"/>
      <c r="WTV80" s="242"/>
      <c r="WTW80" s="242"/>
      <c r="WTX80" s="242"/>
      <c r="WTY80" s="242"/>
      <c r="WTZ80" s="242"/>
      <c r="WUA80" s="242"/>
      <c r="WUB80" s="242"/>
      <c r="WUC80" s="242"/>
      <c r="WUD80" s="242"/>
      <c r="WUE80" s="242"/>
      <c r="WUF80" s="242"/>
      <c r="WUG80" s="242"/>
      <c r="WUH80" s="242"/>
      <c r="WUI80" s="242"/>
      <c r="WUJ80" s="242"/>
      <c r="WUK80" s="242"/>
      <c r="WUL80" s="242"/>
      <c r="WUM80" s="242"/>
      <c r="WUN80" s="242"/>
      <c r="WUO80" s="242"/>
      <c r="WUP80" s="242"/>
      <c r="WUQ80" s="242"/>
      <c r="WUR80" s="242"/>
      <c r="WUS80" s="242"/>
      <c r="WUT80" s="242"/>
      <c r="WUU80" s="242"/>
      <c r="WUV80" s="242"/>
      <c r="WUW80" s="242"/>
      <c r="WUX80" s="242"/>
      <c r="WUY80" s="242"/>
      <c r="WUZ80" s="242"/>
      <c r="WVA80" s="242"/>
      <c r="WVB80" s="242"/>
      <c r="WVC80" s="242"/>
      <c r="WVD80" s="242"/>
      <c r="WVE80" s="242"/>
      <c r="WVF80" s="242"/>
      <c r="WVG80" s="242"/>
      <c r="WVH80" s="242"/>
      <c r="WVI80" s="242"/>
      <c r="WVJ80" s="242"/>
      <c r="WVK80" s="242"/>
      <c r="WVL80" s="242"/>
      <c r="WVM80" s="242"/>
      <c r="WVN80" s="242"/>
      <c r="WVO80" s="242"/>
      <c r="WVP80" s="242"/>
      <c r="WVQ80" s="242"/>
      <c r="WVR80" s="242"/>
      <c r="WVS80" s="242"/>
      <c r="WVT80" s="242"/>
      <c r="WVU80" s="242"/>
      <c r="WVV80" s="242"/>
      <c r="WVW80" s="242"/>
      <c r="WVX80" s="242"/>
      <c r="WVY80" s="242"/>
      <c r="WVZ80" s="242"/>
      <c r="WWA80" s="242"/>
      <c r="WWB80" s="242"/>
      <c r="WWC80" s="242"/>
      <c r="WWD80" s="242"/>
      <c r="WWE80" s="242"/>
      <c r="WWF80" s="242"/>
      <c r="WWG80" s="242"/>
      <c r="WWH80" s="242"/>
      <c r="WWI80" s="242"/>
      <c r="WWJ80" s="242"/>
      <c r="WWK80" s="242"/>
      <c r="WWL80" s="242"/>
      <c r="WWM80" s="242"/>
      <c r="WWN80" s="242"/>
      <c r="WWO80" s="242"/>
      <c r="WWP80" s="242"/>
      <c r="WWQ80" s="242"/>
      <c r="WWR80" s="242"/>
      <c r="WWS80" s="242"/>
      <c r="WWT80" s="242"/>
      <c r="WWU80" s="242"/>
      <c r="WWV80" s="242"/>
      <c r="WWW80" s="242"/>
      <c r="WWX80" s="242"/>
      <c r="WWY80" s="242"/>
      <c r="WWZ80" s="242"/>
      <c r="WXA80" s="242"/>
      <c r="WXB80" s="242"/>
      <c r="WXC80" s="242"/>
      <c r="WXD80" s="242"/>
      <c r="WXE80" s="242"/>
      <c r="WXF80" s="242"/>
      <c r="WXG80" s="242"/>
      <c r="WXH80" s="242"/>
      <c r="WXI80" s="242"/>
      <c r="WXJ80" s="242"/>
      <c r="WXK80" s="242"/>
      <c r="WXL80" s="242"/>
      <c r="WXM80" s="242"/>
      <c r="WXN80" s="242"/>
      <c r="WXO80" s="242"/>
      <c r="WXP80" s="242"/>
      <c r="WXQ80" s="242"/>
      <c r="WXR80" s="242"/>
      <c r="WXS80" s="242"/>
      <c r="WXT80" s="242"/>
      <c r="WXU80" s="242"/>
      <c r="WXV80" s="242"/>
      <c r="WXW80" s="242"/>
      <c r="WXX80" s="242"/>
      <c r="WXY80" s="242"/>
      <c r="WXZ80" s="242"/>
      <c r="WYA80" s="242"/>
      <c r="WYB80" s="242"/>
      <c r="WYC80" s="242"/>
      <c r="WYD80" s="242"/>
      <c r="WYE80" s="242"/>
      <c r="WYF80" s="242"/>
      <c r="WYG80" s="242"/>
      <c r="WYH80" s="242"/>
      <c r="WYI80" s="242"/>
      <c r="WYJ80" s="242"/>
      <c r="WYK80" s="242"/>
      <c r="WYL80" s="242"/>
      <c r="WYM80" s="242"/>
      <c r="WYN80" s="242"/>
      <c r="WYO80" s="242"/>
      <c r="WYP80" s="242"/>
      <c r="WYQ80" s="242"/>
      <c r="WYR80" s="242"/>
      <c r="WYS80" s="242"/>
      <c r="WYT80" s="242"/>
      <c r="WYU80" s="242"/>
      <c r="WYV80" s="242"/>
      <c r="WYW80" s="242"/>
      <c r="WYX80" s="242"/>
      <c r="WYY80" s="242"/>
      <c r="WYZ80" s="242"/>
      <c r="WZA80" s="242"/>
      <c r="WZB80" s="242"/>
      <c r="WZC80" s="242"/>
      <c r="WZD80" s="242"/>
      <c r="WZE80" s="242"/>
      <c r="WZF80" s="242"/>
      <c r="WZG80" s="242"/>
      <c r="WZH80" s="242"/>
      <c r="WZI80" s="242"/>
      <c r="WZJ80" s="242"/>
      <c r="WZK80" s="242"/>
      <c r="WZL80" s="242"/>
      <c r="WZM80" s="242"/>
      <c r="WZN80" s="242"/>
      <c r="WZO80" s="242"/>
      <c r="WZP80" s="242"/>
      <c r="WZQ80" s="242"/>
      <c r="WZR80" s="242"/>
      <c r="WZS80" s="242"/>
      <c r="WZT80" s="242"/>
      <c r="WZU80" s="242"/>
      <c r="WZV80" s="242"/>
      <c r="WZW80" s="242"/>
      <c r="WZX80" s="242"/>
      <c r="WZY80" s="242"/>
      <c r="WZZ80" s="242"/>
      <c r="XAA80" s="242"/>
      <c r="XAB80" s="242"/>
      <c r="XAC80" s="242"/>
      <c r="XAD80" s="242"/>
      <c r="XAE80" s="242"/>
      <c r="XAF80" s="242"/>
      <c r="XAG80" s="242"/>
      <c r="XAH80" s="242"/>
      <c r="XAI80" s="242"/>
      <c r="XAJ80" s="242"/>
      <c r="XAK80" s="242"/>
      <c r="XAL80" s="242"/>
      <c r="XAM80" s="242"/>
      <c r="XAN80" s="242"/>
      <c r="XAO80" s="242"/>
      <c r="XAP80" s="242"/>
      <c r="XAQ80" s="242"/>
      <c r="XAR80" s="242"/>
      <c r="XAS80" s="242"/>
      <c r="XAT80" s="242"/>
      <c r="XAU80" s="242"/>
      <c r="XAV80" s="242"/>
      <c r="XAW80" s="242"/>
      <c r="XAX80" s="242"/>
      <c r="XAY80" s="242"/>
      <c r="XAZ80" s="242"/>
      <c r="XBA80" s="242"/>
      <c r="XBB80" s="242"/>
      <c r="XBC80" s="242"/>
      <c r="XBD80" s="242"/>
      <c r="XBE80" s="242"/>
      <c r="XBF80" s="242"/>
      <c r="XBG80" s="242"/>
      <c r="XBH80" s="242"/>
      <c r="XBI80" s="242"/>
      <c r="XBJ80" s="242"/>
      <c r="XBK80" s="242"/>
      <c r="XBL80" s="242"/>
      <c r="XBM80" s="242"/>
      <c r="XBN80" s="242"/>
      <c r="XBO80" s="242"/>
      <c r="XBP80" s="242"/>
      <c r="XBQ80" s="242"/>
      <c r="XBR80" s="242"/>
      <c r="XBS80" s="242"/>
      <c r="XBT80" s="242"/>
      <c r="XBU80" s="242"/>
      <c r="XBV80" s="242"/>
      <c r="XBW80" s="242"/>
      <c r="XBX80" s="242"/>
      <c r="XBY80" s="242"/>
      <c r="XBZ80" s="242"/>
      <c r="XCA80" s="242"/>
      <c r="XCB80" s="242"/>
      <c r="XCC80" s="242"/>
      <c r="XCD80" s="242"/>
      <c r="XCE80" s="242"/>
      <c r="XCF80" s="242"/>
      <c r="XCG80" s="242"/>
      <c r="XCH80" s="242"/>
      <c r="XCI80" s="242"/>
      <c r="XCJ80" s="242"/>
      <c r="XCK80" s="242"/>
      <c r="XCL80" s="242"/>
      <c r="XCM80" s="242"/>
      <c r="XCN80" s="242"/>
      <c r="XCO80" s="242"/>
      <c r="XCP80" s="242"/>
      <c r="XCQ80" s="242"/>
      <c r="XCR80" s="242"/>
      <c r="XCS80" s="242"/>
      <c r="XCT80" s="242"/>
      <c r="XCU80" s="242"/>
      <c r="XCV80" s="242"/>
      <c r="XCW80" s="242"/>
      <c r="XCX80" s="242"/>
      <c r="XCY80" s="242"/>
      <c r="XCZ80" s="242"/>
      <c r="XDA80" s="242"/>
      <c r="XDB80" s="242"/>
      <c r="XDC80" s="242"/>
      <c r="XDD80" s="242"/>
      <c r="XDE80" s="242"/>
      <c r="XDF80" s="242"/>
      <c r="XDG80" s="242"/>
      <c r="XDH80" s="242"/>
      <c r="XDI80" s="242"/>
      <c r="XDJ80" s="242"/>
      <c r="XDK80" s="242"/>
      <c r="XDL80" s="242"/>
      <c r="XDM80" s="242"/>
      <c r="XDN80" s="242"/>
      <c r="XDO80" s="242"/>
      <c r="XDP80" s="242"/>
      <c r="XDQ80" s="242"/>
    </row>
    <row r="81" spans="1:16345" s="250" customFormat="1" x14ac:dyDescent="0.35">
      <c r="A81" s="239"/>
      <c r="C81" s="268"/>
      <c r="D81" s="268"/>
      <c r="F81" s="243"/>
      <c r="G81" s="239"/>
      <c r="H81" s="242"/>
      <c r="I81" s="242"/>
      <c r="J81" s="242"/>
      <c r="K81" s="242"/>
      <c r="L81" s="242"/>
      <c r="M81" s="242"/>
      <c r="N81" s="242"/>
      <c r="O81" s="242"/>
      <c r="P81" s="242"/>
      <c r="Q81" s="242"/>
      <c r="R81" s="242"/>
      <c r="S81" s="242"/>
      <c r="T81" s="242"/>
      <c r="U81" s="242"/>
      <c r="V81" s="242"/>
      <c r="W81" s="242"/>
      <c r="X81" s="242"/>
      <c r="Y81" s="242"/>
      <c r="Z81" s="242"/>
      <c r="AA81" s="242"/>
      <c r="AB81" s="242"/>
      <c r="AC81" s="242"/>
      <c r="AD81" s="242"/>
      <c r="AE81" s="242"/>
      <c r="AF81" s="242"/>
      <c r="AG81" s="242"/>
      <c r="AH81" s="242"/>
      <c r="AI81" s="242"/>
      <c r="AJ81" s="242"/>
      <c r="AK81" s="242"/>
      <c r="AL81" s="242"/>
      <c r="AM81" s="242"/>
      <c r="AN81" s="242"/>
      <c r="AO81" s="242"/>
      <c r="AP81" s="242"/>
      <c r="AQ81" s="242"/>
      <c r="AR81" s="242"/>
      <c r="AS81" s="242"/>
      <c r="AT81" s="242"/>
      <c r="AU81" s="242"/>
      <c r="AV81" s="242"/>
      <c r="AW81" s="242"/>
      <c r="AX81" s="242"/>
      <c r="AY81" s="242"/>
      <c r="AZ81" s="242"/>
      <c r="BA81" s="242"/>
      <c r="BB81" s="242"/>
      <c r="BC81" s="242"/>
      <c r="BD81" s="242"/>
      <c r="BE81" s="242"/>
      <c r="BF81" s="242"/>
      <c r="BG81" s="242"/>
      <c r="BH81" s="242"/>
      <c r="BI81" s="242"/>
      <c r="BJ81" s="242"/>
      <c r="BK81" s="242"/>
      <c r="BL81" s="242"/>
      <c r="BM81" s="242"/>
      <c r="BN81" s="242"/>
      <c r="BO81" s="242"/>
      <c r="BP81" s="242"/>
      <c r="BQ81" s="242"/>
      <c r="BR81" s="242"/>
      <c r="BS81" s="242"/>
      <c r="BT81" s="242"/>
      <c r="BU81" s="242"/>
      <c r="BV81" s="242"/>
      <c r="BW81" s="242"/>
      <c r="BX81" s="242"/>
      <c r="BY81" s="242"/>
      <c r="BZ81" s="242"/>
      <c r="CA81" s="242"/>
      <c r="CB81" s="242"/>
      <c r="CC81" s="242"/>
      <c r="CD81" s="242"/>
      <c r="CE81" s="242"/>
      <c r="CF81" s="242"/>
      <c r="CG81" s="242"/>
      <c r="CH81" s="242"/>
      <c r="CI81" s="242"/>
      <c r="CJ81" s="242"/>
      <c r="CK81" s="242"/>
      <c r="CL81" s="242"/>
      <c r="CM81" s="242"/>
      <c r="CN81" s="242"/>
      <c r="CO81" s="242"/>
      <c r="CP81" s="242"/>
      <c r="CQ81" s="242"/>
      <c r="CR81" s="242"/>
      <c r="CS81" s="242"/>
      <c r="CT81" s="242"/>
      <c r="CU81" s="242"/>
      <c r="CV81" s="242"/>
      <c r="CW81" s="242"/>
      <c r="CX81" s="242"/>
      <c r="CY81" s="242"/>
      <c r="CZ81" s="242"/>
      <c r="DA81" s="242"/>
      <c r="DB81" s="242"/>
      <c r="DC81" s="242"/>
      <c r="DD81" s="242"/>
      <c r="DE81" s="242"/>
      <c r="DF81" s="242"/>
      <c r="DG81" s="242"/>
      <c r="DH81" s="242"/>
      <c r="DI81" s="242"/>
      <c r="DJ81" s="242"/>
      <c r="DK81" s="242"/>
      <c r="DL81" s="242"/>
      <c r="DM81" s="242"/>
      <c r="DN81" s="242"/>
      <c r="DO81" s="242"/>
      <c r="DP81" s="242"/>
      <c r="DQ81" s="242"/>
      <c r="DR81" s="242"/>
      <c r="DS81" s="242"/>
      <c r="DT81" s="242"/>
      <c r="DU81" s="242"/>
      <c r="DV81" s="242"/>
      <c r="DW81" s="242"/>
      <c r="DX81" s="242"/>
      <c r="DY81" s="242"/>
      <c r="DZ81" s="242"/>
      <c r="EA81" s="242"/>
      <c r="EB81" s="242"/>
      <c r="EC81" s="242"/>
      <c r="ED81" s="242"/>
      <c r="EE81" s="242"/>
      <c r="EF81" s="242"/>
      <c r="EG81" s="242"/>
      <c r="EH81" s="242"/>
      <c r="EI81" s="242"/>
      <c r="EJ81" s="242"/>
      <c r="EK81" s="242"/>
      <c r="EL81" s="242"/>
      <c r="EM81" s="242"/>
      <c r="EN81" s="242"/>
      <c r="EO81" s="242"/>
      <c r="EP81" s="242"/>
      <c r="EQ81" s="242"/>
      <c r="ER81" s="242"/>
      <c r="ES81" s="242"/>
      <c r="ET81" s="242"/>
      <c r="EU81" s="242"/>
      <c r="EV81" s="242"/>
      <c r="EW81" s="242"/>
      <c r="EX81" s="242"/>
      <c r="EY81" s="242"/>
      <c r="EZ81" s="242"/>
      <c r="FA81" s="242"/>
      <c r="FB81" s="242"/>
      <c r="FC81" s="242"/>
      <c r="FD81" s="242"/>
      <c r="FE81" s="242"/>
      <c r="FF81" s="242"/>
      <c r="FG81" s="242"/>
      <c r="FH81" s="242"/>
      <c r="FI81" s="242"/>
      <c r="FJ81" s="242"/>
      <c r="FK81" s="242"/>
      <c r="FL81" s="242"/>
      <c r="FM81" s="242"/>
      <c r="FN81" s="242"/>
      <c r="FO81" s="242"/>
      <c r="FP81" s="242"/>
      <c r="FQ81" s="242"/>
      <c r="FR81" s="242"/>
      <c r="FS81" s="242"/>
      <c r="FT81" s="242"/>
      <c r="FU81" s="242"/>
      <c r="FV81" s="242"/>
      <c r="FW81" s="242"/>
      <c r="FX81" s="242"/>
      <c r="FY81" s="242"/>
      <c r="FZ81" s="242"/>
      <c r="GA81" s="242"/>
      <c r="GB81" s="242"/>
      <c r="GC81" s="242"/>
      <c r="GD81" s="242"/>
      <c r="GE81" s="242"/>
      <c r="GF81" s="242"/>
      <c r="GG81" s="242"/>
      <c r="GH81" s="242"/>
      <c r="GI81" s="242"/>
      <c r="GJ81" s="242"/>
      <c r="GK81" s="242"/>
      <c r="GL81" s="242"/>
      <c r="GM81" s="242"/>
      <c r="GN81" s="242"/>
      <c r="GO81" s="242"/>
      <c r="GP81" s="242"/>
      <c r="GQ81" s="242"/>
      <c r="GR81" s="242"/>
      <c r="GS81" s="242"/>
      <c r="GT81" s="242"/>
      <c r="GU81" s="242"/>
      <c r="GV81" s="242"/>
      <c r="GW81" s="242"/>
      <c r="GX81" s="242"/>
      <c r="GY81" s="242"/>
      <c r="GZ81" s="242"/>
      <c r="HA81" s="242"/>
      <c r="HB81" s="242"/>
      <c r="HC81" s="242"/>
      <c r="HD81" s="242"/>
      <c r="HE81" s="242"/>
      <c r="HF81" s="242"/>
      <c r="HG81" s="242"/>
      <c r="HH81" s="242"/>
      <c r="HI81" s="242"/>
      <c r="HJ81" s="242"/>
      <c r="HK81" s="242"/>
      <c r="HL81" s="242"/>
      <c r="HM81" s="242"/>
      <c r="HN81" s="242"/>
      <c r="HO81" s="242"/>
      <c r="HP81" s="242"/>
      <c r="HQ81" s="242"/>
      <c r="HR81" s="242"/>
      <c r="HS81" s="242"/>
      <c r="HT81" s="242"/>
      <c r="HU81" s="242"/>
      <c r="HV81" s="242"/>
      <c r="HW81" s="242"/>
      <c r="HX81" s="242"/>
      <c r="HY81" s="242"/>
      <c r="HZ81" s="242"/>
      <c r="IA81" s="242"/>
      <c r="IB81" s="242"/>
      <c r="IC81" s="242"/>
      <c r="ID81" s="242"/>
      <c r="IE81" s="242"/>
      <c r="IF81" s="242"/>
      <c r="IG81" s="242"/>
      <c r="IH81" s="242"/>
      <c r="II81" s="242"/>
      <c r="IJ81" s="242"/>
      <c r="IK81" s="242"/>
      <c r="IL81" s="242"/>
      <c r="IM81" s="242"/>
      <c r="IN81" s="242"/>
      <c r="IO81" s="242"/>
      <c r="IP81" s="242"/>
      <c r="IQ81" s="242"/>
      <c r="IR81" s="242"/>
      <c r="IS81" s="242"/>
      <c r="IT81" s="242"/>
      <c r="IU81" s="242"/>
      <c r="IV81" s="242"/>
      <c r="IW81" s="242"/>
      <c r="IX81" s="242"/>
      <c r="IY81" s="242"/>
      <c r="IZ81" s="242"/>
      <c r="JA81" s="242"/>
      <c r="JB81" s="242"/>
      <c r="JC81" s="242"/>
      <c r="JD81" s="242"/>
      <c r="JE81" s="242"/>
      <c r="JF81" s="242"/>
      <c r="JG81" s="242"/>
      <c r="JH81" s="242"/>
      <c r="JI81" s="242"/>
      <c r="JJ81" s="242"/>
      <c r="JK81" s="242"/>
      <c r="JL81" s="242"/>
      <c r="JM81" s="242"/>
      <c r="JN81" s="242"/>
      <c r="JO81" s="242"/>
      <c r="JP81" s="242"/>
      <c r="JQ81" s="242"/>
      <c r="JR81" s="242"/>
      <c r="JS81" s="242"/>
      <c r="JT81" s="242"/>
      <c r="JU81" s="242"/>
      <c r="JV81" s="242"/>
      <c r="JW81" s="242"/>
      <c r="JX81" s="242"/>
      <c r="JY81" s="242"/>
      <c r="JZ81" s="242"/>
      <c r="KA81" s="242"/>
      <c r="KB81" s="242"/>
      <c r="KC81" s="242"/>
      <c r="KD81" s="242"/>
      <c r="KE81" s="242"/>
      <c r="KF81" s="242"/>
      <c r="KG81" s="242"/>
      <c r="KH81" s="242"/>
      <c r="KI81" s="242"/>
      <c r="KJ81" s="242"/>
      <c r="KK81" s="242"/>
      <c r="KL81" s="242"/>
      <c r="KM81" s="242"/>
      <c r="KN81" s="242"/>
      <c r="KO81" s="242"/>
      <c r="KP81" s="242"/>
      <c r="KQ81" s="242"/>
      <c r="KR81" s="242"/>
      <c r="KS81" s="242"/>
      <c r="KT81" s="242"/>
      <c r="KU81" s="242"/>
      <c r="KV81" s="242"/>
      <c r="KW81" s="242"/>
      <c r="KX81" s="242"/>
      <c r="KY81" s="242"/>
      <c r="KZ81" s="242"/>
      <c r="LA81" s="242"/>
      <c r="LB81" s="242"/>
      <c r="LC81" s="242"/>
      <c r="LD81" s="242"/>
      <c r="LE81" s="242"/>
      <c r="LF81" s="242"/>
      <c r="LG81" s="242"/>
      <c r="LH81" s="242"/>
      <c r="LI81" s="242"/>
      <c r="LJ81" s="242"/>
      <c r="LK81" s="242"/>
      <c r="LL81" s="242"/>
      <c r="LM81" s="242"/>
      <c r="LN81" s="242"/>
      <c r="LO81" s="242"/>
      <c r="LP81" s="242"/>
      <c r="LQ81" s="242"/>
      <c r="LR81" s="242"/>
      <c r="LS81" s="242"/>
      <c r="LT81" s="242"/>
      <c r="LU81" s="242"/>
      <c r="LV81" s="242"/>
      <c r="LW81" s="242"/>
      <c r="LX81" s="242"/>
      <c r="LY81" s="242"/>
      <c r="LZ81" s="242"/>
      <c r="MA81" s="242"/>
      <c r="MB81" s="242"/>
      <c r="MC81" s="242"/>
      <c r="MD81" s="242"/>
      <c r="ME81" s="242"/>
      <c r="MF81" s="242"/>
      <c r="MG81" s="242"/>
      <c r="MH81" s="242"/>
      <c r="MI81" s="242"/>
      <c r="MJ81" s="242"/>
      <c r="MK81" s="242"/>
      <c r="ML81" s="242"/>
      <c r="MM81" s="242"/>
      <c r="MN81" s="242"/>
      <c r="MO81" s="242"/>
      <c r="MP81" s="242"/>
      <c r="MQ81" s="242"/>
      <c r="MR81" s="242"/>
      <c r="MS81" s="242"/>
      <c r="MT81" s="242"/>
      <c r="MU81" s="242"/>
      <c r="MV81" s="242"/>
      <c r="MW81" s="242"/>
      <c r="MX81" s="242"/>
      <c r="MY81" s="242"/>
      <c r="MZ81" s="242"/>
      <c r="NA81" s="242"/>
      <c r="NB81" s="242"/>
      <c r="NC81" s="242"/>
      <c r="ND81" s="242"/>
      <c r="NE81" s="242"/>
      <c r="NF81" s="242"/>
      <c r="NG81" s="242"/>
      <c r="NH81" s="242"/>
      <c r="NI81" s="242"/>
      <c r="NJ81" s="242"/>
      <c r="NK81" s="242"/>
      <c r="NL81" s="242"/>
      <c r="NM81" s="242"/>
      <c r="NN81" s="242"/>
      <c r="NO81" s="242"/>
      <c r="NP81" s="242"/>
      <c r="NQ81" s="242"/>
      <c r="NR81" s="242"/>
      <c r="NS81" s="242"/>
      <c r="NT81" s="242"/>
      <c r="NU81" s="242"/>
      <c r="NV81" s="242"/>
      <c r="NW81" s="242"/>
      <c r="NX81" s="242"/>
      <c r="NY81" s="242"/>
      <c r="NZ81" s="242"/>
      <c r="OA81" s="242"/>
      <c r="OB81" s="242"/>
      <c r="OC81" s="242"/>
      <c r="OD81" s="242"/>
      <c r="OE81" s="242"/>
      <c r="OF81" s="242"/>
      <c r="OG81" s="242"/>
      <c r="OH81" s="242"/>
      <c r="OI81" s="242"/>
      <c r="OJ81" s="242"/>
      <c r="OK81" s="242"/>
      <c r="OL81" s="242"/>
      <c r="OM81" s="242"/>
      <c r="ON81" s="242"/>
      <c r="OO81" s="242"/>
      <c r="OP81" s="242"/>
      <c r="OQ81" s="242"/>
      <c r="OR81" s="242"/>
      <c r="OS81" s="242"/>
      <c r="OT81" s="242"/>
      <c r="OU81" s="242"/>
      <c r="OV81" s="242"/>
      <c r="OW81" s="242"/>
      <c r="OX81" s="242"/>
      <c r="OY81" s="242"/>
      <c r="OZ81" s="242"/>
      <c r="PA81" s="242"/>
      <c r="PB81" s="242"/>
      <c r="PC81" s="242"/>
      <c r="PD81" s="242"/>
      <c r="PE81" s="242"/>
      <c r="PF81" s="242"/>
      <c r="PG81" s="242"/>
      <c r="PH81" s="242"/>
      <c r="PI81" s="242"/>
      <c r="PJ81" s="242"/>
      <c r="PK81" s="242"/>
      <c r="PL81" s="242"/>
      <c r="PM81" s="242"/>
      <c r="PN81" s="242"/>
      <c r="PO81" s="242"/>
      <c r="PP81" s="242"/>
      <c r="PQ81" s="242"/>
      <c r="PR81" s="242"/>
      <c r="PS81" s="242"/>
      <c r="PT81" s="242"/>
      <c r="PU81" s="242"/>
      <c r="PV81" s="242"/>
      <c r="PW81" s="242"/>
      <c r="PX81" s="242"/>
      <c r="PY81" s="242"/>
      <c r="PZ81" s="242"/>
      <c r="QA81" s="242"/>
      <c r="QB81" s="242"/>
      <c r="QC81" s="242"/>
      <c r="QD81" s="242"/>
      <c r="QE81" s="242"/>
      <c r="QF81" s="242"/>
      <c r="QG81" s="242"/>
      <c r="QH81" s="242"/>
      <c r="QI81" s="242"/>
      <c r="QJ81" s="242"/>
      <c r="QK81" s="242"/>
      <c r="QL81" s="242"/>
      <c r="QM81" s="242"/>
      <c r="QN81" s="242"/>
      <c r="QO81" s="242"/>
      <c r="QP81" s="242"/>
      <c r="QQ81" s="242"/>
      <c r="QR81" s="242"/>
      <c r="QS81" s="242"/>
      <c r="QT81" s="242"/>
      <c r="QU81" s="242"/>
      <c r="QV81" s="242"/>
      <c r="QW81" s="242"/>
      <c r="QX81" s="242"/>
      <c r="QY81" s="242"/>
      <c r="QZ81" s="242"/>
      <c r="RA81" s="242"/>
      <c r="RB81" s="242"/>
      <c r="RC81" s="242"/>
      <c r="RD81" s="242"/>
      <c r="RE81" s="242"/>
      <c r="RF81" s="242"/>
      <c r="RG81" s="242"/>
      <c r="RH81" s="242"/>
      <c r="RI81" s="242"/>
      <c r="RJ81" s="242"/>
      <c r="RK81" s="242"/>
      <c r="RL81" s="242"/>
      <c r="RM81" s="242"/>
      <c r="RN81" s="242"/>
      <c r="RO81" s="242"/>
      <c r="RP81" s="242"/>
      <c r="RQ81" s="242"/>
      <c r="RR81" s="242"/>
      <c r="RS81" s="242"/>
      <c r="RT81" s="242"/>
      <c r="RU81" s="242"/>
      <c r="RV81" s="242"/>
      <c r="RW81" s="242"/>
      <c r="RX81" s="242"/>
      <c r="RY81" s="242"/>
      <c r="RZ81" s="242"/>
      <c r="SA81" s="242"/>
      <c r="SB81" s="242"/>
      <c r="SC81" s="242"/>
      <c r="SD81" s="242"/>
      <c r="SE81" s="242"/>
      <c r="SF81" s="242"/>
      <c r="SG81" s="242"/>
      <c r="SH81" s="242"/>
      <c r="SI81" s="242"/>
      <c r="SJ81" s="242"/>
      <c r="SK81" s="242"/>
      <c r="SL81" s="242"/>
      <c r="SM81" s="242"/>
      <c r="SN81" s="242"/>
      <c r="SO81" s="242"/>
      <c r="SP81" s="242"/>
      <c r="SQ81" s="242"/>
      <c r="SR81" s="242"/>
      <c r="SS81" s="242"/>
      <c r="ST81" s="242"/>
      <c r="SU81" s="242"/>
      <c r="SV81" s="242"/>
      <c r="SW81" s="242"/>
      <c r="SX81" s="242"/>
      <c r="SY81" s="242"/>
      <c r="SZ81" s="242"/>
      <c r="TA81" s="242"/>
      <c r="TB81" s="242"/>
      <c r="TC81" s="242"/>
      <c r="TD81" s="242"/>
      <c r="TE81" s="242"/>
      <c r="TF81" s="242"/>
      <c r="TG81" s="242"/>
      <c r="TH81" s="242"/>
      <c r="TI81" s="242"/>
      <c r="TJ81" s="242"/>
      <c r="TK81" s="242"/>
      <c r="TL81" s="242"/>
      <c r="TM81" s="242"/>
      <c r="TN81" s="242"/>
      <c r="TO81" s="242"/>
      <c r="TP81" s="242"/>
      <c r="TQ81" s="242"/>
      <c r="TR81" s="242"/>
      <c r="TS81" s="242"/>
      <c r="TT81" s="242"/>
      <c r="TU81" s="242"/>
      <c r="TV81" s="242"/>
      <c r="TW81" s="242"/>
      <c r="TX81" s="242"/>
      <c r="TY81" s="242"/>
      <c r="TZ81" s="242"/>
      <c r="UA81" s="242"/>
      <c r="UB81" s="242"/>
      <c r="UC81" s="242"/>
      <c r="UD81" s="242"/>
      <c r="UE81" s="242"/>
      <c r="UF81" s="242"/>
      <c r="UG81" s="242"/>
      <c r="UH81" s="242"/>
      <c r="UI81" s="242"/>
      <c r="UJ81" s="242"/>
      <c r="UK81" s="242"/>
      <c r="UL81" s="242"/>
      <c r="UM81" s="242"/>
      <c r="UN81" s="242"/>
      <c r="UO81" s="242"/>
      <c r="UP81" s="242"/>
      <c r="UQ81" s="242"/>
      <c r="UR81" s="242"/>
      <c r="US81" s="242"/>
      <c r="UT81" s="242"/>
      <c r="UU81" s="242"/>
      <c r="UV81" s="242"/>
      <c r="UW81" s="242"/>
      <c r="UX81" s="242"/>
      <c r="UY81" s="242"/>
      <c r="UZ81" s="242"/>
      <c r="VA81" s="242"/>
      <c r="VB81" s="242"/>
      <c r="VC81" s="242"/>
      <c r="VD81" s="242"/>
      <c r="VE81" s="242"/>
      <c r="VF81" s="242"/>
      <c r="VG81" s="242"/>
      <c r="VH81" s="242"/>
      <c r="VI81" s="242"/>
      <c r="VJ81" s="242"/>
      <c r="VK81" s="242"/>
      <c r="VL81" s="242"/>
      <c r="VM81" s="242"/>
      <c r="VN81" s="242"/>
      <c r="VO81" s="242"/>
      <c r="VP81" s="242"/>
      <c r="VQ81" s="242"/>
      <c r="VR81" s="242"/>
      <c r="VS81" s="242"/>
      <c r="VT81" s="242"/>
      <c r="VU81" s="242"/>
      <c r="VV81" s="242"/>
      <c r="VW81" s="242"/>
      <c r="VX81" s="242"/>
      <c r="VY81" s="242"/>
      <c r="VZ81" s="242"/>
      <c r="WA81" s="242"/>
      <c r="WB81" s="242"/>
      <c r="WC81" s="242"/>
      <c r="WD81" s="242"/>
      <c r="WE81" s="242"/>
      <c r="WF81" s="242"/>
      <c r="WG81" s="242"/>
      <c r="WH81" s="242"/>
      <c r="WI81" s="242"/>
      <c r="WJ81" s="242"/>
      <c r="WK81" s="242"/>
      <c r="WL81" s="242"/>
      <c r="WM81" s="242"/>
      <c r="WN81" s="242"/>
      <c r="WO81" s="242"/>
      <c r="WP81" s="242"/>
      <c r="WQ81" s="242"/>
      <c r="WR81" s="242"/>
      <c r="WS81" s="242"/>
      <c r="WT81" s="242"/>
      <c r="WU81" s="242"/>
      <c r="WV81" s="242"/>
      <c r="WW81" s="242"/>
      <c r="WX81" s="242"/>
      <c r="WY81" s="242"/>
      <c r="WZ81" s="242"/>
      <c r="XA81" s="242"/>
      <c r="XB81" s="242"/>
      <c r="XC81" s="242"/>
      <c r="XD81" s="242"/>
      <c r="XE81" s="242"/>
      <c r="XF81" s="242"/>
      <c r="XG81" s="242"/>
      <c r="XH81" s="242"/>
      <c r="XI81" s="242"/>
      <c r="XJ81" s="242"/>
      <c r="XK81" s="242"/>
      <c r="XL81" s="242"/>
      <c r="XM81" s="242"/>
      <c r="XN81" s="242"/>
      <c r="XO81" s="242"/>
      <c r="XP81" s="242"/>
      <c r="XQ81" s="242"/>
      <c r="XR81" s="242"/>
      <c r="XS81" s="242"/>
      <c r="XT81" s="242"/>
      <c r="XU81" s="242"/>
      <c r="XV81" s="242"/>
      <c r="XW81" s="242"/>
      <c r="XX81" s="242"/>
      <c r="XY81" s="242"/>
      <c r="XZ81" s="242"/>
      <c r="YA81" s="242"/>
      <c r="YB81" s="242"/>
      <c r="YC81" s="242"/>
      <c r="YD81" s="242"/>
      <c r="YE81" s="242"/>
      <c r="YF81" s="242"/>
      <c r="YG81" s="242"/>
      <c r="YH81" s="242"/>
      <c r="YI81" s="242"/>
      <c r="YJ81" s="242"/>
      <c r="YK81" s="242"/>
      <c r="YL81" s="242"/>
      <c r="YM81" s="242"/>
      <c r="YN81" s="242"/>
      <c r="YO81" s="242"/>
      <c r="YP81" s="242"/>
      <c r="YQ81" s="242"/>
      <c r="YR81" s="242"/>
      <c r="YS81" s="242"/>
      <c r="YT81" s="242"/>
      <c r="YU81" s="242"/>
      <c r="YV81" s="242"/>
      <c r="YW81" s="242"/>
      <c r="YX81" s="242"/>
      <c r="YY81" s="242"/>
      <c r="YZ81" s="242"/>
      <c r="ZA81" s="242"/>
      <c r="ZB81" s="242"/>
      <c r="ZC81" s="242"/>
      <c r="ZD81" s="242"/>
      <c r="ZE81" s="242"/>
      <c r="ZF81" s="242"/>
      <c r="ZG81" s="242"/>
      <c r="ZH81" s="242"/>
      <c r="ZI81" s="242"/>
      <c r="ZJ81" s="242"/>
      <c r="ZK81" s="242"/>
      <c r="ZL81" s="242"/>
      <c r="ZM81" s="242"/>
      <c r="ZN81" s="242"/>
      <c r="ZO81" s="242"/>
      <c r="ZP81" s="242"/>
      <c r="ZQ81" s="242"/>
      <c r="ZR81" s="242"/>
      <c r="ZS81" s="242"/>
      <c r="ZT81" s="242"/>
      <c r="ZU81" s="242"/>
      <c r="ZV81" s="242"/>
      <c r="ZW81" s="242"/>
      <c r="ZX81" s="242"/>
      <c r="ZY81" s="242"/>
      <c r="ZZ81" s="242"/>
      <c r="AAA81" s="242"/>
      <c r="AAB81" s="242"/>
      <c r="AAC81" s="242"/>
      <c r="AAD81" s="242"/>
      <c r="AAE81" s="242"/>
      <c r="AAF81" s="242"/>
      <c r="AAG81" s="242"/>
      <c r="AAH81" s="242"/>
      <c r="AAI81" s="242"/>
      <c r="AAJ81" s="242"/>
      <c r="AAK81" s="242"/>
      <c r="AAL81" s="242"/>
      <c r="AAM81" s="242"/>
      <c r="AAN81" s="242"/>
      <c r="AAO81" s="242"/>
      <c r="AAP81" s="242"/>
      <c r="AAQ81" s="242"/>
      <c r="AAR81" s="242"/>
      <c r="AAS81" s="242"/>
      <c r="AAT81" s="242"/>
      <c r="AAU81" s="242"/>
      <c r="AAV81" s="242"/>
      <c r="AAW81" s="242"/>
      <c r="AAX81" s="242"/>
      <c r="AAY81" s="242"/>
      <c r="AAZ81" s="242"/>
      <c r="ABA81" s="242"/>
      <c r="ABB81" s="242"/>
      <c r="ABC81" s="242"/>
      <c r="ABD81" s="242"/>
      <c r="ABE81" s="242"/>
      <c r="ABF81" s="242"/>
      <c r="ABG81" s="242"/>
      <c r="ABH81" s="242"/>
      <c r="ABI81" s="242"/>
      <c r="ABJ81" s="242"/>
      <c r="ABK81" s="242"/>
      <c r="ABL81" s="242"/>
      <c r="ABM81" s="242"/>
      <c r="ABN81" s="242"/>
      <c r="ABO81" s="242"/>
      <c r="ABP81" s="242"/>
      <c r="ABQ81" s="242"/>
      <c r="ABR81" s="242"/>
      <c r="ABS81" s="242"/>
      <c r="ABT81" s="242"/>
      <c r="ABU81" s="242"/>
      <c r="ABV81" s="242"/>
      <c r="ABW81" s="242"/>
      <c r="ABX81" s="242"/>
      <c r="ABY81" s="242"/>
      <c r="ABZ81" s="242"/>
      <c r="ACA81" s="242"/>
      <c r="ACB81" s="242"/>
      <c r="ACC81" s="242"/>
      <c r="ACD81" s="242"/>
      <c r="ACE81" s="242"/>
      <c r="ACF81" s="242"/>
      <c r="ACG81" s="242"/>
      <c r="ACH81" s="242"/>
      <c r="ACI81" s="242"/>
      <c r="ACJ81" s="242"/>
      <c r="ACK81" s="242"/>
      <c r="ACL81" s="242"/>
      <c r="ACM81" s="242"/>
      <c r="ACN81" s="242"/>
      <c r="ACO81" s="242"/>
      <c r="ACP81" s="242"/>
      <c r="ACQ81" s="242"/>
      <c r="ACR81" s="242"/>
      <c r="ACS81" s="242"/>
      <c r="ACT81" s="242"/>
      <c r="ACU81" s="242"/>
      <c r="ACV81" s="242"/>
      <c r="ACW81" s="242"/>
      <c r="ACX81" s="242"/>
      <c r="ACY81" s="242"/>
      <c r="ACZ81" s="242"/>
      <c r="ADA81" s="242"/>
      <c r="ADB81" s="242"/>
      <c r="ADC81" s="242"/>
      <c r="ADD81" s="242"/>
      <c r="ADE81" s="242"/>
      <c r="ADF81" s="242"/>
      <c r="ADG81" s="242"/>
      <c r="ADH81" s="242"/>
      <c r="ADI81" s="242"/>
      <c r="ADJ81" s="242"/>
      <c r="ADK81" s="242"/>
      <c r="ADL81" s="242"/>
      <c r="ADM81" s="242"/>
      <c r="ADN81" s="242"/>
      <c r="ADO81" s="242"/>
      <c r="ADP81" s="242"/>
      <c r="ADQ81" s="242"/>
      <c r="ADR81" s="242"/>
      <c r="ADS81" s="242"/>
      <c r="ADT81" s="242"/>
      <c r="ADU81" s="242"/>
      <c r="ADV81" s="242"/>
      <c r="ADW81" s="242"/>
      <c r="ADX81" s="242"/>
      <c r="ADY81" s="242"/>
      <c r="ADZ81" s="242"/>
      <c r="AEA81" s="242"/>
      <c r="AEB81" s="242"/>
      <c r="AEC81" s="242"/>
      <c r="AED81" s="242"/>
      <c r="AEE81" s="242"/>
      <c r="AEF81" s="242"/>
      <c r="AEG81" s="242"/>
      <c r="AEH81" s="242"/>
      <c r="AEI81" s="242"/>
      <c r="AEJ81" s="242"/>
      <c r="AEK81" s="242"/>
      <c r="AEL81" s="242"/>
      <c r="AEM81" s="242"/>
      <c r="AEN81" s="242"/>
      <c r="AEO81" s="242"/>
      <c r="AEP81" s="242"/>
      <c r="AEQ81" s="242"/>
      <c r="AER81" s="242"/>
      <c r="AES81" s="242"/>
      <c r="AET81" s="242"/>
      <c r="AEU81" s="242"/>
      <c r="AEV81" s="242"/>
      <c r="AEW81" s="242"/>
      <c r="AEX81" s="242"/>
      <c r="AEY81" s="242"/>
      <c r="AEZ81" s="242"/>
      <c r="AFA81" s="242"/>
      <c r="AFB81" s="242"/>
      <c r="AFC81" s="242"/>
      <c r="AFD81" s="242"/>
      <c r="AFE81" s="242"/>
      <c r="AFF81" s="242"/>
      <c r="AFG81" s="242"/>
      <c r="AFH81" s="242"/>
      <c r="AFI81" s="242"/>
      <c r="AFJ81" s="242"/>
      <c r="AFK81" s="242"/>
      <c r="AFL81" s="242"/>
      <c r="AFM81" s="242"/>
      <c r="AFN81" s="242"/>
      <c r="AFO81" s="242"/>
      <c r="AFP81" s="242"/>
      <c r="AFQ81" s="242"/>
      <c r="AFR81" s="242"/>
      <c r="AFS81" s="242"/>
      <c r="AFT81" s="242"/>
      <c r="AFU81" s="242"/>
      <c r="AFV81" s="242"/>
      <c r="AFW81" s="242"/>
      <c r="AFX81" s="242"/>
      <c r="AFY81" s="242"/>
      <c r="AFZ81" s="242"/>
      <c r="AGA81" s="242"/>
      <c r="AGB81" s="242"/>
      <c r="AGC81" s="242"/>
      <c r="AGD81" s="242"/>
      <c r="AGE81" s="242"/>
      <c r="AGF81" s="242"/>
      <c r="AGG81" s="242"/>
      <c r="AGH81" s="242"/>
      <c r="AGI81" s="242"/>
      <c r="AGJ81" s="242"/>
      <c r="AGK81" s="242"/>
      <c r="AGL81" s="242"/>
      <c r="AGM81" s="242"/>
      <c r="AGN81" s="242"/>
      <c r="AGO81" s="242"/>
      <c r="AGP81" s="242"/>
      <c r="AGQ81" s="242"/>
      <c r="AGR81" s="242"/>
      <c r="AGS81" s="242"/>
      <c r="AGT81" s="242"/>
      <c r="AGU81" s="242"/>
      <c r="AGV81" s="242"/>
      <c r="AGW81" s="242"/>
      <c r="AGX81" s="242"/>
      <c r="AGY81" s="242"/>
      <c r="AGZ81" s="242"/>
      <c r="AHA81" s="242"/>
      <c r="AHB81" s="242"/>
      <c r="AHC81" s="242"/>
      <c r="AHD81" s="242"/>
      <c r="AHE81" s="242"/>
      <c r="AHF81" s="242"/>
      <c r="AHG81" s="242"/>
      <c r="AHH81" s="242"/>
      <c r="AHI81" s="242"/>
      <c r="AHJ81" s="242"/>
      <c r="AHK81" s="242"/>
      <c r="AHL81" s="242"/>
      <c r="AHM81" s="242"/>
      <c r="AHN81" s="242"/>
      <c r="AHO81" s="242"/>
      <c r="AHP81" s="242"/>
      <c r="AHQ81" s="242"/>
      <c r="AHR81" s="242"/>
      <c r="AHS81" s="242"/>
      <c r="AHT81" s="242"/>
      <c r="AHU81" s="242"/>
      <c r="AHV81" s="242"/>
      <c r="AHW81" s="242"/>
      <c r="AHX81" s="242"/>
      <c r="AHY81" s="242"/>
      <c r="AHZ81" s="242"/>
      <c r="AIA81" s="242"/>
      <c r="AIB81" s="242"/>
      <c r="AIC81" s="242"/>
      <c r="AID81" s="242"/>
      <c r="AIE81" s="242"/>
      <c r="AIF81" s="242"/>
      <c r="AIG81" s="242"/>
      <c r="AIH81" s="242"/>
      <c r="AII81" s="242"/>
      <c r="AIJ81" s="242"/>
      <c r="AIK81" s="242"/>
      <c r="AIL81" s="242"/>
      <c r="AIM81" s="242"/>
      <c r="AIN81" s="242"/>
      <c r="AIO81" s="242"/>
      <c r="AIP81" s="242"/>
      <c r="AIQ81" s="242"/>
      <c r="AIR81" s="242"/>
      <c r="AIS81" s="242"/>
      <c r="AIT81" s="242"/>
      <c r="AIU81" s="242"/>
      <c r="AIV81" s="242"/>
      <c r="AIW81" s="242"/>
      <c r="AIX81" s="242"/>
      <c r="AIY81" s="242"/>
      <c r="AIZ81" s="242"/>
      <c r="AJA81" s="242"/>
      <c r="AJB81" s="242"/>
      <c r="AJC81" s="242"/>
      <c r="AJD81" s="242"/>
      <c r="AJE81" s="242"/>
      <c r="AJF81" s="242"/>
      <c r="AJG81" s="242"/>
      <c r="AJH81" s="242"/>
      <c r="AJI81" s="242"/>
      <c r="AJJ81" s="242"/>
      <c r="AJK81" s="242"/>
      <c r="AJL81" s="242"/>
      <c r="AJM81" s="242"/>
      <c r="AJN81" s="242"/>
      <c r="AJO81" s="242"/>
      <c r="AJP81" s="242"/>
      <c r="AJQ81" s="242"/>
      <c r="AJR81" s="242"/>
      <c r="AJS81" s="242"/>
      <c r="AJT81" s="242"/>
      <c r="AJU81" s="242"/>
      <c r="AJV81" s="242"/>
      <c r="AJW81" s="242"/>
      <c r="AJX81" s="242"/>
      <c r="AJY81" s="242"/>
      <c r="AJZ81" s="242"/>
      <c r="AKA81" s="242"/>
      <c r="AKB81" s="242"/>
      <c r="AKC81" s="242"/>
      <c r="AKD81" s="242"/>
      <c r="AKE81" s="242"/>
      <c r="AKF81" s="242"/>
      <c r="AKG81" s="242"/>
      <c r="AKH81" s="242"/>
      <c r="AKI81" s="242"/>
      <c r="AKJ81" s="242"/>
      <c r="AKK81" s="242"/>
      <c r="AKL81" s="242"/>
      <c r="AKM81" s="242"/>
      <c r="AKN81" s="242"/>
      <c r="AKO81" s="242"/>
      <c r="AKP81" s="242"/>
      <c r="AKQ81" s="242"/>
      <c r="AKR81" s="242"/>
      <c r="AKS81" s="242"/>
      <c r="AKT81" s="242"/>
      <c r="AKU81" s="242"/>
      <c r="AKV81" s="242"/>
      <c r="AKW81" s="242"/>
      <c r="AKX81" s="242"/>
      <c r="AKY81" s="242"/>
      <c r="AKZ81" s="242"/>
      <c r="ALA81" s="242"/>
      <c r="ALB81" s="242"/>
      <c r="ALC81" s="242"/>
      <c r="ALD81" s="242"/>
      <c r="ALE81" s="242"/>
      <c r="ALF81" s="242"/>
      <c r="ALG81" s="242"/>
      <c r="ALH81" s="242"/>
      <c r="ALI81" s="242"/>
      <c r="ALJ81" s="242"/>
      <c r="ALK81" s="242"/>
      <c r="ALL81" s="242"/>
      <c r="ALM81" s="242"/>
      <c r="ALN81" s="242"/>
      <c r="ALO81" s="242"/>
      <c r="ALP81" s="242"/>
      <c r="ALQ81" s="242"/>
      <c r="ALR81" s="242"/>
      <c r="ALS81" s="242"/>
      <c r="ALT81" s="242"/>
      <c r="ALU81" s="242"/>
      <c r="ALV81" s="242"/>
      <c r="ALW81" s="242"/>
      <c r="ALX81" s="242"/>
      <c r="ALY81" s="242"/>
      <c r="ALZ81" s="242"/>
      <c r="AMA81" s="242"/>
      <c r="AMB81" s="242"/>
      <c r="AMC81" s="242"/>
      <c r="AMD81" s="242"/>
      <c r="AME81" s="242"/>
      <c r="AMF81" s="242"/>
      <c r="AMG81" s="242"/>
      <c r="AMH81" s="242"/>
      <c r="AMI81" s="242"/>
      <c r="AMJ81" s="242"/>
      <c r="AMK81" s="242"/>
      <c r="AML81" s="242"/>
      <c r="AMM81" s="242"/>
      <c r="AMN81" s="242"/>
      <c r="AMO81" s="242"/>
      <c r="AMP81" s="242"/>
      <c r="AMQ81" s="242"/>
      <c r="AMR81" s="242"/>
      <c r="AMS81" s="242"/>
      <c r="AMT81" s="242"/>
      <c r="AMU81" s="242"/>
      <c r="AMV81" s="242"/>
      <c r="AMW81" s="242"/>
      <c r="AMX81" s="242"/>
      <c r="AMY81" s="242"/>
      <c r="AMZ81" s="242"/>
      <c r="ANA81" s="242"/>
      <c r="ANB81" s="242"/>
      <c r="ANC81" s="242"/>
      <c r="AND81" s="242"/>
      <c r="ANE81" s="242"/>
      <c r="ANF81" s="242"/>
      <c r="ANG81" s="242"/>
      <c r="ANH81" s="242"/>
      <c r="ANI81" s="242"/>
      <c r="ANJ81" s="242"/>
      <c r="ANK81" s="242"/>
      <c r="ANL81" s="242"/>
      <c r="ANM81" s="242"/>
      <c r="ANN81" s="242"/>
      <c r="ANO81" s="242"/>
      <c r="ANP81" s="242"/>
      <c r="ANQ81" s="242"/>
      <c r="ANR81" s="242"/>
      <c r="ANS81" s="242"/>
      <c r="ANT81" s="242"/>
      <c r="ANU81" s="242"/>
      <c r="ANV81" s="242"/>
      <c r="ANW81" s="242"/>
      <c r="ANX81" s="242"/>
      <c r="ANY81" s="242"/>
      <c r="ANZ81" s="242"/>
      <c r="AOA81" s="242"/>
      <c r="AOB81" s="242"/>
      <c r="AOC81" s="242"/>
      <c r="AOD81" s="242"/>
      <c r="AOE81" s="242"/>
      <c r="AOF81" s="242"/>
      <c r="AOG81" s="242"/>
      <c r="AOH81" s="242"/>
      <c r="AOI81" s="242"/>
      <c r="AOJ81" s="242"/>
      <c r="AOK81" s="242"/>
      <c r="AOL81" s="242"/>
      <c r="AOM81" s="242"/>
      <c r="AON81" s="242"/>
      <c r="AOO81" s="242"/>
      <c r="AOP81" s="242"/>
      <c r="AOQ81" s="242"/>
      <c r="AOR81" s="242"/>
      <c r="AOS81" s="242"/>
      <c r="AOT81" s="242"/>
      <c r="AOU81" s="242"/>
      <c r="AOV81" s="242"/>
      <c r="AOW81" s="242"/>
      <c r="AOX81" s="242"/>
      <c r="AOY81" s="242"/>
      <c r="AOZ81" s="242"/>
      <c r="APA81" s="242"/>
      <c r="APB81" s="242"/>
      <c r="APC81" s="242"/>
      <c r="APD81" s="242"/>
      <c r="APE81" s="242"/>
      <c r="APF81" s="242"/>
      <c r="APG81" s="242"/>
      <c r="APH81" s="242"/>
      <c r="API81" s="242"/>
      <c r="APJ81" s="242"/>
      <c r="APK81" s="242"/>
      <c r="APL81" s="242"/>
      <c r="APM81" s="242"/>
      <c r="APN81" s="242"/>
      <c r="APO81" s="242"/>
      <c r="APP81" s="242"/>
      <c r="APQ81" s="242"/>
      <c r="APR81" s="242"/>
      <c r="APS81" s="242"/>
      <c r="APT81" s="242"/>
      <c r="APU81" s="242"/>
      <c r="APV81" s="242"/>
      <c r="APW81" s="242"/>
      <c r="APX81" s="242"/>
      <c r="APY81" s="242"/>
      <c r="APZ81" s="242"/>
      <c r="AQA81" s="242"/>
      <c r="AQB81" s="242"/>
      <c r="AQC81" s="242"/>
      <c r="AQD81" s="242"/>
      <c r="AQE81" s="242"/>
      <c r="AQF81" s="242"/>
      <c r="AQG81" s="242"/>
      <c r="AQH81" s="242"/>
      <c r="AQI81" s="242"/>
      <c r="AQJ81" s="242"/>
      <c r="AQK81" s="242"/>
      <c r="AQL81" s="242"/>
      <c r="AQM81" s="242"/>
      <c r="AQN81" s="242"/>
      <c r="AQO81" s="242"/>
      <c r="AQP81" s="242"/>
      <c r="AQQ81" s="242"/>
      <c r="AQR81" s="242"/>
      <c r="AQS81" s="242"/>
      <c r="AQT81" s="242"/>
      <c r="AQU81" s="242"/>
      <c r="AQV81" s="242"/>
      <c r="AQW81" s="242"/>
      <c r="AQX81" s="242"/>
      <c r="AQY81" s="242"/>
      <c r="AQZ81" s="242"/>
      <c r="ARA81" s="242"/>
      <c r="ARB81" s="242"/>
      <c r="ARC81" s="242"/>
      <c r="ARD81" s="242"/>
      <c r="ARE81" s="242"/>
      <c r="ARF81" s="242"/>
      <c r="ARG81" s="242"/>
      <c r="ARH81" s="242"/>
      <c r="ARI81" s="242"/>
      <c r="ARJ81" s="242"/>
      <c r="ARK81" s="242"/>
      <c r="ARL81" s="242"/>
      <c r="ARM81" s="242"/>
      <c r="ARN81" s="242"/>
      <c r="ARO81" s="242"/>
      <c r="ARP81" s="242"/>
      <c r="ARQ81" s="242"/>
      <c r="ARR81" s="242"/>
      <c r="ARS81" s="242"/>
      <c r="ART81" s="242"/>
      <c r="ARU81" s="242"/>
      <c r="ARV81" s="242"/>
      <c r="ARW81" s="242"/>
      <c r="ARX81" s="242"/>
      <c r="ARY81" s="242"/>
      <c r="ARZ81" s="242"/>
      <c r="ASA81" s="242"/>
      <c r="ASB81" s="242"/>
      <c r="ASC81" s="242"/>
      <c r="ASD81" s="242"/>
      <c r="ASE81" s="242"/>
      <c r="ASF81" s="242"/>
      <c r="ASG81" s="242"/>
      <c r="ASH81" s="242"/>
      <c r="ASI81" s="242"/>
      <c r="ASJ81" s="242"/>
      <c r="ASK81" s="242"/>
      <c r="ASL81" s="242"/>
      <c r="ASM81" s="242"/>
      <c r="ASN81" s="242"/>
      <c r="ASO81" s="242"/>
      <c r="ASP81" s="242"/>
      <c r="ASQ81" s="242"/>
      <c r="ASR81" s="242"/>
      <c r="ASS81" s="242"/>
      <c r="AST81" s="242"/>
      <c r="ASU81" s="242"/>
      <c r="ASV81" s="242"/>
      <c r="ASW81" s="242"/>
      <c r="ASX81" s="242"/>
      <c r="ASY81" s="242"/>
      <c r="ASZ81" s="242"/>
      <c r="ATA81" s="242"/>
      <c r="ATB81" s="242"/>
      <c r="ATC81" s="242"/>
      <c r="ATD81" s="242"/>
      <c r="ATE81" s="242"/>
      <c r="ATF81" s="242"/>
      <c r="ATG81" s="242"/>
      <c r="ATH81" s="242"/>
      <c r="ATI81" s="242"/>
      <c r="ATJ81" s="242"/>
      <c r="ATK81" s="242"/>
      <c r="ATL81" s="242"/>
      <c r="ATM81" s="242"/>
      <c r="ATN81" s="242"/>
      <c r="ATO81" s="242"/>
      <c r="ATP81" s="242"/>
      <c r="ATQ81" s="242"/>
      <c r="ATR81" s="242"/>
      <c r="ATS81" s="242"/>
      <c r="ATT81" s="242"/>
      <c r="ATU81" s="242"/>
      <c r="ATV81" s="242"/>
      <c r="ATW81" s="242"/>
      <c r="ATX81" s="242"/>
      <c r="ATY81" s="242"/>
      <c r="ATZ81" s="242"/>
      <c r="AUA81" s="242"/>
      <c r="AUB81" s="242"/>
      <c r="AUC81" s="242"/>
      <c r="AUD81" s="242"/>
      <c r="AUE81" s="242"/>
      <c r="AUF81" s="242"/>
      <c r="AUG81" s="242"/>
      <c r="AUH81" s="242"/>
      <c r="AUI81" s="242"/>
      <c r="AUJ81" s="242"/>
      <c r="AUK81" s="242"/>
      <c r="AUL81" s="242"/>
      <c r="AUM81" s="242"/>
      <c r="AUN81" s="242"/>
      <c r="AUO81" s="242"/>
      <c r="AUP81" s="242"/>
      <c r="AUQ81" s="242"/>
      <c r="AUR81" s="242"/>
      <c r="AUS81" s="242"/>
      <c r="AUT81" s="242"/>
      <c r="AUU81" s="242"/>
      <c r="AUV81" s="242"/>
      <c r="AUW81" s="242"/>
      <c r="AUX81" s="242"/>
      <c r="AUY81" s="242"/>
      <c r="AUZ81" s="242"/>
      <c r="AVA81" s="242"/>
      <c r="AVB81" s="242"/>
      <c r="AVC81" s="242"/>
      <c r="AVD81" s="242"/>
      <c r="AVE81" s="242"/>
      <c r="AVF81" s="242"/>
      <c r="AVG81" s="242"/>
      <c r="AVH81" s="242"/>
      <c r="AVI81" s="242"/>
      <c r="AVJ81" s="242"/>
      <c r="AVK81" s="242"/>
      <c r="AVL81" s="242"/>
      <c r="AVM81" s="242"/>
      <c r="AVN81" s="242"/>
      <c r="AVO81" s="242"/>
      <c r="AVP81" s="242"/>
      <c r="AVQ81" s="242"/>
      <c r="AVR81" s="242"/>
      <c r="AVS81" s="242"/>
      <c r="AVT81" s="242"/>
      <c r="AVU81" s="242"/>
      <c r="AVV81" s="242"/>
      <c r="AVW81" s="242"/>
      <c r="AVX81" s="242"/>
      <c r="AVY81" s="242"/>
      <c r="AVZ81" s="242"/>
      <c r="AWA81" s="242"/>
      <c r="AWB81" s="242"/>
      <c r="AWC81" s="242"/>
      <c r="AWD81" s="242"/>
      <c r="AWE81" s="242"/>
      <c r="AWF81" s="242"/>
      <c r="AWG81" s="242"/>
      <c r="AWH81" s="242"/>
      <c r="AWI81" s="242"/>
      <c r="AWJ81" s="242"/>
      <c r="AWK81" s="242"/>
      <c r="AWL81" s="242"/>
      <c r="AWM81" s="242"/>
      <c r="AWN81" s="242"/>
      <c r="AWO81" s="242"/>
      <c r="AWP81" s="242"/>
      <c r="AWQ81" s="242"/>
      <c r="AWR81" s="242"/>
      <c r="AWS81" s="242"/>
      <c r="AWT81" s="242"/>
      <c r="AWU81" s="242"/>
      <c r="AWV81" s="242"/>
      <c r="AWW81" s="242"/>
      <c r="AWX81" s="242"/>
      <c r="AWY81" s="242"/>
      <c r="AWZ81" s="242"/>
      <c r="AXA81" s="242"/>
      <c r="AXB81" s="242"/>
      <c r="AXC81" s="242"/>
      <c r="AXD81" s="242"/>
      <c r="AXE81" s="242"/>
      <c r="AXF81" s="242"/>
      <c r="AXG81" s="242"/>
      <c r="AXH81" s="242"/>
      <c r="AXI81" s="242"/>
      <c r="AXJ81" s="242"/>
      <c r="AXK81" s="242"/>
      <c r="AXL81" s="242"/>
      <c r="AXM81" s="242"/>
      <c r="AXN81" s="242"/>
      <c r="AXO81" s="242"/>
      <c r="AXP81" s="242"/>
      <c r="AXQ81" s="242"/>
      <c r="AXR81" s="242"/>
      <c r="AXS81" s="242"/>
      <c r="AXT81" s="242"/>
      <c r="AXU81" s="242"/>
      <c r="AXV81" s="242"/>
      <c r="AXW81" s="242"/>
      <c r="AXX81" s="242"/>
      <c r="AXY81" s="242"/>
      <c r="AXZ81" s="242"/>
      <c r="AYA81" s="242"/>
      <c r="AYB81" s="242"/>
      <c r="AYC81" s="242"/>
      <c r="AYD81" s="242"/>
      <c r="AYE81" s="242"/>
      <c r="AYF81" s="242"/>
      <c r="AYG81" s="242"/>
      <c r="AYH81" s="242"/>
      <c r="AYI81" s="242"/>
      <c r="AYJ81" s="242"/>
      <c r="AYK81" s="242"/>
      <c r="AYL81" s="242"/>
      <c r="AYM81" s="242"/>
      <c r="AYN81" s="242"/>
      <c r="AYO81" s="242"/>
      <c r="AYP81" s="242"/>
      <c r="AYQ81" s="242"/>
      <c r="AYR81" s="242"/>
      <c r="AYS81" s="242"/>
      <c r="AYT81" s="242"/>
      <c r="AYU81" s="242"/>
      <c r="AYV81" s="242"/>
      <c r="AYW81" s="242"/>
      <c r="AYX81" s="242"/>
      <c r="AYY81" s="242"/>
      <c r="AYZ81" s="242"/>
      <c r="AZA81" s="242"/>
      <c r="AZB81" s="242"/>
      <c r="AZC81" s="242"/>
      <c r="AZD81" s="242"/>
      <c r="AZE81" s="242"/>
      <c r="AZF81" s="242"/>
      <c r="AZG81" s="242"/>
      <c r="AZH81" s="242"/>
      <c r="AZI81" s="242"/>
      <c r="AZJ81" s="242"/>
      <c r="AZK81" s="242"/>
      <c r="AZL81" s="242"/>
      <c r="AZM81" s="242"/>
      <c r="AZN81" s="242"/>
      <c r="AZO81" s="242"/>
      <c r="AZP81" s="242"/>
      <c r="AZQ81" s="242"/>
      <c r="AZR81" s="242"/>
      <c r="AZS81" s="242"/>
      <c r="AZT81" s="242"/>
      <c r="AZU81" s="242"/>
      <c r="AZV81" s="242"/>
      <c r="AZW81" s="242"/>
      <c r="AZX81" s="242"/>
      <c r="AZY81" s="242"/>
      <c r="AZZ81" s="242"/>
      <c r="BAA81" s="242"/>
      <c r="BAB81" s="242"/>
      <c r="BAC81" s="242"/>
      <c r="BAD81" s="242"/>
      <c r="BAE81" s="242"/>
      <c r="BAF81" s="242"/>
      <c r="BAG81" s="242"/>
      <c r="BAH81" s="242"/>
      <c r="BAI81" s="242"/>
      <c r="BAJ81" s="242"/>
      <c r="BAK81" s="242"/>
      <c r="BAL81" s="242"/>
      <c r="BAM81" s="242"/>
      <c r="BAN81" s="242"/>
      <c r="BAO81" s="242"/>
      <c r="BAP81" s="242"/>
      <c r="BAQ81" s="242"/>
      <c r="BAR81" s="242"/>
      <c r="BAS81" s="242"/>
      <c r="BAT81" s="242"/>
      <c r="BAU81" s="242"/>
      <c r="BAV81" s="242"/>
      <c r="BAW81" s="242"/>
      <c r="BAX81" s="242"/>
      <c r="BAY81" s="242"/>
      <c r="BAZ81" s="242"/>
      <c r="BBA81" s="242"/>
      <c r="BBB81" s="242"/>
      <c r="BBC81" s="242"/>
      <c r="BBD81" s="242"/>
      <c r="BBE81" s="242"/>
      <c r="BBF81" s="242"/>
      <c r="BBG81" s="242"/>
      <c r="BBH81" s="242"/>
      <c r="BBI81" s="242"/>
      <c r="BBJ81" s="242"/>
      <c r="BBK81" s="242"/>
      <c r="BBL81" s="242"/>
      <c r="BBM81" s="242"/>
      <c r="BBN81" s="242"/>
      <c r="BBO81" s="242"/>
      <c r="BBP81" s="242"/>
      <c r="BBQ81" s="242"/>
      <c r="BBR81" s="242"/>
      <c r="BBS81" s="242"/>
      <c r="BBT81" s="242"/>
      <c r="BBU81" s="242"/>
      <c r="BBV81" s="242"/>
      <c r="BBW81" s="242"/>
      <c r="BBX81" s="242"/>
      <c r="BBY81" s="242"/>
      <c r="BBZ81" s="242"/>
      <c r="BCA81" s="242"/>
      <c r="BCB81" s="242"/>
      <c r="BCC81" s="242"/>
      <c r="BCD81" s="242"/>
      <c r="BCE81" s="242"/>
      <c r="BCF81" s="242"/>
      <c r="BCG81" s="242"/>
      <c r="BCH81" s="242"/>
      <c r="BCI81" s="242"/>
      <c r="BCJ81" s="242"/>
      <c r="BCK81" s="242"/>
      <c r="BCL81" s="242"/>
      <c r="BCM81" s="242"/>
      <c r="BCN81" s="242"/>
      <c r="BCO81" s="242"/>
      <c r="BCP81" s="242"/>
      <c r="BCQ81" s="242"/>
      <c r="BCR81" s="242"/>
      <c r="BCS81" s="242"/>
      <c r="BCT81" s="242"/>
      <c r="BCU81" s="242"/>
      <c r="BCV81" s="242"/>
      <c r="BCW81" s="242"/>
      <c r="BCX81" s="242"/>
      <c r="BCY81" s="242"/>
      <c r="BCZ81" s="242"/>
      <c r="BDA81" s="242"/>
      <c r="BDB81" s="242"/>
      <c r="BDC81" s="242"/>
      <c r="BDD81" s="242"/>
      <c r="BDE81" s="242"/>
      <c r="BDF81" s="242"/>
      <c r="BDG81" s="242"/>
      <c r="BDH81" s="242"/>
      <c r="BDI81" s="242"/>
      <c r="BDJ81" s="242"/>
      <c r="BDK81" s="242"/>
      <c r="BDL81" s="242"/>
      <c r="BDM81" s="242"/>
      <c r="BDN81" s="242"/>
      <c r="BDO81" s="242"/>
      <c r="BDP81" s="242"/>
      <c r="BDQ81" s="242"/>
      <c r="BDR81" s="242"/>
      <c r="BDS81" s="242"/>
      <c r="BDT81" s="242"/>
      <c r="BDU81" s="242"/>
      <c r="BDV81" s="242"/>
      <c r="BDW81" s="242"/>
      <c r="BDX81" s="242"/>
      <c r="BDY81" s="242"/>
      <c r="BDZ81" s="242"/>
      <c r="BEA81" s="242"/>
      <c r="BEB81" s="242"/>
      <c r="BEC81" s="242"/>
      <c r="BED81" s="242"/>
      <c r="BEE81" s="242"/>
      <c r="BEF81" s="242"/>
      <c r="BEG81" s="242"/>
      <c r="BEH81" s="242"/>
      <c r="BEI81" s="242"/>
      <c r="BEJ81" s="242"/>
      <c r="BEK81" s="242"/>
      <c r="BEL81" s="242"/>
      <c r="BEM81" s="242"/>
      <c r="BEN81" s="242"/>
      <c r="BEO81" s="242"/>
      <c r="BEP81" s="242"/>
      <c r="BEQ81" s="242"/>
      <c r="BER81" s="242"/>
      <c r="BES81" s="242"/>
      <c r="BET81" s="242"/>
      <c r="BEU81" s="242"/>
      <c r="BEV81" s="242"/>
      <c r="BEW81" s="242"/>
      <c r="BEX81" s="242"/>
      <c r="BEY81" s="242"/>
      <c r="BEZ81" s="242"/>
      <c r="BFA81" s="242"/>
      <c r="BFB81" s="242"/>
      <c r="BFC81" s="242"/>
      <c r="BFD81" s="242"/>
      <c r="BFE81" s="242"/>
      <c r="BFF81" s="242"/>
      <c r="BFG81" s="242"/>
      <c r="BFH81" s="242"/>
      <c r="BFI81" s="242"/>
      <c r="BFJ81" s="242"/>
      <c r="BFK81" s="242"/>
      <c r="BFL81" s="242"/>
      <c r="BFM81" s="242"/>
      <c r="BFN81" s="242"/>
      <c r="BFO81" s="242"/>
      <c r="BFP81" s="242"/>
      <c r="BFQ81" s="242"/>
      <c r="BFR81" s="242"/>
      <c r="BFS81" s="242"/>
      <c r="BFT81" s="242"/>
      <c r="BFU81" s="242"/>
      <c r="BFV81" s="242"/>
      <c r="BFW81" s="242"/>
      <c r="BFX81" s="242"/>
      <c r="BFY81" s="242"/>
      <c r="BFZ81" s="242"/>
      <c r="BGA81" s="242"/>
      <c r="BGB81" s="242"/>
      <c r="BGC81" s="242"/>
      <c r="BGD81" s="242"/>
      <c r="BGE81" s="242"/>
      <c r="BGF81" s="242"/>
      <c r="BGG81" s="242"/>
      <c r="BGH81" s="242"/>
      <c r="BGI81" s="242"/>
      <c r="BGJ81" s="242"/>
      <c r="BGK81" s="242"/>
      <c r="BGL81" s="242"/>
      <c r="BGM81" s="242"/>
      <c r="BGN81" s="242"/>
      <c r="BGO81" s="242"/>
      <c r="BGP81" s="242"/>
      <c r="BGQ81" s="242"/>
      <c r="BGR81" s="242"/>
      <c r="BGS81" s="242"/>
      <c r="BGT81" s="242"/>
      <c r="BGU81" s="242"/>
      <c r="BGV81" s="242"/>
      <c r="BGW81" s="242"/>
      <c r="BGX81" s="242"/>
      <c r="BGY81" s="242"/>
      <c r="BGZ81" s="242"/>
      <c r="BHA81" s="242"/>
      <c r="BHB81" s="242"/>
      <c r="BHC81" s="242"/>
      <c r="BHD81" s="242"/>
      <c r="BHE81" s="242"/>
      <c r="BHF81" s="242"/>
      <c r="BHG81" s="242"/>
      <c r="BHH81" s="242"/>
      <c r="BHI81" s="242"/>
      <c r="BHJ81" s="242"/>
      <c r="BHK81" s="242"/>
      <c r="BHL81" s="242"/>
      <c r="BHM81" s="242"/>
      <c r="BHN81" s="242"/>
      <c r="BHO81" s="242"/>
      <c r="BHP81" s="242"/>
      <c r="BHQ81" s="242"/>
      <c r="BHR81" s="242"/>
      <c r="BHS81" s="242"/>
      <c r="BHT81" s="242"/>
      <c r="BHU81" s="242"/>
      <c r="BHV81" s="242"/>
      <c r="BHW81" s="242"/>
      <c r="BHX81" s="242"/>
      <c r="BHY81" s="242"/>
      <c r="BHZ81" s="242"/>
      <c r="BIA81" s="242"/>
      <c r="BIB81" s="242"/>
      <c r="BIC81" s="242"/>
      <c r="BID81" s="242"/>
      <c r="BIE81" s="242"/>
      <c r="BIF81" s="242"/>
      <c r="BIG81" s="242"/>
      <c r="BIH81" s="242"/>
      <c r="BII81" s="242"/>
      <c r="BIJ81" s="242"/>
      <c r="BIK81" s="242"/>
      <c r="BIL81" s="242"/>
      <c r="BIM81" s="242"/>
      <c r="BIN81" s="242"/>
      <c r="BIO81" s="242"/>
      <c r="BIP81" s="242"/>
      <c r="BIQ81" s="242"/>
      <c r="BIR81" s="242"/>
      <c r="BIS81" s="242"/>
      <c r="BIT81" s="242"/>
      <c r="BIU81" s="242"/>
      <c r="BIV81" s="242"/>
      <c r="BIW81" s="242"/>
      <c r="BIX81" s="242"/>
      <c r="BIY81" s="242"/>
      <c r="BIZ81" s="242"/>
      <c r="BJA81" s="242"/>
      <c r="BJB81" s="242"/>
      <c r="BJC81" s="242"/>
      <c r="BJD81" s="242"/>
      <c r="BJE81" s="242"/>
      <c r="BJF81" s="242"/>
      <c r="BJG81" s="242"/>
      <c r="BJH81" s="242"/>
      <c r="BJI81" s="242"/>
      <c r="BJJ81" s="242"/>
      <c r="BJK81" s="242"/>
      <c r="BJL81" s="242"/>
      <c r="BJM81" s="242"/>
      <c r="BJN81" s="242"/>
      <c r="BJO81" s="242"/>
      <c r="BJP81" s="242"/>
      <c r="BJQ81" s="242"/>
      <c r="BJR81" s="242"/>
      <c r="BJS81" s="242"/>
      <c r="BJT81" s="242"/>
      <c r="BJU81" s="242"/>
      <c r="BJV81" s="242"/>
      <c r="BJW81" s="242"/>
      <c r="BJX81" s="242"/>
      <c r="BJY81" s="242"/>
      <c r="BJZ81" s="242"/>
      <c r="BKA81" s="242"/>
      <c r="BKB81" s="242"/>
      <c r="BKC81" s="242"/>
      <c r="BKD81" s="242"/>
      <c r="BKE81" s="242"/>
      <c r="BKF81" s="242"/>
      <c r="BKG81" s="242"/>
      <c r="BKH81" s="242"/>
      <c r="BKI81" s="242"/>
      <c r="BKJ81" s="242"/>
      <c r="BKK81" s="242"/>
      <c r="BKL81" s="242"/>
      <c r="BKM81" s="242"/>
      <c r="BKN81" s="242"/>
      <c r="BKO81" s="242"/>
      <c r="BKP81" s="242"/>
      <c r="BKQ81" s="242"/>
      <c r="BKR81" s="242"/>
      <c r="BKS81" s="242"/>
      <c r="BKT81" s="242"/>
      <c r="BKU81" s="242"/>
      <c r="BKV81" s="242"/>
      <c r="BKW81" s="242"/>
      <c r="BKX81" s="242"/>
      <c r="BKY81" s="242"/>
      <c r="BKZ81" s="242"/>
      <c r="BLA81" s="242"/>
      <c r="BLB81" s="242"/>
      <c r="BLC81" s="242"/>
      <c r="BLD81" s="242"/>
      <c r="BLE81" s="242"/>
      <c r="BLF81" s="242"/>
      <c r="BLG81" s="242"/>
      <c r="BLH81" s="242"/>
      <c r="BLI81" s="242"/>
      <c r="BLJ81" s="242"/>
      <c r="BLK81" s="242"/>
      <c r="BLL81" s="242"/>
      <c r="BLM81" s="242"/>
      <c r="BLN81" s="242"/>
      <c r="BLO81" s="242"/>
      <c r="BLP81" s="242"/>
      <c r="BLQ81" s="242"/>
      <c r="BLR81" s="242"/>
      <c r="BLS81" s="242"/>
      <c r="BLT81" s="242"/>
      <c r="BLU81" s="242"/>
      <c r="BLV81" s="242"/>
      <c r="BLW81" s="242"/>
      <c r="BLX81" s="242"/>
      <c r="BLY81" s="242"/>
      <c r="BLZ81" s="242"/>
      <c r="BMA81" s="242"/>
      <c r="BMB81" s="242"/>
      <c r="BMC81" s="242"/>
      <c r="BMD81" s="242"/>
      <c r="BME81" s="242"/>
      <c r="BMF81" s="242"/>
      <c r="BMG81" s="242"/>
      <c r="BMH81" s="242"/>
      <c r="BMI81" s="242"/>
      <c r="BMJ81" s="242"/>
      <c r="BMK81" s="242"/>
      <c r="BML81" s="242"/>
      <c r="BMM81" s="242"/>
      <c r="BMN81" s="242"/>
      <c r="BMO81" s="242"/>
      <c r="BMP81" s="242"/>
      <c r="BMQ81" s="242"/>
      <c r="BMR81" s="242"/>
      <c r="BMS81" s="242"/>
      <c r="BMT81" s="242"/>
      <c r="BMU81" s="242"/>
      <c r="BMV81" s="242"/>
      <c r="BMW81" s="242"/>
      <c r="BMX81" s="242"/>
      <c r="BMY81" s="242"/>
      <c r="BMZ81" s="242"/>
      <c r="BNA81" s="242"/>
      <c r="BNB81" s="242"/>
      <c r="BNC81" s="242"/>
      <c r="BND81" s="242"/>
      <c r="BNE81" s="242"/>
      <c r="BNF81" s="242"/>
      <c r="BNG81" s="242"/>
      <c r="BNH81" s="242"/>
      <c r="BNI81" s="242"/>
      <c r="BNJ81" s="242"/>
      <c r="BNK81" s="242"/>
      <c r="BNL81" s="242"/>
      <c r="BNM81" s="242"/>
      <c r="BNN81" s="242"/>
      <c r="BNO81" s="242"/>
      <c r="BNP81" s="242"/>
      <c r="BNQ81" s="242"/>
      <c r="BNR81" s="242"/>
      <c r="BNS81" s="242"/>
      <c r="BNT81" s="242"/>
      <c r="BNU81" s="242"/>
      <c r="BNV81" s="242"/>
      <c r="BNW81" s="242"/>
      <c r="BNX81" s="242"/>
      <c r="BNY81" s="242"/>
      <c r="BNZ81" s="242"/>
      <c r="BOA81" s="242"/>
      <c r="BOB81" s="242"/>
      <c r="BOC81" s="242"/>
      <c r="BOD81" s="242"/>
      <c r="BOE81" s="242"/>
      <c r="BOF81" s="242"/>
      <c r="BOG81" s="242"/>
      <c r="BOH81" s="242"/>
      <c r="BOI81" s="242"/>
      <c r="BOJ81" s="242"/>
      <c r="BOK81" s="242"/>
      <c r="BOL81" s="242"/>
      <c r="BOM81" s="242"/>
      <c r="BON81" s="242"/>
      <c r="BOO81" s="242"/>
      <c r="BOP81" s="242"/>
      <c r="BOQ81" s="242"/>
      <c r="BOR81" s="242"/>
      <c r="BOS81" s="242"/>
      <c r="BOT81" s="242"/>
      <c r="BOU81" s="242"/>
      <c r="BOV81" s="242"/>
      <c r="BOW81" s="242"/>
      <c r="BOX81" s="242"/>
      <c r="BOY81" s="242"/>
      <c r="BOZ81" s="242"/>
      <c r="BPA81" s="242"/>
      <c r="BPB81" s="242"/>
      <c r="BPC81" s="242"/>
      <c r="BPD81" s="242"/>
      <c r="BPE81" s="242"/>
      <c r="BPF81" s="242"/>
      <c r="BPG81" s="242"/>
      <c r="BPH81" s="242"/>
      <c r="BPI81" s="242"/>
      <c r="BPJ81" s="242"/>
      <c r="BPK81" s="242"/>
      <c r="BPL81" s="242"/>
      <c r="BPM81" s="242"/>
      <c r="BPN81" s="242"/>
      <c r="BPO81" s="242"/>
      <c r="BPP81" s="242"/>
      <c r="BPQ81" s="242"/>
      <c r="BPR81" s="242"/>
      <c r="BPS81" s="242"/>
      <c r="BPT81" s="242"/>
      <c r="BPU81" s="242"/>
      <c r="BPV81" s="242"/>
      <c r="BPW81" s="242"/>
      <c r="BPX81" s="242"/>
      <c r="BPY81" s="242"/>
      <c r="BPZ81" s="242"/>
      <c r="BQA81" s="242"/>
      <c r="BQB81" s="242"/>
      <c r="BQC81" s="242"/>
      <c r="BQD81" s="242"/>
      <c r="BQE81" s="242"/>
      <c r="BQF81" s="242"/>
      <c r="BQG81" s="242"/>
      <c r="BQH81" s="242"/>
      <c r="BQI81" s="242"/>
      <c r="BQJ81" s="242"/>
      <c r="BQK81" s="242"/>
      <c r="BQL81" s="242"/>
      <c r="BQM81" s="242"/>
      <c r="BQN81" s="242"/>
      <c r="BQO81" s="242"/>
      <c r="BQP81" s="242"/>
      <c r="BQQ81" s="242"/>
      <c r="BQR81" s="242"/>
      <c r="BQS81" s="242"/>
      <c r="BQT81" s="242"/>
      <c r="BQU81" s="242"/>
      <c r="BQV81" s="242"/>
      <c r="BQW81" s="242"/>
      <c r="BQX81" s="242"/>
      <c r="BQY81" s="242"/>
      <c r="BQZ81" s="242"/>
      <c r="BRA81" s="242"/>
      <c r="BRB81" s="242"/>
      <c r="BRC81" s="242"/>
      <c r="BRD81" s="242"/>
      <c r="BRE81" s="242"/>
      <c r="BRF81" s="242"/>
      <c r="BRG81" s="242"/>
      <c r="BRH81" s="242"/>
      <c r="BRI81" s="242"/>
      <c r="BRJ81" s="242"/>
      <c r="BRK81" s="242"/>
      <c r="BRL81" s="242"/>
      <c r="BRM81" s="242"/>
      <c r="BRN81" s="242"/>
      <c r="BRO81" s="242"/>
      <c r="BRP81" s="242"/>
      <c r="BRQ81" s="242"/>
      <c r="BRR81" s="242"/>
      <c r="BRS81" s="242"/>
      <c r="BRT81" s="242"/>
      <c r="BRU81" s="242"/>
      <c r="BRV81" s="242"/>
      <c r="BRW81" s="242"/>
      <c r="BRX81" s="242"/>
      <c r="BRY81" s="242"/>
      <c r="BRZ81" s="242"/>
      <c r="BSA81" s="242"/>
      <c r="BSB81" s="242"/>
      <c r="BSC81" s="242"/>
      <c r="BSD81" s="242"/>
      <c r="BSE81" s="242"/>
      <c r="BSF81" s="242"/>
      <c r="BSG81" s="242"/>
      <c r="BSH81" s="242"/>
      <c r="BSI81" s="242"/>
      <c r="BSJ81" s="242"/>
      <c r="BSK81" s="242"/>
      <c r="BSL81" s="242"/>
      <c r="BSM81" s="242"/>
      <c r="BSN81" s="242"/>
      <c r="BSO81" s="242"/>
      <c r="BSP81" s="242"/>
      <c r="BSQ81" s="242"/>
      <c r="BSR81" s="242"/>
      <c r="BSS81" s="242"/>
      <c r="BST81" s="242"/>
      <c r="BSU81" s="242"/>
      <c r="BSV81" s="242"/>
      <c r="BSW81" s="242"/>
      <c r="BSX81" s="242"/>
      <c r="BSY81" s="242"/>
      <c r="BSZ81" s="242"/>
      <c r="BTA81" s="242"/>
      <c r="BTB81" s="242"/>
      <c r="BTC81" s="242"/>
      <c r="BTD81" s="242"/>
      <c r="BTE81" s="242"/>
      <c r="BTF81" s="242"/>
      <c r="BTG81" s="242"/>
      <c r="BTH81" s="242"/>
      <c r="BTI81" s="242"/>
      <c r="BTJ81" s="242"/>
      <c r="BTK81" s="242"/>
      <c r="BTL81" s="242"/>
      <c r="BTM81" s="242"/>
      <c r="BTN81" s="242"/>
      <c r="BTO81" s="242"/>
      <c r="BTP81" s="242"/>
      <c r="BTQ81" s="242"/>
      <c r="BTR81" s="242"/>
      <c r="BTS81" s="242"/>
      <c r="BTT81" s="242"/>
      <c r="BTU81" s="242"/>
      <c r="BTV81" s="242"/>
      <c r="BTW81" s="242"/>
      <c r="BTX81" s="242"/>
      <c r="BTY81" s="242"/>
      <c r="BTZ81" s="242"/>
      <c r="BUA81" s="242"/>
      <c r="BUB81" s="242"/>
      <c r="BUC81" s="242"/>
      <c r="BUD81" s="242"/>
      <c r="BUE81" s="242"/>
      <c r="BUF81" s="242"/>
      <c r="BUG81" s="242"/>
      <c r="BUH81" s="242"/>
      <c r="BUI81" s="242"/>
      <c r="BUJ81" s="242"/>
      <c r="BUK81" s="242"/>
      <c r="BUL81" s="242"/>
      <c r="BUM81" s="242"/>
      <c r="BUN81" s="242"/>
      <c r="BUO81" s="242"/>
      <c r="BUP81" s="242"/>
      <c r="BUQ81" s="242"/>
      <c r="BUR81" s="242"/>
      <c r="BUS81" s="242"/>
      <c r="BUT81" s="242"/>
      <c r="BUU81" s="242"/>
      <c r="BUV81" s="242"/>
      <c r="BUW81" s="242"/>
      <c r="BUX81" s="242"/>
      <c r="BUY81" s="242"/>
      <c r="BUZ81" s="242"/>
      <c r="BVA81" s="242"/>
      <c r="BVB81" s="242"/>
      <c r="BVC81" s="242"/>
      <c r="BVD81" s="242"/>
      <c r="BVE81" s="242"/>
      <c r="BVF81" s="242"/>
      <c r="BVG81" s="242"/>
      <c r="BVH81" s="242"/>
      <c r="BVI81" s="242"/>
      <c r="BVJ81" s="242"/>
      <c r="BVK81" s="242"/>
      <c r="BVL81" s="242"/>
      <c r="BVM81" s="242"/>
      <c r="BVN81" s="242"/>
      <c r="BVO81" s="242"/>
      <c r="BVP81" s="242"/>
      <c r="BVQ81" s="242"/>
      <c r="BVR81" s="242"/>
      <c r="BVS81" s="242"/>
      <c r="BVT81" s="242"/>
      <c r="BVU81" s="242"/>
      <c r="BVV81" s="242"/>
      <c r="BVW81" s="242"/>
      <c r="BVX81" s="242"/>
      <c r="BVY81" s="242"/>
      <c r="BVZ81" s="242"/>
      <c r="BWA81" s="242"/>
      <c r="BWB81" s="242"/>
      <c r="BWC81" s="242"/>
      <c r="BWD81" s="242"/>
      <c r="BWE81" s="242"/>
      <c r="BWF81" s="242"/>
      <c r="BWG81" s="242"/>
      <c r="BWH81" s="242"/>
      <c r="BWI81" s="242"/>
      <c r="BWJ81" s="242"/>
      <c r="BWK81" s="242"/>
      <c r="BWL81" s="242"/>
      <c r="BWM81" s="242"/>
      <c r="BWN81" s="242"/>
      <c r="BWO81" s="242"/>
      <c r="BWP81" s="242"/>
      <c r="BWQ81" s="242"/>
      <c r="BWR81" s="242"/>
      <c r="BWS81" s="242"/>
      <c r="BWT81" s="242"/>
      <c r="BWU81" s="242"/>
      <c r="BWV81" s="242"/>
      <c r="BWW81" s="242"/>
      <c r="BWX81" s="242"/>
      <c r="BWY81" s="242"/>
      <c r="BWZ81" s="242"/>
      <c r="BXA81" s="242"/>
      <c r="BXB81" s="242"/>
      <c r="BXC81" s="242"/>
      <c r="BXD81" s="242"/>
      <c r="BXE81" s="242"/>
      <c r="BXF81" s="242"/>
      <c r="BXG81" s="242"/>
      <c r="BXH81" s="242"/>
      <c r="BXI81" s="242"/>
      <c r="BXJ81" s="242"/>
      <c r="BXK81" s="242"/>
      <c r="BXL81" s="242"/>
      <c r="BXM81" s="242"/>
      <c r="BXN81" s="242"/>
      <c r="BXO81" s="242"/>
      <c r="BXP81" s="242"/>
      <c r="BXQ81" s="242"/>
      <c r="BXR81" s="242"/>
      <c r="BXS81" s="242"/>
      <c r="BXT81" s="242"/>
      <c r="BXU81" s="242"/>
      <c r="BXV81" s="242"/>
      <c r="BXW81" s="242"/>
      <c r="BXX81" s="242"/>
      <c r="BXY81" s="242"/>
      <c r="BXZ81" s="242"/>
      <c r="BYA81" s="242"/>
      <c r="BYB81" s="242"/>
      <c r="BYC81" s="242"/>
      <c r="BYD81" s="242"/>
      <c r="BYE81" s="242"/>
      <c r="BYF81" s="242"/>
      <c r="BYG81" s="242"/>
      <c r="BYH81" s="242"/>
      <c r="BYI81" s="242"/>
      <c r="BYJ81" s="242"/>
      <c r="BYK81" s="242"/>
      <c r="BYL81" s="242"/>
      <c r="BYM81" s="242"/>
      <c r="BYN81" s="242"/>
      <c r="BYO81" s="242"/>
      <c r="BYP81" s="242"/>
      <c r="BYQ81" s="242"/>
      <c r="BYR81" s="242"/>
      <c r="BYS81" s="242"/>
      <c r="BYT81" s="242"/>
      <c r="BYU81" s="242"/>
      <c r="BYV81" s="242"/>
      <c r="BYW81" s="242"/>
      <c r="BYX81" s="242"/>
      <c r="BYY81" s="242"/>
      <c r="BYZ81" s="242"/>
      <c r="BZA81" s="242"/>
      <c r="BZB81" s="242"/>
      <c r="BZC81" s="242"/>
      <c r="BZD81" s="242"/>
      <c r="BZE81" s="242"/>
      <c r="BZF81" s="242"/>
      <c r="BZG81" s="242"/>
      <c r="BZH81" s="242"/>
      <c r="BZI81" s="242"/>
      <c r="BZJ81" s="242"/>
      <c r="BZK81" s="242"/>
      <c r="BZL81" s="242"/>
      <c r="BZM81" s="242"/>
      <c r="BZN81" s="242"/>
      <c r="BZO81" s="242"/>
      <c r="BZP81" s="242"/>
      <c r="BZQ81" s="242"/>
      <c r="BZR81" s="242"/>
      <c r="BZS81" s="242"/>
      <c r="BZT81" s="242"/>
      <c r="BZU81" s="242"/>
      <c r="BZV81" s="242"/>
      <c r="BZW81" s="242"/>
      <c r="BZX81" s="242"/>
      <c r="BZY81" s="242"/>
      <c r="BZZ81" s="242"/>
      <c r="CAA81" s="242"/>
      <c r="CAB81" s="242"/>
      <c r="CAC81" s="242"/>
      <c r="CAD81" s="242"/>
      <c r="CAE81" s="242"/>
      <c r="CAF81" s="242"/>
      <c r="CAG81" s="242"/>
      <c r="CAH81" s="242"/>
      <c r="CAI81" s="242"/>
      <c r="CAJ81" s="242"/>
      <c r="CAK81" s="242"/>
      <c r="CAL81" s="242"/>
      <c r="CAM81" s="242"/>
      <c r="CAN81" s="242"/>
      <c r="CAO81" s="242"/>
      <c r="CAP81" s="242"/>
      <c r="CAQ81" s="242"/>
      <c r="CAR81" s="242"/>
      <c r="CAS81" s="242"/>
      <c r="CAT81" s="242"/>
      <c r="CAU81" s="242"/>
      <c r="CAV81" s="242"/>
      <c r="CAW81" s="242"/>
      <c r="CAX81" s="242"/>
      <c r="CAY81" s="242"/>
      <c r="CAZ81" s="242"/>
      <c r="CBA81" s="242"/>
      <c r="CBB81" s="242"/>
      <c r="CBC81" s="242"/>
      <c r="CBD81" s="242"/>
      <c r="CBE81" s="242"/>
      <c r="CBF81" s="242"/>
      <c r="CBG81" s="242"/>
      <c r="CBH81" s="242"/>
      <c r="CBI81" s="242"/>
      <c r="CBJ81" s="242"/>
      <c r="CBK81" s="242"/>
      <c r="CBL81" s="242"/>
      <c r="CBM81" s="242"/>
      <c r="CBN81" s="242"/>
      <c r="CBO81" s="242"/>
      <c r="CBP81" s="242"/>
      <c r="CBQ81" s="242"/>
      <c r="CBR81" s="242"/>
      <c r="CBS81" s="242"/>
      <c r="CBT81" s="242"/>
      <c r="CBU81" s="242"/>
      <c r="CBV81" s="242"/>
      <c r="CBW81" s="242"/>
      <c r="CBX81" s="242"/>
      <c r="CBY81" s="242"/>
      <c r="CBZ81" s="242"/>
      <c r="CCA81" s="242"/>
      <c r="CCB81" s="242"/>
      <c r="CCC81" s="242"/>
      <c r="CCD81" s="242"/>
      <c r="CCE81" s="242"/>
      <c r="CCF81" s="242"/>
      <c r="CCG81" s="242"/>
      <c r="CCH81" s="242"/>
      <c r="CCI81" s="242"/>
      <c r="CCJ81" s="242"/>
      <c r="CCK81" s="242"/>
      <c r="CCL81" s="242"/>
      <c r="CCM81" s="242"/>
      <c r="CCN81" s="242"/>
      <c r="CCO81" s="242"/>
      <c r="CCP81" s="242"/>
      <c r="CCQ81" s="242"/>
      <c r="CCR81" s="242"/>
      <c r="CCS81" s="242"/>
      <c r="CCT81" s="242"/>
      <c r="CCU81" s="242"/>
      <c r="CCV81" s="242"/>
      <c r="CCW81" s="242"/>
      <c r="CCX81" s="242"/>
      <c r="CCY81" s="242"/>
      <c r="CCZ81" s="242"/>
      <c r="CDA81" s="242"/>
      <c r="CDB81" s="242"/>
      <c r="CDC81" s="242"/>
      <c r="CDD81" s="242"/>
      <c r="CDE81" s="242"/>
      <c r="CDF81" s="242"/>
      <c r="CDG81" s="242"/>
      <c r="CDH81" s="242"/>
      <c r="CDI81" s="242"/>
      <c r="CDJ81" s="242"/>
      <c r="CDK81" s="242"/>
      <c r="CDL81" s="242"/>
      <c r="CDM81" s="242"/>
      <c r="CDN81" s="242"/>
      <c r="CDO81" s="242"/>
      <c r="CDP81" s="242"/>
      <c r="CDQ81" s="242"/>
      <c r="CDR81" s="242"/>
      <c r="CDS81" s="242"/>
      <c r="CDT81" s="242"/>
      <c r="CDU81" s="242"/>
      <c r="CDV81" s="242"/>
      <c r="CDW81" s="242"/>
      <c r="CDX81" s="242"/>
      <c r="CDY81" s="242"/>
      <c r="CDZ81" s="242"/>
      <c r="CEA81" s="242"/>
      <c r="CEB81" s="242"/>
      <c r="CEC81" s="242"/>
      <c r="CED81" s="242"/>
      <c r="CEE81" s="242"/>
      <c r="CEF81" s="242"/>
      <c r="CEG81" s="242"/>
      <c r="CEH81" s="242"/>
      <c r="CEI81" s="242"/>
      <c r="CEJ81" s="242"/>
      <c r="CEK81" s="242"/>
      <c r="CEL81" s="242"/>
      <c r="CEM81" s="242"/>
      <c r="CEN81" s="242"/>
      <c r="CEO81" s="242"/>
      <c r="CEP81" s="242"/>
      <c r="CEQ81" s="242"/>
      <c r="CER81" s="242"/>
      <c r="CES81" s="242"/>
      <c r="CET81" s="242"/>
      <c r="CEU81" s="242"/>
      <c r="CEV81" s="242"/>
      <c r="CEW81" s="242"/>
      <c r="CEX81" s="242"/>
      <c r="CEY81" s="242"/>
      <c r="CEZ81" s="242"/>
      <c r="CFA81" s="242"/>
      <c r="CFB81" s="242"/>
      <c r="CFC81" s="242"/>
      <c r="CFD81" s="242"/>
      <c r="CFE81" s="242"/>
      <c r="CFF81" s="242"/>
      <c r="CFG81" s="242"/>
      <c r="CFH81" s="242"/>
      <c r="CFI81" s="242"/>
      <c r="CFJ81" s="242"/>
      <c r="CFK81" s="242"/>
      <c r="CFL81" s="242"/>
      <c r="CFM81" s="242"/>
      <c r="CFN81" s="242"/>
      <c r="CFO81" s="242"/>
      <c r="CFP81" s="242"/>
      <c r="CFQ81" s="242"/>
      <c r="CFR81" s="242"/>
      <c r="CFS81" s="242"/>
      <c r="CFT81" s="242"/>
      <c r="CFU81" s="242"/>
      <c r="CFV81" s="242"/>
      <c r="CFW81" s="242"/>
      <c r="CFX81" s="242"/>
      <c r="CFY81" s="242"/>
      <c r="CFZ81" s="242"/>
      <c r="CGA81" s="242"/>
      <c r="CGB81" s="242"/>
      <c r="CGC81" s="242"/>
      <c r="CGD81" s="242"/>
      <c r="CGE81" s="242"/>
      <c r="CGF81" s="242"/>
      <c r="CGG81" s="242"/>
      <c r="CGH81" s="242"/>
      <c r="CGI81" s="242"/>
      <c r="CGJ81" s="242"/>
      <c r="CGK81" s="242"/>
      <c r="CGL81" s="242"/>
      <c r="CGM81" s="242"/>
      <c r="CGN81" s="242"/>
      <c r="CGO81" s="242"/>
      <c r="CGP81" s="242"/>
      <c r="CGQ81" s="242"/>
      <c r="CGR81" s="242"/>
      <c r="CGS81" s="242"/>
      <c r="CGT81" s="242"/>
      <c r="CGU81" s="242"/>
      <c r="CGV81" s="242"/>
      <c r="CGW81" s="242"/>
      <c r="CGX81" s="242"/>
      <c r="CGY81" s="242"/>
      <c r="CGZ81" s="242"/>
      <c r="CHA81" s="242"/>
      <c r="CHB81" s="242"/>
      <c r="CHC81" s="242"/>
      <c r="CHD81" s="242"/>
      <c r="CHE81" s="242"/>
      <c r="CHF81" s="242"/>
      <c r="CHG81" s="242"/>
      <c r="CHH81" s="242"/>
      <c r="CHI81" s="242"/>
      <c r="CHJ81" s="242"/>
      <c r="CHK81" s="242"/>
      <c r="CHL81" s="242"/>
      <c r="CHM81" s="242"/>
      <c r="CHN81" s="242"/>
      <c r="CHO81" s="242"/>
      <c r="CHP81" s="242"/>
      <c r="CHQ81" s="242"/>
      <c r="CHR81" s="242"/>
      <c r="CHS81" s="242"/>
      <c r="CHT81" s="242"/>
      <c r="CHU81" s="242"/>
      <c r="CHV81" s="242"/>
      <c r="CHW81" s="242"/>
      <c r="CHX81" s="242"/>
      <c r="CHY81" s="242"/>
      <c r="CHZ81" s="242"/>
      <c r="CIA81" s="242"/>
      <c r="CIB81" s="242"/>
      <c r="CIC81" s="242"/>
      <c r="CID81" s="242"/>
      <c r="CIE81" s="242"/>
      <c r="CIF81" s="242"/>
      <c r="CIG81" s="242"/>
      <c r="CIH81" s="242"/>
      <c r="CII81" s="242"/>
      <c r="CIJ81" s="242"/>
      <c r="CIK81" s="242"/>
      <c r="CIL81" s="242"/>
      <c r="CIM81" s="242"/>
      <c r="CIN81" s="242"/>
      <c r="CIO81" s="242"/>
      <c r="CIP81" s="242"/>
      <c r="CIQ81" s="242"/>
      <c r="CIR81" s="242"/>
      <c r="CIS81" s="242"/>
      <c r="CIT81" s="242"/>
      <c r="CIU81" s="242"/>
      <c r="CIV81" s="242"/>
      <c r="CIW81" s="242"/>
      <c r="CIX81" s="242"/>
      <c r="CIY81" s="242"/>
      <c r="CIZ81" s="242"/>
      <c r="CJA81" s="242"/>
      <c r="CJB81" s="242"/>
      <c r="CJC81" s="242"/>
      <c r="CJD81" s="242"/>
      <c r="CJE81" s="242"/>
      <c r="CJF81" s="242"/>
      <c r="CJG81" s="242"/>
      <c r="CJH81" s="242"/>
      <c r="CJI81" s="242"/>
      <c r="CJJ81" s="242"/>
      <c r="CJK81" s="242"/>
      <c r="CJL81" s="242"/>
      <c r="CJM81" s="242"/>
      <c r="CJN81" s="242"/>
      <c r="CJO81" s="242"/>
      <c r="CJP81" s="242"/>
      <c r="CJQ81" s="242"/>
      <c r="CJR81" s="242"/>
      <c r="CJS81" s="242"/>
      <c r="CJT81" s="242"/>
      <c r="CJU81" s="242"/>
      <c r="CJV81" s="242"/>
      <c r="CJW81" s="242"/>
      <c r="CJX81" s="242"/>
      <c r="CJY81" s="242"/>
      <c r="CJZ81" s="242"/>
      <c r="CKA81" s="242"/>
      <c r="CKB81" s="242"/>
      <c r="CKC81" s="242"/>
      <c r="CKD81" s="242"/>
      <c r="CKE81" s="242"/>
      <c r="CKF81" s="242"/>
      <c r="CKG81" s="242"/>
      <c r="CKH81" s="242"/>
      <c r="CKI81" s="242"/>
      <c r="CKJ81" s="242"/>
      <c r="CKK81" s="242"/>
      <c r="CKL81" s="242"/>
      <c r="CKM81" s="242"/>
      <c r="CKN81" s="242"/>
      <c r="CKO81" s="242"/>
      <c r="CKP81" s="242"/>
      <c r="CKQ81" s="242"/>
      <c r="CKR81" s="242"/>
      <c r="CKS81" s="242"/>
      <c r="CKT81" s="242"/>
      <c r="CKU81" s="242"/>
      <c r="CKV81" s="242"/>
      <c r="CKW81" s="242"/>
      <c r="CKX81" s="242"/>
      <c r="CKY81" s="242"/>
      <c r="CKZ81" s="242"/>
      <c r="CLA81" s="242"/>
      <c r="CLB81" s="242"/>
      <c r="CLC81" s="242"/>
      <c r="CLD81" s="242"/>
      <c r="CLE81" s="242"/>
      <c r="CLF81" s="242"/>
      <c r="CLG81" s="242"/>
      <c r="CLH81" s="242"/>
      <c r="CLI81" s="242"/>
      <c r="CLJ81" s="242"/>
      <c r="CLK81" s="242"/>
      <c r="CLL81" s="242"/>
      <c r="CLM81" s="242"/>
      <c r="CLN81" s="242"/>
      <c r="CLO81" s="242"/>
      <c r="CLP81" s="242"/>
      <c r="CLQ81" s="242"/>
      <c r="CLR81" s="242"/>
      <c r="CLS81" s="242"/>
      <c r="CLT81" s="242"/>
      <c r="CLU81" s="242"/>
      <c r="CLV81" s="242"/>
      <c r="CLW81" s="242"/>
      <c r="CLX81" s="242"/>
      <c r="CLY81" s="242"/>
      <c r="CLZ81" s="242"/>
      <c r="CMA81" s="242"/>
      <c r="CMB81" s="242"/>
      <c r="CMC81" s="242"/>
      <c r="CMD81" s="242"/>
      <c r="CME81" s="242"/>
      <c r="CMF81" s="242"/>
      <c r="CMG81" s="242"/>
      <c r="CMH81" s="242"/>
      <c r="CMI81" s="242"/>
      <c r="CMJ81" s="242"/>
      <c r="CMK81" s="242"/>
      <c r="CML81" s="242"/>
      <c r="CMM81" s="242"/>
      <c r="CMN81" s="242"/>
      <c r="CMO81" s="242"/>
      <c r="CMP81" s="242"/>
      <c r="CMQ81" s="242"/>
      <c r="CMR81" s="242"/>
      <c r="CMS81" s="242"/>
      <c r="CMT81" s="242"/>
      <c r="CMU81" s="242"/>
      <c r="CMV81" s="242"/>
      <c r="CMW81" s="242"/>
      <c r="CMX81" s="242"/>
      <c r="CMY81" s="242"/>
      <c r="CMZ81" s="242"/>
      <c r="CNA81" s="242"/>
      <c r="CNB81" s="242"/>
      <c r="CNC81" s="242"/>
      <c r="CND81" s="242"/>
      <c r="CNE81" s="242"/>
      <c r="CNF81" s="242"/>
      <c r="CNG81" s="242"/>
      <c r="CNH81" s="242"/>
      <c r="CNI81" s="242"/>
      <c r="CNJ81" s="242"/>
      <c r="CNK81" s="242"/>
      <c r="CNL81" s="242"/>
      <c r="CNM81" s="242"/>
      <c r="CNN81" s="242"/>
      <c r="CNO81" s="242"/>
      <c r="CNP81" s="242"/>
      <c r="CNQ81" s="242"/>
      <c r="CNR81" s="242"/>
      <c r="CNS81" s="242"/>
      <c r="CNT81" s="242"/>
      <c r="CNU81" s="242"/>
      <c r="CNV81" s="242"/>
      <c r="CNW81" s="242"/>
      <c r="CNX81" s="242"/>
      <c r="CNY81" s="242"/>
      <c r="CNZ81" s="242"/>
      <c r="COA81" s="242"/>
      <c r="COB81" s="242"/>
      <c r="COC81" s="242"/>
      <c r="COD81" s="242"/>
      <c r="COE81" s="242"/>
      <c r="COF81" s="242"/>
      <c r="COG81" s="242"/>
      <c r="COH81" s="242"/>
      <c r="COI81" s="242"/>
      <c r="COJ81" s="242"/>
      <c r="COK81" s="242"/>
      <c r="COL81" s="242"/>
      <c r="COM81" s="242"/>
      <c r="CON81" s="242"/>
      <c r="COO81" s="242"/>
      <c r="COP81" s="242"/>
      <c r="COQ81" s="242"/>
      <c r="COR81" s="242"/>
      <c r="COS81" s="242"/>
      <c r="COT81" s="242"/>
      <c r="COU81" s="242"/>
      <c r="COV81" s="242"/>
      <c r="COW81" s="242"/>
      <c r="COX81" s="242"/>
      <c r="COY81" s="242"/>
      <c r="COZ81" s="242"/>
      <c r="CPA81" s="242"/>
      <c r="CPB81" s="242"/>
      <c r="CPC81" s="242"/>
      <c r="CPD81" s="242"/>
      <c r="CPE81" s="242"/>
      <c r="CPF81" s="242"/>
      <c r="CPG81" s="242"/>
      <c r="CPH81" s="242"/>
      <c r="CPI81" s="242"/>
      <c r="CPJ81" s="242"/>
      <c r="CPK81" s="242"/>
      <c r="CPL81" s="242"/>
      <c r="CPM81" s="242"/>
      <c r="CPN81" s="242"/>
      <c r="CPO81" s="242"/>
      <c r="CPP81" s="242"/>
      <c r="CPQ81" s="242"/>
      <c r="CPR81" s="242"/>
      <c r="CPS81" s="242"/>
      <c r="CPT81" s="242"/>
      <c r="CPU81" s="242"/>
      <c r="CPV81" s="242"/>
      <c r="CPW81" s="242"/>
      <c r="CPX81" s="242"/>
      <c r="CPY81" s="242"/>
      <c r="CPZ81" s="242"/>
      <c r="CQA81" s="242"/>
      <c r="CQB81" s="242"/>
      <c r="CQC81" s="242"/>
      <c r="CQD81" s="242"/>
      <c r="CQE81" s="242"/>
      <c r="CQF81" s="242"/>
      <c r="CQG81" s="242"/>
      <c r="CQH81" s="242"/>
      <c r="CQI81" s="242"/>
      <c r="CQJ81" s="242"/>
      <c r="CQK81" s="242"/>
      <c r="CQL81" s="242"/>
      <c r="CQM81" s="242"/>
      <c r="CQN81" s="242"/>
      <c r="CQO81" s="242"/>
      <c r="CQP81" s="242"/>
      <c r="CQQ81" s="242"/>
      <c r="CQR81" s="242"/>
      <c r="CQS81" s="242"/>
      <c r="CQT81" s="242"/>
      <c r="CQU81" s="242"/>
      <c r="CQV81" s="242"/>
      <c r="CQW81" s="242"/>
      <c r="CQX81" s="242"/>
      <c r="CQY81" s="242"/>
      <c r="CQZ81" s="242"/>
      <c r="CRA81" s="242"/>
      <c r="CRB81" s="242"/>
      <c r="CRC81" s="242"/>
      <c r="CRD81" s="242"/>
      <c r="CRE81" s="242"/>
      <c r="CRF81" s="242"/>
      <c r="CRG81" s="242"/>
      <c r="CRH81" s="242"/>
      <c r="CRI81" s="242"/>
      <c r="CRJ81" s="242"/>
      <c r="CRK81" s="242"/>
      <c r="CRL81" s="242"/>
      <c r="CRM81" s="242"/>
      <c r="CRN81" s="242"/>
      <c r="CRO81" s="242"/>
      <c r="CRP81" s="242"/>
      <c r="CRQ81" s="242"/>
      <c r="CRR81" s="242"/>
      <c r="CRS81" s="242"/>
      <c r="CRT81" s="242"/>
      <c r="CRU81" s="242"/>
      <c r="CRV81" s="242"/>
      <c r="CRW81" s="242"/>
      <c r="CRX81" s="242"/>
      <c r="CRY81" s="242"/>
      <c r="CRZ81" s="242"/>
      <c r="CSA81" s="242"/>
      <c r="CSB81" s="242"/>
      <c r="CSC81" s="242"/>
      <c r="CSD81" s="242"/>
      <c r="CSE81" s="242"/>
      <c r="CSF81" s="242"/>
      <c r="CSG81" s="242"/>
      <c r="CSH81" s="242"/>
      <c r="CSI81" s="242"/>
      <c r="CSJ81" s="242"/>
      <c r="CSK81" s="242"/>
      <c r="CSL81" s="242"/>
      <c r="CSM81" s="242"/>
      <c r="CSN81" s="242"/>
      <c r="CSO81" s="242"/>
      <c r="CSP81" s="242"/>
      <c r="CSQ81" s="242"/>
      <c r="CSR81" s="242"/>
      <c r="CSS81" s="242"/>
      <c r="CST81" s="242"/>
      <c r="CSU81" s="242"/>
      <c r="CSV81" s="242"/>
      <c r="CSW81" s="242"/>
      <c r="CSX81" s="242"/>
      <c r="CSY81" s="242"/>
      <c r="CSZ81" s="242"/>
      <c r="CTA81" s="242"/>
      <c r="CTB81" s="242"/>
      <c r="CTC81" s="242"/>
      <c r="CTD81" s="242"/>
      <c r="CTE81" s="242"/>
      <c r="CTF81" s="242"/>
      <c r="CTG81" s="242"/>
      <c r="CTH81" s="242"/>
      <c r="CTI81" s="242"/>
      <c r="CTJ81" s="242"/>
      <c r="CTK81" s="242"/>
      <c r="CTL81" s="242"/>
      <c r="CTM81" s="242"/>
      <c r="CTN81" s="242"/>
      <c r="CTO81" s="242"/>
      <c r="CTP81" s="242"/>
      <c r="CTQ81" s="242"/>
      <c r="CTR81" s="242"/>
      <c r="CTS81" s="242"/>
      <c r="CTT81" s="242"/>
      <c r="CTU81" s="242"/>
      <c r="CTV81" s="242"/>
      <c r="CTW81" s="242"/>
      <c r="CTX81" s="242"/>
      <c r="CTY81" s="242"/>
      <c r="CTZ81" s="242"/>
      <c r="CUA81" s="242"/>
      <c r="CUB81" s="242"/>
      <c r="CUC81" s="242"/>
      <c r="CUD81" s="242"/>
      <c r="CUE81" s="242"/>
      <c r="CUF81" s="242"/>
      <c r="CUG81" s="242"/>
      <c r="CUH81" s="242"/>
      <c r="CUI81" s="242"/>
      <c r="CUJ81" s="242"/>
      <c r="CUK81" s="242"/>
      <c r="CUL81" s="242"/>
      <c r="CUM81" s="242"/>
      <c r="CUN81" s="242"/>
      <c r="CUO81" s="242"/>
      <c r="CUP81" s="242"/>
      <c r="CUQ81" s="242"/>
      <c r="CUR81" s="242"/>
      <c r="CUS81" s="242"/>
      <c r="CUT81" s="242"/>
      <c r="CUU81" s="242"/>
      <c r="CUV81" s="242"/>
      <c r="CUW81" s="242"/>
      <c r="CUX81" s="242"/>
      <c r="CUY81" s="242"/>
      <c r="CUZ81" s="242"/>
      <c r="CVA81" s="242"/>
      <c r="CVB81" s="242"/>
      <c r="CVC81" s="242"/>
      <c r="CVD81" s="242"/>
      <c r="CVE81" s="242"/>
      <c r="CVF81" s="242"/>
      <c r="CVG81" s="242"/>
      <c r="CVH81" s="242"/>
      <c r="CVI81" s="242"/>
      <c r="CVJ81" s="242"/>
      <c r="CVK81" s="242"/>
      <c r="CVL81" s="242"/>
      <c r="CVM81" s="242"/>
      <c r="CVN81" s="242"/>
      <c r="CVO81" s="242"/>
      <c r="CVP81" s="242"/>
      <c r="CVQ81" s="242"/>
      <c r="CVR81" s="242"/>
      <c r="CVS81" s="242"/>
      <c r="CVT81" s="242"/>
      <c r="CVU81" s="242"/>
      <c r="CVV81" s="242"/>
      <c r="CVW81" s="242"/>
      <c r="CVX81" s="242"/>
      <c r="CVY81" s="242"/>
      <c r="CVZ81" s="242"/>
      <c r="CWA81" s="242"/>
      <c r="CWB81" s="242"/>
      <c r="CWC81" s="242"/>
      <c r="CWD81" s="242"/>
      <c r="CWE81" s="242"/>
      <c r="CWF81" s="242"/>
      <c r="CWG81" s="242"/>
      <c r="CWH81" s="242"/>
      <c r="CWI81" s="242"/>
      <c r="CWJ81" s="242"/>
      <c r="CWK81" s="242"/>
      <c r="CWL81" s="242"/>
      <c r="CWM81" s="242"/>
      <c r="CWN81" s="242"/>
      <c r="CWO81" s="242"/>
      <c r="CWP81" s="242"/>
      <c r="CWQ81" s="242"/>
      <c r="CWR81" s="242"/>
      <c r="CWS81" s="242"/>
      <c r="CWT81" s="242"/>
      <c r="CWU81" s="242"/>
      <c r="CWV81" s="242"/>
      <c r="CWW81" s="242"/>
      <c r="CWX81" s="242"/>
      <c r="CWY81" s="242"/>
      <c r="CWZ81" s="242"/>
      <c r="CXA81" s="242"/>
      <c r="CXB81" s="242"/>
      <c r="CXC81" s="242"/>
      <c r="CXD81" s="242"/>
      <c r="CXE81" s="242"/>
      <c r="CXF81" s="242"/>
      <c r="CXG81" s="242"/>
      <c r="CXH81" s="242"/>
      <c r="CXI81" s="242"/>
      <c r="CXJ81" s="242"/>
      <c r="CXK81" s="242"/>
      <c r="CXL81" s="242"/>
      <c r="CXM81" s="242"/>
      <c r="CXN81" s="242"/>
      <c r="CXO81" s="242"/>
      <c r="CXP81" s="242"/>
      <c r="CXQ81" s="242"/>
      <c r="CXR81" s="242"/>
      <c r="CXS81" s="242"/>
      <c r="CXT81" s="242"/>
      <c r="CXU81" s="242"/>
      <c r="CXV81" s="242"/>
      <c r="CXW81" s="242"/>
      <c r="CXX81" s="242"/>
      <c r="CXY81" s="242"/>
      <c r="CXZ81" s="242"/>
      <c r="CYA81" s="242"/>
      <c r="CYB81" s="242"/>
      <c r="CYC81" s="242"/>
      <c r="CYD81" s="242"/>
      <c r="CYE81" s="242"/>
      <c r="CYF81" s="242"/>
      <c r="CYG81" s="242"/>
      <c r="CYH81" s="242"/>
      <c r="CYI81" s="242"/>
      <c r="CYJ81" s="242"/>
      <c r="CYK81" s="242"/>
      <c r="CYL81" s="242"/>
      <c r="CYM81" s="242"/>
      <c r="CYN81" s="242"/>
      <c r="CYO81" s="242"/>
      <c r="CYP81" s="242"/>
      <c r="CYQ81" s="242"/>
      <c r="CYR81" s="242"/>
      <c r="CYS81" s="242"/>
      <c r="CYT81" s="242"/>
      <c r="CYU81" s="242"/>
      <c r="CYV81" s="242"/>
      <c r="CYW81" s="242"/>
      <c r="CYX81" s="242"/>
      <c r="CYY81" s="242"/>
      <c r="CYZ81" s="242"/>
      <c r="CZA81" s="242"/>
      <c r="CZB81" s="242"/>
      <c r="CZC81" s="242"/>
      <c r="CZD81" s="242"/>
      <c r="CZE81" s="242"/>
      <c r="CZF81" s="242"/>
      <c r="CZG81" s="242"/>
      <c r="CZH81" s="242"/>
      <c r="CZI81" s="242"/>
      <c r="CZJ81" s="242"/>
      <c r="CZK81" s="242"/>
      <c r="CZL81" s="242"/>
      <c r="CZM81" s="242"/>
      <c r="CZN81" s="242"/>
      <c r="CZO81" s="242"/>
      <c r="CZP81" s="242"/>
      <c r="CZQ81" s="242"/>
      <c r="CZR81" s="242"/>
      <c r="CZS81" s="242"/>
      <c r="CZT81" s="242"/>
      <c r="CZU81" s="242"/>
      <c r="CZV81" s="242"/>
      <c r="CZW81" s="242"/>
      <c r="CZX81" s="242"/>
      <c r="CZY81" s="242"/>
      <c r="CZZ81" s="242"/>
      <c r="DAA81" s="242"/>
      <c r="DAB81" s="242"/>
      <c r="DAC81" s="242"/>
      <c r="DAD81" s="242"/>
      <c r="DAE81" s="242"/>
      <c r="DAF81" s="242"/>
      <c r="DAG81" s="242"/>
      <c r="DAH81" s="242"/>
      <c r="DAI81" s="242"/>
      <c r="DAJ81" s="242"/>
      <c r="DAK81" s="242"/>
      <c r="DAL81" s="242"/>
      <c r="DAM81" s="242"/>
      <c r="DAN81" s="242"/>
      <c r="DAO81" s="242"/>
      <c r="DAP81" s="242"/>
      <c r="DAQ81" s="242"/>
      <c r="DAR81" s="242"/>
      <c r="DAS81" s="242"/>
      <c r="DAT81" s="242"/>
      <c r="DAU81" s="242"/>
      <c r="DAV81" s="242"/>
      <c r="DAW81" s="242"/>
      <c r="DAX81" s="242"/>
      <c r="DAY81" s="242"/>
      <c r="DAZ81" s="242"/>
      <c r="DBA81" s="242"/>
      <c r="DBB81" s="242"/>
      <c r="DBC81" s="242"/>
      <c r="DBD81" s="242"/>
      <c r="DBE81" s="242"/>
      <c r="DBF81" s="242"/>
      <c r="DBG81" s="242"/>
      <c r="DBH81" s="242"/>
      <c r="DBI81" s="242"/>
      <c r="DBJ81" s="242"/>
      <c r="DBK81" s="242"/>
      <c r="DBL81" s="242"/>
      <c r="DBM81" s="242"/>
      <c r="DBN81" s="242"/>
      <c r="DBO81" s="242"/>
      <c r="DBP81" s="242"/>
      <c r="DBQ81" s="242"/>
      <c r="DBR81" s="242"/>
      <c r="DBS81" s="242"/>
      <c r="DBT81" s="242"/>
      <c r="DBU81" s="242"/>
      <c r="DBV81" s="242"/>
      <c r="DBW81" s="242"/>
      <c r="DBX81" s="242"/>
      <c r="DBY81" s="242"/>
      <c r="DBZ81" s="242"/>
      <c r="DCA81" s="242"/>
      <c r="DCB81" s="242"/>
      <c r="DCC81" s="242"/>
      <c r="DCD81" s="242"/>
      <c r="DCE81" s="242"/>
      <c r="DCF81" s="242"/>
      <c r="DCG81" s="242"/>
      <c r="DCH81" s="242"/>
      <c r="DCI81" s="242"/>
      <c r="DCJ81" s="242"/>
      <c r="DCK81" s="242"/>
      <c r="DCL81" s="242"/>
      <c r="DCM81" s="242"/>
      <c r="DCN81" s="242"/>
      <c r="DCO81" s="242"/>
      <c r="DCP81" s="242"/>
      <c r="DCQ81" s="242"/>
      <c r="DCR81" s="242"/>
      <c r="DCS81" s="242"/>
      <c r="DCT81" s="242"/>
      <c r="DCU81" s="242"/>
      <c r="DCV81" s="242"/>
      <c r="DCW81" s="242"/>
      <c r="DCX81" s="242"/>
      <c r="DCY81" s="242"/>
      <c r="DCZ81" s="242"/>
      <c r="DDA81" s="242"/>
      <c r="DDB81" s="242"/>
      <c r="DDC81" s="242"/>
      <c r="DDD81" s="242"/>
      <c r="DDE81" s="242"/>
      <c r="DDF81" s="242"/>
      <c r="DDG81" s="242"/>
      <c r="DDH81" s="242"/>
      <c r="DDI81" s="242"/>
      <c r="DDJ81" s="242"/>
      <c r="DDK81" s="242"/>
      <c r="DDL81" s="242"/>
      <c r="DDM81" s="242"/>
      <c r="DDN81" s="242"/>
      <c r="DDO81" s="242"/>
      <c r="DDP81" s="242"/>
      <c r="DDQ81" s="242"/>
      <c r="DDR81" s="242"/>
      <c r="DDS81" s="242"/>
      <c r="DDT81" s="242"/>
      <c r="DDU81" s="242"/>
      <c r="DDV81" s="242"/>
      <c r="DDW81" s="242"/>
      <c r="DDX81" s="242"/>
      <c r="DDY81" s="242"/>
      <c r="DDZ81" s="242"/>
      <c r="DEA81" s="242"/>
      <c r="DEB81" s="242"/>
      <c r="DEC81" s="242"/>
      <c r="DED81" s="242"/>
      <c r="DEE81" s="242"/>
      <c r="DEF81" s="242"/>
      <c r="DEG81" s="242"/>
      <c r="DEH81" s="242"/>
      <c r="DEI81" s="242"/>
      <c r="DEJ81" s="242"/>
      <c r="DEK81" s="242"/>
      <c r="DEL81" s="242"/>
      <c r="DEM81" s="242"/>
      <c r="DEN81" s="242"/>
      <c r="DEO81" s="242"/>
      <c r="DEP81" s="242"/>
      <c r="DEQ81" s="242"/>
      <c r="DER81" s="242"/>
      <c r="DES81" s="242"/>
      <c r="DET81" s="242"/>
      <c r="DEU81" s="242"/>
      <c r="DEV81" s="242"/>
      <c r="DEW81" s="242"/>
      <c r="DEX81" s="242"/>
      <c r="DEY81" s="242"/>
      <c r="DEZ81" s="242"/>
      <c r="DFA81" s="242"/>
      <c r="DFB81" s="242"/>
      <c r="DFC81" s="242"/>
      <c r="DFD81" s="242"/>
      <c r="DFE81" s="242"/>
      <c r="DFF81" s="242"/>
      <c r="DFG81" s="242"/>
      <c r="DFH81" s="242"/>
      <c r="DFI81" s="242"/>
      <c r="DFJ81" s="242"/>
      <c r="DFK81" s="242"/>
      <c r="DFL81" s="242"/>
      <c r="DFM81" s="242"/>
      <c r="DFN81" s="242"/>
      <c r="DFO81" s="242"/>
      <c r="DFP81" s="242"/>
      <c r="DFQ81" s="242"/>
      <c r="DFR81" s="242"/>
      <c r="DFS81" s="242"/>
      <c r="DFT81" s="242"/>
      <c r="DFU81" s="242"/>
      <c r="DFV81" s="242"/>
      <c r="DFW81" s="242"/>
      <c r="DFX81" s="242"/>
      <c r="DFY81" s="242"/>
      <c r="DFZ81" s="242"/>
      <c r="DGA81" s="242"/>
      <c r="DGB81" s="242"/>
      <c r="DGC81" s="242"/>
      <c r="DGD81" s="242"/>
      <c r="DGE81" s="242"/>
      <c r="DGF81" s="242"/>
      <c r="DGG81" s="242"/>
      <c r="DGH81" s="242"/>
      <c r="DGI81" s="242"/>
      <c r="DGJ81" s="242"/>
      <c r="DGK81" s="242"/>
      <c r="DGL81" s="242"/>
      <c r="DGM81" s="242"/>
      <c r="DGN81" s="242"/>
      <c r="DGO81" s="242"/>
      <c r="DGP81" s="242"/>
      <c r="DGQ81" s="242"/>
      <c r="DGR81" s="242"/>
      <c r="DGS81" s="242"/>
      <c r="DGT81" s="242"/>
      <c r="DGU81" s="242"/>
      <c r="DGV81" s="242"/>
      <c r="DGW81" s="242"/>
      <c r="DGX81" s="242"/>
      <c r="DGY81" s="242"/>
      <c r="DGZ81" s="242"/>
      <c r="DHA81" s="242"/>
      <c r="DHB81" s="242"/>
      <c r="DHC81" s="242"/>
      <c r="DHD81" s="242"/>
      <c r="DHE81" s="242"/>
      <c r="DHF81" s="242"/>
      <c r="DHG81" s="242"/>
      <c r="DHH81" s="242"/>
      <c r="DHI81" s="242"/>
      <c r="DHJ81" s="242"/>
      <c r="DHK81" s="242"/>
      <c r="DHL81" s="242"/>
      <c r="DHM81" s="242"/>
      <c r="DHN81" s="242"/>
      <c r="DHO81" s="242"/>
      <c r="DHP81" s="242"/>
      <c r="DHQ81" s="242"/>
      <c r="DHR81" s="242"/>
      <c r="DHS81" s="242"/>
      <c r="DHT81" s="242"/>
      <c r="DHU81" s="242"/>
      <c r="DHV81" s="242"/>
      <c r="DHW81" s="242"/>
      <c r="DHX81" s="242"/>
      <c r="DHY81" s="242"/>
      <c r="DHZ81" s="242"/>
      <c r="DIA81" s="242"/>
      <c r="DIB81" s="242"/>
      <c r="DIC81" s="242"/>
      <c r="DID81" s="242"/>
      <c r="DIE81" s="242"/>
      <c r="DIF81" s="242"/>
      <c r="DIG81" s="242"/>
      <c r="DIH81" s="242"/>
      <c r="DII81" s="242"/>
      <c r="DIJ81" s="242"/>
      <c r="DIK81" s="242"/>
      <c r="DIL81" s="242"/>
      <c r="DIM81" s="242"/>
      <c r="DIN81" s="242"/>
      <c r="DIO81" s="242"/>
      <c r="DIP81" s="242"/>
      <c r="DIQ81" s="242"/>
      <c r="DIR81" s="242"/>
      <c r="DIS81" s="242"/>
      <c r="DIT81" s="242"/>
      <c r="DIU81" s="242"/>
      <c r="DIV81" s="242"/>
      <c r="DIW81" s="242"/>
      <c r="DIX81" s="242"/>
      <c r="DIY81" s="242"/>
      <c r="DIZ81" s="242"/>
      <c r="DJA81" s="242"/>
      <c r="DJB81" s="242"/>
      <c r="DJC81" s="242"/>
      <c r="DJD81" s="242"/>
      <c r="DJE81" s="242"/>
      <c r="DJF81" s="242"/>
      <c r="DJG81" s="242"/>
      <c r="DJH81" s="242"/>
      <c r="DJI81" s="242"/>
      <c r="DJJ81" s="242"/>
      <c r="DJK81" s="242"/>
      <c r="DJL81" s="242"/>
      <c r="DJM81" s="242"/>
      <c r="DJN81" s="242"/>
      <c r="DJO81" s="242"/>
      <c r="DJP81" s="242"/>
      <c r="DJQ81" s="242"/>
      <c r="DJR81" s="242"/>
      <c r="DJS81" s="242"/>
      <c r="DJT81" s="242"/>
      <c r="DJU81" s="242"/>
      <c r="DJV81" s="242"/>
      <c r="DJW81" s="242"/>
      <c r="DJX81" s="242"/>
      <c r="DJY81" s="242"/>
      <c r="DJZ81" s="242"/>
      <c r="DKA81" s="242"/>
      <c r="DKB81" s="242"/>
      <c r="DKC81" s="242"/>
      <c r="DKD81" s="242"/>
      <c r="DKE81" s="242"/>
      <c r="DKF81" s="242"/>
      <c r="DKG81" s="242"/>
      <c r="DKH81" s="242"/>
      <c r="DKI81" s="242"/>
      <c r="DKJ81" s="242"/>
      <c r="DKK81" s="242"/>
      <c r="DKL81" s="242"/>
      <c r="DKM81" s="242"/>
      <c r="DKN81" s="242"/>
      <c r="DKO81" s="242"/>
      <c r="DKP81" s="242"/>
      <c r="DKQ81" s="242"/>
      <c r="DKR81" s="242"/>
      <c r="DKS81" s="242"/>
      <c r="DKT81" s="242"/>
      <c r="DKU81" s="242"/>
      <c r="DKV81" s="242"/>
      <c r="DKW81" s="242"/>
      <c r="DKX81" s="242"/>
      <c r="DKY81" s="242"/>
      <c r="DKZ81" s="242"/>
      <c r="DLA81" s="242"/>
      <c r="DLB81" s="242"/>
      <c r="DLC81" s="242"/>
      <c r="DLD81" s="242"/>
      <c r="DLE81" s="242"/>
      <c r="DLF81" s="242"/>
      <c r="DLG81" s="242"/>
      <c r="DLH81" s="242"/>
      <c r="DLI81" s="242"/>
      <c r="DLJ81" s="242"/>
      <c r="DLK81" s="242"/>
      <c r="DLL81" s="242"/>
      <c r="DLM81" s="242"/>
      <c r="DLN81" s="242"/>
      <c r="DLO81" s="242"/>
      <c r="DLP81" s="242"/>
      <c r="DLQ81" s="242"/>
      <c r="DLR81" s="242"/>
      <c r="DLS81" s="242"/>
      <c r="DLT81" s="242"/>
      <c r="DLU81" s="242"/>
      <c r="DLV81" s="242"/>
      <c r="DLW81" s="242"/>
      <c r="DLX81" s="242"/>
      <c r="DLY81" s="242"/>
      <c r="DLZ81" s="242"/>
      <c r="DMA81" s="242"/>
      <c r="DMB81" s="242"/>
      <c r="DMC81" s="242"/>
      <c r="DMD81" s="242"/>
      <c r="DME81" s="242"/>
      <c r="DMF81" s="242"/>
      <c r="DMG81" s="242"/>
      <c r="DMH81" s="242"/>
      <c r="DMI81" s="242"/>
      <c r="DMJ81" s="242"/>
      <c r="DMK81" s="242"/>
      <c r="DML81" s="242"/>
      <c r="DMM81" s="242"/>
      <c r="DMN81" s="242"/>
      <c r="DMO81" s="242"/>
      <c r="DMP81" s="242"/>
      <c r="DMQ81" s="242"/>
      <c r="DMR81" s="242"/>
      <c r="DMS81" s="242"/>
      <c r="DMT81" s="242"/>
      <c r="DMU81" s="242"/>
      <c r="DMV81" s="242"/>
      <c r="DMW81" s="242"/>
      <c r="DMX81" s="242"/>
      <c r="DMY81" s="242"/>
      <c r="DMZ81" s="242"/>
      <c r="DNA81" s="242"/>
      <c r="DNB81" s="242"/>
      <c r="DNC81" s="242"/>
      <c r="DND81" s="242"/>
      <c r="DNE81" s="242"/>
      <c r="DNF81" s="242"/>
      <c r="DNG81" s="242"/>
      <c r="DNH81" s="242"/>
      <c r="DNI81" s="242"/>
      <c r="DNJ81" s="242"/>
      <c r="DNK81" s="242"/>
      <c r="DNL81" s="242"/>
      <c r="DNM81" s="242"/>
      <c r="DNN81" s="242"/>
      <c r="DNO81" s="242"/>
      <c r="DNP81" s="242"/>
      <c r="DNQ81" s="242"/>
      <c r="DNR81" s="242"/>
      <c r="DNS81" s="242"/>
      <c r="DNT81" s="242"/>
      <c r="DNU81" s="242"/>
      <c r="DNV81" s="242"/>
      <c r="DNW81" s="242"/>
      <c r="DNX81" s="242"/>
      <c r="DNY81" s="242"/>
      <c r="DNZ81" s="242"/>
      <c r="DOA81" s="242"/>
      <c r="DOB81" s="242"/>
      <c r="DOC81" s="242"/>
      <c r="DOD81" s="242"/>
      <c r="DOE81" s="242"/>
      <c r="DOF81" s="242"/>
      <c r="DOG81" s="242"/>
      <c r="DOH81" s="242"/>
      <c r="DOI81" s="242"/>
      <c r="DOJ81" s="242"/>
      <c r="DOK81" s="242"/>
      <c r="DOL81" s="242"/>
      <c r="DOM81" s="242"/>
      <c r="DON81" s="242"/>
      <c r="DOO81" s="242"/>
      <c r="DOP81" s="242"/>
      <c r="DOQ81" s="242"/>
      <c r="DOR81" s="242"/>
      <c r="DOS81" s="242"/>
      <c r="DOT81" s="242"/>
      <c r="DOU81" s="242"/>
      <c r="DOV81" s="242"/>
      <c r="DOW81" s="242"/>
      <c r="DOX81" s="242"/>
      <c r="DOY81" s="242"/>
      <c r="DOZ81" s="242"/>
      <c r="DPA81" s="242"/>
      <c r="DPB81" s="242"/>
      <c r="DPC81" s="242"/>
      <c r="DPD81" s="242"/>
      <c r="DPE81" s="242"/>
      <c r="DPF81" s="242"/>
      <c r="DPG81" s="242"/>
      <c r="DPH81" s="242"/>
      <c r="DPI81" s="242"/>
      <c r="DPJ81" s="242"/>
      <c r="DPK81" s="242"/>
      <c r="DPL81" s="242"/>
      <c r="DPM81" s="242"/>
      <c r="DPN81" s="242"/>
      <c r="DPO81" s="242"/>
      <c r="DPP81" s="242"/>
      <c r="DPQ81" s="242"/>
      <c r="DPR81" s="242"/>
      <c r="DPS81" s="242"/>
      <c r="DPT81" s="242"/>
      <c r="DPU81" s="242"/>
      <c r="DPV81" s="242"/>
      <c r="DPW81" s="242"/>
      <c r="DPX81" s="242"/>
      <c r="DPY81" s="242"/>
      <c r="DPZ81" s="242"/>
      <c r="DQA81" s="242"/>
      <c r="DQB81" s="242"/>
      <c r="DQC81" s="242"/>
      <c r="DQD81" s="242"/>
      <c r="DQE81" s="242"/>
      <c r="DQF81" s="242"/>
      <c r="DQG81" s="242"/>
      <c r="DQH81" s="242"/>
      <c r="DQI81" s="242"/>
      <c r="DQJ81" s="242"/>
      <c r="DQK81" s="242"/>
      <c r="DQL81" s="242"/>
      <c r="DQM81" s="242"/>
      <c r="DQN81" s="242"/>
      <c r="DQO81" s="242"/>
      <c r="DQP81" s="242"/>
      <c r="DQQ81" s="242"/>
      <c r="DQR81" s="242"/>
      <c r="DQS81" s="242"/>
      <c r="DQT81" s="242"/>
      <c r="DQU81" s="242"/>
      <c r="DQV81" s="242"/>
      <c r="DQW81" s="242"/>
      <c r="DQX81" s="242"/>
      <c r="DQY81" s="242"/>
      <c r="DQZ81" s="242"/>
      <c r="DRA81" s="242"/>
      <c r="DRB81" s="242"/>
      <c r="DRC81" s="242"/>
      <c r="DRD81" s="242"/>
      <c r="DRE81" s="242"/>
      <c r="DRF81" s="242"/>
      <c r="DRG81" s="242"/>
      <c r="DRH81" s="242"/>
      <c r="DRI81" s="242"/>
      <c r="DRJ81" s="242"/>
      <c r="DRK81" s="242"/>
      <c r="DRL81" s="242"/>
      <c r="DRM81" s="242"/>
      <c r="DRN81" s="242"/>
      <c r="DRO81" s="242"/>
      <c r="DRP81" s="242"/>
      <c r="DRQ81" s="242"/>
      <c r="DRR81" s="242"/>
      <c r="DRS81" s="242"/>
      <c r="DRT81" s="242"/>
      <c r="DRU81" s="242"/>
      <c r="DRV81" s="242"/>
      <c r="DRW81" s="242"/>
      <c r="DRX81" s="242"/>
      <c r="DRY81" s="242"/>
      <c r="DRZ81" s="242"/>
      <c r="DSA81" s="242"/>
      <c r="DSB81" s="242"/>
      <c r="DSC81" s="242"/>
      <c r="DSD81" s="242"/>
      <c r="DSE81" s="242"/>
      <c r="DSF81" s="242"/>
      <c r="DSG81" s="242"/>
      <c r="DSH81" s="242"/>
      <c r="DSI81" s="242"/>
      <c r="DSJ81" s="242"/>
      <c r="DSK81" s="242"/>
      <c r="DSL81" s="242"/>
      <c r="DSM81" s="242"/>
      <c r="DSN81" s="242"/>
      <c r="DSO81" s="242"/>
      <c r="DSP81" s="242"/>
      <c r="DSQ81" s="242"/>
      <c r="DSR81" s="242"/>
      <c r="DSS81" s="242"/>
      <c r="DST81" s="242"/>
      <c r="DSU81" s="242"/>
      <c r="DSV81" s="242"/>
      <c r="DSW81" s="242"/>
      <c r="DSX81" s="242"/>
      <c r="DSY81" s="242"/>
      <c r="DSZ81" s="242"/>
      <c r="DTA81" s="242"/>
      <c r="DTB81" s="242"/>
      <c r="DTC81" s="242"/>
      <c r="DTD81" s="242"/>
      <c r="DTE81" s="242"/>
      <c r="DTF81" s="242"/>
      <c r="DTG81" s="242"/>
      <c r="DTH81" s="242"/>
      <c r="DTI81" s="242"/>
      <c r="DTJ81" s="242"/>
      <c r="DTK81" s="242"/>
      <c r="DTL81" s="242"/>
      <c r="DTM81" s="242"/>
      <c r="DTN81" s="242"/>
      <c r="DTO81" s="242"/>
      <c r="DTP81" s="242"/>
      <c r="DTQ81" s="242"/>
      <c r="DTR81" s="242"/>
      <c r="DTS81" s="242"/>
      <c r="DTT81" s="242"/>
      <c r="DTU81" s="242"/>
      <c r="DTV81" s="242"/>
      <c r="DTW81" s="242"/>
      <c r="DTX81" s="242"/>
      <c r="DTY81" s="242"/>
      <c r="DTZ81" s="242"/>
      <c r="DUA81" s="242"/>
      <c r="DUB81" s="242"/>
      <c r="DUC81" s="242"/>
      <c r="DUD81" s="242"/>
      <c r="DUE81" s="242"/>
      <c r="DUF81" s="242"/>
      <c r="DUG81" s="242"/>
      <c r="DUH81" s="242"/>
      <c r="DUI81" s="242"/>
      <c r="DUJ81" s="242"/>
      <c r="DUK81" s="242"/>
      <c r="DUL81" s="242"/>
      <c r="DUM81" s="242"/>
      <c r="DUN81" s="242"/>
      <c r="DUO81" s="242"/>
      <c r="DUP81" s="242"/>
      <c r="DUQ81" s="242"/>
      <c r="DUR81" s="242"/>
      <c r="DUS81" s="242"/>
      <c r="DUT81" s="242"/>
      <c r="DUU81" s="242"/>
      <c r="DUV81" s="242"/>
      <c r="DUW81" s="242"/>
      <c r="DUX81" s="242"/>
      <c r="DUY81" s="242"/>
      <c r="DUZ81" s="242"/>
      <c r="DVA81" s="242"/>
      <c r="DVB81" s="242"/>
      <c r="DVC81" s="242"/>
      <c r="DVD81" s="242"/>
      <c r="DVE81" s="242"/>
      <c r="DVF81" s="242"/>
      <c r="DVG81" s="242"/>
      <c r="DVH81" s="242"/>
      <c r="DVI81" s="242"/>
      <c r="DVJ81" s="242"/>
      <c r="DVK81" s="242"/>
      <c r="DVL81" s="242"/>
      <c r="DVM81" s="242"/>
      <c r="DVN81" s="242"/>
      <c r="DVO81" s="242"/>
      <c r="DVP81" s="242"/>
      <c r="DVQ81" s="242"/>
      <c r="DVR81" s="242"/>
      <c r="DVS81" s="242"/>
      <c r="DVT81" s="242"/>
      <c r="DVU81" s="242"/>
      <c r="DVV81" s="242"/>
      <c r="DVW81" s="242"/>
      <c r="DVX81" s="242"/>
      <c r="DVY81" s="242"/>
      <c r="DVZ81" s="242"/>
      <c r="DWA81" s="242"/>
      <c r="DWB81" s="242"/>
      <c r="DWC81" s="242"/>
      <c r="DWD81" s="242"/>
      <c r="DWE81" s="242"/>
      <c r="DWF81" s="242"/>
      <c r="DWG81" s="242"/>
      <c r="DWH81" s="242"/>
      <c r="DWI81" s="242"/>
      <c r="DWJ81" s="242"/>
      <c r="DWK81" s="242"/>
      <c r="DWL81" s="242"/>
      <c r="DWM81" s="242"/>
      <c r="DWN81" s="242"/>
      <c r="DWO81" s="242"/>
      <c r="DWP81" s="242"/>
      <c r="DWQ81" s="242"/>
      <c r="DWR81" s="242"/>
      <c r="DWS81" s="242"/>
      <c r="DWT81" s="242"/>
      <c r="DWU81" s="242"/>
      <c r="DWV81" s="242"/>
      <c r="DWW81" s="242"/>
      <c r="DWX81" s="242"/>
      <c r="DWY81" s="242"/>
      <c r="DWZ81" s="242"/>
      <c r="DXA81" s="242"/>
      <c r="DXB81" s="242"/>
      <c r="DXC81" s="242"/>
      <c r="DXD81" s="242"/>
      <c r="DXE81" s="242"/>
      <c r="DXF81" s="242"/>
      <c r="DXG81" s="242"/>
      <c r="DXH81" s="242"/>
      <c r="DXI81" s="242"/>
      <c r="DXJ81" s="242"/>
      <c r="DXK81" s="242"/>
      <c r="DXL81" s="242"/>
      <c r="DXM81" s="242"/>
      <c r="DXN81" s="242"/>
      <c r="DXO81" s="242"/>
      <c r="DXP81" s="242"/>
      <c r="DXQ81" s="242"/>
      <c r="DXR81" s="242"/>
      <c r="DXS81" s="242"/>
      <c r="DXT81" s="242"/>
      <c r="DXU81" s="242"/>
      <c r="DXV81" s="242"/>
      <c r="DXW81" s="242"/>
      <c r="DXX81" s="242"/>
      <c r="DXY81" s="242"/>
      <c r="DXZ81" s="242"/>
      <c r="DYA81" s="242"/>
      <c r="DYB81" s="242"/>
      <c r="DYC81" s="242"/>
      <c r="DYD81" s="242"/>
      <c r="DYE81" s="242"/>
      <c r="DYF81" s="242"/>
      <c r="DYG81" s="242"/>
      <c r="DYH81" s="242"/>
      <c r="DYI81" s="242"/>
      <c r="DYJ81" s="242"/>
      <c r="DYK81" s="242"/>
      <c r="DYL81" s="242"/>
      <c r="DYM81" s="242"/>
      <c r="DYN81" s="242"/>
      <c r="DYO81" s="242"/>
      <c r="DYP81" s="242"/>
      <c r="DYQ81" s="242"/>
      <c r="DYR81" s="242"/>
      <c r="DYS81" s="242"/>
      <c r="DYT81" s="242"/>
      <c r="DYU81" s="242"/>
      <c r="DYV81" s="242"/>
      <c r="DYW81" s="242"/>
      <c r="DYX81" s="242"/>
      <c r="DYY81" s="242"/>
      <c r="DYZ81" s="242"/>
      <c r="DZA81" s="242"/>
      <c r="DZB81" s="242"/>
      <c r="DZC81" s="242"/>
      <c r="DZD81" s="242"/>
      <c r="DZE81" s="242"/>
      <c r="DZF81" s="242"/>
      <c r="DZG81" s="242"/>
      <c r="DZH81" s="242"/>
      <c r="DZI81" s="242"/>
      <c r="DZJ81" s="242"/>
      <c r="DZK81" s="242"/>
      <c r="DZL81" s="242"/>
      <c r="DZM81" s="242"/>
      <c r="DZN81" s="242"/>
      <c r="DZO81" s="242"/>
      <c r="DZP81" s="242"/>
      <c r="DZQ81" s="242"/>
      <c r="DZR81" s="242"/>
      <c r="DZS81" s="242"/>
      <c r="DZT81" s="242"/>
      <c r="DZU81" s="242"/>
      <c r="DZV81" s="242"/>
      <c r="DZW81" s="242"/>
      <c r="DZX81" s="242"/>
      <c r="DZY81" s="242"/>
      <c r="DZZ81" s="242"/>
      <c r="EAA81" s="242"/>
      <c r="EAB81" s="242"/>
      <c r="EAC81" s="242"/>
      <c r="EAD81" s="242"/>
      <c r="EAE81" s="242"/>
      <c r="EAF81" s="242"/>
      <c r="EAG81" s="242"/>
      <c r="EAH81" s="242"/>
      <c r="EAI81" s="242"/>
      <c r="EAJ81" s="242"/>
      <c r="EAK81" s="242"/>
      <c r="EAL81" s="242"/>
      <c r="EAM81" s="242"/>
      <c r="EAN81" s="242"/>
      <c r="EAO81" s="242"/>
      <c r="EAP81" s="242"/>
      <c r="EAQ81" s="242"/>
      <c r="EAR81" s="242"/>
      <c r="EAS81" s="242"/>
      <c r="EAT81" s="242"/>
      <c r="EAU81" s="242"/>
      <c r="EAV81" s="242"/>
      <c r="EAW81" s="242"/>
      <c r="EAX81" s="242"/>
      <c r="EAY81" s="242"/>
      <c r="EAZ81" s="242"/>
      <c r="EBA81" s="242"/>
      <c r="EBB81" s="242"/>
      <c r="EBC81" s="242"/>
      <c r="EBD81" s="242"/>
      <c r="EBE81" s="242"/>
      <c r="EBF81" s="242"/>
      <c r="EBG81" s="242"/>
      <c r="EBH81" s="242"/>
      <c r="EBI81" s="242"/>
      <c r="EBJ81" s="242"/>
      <c r="EBK81" s="242"/>
      <c r="EBL81" s="242"/>
      <c r="EBM81" s="242"/>
      <c r="EBN81" s="242"/>
      <c r="EBO81" s="242"/>
      <c r="EBP81" s="242"/>
      <c r="EBQ81" s="242"/>
      <c r="EBR81" s="242"/>
      <c r="EBS81" s="242"/>
      <c r="EBT81" s="242"/>
      <c r="EBU81" s="242"/>
      <c r="EBV81" s="242"/>
      <c r="EBW81" s="242"/>
      <c r="EBX81" s="242"/>
      <c r="EBY81" s="242"/>
      <c r="EBZ81" s="242"/>
      <c r="ECA81" s="242"/>
      <c r="ECB81" s="242"/>
      <c r="ECC81" s="242"/>
      <c r="ECD81" s="242"/>
      <c r="ECE81" s="242"/>
      <c r="ECF81" s="242"/>
      <c r="ECG81" s="242"/>
      <c r="ECH81" s="242"/>
      <c r="ECI81" s="242"/>
      <c r="ECJ81" s="242"/>
      <c r="ECK81" s="242"/>
      <c r="ECL81" s="242"/>
      <c r="ECM81" s="242"/>
      <c r="ECN81" s="242"/>
      <c r="ECO81" s="242"/>
      <c r="ECP81" s="242"/>
      <c r="ECQ81" s="242"/>
      <c r="ECR81" s="242"/>
      <c r="ECS81" s="242"/>
      <c r="ECT81" s="242"/>
      <c r="ECU81" s="242"/>
      <c r="ECV81" s="242"/>
      <c r="ECW81" s="242"/>
      <c r="ECX81" s="242"/>
      <c r="ECY81" s="242"/>
      <c r="ECZ81" s="242"/>
      <c r="EDA81" s="242"/>
      <c r="EDB81" s="242"/>
      <c r="EDC81" s="242"/>
      <c r="EDD81" s="242"/>
      <c r="EDE81" s="242"/>
      <c r="EDF81" s="242"/>
      <c r="EDG81" s="242"/>
      <c r="EDH81" s="242"/>
      <c r="EDI81" s="242"/>
      <c r="EDJ81" s="242"/>
      <c r="EDK81" s="242"/>
      <c r="EDL81" s="242"/>
      <c r="EDM81" s="242"/>
      <c r="EDN81" s="242"/>
      <c r="EDO81" s="242"/>
      <c r="EDP81" s="242"/>
      <c r="EDQ81" s="242"/>
      <c r="EDR81" s="242"/>
      <c r="EDS81" s="242"/>
      <c r="EDT81" s="242"/>
      <c r="EDU81" s="242"/>
      <c r="EDV81" s="242"/>
      <c r="EDW81" s="242"/>
      <c r="EDX81" s="242"/>
      <c r="EDY81" s="242"/>
      <c r="EDZ81" s="242"/>
      <c r="EEA81" s="242"/>
      <c r="EEB81" s="242"/>
      <c r="EEC81" s="242"/>
      <c r="EED81" s="242"/>
      <c r="EEE81" s="242"/>
      <c r="EEF81" s="242"/>
      <c r="EEG81" s="242"/>
      <c r="EEH81" s="242"/>
      <c r="EEI81" s="242"/>
      <c r="EEJ81" s="242"/>
      <c r="EEK81" s="242"/>
      <c r="EEL81" s="242"/>
      <c r="EEM81" s="242"/>
      <c r="EEN81" s="242"/>
      <c r="EEO81" s="242"/>
      <c r="EEP81" s="242"/>
      <c r="EEQ81" s="242"/>
      <c r="EER81" s="242"/>
      <c r="EES81" s="242"/>
      <c r="EET81" s="242"/>
      <c r="EEU81" s="242"/>
      <c r="EEV81" s="242"/>
      <c r="EEW81" s="242"/>
      <c r="EEX81" s="242"/>
      <c r="EEY81" s="242"/>
      <c r="EEZ81" s="242"/>
      <c r="EFA81" s="242"/>
      <c r="EFB81" s="242"/>
      <c r="EFC81" s="242"/>
      <c r="EFD81" s="242"/>
      <c r="EFE81" s="242"/>
      <c r="EFF81" s="242"/>
      <c r="EFG81" s="242"/>
      <c r="EFH81" s="242"/>
      <c r="EFI81" s="242"/>
      <c r="EFJ81" s="242"/>
      <c r="EFK81" s="242"/>
      <c r="EFL81" s="242"/>
      <c r="EFM81" s="242"/>
      <c r="EFN81" s="242"/>
      <c r="EFO81" s="242"/>
      <c r="EFP81" s="242"/>
      <c r="EFQ81" s="242"/>
      <c r="EFR81" s="242"/>
      <c r="EFS81" s="242"/>
      <c r="EFT81" s="242"/>
      <c r="EFU81" s="242"/>
      <c r="EFV81" s="242"/>
      <c r="EFW81" s="242"/>
      <c r="EFX81" s="242"/>
      <c r="EFY81" s="242"/>
      <c r="EFZ81" s="242"/>
      <c r="EGA81" s="242"/>
      <c r="EGB81" s="242"/>
      <c r="EGC81" s="242"/>
      <c r="EGD81" s="242"/>
      <c r="EGE81" s="242"/>
      <c r="EGF81" s="242"/>
      <c r="EGG81" s="242"/>
      <c r="EGH81" s="242"/>
      <c r="EGI81" s="242"/>
      <c r="EGJ81" s="242"/>
      <c r="EGK81" s="242"/>
      <c r="EGL81" s="242"/>
      <c r="EGM81" s="242"/>
      <c r="EGN81" s="242"/>
      <c r="EGO81" s="242"/>
      <c r="EGP81" s="242"/>
      <c r="EGQ81" s="242"/>
      <c r="EGR81" s="242"/>
      <c r="EGS81" s="242"/>
      <c r="EGT81" s="242"/>
      <c r="EGU81" s="242"/>
      <c r="EGV81" s="242"/>
      <c r="EGW81" s="242"/>
      <c r="EGX81" s="242"/>
      <c r="EGY81" s="242"/>
      <c r="EGZ81" s="242"/>
      <c r="EHA81" s="242"/>
      <c r="EHB81" s="242"/>
      <c r="EHC81" s="242"/>
      <c r="EHD81" s="242"/>
      <c r="EHE81" s="242"/>
      <c r="EHF81" s="242"/>
      <c r="EHG81" s="242"/>
      <c r="EHH81" s="242"/>
      <c r="EHI81" s="242"/>
      <c r="EHJ81" s="242"/>
      <c r="EHK81" s="242"/>
      <c r="EHL81" s="242"/>
      <c r="EHM81" s="242"/>
      <c r="EHN81" s="242"/>
      <c r="EHO81" s="242"/>
      <c r="EHP81" s="242"/>
      <c r="EHQ81" s="242"/>
      <c r="EHR81" s="242"/>
      <c r="EHS81" s="242"/>
      <c r="EHT81" s="242"/>
      <c r="EHU81" s="242"/>
      <c r="EHV81" s="242"/>
      <c r="EHW81" s="242"/>
      <c r="EHX81" s="242"/>
      <c r="EHY81" s="242"/>
      <c r="EHZ81" s="242"/>
      <c r="EIA81" s="242"/>
      <c r="EIB81" s="242"/>
      <c r="EIC81" s="242"/>
      <c r="EID81" s="242"/>
      <c r="EIE81" s="242"/>
      <c r="EIF81" s="242"/>
      <c r="EIG81" s="242"/>
      <c r="EIH81" s="242"/>
      <c r="EII81" s="242"/>
      <c r="EIJ81" s="242"/>
      <c r="EIK81" s="242"/>
      <c r="EIL81" s="242"/>
      <c r="EIM81" s="242"/>
      <c r="EIN81" s="242"/>
      <c r="EIO81" s="242"/>
      <c r="EIP81" s="242"/>
      <c r="EIQ81" s="242"/>
      <c r="EIR81" s="242"/>
      <c r="EIS81" s="242"/>
      <c r="EIT81" s="242"/>
      <c r="EIU81" s="242"/>
      <c r="EIV81" s="242"/>
      <c r="EIW81" s="242"/>
      <c r="EIX81" s="242"/>
      <c r="EIY81" s="242"/>
      <c r="EIZ81" s="242"/>
      <c r="EJA81" s="242"/>
      <c r="EJB81" s="242"/>
      <c r="EJC81" s="242"/>
      <c r="EJD81" s="242"/>
      <c r="EJE81" s="242"/>
      <c r="EJF81" s="242"/>
      <c r="EJG81" s="242"/>
      <c r="EJH81" s="242"/>
      <c r="EJI81" s="242"/>
      <c r="EJJ81" s="242"/>
      <c r="EJK81" s="242"/>
      <c r="EJL81" s="242"/>
      <c r="EJM81" s="242"/>
      <c r="EJN81" s="242"/>
      <c r="EJO81" s="242"/>
      <c r="EJP81" s="242"/>
      <c r="EJQ81" s="242"/>
      <c r="EJR81" s="242"/>
      <c r="EJS81" s="242"/>
      <c r="EJT81" s="242"/>
      <c r="EJU81" s="242"/>
      <c r="EJV81" s="242"/>
      <c r="EJW81" s="242"/>
      <c r="EJX81" s="242"/>
      <c r="EJY81" s="242"/>
      <c r="EJZ81" s="242"/>
      <c r="EKA81" s="242"/>
      <c r="EKB81" s="242"/>
      <c r="EKC81" s="242"/>
      <c r="EKD81" s="242"/>
      <c r="EKE81" s="242"/>
      <c r="EKF81" s="242"/>
      <c r="EKG81" s="242"/>
      <c r="EKH81" s="242"/>
      <c r="EKI81" s="242"/>
      <c r="EKJ81" s="242"/>
      <c r="EKK81" s="242"/>
      <c r="EKL81" s="242"/>
      <c r="EKM81" s="242"/>
      <c r="EKN81" s="242"/>
      <c r="EKO81" s="242"/>
      <c r="EKP81" s="242"/>
      <c r="EKQ81" s="242"/>
      <c r="EKR81" s="242"/>
      <c r="EKS81" s="242"/>
      <c r="EKT81" s="242"/>
      <c r="EKU81" s="242"/>
      <c r="EKV81" s="242"/>
      <c r="EKW81" s="242"/>
      <c r="EKX81" s="242"/>
      <c r="EKY81" s="242"/>
      <c r="EKZ81" s="242"/>
      <c r="ELA81" s="242"/>
      <c r="ELB81" s="242"/>
      <c r="ELC81" s="242"/>
      <c r="ELD81" s="242"/>
      <c r="ELE81" s="242"/>
      <c r="ELF81" s="242"/>
      <c r="ELG81" s="242"/>
      <c r="ELH81" s="242"/>
      <c r="ELI81" s="242"/>
      <c r="ELJ81" s="242"/>
      <c r="ELK81" s="242"/>
      <c r="ELL81" s="242"/>
      <c r="ELM81" s="242"/>
      <c r="ELN81" s="242"/>
      <c r="ELO81" s="242"/>
      <c r="ELP81" s="242"/>
      <c r="ELQ81" s="242"/>
      <c r="ELR81" s="242"/>
      <c r="ELS81" s="242"/>
      <c r="ELT81" s="242"/>
      <c r="ELU81" s="242"/>
      <c r="ELV81" s="242"/>
      <c r="ELW81" s="242"/>
      <c r="ELX81" s="242"/>
      <c r="ELY81" s="242"/>
      <c r="ELZ81" s="242"/>
      <c r="EMA81" s="242"/>
      <c r="EMB81" s="242"/>
      <c r="EMC81" s="242"/>
      <c r="EMD81" s="242"/>
      <c r="EME81" s="242"/>
      <c r="EMF81" s="242"/>
      <c r="EMG81" s="242"/>
      <c r="EMH81" s="242"/>
      <c r="EMI81" s="242"/>
      <c r="EMJ81" s="242"/>
      <c r="EMK81" s="242"/>
      <c r="EML81" s="242"/>
      <c r="EMM81" s="242"/>
      <c r="EMN81" s="242"/>
      <c r="EMO81" s="242"/>
      <c r="EMP81" s="242"/>
      <c r="EMQ81" s="242"/>
      <c r="EMR81" s="242"/>
      <c r="EMS81" s="242"/>
      <c r="EMT81" s="242"/>
      <c r="EMU81" s="242"/>
      <c r="EMV81" s="242"/>
      <c r="EMW81" s="242"/>
      <c r="EMX81" s="242"/>
      <c r="EMY81" s="242"/>
      <c r="EMZ81" s="242"/>
      <c r="ENA81" s="242"/>
      <c r="ENB81" s="242"/>
      <c r="ENC81" s="242"/>
      <c r="END81" s="242"/>
      <c r="ENE81" s="242"/>
      <c r="ENF81" s="242"/>
      <c r="ENG81" s="242"/>
      <c r="ENH81" s="242"/>
      <c r="ENI81" s="242"/>
      <c r="ENJ81" s="242"/>
      <c r="ENK81" s="242"/>
      <c r="ENL81" s="242"/>
      <c r="ENM81" s="242"/>
      <c r="ENN81" s="242"/>
      <c r="ENO81" s="242"/>
      <c r="ENP81" s="242"/>
      <c r="ENQ81" s="242"/>
      <c r="ENR81" s="242"/>
      <c r="ENS81" s="242"/>
      <c r="ENT81" s="242"/>
      <c r="ENU81" s="242"/>
      <c r="ENV81" s="242"/>
      <c r="ENW81" s="242"/>
      <c r="ENX81" s="242"/>
      <c r="ENY81" s="242"/>
      <c r="ENZ81" s="242"/>
      <c r="EOA81" s="242"/>
      <c r="EOB81" s="242"/>
      <c r="EOC81" s="242"/>
      <c r="EOD81" s="242"/>
      <c r="EOE81" s="242"/>
      <c r="EOF81" s="242"/>
      <c r="EOG81" s="242"/>
      <c r="EOH81" s="242"/>
      <c r="EOI81" s="242"/>
      <c r="EOJ81" s="242"/>
      <c r="EOK81" s="242"/>
      <c r="EOL81" s="242"/>
      <c r="EOM81" s="242"/>
      <c r="EON81" s="242"/>
      <c r="EOO81" s="242"/>
      <c r="EOP81" s="242"/>
      <c r="EOQ81" s="242"/>
      <c r="EOR81" s="242"/>
      <c r="EOS81" s="242"/>
      <c r="EOT81" s="242"/>
      <c r="EOU81" s="242"/>
      <c r="EOV81" s="242"/>
      <c r="EOW81" s="242"/>
      <c r="EOX81" s="242"/>
      <c r="EOY81" s="242"/>
      <c r="EOZ81" s="242"/>
      <c r="EPA81" s="242"/>
      <c r="EPB81" s="242"/>
      <c r="EPC81" s="242"/>
      <c r="EPD81" s="242"/>
      <c r="EPE81" s="242"/>
      <c r="EPF81" s="242"/>
      <c r="EPG81" s="242"/>
      <c r="EPH81" s="242"/>
      <c r="EPI81" s="242"/>
      <c r="EPJ81" s="242"/>
      <c r="EPK81" s="242"/>
      <c r="EPL81" s="242"/>
      <c r="EPM81" s="242"/>
      <c r="EPN81" s="242"/>
      <c r="EPO81" s="242"/>
      <c r="EPP81" s="242"/>
      <c r="EPQ81" s="242"/>
      <c r="EPR81" s="242"/>
      <c r="EPS81" s="242"/>
      <c r="EPT81" s="242"/>
      <c r="EPU81" s="242"/>
      <c r="EPV81" s="242"/>
      <c r="EPW81" s="242"/>
      <c r="EPX81" s="242"/>
      <c r="EPY81" s="242"/>
      <c r="EPZ81" s="242"/>
      <c r="EQA81" s="242"/>
      <c r="EQB81" s="242"/>
      <c r="EQC81" s="242"/>
      <c r="EQD81" s="242"/>
      <c r="EQE81" s="242"/>
      <c r="EQF81" s="242"/>
      <c r="EQG81" s="242"/>
      <c r="EQH81" s="242"/>
      <c r="EQI81" s="242"/>
      <c r="EQJ81" s="242"/>
      <c r="EQK81" s="242"/>
      <c r="EQL81" s="242"/>
      <c r="EQM81" s="242"/>
      <c r="EQN81" s="242"/>
      <c r="EQO81" s="242"/>
      <c r="EQP81" s="242"/>
      <c r="EQQ81" s="242"/>
      <c r="EQR81" s="242"/>
      <c r="EQS81" s="242"/>
      <c r="EQT81" s="242"/>
      <c r="EQU81" s="242"/>
      <c r="EQV81" s="242"/>
      <c r="EQW81" s="242"/>
      <c r="EQX81" s="242"/>
      <c r="EQY81" s="242"/>
      <c r="EQZ81" s="242"/>
      <c r="ERA81" s="242"/>
      <c r="ERB81" s="242"/>
      <c r="ERC81" s="242"/>
      <c r="ERD81" s="242"/>
      <c r="ERE81" s="242"/>
      <c r="ERF81" s="242"/>
      <c r="ERG81" s="242"/>
      <c r="ERH81" s="242"/>
      <c r="ERI81" s="242"/>
      <c r="ERJ81" s="242"/>
      <c r="ERK81" s="242"/>
      <c r="ERL81" s="242"/>
      <c r="ERM81" s="242"/>
      <c r="ERN81" s="242"/>
      <c r="ERO81" s="242"/>
      <c r="ERP81" s="242"/>
      <c r="ERQ81" s="242"/>
      <c r="ERR81" s="242"/>
      <c r="ERS81" s="242"/>
      <c r="ERT81" s="242"/>
      <c r="ERU81" s="242"/>
      <c r="ERV81" s="242"/>
      <c r="ERW81" s="242"/>
      <c r="ERX81" s="242"/>
      <c r="ERY81" s="242"/>
      <c r="ERZ81" s="242"/>
      <c r="ESA81" s="242"/>
      <c r="ESB81" s="242"/>
      <c r="ESC81" s="242"/>
      <c r="ESD81" s="242"/>
      <c r="ESE81" s="242"/>
      <c r="ESF81" s="242"/>
      <c r="ESG81" s="242"/>
      <c r="ESH81" s="242"/>
      <c r="ESI81" s="242"/>
      <c r="ESJ81" s="242"/>
      <c r="ESK81" s="242"/>
      <c r="ESL81" s="242"/>
      <c r="ESM81" s="242"/>
      <c r="ESN81" s="242"/>
      <c r="ESO81" s="242"/>
      <c r="ESP81" s="242"/>
      <c r="ESQ81" s="242"/>
      <c r="ESR81" s="242"/>
      <c r="ESS81" s="242"/>
      <c r="EST81" s="242"/>
      <c r="ESU81" s="242"/>
      <c r="ESV81" s="242"/>
      <c r="ESW81" s="242"/>
      <c r="ESX81" s="242"/>
      <c r="ESY81" s="242"/>
      <c r="ESZ81" s="242"/>
      <c r="ETA81" s="242"/>
      <c r="ETB81" s="242"/>
      <c r="ETC81" s="242"/>
      <c r="ETD81" s="242"/>
      <c r="ETE81" s="242"/>
      <c r="ETF81" s="242"/>
      <c r="ETG81" s="242"/>
      <c r="ETH81" s="242"/>
      <c r="ETI81" s="242"/>
      <c r="ETJ81" s="242"/>
      <c r="ETK81" s="242"/>
      <c r="ETL81" s="242"/>
      <c r="ETM81" s="242"/>
      <c r="ETN81" s="242"/>
      <c r="ETO81" s="242"/>
      <c r="ETP81" s="242"/>
      <c r="ETQ81" s="242"/>
      <c r="ETR81" s="242"/>
      <c r="ETS81" s="242"/>
      <c r="ETT81" s="242"/>
      <c r="ETU81" s="242"/>
      <c r="ETV81" s="242"/>
      <c r="ETW81" s="242"/>
      <c r="ETX81" s="242"/>
      <c r="ETY81" s="242"/>
      <c r="ETZ81" s="242"/>
      <c r="EUA81" s="242"/>
      <c r="EUB81" s="242"/>
      <c r="EUC81" s="242"/>
      <c r="EUD81" s="242"/>
      <c r="EUE81" s="242"/>
      <c r="EUF81" s="242"/>
      <c r="EUG81" s="242"/>
      <c r="EUH81" s="242"/>
      <c r="EUI81" s="242"/>
      <c r="EUJ81" s="242"/>
      <c r="EUK81" s="242"/>
      <c r="EUL81" s="242"/>
      <c r="EUM81" s="242"/>
      <c r="EUN81" s="242"/>
      <c r="EUO81" s="242"/>
      <c r="EUP81" s="242"/>
      <c r="EUQ81" s="242"/>
      <c r="EUR81" s="242"/>
      <c r="EUS81" s="242"/>
      <c r="EUT81" s="242"/>
      <c r="EUU81" s="242"/>
      <c r="EUV81" s="242"/>
      <c r="EUW81" s="242"/>
      <c r="EUX81" s="242"/>
      <c r="EUY81" s="242"/>
      <c r="EUZ81" s="242"/>
      <c r="EVA81" s="242"/>
      <c r="EVB81" s="242"/>
      <c r="EVC81" s="242"/>
      <c r="EVD81" s="242"/>
      <c r="EVE81" s="242"/>
      <c r="EVF81" s="242"/>
      <c r="EVG81" s="242"/>
      <c r="EVH81" s="242"/>
      <c r="EVI81" s="242"/>
      <c r="EVJ81" s="242"/>
      <c r="EVK81" s="242"/>
      <c r="EVL81" s="242"/>
      <c r="EVM81" s="242"/>
      <c r="EVN81" s="242"/>
      <c r="EVO81" s="242"/>
      <c r="EVP81" s="242"/>
      <c r="EVQ81" s="242"/>
      <c r="EVR81" s="242"/>
      <c r="EVS81" s="242"/>
      <c r="EVT81" s="242"/>
      <c r="EVU81" s="242"/>
      <c r="EVV81" s="242"/>
      <c r="EVW81" s="242"/>
      <c r="EVX81" s="242"/>
      <c r="EVY81" s="242"/>
      <c r="EVZ81" s="242"/>
      <c r="EWA81" s="242"/>
      <c r="EWB81" s="242"/>
      <c r="EWC81" s="242"/>
      <c r="EWD81" s="242"/>
      <c r="EWE81" s="242"/>
      <c r="EWF81" s="242"/>
      <c r="EWG81" s="242"/>
      <c r="EWH81" s="242"/>
      <c r="EWI81" s="242"/>
      <c r="EWJ81" s="242"/>
      <c r="EWK81" s="242"/>
      <c r="EWL81" s="242"/>
      <c r="EWM81" s="242"/>
      <c r="EWN81" s="242"/>
      <c r="EWO81" s="242"/>
      <c r="EWP81" s="242"/>
      <c r="EWQ81" s="242"/>
      <c r="EWR81" s="242"/>
      <c r="EWS81" s="242"/>
      <c r="EWT81" s="242"/>
      <c r="EWU81" s="242"/>
      <c r="EWV81" s="242"/>
      <c r="EWW81" s="242"/>
      <c r="EWX81" s="242"/>
      <c r="EWY81" s="242"/>
      <c r="EWZ81" s="242"/>
      <c r="EXA81" s="242"/>
      <c r="EXB81" s="242"/>
      <c r="EXC81" s="242"/>
      <c r="EXD81" s="242"/>
      <c r="EXE81" s="242"/>
      <c r="EXF81" s="242"/>
      <c r="EXG81" s="242"/>
      <c r="EXH81" s="242"/>
      <c r="EXI81" s="242"/>
      <c r="EXJ81" s="242"/>
      <c r="EXK81" s="242"/>
      <c r="EXL81" s="242"/>
      <c r="EXM81" s="242"/>
      <c r="EXN81" s="242"/>
      <c r="EXO81" s="242"/>
      <c r="EXP81" s="242"/>
      <c r="EXQ81" s="242"/>
      <c r="EXR81" s="242"/>
      <c r="EXS81" s="242"/>
      <c r="EXT81" s="242"/>
      <c r="EXU81" s="242"/>
      <c r="EXV81" s="242"/>
      <c r="EXW81" s="242"/>
      <c r="EXX81" s="242"/>
      <c r="EXY81" s="242"/>
      <c r="EXZ81" s="242"/>
      <c r="EYA81" s="242"/>
      <c r="EYB81" s="242"/>
      <c r="EYC81" s="242"/>
      <c r="EYD81" s="242"/>
      <c r="EYE81" s="242"/>
      <c r="EYF81" s="242"/>
      <c r="EYG81" s="242"/>
      <c r="EYH81" s="242"/>
      <c r="EYI81" s="242"/>
      <c r="EYJ81" s="242"/>
      <c r="EYK81" s="242"/>
      <c r="EYL81" s="242"/>
      <c r="EYM81" s="242"/>
      <c r="EYN81" s="242"/>
      <c r="EYO81" s="242"/>
      <c r="EYP81" s="242"/>
      <c r="EYQ81" s="242"/>
      <c r="EYR81" s="242"/>
      <c r="EYS81" s="242"/>
      <c r="EYT81" s="242"/>
      <c r="EYU81" s="242"/>
      <c r="EYV81" s="242"/>
      <c r="EYW81" s="242"/>
      <c r="EYX81" s="242"/>
      <c r="EYY81" s="242"/>
      <c r="EYZ81" s="242"/>
      <c r="EZA81" s="242"/>
      <c r="EZB81" s="242"/>
      <c r="EZC81" s="242"/>
      <c r="EZD81" s="242"/>
      <c r="EZE81" s="242"/>
      <c r="EZF81" s="242"/>
      <c r="EZG81" s="242"/>
      <c r="EZH81" s="242"/>
      <c r="EZI81" s="242"/>
      <c r="EZJ81" s="242"/>
      <c r="EZK81" s="242"/>
      <c r="EZL81" s="242"/>
      <c r="EZM81" s="242"/>
      <c r="EZN81" s="242"/>
      <c r="EZO81" s="242"/>
      <c r="EZP81" s="242"/>
      <c r="EZQ81" s="242"/>
      <c r="EZR81" s="242"/>
      <c r="EZS81" s="242"/>
      <c r="EZT81" s="242"/>
      <c r="EZU81" s="242"/>
      <c r="EZV81" s="242"/>
      <c r="EZW81" s="242"/>
      <c r="EZX81" s="242"/>
      <c r="EZY81" s="242"/>
      <c r="EZZ81" s="242"/>
      <c r="FAA81" s="242"/>
      <c r="FAB81" s="242"/>
      <c r="FAC81" s="242"/>
      <c r="FAD81" s="242"/>
      <c r="FAE81" s="242"/>
      <c r="FAF81" s="242"/>
      <c r="FAG81" s="242"/>
      <c r="FAH81" s="242"/>
      <c r="FAI81" s="242"/>
      <c r="FAJ81" s="242"/>
      <c r="FAK81" s="242"/>
      <c r="FAL81" s="242"/>
      <c r="FAM81" s="242"/>
      <c r="FAN81" s="242"/>
      <c r="FAO81" s="242"/>
      <c r="FAP81" s="242"/>
      <c r="FAQ81" s="242"/>
      <c r="FAR81" s="242"/>
      <c r="FAS81" s="242"/>
      <c r="FAT81" s="242"/>
      <c r="FAU81" s="242"/>
      <c r="FAV81" s="242"/>
      <c r="FAW81" s="242"/>
      <c r="FAX81" s="242"/>
      <c r="FAY81" s="242"/>
      <c r="FAZ81" s="242"/>
      <c r="FBA81" s="242"/>
      <c r="FBB81" s="242"/>
      <c r="FBC81" s="242"/>
      <c r="FBD81" s="242"/>
      <c r="FBE81" s="242"/>
      <c r="FBF81" s="242"/>
      <c r="FBG81" s="242"/>
      <c r="FBH81" s="242"/>
      <c r="FBI81" s="242"/>
      <c r="FBJ81" s="242"/>
      <c r="FBK81" s="242"/>
      <c r="FBL81" s="242"/>
      <c r="FBM81" s="242"/>
      <c r="FBN81" s="242"/>
      <c r="FBO81" s="242"/>
      <c r="FBP81" s="242"/>
      <c r="FBQ81" s="242"/>
      <c r="FBR81" s="242"/>
      <c r="FBS81" s="242"/>
      <c r="FBT81" s="242"/>
      <c r="FBU81" s="242"/>
      <c r="FBV81" s="242"/>
      <c r="FBW81" s="242"/>
      <c r="FBX81" s="242"/>
      <c r="FBY81" s="242"/>
      <c r="FBZ81" s="242"/>
      <c r="FCA81" s="242"/>
      <c r="FCB81" s="242"/>
      <c r="FCC81" s="242"/>
      <c r="FCD81" s="242"/>
      <c r="FCE81" s="242"/>
      <c r="FCF81" s="242"/>
      <c r="FCG81" s="242"/>
      <c r="FCH81" s="242"/>
      <c r="FCI81" s="242"/>
      <c r="FCJ81" s="242"/>
      <c r="FCK81" s="242"/>
      <c r="FCL81" s="242"/>
      <c r="FCM81" s="242"/>
      <c r="FCN81" s="242"/>
      <c r="FCO81" s="242"/>
      <c r="FCP81" s="242"/>
      <c r="FCQ81" s="242"/>
      <c r="FCR81" s="242"/>
      <c r="FCS81" s="242"/>
      <c r="FCT81" s="242"/>
      <c r="FCU81" s="242"/>
      <c r="FCV81" s="242"/>
      <c r="FCW81" s="242"/>
      <c r="FCX81" s="242"/>
      <c r="FCY81" s="242"/>
      <c r="FCZ81" s="242"/>
      <c r="FDA81" s="242"/>
      <c r="FDB81" s="242"/>
      <c r="FDC81" s="242"/>
      <c r="FDD81" s="242"/>
      <c r="FDE81" s="242"/>
      <c r="FDF81" s="242"/>
      <c r="FDG81" s="242"/>
      <c r="FDH81" s="242"/>
      <c r="FDI81" s="242"/>
      <c r="FDJ81" s="242"/>
      <c r="FDK81" s="242"/>
      <c r="FDL81" s="242"/>
      <c r="FDM81" s="242"/>
      <c r="FDN81" s="242"/>
      <c r="FDO81" s="242"/>
      <c r="FDP81" s="242"/>
      <c r="FDQ81" s="242"/>
      <c r="FDR81" s="242"/>
      <c r="FDS81" s="242"/>
      <c r="FDT81" s="242"/>
      <c r="FDU81" s="242"/>
      <c r="FDV81" s="242"/>
      <c r="FDW81" s="242"/>
      <c r="FDX81" s="242"/>
      <c r="FDY81" s="242"/>
      <c r="FDZ81" s="242"/>
      <c r="FEA81" s="242"/>
      <c r="FEB81" s="242"/>
      <c r="FEC81" s="242"/>
      <c r="FED81" s="242"/>
      <c r="FEE81" s="242"/>
      <c r="FEF81" s="242"/>
      <c r="FEG81" s="242"/>
      <c r="FEH81" s="242"/>
      <c r="FEI81" s="242"/>
      <c r="FEJ81" s="242"/>
      <c r="FEK81" s="242"/>
      <c r="FEL81" s="242"/>
      <c r="FEM81" s="242"/>
      <c r="FEN81" s="242"/>
      <c r="FEO81" s="242"/>
      <c r="FEP81" s="242"/>
      <c r="FEQ81" s="242"/>
      <c r="FER81" s="242"/>
      <c r="FES81" s="242"/>
      <c r="FET81" s="242"/>
      <c r="FEU81" s="242"/>
      <c r="FEV81" s="242"/>
      <c r="FEW81" s="242"/>
      <c r="FEX81" s="242"/>
      <c r="FEY81" s="242"/>
      <c r="FEZ81" s="242"/>
      <c r="FFA81" s="242"/>
      <c r="FFB81" s="242"/>
      <c r="FFC81" s="242"/>
      <c r="FFD81" s="242"/>
      <c r="FFE81" s="242"/>
      <c r="FFF81" s="242"/>
      <c r="FFG81" s="242"/>
      <c r="FFH81" s="242"/>
      <c r="FFI81" s="242"/>
      <c r="FFJ81" s="242"/>
      <c r="FFK81" s="242"/>
      <c r="FFL81" s="242"/>
      <c r="FFM81" s="242"/>
      <c r="FFN81" s="242"/>
      <c r="FFO81" s="242"/>
      <c r="FFP81" s="242"/>
      <c r="FFQ81" s="242"/>
      <c r="FFR81" s="242"/>
      <c r="FFS81" s="242"/>
      <c r="FFT81" s="242"/>
      <c r="FFU81" s="242"/>
      <c r="FFV81" s="242"/>
      <c r="FFW81" s="242"/>
      <c r="FFX81" s="242"/>
      <c r="FFY81" s="242"/>
      <c r="FFZ81" s="242"/>
      <c r="FGA81" s="242"/>
      <c r="FGB81" s="242"/>
      <c r="FGC81" s="242"/>
      <c r="FGD81" s="242"/>
      <c r="FGE81" s="242"/>
      <c r="FGF81" s="242"/>
      <c r="FGG81" s="242"/>
      <c r="FGH81" s="242"/>
      <c r="FGI81" s="242"/>
      <c r="FGJ81" s="242"/>
      <c r="FGK81" s="242"/>
      <c r="FGL81" s="242"/>
      <c r="FGM81" s="242"/>
      <c r="FGN81" s="242"/>
      <c r="FGO81" s="242"/>
      <c r="FGP81" s="242"/>
      <c r="FGQ81" s="242"/>
      <c r="FGR81" s="242"/>
      <c r="FGS81" s="242"/>
      <c r="FGT81" s="242"/>
      <c r="FGU81" s="242"/>
      <c r="FGV81" s="242"/>
      <c r="FGW81" s="242"/>
      <c r="FGX81" s="242"/>
      <c r="FGY81" s="242"/>
      <c r="FGZ81" s="242"/>
      <c r="FHA81" s="242"/>
      <c r="FHB81" s="242"/>
      <c r="FHC81" s="242"/>
      <c r="FHD81" s="242"/>
      <c r="FHE81" s="242"/>
      <c r="FHF81" s="242"/>
      <c r="FHG81" s="242"/>
      <c r="FHH81" s="242"/>
      <c r="FHI81" s="242"/>
      <c r="FHJ81" s="242"/>
      <c r="FHK81" s="242"/>
      <c r="FHL81" s="242"/>
      <c r="FHM81" s="242"/>
      <c r="FHN81" s="242"/>
      <c r="FHO81" s="242"/>
      <c r="FHP81" s="242"/>
      <c r="FHQ81" s="242"/>
      <c r="FHR81" s="242"/>
      <c r="FHS81" s="242"/>
      <c r="FHT81" s="242"/>
      <c r="FHU81" s="242"/>
      <c r="FHV81" s="242"/>
      <c r="FHW81" s="242"/>
      <c r="FHX81" s="242"/>
      <c r="FHY81" s="242"/>
      <c r="FHZ81" s="242"/>
      <c r="FIA81" s="242"/>
      <c r="FIB81" s="242"/>
      <c r="FIC81" s="242"/>
      <c r="FID81" s="242"/>
      <c r="FIE81" s="242"/>
      <c r="FIF81" s="242"/>
      <c r="FIG81" s="242"/>
      <c r="FIH81" s="242"/>
      <c r="FII81" s="242"/>
      <c r="FIJ81" s="242"/>
      <c r="FIK81" s="242"/>
      <c r="FIL81" s="242"/>
      <c r="FIM81" s="242"/>
      <c r="FIN81" s="242"/>
      <c r="FIO81" s="242"/>
      <c r="FIP81" s="242"/>
      <c r="FIQ81" s="242"/>
      <c r="FIR81" s="242"/>
      <c r="FIS81" s="242"/>
      <c r="FIT81" s="242"/>
      <c r="FIU81" s="242"/>
      <c r="FIV81" s="242"/>
      <c r="FIW81" s="242"/>
      <c r="FIX81" s="242"/>
      <c r="FIY81" s="242"/>
      <c r="FIZ81" s="242"/>
      <c r="FJA81" s="242"/>
      <c r="FJB81" s="242"/>
      <c r="FJC81" s="242"/>
      <c r="FJD81" s="242"/>
      <c r="FJE81" s="242"/>
      <c r="FJF81" s="242"/>
      <c r="FJG81" s="242"/>
      <c r="FJH81" s="242"/>
      <c r="FJI81" s="242"/>
      <c r="FJJ81" s="242"/>
      <c r="FJK81" s="242"/>
      <c r="FJL81" s="242"/>
      <c r="FJM81" s="242"/>
      <c r="FJN81" s="242"/>
      <c r="FJO81" s="242"/>
      <c r="FJP81" s="242"/>
      <c r="FJQ81" s="242"/>
      <c r="FJR81" s="242"/>
      <c r="FJS81" s="242"/>
      <c r="FJT81" s="242"/>
      <c r="FJU81" s="242"/>
      <c r="FJV81" s="242"/>
      <c r="FJW81" s="242"/>
      <c r="FJX81" s="242"/>
      <c r="FJY81" s="242"/>
      <c r="FJZ81" s="242"/>
      <c r="FKA81" s="242"/>
      <c r="FKB81" s="242"/>
      <c r="FKC81" s="242"/>
      <c r="FKD81" s="242"/>
      <c r="FKE81" s="242"/>
      <c r="FKF81" s="242"/>
      <c r="FKG81" s="242"/>
      <c r="FKH81" s="242"/>
      <c r="FKI81" s="242"/>
      <c r="FKJ81" s="242"/>
      <c r="FKK81" s="242"/>
      <c r="FKL81" s="242"/>
      <c r="FKM81" s="242"/>
      <c r="FKN81" s="242"/>
      <c r="FKO81" s="242"/>
      <c r="FKP81" s="242"/>
      <c r="FKQ81" s="242"/>
      <c r="FKR81" s="242"/>
      <c r="FKS81" s="242"/>
      <c r="FKT81" s="242"/>
      <c r="FKU81" s="242"/>
      <c r="FKV81" s="242"/>
      <c r="FKW81" s="242"/>
      <c r="FKX81" s="242"/>
      <c r="FKY81" s="242"/>
      <c r="FKZ81" s="242"/>
      <c r="FLA81" s="242"/>
      <c r="FLB81" s="242"/>
      <c r="FLC81" s="242"/>
      <c r="FLD81" s="242"/>
      <c r="FLE81" s="242"/>
      <c r="FLF81" s="242"/>
      <c r="FLG81" s="242"/>
      <c r="FLH81" s="242"/>
      <c r="FLI81" s="242"/>
      <c r="FLJ81" s="242"/>
      <c r="FLK81" s="242"/>
      <c r="FLL81" s="242"/>
      <c r="FLM81" s="242"/>
      <c r="FLN81" s="242"/>
      <c r="FLO81" s="242"/>
      <c r="FLP81" s="242"/>
      <c r="FLQ81" s="242"/>
      <c r="FLR81" s="242"/>
      <c r="FLS81" s="242"/>
      <c r="FLT81" s="242"/>
      <c r="FLU81" s="242"/>
      <c r="FLV81" s="242"/>
      <c r="FLW81" s="242"/>
      <c r="FLX81" s="242"/>
      <c r="FLY81" s="242"/>
      <c r="FLZ81" s="242"/>
      <c r="FMA81" s="242"/>
      <c r="FMB81" s="242"/>
      <c r="FMC81" s="242"/>
      <c r="FMD81" s="242"/>
      <c r="FME81" s="242"/>
      <c r="FMF81" s="242"/>
      <c r="FMG81" s="242"/>
      <c r="FMH81" s="242"/>
      <c r="FMI81" s="242"/>
      <c r="FMJ81" s="242"/>
      <c r="FMK81" s="242"/>
      <c r="FML81" s="242"/>
      <c r="FMM81" s="242"/>
      <c r="FMN81" s="242"/>
      <c r="FMO81" s="242"/>
      <c r="FMP81" s="242"/>
      <c r="FMQ81" s="242"/>
      <c r="FMR81" s="242"/>
      <c r="FMS81" s="242"/>
      <c r="FMT81" s="242"/>
      <c r="FMU81" s="242"/>
      <c r="FMV81" s="242"/>
      <c r="FMW81" s="242"/>
      <c r="FMX81" s="242"/>
      <c r="FMY81" s="242"/>
      <c r="FMZ81" s="242"/>
      <c r="FNA81" s="242"/>
      <c r="FNB81" s="242"/>
      <c r="FNC81" s="242"/>
      <c r="FND81" s="242"/>
      <c r="FNE81" s="242"/>
      <c r="FNF81" s="242"/>
      <c r="FNG81" s="242"/>
      <c r="FNH81" s="242"/>
      <c r="FNI81" s="242"/>
      <c r="FNJ81" s="242"/>
      <c r="FNK81" s="242"/>
      <c r="FNL81" s="242"/>
      <c r="FNM81" s="242"/>
      <c r="FNN81" s="242"/>
      <c r="FNO81" s="242"/>
      <c r="FNP81" s="242"/>
      <c r="FNQ81" s="242"/>
      <c r="FNR81" s="242"/>
      <c r="FNS81" s="242"/>
      <c r="FNT81" s="242"/>
      <c r="FNU81" s="242"/>
      <c r="FNV81" s="242"/>
      <c r="FNW81" s="242"/>
      <c r="FNX81" s="242"/>
      <c r="FNY81" s="242"/>
      <c r="FNZ81" s="242"/>
      <c r="FOA81" s="242"/>
      <c r="FOB81" s="242"/>
      <c r="FOC81" s="242"/>
      <c r="FOD81" s="242"/>
      <c r="FOE81" s="242"/>
      <c r="FOF81" s="242"/>
      <c r="FOG81" s="242"/>
      <c r="FOH81" s="242"/>
      <c r="FOI81" s="242"/>
      <c r="FOJ81" s="242"/>
      <c r="FOK81" s="242"/>
      <c r="FOL81" s="242"/>
      <c r="FOM81" s="242"/>
      <c r="FON81" s="242"/>
      <c r="FOO81" s="242"/>
      <c r="FOP81" s="242"/>
      <c r="FOQ81" s="242"/>
      <c r="FOR81" s="242"/>
      <c r="FOS81" s="242"/>
      <c r="FOT81" s="242"/>
      <c r="FOU81" s="242"/>
      <c r="FOV81" s="242"/>
      <c r="FOW81" s="242"/>
      <c r="FOX81" s="242"/>
      <c r="FOY81" s="242"/>
      <c r="FOZ81" s="242"/>
      <c r="FPA81" s="242"/>
      <c r="FPB81" s="242"/>
      <c r="FPC81" s="242"/>
      <c r="FPD81" s="242"/>
      <c r="FPE81" s="242"/>
      <c r="FPF81" s="242"/>
      <c r="FPG81" s="242"/>
      <c r="FPH81" s="242"/>
      <c r="FPI81" s="242"/>
      <c r="FPJ81" s="242"/>
      <c r="FPK81" s="242"/>
      <c r="FPL81" s="242"/>
      <c r="FPM81" s="242"/>
      <c r="FPN81" s="242"/>
      <c r="FPO81" s="242"/>
      <c r="FPP81" s="242"/>
      <c r="FPQ81" s="242"/>
      <c r="FPR81" s="242"/>
      <c r="FPS81" s="242"/>
      <c r="FPT81" s="242"/>
      <c r="FPU81" s="242"/>
      <c r="FPV81" s="242"/>
      <c r="FPW81" s="242"/>
      <c r="FPX81" s="242"/>
      <c r="FPY81" s="242"/>
      <c r="FPZ81" s="242"/>
      <c r="FQA81" s="242"/>
      <c r="FQB81" s="242"/>
      <c r="FQC81" s="242"/>
      <c r="FQD81" s="242"/>
      <c r="FQE81" s="242"/>
      <c r="FQF81" s="242"/>
      <c r="FQG81" s="242"/>
      <c r="FQH81" s="242"/>
      <c r="FQI81" s="242"/>
      <c r="FQJ81" s="242"/>
      <c r="FQK81" s="242"/>
      <c r="FQL81" s="242"/>
      <c r="FQM81" s="242"/>
      <c r="FQN81" s="242"/>
      <c r="FQO81" s="242"/>
      <c r="FQP81" s="242"/>
      <c r="FQQ81" s="242"/>
      <c r="FQR81" s="242"/>
      <c r="FQS81" s="242"/>
      <c r="FQT81" s="242"/>
      <c r="FQU81" s="242"/>
      <c r="FQV81" s="242"/>
      <c r="FQW81" s="242"/>
      <c r="FQX81" s="242"/>
      <c r="FQY81" s="242"/>
      <c r="FQZ81" s="242"/>
      <c r="FRA81" s="242"/>
      <c r="FRB81" s="242"/>
      <c r="FRC81" s="242"/>
      <c r="FRD81" s="242"/>
      <c r="FRE81" s="242"/>
      <c r="FRF81" s="242"/>
      <c r="FRG81" s="242"/>
      <c r="FRH81" s="242"/>
      <c r="FRI81" s="242"/>
      <c r="FRJ81" s="242"/>
      <c r="FRK81" s="242"/>
      <c r="FRL81" s="242"/>
      <c r="FRM81" s="242"/>
      <c r="FRN81" s="242"/>
      <c r="FRO81" s="242"/>
      <c r="FRP81" s="242"/>
      <c r="FRQ81" s="242"/>
      <c r="FRR81" s="242"/>
      <c r="FRS81" s="242"/>
      <c r="FRT81" s="242"/>
      <c r="FRU81" s="242"/>
      <c r="FRV81" s="242"/>
      <c r="FRW81" s="242"/>
      <c r="FRX81" s="242"/>
      <c r="FRY81" s="242"/>
      <c r="FRZ81" s="242"/>
      <c r="FSA81" s="242"/>
      <c r="FSB81" s="242"/>
      <c r="FSC81" s="242"/>
      <c r="FSD81" s="242"/>
      <c r="FSE81" s="242"/>
      <c r="FSF81" s="242"/>
      <c r="FSG81" s="242"/>
      <c r="FSH81" s="242"/>
      <c r="FSI81" s="242"/>
      <c r="FSJ81" s="242"/>
      <c r="FSK81" s="242"/>
      <c r="FSL81" s="242"/>
      <c r="FSM81" s="242"/>
      <c r="FSN81" s="242"/>
      <c r="FSO81" s="242"/>
      <c r="FSP81" s="242"/>
      <c r="FSQ81" s="242"/>
      <c r="FSR81" s="242"/>
      <c r="FSS81" s="242"/>
      <c r="FST81" s="242"/>
      <c r="FSU81" s="242"/>
      <c r="FSV81" s="242"/>
      <c r="FSW81" s="242"/>
      <c r="FSX81" s="242"/>
      <c r="FSY81" s="242"/>
      <c r="FSZ81" s="242"/>
      <c r="FTA81" s="242"/>
      <c r="FTB81" s="242"/>
      <c r="FTC81" s="242"/>
      <c r="FTD81" s="242"/>
      <c r="FTE81" s="242"/>
      <c r="FTF81" s="242"/>
      <c r="FTG81" s="242"/>
      <c r="FTH81" s="242"/>
      <c r="FTI81" s="242"/>
      <c r="FTJ81" s="242"/>
      <c r="FTK81" s="242"/>
      <c r="FTL81" s="242"/>
      <c r="FTM81" s="242"/>
      <c r="FTN81" s="242"/>
      <c r="FTO81" s="242"/>
      <c r="FTP81" s="242"/>
      <c r="FTQ81" s="242"/>
      <c r="FTR81" s="242"/>
      <c r="FTS81" s="242"/>
      <c r="FTT81" s="242"/>
      <c r="FTU81" s="242"/>
      <c r="FTV81" s="242"/>
      <c r="FTW81" s="242"/>
      <c r="FTX81" s="242"/>
      <c r="FTY81" s="242"/>
      <c r="FTZ81" s="242"/>
      <c r="FUA81" s="242"/>
      <c r="FUB81" s="242"/>
      <c r="FUC81" s="242"/>
      <c r="FUD81" s="242"/>
      <c r="FUE81" s="242"/>
      <c r="FUF81" s="242"/>
      <c r="FUG81" s="242"/>
      <c r="FUH81" s="242"/>
      <c r="FUI81" s="242"/>
      <c r="FUJ81" s="242"/>
      <c r="FUK81" s="242"/>
      <c r="FUL81" s="242"/>
      <c r="FUM81" s="242"/>
      <c r="FUN81" s="242"/>
      <c r="FUO81" s="242"/>
      <c r="FUP81" s="242"/>
      <c r="FUQ81" s="242"/>
      <c r="FUR81" s="242"/>
      <c r="FUS81" s="242"/>
      <c r="FUT81" s="242"/>
      <c r="FUU81" s="242"/>
      <c r="FUV81" s="242"/>
      <c r="FUW81" s="242"/>
      <c r="FUX81" s="242"/>
      <c r="FUY81" s="242"/>
      <c r="FUZ81" s="242"/>
      <c r="FVA81" s="242"/>
      <c r="FVB81" s="242"/>
      <c r="FVC81" s="242"/>
      <c r="FVD81" s="242"/>
      <c r="FVE81" s="242"/>
      <c r="FVF81" s="242"/>
      <c r="FVG81" s="242"/>
      <c r="FVH81" s="242"/>
      <c r="FVI81" s="242"/>
      <c r="FVJ81" s="242"/>
      <c r="FVK81" s="242"/>
      <c r="FVL81" s="242"/>
      <c r="FVM81" s="242"/>
      <c r="FVN81" s="242"/>
      <c r="FVO81" s="242"/>
      <c r="FVP81" s="242"/>
      <c r="FVQ81" s="242"/>
      <c r="FVR81" s="242"/>
      <c r="FVS81" s="242"/>
      <c r="FVT81" s="242"/>
      <c r="FVU81" s="242"/>
      <c r="FVV81" s="242"/>
      <c r="FVW81" s="242"/>
      <c r="FVX81" s="242"/>
      <c r="FVY81" s="242"/>
      <c r="FVZ81" s="242"/>
      <c r="FWA81" s="242"/>
      <c r="FWB81" s="242"/>
      <c r="FWC81" s="242"/>
      <c r="FWD81" s="242"/>
      <c r="FWE81" s="242"/>
      <c r="FWF81" s="242"/>
      <c r="FWG81" s="242"/>
      <c r="FWH81" s="242"/>
      <c r="FWI81" s="242"/>
      <c r="FWJ81" s="242"/>
      <c r="FWK81" s="242"/>
      <c r="FWL81" s="242"/>
      <c r="FWM81" s="242"/>
      <c r="FWN81" s="242"/>
      <c r="FWO81" s="242"/>
      <c r="FWP81" s="242"/>
      <c r="FWQ81" s="242"/>
      <c r="FWR81" s="242"/>
      <c r="FWS81" s="242"/>
      <c r="FWT81" s="242"/>
      <c r="FWU81" s="242"/>
      <c r="FWV81" s="242"/>
      <c r="FWW81" s="242"/>
      <c r="FWX81" s="242"/>
      <c r="FWY81" s="242"/>
      <c r="FWZ81" s="242"/>
      <c r="FXA81" s="242"/>
      <c r="FXB81" s="242"/>
      <c r="FXC81" s="242"/>
      <c r="FXD81" s="242"/>
      <c r="FXE81" s="242"/>
      <c r="FXF81" s="242"/>
      <c r="FXG81" s="242"/>
      <c r="FXH81" s="242"/>
      <c r="FXI81" s="242"/>
      <c r="FXJ81" s="242"/>
      <c r="FXK81" s="242"/>
      <c r="FXL81" s="242"/>
      <c r="FXM81" s="242"/>
      <c r="FXN81" s="242"/>
      <c r="FXO81" s="242"/>
      <c r="FXP81" s="242"/>
      <c r="FXQ81" s="242"/>
      <c r="FXR81" s="242"/>
      <c r="FXS81" s="242"/>
      <c r="FXT81" s="242"/>
      <c r="FXU81" s="242"/>
      <c r="FXV81" s="242"/>
      <c r="FXW81" s="242"/>
      <c r="FXX81" s="242"/>
      <c r="FXY81" s="242"/>
      <c r="FXZ81" s="242"/>
      <c r="FYA81" s="242"/>
      <c r="FYB81" s="242"/>
      <c r="FYC81" s="242"/>
      <c r="FYD81" s="242"/>
      <c r="FYE81" s="242"/>
      <c r="FYF81" s="242"/>
      <c r="FYG81" s="242"/>
      <c r="FYH81" s="242"/>
      <c r="FYI81" s="242"/>
      <c r="FYJ81" s="242"/>
      <c r="FYK81" s="242"/>
      <c r="FYL81" s="242"/>
      <c r="FYM81" s="242"/>
      <c r="FYN81" s="242"/>
      <c r="FYO81" s="242"/>
      <c r="FYP81" s="242"/>
      <c r="FYQ81" s="242"/>
      <c r="FYR81" s="242"/>
      <c r="FYS81" s="242"/>
      <c r="FYT81" s="242"/>
      <c r="FYU81" s="242"/>
      <c r="FYV81" s="242"/>
      <c r="FYW81" s="242"/>
      <c r="FYX81" s="242"/>
      <c r="FYY81" s="242"/>
      <c r="FYZ81" s="242"/>
      <c r="FZA81" s="242"/>
      <c r="FZB81" s="242"/>
      <c r="FZC81" s="242"/>
      <c r="FZD81" s="242"/>
      <c r="FZE81" s="242"/>
      <c r="FZF81" s="242"/>
      <c r="FZG81" s="242"/>
      <c r="FZH81" s="242"/>
      <c r="FZI81" s="242"/>
      <c r="FZJ81" s="242"/>
      <c r="FZK81" s="242"/>
      <c r="FZL81" s="242"/>
      <c r="FZM81" s="242"/>
      <c r="FZN81" s="242"/>
      <c r="FZO81" s="242"/>
      <c r="FZP81" s="242"/>
      <c r="FZQ81" s="242"/>
      <c r="FZR81" s="242"/>
      <c r="FZS81" s="242"/>
      <c r="FZT81" s="242"/>
      <c r="FZU81" s="242"/>
      <c r="FZV81" s="242"/>
      <c r="FZW81" s="242"/>
      <c r="FZX81" s="242"/>
      <c r="FZY81" s="242"/>
      <c r="FZZ81" s="242"/>
      <c r="GAA81" s="242"/>
      <c r="GAB81" s="242"/>
      <c r="GAC81" s="242"/>
      <c r="GAD81" s="242"/>
      <c r="GAE81" s="242"/>
      <c r="GAF81" s="242"/>
      <c r="GAG81" s="242"/>
      <c r="GAH81" s="242"/>
      <c r="GAI81" s="242"/>
      <c r="GAJ81" s="242"/>
      <c r="GAK81" s="242"/>
      <c r="GAL81" s="242"/>
      <c r="GAM81" s="242"/>
      <c r="GAN81" s="242"/>
      <c r="GAO81" s="242"/>
      <c r="GAP81" s="242"/>
      <c r="GAQ81" s="242"/>
      <c r="GAR81" s="242"/>
      <c r="GAS81" s="242"/>
      <c r="GAT81" s="242"/>
      <c r="GAU81" s="242"/>
      <c r="GAV81" s="242"/>
      <c r="GAW81" s="242"/>
      <c r="GAX81" s="242"/>
      <c r="GAY81" s="242"/>
      <c r="GAZ81" s="242"/>
      <c r="GBA81" s="242"/>
      <c r="GBB81" s="242"/>
      <c r="GBC81" s="242"/>
      <c r="GBD81" s="242"/>
      <c r="GBE81" s="242"/>
      <c r="GBF81" s="242"/>
      <c r="GBG81" s="242"/>
      <c r="GBH81" s="242"/>
      <c r="GBI81" s="242"/>
      <c r="GBJ81" s="242"/>
      <c r="GBK81" s="242"/>
      <c r="GBL81" s="242"/>
      <c r="GBM81" s="242"/>
      <c r="GBN81" s="242"/>
      <c r="GBO81" s="242"/>
      <c r="GBP81" s="242"/>
      <c r="GBQ81" s="242"/>
      <c r="GBR81" s="242"/>
      <c r="GBS81" s="242"/>
      <c r="GBT81" s="242"/>
      <c r="GBU81" s="242"/>
      <c r="GBV81" s="242"/>
      <c r="GBW81" s="242"/>
      <c r="GBX81" s="242"/>
      <c r="GBY81" s="242"/>
      <c r="GBZ81" s="242"/>
      <c r="GCA81" s="242"/>
      <c r="GCB81" s="242"/>
      <c r="GCC81" s="242"/>
      <c r="GCD81" s="242"/>
      <c r="GCE81" s="242"/>
      <c r="GCF81" s="242"/>
      <c r="GCG81" s="242"/>
      <c r="GCH81" s="242"/>
      <c r="GCI81" s="242"/>
      <c r="GCJ81" s="242"/>
      <c r="GCK81" s="242"/>
      <c r="GCL81" s="242"/>
      <c r="GCM81" s="242"/>
      <c r="GCN81" s="242"/>
      <c r="GCO81" s="242"/>
      <c r="GCP81" s="242"/>
      <c r="GCQ81" s="242"/>
      <c r="GCR81" s="242"/>
      <c r="GCS81" s="242"/>
      <c r="GCT81" s="242"/>
      <c r="GCU81" s="242"/>
      <c r="GCV81" s="242"/>
      <c r="GCW81" s="242"/>
      <c r="GCX81" s="242"/>
      <c r="GCY81" s="242"/>
      <c r="GCZ81" s="242"/>
      <c r="GDA81" s="242"/>
      <c r="GDB81" s="242"/>
      <c r="GDC81" s="242"/>
      <c r="GDD81" s="242"/>
      <c r="GDE81" s="242"/>
      <c r="GDF81" s="242"/>
      <c r="GDG81" s="242"/>
      <c r="GDH81" s="242"/>
      <c r="GDI81" s="242"/>
      <c r="GDJ81" s="242"/>
      <c r="GDK81" s="242"/>
      <c r="GDL81" s="242"/>
      <c r="GDM81" s="242"/>
      <c r="GDN81" s="242"/>
      <c r="GDO81" s="242"/>
      <c r="GDP81" s="242"/>
      <c r="GDQ81" s="242"/>
      <c r="GDR81" s="242"/>
      <c r="GDS81" s="242"/>
      <c r="GDT81" s="242"/>
      <c r="GDU81" s="242"/>
      <c r="GDV81" s="242"/>
      <c r="GDW81" s="242"/>
      <c r="GDX81" s="242"/>
      <c r="GDY81" s="242"/>
      <c r="GDZ81" s="242"/>
      <c r="GEA81" s="242"/>
      <c r="GEB81" s="242"/>
      <c r="GEC81" s="242"/>
      <c r="GED81" s="242"/>
      <c r="GEE81" s="242"/>
      <c r="GEF81" s="242"/>
      <c r="GEG81" s="242"/>
      <c r="GEH81" s="242"/>
      <c r="GEI81" s="242"/>
      <c r="GEJ81" s="242"/>
      <c r="GEK81" s="242"/>
      <c r="GEL81" s="242"/>
      <c r="GEM81" s="242"/>
      <c r="GEN81" s="242"/>
      <c r="GEO81" s="242"/>
      <c r="GEP81" s="242"/>
      <c r="GEQ81" s="242"/>
      <c r="GER81" s="242"/>
      <c r="GES81" s="242"/>
      <c r="GET81" s="242"/>
      <c r="GEU81" s="242"/>
      <c r="GEV81" s="242"/>
      <c r="GEW81" s="242"/>
      <c r="GEX81" s="242"/>
      <c r="GEY81" s="242"/>
      <c r="GEZ81" s="242"/>
      <c r="GFA81" s="242"/>
      <c r="GFB81" s="242"/>
      <c r="GFC81" s="242"/>
      <c r="GFD81" s="242"/>
      <c r="GFE81" s="242"/>
      <c r="GFF81" s="242"/>
      <c r="GFG81" s="242"/>
      <c r="GFH81" s="242"/>
      <c r="GFI81" s="242"/>
      <c r="GFJ81" s="242"/>
      <c r="GFK81" s="242"/>
      <c r="GFL81" s="242"/>
      <c r="GFM81" s="242"/>
      <c r="GFN81" s="242"/>
      <c r="GFO81" s="242"/>
      <c r="GFP81" s="242"/>
      <c r="GFQ81" s="242"/>
      <c r="GFR81" s="242"/>
      <c r="GFS81" s="242"/>
      <c r="GFT81" s="242"/>
      <c r="GFU81" s="242"/>
      <c r="GFV81" s="242"/>
      <c r="GFW81" s="242"/>
      <c r="GFX81" s="242"/>
      <c r="GFY81" s="242"/>
      <c r="GFZ81" s="242"/>
      <c r="GGA81" s="242"/>
      <c r="GGB81" s="242"/>
      <c r="GGC81" s="242"/>
      <c r="GGD81" s="242"/>
      <c r="GGE81" s="242"/>
      <c r="GGF81" s="242"/>
      <c r="GGG81" s="242"/>
      <c r="GGH81" s="242"/>
      <c r="GGI81" s="242"/>
      <c r="GGJ81" s="242"/>
      <c r="GGK81" s="242"/>
      <c r="GGL81" s="242"/>
      <c r="GGM81" s="242"/>
      <c r="GGN81" s="242"/>
      <c r="GGO81" s="242"/>
      <c r="GGP81" s="242"/>
      <c r="GGQ81" s="242"/>
      <c r="GGR81" s="242"/>
      <c r="GGS81" s="242"/>
      <c r="GGT81" s="242"/>
      <c r="GGU81" s="242"/>
      <c r="GGV81" s="242"/>
      <c r="GGW81" s="242"/>
      <c r="GGX81" s="242"/>
      <c r="GGY81" s="242"/>
      <c r="GGZ81" s="242"/>
      <c r="GHA81" s="242"/>
      <c r="GHB81" s="242"/>
      <c r="GHC81" s="242"/>
      <c r="GHD81" s="242"/>
      <c r="GHE81" s="242"/>
      <c r="GHF81" s="242"/>
      <c r="GHG81" s="242"/>
      <c r="GHH81" s="242"/>
      <c r="GHI81" s="242"/>
      <c r="GHJ81" s="242"/>
      <c r="GHK81" s="242"/>
      <c r="GHL81" s="242"/>
      <c r="GHM81" s="242"/>
      <c r="GHN81" s="242"/>
      <c r="GHO81" s="242"/>
      <c r="GHP81" s="242"/>
      <c r="GHQ81" s="242"/>
      <c r="GHR81" s="242"/>
      <c r="GHS81" s="242"/>
      <c r="GHT81" s="242"/>
      <c r="GHU81" s="242"/>
      <c r="GHV81" s="242"/>
      <c r="GHW81" s="242"/>
      <c r="GHX81" s="242"/>
      <c r="GHY81" s="242"/>
      <c r="GHZ81" s="242"/>
      <c r="GIA81" s="242"/>
      <c r="GIB81" s="242"/>
      <c r="GIC81" s="242"/>
      <c r="GID81" s="242"/>
      <c r="GIE81" s="242"/>
      <c r="GIF81" s="242"/>
      <c r="GIG81" s="242"/>
      <c r="GIH81" s="242"/>
      <c r="GII81" s="242"/>
      <c r="GIJ81" s="242"/>
      <c r="GIK81" s="242"/>
      <c r="GIL81" s="242"/>
      <c r="GIM81" s="242"/>
      <c r="GIN81" s="242"/>
      <c r="GIO81" s="242"/>
      <c r="GIP81" s="242"/>
      <c r="GIQ81" s="242"/>
      <c r="GIR81" s="242"/>
      <c r="GIS81" s="242"/>
      <c r="GIT81" s="242"/>
      <c r="GIU81" s="242"/>
      <c r="GIV81" s="242"/>
      <c r="GIW81" s="242"/>
      <c r="GIX81" s="242"/>
      <c r="GIY81" s="242"/>
      <c r="GIZ81" s="242"/>
      <c r="GJA81" s="242"/>
      <c r="GJB81" s="242"/>
      <c r="GJC81" s="242"/>
      <c r="GJD81" s="242"/>
      <c r="GJE81" s="242"/>
      <c r="GJF81" s="242"/>
      <c r="GJG81" s="242"/>
      <c r="GJH81" s="242"/>
      <c r="GJI81" s="242"/>
      <c r="GJJ81" s="242"/>
      <c r="GJK81" s="242"/>
      <c r="GJL81" s="242"/>
      <c r="GJM81" s="242"/>
      <c r="GJN81" s="242"/>
      <c r="GJO81" s="242"/>
      <c r="GJP81" s="242"/>
      <c r="GJQ81" s="242"/>
      <c r="GJR81" s="242"/>
      <c r="GJS81" s="242"/>
      <c r="GJT81" s="242"/>
      <c r="GJU81" s="242"/>
      <c r="GJV81" s="242"/>
      <c r="GJW81" s="242"/>
      <c r="GJX81" s="242"/>
      <c r="GJY81" s="242"/>
      <c r="GJZ81" s="242"/>
      <c r="GKA81" s="242"/>
      <c r="GKB81" s="242"/>
      <c r="GKC81" s="242"/>
      <c r="GKD81" s="242"/>
      <c r="GKE81" s="242"/>
      <c r="GKF81" s="242"/>
      <c r="GKG81" s="242"/>
      <c r="GKH81" s="242"/>
      <c r="GKI81" s="242"/>
      <c r="GKJ81" s="242"/>
      <c r="GKK81" s="242"/>
      <c r="GKL81" s="242"/>
      <c r="GKM81" s="242"/>
      <c r="GKN81" s="242"/>
      <c r="GKO81" s="242"/>
      <c r="GKP81" s="242"/>
      <c r="GKQ81" s="242"/>
      <c r="GKR81" s="242"/>
      <c r="GKS81" s="242"/>
      <c r="GKT81" s="242"/>
      <c r="GKU81" s="242"/>
      <c r="GKV81" s="242"/>
      <c r="GKW81" s="242"/>
      <c r="GKX81" s="242"/>
      <c r="GKY81" s="242"/>
      <c r="GKZ81" s="242"/>
      <c r="GLA81" s="242"/>
      <c r="GLB81" s="242"/>
      <c r="GLC81" s="242"/>
      <c r="GLD81" s="242"/>
      <c r="GLE81" s="242"/>
      <c r="GLF81" s="242"/>
      <c r="GLG81" s="242"/>
      <c r="GLH81" s="242"/>
      <c r="GLI81" s="242"/>
      <c r="GLJ81" s="242"/>
      <c r="GLK81" s="242"/>
      <c r="GLL81" s="242"/>
      <c r="GLM81" s="242"/>
      <c r="GLN81" s="242"/>
      <c r="GLO81" s="242"/>
      <c r="GLP81" s="242"/>
      <c r="GLQ81" s="242"/>
      <c r="GLR81" s="242"/>
      <c r="GLS81" s="242"/>
      <c r="GLT81" s="242"/>
      <c r="GLU81" s="242"/>
      <c r="GLV81" s="242"/>
      <c r="GLW81" s="242"/>
      <c r="GLX81" s="242"/>
      <c r="GLY81" s="242"/>
      <c r="GLZ81" s="242"/>
      <c r="GMA81" s="242"/>
      <c r="GMB81" s="242"/>
      <c r="GMC81" s="242"/>
      <c r="GMD81" s="242"/>
      <c r="GME81" s="242"/>
      <c r="GMF81" s="242"/>
      <c r="GMG81" s="242"/>
      <c r="GMH81" s="242"/>
      <c r="GMI81" s="242"/>
      <c r="GMJ81" s="242"/>
      <c r="GMK81" s="242"/>
      <c r="GML81" s="242"/>
      <c r="GMM81" s="242"/>
      <c r="GMN81" s="242"/>
      <c r="GMO81" s="242"/>
      <c r="GMP81" s="242"/>
      <c r="GMQ81" s="242"/>
      <c r="GMR81" s="242"/>
      <c r="GMS81" s="242"/>
      <c r="GMT81" s="242"/>
      <c r="GMU81" s="242"/>
      <c r="GMV81" s="242"/>
      <c r="GMW81" s="242"/>
      <c r="GMX81" s="242"/>
      <c r="GMY81" s="242"/>
      <c r="GMZ81" s="242"/>
      <c r="GNA81" s="242"/>
      <c r="GNB81" s="242"/>
      <c r="GNC81" s="242"/>
      <c r="GND81" s="242"/>
      <c r="GNE81" s="242"/>
      <c r="GNF81" s="242"/>
      <c r="GNG81" s="242"/>
      <c r="GNH81" s="242"/>
      <c r="GNI81" s="242"/>
      <c r="GNJ81" s="242"/>
      <c r="GNK81" s="242"/>
      <c r="GNL81" s="242"/>
      <c r="GNM81" s="242"/>
      <c r="GNN81" s="242"/>
      <c r="GNO81" s="242"/>
      <c r="GNP81" s="242"/>
      <c r="GNQ81" s="242"/>
      <c r="GNR81" s="242"/>
      <c r="GNS81" s="242"/>
      <c r="GNT81" s="242"/>
      <c r="GNU81" s="242"/>
      <c r="GNV81" s="242"/>
      <c r="GNW81" s="242"/>
      <c r="GNX81" s="242"/>
      <c r="GNY81" s="242"/>
      <c r="GNZ81" s="242"/>
      <c r="GOA81" s="242"/>
      <c r="GOB81" s="242"/>
      <c r="GOC81" s="242"/>
      <c r="GOD81" s="242"/>
      <c r="GOE81" s="242"/>
      <c r="GOF81" s="242"/>
      <c r="GOG81" s="242"/>
      <c r="GOH81" s="242"/>
      <c r="GOI81" s="242"/>
      <c r="GOJ81" s="242"/>
      <c r="GOK81" s="242"/>
      <c r="GOL81" s="242"/>
      <c r="GOM81" s="242"/>
      <c r="GON81" s="242"/>
      <c r="GOO81" s="242"/>
      <c r="GOP81" s="242"/>
      <c r="GOQ81" s="242"/>
      <c r="GOR81" s="242"/>
      <c r="GOS81" s="242"/>
      <c r="GOT81" s="242"/>
      <c r="GOU81" s="242"/>
      <c r="GOV81" s="242"/>
      <c r="GOW81" s="242"/>
      <c r="GOX81" s="242"/>
      <c r="GOY81" s="242"/>
      <c r="GOZ81" s="242"/>
      <c r="GPA81" s="242"/>
      <c r="GPB81" s="242"/>
      <c r="GPC81" s="242"/>
      <c r="GPD81" s="242"/>
      <c r="GPE81" s="242"/>
      <c r="GPF81" s="242"/>
      <c r="GPG81" s="242"/>
      <c r="GPH81" s="242"/>
      <c r="GPI81" s="242"/>
      <c r="GPJ81" s="242"/>
      <c r="GPK81" s="242"/>
      <c r="GPL81" s="242"/>
      <c r="GPM81" s="242"/>
      <c r="GPN81" s="242"/>
      <c r="GPO81" s="242"/>
      <c r="GPP81" s="242"/>
      <c r="GPQ81" s="242"/>
      <c r="GPR81" s="242"/>
      <c r="GPS81" s="242"/>
      <c r="GPT81" s="242"/>
      <c r="GPU81" s="242"/>
      <c r="GPV81" s="242"/>
      <c r="GPW81" s="242"/>
      <c r="GPX81" s="242"/>
      <c r="GPY81" s="242"/>
      <c r="GPZ81" s="242"/>
      <c r="GQA81" s="242"/>
      <c r="GQB81" s="242"/>
      <c r="GQC81" s="242"/>
      <c r="GQD81" s="242"/>
      <c r="GQE81" s="242"/>
      <c r="GQF81" s="242"/>
      <c r="GQG81" s="242"/>
      <c r="GQH81" s="242"/>
      <c r="GQI81" s="242"/>
      <c r="GQJ81" s="242"/>
      <c r="GQK81" s="242"/>
      <c r="GQL81" s="242"/>
      <c r="GQM81" s="242"/>
      <c r="GQN81" s="242"/>
      <c r="GQO81" s="242"/>
      <c r="GQP81" s="242"/>
      <c r="GQQ81" s="242"/>
      <c r="GQR81" s="242"/>
      <c r="GQS81" s="242"/>
      <c r="GQT81" s="242"/>
      <c r="GQU81" s="242"/>
      <c r="GQV81" s="242"/>
      <c r="GQW81" s="242"/>
      <c r="GQX81" s="242"/>
      <c r="GQY81" s="242"/>
      <c r="GQZ81" s="242"/>
      <c r="GRA81" s="242"/>
      <c r="GRB81" s="242"/>
      <c r="GRC81" s="242"/>
      <c r="GRD81" s="242"/>
      <c r="GRE81" s="242"/>
      <c r="GRF81" s="242"/>
      <c r="GRG81" s="242"/>
      <c r="GRH81" s="242"/>
      <c r="GRI81" s="242"/>
      <c r="GRJ81" s="242"/>
      <c r="GRK81" s="242"/>
      <c r="GRL81" s="242"/>
      <c r="GRM81" s="242"/>
      <c r="GRN81" s="242"/>
      <c r="GRO81" s="242"/>
      <c r="GRP81" s="242"/>
      <c r="GRQ81" s="242"/>
      <c r="GRR81" s="242"/>
      <c r="GRS81" s="242"/>
      <c r="GRT81" s="242"/>
      <c r="GRU81" s="242"/>
      <c r="GRV81" s="242"/>
      <c r="GRW81" s="242"/>
      <c r="GRX81" s="242"/>
      <c r="GRY81" s="242"/>
      <c r="GRZ81" s="242"/>
      <c r="GSA81" s="242"/>
      <c r="GSB81" s="242"/>
      <c r="GSC81" s="242"/>
      <c r="GSD81" s="242"/>
      <c r="GSE81" s="242"/>
      <c r="GSF81" s="242"/>
      <c r="GSG81" s="242"/>
      <c r="GSH81" s="242"/>
      <c r="GSI81" s="242"/>
      <c r="GSJ81" s="242"/>
      <c r="GSK81" s="242"/>
      <c r="GSL81" s="242"/>
      <c r="GSM81" s="242"/>
      <c r="GSN81" s="242"/>
      <c r="GSO81" s="242"/>
      <c r="GSP81" s="242"/>
      <c r="GSQ81" s="242"/>
      <c r="GSR81" s="242"/>
      <c r="GSS81" s="242"/>
      <c r="GST81" s="242"/>
      <c r="GSU81" s="242"/>
      <c r="GSV81" s="242"/>
      <c r="GSW81" s="242"/>
      <c r="GSX81" s="242"/>
      <c r="GSY81" s="242"/>
      <c r="GSZ81" s="242"/>
      <c r="GTA81" s="242"/>
      <c r="GTB81" s="242"/>
      <c r="GTC81" s="242"/>
      <c r="GTD81" s="242"/>
      <c r="GTE81" s="242"/>
      <c r="GTF81" s="242"/>
      <c r="GTG81" s="242"/>
      <c r="GTH81" s="242"/>
      <c r="GTI81" s="242"/>
      <c r="GTJ81" s="242"/>
      <c r="GTK81" s="242"/>
      <c r="GTL81" s="242"/>
      <c r="GTM81" s="242"/>
      <c r="GTN81" s="242"/>
      <c r="GTO81" s="242"/>
      <c r="GTP81" s="242"/>
      <c r="GTQ81" s="242"/>
      <c r="GTR81" s="242"/>
      <c r="GTS81" s="242"/>
      <c r="GTT81" s="242"/>
      <c r="GTU81" s="242"/>
      <c r="GTV81" s="242"/>
      <c r="GTW81" s="242"/>
      <c r="GTX81" s="242"/>
      <c r="GTY81" s="242"/>
      <c r="GTZ81" s="242"/>
      <c r="GUA81" s="242"/>
      <c r="GUB81" s="242"/>
      <c r="GUC81" s="242"/>
      <c r="GUD81" s="242"/>
      <c r="GUE81" s="242"/>
      <c r="GUF81" s="242"/>
      <c r="GUG81" s="242"/>
      <c r="GUH81" s="242"/>
      <c r="GUI81" s="242"/>
      <c r="GUJ81" s="242"/>
      <c r="GUK81" s="242"/>
      <c r="GUL81" s="242"/>
      <c r="GUM81" s="242"/>
      <c r="GUN81" s="242"/>
      <c r="GUO81" s="242"/>
      <c r="GUP81" s="242"/>
      <c r="GUQ81" s="242"/>
      <c r="GUR81" s="242"/>
      <c r="GUS81" s="242"/>
      <c r="GUT81" s="242"/>
      <c r="GUU81" s="242"/>
      <c r="GUV81" s="242"/>
      <c r="GUW81" s="242"/>
      <c r="GUX81" s="242"/>
      <c r="GUY81" s="242"/>
      <c r="GUZ81" s="242"/>
      <c r="GVA81" s="242"/>
      <c r="GVB81" s="242"/>
      <c r="GVC81" s="242"/>
      <c r="GVD81" s="242"/>
      <c r="GVE81" s="242"/>
      <c r="GVF81" s="242"/>
      <c r="GVG81" s="242"/>
      <c r="GVH81" s="242"/>
      <c r="GVI81" s="242"/>
      <c r="GVJ81" s="242"/>
      <c r="GVK81" s="242"/>
      <c r="GVL81" s="242"/>
      <c r="GVM81" s="242"/>
      <c r="GVN81" s="242"/>
      <c r="GVO81" s="242"/>
      <c r="GVP81" s="242"/>
      <c r="GVQ81" s="242"/>
      <c r="GVR81" s="242"/>
      <c r="GVS81" s="242"/>
      <c r="GVT81" s="242"/>
      <c r="GVU81" s="242"/>
      <c r="GVV81" s="242"/>
      <c r="GVW81" s="242"/>
      <c r="GVX81" s="242"/>
      <c r="GVY81" s="242"/>
      <c r="GVZ81" s="242"/>
      <c r="GWA81" s="242"/>
      <c r="GWB81" s="242"/>
      <c r="GWC81" s="242"/>
      <c r="GWD81" s="242"/>
      <c r="GWE81" s="242"/>
      <c r="GWF81" s="242"/>
      <c r="GWG81" s="242"/>
      <c r="GWH81" s="242"/>
      <c r="GWI81" s="242"/>
      <c r="GWJ81" s="242"/>
      <c r="GWK81" s="242"/>
      <c r="GWL81" s="242"/>
      <c r="GWM81" s="242"/>
      <c r="GWN81" s="242"/>
      <c r="GWO81" s="242"/>
      <c r="GWP81" s="242"/>
      <c r="GWQ81" s="242"/>
      <c r="GWR81" s="242"/>
      <c r="GWS81" s="242"/>
      <c r="GWT81" s="242"/>
      <c r="GWU81" s="242"/>
      <c r="GWV81" s="242"/>
      <c r="GWW81" s="242"/>
      <c r="GWX81" s="242"/>
      <c r="GWY81" s="242"/>
      <c r="GWZ81" s="242"/>
      <c r="GXA81" s="242"/>
      <c r="GXB81" s="242"/>
      <c r="GXC81" s="242"/>
      <c r="GXD81" s="242"/>
      <c r="GXE81" s="242"/>
      <c r="GXF81" s="242"/>
      <c r="GXG81" s="242"/>
      <c r="GXH81" s="242"/>
      <c r="GXI81" s="242"/>
      <c r="GXJ81" s="242"/>
      <c r="GXK81" s="242"/>
      <c r="GXL81" s="242"/>
      <c r="GXM81" s="242"/>
      <c r="GXN81" s="242"/>
      <c r="GXO81" s="242"/>
      <c r="GXP81" s="242"/>
      <c r="GXQ81" s="242"/>
      <c r="GXR81" s="242"/>
      <c r="GXS81" s="242"/>
      <c r="GXT81" s="242"/>
      <c r="GXU81" s="242"/>
      <c r="GXV81" s="242"/>
      <c r="GXW81" s="242"/>
      <c r="GXX81" s="242"/>
      <c r="GXY81" s="242"/>
      <c r="GXZ81" s="242"/>
      <c r="GYA81" s="242"/>
      <c r="GYB81" s="242"/>
      <c r="GYC81" s="242"/>
      <c r="GYD81" s="242"/>
      <c r="GYE81" s="242"/>
      <c r="GYF81" s="242"/>
      <c r="GYG81" s="242"/>
      <c r="GYH81" s="242"/>
      <c r="GYI81" s="242"/>
      <c r="GYJ81" s="242"/>
      <c r="GYK81" s="242"/>
      <c r="GYL81" s="242"/>
      <c r="GYM81" s="242"/>
      <c r="GYN81" s="242"/>
      <c r="GYO81" s="242"/>
      <c r="GYP81" s="242"/>
      <c r="GYQ81" s="242"/>
      <c r="GYR81" s="242"/>
      <c r="GYS81" s="242"/>
      <c r="GYT81" s="242"/>
      <c r="GYU81" s="242"/>
      <c r="GYV81" s="242"/>
      <c r="GYW81" s="242"/>
      <c r="GYX81" s="242"/>
      <c r="GYY81" s="242"/>
      <c r="GYZ81" s="242"/>
      <c r="GZA81" s="242"/>
      <c r="GZB81" s="242"/>
      <c r="GZC81" s="242"/>
      <c r="GZD81" s="242"/>
      <c r="GZE81" s="242"/>
      <c r="GZF81" s="242"/>
      <c r="GZG81" s="242"/>
      <c r="GZH81" s="242"/>
      <c r="GZI81" s="242"/>
      <c r="GZJ81" s="242"/>
      <c r="GZK81" s="242"/>
      <c r="GZL81" s="242"/>
      <c r="GZM81" s="242"/>
      <c r="GZN81" s="242"/>
      <c r="GZO81" s="242"/>
      <c r="GZP81" s="242"/>
      <c r="GZQ81" s="242"/>
      <c r="GZR81" s="242"/>
      <c r="GZS81" s="242"/>
      <c r="GZT81" s="242"/>
      <c r="GZU81" s="242"/>
      <c r="GZV81" s="242"/>
      <c r="GZW81" s="242"/>
      <c r="GZX81" s="242"/>
      <c r="GZY81" s="242"/>
      <c r="GZZ81" s="242"/>
      <c r="HAA81" s="242"/>
      <c r="HAB81" s="242"/>
      <c r="HAC81" s="242"/>
      <c r="HAD81" s="242"/>
      <c r="HAE81" s="242"/>
      <c r="HAF81" s="242"/>
      <c r="HAG81" s="242"/>
      <c r="HAH81" s="242"/>
      <c r="HAI81" s="242"/>
      <c r="HAJ81" s="242"/>
      <c r="HAK81" s="242"/>
      <c r="HAL81" s="242"/>
      <c r="HAM81" s="242"/>
      <c r="HAN81" s="242"/>
      <c r="HAO81" s="242"/>
      <c r="HAP81" s="242"/>
      <c r="HAQ81" s="242"/>
      <c r="HAR81" s="242"/>
      <c r="HAS81" s="242"/>
      <c r="HAT81" s="242"/>
      <c r="HAU81" s="242"/>
      <c r="HAV81" s="242"/>
      <c r="HAW81" s="242"/>
      <c r="HAX81" s="242"/>
      <c r="HAY81" s="242"/>
      <c r="HAZ81" s="242"/>
      <c r="HBA81" s="242"/>
      <c r="HBB81" s="242"/>
      <c r="HBC81" s="242"/>
      <c r="HBD81" s="242"/>
      <c r="HBE81" s="242"/>
      <c r="HBF81" s="242"/>
      <c r="HBG81" s="242"/>
      <c r="HBH81" s="242"/>
      <c r="HBI81" s="242"/>
      <c r="HBJ81" s="242"/>
      <c r="HBK81" s="242"/>
      <c r="HBL81" s="242"/>
      <c r="HBM81" s="242"/>
      <c r="HBN81" s="242"/>
      <c r="HBO81" s="242"/>
      <c r="HBP81" s="242"/>
      <c r="HBQ81" s="242"/>
      <c r="HBR81" s="242"/>
      <c r="HBS81" s="242"/>
      <c r="HBT81" s="242"/>
      <c r="HBU81" s="242"/>
      <c r="HBV81" s="242"/>
      <c r="HBW81" s="242"/>
      <c r="HBX81" s="242"/>
      <c r="HBY81" s="242"/>
      <c r="HBZ81" s="242"/>
      <c r="HCA81" s="242"/>
      <c r="HCB81" s="242"/>
      <c r="HCC81" s="242"/>
      <c r="HCD81" s="242"/>
      <c r="HCE81" s="242"/>
      <c r="HCF81" s="242"/>
      <c r="HCG81" s="242"/>
      <c r="HCH81" s="242"/>
      <c r="HCI81" s="242"/>
      <c r="HCJ81" s="242"/>
      <c r="HCK81" s="242"/>
      <c r="HCL81" s="242"/>
      <c r="HCM81" s="242"/>
      <c r="HCN81" s="242"/>
      <c r="HCO81" s="242"/>
      <c r="HCP81" s="242"/>
      <c r="HCQ81" s="242"/>
      <c r="HCR81" s="242"/>
      <c r="HCS81" s="242"/>
      <c r="HCT81" s="242"/>
      <c r="HCU81" s="242"/>
      <c r="HCV81" s="242"/>
      <c r="HCW81" s="242"/>
      <c r="HCX81" s="242"/>
      <c r="HCY81" s="242"/>
      <c r="HCZ81" s="242"/>
      <c r="HDA81" s="242"/>
      <c r="HDB81" s="242"/>
      <c r="HDC81" s="242"/>
      <c r="HDD81" s="242"/>
      <c r="HDE81" s="242"/>
      <c r="HDF81" s="242"/>
      <c r="HDG81" s="242"/>
      <c r="HDH81" s="242"/>
      <c r="HDI81" s="242"/>
      <c r="HDJ81" s="242"/>
      <c r="HDK81" s="242"/>
      <c r="HDL81" s="242"/>
      <c r="HDM81" s="242"/>
      <c r="HDN81" s="242"/>
      <c r="HDO81" s="242"/>
      <c r="HDP81" s="242"/>
      <c r="HDQ81" s="242"/>
      <c r="HDR81" s="242"/>
      <c r="HDS81" s="242"/>
      <c r="HDT81" s="242"/>
      <c r="HDU81" s="242"/>
      <c r="HDV81" s="242"/>
      <c r="HDW81" s="242"/>
      <c r="HDX81" s="242"/>
      <c r="HDY81" s="242"/>
      <c r="HDZ81" s="242"/>
      <c r="HEA81" s="242"/>
      <c r="HEB81" s="242"/>
      <c r="HEC81" s="242"/>
      <c r="HED81" s="242"/>
      <c r="HEE81" s="242"/>
      <c r="HEF81" s="242"/>
      <c r="HEG81" s="242"/>
      <c r="HEH81" s="242"/>
      <c r="HEI81" s="242"/>
      <c r="HEJ81" s="242"/>
      <c r="HEK81" s="242"/>
      <c r="HEL81" s="242"/>
      <c r="HEM81" s="242"/>
      <c r="HEN81" s="242"/>
      <c r="HEO81" s="242"/>
      <c r="HEP81" s="242"/>
      <c r="HEQ81" s="242"/>
      <c r="HER81" s="242"/>
      <c r="HES81" s="242"/>
      <c r="HET81" s="242"/>
      <c r="HEU81" s="242"/>
      <c r="HEV81" s="242"/>
      <c r="HEW81" s="242"/>
      <c r="HEX81" s="242"/>
      <c r="HEY81" s="242"/>
      <c r="HEZ81" s="242"/>
      <c r="HFA81" s="242"/>
      <c r="HFB81" s="242"/>
      <c r="HFC81" s="242"/>
      <c r="HFD81" s="242"/>
      <c r="HFE81" s="242"/>
      <c r="HFF81" s="242"/>
      <c r="HFG81" s="242"/>
      <c r="HFH81" s="242"/>
      <c r="HFI81" s="242"/>
      <c r="HFJ81" s="242"/>
      <c r="HFK81" s="242"/>
      <c r="HFL81" s="242"/>
      <c r="HFM81" s="242"/>
      <c r="HFN81" s="242"/>
      <c r="HFO81" s="242"/>
      <c r="HFP81" s="242"/>
      <c r="HFQ81" s="242"/>
      <c r="HFR81" s="242"/>
      <c r="HFS81" s="242"/>
      <c r="HFT81" s="242"/>
      <c r="HFU81" s="242"/>
      <c r="HFV81" s="242"/>
      <c r="HFW81" s="242"/>
      <c r="HFX81" s="242"/>
      <c r="HFY81" s="242"/>
      <c r="HFZ81" s="242"/>
      <c r="HGA81" s="242"/>
      <c r="HGB81" s="242"/>
      <c r="HGC81" s="242"/>
      <c r="HGD81" s="242"/>
      <c r="HGE81" s="242"/>
      <c r="HGF81" s="242"/>
      <c r="HGG81" s="242"/>
      <c r="HGH81" s="242"/>
      <c r="HGI81" s="242"/>
      <c r="HGJ81" s="242"/>
      <c r="HGK81" s="242"/>
      <c r="HGL81" s="242"/>
      <c r="HGM81" s="242"/>
      <c r="HGN81" s="242"/>
      <c r="HGO81" s="242"/>
      <c r="HGP81" s="242"/>
      <c r="HGQ81" s="242"/>
      <c r="HGR81" s="242"/>
      <c r="HGS81" s="242"/>
      <c r="HGT81" s="242"/>
      <c r="HGU81" s="242"/>
      <c r="HGV81" s="242"/>
      <c r="HGW81" s="242"/>
      <c r="HGX81" s="242"/>
      <c r="HGY81" s="242"/>
      <c r="HGZ81" s="242"/>
      <c r="HHA81" s="242"/>
      <c r="HHB81" s="242"/>
      <c r="HHC81" s="242"/>
      <c r="HHD81" s="242"/>
      <c r="HHE81" s="242"/>
      <c r="HHF81" s="242"/>
      <c r="HHG81" s="242"/>
      <c r="HHH81" s="242"/>
      <c r="HHI81" s="242"/>
      <c r="HHJ81" s="242"/>
      <c r="HHK81" s="242"/>
      <c r="HHL81" s="242"/>
      <c r="HHM81" s="242"/>
      <c r="HHN81" s="242"/>
      <c r="HHO81" s="242"/>
      <c r="HHP81" s="242"/>
      <c r="HHQ81" s="242"/>
      <c r="HHR81" s="242"/>
      <c r="HHS81" s="242"/>
      <c r="HHT81" s="242"/>
      <c r="HHU81" s="242"/>
      <c r="HHV81" s="242"/>
      <c r="HHW81" s="242"/>
      <c r="HHX81" s="242"/>
      <c r="HHY81" s="242"/>
      <c r="HHZ81" s="242"/>
      <c r="HIA81" s="242"/>
      <c r="HIB81" s="242"/>
      <c r="HIC81" s="242"/>
      <c r="HID81" s="242"/>
      <c r="HIE81" s="242"/>
      <c r="HIF81" s="242"/>
      <c r="HIG81" s="242"/>
      <c r="HIH81" s="242"/>
      <c r="HII81" s="242"/>
      <c r="HIJ81" s="242"/>
      <c r="HIK81" s="242"/>
      <c r="HIL81" s="242"/>
      <c r="HIM81" s="242"/>
      <c r="HIN81" s="242"/>
      <c r="HIO81" s="242"/>
      <c r="HIP81" s="242"/>
      <c r="HIQ81" s="242"/>
      <c r="HIR81" s="242"/>
      <c r="HIS81" s="242"/>
      <c r="HIT81" s="242"/>
      <c r="HIU81" s="242"/>
      <c r="HIV81" s="242"/>
      <c r="HIW81" s="242"/>
      <c r="HIX81" s="242"/>
      <c r="HIY81" s="242"/>
      <c r="HIZ81" s="242"/>
      <c r="HJA81" s="242"/>
      <c r="HJB81" s="242"/>
      <c r="HJC81" s="242"/>
      <c r="HJD81" s="242"/>
      <c r="HJE81" s="242"/>
      <c r="HJF81" s="242"/>
      <c r="HJG81" s="242"/>
      <c r="HJH81" s="242"/>
      <c r="HJI81" s="242"/>
      <c r="HJJ81" s="242"/>
      <c r="HJK81" s="242"/>
      <c r="HJL81" s="242"/>
      <c r="HJM81" s="242"/>
      <c r="HJN81" s="242"/>
      <c r="HJO81" s="242"/>
      <c r="HJP81" s="242"/>
      <c r="HJQ81" s="242"/>
      <c r="HJR81" s="242"/>
      <c r="HJS81" s="242"/>
      <c r="HJT81" s="242"/>
      <c r="HJU81" s="242"/>
      <c r="HJV81" s="242"/>
      <c r="HJW81" s="242"/>
      <c r="HJX81" s="242"/>
      <c r="HJY81" s="242"/>
      <c r="HJZ81" s="242"/>
      <c r="HKA81" s="242"/>
      <c r="HKB81" s="242"/>
      <c r="HKC81" s="242"/>
      <c r="HKD81" s="242"/>
      <c r="HKE81" s="242"/>
      <c r="HKF81" s="242"/>
      <c r="HKG81" s="242"/>
      <c r="HKH81" s="242"/>
      <c r="HKI81" s="242"/>
      <c r="HKJ81" s="242"/>
      <c r="HKK81" s="242"/>
      <c r="HKL81" s="242"/>
      <c r="HKM81" s="242"/>
      <c r="HKN81" s="242"/>
      <c r="HKO81" s="242"/>
      <c r="HKP81" s="242"/>
      <c r="HKQ81" s="242"/>
      <c r="HKR81" s="242"/>
      <c r="HKS81" s="242"/>
      <c r="HKT81" s="242"/>
      <c r="HKU81" s="242"/>
      <c r="HKV81" s="242"/>
      <c r="HKW81" s="242"/>
      <c r="HKX81" s="242"/>
      <c r="HKY81" s="242"/>
      <c r="HKZ81" s="242"/>
      <c r="HLA81" s="242"/>
      <c r="HLB81" s="242"/>
      <c r="HLC81" s="242"/>
      <c r="HLD81" s="242"/>
      <c r="HLE81" s="242"/>
      <c r="HLF81" s="242"/>
      <c r="HLG81" s="242"/>
      <c r="HLH81" s="242"/>
      <c r="HLI81" s="242"/>
      <c r="HLJ81" s="242"/>
      <c r="HLK81" s="242"/>
      <c r="HLL81" s="242"/>
      <c r="HLM81" s="242"/>
      <c r="HLN81" s="242"/>
      <c r="HLO81" s="242"/>
      <c r="HLP81" s="242"/>
      <c r="HLQ81" s="242"/>
      <c r="HLR81" s="242"/>
      <c r="HLS81" s="242"/>
      <c r="HLT81" s="242"/>
      <c r="HLU81" s="242"/>
      <c r="HLV81" s="242"/>
      <c r="HLW81" s="242"/>
      <c r="HLX81" s="242"/>
      <c r="HLY81" s="242"/>
      <c r="HLZ81" s="242"/>
      <c r="HMA81" s="242"/>
      <c r="HMB81" s="242"/>
      <c r="HMC81" s="242"/>
      <c r="HMD81" s="242"/>
      <c r="HME81" s="242"/>
      <c r="HMF81" s="242"/>
      <c r="HMG81" s="242"/>
      <c r="HMH81" s="242"/>
      <c r="HMI81" s="242"/>
      <c r="HMJ81" s="242"/>
      <c r="HMK81" s="242"/>
      <c r="HML81" s="242"/>
      <c r="HMM81" s="242"/>
      <c r="HMN81" s="242"/>
      <c r="HMO81" s="242"/>
      <c r="HMP81" s="242"/>
      <c r="HMQ81" s="242"/>
      <c r="HMR81" s="242"/>
      <c r="HMS81" s="242"/>
      <c r="HMT81" s="242"/>
      <c r="HMU81" s="242"/>
      <c r="HMV81" s="242"/>
      <c r="HMW81" s="242"/>
      <c r="HMX81" s="242"/>
      <c r="HMY81" s="242"/>
      <c r="HMZ81" s="242"/>
      <c r="HNA81" s="242"/>
      <c r="HNB81" s="242"/>
      <c r="HNC81" s="242"/>
      <c r="HND81" s="242"/>
      <c r="HNE81" s="242"/>
      <c r="HNF81" s="242"/>
      <c r="HNG81" s="242"/>
      <c r="HNH81" s="242"/>
      <c r="HNI81" s="242"/>
      <c r="HNJ81" s="242"/>
      <c r="HNK81" s="242"/>
      <c r="HNL81" s="242"/>
      <c r="HNM81" s="242"/>
      <c r="HNN81" s="242"/>
      <c r="HNO81" s="242"/>
      <c r="HNP81" s="242"/>
      <c r="HNQ81" s="242"/>
      <c r="HNR81" s="242"/>
      <c r="HNS81" s="242"/>
      <c r="HNT81" s="242"/>
      <c r="HNU81" s="242"/>
      <c r="HNV81" s="242"/>
      <c r="HNW81" s="242"/>
      <c r="HNX81" s="242"/>
      <c r="HNY81" s="242"/>
      <c r="HNZ81" s="242"/>
      <c r="HOA81" s="242"/>
      <c r="HOB81" s="242"/>
      <c r="HOC81" s="242"/>
      <c r="HOD81" s="242"/>
      <c r="HOE81" s="242"/>
      <c r="HOF81" s="242"/>
      <c r="HOG81" s="242"/>
      <c r="HOH81" s="242"/>
      <c r="HOI81" s="242"/>
      <c r="HOJ81" s="242"/>
      <c r="HOK81" s="242"/>
      <c r="HOL81" s="242"/>
      <c r="HOM81" s="242"/>
      <c r="HON81" s="242"/>
      <c r="HOO81" s="242"/>
      <c r="HOP81" s="242"/>
      <c r="HOQ81" s="242"/>
      <c r="HOR81" s="242"/>
      <c r="HOS81" s="242"/>
      <c r="HOT81" s="242"/>
      <c r="HOU81" s="242"/>
      <c r="HOV81" s="242"/>
      <c r="HOW81" s="242"/>
      <c r="HOX81" s="242"/>
      <c r="HOY81" s="242"/>
      <c r="HOZ81" s="242"/>
      <c r="HPA81" s="242"/>
      <c r="HPB81" s="242"/>
      <c r="HPC81" s="242"/>
      <c r="HPD81" s="242"/>
      <c r="HPE81" s="242"/>
      <c r="HPF81" s="242"/>
      <c r="HPG81" s="242"/>
      <c r="HPH81" s="242"/>
      <c r="HPI81" s="242"/>
      <c r="HPJ81" s="242"/>
      <c r="HPK81" s="242"/>
      <c r="HPL81" s="242"/>
      <c r="HPM81" s="242"/>
      <c r="HPN81" s="242"/>
      <c r="HPO81" s="242"/>
      <c r="HPP81" s="242"/>
      <c r="HPQ81" s="242"/>
      <c r="HPR81" s="242"/>
      <c r="HPS81" s="242"/>
      <c r="HPT81" s="242"/>
      <c r="HPU81" s="242"/>
      <c r="HPV81" s="242"/>
      <c r="HPW81" s="242"/>
      <c r="HPX81" s="242"/>
      <c r="HPY81" s="242"/>
      <c r="HPZ81" s="242"/>
      <c r="HQA81" s="242"/>
      <c r="HQB81" s="242"/>
      <c r="HQC81" s="242"/>
      <c r="HQD81" s="242"/>
      <c r="HQE81" s="242"/>
      <c r="HQF81" s="242"/>
      <c r="HQG81" s="242"/>
      <c r="HQH81" s="242"/>
      <c r="HQI81" s="242"/>
      <c r="HQJ81" s="242"/>
      <c r="HQK81" s="242"/>
      <c r="HQL81" s="242"/>
      <c r="HQM81" s="242"/>
      <c r="HQN81" s="242"/>
      <c r="HQO81" s="242"/>
      <c r="HQP81" s="242"/>
      <c r="HQQ81" s="242"/>
      <c r="HQR81" s="242"/>
      <c r="HQS81" s="242"/>
      <c r="HQT81" s="242"/>
      <c r="HQU81" s="242"/>
      <c r="HQV81" s="242"/>
      <c r="HQW81" s="242"/>
      <c r="HQX81" s="242"/>
      <c r="HQY81" s="242"/>
      <c r="HQZ81" s="242"/>
      <c r="HRA81" s="242"/>
      <c r="HRB81" s="242"/>
      <c r="HRC81" s="242"/>
      <c r="HRD81" s="242"/>
      <c r="HRE81" s="242"/>
      <c r="HRF81" s="242"/>
      <c r="HRG81" s="242"/>
      <c r="HRH81" s="242"/>
      <c r="HRI81" s="242"/>
      <c r="HRJ81" s="242"/>
      <c r="HRK81" s="242"/>
      <c r="HRL81" s="242"/>
      <c r="HRM81" s="242"/>
      <c r="HRN81" s="242"/>
      <c r="HRO81" s="242"/>
      <c r="HRP81" s="242"/>
      <c r="HRQ81" s="242"/>
      <c r="HRR81" s="242"/>
      <c r="HRS81" s="242"/>
      <c r="HRT81" s="242"/>
      <c r="HRU81" s="242"/>
      <c r="HRV81" s="242"/>
      <c r="HRW81" s="242"/>
      <c r="HRX81" s="242"/>
      <c r="HRY81" s="242"/>
      <c r="HRZ81" s="242"/>
      <c r="HSA81" s="242"/>
      <c r="HSB81" s="242"/>
      <c r="HSC81" s="242"/>
      <c r="HSD81" s="242"/>
      <c r="HSE81" s="242"/>
      <c r="HSF81" s="242"/>
      <c r="HSG81" s="242"/>
      <c r="HSH81" s="242"/>
      <c r="HSI81" s="242"/>
      <c r="HSJ81" s="242"/>
      <c r="HSK81" s="242"/>
      <c r="HSL81" s="242"/>
      <c r="HSM81" s="242"/>
      <c r="HSN81" s="242"/>
      <c r="HSO81" s="242"/>
      <c r="HSP81" s="242"/>
      <c r="HSQ81" s="242"/>
      <c r="HSR81" s="242"/>
      <c r="HSS81" s="242"/>
      <c r="HST81" s="242"/>
      <c r="HSU81" s="242"/>
      <c r="HSV81" s="242"/>
      <c r="HSW81" s="242"/>
      <c r="HSX81" s="242"/>
      <c r="HSY81" s="242"/>
      <c r="HSZ81" s="242"/>
      <c r="HTA81" s="242"/>
      <c r="HTB81" s="242"/>
      <c r="HTC81" s="242"/>
      <c r="HTD81" s="242"/>
      <c r="HTE81" s="242"/>
      <c r="HTF81" s="242"/>
      <c r="HTG81" s="242"/>
      <c r="HTH81" s="242"/>
      <c r="HTI81" s="242"/>
      <c r="HTJ81" s="242"/>
      <c r="HTK81" s="242"/>
      <c r="HTL81" s="242"/>
      <c r="HTM81" s="242"/>
      <c r="HTN81" s="242"/>
      <c r="HTO81" s="242"/>
      <c r="HTP81" s="242"/>
      <c r="HTQ81" s="242"/>
      <c r="HTR81" s="242"/>
      <c r="HTS81" s="242"/>
      <c r="HTT81" s="242"/>
      <c r="HTU81" s="242"/>
      <c r="HTV81" s="242"/>
      <c r="HTW81" s="242"/>
      <c r="HTX81" s="242"/>
      <c r="HTY81" s="242"/>
      <c r="HTZ81" s="242"/>
      <c r="HUA81" s="242"/>
      <c r="HUB81" s="242"/>
      <c r="HUC81" s="242"/>
      <c r="HUD81" s="242"/>
      <c r="HUE81" s="242"/>
      <c r="HUF81" s="242"/>
      <c r="HUG81" s="242"/>
      <c r="HUH81" s="242"/>
      <c r="HUI81" s="242"/>
      <c r="HUJ81" s="242"/>
      <c r="HUK81" s="242"/>
      <c r="HUL81" s="242"/>
      <c r="HUM81" s="242"/>
      <c r="HUN81" s="242"/>
      <c r="HUO81" s="242"/>
      <c r="HUP81" s="242"/>
      <c r="HUQ81" s="242"/>
      <c r="HUR81" s="242"/>
      <c r="HUS81" s="242"/>
      <c r="HUT81" s="242"/>
      <c r="HUU81" s="242"/>
      <c r="HUV81" s="242"/>
      <c r="HUW81" s="242"/>
      <c r="HUX81" s="242"/>
      <c r="HUY81" s="242"/>
      <c r="HUZ81" s="242"/>
      <c r="HVA81" s="242"/>
      <c r="HVB81" s="242"/>
      <c r="HVC81" s="242"/>
      <c r="HVD81" s="242"/>
      <c r="HVE81" s="242"/>
      <c r="HVF81" s="242"/>
      <c r="HVG81" s="242"/>
      <c r="HVH81" s="242"/>
      <c r="HVI81" s="242"/>
      <c r="HVJ81" s="242"/>
      <c r="HVK81" s="242"/>
      <c r="HVL81" s="242"/>
      <c r="HVM81" s="242"/>
      <c r="HVN81" s="242"/>
      <c r="HVO81" s="242"/>
      <c r="HVP81" s="242"/>
      <c r="HVQ81" s="242"/>
      <c r="HVR81" s="242"/>
      <c r="HVS81" s="242"/>
      <c r="HVT81" s="242"/>
      <c r="HVU81" s="242"/>
      <c r="HVV81" s="242"/>
      <c r="HVW81" s="242"/>
      <c r="HVX81" s="242"/>
      <c r="HVY81" s="242"/>
      <c r="HVZ81" s="242"/>
      <c r="HWA81" s="242"/>
      <c r="HWB81" s="242"/>
      <c r="HWC81" s="242"/>
      <c r="HWD81" s="242"/>
      <c r="HWE81" s="242"/>
      <c r="HWF81" s="242"/>
      <c r="HWG81" s="242"/>
      <c r="HWH81" s="242"/>
      <c r="HWI81" s="242"/>
      <c r="HWJ81" s="242"/>
      <c r="HWK81" s="242"/>
      <c r="HWL81" s="242"/>
      <c r="HWM81" s="242"/>
      <c r="HWN81" s="242"/>
      <c r="HWO81" s="242"/>
      <c r="HWP81" s="242"/>
      <c r="HWQ81" s="242"/>
      <c r="HWR81" s="242"/>
      <c r="HWS81" s="242"/>
      <c r="HWT81" s="242"/>
      <c r="HWU81" s="242"/>
      <c r="HWV81" s="242"/>
      <c r="HWW81" s="242"/>
      <c r="HWX81" s="242"/>
      <c r="HWY81" s="242"/>
      <c r="HWZ81" s="242"/>
      <c r="HXA81" s="242"/>
      <c r="HXB81" s="242"/>
      <c r="HXC81" s="242"/>
      <c r="HXD81" s="242"/>
      <c r="HXE81" s="242"/>
      <c r="HXF81" s="242"/>
      <c r="HXG81" s="242"/>
      <c r="HXH81" s="242"/>
      <c r="HXI81" s="242"/>
      <c r="HXJ81" s="242"/>
      <c r="HXK81" s="242"/>
      <c r="HXL81" s="242"/>
      <c r="HXM81" s="242"/>
      <c r="HXN81" s="242"/>
      <c r="HXO81" s="242"/>
      <c r="HXP81" s="242"/>
      <c r="HXQ81" s="242"/>
      <c r="HXR81" s="242"/>
      <c r="HXS81" s="242"/>
      <c r="HXT81" s="242"/>
      <c r="HXU81" s="242"/>
      <c r="HXV81" s="242"/>
      <c r="HXW81" s="242"/>
      <c r="HXX81" s="242"/>
      <c r="HXY81" s="242"/>
      <c r="HXZ81" s="242"/>
      <c r="HYA81" s="242"/>
      <c r="HYB81" s="242"/>
      <c r="HYC81" s="242"/>
      <c r="HYD81" s="242"/>
      <c r="HYE81" s="242"/>
      <c r="HYF81" s="242"/>
      <c r="HYG81" s="242"/>
      <c r="HYH81" s="242"/>
      <c r="HYI81" s="242"/>
      <c r="HYJ81" s="242"/>
      <c r="HYK81" s="242"/>
      <c r="HYL81" s="242"/>
      <c r="HYM81" s="242"/>
      <c r="HYN81" s="242"/>
      <c r="HYO81" s="242"/>
      <c r="HYP81" s="242"/>
      <c r="HYQ81" s="242"/>
      <c r="HYR81" s="242"/>
      <c r="HYS81" s="242"/>
      <c r="HYT81" s="242"/>
      <c r="HYU81" s="242"/>
      <c r="HYV81" s="242"/>
      <c r="HYW81" s="242"/>
      <c r="HYX81" s="242"/>
      <c r="HYY81" s="242"/>
      <c r="HYZ81" s="242"/>
      <c r="HZA81" s="242"/>
      <c r="HZB81" s="242"/>
      <c r="HZC81" s="242"/>
      <c r="HZD81" s="242"/>
      <c r="HZE81" s="242"/>
      <c r="HZF81" s="242"/>
      <c r="HZG81" s="242"/>
      <c r="HZH81" s="242"/>
      <c r="HZI81" s="242"/>
      <c r="HZJ81" s="242"/>
      <c r="HZK81" s="242"/>
      <c r="HZL81" s="242"/>
      <c r="HZM81" s="242"/>
      <c r="HZN81" s="242"/>
      <c r="HZO81" s="242"/>
      <c r="HZP81" s="242"/>
      <c r="HZQ81" s="242"/>
      <c r="HZR81" s="242"/>
      <c r="HZS81" s="242"/>
      <c r="HZT81" s="242"/>
      <c r="HZU81" s="242"/>
      <c r="HZV81" s="242"/>
      <c r="HZW81" s="242"/>
      <c r="HZX81" s="242"/>
      <c r="HZY81" s="242"/>
      <c r="HZZ81" s="242"/>
      <c r="IAA81" s="242"/>
      <c r="IAB81" s="242"/>
      <c r="IAC81" s="242"/>
      <c r="IAD81" s="242"/>
      <c r="IAE81" s="242"/>
      <c r="IAF81" s="242"/>
      <c r="IAG81" s="242"/>
      <c r="IAH81" s="242"/>
      <c r="IAI81" s="242"/>
      <c r="IAJ81" s="242"/>
      <c r="IAK81" s="242"/>
      <c r="IAL81" s="242"/>
      <c r="IAM81" s="242"/>
      <c r="IAN81" s="242"/>
      <c r="IAO81" s="242"/>
      <c r="IAP81" s="242"/>
      <c r="IAQ81" s="242"/>
      <c r="IAR81" s="242"/>
      <c r="IAS81" s="242"/>
      <c r="IAT81" s="242"/>
      <c r="IAU81" s="242"/>
      <c r="IAV81" s="242"/>
      <c r="IAW81" s="242"/>
      <c r="IAX81" s="242"/>
      <c r="IAY81" s="242"/>
      <c r="IAZ81" s="242"/>
      <c r="IBA81" s="242"/>
      <c r="IBB81" s="242"/>
      <c r="IBC81" s="242"/>
      <c r="IBD81" s="242"/>
      <c r="IBE81" s="242"/>
      <c r="IBF81" s="242"/>
      <c r="IBG81" s="242"/>
      <c r="IBH81" s="242"/>
      <c r="IBI81" s="242"/>
      <c r="IBJ81" s="242"/>
      <c r="IBK81" s="242"/>
      <c r="IBL81" s="242"/>
      <c r="IBM81" s="242"/>
      <c r="IBN81" s="242"/>
      <c r="IBO81" s="242"/>
      <c r="IBP81" s="242"/>
      <c r="IBQ81" s="242"/>
      <c r="IBR81" s="242"/>
      <c r="IBS81" s="242"/>
      <c r="IBT81" s="242"/>
      <c r="IBU81" s="242"/>
      <c r="IBV81" s="242"/>
      <c r="IBW81" s="242"/>
      <c r="IBX81" s="242"/>
      <c r="IBY81" s="242"/>
      <c r="IBZ81" s="242"/>
      <c r="ICA81" s="242"/>
      <c r="ICB81" s="242"/>
      <c r="ICC81" s="242"/>
      <c r="ICD81" s="242"/>
      <c r="ICE81" s="242"/>
      <c r="ICF81" s="242"/>
      <c r="ICG81" s="242"/>
      <c r="ICH81" s="242"/>
      <c r="ICI81" s="242"/>
      <c r="ICJ81" s="242"/>
      <c r="ICK81" s="242"/>
      <c r="ICL81" s="242"/>
      <c r="ICM81" s="242"/>
      <c r="ICN81" s="242"/>
      <c r="ICO81" s="242"/>
      <c r="ICP81" s="242"/>
      <c r="ICQ81" s="242"/>
      <c r="ICR81" s="242"/>
      <c r="ICS81" s="242"/>
      <c r="ICT81" s="242"/>
      <c r="ICU81" s="242"/>
      <c r="ICV81" s="242"/>
      <c r="ICW81" s="242"/>
      <c r="ICX81" s="242"/>
      <c r="ICY81" s="242"/>
      <c r="ICZ81" s="242"/>
      <c r="IDA81" s="242"/>
      <c r="IDB81" s="242"/>
      <c r="IDC81" s="242"/>
      <c r="IDD81" s="242"/>
      <c r="IDE81" s="242"/>
      <c r="IDF81" s="242"/>
      <c r="IDG81" s="242"/>
      <c r="IDH81" s="242"/>
      <c r="IDI81" s="242"/>
      <c r="IDJ81" s="242"/>
      <c r="IDK81" s="242"/>
      <c r="IDL81" s="242"/>
      <c r="IDM81" s="242"/>
      <c r="IDN81" s="242"/>
      <c r="IDO81" s="242"/>
      <c r="IDP81" s="242"/>
      <c r="IDQ81" s="242"/>
      <c r="IDR81" s="242"/>
      <c r="IDS81" s="242"/>
      <c r="IDT81" s="242"/>
      <c r="IDU81" s="242"/>
      <c r="IDV81" s="242"/>
      <c r="IDW81" s="242"/>
      <c r="IDX81" s="242"/>
      <c r="IDY81" s="242"/>
      <c r="IDZ81" s="242"/>
      <c r="IEA81" s="242"/>
      <c r="IEB81" s="242"/>
      <c r="IEC81" s="242"/>
      <c r="IED81" s="242"/>
      <c r="IEE81" s="242"/>
      <c r="IEF81" s="242"/>
      <c r="IEG81" s="242"/>
      <c r="IEH81" s="242"/>
      <c r="IEI81" s="242"/>
      <c r="IEJ81" s="242"/>
      <c r="IEK81" s="242"/>
      <c r="IEL81" s="242"/>
      <c r="IEM81" s="242"/>
      <c r="IEN81" s="242"/>
      <c r="IEO81" s="242"/>
      <c r="IEP81" s="242"/>
      <c r="IEQ81" s="242"/>
      <c r="IER81" s="242"/>
      <c r="IES81" s="242"/>
      <c r="IET81" s="242"/>
      <c r="IEU81" s="242"/>
      <c r="IEV81" s="242"/>
      <c r="IEW81" s="242"/>
      <c r="IEX81" s="242"/>
      <c r="IEY81" s="242"/>
      <c r="IEZ81" s="242"/>
      <c r="IFA81" s="242"/>
      <c r="IFB81" s="242"/>
      <c r="IFC81" s="242"/>
      <c r="IFD81" s="242"/>
      <c r="IFE81" s="242"/>
      <c r="IFF81" s="242"/>
      <c r="IFG81" s="242"/>
      <c r="IFH81" s="242"/>
      <c r="IFI81" s="242"/>
      <c r="IFJ81" s="242"/>
      <c r="IFK81" s="242"/>
      <c r="IFL81" s="242"/>
      <c r="IFM81" s="242"/>
      <c r="IFN81" s="242"/>
      <c r="IFO81" s="242"/>
      <c r="IFP81" s="242"/>
      <c r="IFQ81" s="242"/>
      <c r="IFR81" s="242"/>
      <c r="IFS81" s="242"/>
      <c r="IFT81" s="242"/>
      <c r="IFU81" s="242"/>
      <c r="IFV81" s="242"/>
      <c r="IFW81" s="242"/>
      <c r="IFX81" s="242"/>
      <c r="IFY81" s="242"/>
      <c r="IFZ81" s="242"/>
      <c r="IGA81" s="242"/>
      <c r="IGB81" s="242"/>
      <c r="IGC81" s="242"/>
      <c r="IGD81" s="242"/>
      <c r="IGE81" s="242"/>
      <c r="IGF81" s="242"/>
      <c r="IGG81" s="242"/>
      <c r="IGH81" s="242"/>
      <c r="IGI81" s="242"/>
      <c r="IGJ81" s="242"/>
      <c r="IGK81" s="242"/>
      <c r="IGL81" s="242"/>
      <c r="IGM81" s="242"/>
      <c r="IGN81" s="242"/>
      <c r="IGO81" s="242"/>
      <c r="IGP81" s="242"/>
      <c r="IGQ81" s="242"/>
      <c r="IGR81" s="242"/>
      <c r="IGS81" s="242"/>
      <c r="IGT81" s="242"/>
      <c r="IGU81" s="242"/>
      <c r="IGV81" s="242"/>
      <c r="IGW81" s="242"/>
      <c r="IGX81" s="242"/>
      <c r="IGY81" s="242"/>
      <c r="IGZ81" s="242"/>
      <c r="IHA81" s="242"/>
      <c r="IHB81" s="242"/>
      <c r="IHC81" s="242"/>
      <c r="IHD81" s="242"/>
      <c r="IHE81" s="242"/>
      <c r="IHF81" s="242"/>
      <c r="IHG81" s="242"/>
      <c r="IHH81" s="242"/>
      <c r="IHI81" s="242"/>
      <c r="IHJ81" s="242"/>
      <c r="IHK81" s="242"/>
      <c r="IHL81" s="242"/>
      <c r="IHM81" s="242"/>
      <c r="IHN81" s="242"/>
      <c r="IHO81" s="242"/>
      <c r="IHP81" s="242"/>
      <c r="IHQ81" s="242"/>
      <c r="IHR81" s="242"/>
      <c r="IHS81" s="242"/>
      <c r="IHT81" s="242"/>
      <c r="IHU81" s="242"/>
      <c r="IHV81" s="242"/>
      <c r="IHW81" s="242"/>
      <c r="IHX81" s="242"/>
      <c r="IHY81" s="242"/>
      <c r="IHZ81" s="242"/>
      <c r="IIA81" s="242"/>
      <c r="IIB81" s="242"/>
      <c r="IIC81" s="242"/>
      <c r="IID81" s="242"/>
      <c r="IIE81" s="242"/>
      <c r="IIF81" s="242"/>
      <c r="IIG81" s="242"/>
      <c r="IIH81" s="242"/>
      <c r="III81" s="242"/>
      <c r="IIJ81" s="242"/>
      <c r="IIK81" s="242"/>
      <c r="IIL81" s="242"/>
      <c r="IIM81" s="242"/>
      <c r="IIN81" s="242"/>
      <c r="IIO81" s="242"/>
      <c r="IIP81" s="242"/>
      <c r="IIQ81" s="242"/>
      <c r="IIR81" s="242"/>
      <c r="IIS81" s="242"/>
      <c r="IIT81" s="242"/>
      <c r="IIU81" s="242"/>
      <c r="IIV81" s="242"/>
      <c r="IIW81" s="242"/>
      <c r="IIX81" s="242"/>
      <c r="IIY81" s="242"/>
      <c r="IIZ81" s="242"/>
      <c r="IJA81" s="242"/>
      <c r="IJB81" s="242"/>
      <c r="IJC81" s="242"/>
      <c r="IJD81" s="242"/>
      <c r="IJE81" s="242"/>
      <c r="IJF81" s="242"/>
      <c r="IJG81" s="242"/>
      <c r="IJH81" s="242"/>
      <c r="IJI81" s="242"/>
      <c r="IJJ81" s="242"/>
      <c r="IJK81" s="242"/>
      <c r="IJL81" s="242"/>
      <c r="IJM81" s="242"/>
      <c r="IJN81" s="242"/>
      <c r="IJO81" s="242"/>
      <c r="IJP81" s="242"/>
      <c r="IJQ81" s="242"/>
      <c r="IJR81" s="242"/>
      <c r="IJS81" s="242"/>
      <c r="IJT81" s="242"/>
      <c r="IJU81" s="242"/>
      <c r="IJV81" s="242"/>
      <c r="IJW81" s="242"/>
      <c r="IJX81" s="242"/>
      <c r="IJY81" s="242"/>
      <c r="IJZ81" s="242"/>
      <c r="IKA81" s="242"/>
      <c r="IKB81" s="242"/>
      <c r="IKC81" s="242"/>
      <c r="IKD81" s="242"/>
      <c r="IKE81" s="242"/>
      <c r="IKF81" s="242"/>
      <c r="IKG81" s="242"/>
      <c r="IKH81" s="242"/>
      <c r="IKI81" s="242"/>
      <c r="IKJ81" s="242"/>
      <c r="IKK81" s="242"/>
      <c r="IKL81" s="242"/>
      <c r="IKM81" s="242"/>
      <c r="IKN81" s="242"/>
      <c r="IKO81" s="242"/>
      <c r="IKP81" s="242"/>
      <c r="IKQ81" s="242"/>
      <c r="IKR81" s="242"/>
      <c r="IKS81" s="242"/>
      <c r="IKT81" s="242"/>
      <c r="IKU81" s="242"/>
      <c r="IKV81" s="242"/>
      <c r="IKW81" s="242"/>
      <c r="IKX81" s="242"/>
      <c r="IKY81" s="242"/>
      <c r="IKZ81" s="242"/>
      <c r="ILA81" s="242"/>
      <c r="ILB81" s="242"/>
      <c r="ILC81" s="242"/>
      <c r="ILD81" s="242"/>
      <c r="ILE81" s="242"/>
      <c r="ILF81" s="242"/>
      <c r="ILG81" s="242"/>
      <c r="ILH81" s="242"/>
      <c r="ILI81" s="242"/>
      <c r="ILJ81" s="242"/>
      <c r="ILK81" s="242"/>
      <c r="ILL81" s="242"/>
      <c r="ILM81" s="242"/>
      <c r="ILN81" s="242"/>
      <c r="ILO81" s="242"/>
      <c r="ILP81" s="242"/>
      <c r="ILQ81" s="242"/>
      <c r="ILR81" s="242"/>
      <c r="ILS81" s="242"/>
      <c r="ILT81" s="242"/>
      <c r="ILU81" s="242"/>
      <c r="ILV81" s="242"/>
      <c r="ILW81" s="242"/>
      <c r="ILX81" s="242"/>
      <c r="ILY81" s="242"/>
      <c r="ILZ81" s="242"/>
      <c r="IMA81" s="242"/>
      <c r="IMB81" s="242"/>
      <c r="IMC81" s="242"/>
      <c r="IMD81" s="242"/>
      <c r="IME81" s="242"/>
      <c r="IMF81" s="242"/>
      <c r="IMG81" s="242"/>
      <c r="IMH81" s="242"/>
      <c r="IMI81" s="242"/>
      <c r="IMJ81" s="242"/>
      <c r="IMK81" s="242"/>
      <c r="IML81" s="242"/>
      <c r="IMM81" s="242"/>
      <c r="IMN81" s="242"/>
      <c r="IMO81" s="242"/>
      <c r="IMP81" s="242"/>
      <c r="IMQ81" s="242"/>
      <c r="IMR81" s="242"/>
      <c r="IMS81" s="242"/>
      <c r="IMT81" s="242"/>
      <c r="IMU81" s="242"/>
      <c r="IMV81" s="242"/>
      <c r="IMW81" s="242"/>
      <c r="IMX81" s="242"/>
      <c r="IMY81" s="242"/>
      <c r="IMZ81" s="242"/>
      <c r="INA81" s="242"/>
      <c r="INB81" s="242"/>
      <c r="INC81" s="242"/>
      <c r="IND81" s="242"/>
      <c r="INE81" s="242"/>
      <c r="INF81" s="242"/>
      <c r="ING81" s="242"/>
      <c r="INH81" s="242"/>
      <c r="INI81" s="242"/>
      <c r="INJ81" s="242"/>
      <c r="INK81" s="242"/>
      <c r="INL81" s="242"/>
      <c r="INM81" s="242"/>
      <c r="INN81" s="242"/>
      <c r="INO81" s="242"/>
      <c r="INP81" s="242"/>
      <c r="INQ81" s="242"/>
      <c r="INR81" s="242"/>
      <c r="INS81" s="242"/>
      <c r="INT81" s="242"/>
      <c r="INU81" s="242"/>
      <c r="INV81" s="242"/>
      <c r="INW81" s="242"/>
      <c r="INX81" s="242"/>
      <c r="INY81" s="242"/>
      <c r="INZ81" s="242"/>
      <c r="IOA81" s="242"/>
      <c r="IOB81" s="242"/>
      <c r="IOC81" s="242"/>
      <c r="IOD81" s="242"/>
      <c r="IOE81" s="242"/>
      <c r="IOF81" s="242"/>
      <c r="IOG81" s="242"/>
      <c r="IOH81" s="242"/>
      <c r="IOI81" s="242"/>
      <c r="IOJ81" s="242"/>
      <c r="IOK81" s="242"/>
      <c r="IOL81" s="242"/>
      <c r="IOM81" s="242"/>
      <c r="ION81" s="242"/>
      <c r="IOO81" s="242"/>
      <c r="IOP81" s="242"/>
      <c r="IOQ81" s="242"/>
      <c r="IOR81" s="242"/>
      <c r="IOS81" s="242"/>
      <c r="IOT81" s="242"/>
      <c r="IOU81" s="242"/>
      <c r="IOV81" s="242"/>
      <c r="IOW81" s="242"/>
      <c r="IOX81" s="242"/>
      <c r="IOY81" s="242"/>
      <c r="IOZ81" s="242"/>
      <c r="IPA81" s="242"/>
      <c r="IPB81" s="242"/>
      <c r="IPC81" s="242"/>
      <c r="IPD81" s="242"/>
      <c r="IPE81" s="242"/>
      <c r="IPF81" s="242"/>
      <c r="IPG81" s="242"/>
      <c r="IPH81" s="242"/>
      <c r="IPI81" s="242"/>
      <c r="IPJ81" s="242"/>
      <c r="IPK81" s="242"/>
      <c r="IPL81" s="242"/>
      <c r="IPM81" s="242"/>
      <c r="IPN81" s="242"/>
      <c r="IPO81" s="242"/>
      <c r="IPP81" s="242"/>
      <c r="IPQ81" s="242"/>
      <c r="IPR81" s="242"/>
      <c r="IPS81" s="242"/>
      <c r="IPT81" s="242"/>
      <c r="IPU81" s="242"/>
      <c r="IPV81" s="242"/>
      <c r="IPW81" s="242"/>
      <c r="IPX81" s="242"/>
      <c r="IPY81" s="242"/>
      <c r="IPZ81" s="242"/>
      <c r="IQA81" s="242"/>
      <c r="IQB81" s="242"/>
      <c r="IQC81" s="242"/>
      <c r="IQD81" s="242"/>
      <c r="IQE81" s="242"/>
      <c r="IQF81" s="242"/>
      <c r="IQG81" s="242"/>
      <c r="IQH81" s="242"/>
      <c r="IQI81" s="242"/>
      <c r="IQJ81" s="242"/>
      <c r="IQK81" s="242"/>
      <c r="IQL81" s="242"/>
      <c r="IQM81" s="242"/>
      <c r="IQN81" s="242"/>
      <c r="IQO81" s="242"/>
      <c r="IQP81" s="242"/>
      <c r="IQQ81" s="242"/>
      <c r="IQR81" s="242"/>
      <c r="IQS81" s="242"/>
      <c r="IQT81" s="242"/>
      <c r="IQU81" s="242"/>
      <c r="IQV81" s="242"/>
      <c r="IQW81" s="242"/>
      <c r="IQX81" s="242"/>
      <c r="IQY81" s="242"/>
      <c r="IQZ81" s="242"/>
      <c r="IRA81" s="242"/>
      <c r="IRB81" s="242"/>
      <c r="IRC81" s="242"/>
      <c r="IRD81" s="242"/>
      <c r="IRE81" s="242"/>
      <c r="IRF81" s="242"/>
      <c r="IRG81" s="242"/>
      <c r="IRH81" s="242"/>
      <c r="IRI81" s="242"/>
      <c r="IRJ81" s="242"/>
      <c r="IRK81" s="242"/>
      <c r="IRL81" s="242"/>
      <c r="IRM81" s="242"/>
      <c r="IRN81" s="242"/>
      <c r="IRO81" s="242"/>
      <c r="IRP81" s="242"/>
      <c r="IRQ81" s="242"/>
      <c r="IRR81" s="242"/>
      <c r="IRS81" s="242"/>
      <c r="IRT81" s="242"/>
      <c r="IRU81" s="242"/>
      <c r="IRV81" s="242"/>
      <c r="IRW81" s="242"/>
      <c r="IRX81" s="242"/>
      <c r="IRY81" s="242"/>
      <c r="IRZ81" s="242"/>
      <c r="ISA81" s="242"/>
      <c r="ISB81" s="242"/>
      <c r="ISC81" s="242"/>
      <c r="ISD81" s="242"/>
      <c r="ISE81" s="242"/>
      <c r="ISF81" s="242"/>
      <c r="ISG81" s="242"/>
      <c r="ISH81" s="242"/>
      <c r="ISI81" s="242"/>
      <c r="ISJ81" s="242"/>
      <c r="ISK81" s="242"/>
      <c r="ISL81" s="242"/>
      <c r="ISM81" s="242"/>
      <c r="ISN81" s="242"/>
      <c r="ISO81" s="242"/>
      <c r="ISP81" s="242"/>
      <c r="ISQ81" s="242"/>
      <c r="ISR81" s="242"/>
      <c r="ISS81" s="242"/>
      <c r="IST81" s="242"/>
      <c r="ISU81" s="242"/>
      <c r="ISV81" s="242"/>
      <c r="ISW81" s="242"/>
      <c r="ISX81" s="242"/>
      <c r="ISY81" s="242"/>
      <c r="ISZ81" s="242"/>
      <c r="ITA81" s="242"/>
      <c r="ITB81" s="242"/>
      <c r="ITC81" s="242"/>
      <c r="ITD81" s="242"/>
      <c r="ITE81" s="242"/>
      <c r="ITF81" s="242"/>
      <c r="ITG81" s="242"/>
      <c r="ITH81" s="242"/>
      <c r="ITI81" s="242"/>
      <c r="ITJ81" s="242"/>
      <c r="ITK81" s="242"/>
      <c r="ITL81" s="242"/>
      <c r="ITM81" s="242"/>
      <c r="ITN81" s="242"/>
      <c r="ITO81" s="242"/>
      <c r="ITP81" s="242"/>
      <c r="ITQ81" s="242"/>
      <c r="ITR81" s="242"/>
      <c r="ITS81" s="242"/>
      <c r="ITT81" s="242"/>
      <c r="ITU81" s="242"/>
      <c r="ITV81" s="242"/>
      <c r="ITW81" s="242"/>
      <c r="ITX81" s="242"/>
      <c r="ITY81" s="242"/>
      <c r="ITZ81" s="242"/>
      <c r="IUA81" s="242"/>
      <c r="IUB81" s="242"/>
      <c r="IUC81" s="242"/>
      <c r="IUD81" s="242"/>
      <c r="IUE81" s="242"/>
      <c r="IUF81" s="242"/>
      <c r="IUG81" s="242"/>
      <c r="IUH81" s="242"/>
      <c r="IUI81" s="242"/>
      <c r="IUJ81" s="242"/>
      <c r="IUK81" s="242"/>
      <c r="IUL81" s="242"/>
      <c r="IUM81" s="242"/>
      <c r="IUN81" s="242"/>
      <c r="IUO81" s="242"/>
      <c r="IUP81" s="242"/>
      <c r="IUQ81" s="242"/>
      <c r="IUR81" s="242"/>
      <c r="IUS81" s="242"/>
      <c r="IUT81" s="242"/>
      <c r="IUU81" s="242"/>
      <c r="IUV81" s="242"/>
      <c r="IUW81" s="242"/>
      <c r="IUX81" s="242"/>
      <c r="IUY81" s="242"/>
      <c r="IUZ81" s="242"/>
      <c r="IVA81" s="242"/>
      <c r="IVB81" s="242"/>
      <c r="IVC81" s="242"/>
      <c r="IVD81" s="242"/>
      <c r="IVE81" s="242"/>
      <c r="IVF81" s="242"/>
      <c r="IVG81" s="242"/>
      <c r="IVH81" s="242"/>
      <c r="IVI81" s="242"/>
      <c r="IVJ81" s="242"/>
      <c r="IVK81" s="242"/>
      <c r="IVL81" s="242"/>
      <c r="IVM81" s="242"/>
      <c r="IVN81" s="242"/>
      <c r="IVO81" s="242"/>
      <c r="IVP81" s="242"/>
      <c r="IVQ81" s="242"/>
      <c r="IVR81" s="242"/>
      <c r="IVS81" s="242"/>
      <c r="IVT81" s="242"/>
      <c r="IVU81" s="242"/>
      <c r="IVV81" s="242"/>
      <c r="IVW81" s="242"/>
      <c r="IVX81" s="242"/>
      <c r="IVY81" s="242"/>
      <c r="IVZ81" s="242"/>
      <c r="IWA81" s="242"/>
      <c r="IWB81" s="242"/>
      <c r="IWC81" s="242"/>
      <c r="IWD81" s="242"/>
      <c r="IWE81" s="242"/>
      <c r="IWF81" s="242"/>
      <c r="IWG81" s="242"/>
      <c r="IWH81" s="242"/>
      <c r="IWI81" s="242"/>
      <c r="IWJ81" s="242"/>
      <c r="IWK81" s="242"/>
      <c r="IWL81" s="242"/>
      <c r="IWM81" s="242"/>
      <c r="IWN81" s="242"/>
      <c r="IWO81" s="242"/>
      <c r="IWP81" s="242"/>
      <c r="IWQ81" s="242"/>
      <c r="IWR81" s="242"/>
      <c r="IWS81" s="242"/>
      <c r="IWT81" s="242"/>
      <c r="IWU81" s="242"/>
      <c r="IWV81" s="242"/>
      <c r="IWW81" s="242"/>
      <c r="IWX81" s="242"/>
      <c r="IWY81" s="242"/>
      <c r="IWZ81" s="242"/>
      <c r="IXA81" s="242"/>
      <c r="IXB81" s="242"/>
      <c r="IXC81" s="242"/>
      <c r="IXD81" s="242"/>
      <c r="IXE81" s="242"/>
      <c r="IXF81" s="242"/>
      <c r="IXG81" s="242"/>
      <c r="IXH81" s="242"/>
      <c r="IXI81" s="242"/>
      <c r="IXJ81" s="242"/>
      <c r="IXK81" s="242"/>
      <c r="IXL81" s="242"/>
      <c r="IXM81" s="242"/>
      <c r="IXN81" s="242"/>
      <c r="IXO81" s="242"/>
      <c r="IXP81" s="242"/>
      <c r="IXQ81" s="242"/>
      <c r="IXR81" s="242"/>
      <c r="IXS81" s="242"/>
      <c r="IXT81" s="242"/>
      <c r="IXU81" s="242"/>
      <c r="IXV81" s="242"/>
      <c r="IXW81" s="242"/>
      <c r="IXX81" s="242"/>
      <c r="IXY81" s="242"/>
      <c r="IXZ81" s="242"/>
      <c r="IYA81" s="242"/>
      <c r="IYB81" s="242"/>
      <c r="IYC81" s="242"/>
      <c r="IYD81" s="242"/>
      <c r="IYE81" s="242"/>
      <c r="IYF81" s="242"/>
      <c r="IYG81" s="242"/>
      <c r="IYH81" s="242"/>
      <c r="IYI81" s="242"/>
      <c r="IYJ81" s="242"/>
      <c r="IYK81" s="242"/>
      <c r="IYL81" s="242"/>
      <c r="IYM81" s="242"/>
      <c r="IYN81" s="242"/>
      <c r="IYO81" s="242"/>
      <c r="IYP81" s="242"/>
      <c r="IYQ81" s="242"/>
      <c r="IYR81" s="242"/>
      <c r="IYS81" s="242"/>
      <c r="IYT81" s="242"/>
      <c r="IYU81" s="242"/>
      <c r="IYV81" s="242"/>
      <c r="IYW81" s="242"/>
      <c r="IYX81" s="242"/>
      <c r="IYY81" s="242"/>
      <c r="IYZ81" s="242"/>
      <c r="IZA81" s="242"/>
      <c r="IZB81" s="242"/>
      <c r="IZC81" s="242"/>
      <c r="IZD81" s="242"/>
      <c r="IZE81" s="242"/>
      <c r="IZF81" s="242"/>
      <c r="IZG81" s="242"/>
      <c r="IZH81" s="242"/>
      <c r="IZI81" s="242"/>
      <c r="IZJ81" s="242"/>
      <c r="IZK81" s="242"/>
      <c r="IZL81" s="242"/>
      <c r="IZM81" s="242"/>
      <c r="IZN81" s="242"/>
      <c r="IZO81" s="242"/>
      <c r="IZP81" s="242"/>
      <c r="IZQ81" s="242"/>
      <c r="IZR81" s="242"/>
      <c r="IZS81" s="242"/>
      <c r="IZT81" s="242"/>
      <c r="IZU81" s="242"/>
      <c r="IZV81" s="242"/>
      <c r="IZW81" s="242"/>
      <c r="IZX81" s="242"/>
      <c r="IZY81" s="242"/>
      <c r="IZZ81" s="242"/>
      <c r="JAA81" s="242"/>
      <c r="JAB81" s="242"/>
      <c r="JAC81" s="242"/>
      <c r="JAD81" s="242"/>
      <c r="JAE81" s="242"/>
      <c r="JAF81" s="242"/>
      <c r="JAG81" s="242"/>
      <c r="JAH81" s="242"/>
      <c r="JAI81" s="242"/>
      <c r="JAJ81" s="242"/>
      <c r="JAK81" s="242"/>
      <c r="JAL81" s="242"/>
      <c r="JAM81" s="242"/>
      <c r="JAN81" s="242"/>
      <c r="JAO81" s="242"/>
      <c r="JAP81" s="242"/>
      <c r="JAQ81" s="242"/>
      <c r="JAR81" s="242"/>
      <c r="JAS81" s="242"/>
      <c r="JAT81" s="242"/>
      <c r="JAU81" s="242"/>
      <c r="JAV81" s="242"/>
      <c r="JAW81" s="242"/>
      <c r="JAX81" s="242"/>
      <c r="JAY81" s="242"/>
      <c r="JAZ81" s="242"/>
      <c r="JBA81" s="242"/>
      <c r="JBB81" s="242"/>
      <c r="JBC81" s="242"/>
      <c r="JBD81" s="242"/>
      <c r="JBE81" s="242"/>
      <c r="JBF81" s="242"/>
      <c r="JBG81" s="242"/>
      <c r="JBH81" s="242"/>
      <c r="JBI81" s="242"/>
      <c r="JBJ81" s="242"/>
      <c r="JBK81" s="242"/>
      <c r="JBL81" s="242"/>
      <c r="JBM81" s="242"/>
      <c r="JBN81" s="242"/>
      <c r="JBO81" s="242"/>
      <c r="JBP81" s="242"/>
      <c r="JBQ81" s="242"/>
      <c r="JBR81" s="242"/>
      <c r="JBS81" s="242"/>
      <c r="JBT81" s="242"/>
      <c r="JBU81" s="242"/>
      <c r="JBV81" s="242"/>
      <c r="JBW81" s="242"/>
      <c r="JBX81" s="242"/>
      <c r="JBY81" s="242"/>
      <c r="JBZ81" s="242"/>
      <c r="JCA81" s="242"/>
      <c r="JCB81" s="242"/>
      <c r="JCC81" s="242"/>
      <c r="JCD81" s="242"/>
      <c r="JCE81" s="242"/>
      <c r="JCF81" s="242"/>
      <c r="JCG81" s="242"/>
      <c r="JCH81" s="242"/>
      <c r="JCI81" s="242"/>
      <c r="JCJ81" s="242"/>
      <c r="JCK81" s="242"/>
      <c r="JCL81" s="242"/>
      <c r="JCM81" s="242"/>
      <c r="JCN81" s="242"/>
      <c r="JCO81" s="242"/>
      <c r="JCP81" s="242"/>
      <c r="JCQ81" s="242"/>
      <c r="JCR81" s="242"/>
      <c r="JCS81" s="242"/>
      <c r="JCT81" s="242"/>
      <c r="JCU81" s="242"/>
      <c r="JCV81" s="242"/>
      <c r="JCW81" s="242"/>
      <c r="JCX81" s="242"/>
      <c r="JCY81" s="242"/>
      <c r="JCZ81" s="242"/>
      <c r="JDA81" s="242"/>
      <c r="JDB81" s="242"/>
      <c r="JDC81" s="242"/>
      <c r="JDD81" s="242"/>
      <c r="JDE81" s="242"/>
      <c r="JDF81" s="242"/>
      <c r="JDG81" s="242"/>
      <c r="JDH81" s="242"/>
      <c r="JDI81" s="242"/>
      <c r="JDJ81" s="242"/>
      <c r="JDK81" s="242"/>
      <c r="JDL81" s="242"/>
      <c r="JDM81" s="242"/>
      <c r="JDN81" s="242"/>
      <c r="JDO81" s="242"/>
      <c r="JDP81" s="242"/>
      <c r="JDQ81" s="242"/>
      <c r="JDR81" s="242"/>
      <c r="JDS81" s="242"/>
      <c r="JDT81" s="242"/>
      <c r="JDU81" s="242"/>
      <c r="JDV81" s="242"/>
      <c r="JDW81" s="242"/>
      <c r="JDX81" s="242"/>
      <c r="JDY81" s="242"/>
      <c r="JDZ81" s="242"/>
      <c r="JEA81" s="242"/>
      <c r="JEB81" s="242"/>
      <c r="JEC81" s="242"/>
      <c r="JED81" s="242"/>
      <c r="JEE81" s="242"/>
      <c r="JEF81" s="242"/>
      <c r="JEG81" s="242"/>
      <c r="JEH81" s="242"/>
      <c r="JEI81" s="242"/>
      <c r="JEJ81" s="242"/>
      <c r="JEK81" s="242"/>
      <c r="JEL81" s="242"/>
      <c r="JEM81" s="242"/>
      <c r="JEN81" s="242"/>
      <c r="JEO81" s="242"/>
      <c r="JEP81" s="242"/>
      <c r="JEQ81" s="242"/>
      <c r="JER81" s="242"/>
      <c r="JES81" s="242"/>
      <c r="JET81" s="242"/>
      <c r="JEU81" s="242"/>
      <c r="JEV81" s="242"/>
      <c r="JEW81" s="242"/>
      <c r="JEX81" s="242"/>
      <c r="JEY81" s="242"/>
      <c r="JEZ81" s="242"/>
      <c r="JFA81" s="242"/>
      <c r="JFB81" s="242"/>
      <c r="JFC81" s="242"/>
      <c r="JFD81" s="242"/>
      <c r="JFE81" s="242"/>
      <c r="JFF81" s="242"/>
      <c r="JFG81" s="242"/>
      <c r="JFH81" s="242"/>
      <c r="JFI81" s="242"/>
      <c r="JFJ81" s="242"/>
      <c r="JFK81" s="242"/>
      <c r="JFL81" s="242"/>
      <c r="JFM81" s="242"/>
      <c r="JFN81" s="242"/>
      <c r="JFO81" s="242"/>
      <c r="JFP81" s="242"/>
      <c r="JFQ81" s="242"/>
      <c r="JFR81" s="242"/>
      <c r="JFS81" s="242"/>
      <c r="JFT81" s="242"/>
      <c r="JFU81" s="242"/>
      <c r="JFV81" s="242"/>
      <c r="JFW81" s="242"/>
      <c r="JFX81" s="242"/>
      <c r="JFY81" s="242"/>
      <c r="JFZ81" s="242"/>
      <c r="JGA81" s="242"/>
      <c r="JGB81" s="242"/>
      <c r="JGC81" s="242"/>
      <c r="JGD81" s="242"/>
      <c r="JGE81" s="242"/>
      <c r="JGF81" s="242"/>
      <c r="JGG81" s="242"/>
      <c r="JGH81" s="242"/>
      <c r="JGI81" s="242"/>
      <c r="JGJ81" s="242"/>
      <c r="JGK81" s="242"/>
      <c r="JGL81" s="242"/>
      <c r="JGM81" s="242"/>
      <c r="JGN81" s="242"/>
      <c r="JGO81" s="242"/>
      <c r="JGP81" s="242"/>
      <c r="JGQ81" s="242"/>
      <c r="JGR81" s="242"/>
      <c r="JGS81" s="242"/>
      <c r="JGT81" s="242"/>
      <c r="JGU81" s="242"/>
      <c r="JGV81" s="242"/>
      <c r="JGW81" s="242"/>
      <c r="JGX81" s="242"/>
      <c r="JGY81" s="242"/>
      <c r="JGZ81" s="242"/>
      <c r="JHA81" s="242"/>
      <c r="JHB81" s="242"/>
      <c r="JHC81" s="242"/>
      <c r="JHD81" s="242"/>
      <c r="JHE81" s="242"/>
      <c r="JHF81" s="242"/>
      <c r="JHG81" s="242"/>
      <c r="JHH81" s="242"/>
      <c r="JHI81" s="242"/>
      <c r="JHJ81" s="242"/>
      <c r="JHK81" s="242"/>
      <c r="JHL81" s="242"/>
      <c r="JHM81" s="242"/>
      <c r="JHN81" s="242"/>
      <c r="JHO81" s="242"/>
      <c r="JHP81" s="242"/>
      <c r="JHQ81" s="242"/>
      <c r="JHR81" s="242"/>
      <c r="JHS81" s="242"/>
      <c r="JHT81" s="242"/>
      <c r="JHU81" s="242"/>
      <c r="JHV81" s="242"/>
      <c r="JHW81" s="242"/>
      <c r="JHX81" s="242"/>
      <c r="JHY81" s="242"/>
      <c r="JHZ81" s="242"/>
      <c r="JIA81" s="242"/>
      <c r="JIB81" s="242"/>
      <c r="JIC81" s="242"/>
      <c r="JID81" s="242"/>
      <c r="JIE81" s="242"/>
      <c r="JIF81" s="242"/>
      <c r="JIG81" s="242"/>
      <c r="JIH81" s="242"/>
      <c r="JII81" s="242"/>
      <c r="JIJ81" s="242"/>
      <c r="JIK81" s="242"/>
      <c r="JIL81" s="242"/>
      <c r="JIM81" s="242"/>
      <c r="JIN81" s="242"/>
      <c r="JIO81" s="242"/>
      <c r="JIP81" s="242"/>
      <c r="JIQ81" s="242"/>
      <c r="JIR81" s="242"/>
      <c r="JIS81" s="242"/>
      <c r="JIT81" s="242"/>
      <c r="JIU81" s="242"/>
      <c r="JIV81" s="242"/>
      <c r="JIW81" s="242"/>
      <c r="JIX81" s="242"/>
      <c r="JIY81" s="242"/>
      <c r="JIZ81" s="242"/>
      <c r="JJA81" s="242"/>
      <c r="JJB81" s="242"/>
      <c r="JJC81" s="242"/>
      <c r="JJD81" s="242"/>
      <c r="JJE81" s="242"/>
      <c r="JJF81" s="242"/>
      <c r="JJG81" s="242"/>
      <c r="JJH81" s="242"/>
      <c r="JJI81" s="242"/>
      <c r="JJJ81" s="242"/>
      <c r="JJK81" s="242"/>
      <c r="JJL81" s="242"/>
      <c r="JJM81" s="242"/>
      <c r="JJN81" s="242"/>
      <c r="JJO81" s="242"/>
      <c r="JJP81" s="242"/>
      <c r="JJQ81" s="242"/>
      <c r="JJR81" s="242"/>
      <c r="JJS81" s="242"/>
      <c r="JJT81" s="242"/>
      <c r="JJU81" s="242"/>
      <c r="JJV81" s="242"/>
      <c r="JJW81" s="242"/>
      <c r="JJX81" s="242"/>
      <c r="JJY81" s="242"/>
      <c r="JJZ81" s="242"/>
      <c r="JKA81" s="242"/>
      <c r="JKB81" s="242"/>
      <c r="JKC81" s="242"/>
      <c r="JKD81" s="242"/>
      <c r="JKE81" s="242"/>
      <c r="JKF81" s="242"/>
      <c r="JKG81" s="242"/>
      <c r="JKH81" s="242"/>
      <c r="JKI81" s="242"/>
      <c r="JKJ81" s="242"/>
      <c r="JKK81" s="242"/>
      <c r="JKL81" s="242"/>
      <c r="JKM81" s="242"/>
      <c r="JKN81" s="242"/>
      <c r="JKO81" s="242"/>
      <c r="JKP81" s="242"/>
      <c r="JKQ81" s="242"/>
      <c r="JKR81" s="242"/>
      <c r="JKS81" s="242"/>
      <c r="JKT81" s="242"/>
      <c r="JKU81" s="242"/>
      <c r="JKV81" s="242"/>
      <c r="JKW81" s="242"/>
      <c r="JKX81" s="242"/>
      <c r="JKY81" s="242"/>
      <c r="JKZ81" s="242"/>
      <c r="JLA81" s="242"/>
      <c r="JLB81" s="242"/>
      <c r="JLC81" s="242"/>
      <c r="JLD81" s="242"/>
      <c r="JLE81" s="242"/>
      <c r="JLF81" s="242"/>
      <c r="JLG81" s="242"/>
      <c r="JLH81" s="242"/>
      <c r="JLI81" s="242"/>
      <c r="JLJ81" s="242"/>
      <c r="JLK81" s="242"/>
      <c r="JLL81" s="242"/>
      <c r="JLM81" s="242"/>
      <c r="JLN81" s="242"/>
      <c r="JLO81" s="242"/>
      <c r="JLP81" s="242"/>
      <c r="JLQ81" s="242"/>
      <c r="JLR81" s="242"/>
      <c r="JLS81" s="242"/>
      <c r="JLT81" s="242"/>
      <c r="JLU81" s="242"/>
      <c r="JLV81" s="242"/>
      <c r="JLW81" s="242"/>
      <c r="JLX81" s="242"/>
      <c r="JLY81" s="242"/>
      <c r="JLZ81" s="242"/>
      <c r="JMA81" s="242"/>
      <c r="JMB81" s="242"/>
      <c r="JMC81" s="242"/>
      <c r="JMD81" s="242"/>
      <c r="JME81" s="242"/>
      <c r="JMF81" s="242"/>
      <c r="JMG81" s="242"/>
      <c r="JMH81" s="242"/>
      <c r="JMI81" s="242"/>
      <c r="JMJ81" s="242"/>
      <c r="JMK81" s="242"/>
      <c r="JML81" s="242"/>
      <c r="JMM81" s="242"/>
      <c r="JMN81" s="242"/>
      <c r="JMO81" s="242"/>
      <c r="JMP81" s="242"/>
      <c r="JMQ81" s="242"/>
      <c r="JMR81" s="242"/>
      <c r="JMS81" s="242"/>
      <c r="JMT81" s="242"/>
      <c r="JMU81" s="242"/>
      <c r="JMV81" s="242"/>
      <c r="JMW81" s="242"/>
      <c r="JMX81" s="242"/>
      <c r="JMY81" s="242"/>
      <c r="JMZ81" s="242"/>
      <c r="JNA81" s="242"/>
      <c r="JNB81" s="242"/>
      <c r="JNC81" s="242"/>
      <c r="JND81" s="242"/>
      <c r="JNE81" s="242"/>
      <c r="JNF81" s="242"/>
      <c r="JNG81" s="242"/>
      <c r="JNH81" s="242"/>
      <c r="JNI81" s="242"/>
      <c r="JNJ81" s="242"/>
      <c r="JNK81" s="242"/>
      <c r="JNL81" s="242"/>
      <c r="JNM81" s="242"/>
      <c r="JNN81" s="242"/>
      <c r="JNO81" s="242"/>
      <c r="JNP81" s="242"/>
      <c r="JNQ81" s="242"/>
      <c r="JNR81" s="242"/>
      <c r="JNS81" s="242"/>
      <c r="JNT81" s="242"/>
      <c r="JNU81" s="242"/>
      <c r="JNV81" s="242"/>
      <c r="JNW81" s="242"/>
      <c r="JNX81" s="242"/>
      <c r="JNY81" s="242"/>
      <c r="JNZ81" s="242"/>
      <c r="JOA81" s="242"/>
      <c r="JOB81" s="242"/>
      <c r="JOC81" s="242"/>
      <c r="JOD81" s="242"/>
      <c r="JOE81" s="242"/>
      <c r="JOF81" s="242"/>
      <c r="JOG81" s="242"/>
      <c r="JOH81" s="242"/>
      <c r="JOI81" s="242"/>
      <c r="JOJ81" s="242"/>
      <c r="JOK81" s="242"/>
      <c r="JOL81" s="242"/>
      <c r="JOM81" s="242"/>
      <c r="JON81" s="242"/>
      <c r="JOO81" s="242"/>
      <c r="JOP81" s="242"/>
      <c r="JOQ81" s="242"/>
      <c r="JOR81" s="242"/>
      <c r="JOS81" s="242"/>
      <c r="JOT81" s="242"/>
      <c r="JOU81" s="242"/>
      <c r="JOV81" s="242"/>
      <c r="JOW81" s="242"/>
      <c r="JOX81" s="242"/>
      <c r="JOY81" s="242"/>
      <c r="JOZ81" s="242"/>
      <c r="JPA81" s="242"/>
      <c r="JPB81" s="242"/>
      <c r="JPC81" s="242"/>
      <c r="JPD81" s="242"/>
      <c r="JPE81" s="242"/>
      <c r="JPF81" s="242"/>
      <c r="JPG81" s="242"/>
      <c r="JPH81" s="242"/>
      <c r="JPI81" s="242"/>
      <c r="JPJ81" s="242"/>
      <c r="JPK81" s="242"/>
      <c r="JPL81" s="242"/>
      <c r="JPM81" s="242"/>
      <c r="JPN81" s="242"/>
      <c r="JPO81" s="242"/>
      <c r="JPP81" s="242"/>
      <c r="JPQ81" s="242"/>
      <c r="JPR81" s="242"/>
      <c r="JPS81" s="242"/>
      <c r="JPT81" s="242"/>
      <c r="JPU81" s="242"/>
      <c r="JPV81" s="242"/>
      <c r="JPW81" s="242"/>
      <c r="JPX81" s="242"/>
      <c r="JPY81" s="242"/>
      <c r="JPZ81" s="242"/>
      <c r="JQA81" s="242"/>
      <c r="JQB81" s="242"/>
      <c r="JQC81" s="242"/>
      <c r="JQD81" s="242"/>
      <c r="JQE81" s="242"/>
      <c r="JQF81" s="242"/>
      <c r="JQG81" s="242"/>
      <c r="JQH81" s="242"/>
      <c r="JQI81" s="242"/>
      <c r="JQJ81" s="242"/>
      <c r="JQK81" s="242"/>
      <c r="JQL81" s="242"/>
      <c r="JQM81" s="242"/>
      <c r="JQN81" s="242"/>
      <c r="JQO81" s="242"/>
      <c r="JQP81" s="242"/>
      <c r="JQQ81" s="242"/>
      <c r="JQR81" s="242"/>
      <c r="JQS81" s="242"/>
      <c r="JQT81" s="242"/>
      <c r="JQU81" s="242"/>
      <c r="JQV81" s="242"/>
      <c r="JQW81" s="242"/>
      <c r="JQX81" s="242"/>
      <c r="JQY81" s="242"/>
      <c r="JQZ81" s="242"/>
      <c r="JRA81" s="242"/>
      <c r="JRB81" s="242"/>
      <c r="JRC81" s="242"/>
      <c r="JRD81" s="242"/>
      <c r="JRE81" s="242"/>
      <c r="JRF81" s="242"/>
      <c r="JRG81" s="242"/>
      <c r="JRH81" s="242"/>
      <c r="JRI81" s="242"/>
      <c r="JRJ81" s="242"/>
      <c r="JRK81" s="242"/>
      <c r="JRL81" s="242"/>
      <c r="JRM81" s="242"/>
      <c r="JRN81" s="242"/>
      <c r="JRO81" s="242"/>
      <c r="JRP81" s="242"/>
      <c r="JRQ81" s="242"/>
      <c r="JRR81" s="242"/>
      <c r="JRS81" s="242"/>
      <c r="JRT81" s="242"/>
      <c r="JRU81" s="242"/>
      <c r="JRV81" s="242"/>
      <c r="JRW81" s="242"/>
      <c r="JRX81" s="242"/>
      <c r="JRY81" s="242"/>
      <c r="JRZ81" s="242"/>
      <c r="JSA81" s="242"/>
      <c r="JSB81" s="242"/>
      <c r="JSC81" s="242"/>
      <c r="JSD81" s="242"/>
      <c r="JSE81" s="242"/>
      <c r="JSF81" s="242"/>
      <c r="JSG81" s="242"/>
      <c r="JSH81" s="242"/>
      <c r="JSI81" s="242"/>
      <c r="JSJ81" s="242"/>
      <c r="JSK81" s="242"/>
      <c r="JSL81" s="242"/>
      <c r="JSM81" s="242"/>
      <c r="JSN81" s="242"/>
      <c r="JSO81" s="242"/>
      <c r="JSP81" s="242"/>
      <c r="JSQ81" s="242"/>
      <c r="JSR81" s="242"/>
      <c r="JSS81" s="242"/>
      <c r="JST81" s="242"/>
      <c r="JSU81" s="242"/>
      <c r="JSV81" s="242"/>
      <c r="JSW81" s="242"/>
      <c r="JSX81" s="242"/>
      <c r="JSY81" s="242"/>
      <c r="JSZ81" s="242"/>
      <c r="JTA81" s="242"/>
      <c r="JTB81" s="242"/>
      <c r="JTC81" s="242"/>
      <c r="JTD81" s="242"/>
      <c r="JTE81" s="242"/>
      <c r="JTF81" s="242"/>
      <c r="JTG81" s="242"/>
      <c r="JTH81" s="242"/>
      <c r="JTI81" s="242"/>
      <c r="JTJ81" s="242"/>
      <c r="JTK81" s="242"/>
      <c r="JTL81" s="242"/>
      <c r="JTM81" s="242"/>
      <c r="JTN81" s="242"/>
      <c r="JTO81" s="242"/>
      <c r="JTP81" s="242"/>
      <c r="JTQ81" s="242"/>
      <c r="JTR81" s="242"/>
      <c r="JTS81" s="242"/>
      <c r="JTT81" s="242"/>
      <c r="JTU81" s="242"/>
      <c r="JTV81" s="242"/>
      <c r="JTW81" s="242"/>
      <c r="JTX81" s="242"/>
      <c r="JTY81" s="242"/>
      <c r="JTZ81" s="242"/>
      <c r="JUA81" s="242"/>
      <c r="JUB81" s="242"/>
      <c r="JUC81" s="242"/>
      <c r="JUD81" s="242"/>
      <c r="JUE81" s="242"/>
      <c r="JUF81" s="242"/>
      <c r="JUG81" s="242"/>
      <c r="JUH81" s="242"/>
      <c r="JUI81" s="242"/>
      <c r="JUJ81" s="242"/>
      <c r="JUK81" s="242"/>
      <c r="JUL81" s="242"/>
      <c r="JUM81" s="242"/>
      <c r="JUN81" s="242"/>
      <c r="JUO81" s="242"/>
      <c r="JUP81" s="242"/>
      <c r="JUQ81" s="242"/>
      <c r="JUR81" s="242"/>
      <c r="JUS81" s="242"/>
      <c r="JUT81" s="242"/>
      <c r="JUU81" s="242"/>
      <c r="JUV81" s="242"/>
      <c r="JUW81" s="242"/>
      <c r="JUX81" s="242"/>
      <c r="JUY81" s="242"/>
      <c r="JUZ81" s="242"/>
      <c r="JVA81" s="242"/>
      <c r="JVB81" s="242"/>
      <c r="JVC81" s="242"/>
      <c r="JVD81" s="242"/>
      <c r="JVE81" s="242"/>
      <c r="JVF81" s="242"/>
      <c r="JVG81" s="242"/>
      <c r="JVH81" s="242"/>
      <c r="JVI81" s="242"/>
      <c r="JVJ81" s="242"/>
      <c r="JVK81" s="242"/>
      <c r="JVL81" s="242"/>
      <c r="JVM81" s="242"/>
      <c r="JVN81" s="242"/>
      <c r="JVO81" s="242"/>
      <c r="JVP81" s="242"/>
      <c r="JVQ81" s="242"/>
      <c r="JVR81" s="242"/>
      <c r="JVS81" s="242"/>
      <c r="JVT81" s="242"/>
      <c r="JVU81" s="242"/>
      <c r="JVV81" s="242"/>
      <c r="JVW81" s="242"/>
      <c r="JVX81" s="242"/>
      <c r="JVY81" s="242"/>
      <c r="JVZ81" s="242"/>
      <c r="JWA81" s="242"/>
      <c r="JWB81" s="242"/>
      <c r="JWC81" s="242"/>
      <c r="JWD81" s="242"/>
      <c r="JWE81" s="242"/>
      <c r="JWF81" s="242"/>
      <c r="JWG81" s="242"/>
      <c r="JWH81" s="242"/>
      <c r="JWI81" s="242"/>
      <c r="JWJ81" s="242"/>
      <c r="JWK81" s="242"/>
      <c r="JWL81" s="242"/>
      <c r="JWM81" s="242"/>
      <c r="JWN81" s="242"/>
      <c r="JWO81" s="242"/>
      <c r="JWP81" s="242"/>
      <c r="JWQ81" s="242"/>
      <c r="JWR81" s="242"/>
      <c r="JWS81" s="242"/>
      <c r="JWT81" s="242"/>
      <c r="JWU81" s="242"/>
      <c r="JWV81" s="242"/>
      <c r="JWW81" s="242"/>
      <c r="JWX81" s="242"/>
      <c r="JWY81" s="242"/>
      <c r="JWZ81" s="242"/>
      <c r="JXA81" s="242"/>
      <c r="JXB81" s="242"/>
      <c r="JXC81" s="242"/>
      <c r="JXD81" s="242"/>
      <c r="JXE81" s="242"/>
      <c r="JXF81" s="242"/>
      <c r="JXG81" s="242"/>
      <c r="JXH81" s="242"/>
      <c r="JXI81" s="242"/>
      <c r="JXJ81" s="242"/>
      <c r="JXK81" s="242"/>
      <c r="JXL81" s="242"/>
      <c r="JXM81" s="242"/>
      <c r="JXN81" s="242"/>
      <c r="JXO81" s="242"/>
      <c r="JXP81" s="242"/>
      <c r="JXQ81" s="242"/>
      <c r="JXR81" s="242"/>
      <c r="JXS81" s="242"/>
      <c r="JXT81" s="242"/>
      <c r="JXU81" s="242"/>
      <c r="JXV81" s="242"/>
      <c r="JXW81" s="242"/>
      <c r="JXX81" s="242"/>
      <c r="JXY81" s="242"/>
      <c r="JXZ81" s="242"/>
      <c r="JYA81" s="242"/>
      <c r="JYB81" s="242"/>
      <c r="JYC81" s="242"/>
      <c r="JYD81" s="242"/>
      <c r="JYE81" s="242"/>
      <c r="JYF81" s="242"/>
      <c r="JYG81" s="242"/>
      <c r="JYH81" s="242"/>
      <c r="JYI81" s="242"/>
      <c r="JYJ81" s="242"/>
      <c r="JYK81" s="242"/>
      <c r="JYL81" s="242"/>
      <c r="JYM81" s="242"/>
      <c r="JYN81" s="242"/>
      <c r="JYO81" s="242"/>
      <c r="JYP81" s="242"/>
      <c r="JYQ81" s="242"/>
      <c r="JYR81" s="242"/>
      <c r="JYS81" s="242"/>
      <c r="JYT81" s="242"/>
      <c r="JYU81" s="242"/>
      <c r="JYV81" s="242"/>
      <c r="JYW81" s="242"/>
      <c r="JYX81" s="242"/>
      <c r="JYY81" s="242"/>
      <c r="JYZ81" s="242"/>
      <c r="JZA81" s="242"/>
      <c r="JZB81" s="242"/>
      <c r="JZC81" s="242"/>
      <c r="JZD81" s="242"/>
      <c r="JZE81" s="242"/>
      <c r="JZF81" s="242"/>
      <c r="JZG81" s="242"/>
      <c r="JZH81" s="242"/>
      <c r="JZI81" s="242"/>
      <c r="JZJ81" s="242"/>
      <c r="JZK81" s="242"/>
      <c r="JZL81" s="242"/>
      <c r="JZM81" s="242"/>
      <c r="JZN81" s="242"/>
      <c r="JZO81" s="242"/>
      <c r="JZP81" s="242"/>
      <c r="JZQ81" s="242"/>
      <c r="JZR81" s="242"/>
      <c r="JZS81" s="242"/>
      <c r="JZT81" s="242"/>
      <c r="JZU81" s="242"/>
      <c r="JZV81" s="242"/>
      <c r="JZW81" s="242"/>
      <c r="JZX81" s="242"/>
      <c r="JZY81" s="242"/>
      <c r="JZZ81" s="242"/>
      <c r="KAA81" s="242"/>
      <c r="KAB81" s="242"/>
      <c r="KAC81" s="242"/>
      <c r="KAD81" s="242"/>
      <c r="KAE81" s="242"/>
      <c r="KAF81" s="242"/>
      <c r="KAG81" s="242"/>
      <c r="KAH81" s="242"/>
      <c r="KAI81" s="242"/>
      <c r="KAJ81" s="242"/>
      <c r="KAK81" s="242"/>
      <c r="KAL81" s="242"/>
      <c r="KAM81" s="242"/>
      <c r="KAN81" s="242"/>
      <c r="KAO81" s="242"/>
      <c r="KAP81" s="242"/>
      <c r="KAQ81" s="242"/>
      <c r="KAR81" s="242"/>
      <c r="KAS81" s="242"/>
      <c r="KAT81" s="242"/>
      <c r="KAU81" s="242"/>
      <c r="KAV81" s="242"/>
      <c r="KAW81" s="242"/>
      <c r="KAX81" s="242"/>
      <c r="KAY81" s="242"/>
      <c r="KAZ81" s="242"/>
      <c r="KBA81" s="242"/>
      <c r="KBB81" s="242"/>
      <c r="KBC81" s="242"/>
      <c r="KBD81" s="242"/>
      <c r="KBE81" s="242"/>
      <c r="KBF81" s="242"/>
      <c r="KBG81" s="242"/>
      <c r="KBH81" s="242"/>
      <c r="KBI81" s="242"/>
      <c r="KBJ81" s="242"/>
      <c r="KBK81" s="242"/>
      <c r="KBL81" s="242"/>
      <c r="KBM81" s="242"/>
      <c r="KBN81" s="242"/>
      <c r="KBO81" s="242"/>
      <c r="KBP81" s="242"/>
      <c r="KBQ81" s="242"/>
      <c r="KBR81" s="242"/>
      <c r="KBS81" s="242"/>
      <c r="KBT81" s="242"/>
      <c r="KBU81" s="242"/>
      <c r="KBV81" s="242"/>
      <c r="KBW81" s="242"/>
      <c r="KBX81" s="242"/>
      <c r="KBY81" s="242"/>
      <c r="KBZ81" s="242"/>
      <c r="KCA81" s="242"/>
      <c r="KCB81" s="242"/>
      <c r="KCC81" s="242"/>
      <c r="KCD81" s="242"/>
      <c r="KCE81" s="242"/>
      <c r="KCF81" s="242"/>
      <c r="KCG81" s="242"/>
      <c r="KCH81" s="242"/>
      <c r="KCI81" s="242"/>
      <c r="KCJ81" s="242"/>
      <c r="KCK81" s="242"/>
      <c r="KCL81" s="242"/>
      <c r="KCM81" s="242"/>
      <c r="KCN81" s="242"/>
      <c r="KCO81" s="242"/>
      <c r="KCP81" s="242"/>
      <c r="KCQ81" s="242"/>
      <c r="KCR81" s="242"/>
      <c r="KCS81" s="242"/>
      <c r="KCT81" s="242"/>
      <c r="KCU81" s="242"/>
      <c r="KCV81" s="242"/>
      <c r="KCW81" s="242"/>
      <c r="KCX81" s="242"/>
      <c r="KCY81" s="242"/>
      <c r="KCZ81" s="242"/>
      <c r="KDA81" s="242"/>
      <c r="KDB81" s="242"/>
      <c r="KDC81" s="242"/>
      <c r="KDD81" s="242"/>
      <c r="KDE81" s="242"/>
      <c r="KDF81" s="242"/>
      <c r="KDG81" s="242"/>
      <c r="KDH81" s="242"/>
      <c r="KDI81" s="242"/>
      <c r="KDJ81" s="242"/>
      <c r="KDK81" s="242"/>
      <c r="KDL81" s="242"/>
      <c r="KDM81" s="242"/>
      <c r="KDN81" s="242"/>
      <c r="KDO81" s="242"/>
      <c r="KDP81" s="242"/>
      <c r="KDQ81" s="242"/>
      <c r="KDR81" s="242"/>
      <c r="KDS81" s="242"/>
      <c r="KDT81" s="242"/>
      <c r="KDU81" s="242"/>
      <c r="KDV81" s="242"/>
      <c r="KDW81" s="242"/>
      <c r="KDX81" s="242"/>
      <c r="KDY81" s="242"/>
      <c r="KDZ81" s="242"/>
      <c r="KEA81" s="242"/>
      <c r="KEB81" s="242"/>
      <c r="KEC81" s="242"/>
      <c r="KED81" s="242"/>
      <c r="KEE81" s="242"/>
      <c r="KEF81" s="242"/>
      <c r="KEG81" s="242"/>
      <c r="KEH81" s="242"/>
      <c r="KEI81" s="242"/>
      <c r="KEJ81" s="242"/>
      <c r="KEK81" s="242"/>
      <c r="KEL81" s="242"/>
      <c r="KEM81" s="242"/>
      <c r="KEN81" s="242"/>
      <c r="KEO81" s="242"/>
      <c r="KEP81" s="242"/>
      <c r="KEQ81" s="242"/>
      <c r="KER81" s="242"/>
      <c r="KES81" s="242"/>
      <c r="KET81" s="242"/>
      <c r="KEU81" s="242"/>
      <c r="KEV81" s="242"/>
      <c r="KEW81" s="242"/>
      <c r="KEX81" s="242"/>
      <c r="KEY81" s="242"/>
      <c r="KEZ81" s="242"/>
      <c r="KFA81" s="242"/>
      <c r="KFB81" s="242"/>
      <c r="KFC81" s="242"/>
      <c r="KFD81" s="242"/>
      <c r="KFE81" s="242"/>
      <c r="KFF81" s="242"/>
      <c r="KFG81" s="242"/>
      <c r="KFH81" s="242"/>
      <c r="KFI81" s="242"/>
      <c r="KFJ81" s="242"/>
      <c r="KFK81" s="242"/>
      <c r="KFL81" s="242"/>
      <c r="KFM81" s="242"/>
      <c r="KFN81" s="242"/>
      <c r="KFO81" s="242"/>
      <c r="KFP81" s="242"/>
      <c r="KFQ81" s="242"/>
      <c r="KFR81" s="242"/>
      <c r="KFS81" s="242"/>
      <c r="KFT81" s="242"/>
      <c r="KFU81" s="242"/>
      <c r="KFV81" s="242"/>
      <c r="KFW81" s="242"/>
      <c r="KFX81" s="242"/>
      <c r="KFY81" s="242"/>
      <c r="KFZ81" s="242"/>
      <c r="KGA81" s="242"/>
      <c r="KGB81" s="242"/>
      <c r="KGC81" s="242"/>
      <c r="KGD81" s="242"/>
      <c r="KGE81" s="242"/>
      <c r="KGF81" s="242"/>
      <c r="KGG81" s="242"/>
      <c r="KGH81" s="242"/>
      <c r="KGI81" s="242"/>
      <c r="KGJ81" s="242"/>
      <c r="KGK81" s="242"/>
      <c r="KGL81" s="242"/>
      <c r="KGM81" s="242"/>
      <c r="KGN81" s="242"/>
      <c r="KGO81" s="242"/>
      <c r="KGP81" s="242"/>
      <c r="KGQ81" s="242"/>
      <c r="KGR81" s="242"/>
      <c r="KGS81" s="242"/>
      <c r="KGT81" s="242"/>
      <c r="KGU81" s="242"/>
      <c r="KGV81" s="242"/>
      <c r="KGW81" s="242"/>
      <c r="KGX81" s="242"/>
      <c r="KGY81" s="242"/>
      <c r="KGZ81" s="242"/>
      <c r="KHA81" s="242"/>
      <c r="KHB81" s="242"/>
      <c r="KHC81" s="242"/>
      <c r="KHD81" s="242"/>
      <c r="KHE81" s="242"/>
      <c r="KHF81" s="242"/>
      <c r="KHG81" s="242"/>
      <c r="KHH81" s="242"/>
      <c r="KHI81" s="242"/>
      <c r="KHJ81" s="242"/>
      <c r="KHK81" s="242"/>
      <c r="KHL81" s="242"/>
      <c r="KHM81" s="242"/>
      <c r="KHN81" s="242"/>
      <c r="KHO81" s="242"/>
      <c r="KHP81" s="242"/>
      <c r="KHQ81" s="242"/>
      <c r="KHR81" s="242"/>
      <c r="KHS81" s="242"/>
      <c r="KHT81" s="242"/>
      <c r="KHU81" s="242"/>
      <c r="KHV81" s="242"/>
      <c r="KHW81" s="242"/>
      <c r="KHX81" s="242"/>
      <c r="KHY81" s="242"/>
      <c r="KHZ81" s="242"/>
      <c r="KIA81" s="242"/>
      <c r="KIB81" s="242"/>
      <c r="KIC81" s="242"/>
      <c r="KID81" s="242"/>
      <c r="KIE81" s="242"/>
      <c r="KIF81" s="242"/>
      <c r="KIG81" s="242"/>
      <c r="KIH81" s="242"/>
      <c r="KII81" s="242"/>
      <c r="KIJ81" s="242"/>
      <c r="KIK81" s="242"/>
      <c r="KIL81" s="242"/>
      <c r="KIM81" s="242"/>
      <c r="KIN81" s="242"/>
      <c r="KIO81" s="242"/>
      <c r="KIP81" s="242"/>
      <c r="KIQ81" s="242"/>
      <c r="KIR81" s="242"/>
      <c r="KIS81" s="242"/>
      <c r="KIT81" s="242"/>
      <c r="KIU81" s="242"/>
      <c r="KIV81" s="242"/>
      <c r="KIW81" s="242"/>
      <c r="KIX81" s="242"/>
      <c r="KIY81" s="242"/>
      <c r="KIZ81" s="242"/>
      <c r="KJA81" s="242"/>
      <c r="KJB81" s="242"/>
      <c r="KJC81" s="242"/>
      <c r="KJD81" s="242"/>
      <c r="KJE81" s="242"/>
      <c r="KJF81" s="242"/>
      <c r="KJG81" s="242"/>
      <c r="KJH81" s="242"/>
      <c r="KJI81" s="242"/>
      <c r="KJJ81" s="242"/>
      <c r="KJK81" s="242"/>
      <c r="KJL81" s="242"/>
      <c r="KJM81" s="242"/>
      <c r="KJN81" s="242"/>
      <c r="KJO81" s="242"/>
      <c r="KJP81" s="242"/>
      <c r="KJQ81" s="242"/>
      <c r="KJR81" s="242"/>
      <c r="KJS81" s="242"/>
      <c r="KJT81" s="242"/>
      <c r="KJU81" s="242"/>
      <c r="KJV81" s="242"/>
      <c r="KJW81" s="242"/>
      <c r="KJX81" s="242"/>
      <c r="KJY81" s="242"/>
      <c r="KJZ81" s="242"/>
      <c r="KKA81" s="242"/>
      <c r="KKB81" s="242"/>
      <c r="KKC81" s="242"/>
      <c r="KKD81" s="242"/>
      <c r="KKE81" s="242"/>
      <c r="KKF81" s="242"/>
      <c r="KKG81" s="242"/>
      <c r="KKH81" s="242"/>
      <c r="KKI81" s="242"/>
      <c r="KKJ81" s="242"/>
      <c r="KKK81" s="242"/>
      <c r="KKL81" s="242"/>
      <c r="KKM81" s="242"/>
      <c r="KKN81" s="242"/>
      <c r="KKO81" s="242"/>
      <c r="KKP81" s="242"/>
      <c r="KKQ81" s="242"/>
      <c r="KKR81" s="242"/>
      <c r="KKS81" s="242"/>
      <c r="KKT81" s="242"/>
      <c r="KKU81" s="242"/>
      <c r="KKV81" s="242"/>
      <c r="KKW81" s="242"/>
      <c r="KKX81" s="242"/>
      <c r="KKY81" s="242"/>
      <c r="KKZ81" s="242"/>
      <c r="KLA81" s="242"/>
      <c r="KLB81" s="242"/>
      <c r="KLC81" s="242"/>
      <c r="KLD81" s="242"/>
      <c r="KLE81" s="242"/>
      <c r="KLF81" s="242"/>
      <c r="KLG81" s="242"/>
      <c r="KLH81" s="242"/>
      <c r="KLI81" s="242"/>
      <c r="KLJ81" s="242"/>
      <c r="KLK81" s="242"/>
      <c r="KLL81" s="242"/>
      <c r="KLM81" s="242"/>
      <c r="KLN81" s="242"/>
      <c r="KLO81" s="242"/>
      <c r="KLP81" s="242"/>
      <c r="KLQ81" s="242"/>
      <c r="KLR81" s="242"/>
      <c r="KLS81" s="242"/>
      <c r="KLT81" s="242"/>
      <c r="KLU81" s="242"/>
      <c r="KLV81" s="242"/>
      <c r="KLW81" s="242"/>
      <c r="KLX81" s="242"/>
      <c r="KLY81" s="242"/>
      <c r="KLZ81" s="242"/>
      <c r="KMA81" s="242"/>
      <c r="KMB81" s="242"/>
      <c r="KMC81" s="242"/>
      <c r="KMD81" s="242"/>
      <c r="KME81" s="242"/>
      <c r="KMF81" s="242"/>
      <c r="KMG81" s="242"/>
      <c r="KMH81" s="242"/>
      <c r="KMI81" s="242"/>
      <c r="KMJ81" s="242"/>
      <c r="KMK81" s="242"/>
      <c r="KML81" s="242"/>
      <c r="KMM81" s="242"/>
      <c r="KMN81" s="242"/>
      <c r="KMO81" s="242"/>
      <c r="KMP81" s="242"/>
      <c r="KMQ81" s="242"/>
      <c r="KMR81" s="242"/>
      <c r="KMS81" s="242"/>
      <c r="KMT81" s="242"/>
      <c r="KMU81" s="242"/>
      <c r="KMV81" s="242"/>
      <c r="KMW81" s="242"/>
      <c r="KMX81" s="242"/>
      <c r="KMY81" s="242"/>
      <c r="KMZ81" s="242"/>
      <c r="KNA81" s="242"/>
      <c r="KNB81" s="242"/>
      <c r="KNC81" s="242"/>
      <c r="KND81" s="242"/>
      <c r="KNE81" s="242"/>
      <c r="KNF81" s="242"/>
      <c r="KNG81" s="242"/>
      <c r="KNH81" s="242"/>
      <c r="KNI81" s="242"/>
      <c r="KNJ81" s="242"/>
      <c r="KNK81" s="242"/>
      <c r="KNL81" s="242"/>
      <c r="KNM81" s="242"/>
      <c r="KNN81" s="242"/>
      <c r="KNO81" s="242"/>
      <c r="KNP81" s="242"/>
      <c r="KNQ81" s="242"/>
      <c r="KNR81" s="242"/>
      <c r="KNS81" s="242"/>
      <c r="KNT81" s="242"/>
      <c r="KNU81" s="242"/>
      <c r="KNV81" s="242"/>
      <c r="KNW81" s="242"/>
      <c r="KNX81" s="242"/>
      <c r="KNY81" s="242"/>
      <c r="KNZ81" s="242"/>
      <c r="KOA81" s="242"/>
      <c r="KOB81" s="242"/>
      <c r="KOC81" s="242"/>
      <c r="KOD81" s="242"/>
      <c r="KOE81" s="242"/>
      <c r="KOF81" s="242"/>
      <c r="KOG81" s="242"/>
      <c r="KOH81" s="242"/>
      <c r="KOI81" s="242"/>
      <c r="KOJ81" s="242"/>
      <c r="KOK81" s="242"/>
      <c r="KOL81" s="242"/>
      <c r="KOM81" s="242"/>
      <c r="KON81" s="242"/>
      <c r="KOO81" s="242"/>
      <c r="KOP81" s="242"/>
      <c r="KOQ81" s="242"/>
      <c r="KOR81" s="242"/>
      <c r="KOS81" s="242"/>
      <c r="KOT81" s="242"/>
      <c r="KOU81" s="242"/>
      <c r="KOV81" s="242"/>
      <c r="KOW81" s="242"/>
      <c r="KOX81" s="242"/>
      <c r="KOY81" s="242"/>
      <c r="KOZ81" s="242"/>
      <c r="KPA81" s="242"/>
      <c r="KPB81" s="242"/>
      <c r="KPC81" s="242"/>
      <c r="KPD81" s="242"/>
      <c r="KPE81" s="242"/>
      <c r="KPF81" s="242"/>
      <c r="KPG81" s="242"/>
      <c r="KPH81" s="242"/>
      <c r="KPI81" s="242"/>
      <c r="KPJ81" s="242"/>
      <c r="KPK81" s="242"/>
      <c r="KPL81" s="242"/>
      <c r="KPM81" s="242"/>
      <c r="KPN81" s="242"/>
      <c r="KPO81" s="242"/>
      <c r="KPP81" s="242"/>
      <c r="KPQ81" s="242"/>
      <c r="KPR81" s="242"/>
      <c r="KPS81" s="242"/>
      <c r="KPT81" s="242"/>
      <c r="KPU81" s="242"/>
      <c r="KPV81" s="242"/>
      <c r="KPW81" s="242"/>
      <c r="KPX81" s="242"/>
      <c r="KPY81" s="242"/>
      <c r="KPZ81" s="242"/>
      <c r="KQA81" s="242"/>
      <c r="KQB81" s="242"/>
      <c r="KQC81" s="242"/>
      <c r="KQD81" s="242"/>
      <c r="KQE81" s="242"/>
      <c r="KQF81" s="242"/>
      <c r="KQG81" s="242"/>
      <c r="KQH81" s="242"/>
      <c r="KQI81" s="242"/>
      <c r="KQJ81" s="242"/>
      <c r="KQK81" s="242"/>
      <c r="KQL81" s="242"/>
      <c r="KQM81" s="242"/>
      <c r="KQN81" s="242"/>
      <c r="KQO81" s="242"/>
      <c r="KQP81" s="242"/>
      <c r="KQQ81" s="242"/>
      <c r="KQR81" s="242"/>
      <c r="KQS81" s="242"/>
      <c r="KQT81" s="242"/>
      <c r="KQU81" s="242"/>
      <c r="KQV81" s="242"/>
      <c r="KQW81" s="242"/>
      <c r="KQX81" s="242"/>
      <c r="KQY81" s="242"/>
      <c r="KQZ81" s="242"/>
      <c r="KRA81" s="242"/>
      <c r="KRB81" s="242"/>
      <c r="KRC81" s="242"/>
      <c r="KRD81" s="242"/>
      <c r="KRE81" s="242"/>
      <c r="KRF81" s="242"/>
      <c r="KRG81" s="242"/>
      <c r="KRH81" s="242"/>
      <c r="KRI81" s="242"/>
      <c r="KRJ81" s="242"/>
      <c r="KRK81" s="242"/>
      <c r="KRL81" s="242"/>
      <c r="KRM81" s="242"/>
      <c r="KRN81" s="242"/>
      <c r="KRO81" s="242"/>
      <c r="KRP81" s="242"/>
      <c r="KRQ81" s="242"/>
      <c r="KRR81" s="242"/>
      <c r="KRS81" s="242"/>
      <c r="KRT81" s="242"/>
      <c r="KRU81" s="242"/>
      <c r="KRV81" s="242"/>
      <c r="KRW81" s="242"/>
      <c r="KRX81" s="242"/>
      <c r="KRY81" s="242"/>
      <c r="KRZ81" s="242"/>
      <c r="KSA81" s="242"/>
      <c r="KSB81" s="242"/>
      <c r="KSC81" s="242"/>
      <c r="KSD81" s="242"/>
      <c r="KSE81" s="242"/>
      <c r="KSF81" s="242"/>
      <c r="KSG81" s="242"/>
      <c r="KSH81" s="242"/>
      <c r="KSI81" s="242"/>
      <c r="KSJ81" s="242"/>
      <c r="KSK81" s="242"/>
      <c r="KSL81" s="242"/>
      <c r="KSM81" s="242"/>
      <c r="KSN81" s="242"/>
      <c r="KSO81" s="242"/>
      <c r="KSP81" s="242"/>
      <c r="KSQ81" s="242"/>
      <c r="KSR81" s="242"/>
      <c r="KSS81" s="242"/>
      <c r="KST81" s="242"/>
      <c r="KSU81" s="242"/>
      <c r="KSV81" s="242"/>
      <c r="KSW81" s="242"/>
      <c r="KSX81" s="242"/>
      <c r="KSY81" s="242"/>
      <c r="KSZ81" s="242"/>
      <c r="KTA81" s="242"/>
      <c r="KTB81" s="242"/>
      <c r="KTC81" s="242"/>
      <c r="KTD81" s="242"/>
      <c r="KTE81" s="242"/>
      <c r="KTF81" s="242"/>
      <c r="KTG81" s="242"/>
      <c r="KTH81" s="242"/>
      <c r="KTI81" s="242"/>
      <c r="KTJ81" s="242"/>
      <c r="KTK81" s="242"/>
      <c r="KTL81" s="242"/>
      <c r="KTM81" s="242"/>
      <c r="KTN81" s="242"/>
      <c r="KTO81" s="242"/>
      <c r="KTP81" s="242"/>
      <c r="KTQ81" s="242"/>
      <c r="KTR81" s="242"/>
      <c r="KTS81" s="242"/>
      <c r="KTT81" s="242"/>
      <c r="KTU81" s="242"/>
      <c r="KTV81" s="242"/>
      <c r="KTW81" s="242"/>
      <c r="KTX81" s="242"/>
      <c r="KTY81" s="242"/>
      <c r="KTZ81" s="242"/>
      <c r="KUA81" s="242"/>
      <c r="KUB81" s="242"/>
      <c r="KUC81" s="242"/>
      <c r="KUD81" s="242"/>
      <c r="KUE81" s="242"/>
      <c r="KUF81" s="242"/>
      <c r="KUG81" s="242"/>
      <c r="KUH81" s="242"/>
      <c r="KUI81" s="242"/>
      <c r="KUJ81" s="242"/>
      <c r="KUK81" s="242"/>
      <c r="KUL81" s="242"/>
      <c r="KUM81" s="242"/>
      <c r="KUN81" s="242"/>
      <c r="KUO81" s="242"/>
      <c r="KUP81" s="242"/>
      <c r="KUQ81" s="242"/>
      <c r="KUR81" s="242"/>
      <c r="KUS81" s="242"/>
      <c r="KUT81" s="242"/>
      <c r="KUU81" s="242"/>
      <c r="KUV81" s="242"/>
      <c r="KUW81" s="242"/>
      <c r="KUX81" s="242"/>
      <c r="KUY81" s="242"/>
      <c r="KUZ81" s="242"/>
      <c r="KVA81" s="242"/>
      <c r="KVB81" s="242"/>
      <c r="KVC81" s="242"/>
      <c r="KVD81" s="242"/>
      <c r="KVE81" s="242"/>
      <c r="KVF81" s="242"/>
      <c r="KVG81" s="242"/>
      <c r="KVH81" s="242"/>
      <c r="KVI81" s="242"/>
      <c r="KVJ81" s="242"/>
      <c r="KVK81" s="242"/>
      <c r="KVL81" s="242"/>
      <c r="KVM81" s="242"/>
      <c r="KVN81" s="242"/>
      <c r="KVO81" s="242"/>
      <c r="KVP81" s="242"/>
      <c r="KVQ81" s="242"/>
      <c r="KVR81" s="242"/>
      <c r="KVS81" s="242"/>
      <c r="KVT81" s="242"/>
      <c r="KVU81" s="242"/>
      <c r="KVV81" s="242"/>
      <c r="KVW81" s="242"/>
      <c r="KVX81" s="242"/>
      <c r="KVY81" s="242"/>
      <c r="KVZ81" s="242"/>
      <c r="KWA81" s="242"/>
      <c r="KWB81" s="242"/>
      <c r="KWC81" s="242"/>
      <c r="KWD81" s="242"/>
      <c r="KWE81" s="242"/>
      <c r="KWF81" s="242"/>
      <c r="KWG81" s="242"/>
      <c r="KWH81" s="242"/>
      <c r="KWI81" s="242"/>
      <c r="KWJ81" s="242"/>
      <c r="KWK81" s="242"/>
      <c r="KWL81" s="242"/>
      <c r="KWM81" s="242"/>
      <c r="KWN81" s="242"/>
      <c r="KWO81" s="242"/>
      <c r="KWP81" s="242"/>
      <c r="KWQ81" s="242"/>
      <c r="KWR81" s="242"/>
      <c r="KWS81" s="242"/>
      <c r="KWT81" s="242"/>
      <c r="KWU81" s="242"/>
      <c r="KWV81" s="242"/>
      <c r="KWW81" s="242"/>
      <c r="KWX81" s="242"/>
      <c r="KWY81" s="242"/>
      <c r="KWZ81" s="242"/>
      <c r="KXA81" s="242"/>
      <c r="KXB81" s="242"/>
      <c r="KXC81" s="242"/>
      <c r="KXD81" s="242"/>
      <c r="KXE81" s="242"/>
      <c r="KXF81" s="242"/>
      <c r="KXG81" s="242"/>
      <c r="KXH81" s="242"/>
      <c r="KXI81" s="242"/>
      <c r="KXJ81" s="242"/>
      <c r="KXK81" s="242"/>
      <c r="KXL81" s="242"/>
      <c r="KXM81" s="242"/>
      <c r="KXN81" s="242"/>
      <c r="KXO81" s="242"/>
      <c r="KXP81" s="242"/>
      <c r="KXQ81" s="242"/>
      <c r="KXR81" s="242"/>
      <c r="KXS81" s="242"/>
      <c r="KXT81" s="242"/>
      <c r="KXU81" s="242"/>
      <c r="KXV81" s="242"/>
      <c r="KXW81" s="242"/>
      <c r="KXX81" s="242"/>
      <c r="KXY81" s="242"/>
      <c r="KXZ81" s="242"/>
      <c r="KYA81" s="242"/>
      <c r="KYB81" s="242"/>
      <c r="KYC81" s="242"/>
      <c r="KYD81" s="242"/>
      <c r="KYE81" s="242"/>
      <c r="KYF81" s="242"/>
      <c r="KYG81" s="242"/>
      <c r="KYH81" s="242"/>
      <c r="KYI81" s="242"/>
      <c r="KYJ81" s="242"/>
      <c r="KYK81" s="242"/>
      <c r="KYL81" s="242"/>
      <c r="KYM81" s="242"/>
      <c r="KYN81" s="242"/>
      <c r="KYO81" s="242"/>
      <c r="KYP81" s="242"/>
      <c r="KYQ81" s="242"/>
      <c r="KYR81" s="242"/>
      <c r="KYS81" s="242"/>
      <c r="KYT81" s="242"/>
      <c r="KYU81" s="242"/>
      <c r="KYV81" s="242"/>
      <c r="KYW81" s="242"/>
      <c r="KYX81" s="242"/>
      <c r="KYY81" s="242"/>
      <c r="KYZ81" s="242"/>
      <c r="KZA81" s="242"/>
      <c r="KZB81" s="242"/>
      <c r="KZC81" s="242"/>
      <c r="KZD81" s="242"/>
      <c r="KZE81" s="242"/>
      <c r="KZF81" s="242"/>
      <c r="KZG81" s="242"/>
      <c r="KZH81" s="242"/>
      <c r="KZI81" s="242"/>
      <c r="KZJ81" s="242"/>
      <c r="KZK81" s="242"/>
      <c r="KZL81" s="242"/>
      <c r="KZM81" s="242"/>
      <c r="KZN81" s="242"/>
      <c r="KZO81" s="242"/>
      <c r="KZP81" s="242"/>
      <c r="KZQ81" s="242"/>
      <c r="KZR81" s="242"/>
      <c r="KZS81" s="242"/>
      <c r="KZT81" s="242"/>
      <c r="KZU81" s="242"/>
      <c r="KZV81" s="242"/>
      <c r="KZW81" s="242"/>
      <c r="KZX81" s="242"/>
      <c r="KZY81" s="242"/>
      <c r="KZZ81" s="242"/>
      <c r="LAA81" s="242"/>
      <c r="LAB81" s="242"/>
      <c r="LAC81" s="242"/>
      <c r="LAD81" s="242"/>
      <c r="LAE81" s="242"/>
      <c r="LAF81" s="242"/>
      <c r="LAG81" s="242"/>
      <c r="LAH81" s="242"/>
      <c r="LAI81" s="242"/>
      <c r="LAJ81" s="242"/>
      <c r="LAK81" s="242"/>
      <c r="LAL81" s="242"/>
      <c r="LAM81" s="242"/>
      <c r="LAN81" s="242"/>
      <c r="LAO81" s="242"/>
      <c r="LAP81" s="242"/>
      <c r="LAQ81" s="242"/>
      <c r="LAR81" s="242"/>
      <c r="LAS81" s="242"/>
      <c r="LAT81" s="242"/>
      <c r="LAU81" s="242"/>
      <c r="LAV81" s="242"/>
      <c r="LAW81" s="242"/>
      <c r="LAX81" s="242"/>
      <c r="LAY81" s="242"/>
      <c r="LAZ81" s="242"/>
      <c r="LBA81" s="242"/>
      <c r="LBB81" s="242"/>
      <c r="LBC81" s="242"/>
      <c r="LBD81" s="242"/>
      <c r="LBE81" s="242"/>
      <c r="LBF81" s="242"/>
      <c r="LBG81" s="242"/>
      <c r="LBH81" s="242"/>
      <c r="LBI81" s="242"/>
      <c r="LBJ81" s="242"/>
      <c r="LBK81" s="242"/>
      <c r="LBL81" s="242"/>
      <c r="LBM81" s="242"/>
      <c r="LBN81" s="242"/>
      <c r="LBO81" s="242"/>
      <c r="LBP81" s="242"/>
      <c r="LBQ81" s="242"/>
      <c r="LBR81" s="242"/>
      <c r="LBS81" s="242"/>
      <c r="LBT81" s="242"/>
      <c r="LBU81" s="242"/>
      <c r="LBV81" s="242"/>
      <c r="LBW81" s="242"/>
      <c r="LBX81" s="242"/>
      <c r="LBY81" s="242"/>
      <c r="LBZ81" s="242"/>
      <c r="LCA81" s="242"/>
      <c r="LCB81" s="242"/>
      <c r="LCC81" s="242"/>
      <c r="LCD81" s="242"/>
      <c r="LCE81" s="242"/>
      <c r="LCF81" s="242"/>
      <c r="LCG81" s="242"/>
      <c r="LCH81" s="242"/>
      <c r="LCI81" s="242"/>
      <c r="LCJ81" s="242"/>
      <c r="LCK81" s="242"/>
      <c r="LCL81" s="242"/>
      <c r="LCM81" s="242"/>
      <c r="LCN81" s="242"/>
      <c r="LCO81" s="242"/>
      <c r="LCP81" s="242"/>
      <c r="LCQ81" s="242"/>
      <c r="LCR81" s="242"/>
      <c r="LCS81" s="242"/>
      <c r="LCT81" s="242"/>
      <c r="LCU81" s="242"/>
      <c r="LCV81" s="242"/>
      <c r="LCW81" s="242"/>
      <c r="LCX81" s="242"/>
      <c r="LCY81" s="242"/>
      <c r="LCZ81" s="242"/>
      <c r="LDA81" s="242"/>
      <c r="LDB81" s="242"/>
      <c r="LDC81" s="242"/>
      <c r="LDD81" s="242"/>
      <c r="LDE81" s="242"/>
      <c r="LDF81" s="242"/>
      <c r="LDG81" s="242"/>
      <c r="LDH81" s="242"/>
      <c r="LDI81" s="242"/>
      <c r="LDJ81" s="242"/>
      <c r="LDK81" s="242"/>
      <c r="LDL81" s="242"/>
      <c r="LDM81" s="242"/>
      <c r="LDN81" s="242"/>
      <c r="LDO81" s="242"/>
      <c r="LDP81" s="242"/>
      <c r="LDQ81" s="242"/>
      <c r="LDR81" s="242"/>
      <c r="LDS81" s="242"/>
      <c r="LDT81" s="242"/>
      <c r="LDU81" s="242"/>
      <c r="LDV81" s="242"/>
      <c r="LDW81" s="242"/>
      <c r="LDX81" s="242"/>
      <c r="LDY81" s="242"/>
      <c r="LDZ81" s="242"/>
      <c r="LEA81" s="242"/>
      <c r="LEB81" s="242"/>
      <c r="LEC81" s="242"/>
      <c r="LED81" s="242"/>
      <c r="LEE81" s="242"/>
      <c r="LEF81" s="242"/>
      <c r="LEG81" s="242"/>
      <c r="LEH81" s="242"/>
      <c r="LEI81" s="242"/>
      <c r="LEJ81" s="242"/>
      <c r="LEK81" s="242"/>
      <c r="LEL81" s="242"/>
      <c r="LEM81" s="242"/>
      <c r="LEN81" s="242"/>
      <c r="LEO81" s="242"/>
      <c r="LEP81" s="242"/>
      <c r="LEQ81" s="242"/>
      <c r="LER81" s="242"/>
      <c r="LES81" s="242"/>
      <c r="LET81" s="242"/>
      <c r="LEU81" s="242"/>
      <c r="LEV81" s="242"/>
      <c r="LEW81" s="242"/>
      <c r="LEX81" s="242"/>
      <c r="LEY81" s="242"/>
      <c r="LEZ81" s="242"/>
      <c r="LFA81" s="242"/>
      <c r="LFB81" s="242"/>
      <c r="LFC81" s="242"/>
      <c r="LFD81" s="242"/>
      <c r="LFE81" s="242"/>
      <c r="LFF81" s="242"/>
      <c r="LFG81" s="242"/>
      <c r="LFH81" s="242"/>
      <c r="LFI81" s="242"/>
      <c r="LFJ81" s="242"/>
      <c r="LFK81" s="242"/>
      <c r="LFL81" s="242"/>
      <c r="LFM81" s="242"/>
      <c r="LFN81" s="242"/>
      <c r="LFO81" s="242"/>
      <c r="LFP81" s="242"/>
      <c r="LFQ81" s="242"/>
      <c r="LFR81" s="242"/>
      <c r="LFS81" s="242"/>
      <c r="LFT81" s="242"/>
      <c r="LFU81" s="242"/>
      <c r="LFV81" s="242"/>
      <c r="LFW81" s="242"/>
      <c r="LFX81" s="242"/>
      <c r="LFY81" s="242"/>
      <c r="LFZ81" s="242"/>
      <c r="LGA81" s="242"/>
      <c r="LGB81" s="242"/>
      <c r="LGC81" s="242"/>
      <c r="LGD81" s="242"/>
      <c r="LGE81" s="242"/>
      <c r="LGF81" s="242"/>
      <c r="LGG81" s="242"/>
      <c r="LGH81" s="242"/>
      <c r="LGI81" s="242"/>
      <c r="LGJ81" s="242"/>
      <c r="LGK81" s="242"/>
      <c r="LGL81" s="242"/>
      <c r="LGM81" s="242"/>
      <c r="LGN81" s="242"/>
      <c r="LGO81" s="242"/>
      <c r="LGP81" s="242"/>
      <c r="LGQ81" s="242"/>
      <c r="LGR81" s="242"/>
      <c r="LGS81" s="242"/>
      <c r="LGT81" s="242"/>
      <c r="LGU81" s="242"/>
      <c r="LGV81" s="242"/>
      <c r="LGW81" s="242"/>
      <c r="LGX81" s="242"/>
      <c r="LGY81" s="242"/>
      <c r="LGZ81" s="242"/>
      <c r="LHA81" s="242"/>
      <c r="LHB81" s="242"/>
      <c r="LHC81" s="242"/>
      <c r="LHD81" s="242"/>
      <c r="LHE81" s="242"/>
      <c r="LHF81" s="242"/>
      <c r="LHG81" s="242"/>
      <c r="LHH81" s="242"/>
      <c r="LHI81" s="242"/>
      <c r="LHJ81" s="242"/>
      <c r="LHK81" s="242"/>
      <c r="LHL81" s="242"/>
      <c r="LHM81" s="242"/>
      <c r="LHN81" s="242"/>
      <c r="LHO81" s="242"/>
      <c r="LHP81" s="242"/>
      <c r="LHQ81" s="242"/>
      <c r="LHR81" s="242"/>
      <c r="LHS81" s="242"/>
      <c r="LHT81" s="242"/>
      <c r="LHU81" s="242"/>
      <c r="LHV81" s="242"/>
      <c r="LHW81" s="242"/>
      <c r="LHX81" s="242"/>
      <c r="LHY81" s="242"/>
      <c r="LHZ81" s="242"/>
      <c r="LIA81" s="242"/>
      <c r="LIB81" s="242"/>
      <c r="LIC81" s="242"/>
      <c r="LID81" s="242"/>
      <c r="LIE81" s="242"/>
      <c r="LIF81" s="242"/>
      <c r="LIG81" s="242"/>
      <c r="LIH81" s="242"/>
      <c r="LII81" s="242"/>
      <c r="LIJ81" s="242"/>
      <c r="LIK81" s="242"/>
      <c r="LIL81" s="242"/>
      <c r="LIM81" s="242"/>
      <c r="LIN81" s="242"/>
      <c r="LIO81" s="242"/>
      <c r="LIP81" s="242"/>
      <c r="LIQ81" s="242"/>
      <c r="LIR81" s="242"/>
      <c r="LIS81" s="242"/>
      <c r="LIT81" s="242"/>
      <c r="LIU81" s="242"/>
      <c r="LIV81" s="242"/>
      <c r="LIW81" s="242"/>
      <c r="LIX81" s="242"/>
      <c r="LIY81" s="242"/>
      <c r="LIZ81" s="242"/>
      <c r="LJA81" s="242"/>
      <c r="LJB81" s="242"/>
      <c r="LJC81" s="242"/>
      <c r="LJD81" s="242"/>
      <c r="LJE81" s="242"/>
      <c r="LJF81" s="242"/>
      <c r="LJG81" s="242"/>
      <c r="LJH81" s="242"/>
      <c r="LJI81" s="242"/>
      <c r="LJJ81" s="242"/>
      <c r="LJK81" s="242"/>
      <c r="LJL81" s="242"/>
      <c r="LJM81" s="242"/>
      <c r="LJN81" s="242"/>
      <c r="LJO81" s="242"/>
      <c r="LJP81" s="242"/>
      <c r="LJQ81" s="242"/>
      <c r="LJR81" s="242"/>
      <c r="LJS81" s="242"/>
      <c r="LJT81" s="242"/>
      <c r="LJU81" s="242"/>
      <c r="LJV81" s="242"/>
      <c r="LJW81" s="242"/>
      <c r="LJX81" s="242"/>
      <c r="LJY81" s="242"/>
      <c r="LJZ81" s="242"/>
      <c r="LKA81" s="242"/>
      <c r="LKB81" s="242"/>
      <c r="LKC81" s="242"/>
      <c r="LKD81" s="242"/>
      <c r="LKE81" s="242"/>
      <c r="LKF81" s="242"/>
      <c r="LKG81" s="242"/>
      <c r="LKH81" s="242"/>
      <c r="LKI81" s="242"/>
      <c r="LKJ81" s="242"/>
      <c r="LKK81" s="242"/>
      <c r="LKL81" s="242"/>
      <c r="LKM81" s="242"/>
      <c r="LKN81" s="242"/>
      <c r="LKO81" s="242"/>
      <c r="LKP81" s="242"/>
      <c r="LKQ81" s="242"/>
      <c r="LKR81" s="242"/>
      <c r="LKS81" s="242"/>
      <c r="LKT81" s="242"/>
      <c r="LKU81" s="242"/>
      <c r="LKV81" s="242"/>
      <c r="LKW81" s="242"/>
      <c r="LKX81" s="242"/>
      <c r="LKY81" s="242"/>
      <c r="LKZ81" s="242"/>
      <c r="LLA81" s="242"/>
      <c r="LLB81" s="242"/>
      <c r="LLC81" s="242"/>
      <c r="LLD81" s="242"/>
      <c r="LLE81" s="242"/>
      <c r="LLF81" s="242"/>
      <c r="LLG81" s="242"/>
      <c r="LLH81" s="242"/>
      <c r="LLI81" s="242"/>
      <c r="LLJ81" s="242"/>
      <c r="LLK81" s="242"/>
      <c r="LLL81" s="242"/>
      <c r="LLM81" s="242"/>
      <c r="LLN81" s="242"/>
      <c r="LLO81" s="242"/>
      <c r="LLP81" s="242"/>
      <c r="LLQ81" s="242"/>
      <c r="LLR81" s="242"/>
      <c r="LLS81" s="242"/>
      <c r="LLT81" s="242"/>
      <c r="LLU81" s="242"/>
      <c r="LLV81" s="242"/>
      <c r="LLW81" s="242"/>
      <c r="LLX81" s="242"/>
      <c r="LLY81" s="242"/>
      <c r="LLZ81" s="242"/>
      <c r="LMA81" s="242"/>
      <c r="LMB81" s="242"/>
      <c r="LMC81" s="242"/>
      <c r="LMD81" s="242"/>
      <c r="LME81" s="242"/>
      <c r="LMF81" s="242"/>
      <c r="LMG81" s="242"/>
      <c r="LMH81" s="242"/>
      <c r="LMI81" s="242"/>
      <c r="LMJ81" s="242"/>
      <c r="LMK81" s="242"/>
      <c r="LML81" s="242"/>
      <c r="LMM81" s="242"/>
      <c r="LMN81" s="242"/>
      <c r="LMO81" s="242"/>
      <c r="LMP81" s="242"/>
      <c r="LMQ81" s="242"/>
      <c r="LMR81" s="242"/>
      <c r="LMS81" s="242"/>
      <c r="LMT81" s="242"/>
      <c r="LMU81" s="242"/>
      <c r="LMV81" s="242"/>
      <c r="LMW81" s="242"/>
      <c r="LMX81" s="242"/>
      <c r="LMY81" s="242"/>
      <c r="LMZ81" s="242"/>
      <c r="LNA81" s="242"/>
      <c r="LNB81" s="242"/>
      <c r="LNC81" s="242"/>
      <c r="LND81" s="242"/>
      <c r="LNE81" s="242"/>
      <c r="LNF81" s="242"/>
      <c r="LNG81" s="242"/>
      <c r="LNH81" s="242"/>
      <c r="LNI81" s="242"/>
      <c r="LNJ81" s="242"/>
      <c r="LNK81" s="242"/>
      <c r="LNL81" s="242"/>
      <c r="LNM81" s="242"/>
      <c r="LNN81" s="242"/>
      <c r="LNO81" s="242"/>
      <c r="LNP81" s="242"/>
      <c r="LNQ81" s="242"/>
      <c r="LNR81" s="242"/>
      <c r="LNS81" s="242"/>
      <c r="LNT81" s="242"/>
      <c r="LNU81" s="242"/>
      <c r="LNV81" s="242"/>
      <c r="LNW81" s="242"/>
      <c r="LNX81" s="242"/>
      <c r="LNY81" s="242"/>
      <c r="LNZ81" s="242"/>
      <c r="LOA81" s="242"/>
      <c r="LOB81" s="242"/>
      <c r="LOC81" s="242"/>
      <c r="LOD81" s="242"/>
      <c r="LOE81" s="242"/>
      <c r="LOF81" s="242"/>
      <c r="LOG81" s="242"/>
      <c r="LOH81" s="242"/>
      <c r="LOI81" s="242"/>
      <c r="LOJ81" s="242"/>
      <c r="LOK81" s="242"/>
      <c r="LOL81" s="242"/>
      <c r="LOM81" s="242"/>
      <c r="LON81" s="242"/>
      <c r="LOO81" s="242"/>
      <c r="LOP81" s="242"/>
      <c r="LOQ81" s="242"/>
      <c r="LOR81" s="242"/>
      <c r="LOS81" s="242"/>
      <c r="LOT81" s="242"/>
      <c r="LOU81" s="242"/>
      <c r="LOV81" s="242"/>
      <c r="LOW81" s="242"/>
      <c r="LOX81" s="242"/>
      <c r="LOY81" s="242"/>
      <c r="LOZ81" s="242"/>
      <c r="LPA81" s="242"/>
      <c r="LPB81" s="242"/>
      <c r="LPC81" s="242"/>
      <c r="LPD81" s="242"/>
      <c r="LPE81" s="242"/>
      <c r="LPF81" s="242"/>
      <c r="LPG81" s="242"/>
      <c r="LPH81" s="242"/>
      <c r="LPI81" s="242"/>
      <c r="LPJ81" s="242"/>
      <c r="LPK81" s="242"/>
      <c r="LPL81" s="242"/>
      <c r="LPM81" s="242"/>
      <c r="LPN81" s="242"/>
      <c r="LPO81" s="242"/>
      <c r="LPP81" s="242"/>
      <c r="LPQ81" s="242"/>
      <c r="LPR81" s="242"/>
      <c r="LPS81" s="242"/>
      <c r="LPT81" s="242"/>
      <c r="LPU81" s="242"/>
      <c r="LPV81" s="242"/>
      <c r="LPW81" s="242"/>
      <c r="LPX81" s="242"/>
      <c r="LPY81" s="242"/>
      <c r="LPZ81" s="242"/>
      <c r="LQA81" s="242"/>
      <c r="LQB81" s="242"/>
      <c r="LQC81" s="242"/>
      <c r="LQD81" s="242"/>
      <c r="LQE81" s="242"/>
      <c r="LQF81" s="242"/>
      <c r="LQG81" s="242"/>
      <c r="LQH81" s="242"/>
      <c r="LQI81" s="242"/>
      <c r="LQJ81" s="242"/>
      <c r="LQK81" s="242"/>
      <c r="LQL81" s="242"/>
      <c r="LQM81" s="242"/>
      <c r="LQN81" s="242"/>
      <c r="LQO81" s="242"/>
      <c r="LQP81" s="242"/>
      <c r="LQQ81" s="242"/>
      <c r="LQR81" s="242"/>
      <c r="LQS81" s="242"/>
      <c r="LQT81" s="242"/>
      <c r="LQU81" s="242"/>
      <c r="LQV81" s="242"/>
      <c r="LQW81" s="242"/>
      <c r="LQX81" s="242"/>
      <c r="LQY81" s="242"/>
      <c r="LQZ81" s="242"/>
      <c r="LRA81" s="242"/>
      <c r="LRB81" s="242"/>
      <c r="LRC81" s="242"/>
      <c r="LRD81" s="242"/>
      <c r="LRE81" s="242"/>
      <c r="LRF81" s="242"/>
      <c r="LRG81" s="242"/>
      <c r="LRH81" s="242"/>
      <c r="LRI81" s="242"/>
      <c r="LRJ81" s="242"/>
      <c r="LRK81" s="242"/>
      <c r="LRL81" s="242"/>
      <c r="LRM81" s="242"/>
      <c r="LRN81" s="242"/>
      <c r="LRO81" s="242"/>
      <c r="LRP81" s="242"/>
      <c r="LRQ81" s="242"/>
      <c r="LRR81" s="242"/>
      <c r="LRS81" s="242"/>
      <c r="LRT81" s="242"/>
      <c r="LRU81" s="242"/>
      <c r="LRV81" s="242"/>
      <c r="LRW81" s="242"/>
      <c r="LRX81" s="242"/>
      <c r="LRY81" s="242"/>
      <c r="LRZ81" s="242"/>
      <c r="LSA81" s="242"/>
      <c r="LSB81" s="242"/>
      <c r="LSC81" s="242"/>
      <c r="LSD81" s="242"/>
      <c r="LSE81" s="242"/>
      <c r="LSF81" s="242"/>
      <c r="LSG81" s="242"/>
      <c r="LSH81" s="242"/>
      <c r="LSI81" s="242"/>
      <c r="LSJ81" s="242"/>
      <c r="LSK81" s="242"/>
      <c r="LSL81" s="242"/>
      <c r="LSM81" s="242"/>
      <c r="LSN81" s="242"/>
      <c r="LSO81" s="242"/>
      <c r="LSP81" s="242"/>
      <c r="LSQ81" s="242"/>
      <c r="LSR81" s="242"/>
      <c r="LSS81" s="242"/>
      <c r="LST81" s="242"/>
      <c r="LSU81" s="242"/>
      <c r="LSV81" s="242"/>
      <c r="LSW81" s="242"/>
      <c r="LSX81" s="242"/>
      <c r="LSY81" s="242"/>
      <c r="LSZ81" s="242"/>
      <c r="LTA81" s="242"/>
      <c r="LTB81" s="242"/>
      <c r="LTC81" s="242"/>
      <c r="LTD81" s="242"/>
      <c r="LTE81" s="242"/>
      <c r="LTF81" s="242"/>
      <c r="LTG81" s="242"/>
      <c r="LTH81" s="242"/>
      <c r="LTI81" s="242"/>
      <c r="LTJ81" s="242"/>
      <c r="LTK81" s="242"/>
      <c r="LTL81" s="242"/>
      <c r="LTM81" s="242"/>
      <c r="LTN81" s="242"/>
      <c r="LTO81" s="242"/>
      <c r="LTP81" s="242"/>
      <c r="LTQ81" s="242"/>
      <c r="LTR81" s="242"/>
      <c r="LTS81" s="242"/>
      <c r="LTT81" s="242"/>
      <c r="LTU81" s="242"/>
      <c r="LTV81" s="242"/>
      <c r="LTW81" s="242"/>
      <c r="LTX81" s="242"/>
      <c r="LTY81" s="242"/>
      <c r="LTZ81" s="242"/>
      <c r="LUA81" s="242"/>
      <c r="LUB81" s="242"/>
      <c r="LUC81" s="242"/>
      <c r="LUD81" s="242"/>
      <c r="LUE81" s="242"/>
      <c r="LUF81" s="242"/>
      <c r="LUG81" s="242"/>
      <c r="LUH81" s="242"/>
      <c r="LUI81" s="242"/>
      <c r="LUJ81" s="242"/>
      <c r="LUK81" s="242"/>
      <c r="LUL81" s="242"/>
      <c r="LUM81" s="242"/>
      <c r="LUN81" s="242"/>
      <c r="LUO81" s="242"/>
      <c r="LUP81" s="242"/>
      <c r="LUQ81" s="242"/>
      <c r="LUR81" s="242"/>
      <c r="LUS81" s="242"/>
      <c r="LUT81" s="242"/>
      <c r="LUU81" s="242"/>
      <c r="LUV81" s="242"/>
      <c r="LUW81" s="242"/>
      <c r="LUX81" s="242"/>
      <c r="LUY81" s="242"/>
      <c r="LUZ81" s="242"/>
      <c r="LVA81" s="242"/>
      <c r="LVB81" s="242"/>
      <c r="LVC81" s="242"/>
      <c r="LVD81" s="242"/>
      <c r="LVE81" s="242"/>
      <c r="LVF81" s="242"/>
      <c r="LVG81" s="242"/>
      <c r="LVH81" s="242"/>
      <c r="LVI81" s="242"/>
      <c r="LVJ81" s="242"/>
      <c r="LVK81" s="242"/>
      <c r="LVL81" s="242"/>
      <c r="LVM81" s="242"/>
      <c r="LVN81" s="242"/>
      <c r="LVO81" s="242"/>
      <c r="LVP81" s="242"/>
      <c r="LVQ81" s="242"/>
      <c r="LVR81" s="242"/>
      <c r="LVS81" s="242"/>
      <c r="LVT81" s="242"/>
      <c r="LVU81" s="242"/>
      <c r="LVV81" s="242"/>
      <c r="LVW81" s="242"/>
      <c r="LVX81" s="242"/>
      <c r="LVY81" s="242"/>
      <c r="LVZ81" s="242"/>
      <c r="LWA81" s="242"/>
      <c r="LWB81" s="242"/>
      <c r="LWC81" s="242"/>
      <c r="LWD81" s="242"/>
      <c r="LWE81" s="242"/>
      <c r="LWF81" s="242"/>
      <c r="LWG81" s="242"/>
      <c r="LWH81" s="242"/>
      <c r="LWI81" s="242"/>
      <c r="LWJ81" s="242"/>
      <c r="LWK81" s="242"/>
      <c r="LWL81" s="242"/>
      <c r="LWM81" s="242"/>
      <c r="LWN81" s="242"/>
      <c r="LWO81" s="242"/>
      <c r="LWP81" s="242"/>
      <c r="LWQ81" s="242"/>
      <c r="LWR81" s="242"/>
      <c r="LWS81" s="242"/>
      <c r="LWT81" s="242"/>
      <c r="LWU81" s="242"/>
      <c r="LWV81" s="242"/>
      <c r="LWW81" s="242"/>
      <c r="LWX81" s="242"/>
      <c r="LWY81" s="242"/>
      <c r="LWZ81" s="242"/>
      <c r="LXA81" s="242"/>
      <c r="LXB81" s="242"/>
      <c r="LXC81" s="242"/>
      <c r="LXD81" s="242"/>
      <c r="LXE81" s="242"/>
      <c r="LXF81" s="242"/>
      <c r="LXG81" s="242"/>
      <c r="LXH81" s="242"/>
      <c r="LXI81" s="242"/>
      <c r="LXJ81" s="242"/>
      <c r="LXK81" s="242"/>
      <c r="LXL81" s="242"/>
      <c r="LXM81" s="242"/>
      <c r="LXN81" s="242"/>
      <c r="LXO81" s="242"/>
      <c r="LXP81" s="242"/>
      <c r="LXQ81" s="242"/>
      <c r="LXR81" s="242"/>
      <c r="LXS81" s="242"/>
      <c r="LXT81" s="242"/>
      <c r="LXU81" s="242"/>
      <c r="LXV81" s="242"/>
      <c r="LXW81" s="242"/>
      <c r="LXX81" s="242"/>
      <c r="LXY81" s="242"/>
      <c r="LXZ81" s="242"/>
      <c r="LYA81" s="242"/>
      <c r="LYB81" s="242"/>
      <c r="LYC81" s="242"/>
      <c r="LYD81" s="242"/>
      <c r="LYE81" s="242"/>
      <c r="LYF81" s="242"/>
      <c r="LYG81" s="242"/>
      <c r="LYH81" s="242"/>
      <c r="LYI81" s="242"/>
      <c r="LYJ81" s="242"/>
      <c r="LYK81" s="242"/>
      <c r="LYL81" s="242"/>
      <c r="LYM81" s="242"/>
      <c r="LYN81" s="242"/>
      <c r="LYO81" s="242"/>
      <c r="LYP81" s="242"/>
      <c r="LYQ81" s="242"/>
      <c r="LYR81" s="242"/>
      <c r="LYS81" s="242"/>
      <c r="LYT81" s="242"/>
      <c r="LYU81" s="242"/>
      <c r="LYV81" s="242"/>
      <c r="LYW81" s="242"/>
      <c r="LYX81" s="242"/>
      <c r="LYY81" s="242"/>
      <c r="LYZ81" s="242"/>
      <c r="LZA81" s="242"/>
      <c r="LZB81" s="242"/>
      <c r="LZC81" s="242"/>
      <c r="LZD81" s="242"/>
      <c r="LZE81" s="242"/>
      <c r="LZF81" s="242"/>
      <c r="LZG81" s="242"/>
      <c r="LZH81" s="242"/>
      <c r="LZI81" s="242"/>
      <c r="LZJ81" s="242"/>
      <c r="LZK81" s="242"/>
      <c r="LZL81" s="242"/>
      <c r="LZM81" s="242"/>
      <c r="LZN81" s="242"/>
      <c r="LZO81" s="242"/>
      <c r="LZP81" s="242"/>
      <c r="LZQ81" s="242"/>
      <c r="LZR81" s="242"/>
      <c r="LZS81" s="242"/>
      <c r="LZT81" s="242"/>
      <c r="LZU81" s="242"/>
      <c r="LZV81" s="242"/>
      <c r="LZW81" s="242"/>
      <c r="LZX81" s="242"/>
      <c r="LZY81" s="242"/>
      <c r="LZZ81" s="242"/>
      <c r="MAA81" s="242"/>
      <c r="MAB81" s="242"/>
      <c r="MAC81" s="242"/>
      <c r="MAD81" s="242"/>
      <c r="MAE81" s="242"/>
      <c r="MAF81" s="242"/>
      <c r="MAG81" s="242"/>
      <c r="MAH81" s="242"/>
      <c r="MAI81" s="242"/>
      <c r="MAJ81" s="242"/>
      <c r="MAK81" s="242"/>
      <c r="MAL81" s="242"/>
      <c r="MAM81" s="242"/>
      <c r="MAN81" s="242"/>
      <c r="MAO81" s="242"/>
      <c r="MAP81" s="242"/>
      <c r="MAQ81" s="242"/>
      <c r="MAR81" s="242"/>
      <c r="MAS81" s="242"/>
      <c r="MAT81" s="242"/>
      <c r="MAU81" s="242"/>
      <c r="MAV81" s="242"/>
      <c r="MAW81" s="242"/>
      <c r="MAX81" s="242"/>
      <c r="MAY81" s="242"/>
      <c r="MAZ81" s="242"/>
      <c r="MBA81" s="242"/>
      <c r="MBB81" s="242"/>
      <c r="MBC81" s="242"/>
      <c r="MBD81" s="242"/>
      <c r="MBE81" s="242"/>
      <c r="MBF81" s="242"/>
      <c r="MBG81" s="242"/>
      <c r="MBH81" s="242"/>
      <c r="MBI81" s="242"/>
      <c r="MBJ81" s="242"/>
      <c r="MBK81" s="242"/>
      <c r="MBL81" s="242"/>
      <c r="MBM81" s="242"/>
      <c r="MBN81" s="242"/>
      <c r="MBO81" s="242"/>
      <c r="MBP81" s="242"/>
      <c r="MBQ81" s="242"/>
      <c r="MBR81" s="242"/>
      <c r="MBS81" s="242"/>
      <c r="MBT81" s="242"/>
      <c r="MBU81" s="242"/>
      <c r="MBV81" s="242"/>
      <c r="MBW81" s="242"/>
      <c r="MBX81" s="242"/>
      <c r="MBY81" s="242"/>
      <c r="MBZ81" s="242"/>
      <c r="MCA81" s="242"/>
      <c r="MCB81" s="242"/>
      <c r="MCC81" s="242"/>
      <c r="MCD81" s="242"/>
      <c r="MCE81" s="242"/>
      <c r="MCF81" s="242"/>
      <c r="MCG81" s="242"/>
      <c r="MCH81" s="242"/>
      <c r="MCI81" s="242"/>
      <c r="MCJ81" s="242"/>
      <c r="MCK81" s="242"/>
      <c r="MCL81" s="242"/>
      <c r="MCM81" s="242"/>
      <c r="MCN81" s="242"/>
      <c r="MCO81" s="242"/>
      <c r="MCP81" s="242"/>
      <c r="MCQ81" s="242"/>
      <c r="MCR81" s="242"/>
      <c r="MCS81" s="242"/>
      <c r="MCT81" s="242"/>
      <c r="MCU81" s="242"/>
      <c r="MCV81" s="242"/>
      <c r="MCW81" s="242"/>
      <c r="MCX81" s="242"/>
      <c r="MCY81" s="242"/>
      <c r="MCZ81" s="242"/>
      <c r="MDA81" s="242"/>
      <c r="MDB81" s="242"/>
      <c r="MDC81" s="242"/>
      <c r="MDD81" s="242"/>
      <c r="MDE81" s="242"/>
      <c r="MDF81" s="242"/>
      <c r="MDG81" s="242"/>
      <c r="MDH81" s="242"/>
      <c r="MDI81" s="242"/>
      <c r="MDJ81" s="242"/>
      <c r="MDK81" s="242"/>
      <c r="MDL81" s="242"/>
      <c r="MDM81" s="242"/>
      <c r="MDN81" s="242"/>
      <c r="MDO81" s="242"/>
      <c r="MDP81" s="242"/>
      <c r="MDQ81" s="242"/>
      <c r="MDR81" s="242"/>
      <c r="MDS81" s="242"/>
      <c r="MDT81" s="242"/>
      <c r="MDU81" s="242"/>
      <c r="MDV81" s="242"/>
      <c r="MDW81" s="242"/>
      <c r="MDX81" s="242"/>
      <c r="MDY81" s="242"/>
      <c r="MDZ81" s="242"/>
      <c r="MEA81" s="242"/>
      <c r="MEB81" s="242"/>
      <c r="MEC81" s="242"/>
      <c r="MED81" s="242"/>
      <c r="MEE81" s="242"/>
      <c r="MEF81" s="242"/>
      <c r="MEG81" s="242"/>
      <c r="MEH81" s="242"/>
      <c r="MEI81" s="242"/>
      <c r="MEJ81" s="242"/>
      <c r="MEK81" s="242"/>
      <c r="MEL81" s="242"/>
      <c r="MEM81" s="242"/>
      <c r="MEN81" s="242"/>
      <c r="MEO81" s="242"/>
      <c r="MEP81" s="242"/>
      <c r="MEQ81" s="242"/>
      <c r="MER81" s="242"/>
      <c r="MES81" s="242"/>
      <c r="MET81" s="242"/>
      <c r="MEU81" s="242"/>
      <c r="MEV81" s="242"/>
      <c r="MEW81" s="242"/>
      <c r="MEX81" s="242"/>
      <c r="MEY81" s="242"/>
      <c r="MEZ81" s="242"/>
      <c r="MFA81" s="242"/>
      <c r="MFB81" s="242"/>
      <c r="MFC81" s="242"/>
      <c r="MFD81" s="242"/>
      <c r="MFE81" s="242"/>
      <c r="MFF81" s="242"/>
      <c r="MFG81" s="242"/>
      <c r="MFH81" s="242"/>
      <c r="MFI81" s="242"/>
      <c r="MFJ81" s="242"/>
      <c r="MFK81" s="242"/>
      <c r="MFL81" s="242"/>
      <c r="MFM81" s="242"/>
      <c r="MFN81" s="242"/>
      <c r="MFO81" s="242"/>
      <c r="MFP81" s="242"/>
      <c r="MFQ81" s="242"/>
      <c r="MFR81" s="242"/>
      <c r="MFS81" s="242"/>
      <c r="MFT81" s="242"/>
      <c r="MFU81" s="242"/>
      <c r="MFV81" s="242"/>
      <c r="MFW81" s="242"/>
      <c r="MFX81" s="242"/>
      <c r="MFY81" s="242"/>
      <c r="MFZ81" s="242"/>
      <c r="MGA81" s="242"/>
      <c r="MGB81" s="242"/>
      <c r="MGC81" s="242"/>
      <c r="MGD81" s="242"/>
      <c r="MGE81" s="242"/>
      <c r="MGF81" s="242"/>
      <c r="MGG81" s="242"/>
      <c r="MGH81" s="242"/>
      <c r="MGI81" s="242"/>
      <c r="MGJ81" s="242"/>
      <c r="MGK81" s="242"/>
      <c r="MGL81" s="242"/>
      <c r="MGM81" s="242"/>
      <c r="MGN81" s="242"/>
      <c r="MGO81" s="242"/>
      <c r="MGP81" s="242"/>
      <c r="MGQ81" s="242"/>
      <c r="MGR81" s="242"/>
      <c r="MGS81" s="242"/>
      <c r="MGT81" s="242"/>
      <c r="MGU81" s="242"/>
      <c r="MGV81" s="242"/>
      <c r="MGW81" s="242"/>
      <c r="MGX81" s="242"/>
      <c r="MGY81" s="242"/>
      <c r="MGZ81" s="242"/>
      <c r="MHA81" s="242"/>
      <c r="MHB81" s="242"/>
      <c r="MHC81" s="242"/>
      <c r="MHD81" s="242"/>
      <c r="MHE81" s="242"/>
      <c r="MHF81" s="242"/>
      <c r="MHG81" s="242"/>
      <c r="MHH81" s="242"/>
      <c r="MHI81" s="242"/>
      <c r="MHJ81" s="242"/>
      <c r="MHK81" s="242"/>
      <c r="MHL81" s="242"/>
      <c r="MHM81" s="242"/>
      <c r="MHN81" s="242"/>
      <c r="MHO81" s="242"/>
      <c r="MHP81" s="242"/>
      <c r="MHQ81" s="242"/>
      <c r="MHR81" s="242"/>
      <c r="MHS81" s="242"/>
      <c r="MHT81" s="242"/>
      <c r="MHU81" s="242"/>
      <c r="MHV81" s="242"/>
      <c r="MHW81" s="242"/>
      <c r="MHX81" s="242"/>
      <c r="MHY81" s="242"/>
      <c r="MHZ81" s="242"/>
      <c r="MIA81" s="242"/>
      <c r="MIB81" s="242"/>
      <c r="MIC81" s="242"/>
      <c r="MID81" s="242"/>
      <c r="MIE81" s="242"/>
      <c r="MIF81" s="242"/>
      <c r="MIG81" s="242"/>
      <c r="MIH81" s="242"/>
      <c r="MII81" s="242"/>
      <c r="MIJ81" s="242"/>
      <c r="MIK81" s="242"/>
      <c r="MIL81" s="242"/>
      <c r="MIM81" s="242"/>
      <c r="MIN81" s="242"/>
      <c r="MIO81" s="242"/>
      <c r="MIP81" s="242"/>
      <c r="MIQ81" s="242"/>
      <c r="MIR81" s="242"/>
      <c r="MIS81" s="242"/>
      <c r="MIT81" s="242"/>
      <c r="MIU81" s="242"/>
      <c r="MIV81" s="242"/>
      <c r="MIW81" s="242"/>
      <c r="MIX81" s="242"/>
      <c r="MIY81" s="242"/>
      <c r="MIZ81" s="242"/>
      <c r="MJA81" s="242"/>
      <c r="MJB81" s="242"/>
      <c r="MJC81" s="242"/>
      <c r="MJD81" s="242"/>
      <c r="MJE81" s="242"/>
      <c r="MJF81" s="242"/>
      <c r="MJG81" s="242"/>
      <c r="MJH81" s="242"/>
      <c r="MJI81" s="242"/>
      <c r="MJJ81" s="242"/>
      <c r="MJK81" s="242"/>
      <c r="MJL81" s="242"/>
      <c r="MJM81" s="242"/>
      <c r="MJN81" s="242"/>
      <c r="MJO81" s="242"/>
      <c r="MJP81" s="242"/>
      <c r="MJQ81" s="242"/>
      <c r="MJR81" s="242"/>
      <c r="MJS81" s="242"/>
      <c r="MJT81" s="242"/>
      <c r="MJU81" s="242"/>
      <c r="MJV81" s="242"/>
      <c r="MJW81" s="242"/>
      <c r="MJX81" s="242"/>
      <c r="MJY81" s="242"/>
      <c r="MJZ81" s="242"/>
      <c r="MKA81" s="242"/>
      <c r="MKB81" s="242"/>
      <c r="MKC81" s="242"/>
      <c r="MKD81" s="242"/>
      <c r="MKE81" s="242"/>
      <c r="MKF81" s="242"/>
      <c r="MKG81" s="242"/>
      <c r="MKH81" s="242"/>
      <c r="MKI81" s="242"/>
      <c r="MKJ81" s="242"/>
      <c r="MKK81" s="242"/>
      <c r="MKL81" s="242"/>
      <c r="MKM81" s="242"/>
      <c r="MKN81" s="242"/>
      <c r="MKO81" s="242"/>
      <c r="MKP81" s="242"/>
      <c r="MKQ81" s="242"/>
      <c r="MKR81" s="242"/>
      <c r="MKS81" s="242"/>
      <c r="MKT81" s="242"/>
      <c r="MKU81" s="242"/>
      <c r="MKV81" s="242"/>
      <c r="MKW81" s="242"/>
      <c r="MKX81" s="242"/>
      <c r="MKY81" s="242"/>
      <c r="MKZ81" s="242"/>
      <c r="MLA81" s="242"/>
      <c r="MLB81" s="242"/>
      <c r="MLC81" s="242"/>
      <c r="MLD81" s="242"/>
      <c r="MLE81" s="242"/>
      <c r="MLF81" s="242"/>
      <c r="MLG81" s="242"/>
      <c r="MLH81" s="242"/>
      <c r="MLI81" s="242"/>
      <c r="MLJ81" s="242"/>
      <c r="MLK81" s="242"/>
      <c r="MLL81" s="242"/>
      <c r="MLM81" s="242"/>
      <c r="MLN81" s="242"/>
      <c r="MLO81" s="242"/>
      <c r="MLP81" s="242"/>
      <c r="MLQ81" s="242"/>
      <c r="MLR81" s="242"/>
      <c r="MLS81" s="242"/>
      <c r="MLT81" s="242"/>
      <c r="MLU81" s="242"/>
      <c r="MLV81" s="242"/>
      <c r="MLW81" s="242"/>
      <c r="MLX81" s="242"/>
      <c r="MLY81" s="242"/>
      <c r="MLZ81" s="242"/>
      <c r="MMA81" s="242"/>
      <c r="MMB81" s="242"/>
      <c r="MMC81" s="242"/>
      <c r="MMD81" s="242"/>
      <c r="MME81" s="242"/>
      <c r="MMF81" s="242"/>
      <c r="MMG81" s="242"/>
      <c r="MMH81" s="242"/>
      <c r="MMI81" s="242"/>
      <c r="MMJ81" s="242"/>
      <c r="MMK81" s="242"/>
      <c r="MML81" s="242"/>
      <c r="MMM81" s="242"/>
      <c r="MMN81" s="242"/>
      <c r="MMO81" s="242"/>
      <c r="MMP81" s="242"/>
      <c r="MMQ81" s="242"/>
      <c r="MMR81" s="242"/>
      <c r="MMS81" s="242"/>
      <c r="MMT81" s="242"/>
      <c r="MMU81" s="242"/>
      <c r="MMV81" s="242"/>
      <c r="MMW81" s="242"/>
      <c r="MMX81" s="242"/>
      <c r="MMY81" s="242"/>
      <c r="MMZ81" s="242"/>
      <c r="MNA81" s="242"/>
      <c r="MNB81" s="242"/>
      <c r="MNC81" s="242"/>
      <c r="MND81" s="242"/>
      <c r="MNE81" s="242"/>
      <c r="MNF81" s="242"/>
      <c r="MNG81" s="242"/>
      <c r="MNH81" s="242"/>
      <c r="MNI81" s="242"/>
      <c r="MNJ81" s="242"/>
      <c r="MNK81" s="242"/>
      <c r="MNL81" s="242"/>
      <c r="MNM81" s="242"/>
      <c r="MNN81" s="242"/>
      <c r="MNO81" s="242"/>
      <c r="MNP81" s="242"/>
      <c r="MNQ81" s="242"/>
      <c r="MNR81" s="242"/>
      <c r="MNS81" s="242"/>
      <c r="MNT81" s="242"/>
      <c r="MNU81" s="242"/>
      <c r="MNV81" s="242"/>
      <c r="MNW81" s="242"/>
      <c r="MNX81" s="242"/>
      <c r="MNY81" s="242"/>
      <c r="MNZ81" s="242"/>
      <c r="MOA81" s="242"/>
      <c r="MOB81" s="242"/>
      <c r="MOC81" s="242"/>
      <c r="MOD81" s="242"/>
      <c r="MOE81" s="242"/>
      <c r="MOF81" s="242"/>
      <c r="MOG81" s="242"/>
      <c r="MOH81" s="242"/>
      <c r="MOI81" s="242"/>
      <c r="MOJ81" s="242"/>
      <c r="MOK81" s="242"/>
      <c r="MOL81" s="242"/>
      <c r="MOM81" s="242"/>
      <c r="MON81" s="242"/>
      <c r="MOO81" s="242"/>
      <c r="MOP81" s="242"/>
      <c r="MOQ81" s="242"/>
      <c r="MOR81" s="242"/>
      <c r="MOS81" s="242"/>
      <c r="MOT81" s="242"/>
      <c r="MOU81" s="242"/>
      <c r="MOV81" s="242"/>
      <c r="MOW81" s="242"/>
      <c r="MOX81" s="242"/>
      <c r="MOY81" s="242"/>
      <c r="MOZ81" s="242"/>
      <c r="MPA81" s="242"/>
      <c r="MPB81" s="242"/>
      <c r="MPC81" s="242"/>
      <c r="MPD81" s="242"/>
      <c r="MPE81" s="242"/>
      <c r="MPF81" s="242"/>
      <c r="MPG81" s="242"/>
      <c r="MPH81" s="242"/>
      <c r="MPI81" s="242"/>
      <c r="MPJ81" s="242"/>
      <c r="MPK81" s="242"/>
      <c r="MPL81" s="242"/>
      <c r="MPM81" s="242"/>
      <c r="MPN81" s="242"/>
      <c r="MPO81" s="242"/>
      <c r="MPP81" s="242"/>
      <c r="MPQ81" s="242"/>
      <c r="MPR81" s="242"/>
      <c r="MPS81" s="242"/>
      <c r="MPT81" s="242"/>
      <c r="MPU81" s="242"/>
      <c r="MPV81" s="242"/>
      <c r="MPW81" s="242"/>
      <c r="MPX81" s="242"/>
      <c r="MPY81" s="242"/>
      <c r="MPZ81" s="242"/>
      <c r="MQA81" s="242"/>
      <c r="MQB81" s="242"/>
      <c r="MQC81" s="242"/>
      <c r="MQD81" s="242"/>
      <c r="MQE81" s="242"/>
      <c r="MQF81" s="242"/>
      <c r="MQG81" s="242"/>
      <c r="MQH81" s="242"/>
      <c r="MQI81" s="242"/>
      <c r="MQJ81" s="242"/>
      <c r="MQK81" s="242"/>
      <c r="MQL81" s="242"/>
      <c r="MQM81" s="242"/>
      <c r="MQN81" s="242"/>
      <c r="MQO81" s="242"/>
      <c r="MQP81" s="242"/>
      <c r="MQQ81" s="242"/>
      <c r="MQR81" s="242"/>
      <c r="MQS81" s="242"/>
      <c r="MQT81" s="242"/>
      <c r="MQU81" s="242"/>
      <c r="MQV81" s="242"/>
      <c r="MQW81" s="242"/>
      <c r="MQX81" s="242"/>
      <c r="MQY81" s="242"/>
      <c r="MQZ81" s="242"/>
      <c r="MRA81" s="242"/>
      <c r="MRB81" s="242"/>
      <c r="MRC81" s="242"/>
      <c r="MRD81" s="242"/>
      <c r="MRE81" s="242"/>
      <c r="MRF81" s="242"/>
      <c r="MRG81" s="242"/>
      <c r="MRH81" s="242"/>
      <c r="MRI81" s="242"/>
      <c r="MRJ81" s="242"/>
      <c r="MRK81" s="242"/>
      <c r="MRL81" s="242"/>
      <c r="MRM81" s="242"/>
      <c r="MRN81" s="242"/>
      <c r="MRO81" s="242"/>
      <c r="MRP81" s="242"/>
      <c r="MRQ81" s="242"/>
      <c r="MRR81" s="242"/>
      <c r="MRS81" s="242"/>
      <c r="MRT81" s="242"/>
      <c r="MRU81" s="242"/>
      <c r="MRV81" s="242"/>
      <c r="MRW81" s="242"/>
      <c r="MRX81" s="242"/>
      <c r="MRY81" s="242"/>
      <c r="MRZ81" s="242"/>
      <c r="MSA81" s="242"/>
      <c r="MSB81" s="242"/>
      <c r="MSC81" s="242"/>
      <c r="MSD81" s="242"/>
      <c r="MSE81" s="242"/>
      <c r="MSF81" s="242"/>
      <c r="MSG81" s="242"/>
      <c r="MSH81" s="242"/>
      <c r="MSI81" s="242"/>
      <c r="MSJ81" s="242"/>
      <c r="MSK81" s="242"/>
      <c r="MSL81" s="242"/>
      <c r="MSM81" s="242"/>
      <c r="MSN81" s="242"/>
      <c r="MSO81" s="242"/>
      <c r="MSP81" s="242"/>
      <c r="MSQ81" s="242"/>
      <c r="MSR81" s="242"/>
      <c r="MSS81" s="242"/>
      <c r="MST81" s="242"/>
      <c r="MSU81" s="242"/>
      <c r="MSV81" s="242"/>
      <c r="MSW81" s="242"/>
      <c r="MSX81" s="242"/>
      <c r="MSY81" s="242"/>
      <c r="MSZ81" s="242"/>
      <c r="MTA81" s="242"/>
      <c r="MTB81" s="242"/>
      <c r="MTC81" s="242"/>
      <c r="MTD81" s="242"/>
      <c r="MTE81" s="242"/>
      <c r="MTF81" s="242"/>
      <c r="MTG81" s="242"/>
      <c r="MTH81" s="242"/>
      <c r="MTI81" s="242"/>
      <c r="MTJ81" s="242"/>
      <c r="MTK81" s="242"/>
      <c r="MTL81" s="242"/>
      <c r="MTM81" s="242"/>
      <c r="MTN81" s="242"/>
      <c r="MTO81" s="242"/>
      <c r="MTP81" s="242"/>
      <c r="MTQ81" s="242"/>
      <c r="MTR81" s="242"/>
      <c r="MTS81" s="242"/>
      <c r="MTT81" s="242"/>
      <c r="MTU81" s="242"/>
      <c r="MTV81" s="242"/>
      <c r="MTW81" s="242"/>
      <c r="MTX81" s="242"/>
      <c r="MTY81" s="242"/>
      <c r="MTZ81" s="242"/>
      <c r="MUA81" s="242"/>
      <c r="MUB81" s="242"/>
      <c r="MUC81" s="242"/>
      <c r="MUD81" s="242"/>
      <c r="MUE81" s="242"/>
      <c r="MUF81" s="242"/>
      <c r="MUG81" s="242"/>
      <c r="MUH81" s="242"/>
      <c r="MUI81" s="242"/>
      <c r="MUJ81" s="242"/>
      <c r="MUK81" s="242"/>
      <c r="MUL81" s="242"/>
      <c r="MUM81" s="242"/>
      <c r="MUN81" s="242"/>
      <c r="MUO81" s="242"/>
      <c r="MUP81" s="242"/>
      <c r="MUQ81" s="242"/>
      <c r="MUR81" s="242"/>
      <c r="MUS81" s="242"/>
      <c r="MUT81" s="242"/>
      <c r="MUU81" s="242"/>
      <c r="MUV81" s="242"/>
      <c r="MUW81" s="242"/>
      <c r="MUX81" s="242"/>
      <c r="MUY81" s="242"/>
      <c r="MUZ81" s="242"/>
      <c r="MVA81" s="242"/>
      <c r="MVB81" s="242"/>
      <c r="MVC81" s="242"/>
      <c r="MVD81" s="242"/>
      <c r="MVE81" s="242"/>
      <c r="MVF81" s="242"/>
      <c r="MVG81" s="242"/>
      <c r="MVH81" s="242"/>
      <c r="MVI81" s="242"/>
      <c r="MVJ81" s="242"/>
      <c r="MVK81" s="242"/>
      <c r="MVL81" s="242"/>
      <c r="MVM81" s="242"/>
      <c r="MVN81" s="242"/>
      <c r="MVO81" s="242"/>
      <c r="MVP81" s="242"/>
      <c r="MVQ81" s="242"/>
      <c r="MVR81" s="242"/>
      <c r="MVS81" s="242"/>
      <c r="MVT81" s="242"/>
      <c r="MVU81" s="242"/>
      <c r="MVV81" s="242"/>
      <c r="MVW81" s="242"/>
      <c r="MVX81" s="242"/>
      <c r="MVY81" s="242"/>
      <c r="MVZ81" s="242"/>
      <c r="MWA81" s="242"/>
      <c r="MWB81" s="242"/>
      <c r="MWC81" s="242"/>
      <c r="MWD81" s="242"/>
      <c r="MWE81" s="242"/>
      <c r="MWF81" s="242"/>
      <c r="MWG81" s="242"/>
      <c r="MWH81" s="242"/>
      <c r="MWI81" s="242"/>
      <c r="MWJ81" s="242"/>
      <c r="MWK81" s="242"/>
      <c r="MWL81" s="242"/>
      <c r="MWM81" s="242"/>
      <c r="MWN81" s="242"/>
      <c r="MWO81" s="242"/>
      <c r="MWP81" s="242"/>
      <c r="MWQ81" s="242"/>
      <c r="MWR81" s="242"/>
      <c r="MWS81" s="242"/>
      <c r="MWT81" s="242"/>
      <c r="MWU81" s="242"/>
      <c r="MWV81" s="242"/>
      <c r="MWW81" s="242"/>
      <c r="MWX81" s="242"/>
      <c r="MWY81" s="242"/>
      <c r="MWZ81" s="242"/>
      <c r="MXA81" s="242"/>
      <c r="MXB81" s="242"/>
      <c r="MXC81" s="242"/>
      <c r="MXD81" s="242"/>
      <c r="MXE81" s="242"/>
      <c r="MXF81" s="242"/>
      <c r="MXG81" s="242"/>
      <c r="MXH81" s="242"/>
      <c r="MXI81" s="242"/>
      <c r="MXJ81" s="242"/>
      <c r="MXK81" s="242"/>
      <c r="MXL81" s="242"/>
      <c r="MXM81" s="242"/>
      <c r="MXN81" s="242"/>
      <c r="MXO81" s="242"/>
      <c r="MXP81" s="242"/>
      <c r="MXQ81" s="242"/>
      <c r="MXR81" s="242"/>
      <c r="MXS81" s="242"/>
      <c r="MXT81" s="242"/>
      <c r="MXU81" s="242"/>
      <c r="MXV81" s="242"/>
      <c r="MXW81" s="242"/>
      <c r="MXX81" s="242"/>
      <c r="MXY81" s="242"/>
      <c r="MXZ81" s="242"/>
      <c r="MYA81" s="242"/>
      <c r="MYB81" s="242"/>
      <c r="MYC81" s="242"/>
      <c r="MYD81" s="242"/>
      <c r="MYE81" s="242"/>
      <c r="MYF81" s="242"/>
      <c r="MYG81" s="242"/>
      <c r="MYH81" s="242"/>
      <c r="MYI81" s="242"/>
      <c r="MYJ81" s="242"/>
      <c r="MYK81" s="242"/>
      <c r="MYL81" s="242"/>
      <c r="MYM81" s="242"/>
      <c r="MYN81" s="242"/>
      <c r="MYO81" s="242"/>
      <c r="MYP81" s="242"/>
      <c r="MYQ81" s="242"/>
      <c r="MYR81" s="242"/>
      <c r="MYS81" s="242"/>
      <c r="MYT81" s="242"/>
      <c r="MYU81" s="242"/>
      <c r="MYV81" s="242"/>
      <c r="MYW81" s="242"/>
      <c r="MYX81" s="242"/>
      <c r="MYY81" s="242"/>
      <c r="MYZ81" s="242"/>
      <c r="MZA81" s="242"/>
      <c r="MZB81" s="242"/>
      <c r="MZC81" s="242"/>
      <c r="MZD81" s="242"/>
      <c r="MZE81" s="242"/>
      <c r="MZF81" s="242"/>
      <c r="MZG81" s="242"/>
      <c r="MZH81" s="242"/>
      <c r="MZI81" s="242"/>
      <c r="MZJ81" s="242"/>
      <c r="MZK81" s="242"/>
      <c r="MZL81" s="242"/>
      <c r="MZM81" s="242"/>
      <c r="MZN81" s="242"/>
      <c r="MZO81" s="242"/>
      <c r="MZP81" s="242"/>
      <c r="MZQ81" s="242"/>
      <c r="MZR81" s="242"/>
      <c r="MZS81" s="242"/>
      <c r="MZT81" s="242"/>
      <c r="MZU81" s="242"/>
      <c r="MZV81" s="242"/>
      <c r="MZW81" s="242"/>
      <c r="MZX81" s="242"/>
      <c r="MZY81" s="242"/>
      <c r="MZZ81" s="242"/>
      <c r="NAA81" s="242"/>
      <c r="NAB81" s="242"/>
      <c r="NAC81" s="242"/>
      <c r="NAD81" s="242"/>
      <c r="NAE81" s="242"/>
      <c r="NAF81" s="242"/>
      <c r="NAG81" s="242"/>
      <c r="NAH81" s="242"/>
      <c r="NAI81" s="242"/>
      <c r="NAJ81" s="242"/>
      <c r="NAK81" s="242"/>
      <c r="NAL81" s="242"/>
      <c r="NAM81" s="242"/>
      <c r="NAN81" s="242"/>
      <c r="NAO81" s="242"/>
      <c r="NAP81" s="242"/>
      <c r="NAQ81" s="242"/>
      <c r="NAR81" s="242"/>
      <c r="NAS81" s="242"/>
      <c r="NAT81" s="242"/>
      <c r="NAU81" s="242"/>
      <c r="NAV81" s="242"/>
      <c r="NAW81" s="242"/>
      <c r="NAX81" s="242"/>
      <c r="NAY81" s="242"/>
      <c r="NAZ81" s="242"/>
      <c r="NBA81" s="242"/>
      <c r="NBB81" s="242"/>
      <c r="NBC81" s="242"/>
      <c r="NBD81" s="242"/>
      <c r="NBE81" s="242"/>
      <c r="NBF81" s="242"/>
      <c r="NBG81" s="242"/>
      <c r="NBH81" s="242"/>
      <c r="NBI81" s="242"/>
      <c r="NBJ81" s="242"/>
      <c r="NBK81" s="242"/>
      <c r="NBL81" s="242"/>
      <c r="NBM81" s="242"/>
      <c r="NBN81" s="242"/>
      <c r="NBO81" s="242"/>
      <c r="NBP81" s="242"/>
      <c r="NBQ81" s="242"/>
      <c r="NBR81" s="242"/>
      <c r="NBS81" s="242"/>
      <c r="NBT81" s="242"/>
      <c r="NBU81" s="242"/>
      <c r="NBV81" s="242"/>
      <c r="NBW81" s="242"/>
      <c r="NBX81" s="242"/>
      <c r="NBY81" s="242"/>
      <c r="NBZ81" s="242"/>
      <c r="NCA81" s="242"/>
      <c r="NCB81" s="242"/>
      <c r="NCC81" s="242"/>
      <c r="NCD81" s="242"/>
      <c r="NCE81" s="242"/>
      <c r="NCF81" s="242"/>
      <c r="NCG81" s="242"/>
      <c r="NCH81" s="242"/>
      <c r="NCI81" s="242"/>
      <c r="NCJ81" s="242"/>
      <c r="NCK81" s="242"/>
      <c r="NCL81" s="242"/>
      <c r="NCM81" s="242"/>
      <c r="NCN81" s="242"/>
      <c r="NCO81" s="242"/>
      <c r="NCP81" s="242"/>
      <c r="NCQ81" s="242"/>
      <c r="NCR81" s="242"/>
      <c r="NCS81" s="242"/>
      <c r="NCT81" s="242"/>
      <c r="NCU81" s="242"/>
      <c r="NCV81" s="242"/>
      <c r="NCW81" s="242"/>
      <c r="NCX81" s="242"/>
      <c r="NCY81" s="242"/>
      <c r="NCZ81" s="242"/>
      <c r="NDA81" s="242"/>
      <c r="NDB81" s="242"/>
      <c r="NDC81" s="242"/>
      <c r="NDD81" s="242"/>
      <c r="NDE81" s="242"/>
      <c r="NDF81" s="242"/>
      <c r="NDG81" s="242"/>
      <c r="NDH81" s="242"/>
      <c r="NDI81" s="242"/>
      <c r="NDJ81" s="242"/>
      <c r="NDK81" s="242"/>
      <c r="NDL81" s="242"/>
      <c r="NDM81" s="242"/>
      <c r="NDN81" s="242"/>
      <c r="NDO81" s="242"/>
      <c r="NDP81" s="242"/>
      <c r="NDQ81" s="242"/>
      <c r="NDR81" s="242"/>
      <c r="NDS81" s="242"/>
      <c r="NDT81" s="242"/>
      <c r="NDU81" s="242"/>
      <c r="NDV81" s="242"/>
      <c r="NDW81" s="242"/>
      <c r="NDX81" s="242"/>
      <c r="NDY81" s="242"/>
      <c r="NDZ81" s="242"/>
      <c r="NEA81" s="242"/>
      <c r="NEB81" s="242"/>
      <c r="NEC81" s="242"/>
      <c r="NED81" s="242"/>
      <c r="NEE81" s="242"/>
      <c r="NEF81" s="242"/>
      <c r="NEG81" s="242"/>
      <c r="NEH81" s="242"/>
      <c r="NEI81" s="242"/>
      <c r="NEJ81" s="242"/>
      <c r="NEK81" s="242"/>
      <c r="NEL81" s="242"/>
      <c r="NEM81" s="242"/>
      <c r="NEN81" s="242"/>
      <c r="NEO81" s="242"/>
      <c r="NEP81" s="242"/>
      <c r="NEQ81" s="242"/>
      <c r="NER81" s="242"/>
      <c r="NES81" s="242"/>
      <c r="NET81" s="242"/>
      <c r="NEU81" s="242"/>
      <c r="NEV81" s="242"/>
      <c r="NEW81" s="242"/>
      <c r="NEX81" s="242"/>
      <c r="NEY81" s="242"/>
      <c r="NEZ81" s="242"/>
      <c r="NFA81" s="242"/>
      <c r="NFB81" s="242"/>
      <c r="NFC81" s="242"/>
      <c r="NFD81" s="242"/>
      <c r="NFE81" s="242"/>
      <c r="NFF81" s="242"/>
      <c r="NFG81" s="242"/>
      <c r="NFH81" s="242"/>
      <c r="NFI81" s="242"/>
      <c r="NFJ81" s="242"/>
      <c r="NFK81" s="242"/>
      <c r="NFL81" s="242"/>
      <c r="NFM81" s="242"/>
      <c r="NFN81" s="242"/>
      <c r="NFO81" s="242"/>
      <c r="NFP81" s="242"/>
      <c r="NFQ81" s="242"/>
      <c r="NFR81" s="242"/>
      <c r="NFS81" s="242"/>
      <c r="NFT81" s="242"/>
      <c r="NFU81" s="242"/>
      <c r="NFV81" s="242"/>
      <c r="NFW81" s="242"/>
      <c r="NFX81" s="242"/>
      <c r="NFY81" s="242"/>
      <c r="NFZ81" s="242"/>
      <c r="NGA81" s="242"/>
      <c r="NGB81" s="242"/>
      <c r="NGC81" s="242"/>
      <c r="NGD81" s="242"/>
      <c r="NGE81" s="242"/>
      <c r="NGF81" s="242"/>
      <c r="NGG81" s="242"/>
      <c r="NGH81" s="242"/>
      <c r="NGI81" s="242"/>
      <c r="NGJ81" s="242"/>
      <c r="NGK81" s="242"/>
      <c r="NGL81" s="242"/>
      <c r="NGM81" s="242"/>
      <c r="NGN81" s="242"/>
      <c r="NGO81" s="242"/>
      <c r="NGP81" s="242"/>
      <c r="NGQ81" s="242"/>
      <c r="NGR81" s="242"/>
      <c r="NGS81" s="242"/>
      <c r="NGT81" s="242"/>
      <c r="NGU81" s="242"/>
      <c r="NGV81" s="242"/>
      <c r="NGW81" s="242"/>
      <c r="NGX81" s="242"/>
      <c r="NGY81" s="242"/>
      <c r="NGZ81" s="242"/>
      <c r="NHA81" s="242"/>
      <c r="NHB81" s="242"/>
      <c r="NHC81" s="242"/>
      <c r="NHD81" s="242"/>
      <c r="NHE81" s="242"/>
      <c r="NHF81" s="242"/>
      <c r="NHG81" s="242"/>
      <c r="NHH81" s="242"/>
      <c r="NHI81" s="242"/>
      <c r="NHJ81" s="242"/>
      <c r="NHK81" s="242"/>
      <c r="NHL81" s="242"/>
      <c r="NHM81" s="242"/>
      <c r="NHN81" s="242"/>
      <c r="NHO81" s="242"/>
      <c r="NHP81" s="242"/>
      <c r="NHQ81" s="242"/>
      <c r="NHR81" s="242"/>
      <c r="NHS81" s="242"/>
      <c r="NHT81" s="242"/>
      <c r="NHU81" s="242"/>
      <c r="NHV81" s="242"/>
      <c r="NHW81" s="242"/>
      <c r="NHX81" s="242"/>
      <c r="NHY81" s="242"/>
      <c r="NHZ81" s="242"/>
      <c r="NIA81" s="242"/>
      <c r="NIB81" s="242"/>
      <c r="NIC81" s="242"/>
      <c r="NID81" s="242"/>
      <c r="NIE81" s="242"/>
      <c r="NIF81" s="242"/>
      <c r="NIG81" s="242"/>
      <c r="NIH81" s="242"/>
      <c r="NII81" s="242"/>
      <c r="NIJ81" s="242"/>
      <c r="NIK81" s="242"/>
      <c r="NIL81" s="242"/>
      <c r="NIM81" s="242"/>
      <c r="NIN81" s="242"/>
      <c r="NIO81" s="242"/>
      <c r="NIP81" s="242"/>
      <c r="NIQ81" s="242"/>
      <c r="NIR81" s="242"/>
      <c r="NIS81" s="242"/>
      <c r="NIT81" s="242"/>
      <c r="NIU81" s="242"/>
      <c r="NIV81" s="242"/>
      <c r="NIW81" s="242"/>
      <c r="NIX81" s="242"/>
      <c r="NIY81" s="242"/>
      <c r="NIZ81" s="242"/>
      <c r="NJA81" s="242"/>
      <c r="NJB81" s="242"/>
      <c r="NJC81" s="242"/>
      <c r="NJD81" s="242"/>
      <c r="NJE81" s="242"/>
      <c r="NJF81" s="242"/>
      <c r="NJG81" s="242"/>
      <c r="NJH81" s="242"/>
      <c r="NJI81" s="242"/>
      <c r="NJJ81" s="242"/>
      <c r="NJK81" s="242"/>
      <c r="NJL81" s="242"/>
      <c r="NJM81" s="242"/>
      <c r="NJN81" s="242"/>
      <c r="NJO81" s="242"/>
      <c r="NJP81" s="242"/>
      <c r="NJQ81" s="242"/>
      <c r="NJR81" s="242"/>
      <c r="NJS81" s="242"/>
      <c r="NJT81" s="242"/>
      <c r="NJU81" s="242"/>
      <c r="NJV81" s="242"/>
      <c r="NJW81" s="242"/>
      <c r="NJX81" s="242"/>
      <c r="NJY81" s="242"/>
      <c r="NJZ81" s="242"/>
      <c r="NKA81" s="242"/>
      <c r="NKB81" s="242"/>
      <c r="NKC81" s="242"/>
      <c r="NKD81" s="242"/>
      <c r="NKE81" s="242"/>
      <c r="NKF81" s="242"/>
      <c r="NKG81" s="242"/>
      <c r="NKH81" s="242"/>
      <c r="NKI81" s="242"/>
      <c r="NKJ81" s="242"/>
      <c r="NKK81" s="242"/>
      <c r="NKL81" s="242"/>
      <c r="NKM81" s="242"/>
      <c r="NKN81" s="242"/>
      <c r="NKO81" s="242"/>
      <c r="NKP81" s="242"/>
      <c r="NKQ81" s="242"/>
      <c r="NKR81" s="242"/>
      <c r="NKS81" s="242"/>
      <c r="NKT81" s="242"/>
      <c r="NKU81" s="242"/>
      <c r="NKV81" s="242"/>
      <c r="NKW81" s="242"/>
      <c r="NKX81" s="242"/>
      <c r="NKY81" s="242"/>
      <c r="NKZ81" s="242"/>
      <c r="NLA81" s="242"/>
      <c r="NLB81" s="242"/>
      <c r="NLC81" s="242"/>
      <c r="NLD81" s="242"/>
      <c r="NLE81" s="242"/>
      <c r="NLF81" s="242"/>
      <c r="NLG81" s="242"/>
      <c r="NLH81" s="242"/>
      <c r="NLI81" s="242"/>
      <c r="NLJ81" s="242"/>
      <c r="NLK81" s="242"/>
      <c r="NLL81" s="242"/>
      <c r="NLM81" s="242"/>
      <c r="NLN81" s="242"/>
      <c r="NLO81" s="242"/>
      <c r="NLP81" s="242"/>
      <c r="NLQ81" s="242"/>
      <c r="NLR81" s="242"/>
      <c r="NLS81" s="242"/>
      <c r="NLT81" s="242"/>
      <c r="NLU81" s="242"/>
      <c r="NLV81" s="242"/>
      <c r="NLW81" s="242"/>
      <c r="NLX81" s="242"/>
      <c r="NLY81" s="242"/>
      <c r="NLZ81" s="242"/>
      <c r="NMA81" s="242"/>
      <c r="NMB81" s="242"/>
      <c r="NMC81" s="242"/>
      <c r="NMD81" s="242"/>
      <c r="NME81" s="242"/>
      <c r="NMF81" s="242"/>
      <c r="NMG81" s="242"/>
      <c r="NMH81" s="242"/>
      <c r="NMI81" s="242"/>
      <c r="NMJ81" s="242"/>
      <c r="NMK81" s="242"/>
      <c r="NML81" s="242"/>
      <c r="NMM81" s="242"/>
      <c r="NMN81" s="242"/>
      <c r="NMO81" s="242"/>
      <c r="NMP81" s="242"/>
      <c r="NMQ81" s="242"/>
      <c r="NMR81" s="242"/>
      <c r="NMS81" s="242"/>
      <c r="NMT81" s="242"/>
      <c r="NMU81" s="242"/>
      <c r="NMV81" s="242"/>
      <c r="NMW81" s="242"/>
      <c r="NMX81" s="242"/>
      <c r="NMY81" s="242"/>
      <c r="NMZ81" s="242"/>
      <c r="NNA81" s="242"/>
      <c r="NNB81" s="242"/>
      <c r="NNC81" s="242"/>
      <c r="NND81" s="242"/>
      <c r="NNE81" s="242"/>
      <c r="NNF81" s="242"/>
      <c r="NNG81" s="242"/>
      <c r="NNH81" s="242"/>
      <c r="NNI81" s="242"/>
      <c r="NNJ81" s="242"/>
      <c r="NNK81" s="242"/>
      <c r="NNL81" s="242"/>
      <c r="NNM81" s="242"/>
      <c r="NNN81" s="242"/>
      <c r="NNO81" s="242"/>
      <c r="NNP81" s="242"/>
      <c r="NNQ81" s="242"/>
      <c r="NNR81" s="242"/>
      <c r="NNS81" s="242"/>
      <c r="NNT81" s="242"/>
      <c r="NNU81" s="242"/>
      <c r="NNV81" s="242"/>
      <c r="NNW81" s="242"/>
      <c r="NNX81" s="242"/>
      <c r="NNY81" s="242"/>
      <c r="NNZ81" s="242"/>
      <c r="NOA81" s="242"/>
      <c r="NOB81" s="242"/>
      <c r="NOC81" s="242"/>
      <c r="NOD81" s="242"/>
      <c r="NOE81" s="242"/>
      <c r="NOF81" s="242"/>
      <c r="NOG81" s="242"/>
      <c r="NOH81" s="242"/>
      <c r="NOI81" s="242"/>
      <c r="NOJ81" s="242"/>
      <c r="NOK81" s="242"/>
      <c r="NOL81" s="242"/>
      <c r="NOM81" s="242"/>
      <c r="NON81" s="242"/>
      <c r="NOO81" s="242"/>
      <c r="NOP81" s="242"/>
      <c r="NOQ81" s="242"/>
      <c r="NOR81" s="242"/>
      <c r="NOS81" s="242"/>
      <c r="NOT81" s="242"/>
      <c r="NOU81" s="242"/>
      <c r="NOV81" s="242"/>
      <c r="NOW81" s="242"/>
      <c r="NOX81" s="242"/>
      <c r="NOY81" s="242"/>
      <c r="NOZ81" s="242"/>
      <c r="NPA81" s="242"/>
      <c r="NPB81" s="242"/>
      <c r="NPC81" s="242"/>
      <c r="NPD81" s="242"/>
      <c r="NPE81" s="242"/>
      <c r="NPF81" s="242"/>
      <c r="NPG81" s="242"/>
      <c r="NPH81" s="242"/>
      <c r="NPI81" s="242"/>
      <c r="NPJ81" s="242"/>
      <c r="NPK81" s="242"/>
      <c r="NPL81" s="242"/>
      <c r="NPM81" s="242"/>
      <c r="NPN81" s="242"/>
      <c r="NPO81" s="242"/>
      <c r="NPP81" s="242"/>
      <c r="NPQ81" s="242"/>
      <c r="NPR81" s="242"/>
      <c r="NPS81" s="242"/>
      <c r="NPT81" s="242"/>
      <c r="NPU81" s="242"/>
      <c r="NPV81" s="242"/>
      <c r="NPW81" s="242"/>
      <c r="NPX81" s="242"/>
      <c r="NPY81" s="242"/>
      <c r="NPZ81" s="242"/>
      <c r="NQA81" s="242"/>
      <c r="NQB81" s="242"/>
      <c r="NQC81" s="242"/>
      <c r="NQD81" s="242"/>
      <c r="NQE81" s="242"/>
      <c r="NQF81" s="242"/>
      <c r="NQG81" s="242"/>
      <c r="NQH81" s="242"/>
      <c r="NQI81" s="242"/>
      <c r="NQJ81" s="242"/>
      <c r="NQK81" s="242"/>
      <c r="NQL81" s="242"/>
      <c r="NQM81" s="242"/>
      <c r="NQN81" s="242"/>
      <c r="NQO81" s="242"/>
      <c r="NQP81" s="242"/>
      <c r="NQQ81" s="242"/>
      <c r="NQR81" s="242"/>
      <c r="NQS81" s="242"/>
      <c r="NQT81" s="242"/>
      <c r="NQU81" s="242"/>
      <c r="NQV81" s="242"/>
      <c r="NQW81" s="242"/>
      <c r="NQX81" s="242"/>
      <c r="NQY81" s="242"/>
      <c r="NQZ81" s="242"/>
      <c r="NRA81" s="242"/>
      <c r="NRB81" s="242"/>
      <c r="NRC81" s="242"/>
      <c r="NRD81" s="242"/>
      <c r="NRE81" s="242"/>
      <c r="NRF81" s="242"/>
      <c r="NRG81" s="242"/>
      <c r="NRH81" s="242"/>
      <c r="NRI81" s="242"/>
      <c r="NRJ81" s="242"/>
      <c r="NRK81" s="242"/>
      <c r="NRL81" s="242"/>
      <c r="NRM81" s="242"/>
      <c r="NRN81" s="242"/>
      <c r="NRO81" s="242"/>
      <c r="NRP81" s="242"/>
      <c r="NRQ81" s="242"/>
      <c r="NRR81" s="242"/>
      <c r="NRS81" s="242"/>
      <c r="NRT81" s="242"/>
      <c r="NRU81" s="242"/>
      <c r="NRV81" s="242"/>
      <c r="NRW81" s="242"/>
      <c r="NRX81" s="242"/>
      <c r="NRY81" s="242"/>
      <c r="NRZ81" s="242"/>
      <c r="NSA81" s="242"/>
      <c r="NSB81" s="242"/>
      <c r="NSC81" s="242"/>
      <c r="NSD81" s="242"/>
      <c r="NSE81" s="242"/>
      <c r="NSF81" s="242"/>
      <c r="NSG81" s="242"/>
      <c r="NSH81" s="242"/>
      <c r="NSI81" s="242"/>
      <c r="NSJ81" s="242"/>
      <c r="NSK81" s="242"/>
      <c r="NSL81" s="242"/>
      <c r="NSM81" s="242"/>
      <c r="NSN81" s="242"/>
      <c r="NSO81" s="242"/>
      <c r="NSP81" s="242"/>
      <c r="NSQ81" s="242"/>
      <c r="NSR81" s="242"/>
      <c r="NSS81" s="242"/>
      <c r="NST81" s="242"/>
      <c r="NSU81" s="242"/>
      <c r="NSV81" s="242"/>
      <c r="NSW81" s="242"/>
      <c r="NSX81" s="242"/>
      <c r="NSY81" s="242"/>
      <c r="NSZ81" s="242"/>
      <c r="NTA81" s="242"/>
      <c r="NTB81" s="242"/>
      <c r="NTC81" s="242"/>
      <c r="NTD81" s="242"/>
      <c r="NTE81" s="242"/>
      <c r="NTF81" s="242"/>
      <c r="NTG81" s="242"/>
      <c r="NTH81" s="242"/>
      <c r="NTI81" s="242"/>
      <c r="NTJ81" s="242"/>
      <c r="NTK81" s="242"/>
      <c r="NTL81" s="242"/>
      <c r="NTM81" s="242"/>
      <c r="NTN81" s="242"/>
      <c r="NTO81" s="242"/>
      <c r="NTP81" s="242"/>
      <c r="NTQ81" s="242"/>
      <c r="NTR81" s="242"/>
      <c r="NTS81" s="242"/>
      <c r="NTT81" s="242"/>
      <c r="NTU81" s="242"/>
      <c r="NTV81" s="242"/>
      <c r="NTW81" s="242"/>
      <c r="NTX81" s="242"/>
      <c r="NTY81" s="242"/>
      <c r="NTZ81" s="242"/>
      <c r="NUA81" s="242"/>
      <c r="NUB81" s="242"/>
      <c r="NUC81" s="242"/>
      <c r="NUD81" s="242"/>
      <c r="NUE81" s="242"/>
      <c r="NUF81" s="242"/>
      <c r="NUG81" s="242"/>
      <c r="NUH81" s="242"/>
      <c r="NUI81" s="242"/>
      <c r="NUJ81" s="242"/>
      <c r="NUK81" s="242"/>
      <c r="NUL81" s="242"/>
      <c r="NUM81" s="242"/>
      <c r="NUN81" s="242"/>
      <c r="NUO81" s="242"/>
      <c r="NUP81" s="242"/>
      <c r="NUQ81" s="242"/>
      <c r="NUR81" s="242"/>
      <c r="NUS81" s="242"/>
      <c r="NUT81" s="242"/>
      <c r="NUU81" s="242"/>
      <c r="NUV81" s="242"/>
      <c r="NUW81" s="242"/>
      <c r="NUX81" s="242"/>
      <c r="NUY81" s="242"/>
      <c r="NUZ81" s="242"/>
      <c r="NVA81" s="242"/>
      <c r="NVB81" s="242"/>
      <c r="NVC81" s="242"/>
      <c r="NVD81" s="242"/>
      <c r="NVE81" s="242"/>
      <c r="NVF81" s="242"/>
      <c r="NVG81" s="242"/>
      <c r="NVH81" s="242"/>
      <c r="NVI81" s="242"/>
      <c r="NVJ81" s="242"/>
      <c r="NVK81" s="242"/>
      <c r="NVL81" s="242"/>
      <c r="NVM81" s="242"/>
      <c r="NVN81" s="242"/>
      <c r="NVO81" s="242"/>
      <c r="NVP81" s="242"/>
      <c r="NVQ81" s="242"/>
      <c r="NVR81" s="242"/>
      <c r="NVS81" s="242"/>
      <c r="NVT81" s="242"/>
      <c r="NVU81" s="242"/>
      <c r="NVV81" s="242"/>
      <c r="NVW81" s="242"/>
      <c r="NVX81" s="242"/>
      <c r="NVY81" s="242"/>
      <c r="NVZ81" s="242"/>
      <c r="NWA81" s="242"/>
      <c r="NWB81" s="242"/>
      <c r="NWC81" s="242"/>
      <c r="NWD81" s="242"/>
      <c r="NWE81" s="242"/>
      <c r="NWF81" s="242"/>
      <c r="NWG81" s="242"/>
      <c r="NWH81" s="242"/>
      <c r="NWI81" s="242"/>
      <c r="NWJ81" s="242"/>
      <c r="NWK81" s="242"/>
      <c r="NWL81" s="242"/>
      <c r="NWM81" s="242"/>
      <c r="NWN81" s="242"/>
      <c r="NWO81" s="242"/>
      <c r="NWP81" s="242"/>
      <c r="NWQ81" s="242"/>
      <c r="NWR81" s="242"/>
      <c r="NWS81" s="242"/>
      <c r="NWT81" s="242"/>
      <c r="NWU81" s="242"/>
      <c r="NWV81" s="242"/>
      <c r="NWW81" s="242"/>
      <c r="NWX81" s="242"/>
      <c r="NWY81" s="242"/>
      <c r="NWZ81" s="242"/>
      <c r="NXA81" s="242"/>
      <c r="NXB81" s="242"/>
      <c r="NXC81" s="242"/>
      <c r="NXD81" s="242"/>
      <c r="NXE81" s="242"/>
      <c r="NXF81" s="242"/>
      <c r="NXG81" s="242"/>
      <c r="NXH81" s="242"/>
      <c r="NXI81" s="242"/>
      <c r="NXJ81" s="242"/>
      <c r="NXK81" s="242"/>
      <c r="NXL81" s="242"/>
      <c r="NXM81" s="242"/>
      <c r="NXN81" s="242"/>
      <c r="NXO81" s="242"/>
      <c r="NXP81" s="242"/>
      <c r="NXQ81" s="242"/>
      <c r="NXR81" s="242"/>
      <c r="NXS81" s="242"/>
      <c r="NXT81" s="242"/>
      <c r="NXU81" s="242"/>
      <c r="NXV81" s="242"/>
      <c r="NXW81" s="242"/>
      <c r="NXX81" s="242"/>
      <c r="NXY81" s="242"/>
      <c r="NXZ81" s="242"/>
      <c r="NYA81" s="242"/>
      <c r="NYB81" s="242"/>
      <c r="NYC81" s="242"/>
      <c r="NYD81" s="242"/>
      <c r="NYE81" s="242"/>
      <c r="NYF81" s="242"/>
      <c r="NYG81" s="242"/>
      <c r="NYH81" s="242"/>
      <c r="NYI81" s="242"/>
      <c r="NYJ81" s="242"/>
      <c r="NYK81" s="242"/>
      <c r="NYL81" s="242"/>
      <c r="NYM81" s="242"/>
      <c r="NYN81" s="242"/>
      <c r="NYO81" s="242"/>
      <c r="NYP81" s="242"/>
      <c r="NYQ81" s="242"/>
      <c r="NYR81" s="242"/>
      <c r="NYS81" s="242"/>
      <c r="NYT81" s="242"/>
      <c r="NYU81" s="242"/>
      <c r="NYV81" s="242"/>
      <c r="NYW81" s="242"/>
      <c r="NYX81" s="242"/>
      <c r="NYY81" s="242"/>
      <c r="NYZ81" s="242"/>
      <c r="NZA81" s="242"/>
      <c r="NZB81" s="242"/>
      <c r="NZC81" s="242"/>
      <c r="NZD81" s="242"/>
      <c r="NZE81" s="242"/>
      <c r="NZF81" s="242"/>
      <c r="NZG81" s="242"/>
      <c r="NZH81" s="242"/>
      <c r="NZI81" s="242"/>
      <c r="NZJ81" s="242"/>
      <c r="NZK81" s="242"/>
      <c r="NZL81" s="242"/>
      <c r="NZM81" s="242"/>
      <c r="NZN81" s="242"/>
      <c r="NZO81" s="242"/>
      <c r="NZP81" s="242"/>
      <c r="NZQ81" s="242"/>
      <c r="NZR81" s="242"/>
      <c r="NZS81" s="242"/>
      <c r="NZT81" s="242"/>
      <c r="NZU81" s="242"/>
      <c r="NZV81" s="242"/>
      <c r="NZW81" s="242"/>
      <c r="NZX81" s="242"/>
      <c r="NZY81" s="242"/>
      <c r="NZZ81" s="242"/>
      <c r="OAA81" s="242"/>
      <c r="OAB81" s="242"/>
      <c r="OAC81" s="242"/>
      <c r="OAD81" s="242"/>
      <c r="OAE81" s="242"/>
      <c r="OAF81" s="242"/>
      <c r="OAG81" s="242"/>
      <c r="OAH81" s="242"/>
      <c r="OAI81" s="242"/>
      <c r="OAJ81" s="242"/>
      <c r="OAK81" s="242"/>
      <c r="OAL81" s="242"/>
      <c r="OAM81" s="242"/>
      <c r="OAN81" s="242"/>
      <c r="OAO81" s="242"/>
      <c r="OAP81" s="242"/>
      <c r="OAQ81" s="242"/>
      <c r="OAR81" s="242"/>
      <c r="OAS81" s="242"/>
      <c r="OAT81" s="242"/>
      <c r="OAU81" s="242"/>
      <c r="OAV81" s="242"/>
      <c r="OAW81" s="242"/>
      <c r="OAX81" s="242"/>
      <c r="OAY81" s="242"/>
      <c r="OAZ81" s="242"/>
      <c r="OBA81" s="242"/>
      <c r="OBB81" s="242"/>
      <c r="OBC81" s="242"/>
      <c r="OBD81" s="242"/>
      <c r="OBE81" s="242"/>
      <c r="OBF81" s="242"/>
      <c r="OBG81" s="242"/>
      <c r="OBH81" s="242"/>
      <c r="OBI81" s="242"/>
      <c r="OBJ81" s="242"/>
      <c r="OBK81" s="242"/>
      <c r="OBL81" s="242"/>
      <c r="OBM81" s="242"/>
      <c r="OBN81" s="242"/>
      <c r="OBO81" s="242"/>
      <c r="OBP81" s="242"/>
      <c r="OBQ81" s="242"/>
      <c r="OBR81" s="242"/>
      <c r="OBS81" s="242"/>
      <c r="OBT81" s="242"/>
      <c r="OBU81" s="242"/>
      <c r="OBV81" s="242"/>
      <c r="OBW81" s="242"/>
      <c r="OBX81" s="242"/>
      <c r="OBY81" s="242"/>
      <c r="OBZ81" s="242"/>
      <c r="OCA81" s="242"/>
      <c r="OCB81" s="242"/>
      <c r="OCC81" s="242"/>
      <c r="OCD81" s="242"/>
      <c r="OCE81" s="242"/>
      <c r="OCF81" s="242"/>
      <c r="OCG81" s="242"/>
      <c r="OCH81" s="242"/>
      <c r="OCI81" s="242"/>
      <c r="OCJ81" s="242"/>
      <c r="OCK81" s="242"/>
      <c r="OCL81" s="242"/>
      <c r="OCM81" s="242"/>
      <c r="OCN81" s="242"/>
      <c r="OCO81" s="242"/>
      <c r="OCP81" s="242"/>
      <c r="OCQ81" s="242"/>
      <c r="OCR81" s="242"/>
      <c r="OCS81" s="242"/>
      <c r="OCT81" s="242"/>
      <c r="OCU81" s="242"/>
      <c r="OCV81" s="242"/>
      <c r="OCW81" s="242"/>
      <c r="OCX81" s="242"/>
      <c r="OCY81" s="242"/>
      <c r="OCZ81" s="242"/>
      <c r="ODA81" s="242"/>
      <c r="ODB81" s="242"/>
      <c r="ODC81" s="242"/>
      <c r="ODD81" s="242"/>
      <c r="ODE81" s="242"/>
      <c r="ODF81" s="242"/>
      <c r="ODG81" s="242"/>
      <c r="ODH81" s="242"/>
      <c r="ODI81" s="242"/>
      <c r="ODJ81" s="242"/>
      <c r="ODK81" s="242"/>
      <c r="ODL81" s="242"/>
      <c r="ODM81" s="242"/>
      <c r="ODN81" s="242"/>
      <c r="ODO81" s="242"/>
      <c r="ODP81" s="242"/>
      <c r="ODQ81" s="242"/>
      <c r="ODR81" s="242"/>
      <c r="ODS81" s="242"/>
      <c r="ODT81" s="242"/>
      <c r="ODU81" s="242"/>
      <c r="ODV81" s="242"/>
      <c r="ODW81" s="242"/>
      <c r="ODX81" s="242"/>
      <c r="ODY81" s="242"/>
      <c r="ODZ81" s="242"/>
      <c r="OEA81" s="242"/>
      <c r="OEB81" s="242"/>
      <c r="OEC81" s="242"/>
      <c r="OED81" s="242"/>
      <c r="OEE81" s="242"/>
      <c r="OEF81" s="242"/>
      <c r="OEG81" s="242"/>
      <c r="OEH81" s="242"/>
      <c r="OEI81" s="242"/>
      <c r="OEJ81" s="242"/>
      <c r="OEK81" s="242"/>
      <c r="OEL81" s="242"/>
      <c r="OEM81" s="242"/>
      <c r="OEN81" s="242"/>
      <c r="OEO81" s="242"/>
      <c r="OEP81" s="242"/>
      <c r="OEQ81" s="242"/>
      <c r="OER81" s="242"/>
      <c r="OES81" s="242"/>
      <c r="OET81" s="242"/>
      <c r="OEU81" s="242"/>
      <c r="OEV81" s="242"/>
      <c r="OEW81" s="242"/>
      <c r="OEX81" s="242"/>
      <c r="OEY81" s="242"/>
      <c r="OEZ81" s="242"/>
      <c r="OFA81" s="242"/>
      <c r="OFB81" s="242"/>
      <c r="OFC81" s="242"/>
      <c r="OFD81" s="242"/>
      <c r="OFE81" s="242"/>
      <c r="OFF81" s="242"/>
      <c r="OFG81" s="242"/>
      <c r="OFH81" s="242"/>
      <c r="OFI81" s="242"/>
      <c r="OFJ81" s="242"/>
      <c r="OFK81" s="242"/>
      <c r="OFL81" s="242"/>
      <c r="OFM81" s="242"/>
      <c r="OFN81" s="242"/>
      <c r="OFO81" s="242"/>
      <c r="OFP81" s="242"/>
      <c r="OFQ81" s="242"/>
      <c r="OFR81" s="242"/>
      <c r="OFS81" s="242"/>
      <c r="OFT81" s="242"/>
      <c r="OFU81" s="242"/>
      <c r="OFV81" s="242"/>
      <c r="OFW81" s="242"/>
      <c r="OFX81" s="242"/>
      <c r="OFY81" s="242"/>
      <c r="OFZ81" s="242"/>
      <c r="OGA81" s="242"/>
      <c r="OGB81" s="242"/>
      <c r="OGC81" s="242"/>
      <c r="OGD81" s="242"/>
      <c r="OGE81" s="242"/>
      <c r="OGF81" s="242"/>
      <c r="OGG81" s="242"/>
      <c r="OGH81" s="242"/>
      <c r="OGI81" s="242"/>
      <c r="OGJ81" s="242"/>
      <c r="OGK81" s="242"/>
      <c r="OGL81" s="242"/>
      <c r="OGM81" s="242"/>
      <c r="OGN81" s="242"/>
      <c r="OGO81" s="242"/>
      <c r="OGP81" s="242"/>
      <c r="OGQ81" s="242"/>
      <c r="OGR81" s="242"/>
      <c r="OGS81" s="242"/>
      <c r="OGT81" s="242"/>
      <c r="OGU81" s="242"/>
      <c r="OGV81" s="242"/>
      <c r="OGW81" s="242"/>
      <c r="OGX81" s="242"/>
      <c r="OGY81" s="242"/>
      <c r="OGZ81" s="242"/>
      <c r="OHA81" s="242"/>
      <c r="OHB81" s="242"/>
      <c r="OHC81" s="242"/>
      <c r="OHD81" s="242"/>
      <c r="OHE81" s="242"/>
      <c r="OHF81" s="242"/>
      <c r="OHG81" s="242"/>
      <c r="OHH81" s="242"/>
      <c r="OHI81" s="242"/>
      <c r="OHJ81" s="242"/>
      <c r="OHK81" s="242"/>
      <c r="OHL81" s="242"/>
      <c r="OHM81" s="242"/>
      <c r="OHN81" s="242"/>
      <c r="OHO81" s="242"/>
      <c r="OHP81" s="242"/>
      <c r="OHQ81" s="242"/>
      <c r="OHR81" s="242"/>
      <c r="OHS81" s="242"/>
      <c r="OHT81" s="242"/>
      <c r="OHU81" s="242"/>
      <c r="OHV81" s="242"/>
      <c r="OHW81" s="242"/>
      <c r="OHX81" s="242"/>
      <c r="OHY81" s="242"/>
      <c r="OHZ81" s="242"/>
      <c r="OIA81" s="242"/>
      <c r="OIB81" s="242"/>
      <c r="OIC81" s="242"/>
      <c r="OID81" s="242"/>
      <c r="OIE81" s="242"/>
      <c r="OIF81" s="242"/>
      <c r="OIG81" s="242"/>
      <c r="OIH81" s="242"/>
      <c r="OII81" s="242"/>
      <c r="OIJ81" s="242"/>
      <c r="OIK81" s="242"/>
      <c r="OIL81" s="242"/>
      <c r="OIM81" s="242"/>
      <c r="OIN81" s="242"/>
      <c r="OIO81" s="242"/>
      <c r="OIP81" s="242"/>
      <c r="OIQ81" s="242"/>
      <c r="OIR81" s="242"/>
      <c r="OIS81" s="242"/>
      <c r="OIT81" s="242"/>
      <c r="OIU81" s="242"/>
      <c r="OIV81" s="242"/>
      <c r="OIW81" s="242"/>
      <c r="OIX81" s="242"/>
      <c r="OIY81" s="242"/>
      <c r="OIZ81" s="242"/>
      <c r="OJA81" s="242"/>
      <c r="OJB81" s="242"/>
      <c r="OJC81" s="242"/>
      <c r="OJD81" s="242"/>
      <c r="OJE81" s="242"/>
      <c r="OJF81" s="242"/>
      <c r="OJG81" s="242"/>
      <c r="OJH81" s="242"/>
      <c r="OJI81" s="242"/>
      <c r="OJJ81" s="242"/>
      <c r="OJK81" s="242"/>
      <c r="OJL81" s="242"/>
      <c r="OJM81" s="242"/>
      <c r="OJN81" s="242"/>
      <c r="OJO81" s="242"/>
      <c r="OJP81" s="242"/>
      <c r="OJQ81" s="242"/>
      <c r="OJR81" s="242"/>
      <c r="OJS81" s="242"/>
      <c r="OJT81" s="242"/>
      <c r="OJU81" s="242"/>
      <c r="OJV81" s="242"/>
      <c r="OJW81" s="242"/>
      <c r="OJX81" s="242"/>
      <c r="OJY81" s="242"/>
      <c r="OJZ81" s="242"/>
      <c r="OKA81" s="242"/>
      <c r="OKB81" s="242"/>
      <c r="OKC81" s="242"/>
      <c r="OKD81" s="242"/>
      <c r="OKE81" s="242"/>
      <c r="OKF81" s="242"/>
      <c r="OKG81" s="242"/>
      <c r="OKH81" s="242"/>
      <c r="OKI81" s="242"/>
      <c r="OKJ81" s="242"/>
      <c r="OKK81" s="242"/>
      <c r="OKL81" s="242"/>
      <c r="OKM81" s="242"/>
      <c r="OKN81" s="242"/>
      <c r="OKO81" s="242"/>
      <c r="OKP81" s="242"/>
      <c r="OKQ81" s="242"/>
      <c r="OKR81" s="242"/>
      <c r="OKS81" s="242"/>
      <c r="OKT81" s="242"/>
      <c r="OKU81" s="242"/>
      <c r="OKV81" s="242"/>
      <c r="OKW81" s="242"/>
      <c r="OKX81" s="242"/>
      <c r="OKY81" s="242"/>
      <c r="OKZ81" s="242"/>
      <c r="OLA81" s="242"/>
      <c r="OLB81" s="242"/>
      <c r="OLC81" s="242"/>
      <c r="OLD81" s="242"/>
      <c r="OLE81" s="242"/>
      <c r="OLF81" s="242"/>
      <c r="OLG81" s="242"/>
      <c r="OLH81" s="242"/>
      <c r="OLI81" s="242"/>
      <c r="OLJ81" s="242"/>
      <c r="OLK81" s="242"/>
      <c r="OLL81" s="242"/>
      <c r="OLM81" s="242"/>
      <c r="OLN81" s="242"/>
      <c r="OLO81" s="242"/>
      <c r="OLP81" s="242"/>
      <c r="OLQ81" s="242"/>
      <c r="OLR81" s="242"/>
      <c r="OLS81" s="242"/>
      <c r="OLT81" s="242"/>
      <c r="OLU81" s="242"/>
      <c r="OLV81" s="242"/>
      <c r="OLW81" s="242"/>
      <c r="OLX81" s="242"/>
      <c r="OLY81" s="242"/>
      <c r="OLZ81" s="242"/>
      <c r="OMA81" s="242"/>
      <c r="OMB81" s="242"/>
      <c r="OMC81" s="242"/>
      <c r="OMD81" s="242"/>
      <c r="OME81" s="242"/>
      <c r="OMF81" s="242"/>
      <c r="OMG81" s="242"/>
      <c r="OMH81" s="242"/>
      <c r="OMI81" s="242"/>
      <c r="OMJ81" s="242"/>
      <c r="OMK81" s="242"/>
      <c r="OML81" s="242"/>
      <c r="OMM81" s="242"/>
      <c r="OMN81" s="242"/>
      <c r="OMO81" s="242"/>
      <c r="OMP81" s="242"/>
      <c r="OMQ81" s="242"/>
      <c r="OMR81" s="242"/>
      <c r="OMS81" s="242"/>
      <c r="OMT81" s="242"/>
      <c r="OMU81" s="242"/>
      <c r="OMV81" s="242"/>
      <c r="OMW81" s="242"/>
      <c r="OMX81" s="242"/>
      <c r="OMY81" s="242"/>
      <c r="OMZ81" s="242"/>
      <c r="ONA81" s="242"/>
      <c r="ONB81" s="242"/>
      <c r="ONC81" s="242"/>
      <c r="OND81" s="242"/>
      <c r="ONE81" s="242"/>
      <c r="ONF81" s="242"/>
      <c r="ONG81" s="242"/>
      <c r="ONH81" s="242"/>
      <c r="ONI81" s="242"/>
      <c r="ONJ81" s="242"/>
      <c r="ONK81" s="242"/>
      <c r="ONL81" s="242"/>
      <c r="ONM81" s="242"/>
      <c r="ONN81" s="242"/>
      <c r="ONO81" s="242"/>
      <c r="ONP81" s="242"/>
      <c r="ONQ81" s="242"/>
      <c r="ONR81" s="242"/>
      <c r="ONS81" s="242"/>
      <c r="ONT81" s="242"/>
      <c r="ONU81" s="242"/>
      <c r="ONV81" s="242"/>
      <c r="ONW81" s="242"/>
      <c r="ONX81" s="242"/>
      <c r="ONY81" s="242"/>
      <c r="ONZ81" s="242"/>
      <c r="OOA81" s="242"/>
      <c r="OOB81" s="242"/>
      <c r="OOC81" s="242"/>
      <c r="OOD81" s="242"/>
      <c r="OOE81" s="242"/>
      <c r="OOF81" s="242"/>
      <c r="OOG81" s="242"/>
      <c r="OOH81" s="242"/>
      <c r="OOI81" s="242"/>
      <c r="OOJ81" s="242"/>
      <c r="OOK81" s="242"/>
      <c r="OOL81" s="242"/>
      <c r="OOM81" s="242"/>
      <c r="OON81" s="242"/>
      <c r="OOO81" s="242"/>
      <c r="OOP81" s="242"/>
      <c r="OOQ81" s="242"/>
      <c r="OOR81" s="242"/>
      <c r="OOS81" s="242"/>
      <c r="OOT81" s="242"/>
      <c r="OOU81" s="242"/>
      <c r="OOV81" s="242"/>
      <c r="OOW81" s="242"/>
      <c r="OOX81" s="242"/>
      <c r="OOY81" s="242"/>
      <c r="OOZ81" s="242"/>
      <c r="OPA81" s="242"/>
      <c r="OPB81" s="242"/>
      <c r="OPC81" s="242"/>
      <c r="OPD81" s="242"/>
      <c r="OPE81" s="242"/>
      <c r="OPF81" s="242"/>
      <c r="OPG81" s="242"/>
      <c r="OPH81" s="242"/>
      <c r="OPI81" s="242"/>
      <c r="OPJ81" s="242"/>
      <c r="OPK81" s="242"/>
      <c r="OPL81" s="242"/>
      <c r="OPM81" s="242"/>
      <c r="OPN81" s="242"/>
      <c r="OPO81" s="242"/>
      <c r="OPP81" s="242"/>
      <c r="OPQ81" s="242"/>
      <c r="OPR81" s="242"/>
      <c r="OPS81" s="242"/>
      <c r="OPT81" s="242"/>
      <c r="OPU81" s="242"/>
      <c r="OPV81" s="242"/>
      <c r="OPW81" s="242"/>
      <c r="OPX81" s="242"/>
      <c r="OPY81" s="242"/>
      <c r="OPZ81" s="242"/>
      <c r="OQA81" s="242"/>
      <c r="OQB81" s="242"/>
      <c r="OQC81" s="242"/>
      <c r="OQD81" s="242"/>
      <c r="OQE81" s="242"/>
      <c r="OQF81" s="242"/>
      <c r="OQG81" s="242"/>
      <c r="OQH81" s="242"/>
      <c r="OQI81" s="242"/>
      <c r="OQJ81" s="242"/>
      <c r="OQK81" s="242"/>
      <c r="OQL81" s="242"/>
      <c r="OQM81" s="242"/>
      <c r="OQN81" s="242"/>
      <c r="OQO81" s="242"/>
      <c r="OQP81" s="242"/>
      <c r="OQQ81" s="242"/>
      <c r="OQR81" s="242"/>
      <c r="OQS81" s="242"/>
      <c r="OQT81" s="242"/>
      <c r="OQU81" s="242"/>
      <c r="OQV81" s="242"/>
      <c r="OQW81" s="242"/>
      <c r="OQX81" s="242"/>
      <c r="OQY81" s="242"/>
      <c r="OQZ81" s="242"/>
      <c r="ORA81" s="242"/>
      <c r="ORB81" s="242"/>
      <c r="ORC81" s="242"/>
      <c r="ORD81" s="242"/>
      <c r="ORE81" s="242"/>
      <c r="ORF81" s="242"/>
      <c r="ORG81" s="242"/>
      <c r="ORH81" s="242"/>
      <c r="ORI81" s="242"/>
      <c r="ORJ81" s="242"/>
      <c r="ORK81" s="242"/>
      <c r="ORL81" s="242"/>
      <c r="ORM81" s="242"/>
      <c r="ORN81" s="242"/>
      <c r="ORO81" s="242"/>
      <c r="ORP81" s="242"/>
      <c r="ORQ81" s="242"/>
      <c r="ORR81" s="242"/>
      <c r="ORS81" s="242"/>
      <c r="ORT81" s="242"/>
      <c r="ORU81" s="242"/>
      <c r="ORV81" s="242"/>
      <c r="ORW81" s="242"/>
      <c r="ORX81" s="242"/>
      <c r="ORY81" s="242"/>
      <c r="ORZ81" s="242"/>
      <c r="OSA81" s="242"/>
      <c r="OSB81" s="242"/>
      <c r="OSC81" s="242"/>
      <c r="OSD81" s="242"/>
      <c r="OSE81" s="242"/>
      <c r="OSF81" s="242"/>
      <c r="OSG81" s="242"/>
      <c r="OSH81" s="242"/>
      <c r="OSI81" s="242"/>
      <c r="OSJ81" s="242"/>
      <c r="OSK81" s="242"/>
      <c r="OSL81" s="242"/>
      <c r="OSM81" s="242"/>
      <c r="OSN81" s="242"/>
      <c r="OSO81" s="242"/>
      <c r="OSP81" s="242"/>
      <c r="OSQ81" s="242"/>
      <c r="OSR81" s="242"/>
      <c r="OSS81" s="242"/>
      <c r="OST81" s="242"/>
      <c r="OSU81" s="242"/>
      <c r="OSV81" s="242"/>
      <c r="OSW81" s="242"/>
      <c r="OSX81" s="242"/>
      <c r="OSY81" s="242"/>
      <c r="OSZ81" s="242"/>
      <c r="OTA81" s="242"/>
      <c r="OTB81" s="242"/>
      <c r="OTC81" s="242"/>
      <c r="OTD81" s="242"/>
      <c r="OTE81" s="242"/>
      <c r="OTF81" s="242"/>
      <c r="OTG81" s="242"/>
      <c r="OTH81" s="242"/>
      <c r="OTI81" s="242"/>
      <c r="OTJ81" s="242"/>
      <c r="OTK81" s="242"/>
      <c r="OTL81" s="242"/>
      <c r="OTM81" s="242"/>
      <c r="OTN81" s="242"/>
      <c r="OTO81" s="242"/>
      <c r="OTP81" s="242"/>
      <c r="OTQ81" s="242"/>
      <c r="OTR81" s="242"/>
      <c r="OTS81" s="242"/>
      <c r="OTT81" s="242"/>
      <c r="OTU81" s="242"/>
      <c r="OTV81" s="242"/>
      <c r="OTW81" s="242"/>
      <c r="OTX81" s="242"/>
      <c r="OTY81" s="242"/>
      <c r="OTZ81" s="242"/>
      <c r="OUA81" s="242"/>
      <c r="OUB81" s="242"/>
      <c r="OUC81" s="242"/>
      <c r="OUD81" s="242"/>
      <c r="OUE81" s="242"/>
      <c r="OUF81" s="242"/>
      <c r="OUG81" s="242"/>
      <c r="OUH81" s="242"/>
      <c r="OUI81" s="242"/>
      <c r="OUJ81" s="242"/>
      <c r="OUK81" s="242"/>
      <c r="OUL81" s="242"/>
      <c r="OUM81" s="242"/>
      <c r="OUN81" s="242"/>
      <c r="OUO81" s="242"/>
      <c r="OUP81" s="242"/>
      <c r="OUQ81" s="242"/>
      <c r="OUR81" s="242"/>
      <c r="OUS81" s="242"/>
      <c r="OUT81" s="242"/>
      <c r="OUU81" s="242"/>
      <c r="OUV81" s="242"/>
      <c r="OUW81" s="242"/>
      <c r="OUX81" s="242"/>
      <c r="OUY81" s="242"/>
      <c r="OUZ81" s="242"/>
      <c r="OVA81" s="242"/>
      <c r="OVB81" s="242"/>
      <c r="OVC81" s="242"/>
      <c r="OVD81" s="242"/>
      <c r="OVE81" s="242"/>
      <c r="OVF81" s="242"/>
      <c r="OVG81" s="242"/>
      <c r="OVH81" s="242"/>
      <c r="OVI81" s="242"/>
      <c r="OVJ81" s="242"/>
      <c r="OVK81" s="242"/>
      <c r="OVL81" s="242"/>
      <c r="OVM81" s="242"/>
      <c r="OVN81" s="242"/>
      <c r="OVO81" s="242"/>
      <c r="OVP81" s="242"/>
      <c r="OVQ81" s="242"/>
      <c r="OVR81" s="242"/>
      <c r="OVS81" s="242"/>
      <c r="OVT81" s="242"/>
      <c r="OVU81" s="242"/>
      <c r="OVV81" s="242"/>
      <c r="OVW81" s="242"/>
      <c r="OVX81" s="242"/>
      <c r="OVY81" s="242"/>
      <c r="OVZ81" s="242"/>
      <c r="OWA81" s="242"/>
      <c r="OWB81" s="242"/>
      <c r="OWC81" s="242"/>
      <c r="OWD81" s="242"/>
      <c r="OWE81" s="242"/>
      <c r="OWF81" s="242"/>
      <c r="OWG81" s="242"/>
      <c r="OWH81" s="242"/>
      <c r="OWI81" s="242"/>
      <c r="OWJ81" s="242"/>
      <c r="OWK81" s="242"/>
      <c r="OWL81" s="242"/>
      <c r="OWM81" s="242"/>
      <c r="OWN81" s="242"/>
      <c r="OWO81" s="242"/>
      <c r="OWP81" s="242"/>
      <c r="OWQ81" s="242"/>
      <c r="OWR81" s="242"/>
      <c r="OWS81" s="242"/>
      <c r="OWT81" s="242"/>
      <c r="OWU81" s="242"/>
      <c r="OWV81" s="242"/>
      <c r="OWW81" s="242"/>
      <c r="OWX81" s="242"/>
      <c r="OWY81" s="242"/>
      <c r="OWZ81" s="242"/>
      <c r="OXA81" s="242"/>
      <c r="OXB81" s="242"/>
      <c r="OXC81" s="242"/>
      <c r="OXD81" s="242"/>
      <c r="OXE81" s="242"/>
      <c r="OXF81" s="242"/>
      <c r="OXG81" s="242"/>
      <c r="OXH81" s="242"/>
      <c r="OXI81" s="242"/>
      <c r="OXJ81" s="242"/>
      <c r="OXK81" s="242"/>
      <c r="OXL81" s="242"/>
      <c r="OXM81" s="242"/>
      <c r="OXN81" s="242"/>
      <c r="OXO81" s="242"/>
      <c r="OXP81" s="242"/>
      <c r="OXQ81" s="242"/>
      <c r="OXR81" s="242"/>
      <c r="OXS81" s="242"/>
      <c r="OXT81" s="242"/>
      <c r="OXU81" s="242"/>
      <c r="OXV81" s="242"/>
      <c r="OXW81" s="242"/>
      <c r="OXX81" s="242"/>
      <c r="OXY81" s="242"/>
      <c r="OXZ81" s="242"/>
      <c r="OYA81" s="242"/>
      <c r="OYB81" s="242"/>
      <c r="OYC81" s="242"/>
      <c r="OYD81" s="242"/>
      <c r="OYE81" s="242"/>
      <c r="OYF81" s="242"/>
      <c r="OYG81" s="242"/>
      <c r="OYH81" s="242"/>
      <c r="OYI81" s="242"/>
      <c r="OYJ81" s="242"/>
      <c r="OYK81" s="242"/>
      <c r="OYL81" s="242"/>
      <c r="OYM81" s="242"/>
      <c r="OYN81" s="242"/>
      <c r="OYO81" s="242"/>
      <c r="OYP81" s="242"/>
      <c r="OYQ81" s="242"/>
      <c r="OYR81" s="242"/>
      <c r="OYS81" s="242"/>
      <c r="OYT81" s="242"/>
      <c r="OYU81" s="242"/>
      <c r="OYV81" s="242"/>
      <c r="OYW81" s="242"/>
      <c r="OYX81" s="242"/>
      <c r="OYY81" s="242"/>
      <c r="OYZ81" s="242"/>
      <c r="OZA81" s="242"/>
      <c r="OZB81" s="242"/>
      <c r="OZC81" s="242"/>
      <c r="OZD81" s="242"/>
      <c r="OZE81" s="242"/>
      <c r="OZF81" s="242"/>
      <c r="OZG81" s="242"/>
      <c r="OZH81" s="242"/>
      <c r="OZI81" s="242"/>
      <c r="OZJ81" s="242"/>
      <c r="OZK81" s="242"/>
      <c r="OZL81" s="242"/>
      <c r="OZM81" s="242"/>
      <c r="OZN81" s="242"/>
      <c r="OZO81" s="242"/>
      <c r="OZP81" s="242"/>
      <c r="OZQ81" s="242"/>
      <c r="OZR81" s="242"/>
      <c r="OZS81" s="242"/>
      <c r="OZT81" s="242"/>
      <c r="OZU81" s="242"/>
      <c r="OZV81" s="242"/>
      <c r="OZW81" s="242"/>
      <c r="OZX81" s="242"/>
      <c r="OZY81" s="242"/>
      <c r="OZZ81" s="242"/>
      <c r="PAA81" s="242"/>
      <c r="PAB81" s="242"/>
      <c r="PAC81" s="242"/>
      <c r="PAD81" s="242"/>
      <c r="PAE81" s="242"/>
      <c r="PAF81" s="242"/>
      <c r="PAG81" s="242"/>
      <c r="PAH81" s="242"/>
      <c r="PAI81" s="242"/>
      <c r="PAJ81" s="242"/>
      <c r="PAK81" s="242"/>
      <c r="PAL81" s="242"/>
      <c r="PAM81" s="242"/>
      <c r="PAN81" s="242"/>
      <c r="PAO81" s="242"/>
      <c r="PAP81" s="242"/>
      <c r="PAQ81" s="242"/>
      <c r="PAR81" s="242"/>
      <c r="PAS81" s="242"/>
      <c r="PAT81" s="242"/>
      <c r="PAU81" s="242"/>
      <c r="PAV81" s="242"/>
      <c r="PAW81" s="242"/>
      <c r="PAX81" s="242"/>
      <c r="PAY81" s="242"/>
      <c r="PAZ81" s="242"/>
      <c r="PBA81" s="242"/>
      <c r="PBB81" s="242"/>
      <c r="PBC81" s="242"/>
      <c r="PBD81" s="242"/>
      <c r="PBE81" s="242"/>
      <c r="PBF81" s="242"/>
      <c r="PBG81" s="242"/>
      <c r="PBH81" s="242"/>
      <c r="PBI81" s="242"/>
      <c r="PBJ81" s="242"/>
      <c r="PBK81" s="242"/>
      <c r="PBL81" s="242"/>
      <c r="PBM81" s="242"/>
      <c r="PBN81" s="242"/>
      <c r="PBO81" s="242"/>
      <c r="PBP81" s="242"/>
      <c r="PBQ81" s="242"/>
      <c r="PBR81" s="242"/>
      <c r="PBS81" s="242"/>
      <c r="PBT81" s="242"/>
      <c r="PBU81" s="242"/>
      <c r="PBV81" s="242"/>
      <c r="PBW81" s="242"/>
      <c r="PBX81" s="242"/>
      <c r="PBY81" s="242"/>
      <c r="PBZ81" s="242"/>
      <c r="PCA81" s="242"/>
      <c r="PCB81" s="242"/>
      <c r="PCC81" s="242"/>
      <c r="PCD81" s="242"/>
      <c r="PCE81" s="242"/>
      <c r="PCF81" s="242"/>
      <c r="PCG81" s="242"/>
      <c r="PCH81" s="242"/>
      <c r="PCI81" s="242"/>
      <c r="PCJ81" s="242"/>
      <c r="PCK81" s="242"/>
      <c r="PCL81" s="242"/>
      <c r="PCM81" s="242"/>
      <c r="PCN81" s="242"/>
      <c r="PCO81" s="242"/>
      <c r="PCP81" s="242"/>
      <c r="PCQ81" s="242"/>
      <c r="PCR81" s="242"/>
      <c r="PCS81" s="242"/>
      <c r="PCT81" s="242"/>
      <c r="PCU81" s="242"/>
      <c r="PCV81" s="242"/>
      <c r="PCW81" s="242"/>
      <c r="PCX81" s="242"/>
      <c r="PCY81" s="242"/>
      <c r="PCZ81" s="242"/>
      <c r="PDA81" s="242"/>
      <c r="PDB81" s="242"/>
      <c r="PDC81" s="242"/>
      <c r="PDD81" s="242"/>
      <c r="PDE81" s="242"/>
      <c r="PDF81" s="242"/>
      <c r="PDG81" s="242"/>
      <c r="PDH81" s="242"/>
      <c r="PDI81" s="242"/>
      <c r="PDJ81" s="242"/>
      <c r="PDK81" s="242"/>
      <c r="PDL81" s="242"/>
      <c r="PDM81" s="242"/>
      <c r="PDN81" s="242"/>
      <c r="PDO81" s="242"/>
      <c r="PDP81" s="242"/>
      <c r="PDQ81" s="242"/>
      <c r="PDR81" s="242"/>
      <c r="PDS81" s="242"/>
      <c r="PDT81" s="242"/>
      <c r="PDU81" s="242"/>
      <c r="PDV81" s="242"/>
      <c r="PDW81" s="242"/>
      <c r="PDX81" s="242"/>
      <c r="PDY81" s="242"/>
      <c r="PDZ81" s="242"/>
      <c r="PEA81" s="242"/>
      <c r="PEB81" s="242"/>
      <c r="PEC81" s="242"/>
      <c r="PED81" s="242"/>
      <c r="PEE81" s="242"/>
      <c r="PEF81" s="242"/>
      <c r="PEG81" s="242"/>
      <c r="PEH81" s="242"/>
      <c r="PEI81" s="242"/>
      <c r="PEJ81" s="242"/>
      <c r="PEK81" s="242"/>
      <c r="PEL81" s="242"/>
      <c r="PEM81" s="242"/>
      <c r="PEN81" s="242"/>
      <c r="PEO81" s="242"/>
      <c r="PEP81" s="242"/>
      <c r="PEQ81" s="242"/>
      <c r="PER81" s="242"/>
      <c r="PES81" s="242"/>
      <c r="PET81" s="242"/>
      <c r="PEU81" s="242"/>
      <c r="PEV81" s="242"/>
      <c r="PEW81" s="242"/>
      <c r="PEX81" s="242"/>
      <c r="PEY81" s="242"/>
      <c r="PEZ81" s="242"/>
      <c r="PFA81" s="242"/>
      <c r="PFB81" s="242"/>
      <c r="PFC81" s="242"/>
      <c r="PFD81" s="242"/>
      <c r="PFE81" s="242"/>
      <c r="PFF81" s="242"/>
      <c r="PFG81" s="242"/>
      <c r="PFH81" s="242"/>
      <c r="PFI81" s="242"/>
      <c r="PFJ81" s="242"/>
      <c r="PFK81" s="242"/>
      <c r="PFL81" s="242"/>
      <c r="PFM81" s="242"/>
      <c r="PFN81" s="242"/>
      <c r="PFO81" s="242"/>
      <c r="PFP81" s="242"/>
      <c r="PFQ81" s="242"/>
      <c r="PFR81" s="242"/>
      <c r="PFS81" s="242"/>
      <c r="PFT81" s="242"/>
      <c r="PFU81" s="242"/>
      <c r="PFV81" s="242"/>
      <c r="PFW81" s="242"/>
      <c r="PFX81" s="242"/>
      <c r="PFY81" s="242"/>
      <c r="PFZ81" s="242"/>
      <c r="PGA81" s="242"/>
      <c r="PGB81" s="242"/>
      <c r="PGC81" s="242"/>
      <c r="PGD81" s="242"/>
      <c r="PGE81" s="242"/>
      <c r="PGF81" s="242"/>
      <c r="PGG81" s="242"/>
      <c r="PGH81" s="242"/>
      <c r="PGI81" s="242"/>
      <c r="PGJ81" s="242"/>
      <c r="PGK81" s="242"/>
      <c r="PGL81" s="242"/>
      <c r="PGM81" s="242"/>
      <c r="PGN81" s="242"/>
      <c r="PGO81" s="242"/>
      <c r="PGP81" s="242"/>
      <c r="PGQ81" s="242"/>
      <c r="PGR81" s="242"/>
      <c r="PGS81" s="242"/>
      <c r="PGT81" s="242"/>
      <c r="PGU81" s="242"/>
      <c r="PGV81" s="242"/>
      <c r="PGW81" s="242"/>
      <c r="PGX81" s="242"/>
      <c r="PGY81" s="242"/>
      <c r="PGZ81" s="242"/>
      <c r="PHA81" s="242"/>
      <c r="PHB81" s="242"/>
      <c r="PHC81" s="242"/>
      <c r="PHD81" s="242"/>
      <c r="PHE81" s="242"/>
      <c r="PHF81" s="242"/>
      <c r="PHG81" s="242"/>
      <c r="PHH81" s="242"/>
      <c r="PHI81" s="242"/>
      <c r="PHJ81" s="242"/>
      <c r="PHK81" s="242"/>
      <c r="PHL81" s="242"/>
      <c r="PHM81" s="242"/>
      <c r="PHN81" s="242"/>
      <c r="PHO81" s="242"/>
      <c r="PHP81" s="242"/>
      <c r="PHQ81" s="242"/>
      <c r="PHR81" s="242"/>
      <c r="PHS81" s="242"/>
      <c r="PHT81" s="242"/>
      <c r="PHU81" s="242"/>
      <c r="PHV81" s="242"/>
      <c r="PHW81" s="242"/>
      <c r="PHX81" s="242"/>
      <c r="PHY81" s="242"/>
      <c r="PHZ81" s="242"/>
      <c r="PIA81" s="242"/>
      <c r="PIB81" s="242"/>
      <c r="PIC81" s="242"/>
      <c r="PID81" s="242"/>
      <c r="PIE81" s="242"/>
      <c r="PIF81" s="242"/>
      <c r="PIG81" s="242"/>
      <c r="PIH81" s="242"/>
      <c r="PII81" s="242"/>
      <c r="PIJ81" s="242"/>
      <c r="PIK81" s="242"/>
      <c r="PIL81" s="242"/>
      <c r="PIM81" s="242"/>
      <c r="PIN81" s="242"/>
      <c r="PIO81" s="242"/>
      <c r="PIP81" s="242"/>
      <c r="PIQ81" s="242"/>
      <c r="PIR81" s="242"/>
      <c r="PIS81" s="242"/>
      <c r="PIT81" s="242"/>
      <c r="PIU81" s="242"/>
      <c r="PIV81" s="242"/>
      <c r="PIW81" s="242"/>
      <c r="PIX81" s="242"/>
      <c r="PIY81" s="242"/>
      <c r="PIZ81" s="242"/>
      <c r="PJA81" s="242"/>
      <c r="PJB81" s="242"/>
      <c r="PJC81" s="242"/>
      <c r="PJD81" s="242"/>
      <c r="PJE81" s="242"/>
      <c r="PJF81" s="242"/>
      <c r="PJG81" s="242"/>
      <c r="PJH81" s="242"/>
      <c r="PJI81" s="242"/>
      <c r="PJJ81" s="242"/>
      <c r="PJK81" s="242"/>
      <c r="PJL81" s="242"/>
      <c r="PJM81" s="242"/>
      <c r="PJN81" s="242"/>
      <c r="PJO81" s="242"/>
      <c r="PJP81" s="242"/>
      <c r="PJQ81" s="242"/>
      <c r="PJR81" s="242"/>
      <c r="PJS81" s="242"/>
      <c r="PJT81" s="242"/>
      <c r="PJU81" s="242"/>
      <c r="PJV81" s="242"/>
      <c r="PJW81" s="242"/>
      <c r="PJX81" s="242"/>
      <c r="PJY81" s="242"/>
      <c r="PJZ81" s="242"/>
      <c r="PKA81" s="242"/>
      <c r="PKB81" s="242"/>
      <c r="PKC81" s="242"/>
      <c r="PKD81" s="242"/>
      <c r="PKE81" s="242"/>
      <c r="PKF81" s="242"/>
      <c r="PKG81" s="242"/>
      <c r="PKH81" s="242"/>
      <c r="PKI81" s="242"/>
      <c r="PKJ81" s="242"/>
      <c r="PKK81" s="242"/>
      <c r="PKL81" s="242"/>
      <c r="PKM81" s="242"/>
      <c r="PKN81" s="242"/>
      <c r="PKO81" s="242"/>
      <c r="PKP81" s="242"/>
      <c r="PKQ81" s="242"/>
      <c r="PKR81" s="242"/>
      <c r="PKS81" s="242"/>
      <c r="PKT81" s="242"/>
      <c r="PKU81" s="242"/>
      <c r="PKV81" s="242"/>
      <c r="PKW81" s="242"/>
      <c r="PKX81" s="242"/>
      <c r="PKY81" s="242"/>
      <c r="PKZ81" s="242"/>
      <c r="PLA81" s="242"/>
      <c r="PLB81" s="242"/>
      <c r="PLC81" s="242"/>
      <c r="PLD81" s="242"/>
      <c r="PLE81" s="242"/>
      <c r="PLF81" s="242"/>
      <c r="PLG81" s="242"/>
      <c r="PLH81" s="242"/>
      <c r="PLI81" s="242"/>
      <c r="PLJ81" s="242"/>
      <c r="PLK81" s="242"/>
      <c r="PLL81" s="242"/>
      <c r="PLM81" s="242"/>
      <c r="PLN81" s="242"/>
      <c r="PLO81" s="242"/>
      <c r="PLP81" s="242"/>
      <c r="PLQ81" s="242"/>
      <c r="PLR81" s="242"/>
      <c r="PLS81" s="242"/>
      <c r="PLT81" s="242"/>
      <c r="PLU81" s="242"/>
      <c r="PLV81" s="242"/>
      <c r="PLW81" s="242"/>
      <c r="PLX81" s="242"/>
      <c r="PLY81" s="242"/>
      <c r="PLZ81" s="242"/>
      <c r="PMA81" s="242"/>
      <c r="PMB81" s="242"/>
      <c r="PMC81" s="242"/>
      <c r="PMD81" s="242"/>
      <c r="PME81" s="242"/>
      <c r="PMF81" s="242"/>
      <c r="PMG81" s="242"/>
      <c r="PMH81" s="242"/>
      <c r="PMI81" s="242"/>
      <c r="PMJ81" s="242"/>
      <c r="PMK81" s="242"/>
      <c r="PML81" s="242"/>
      <c r="PMM81" s="242"/>
      <c r="PMN81" s="242"/>
      <c r="PMO81" s="242"/>
      <c r="PMP81" s="242"/>
      <c r="PMQ81" s="242"/>
      <c r="PMR81" s="242"/>
      <c r="PMS81" s="242"/>
      <c r="PMT81" s="242"/>
      <c r="PMU81" s="242"/>
      <c r="PMV81" s="242"/>
      <c r="PMW81" s="242"/>
      <c r="PMX81" s="242"/>
      <c r="PMY81" s="242"/>
      <c r="PMZ81" s="242"/>
      <c r="PNA81" s="242"/>
      <c r="PNB81" s="242"/>
      <c r="PNC81" s="242"/>
      <c r="PND81" s="242"/>
      <c r="PNE81" s="242"/>
      <c r="PNF81" s="242"/>
      <c r="PNG81" s="242"/>
      <c r="PNH81" s="242"/>
      <c r="PNI81" s="242"/>
      <c r="PNJ81" s="242"/>
      <c r="PNK81" s="242"/>
      <c r="PNL81" s="242"/>
      <c r="PNM81" s="242"/>
      <c r="PNN81" s="242"/>
      <c r="PNO81" s="242"/>
      <c r="PNP81" s="242"/>
      <c r="PNQ81" s="242"/>
      <c r="PNR81" s="242"/>
      <c r="PNS81" s="242"/>
      <c r="PNT81" s="242"/>
      <c r="PNU81" s="242"/>
      <c r="PNV81" s="242"/>
      <c r="PNW81" s="242"/>
      <c r="PNX81" s="242"/>
      <c r="PNY81" s="242"/>
      <c r="PNZ81" s="242"/>
      <c r="POA81" s="242"/>
      <c r="POB81" s="242"/>
      <c r="POC81" s="242"/>
      <c r="POD81" s="242"/>
      <c r="POE81" s="242"/>
      <c r="POF81" s="242"/>
      <c r="POG81" s="242"/>
      <c r="POH81" s="242"/>
      <c r="POI81" s="242"/>
      <c r="POJ81" s="242"/>
      <c r="POK81" s="242"/>
      <c r="POL81" s="242"/>
      <c r="POM81" s="242"/>
      <c r="PON81" s="242"/>
      <c r="POO81" s="242"/>
      <c r="POP81" s="242"/>
      <c r="POQ81" s="242"/>
      <c r="POR81" s="242"/>
      <c r="POS81" s="242"/>
      <c r="POT81" s="242"/>
      <c r="POU81" s="242"/>
      <c r="POV81" s="242"/>
      <c r="POW81" s="242"/>
      <c r="POX81" s="242"/>
      <c r="POY81" s="242"/>
      <c r="POZ81" s="242"/>
      <c r="PPA81" s="242"/>
      <c r="PPB81" s="242"/>
      <c r="PPC81" s="242"/>
      <c r="PPD81" s="242"/>
      <c r="PPE81" s="242"/>
      <c r="PPF81" s="242"/>
      <c r="PPG81" s="242"/>
      <c r="PPH81" s="242"/>
      <c r="PPI81" s="242"/>
      <c r="PPJ81" s="242"/>
      <c r="PPK81" s="242"/>
      <c r="PPL81" s="242"/>
      <c r="PPM81" s="242"/>
      <c r="PPN81" s="242"/>
      <c r="PPO81" s="242"/>
      <c r="PPP81" s="242"/>
      <c r="PPQ81" s="242"/>
      <c r="PPR81" s="242"/>
      <c r="PPS81" s="242"/>
      <c r="PPT81" s="242"/>
      <c r="PPU81" s="242"/>
      <c r="PPV81" s="242"/>
      <c r="PPW81" s="242"/>
      <c r="PPX81" s="242"/>
      <c r="PPY81" s="242"/>
      <c r="PPZ81" s="242"/>
      <c r="PQA81" s="242"/>
      <c r="PQB81" s="242"/>
      <c r="PQC81" s="242"/>
      <c r="PQD81" s="242"/>
      <c r="PQE81" s="242"/>
      <c r="PQF81" s="242"/>
      <c r="PQG81" s="242"/>
      <c r="PQH81" s="242"/>
      <c r="PQI81" s="242"/>
      <c r="PQJ81" s="242"/>
      <c r="PQK81" s="242"/>
      <c r="PQL81" s="242"/>
      <c r="PQM81" s="242"/>
      <c r="PQN81" s="242"/>
      <c r="PQO81" s="242"/>
      <c r="PQP81" s="242"/>
      <c r="PQQ81" s="242"/>
      <c r="PQR81" s="242"/>
      <c r="PQS81" s="242"/>
      <c r="PQT81" s="242"/>
      <c r="PQU81" s="242"/>
      <c r="PQV81" s="242"/>
      <c r="PQW81" s="242"/>
      <c r="PQX81" s="242"/>
      <c r="PQY81" s="242"/>
      <c r="PQZ81" s="242"/>
      <c r="PRA81" s="242"/>
      <c r="PRB81" s="242"/>
      <c r="PRC81" s="242"/>
      <c r="PRD81" s="242"/>
      <c r="PRE81" s="242"/>
      <c r="PRF81" s="242"/>
      <c r="PRG81" s="242"/>
      <c r="PRH81" s="242"/>
      <c r="PRI81" s="242"/>
      <c r="PRJ81" s="242"/>
      <c r="PRK81" s="242"/>
      <c r="PRL81" s="242"/>
      <c r="PRM81" s="242"/>
      <c r="PRN81" s="242"/>
      <c r="PRO81" s="242"/>
      <c r="PRP81" s="242"/>
      <c r="PRQ81" s="242"/>
      <c r="PRR81" s="242"/>
      <c r="PRS81" s="242"/>
      <c r="PRT81" s="242"/>
      <c r="PRU81" s="242"/>
      <c r="PRV81" s="242"/>
      <c r="PRW81" s="242"/>
      <c r="PRX81" s="242"/>
      <c r="PRY81" s="242"/>
      <c r="PRZ81" s="242"/>
      <c r="PSA81" s="242"/>
      <c r="PSB81" s="242"/>
      <c r="PSC81" s="242"/>
      <c r="PSD81" s="242"/>
      <c r="PSE81" s="242"/>
      <c r="PSF81" s="242"/>
      <c r="PSG81" s="242"/>
      <c r="PSH81" s="242"/>
      <c r="PSI81" s="242"/>
      <c r="PSJ81" s="242"/>
      <c r="PSK81" s="242"/>
      <c r="PSL81" s="242"/>
      <c r="PSM81" s="242"/>
      <c r="PSN81" s="242"/>
      <c r="PSO81" s="242"/>
      <c r="PSP81" s="242"/>
      <c r="PSQ81" s="242"/>
      <c r="PSR81" s="242"/>
      <c r="PSS81" s="242"/>
      <c r="PST81" s="242"/>
      <c r="PSU81" s="242"/>
      <c r="PSV81" s="242"/>
      <c r="PSW81" s="242"/>
      <c r="PSX81" s="242"/>
      <c r="PSY81" s="242"/>
      <c r="PSZ81" s="242"/>
      <c r="PTA81" s="242"/>
      <c r="PTB81" s="242"/>
      <c r="PTC81" s="242"/>
      <c r="PTD81" s="242"/>
      <c r="PTE81" s="242"/>
      <c r="PTF81" s="242"/>
      <c r="PTG81" s="242"/>
      <c r="PTH81" s="242"/>
      <c r="PTI81" s="242"/>
      <c r="PTJ81" s="242"/>
      <c r="PTK81" s="242"/>
      <c r="PTL81" s="242"/>
      <c r="PTM81" s="242"/>
      <c r="PTN81" s="242"/>
      <c r="PTO81" s="242"/>
      <c r="PTP81" s="242"/>
      <c r="PTQ81" s="242"/>
      <c r="PTR81" s="242"/>
      <c r="PTS81" s="242"/>
      <c r="PTT81" s="242"/>
      <c r="PTU81" s="242"/>
      <c r="PTV81" s="242"/>
      <c r="PTW81" s="242"/>
      <c r="PTX81" s="242"/>
      <c r="PTY81" s="242"/>
      <c r="PTZ81" s="242"/>
      <c r="PUA81" s="242"/>
      <c r="PUB81" s="242"/>
      <c r="PUC81" s="242"/>
      <c r="PUD81" s="242"/>
      <c r="PUE81" s="242"/>
      <c r="PUF81" s="242"/>
      <c r="PUG81" s="242"/>
      <c r="PUH81" s="242"/>
      <c r="PUI81" s="242"/>
      <c r="PUJ81" s="242"/>
      <c r="PUK81" s="242"/>
      <c r="PUL81" s="242"/>
      <c r="PUM81" s="242"/>
      <c r="PUN81" s="242"/>
      <c r="PUO81" s="242"/>
      <c r="PUP81" s="242"/>
      <c r="PUQ81" s="242"/>
      <c r="PUR81" s="242"/>
      <c r="PUS81" s="242"/>
      <c r="PUT81" s="242"/>
      <c r="PUU81" s="242"/>
      <c r="PUV81" s="242"/>
      <c r="PUW81" s="242"/>
      <c r="PUX81" s="242"/>
      <c r="PUY81" s="242"/>
      <c r="PUZ81" s="242"/>
      <c r="PVA81" s="242"/>
      <c r="PVB81" s="242"/>
      <c r="PVC81" s="242"/>
      <c r="PVD81" s="242"/>
      <c r="PVE81" s="242"/>
      <c r="PVF81" s="242"/>
      <c r="PVG81" s="242"/>
      <c r="PVH81" s="242"/>
      <c r="PVI81" s="242"/>
      <c r="PVJ81" s="242"/>
      <c r="PVK81" s="242"/>
      <c r="PVL81" s="242"/>
      <c r="PVM81" s="242"/>
      <c r="PVN81" s="242"/>
      <c r="PVO81" s="242"/>
      <c r="PVP81" s="242"/>
      <c r="PVQ81" s="242"/>
      <c r="PVR81" s="242"/>
      <c r="PVS81" s="242"/>
      <c r="PVT81" s="242"/>
      <c r="PVU81" s="242"/>
      <c r="PVV81" s="242"/>
      <c r="PVW81" s="242"/>
      <c r="PVX81" s="242"/>
      <c r="PVY81" s="242"/>
      <c r="PVZ81" s="242"/>
      <c r="PWA81" s="242"/>
      <c r="PWB81" s="242"/>
      <c r="PWC81" s="242"/>
      <c r="PWD81" s="242"/>
      <c r="PWE81" s="242"/>
      <c r="PWF81" s="242"/>
      <c r="PWG81" s="242"/>
      <c r="PWH81" s="242"/>
      <c r="PWI81" s="242"/>
      <c r="PWJ81" s="242"/>
      <c r="PWK81" s="242"/>
      <c r="PWL81" s="242"/>
      <c r="PWM81" s="242"/>
      <c r="PWN81" s="242"/>
      <c r="PWO81" s="242"/>
      <c r="PWP81" s="242"/>
      <c r="PWQ81" s="242"/>
      <c r="PWR81" s="242"/>
      <c r="PWS81" s="242"/>
      <c r="PWT81" s="242"/>
      <c r="PWU81" s="242"/>
      <c r="PWV81" s="242"/>
      <c r="PWW81" s="242"/>
      <c r="PWX81" s="242"/>
      <c r="PWY81" s="242"/>
      <c r="PWZ81" s="242"/>
      <c r="PXA81" s="242"/>
      <c r="PXB81" s="242"/>
      <c r="PXC81" s="242"/>
      <c r="PXD81" s="242"/>
      <c r="PXE81" s="242"/>
      <c r="PXF81" s="242"/>
      <c r="PXG81" s="242"/>
      <c r="PXH81" s="242"/>
      <c r="PXI81" s="242"/>
      <c r="PXJ81" s="242"/>
      <c r="PXK81" s="242"/>
      <c r="PXL81" s="242"/>
      <c r="PXM81" s="242"/>
      <c r="PXN81" s="242"/>
      <c r="PXO81" s="242"/>
      <c r="PXP81" s="242"/>
      <c r="PXQ81" s="242"/>
      <c r="PXR81" s="242"/>
      <c r="PXS81" s="242"/>
      <c r="PXT81" s="242"/>
      <c r="PXU81" s="242"/>
      <c r="PXV81" s="242"/>
      <c r="PXW81" s="242"/>
      <c r="PXX81" s="242"/>
      <c r="PXY81" s="242"/>
      <c r="PXZ81" s="242"/>
      <c r="PYA81" s="242"/>
      <c r="PYB81" s="242"/>
      <c r="PYC81" s="242"/>
      <c r="PYD81" s="242"/>
      <c r="PYE81" s="242"/>
      <c r="PYF81" s="242"/>
      <c r="PYG81" s="242"/>
      <c r="PYH81" s="242"/>
      <c r="PYI81" s="242"/>
      <c r="PYJ81" s="242"/>
      <c r="PYK81" s="242"/>
      <c r="PYL81" s="242"/>
      <c r="PYM81" s="242"/>
      <c r="PYN81" s="242"/>
      <c r="PYO81" s="242"/>
      <c r="PYP81" s="242"/>
      <c r="PYQ81" s="242"/>
      <c r="PYR81" s="242"/>
      <c r="PYS81" s="242"/>
      <c r="PYT81" s="242"/>
      <c r="PYU81" s="242"/>
      <c r="PYV81" s="242"/>
      <c r="PYW81" s="242"/>
      <c r="PYX81" s="242"/>
      <c r="PYY81" s="242"/>
      <c r="PYZ81" s="242"/>
      <c r="PZA81" s="242"/>
      <c r="PZB81" s="242"/>
      <c r="PZC81" s="242"/>
      <c r="PZD81" s="242"/>
      <c r="PZE81" s="242"/>
      <c r="PZF81" s="242"/>
      <c r="PZG81" s="242"/>
      <c r="PZH81" s="242"/>
      <c r="PZI81" s="242"/>
      <c r="PZJ81" s="242"/>
      <c r="PZK81" s="242"/>
      <c r="PZL81" s="242"/>
      <c r="PZM81" s="242"/>
      <c r="PZN81" s="242"/>
      <c r="PZO81" s="242"/>
      <c r="PZP81" s="242"/>
      <c r="PZQ81" s="242"/>
      <c r="PZR81" s="242"/>
      <c r="PZS81" s="242"/>
      <c r="PZT81" s="242"/>
      <c r="PZU81" s="242"/>
      <c r="PZV81" s="242"/>
      <c r="PZW81" s="242"/>
      <c r="PZX81" s="242"/>
      <c r="PZY81" s="242"/>
      <c r="PZZ81" s="242"/>
      <c r="QAA81" s="242"/>
      <c r="QAB81" s="242"/>
      <c r="QAC81" s="242"/>
      <c r="QAD81" s="242"/>
      <c r="QAE81" s="242"/>
      <c r="QAF81" s="242"/>
      <c r="QAG81" s="242"/>
      <c r="QAH81" s="242"/>
      <c r="QAI81" s="242"/>
      <c r="QAJ81" s="242"/>
      <c r="QAK81" s="242"/>
      <c r="QAL81" s="242"/>
      <c r="QAM81" s="242"/>
      <c r="QAN81" s="242"/>
      <c r="QAO81" s="242"/>
      <c r="QAP81" s="242"/>
      <c r="QAQ81" s="242"/>
      <c r="QAR81" s="242"/>
      <c r="QAS81" s="242"/>
      <c r="QAT81" s="242"/>
      <c r="QAU81" s="242"/>
      <c r="QAV81" s="242"/>
      <c r="QAW81" s="242"/>
      <c r="QAX81" s="242"/>
      <c r="QAY81" s="242"/>
      <c r="QAZ81" s="242"/>
      <c r="QBA81" s="242"/>
      <c r="QBB81" s="242"/>
      <c r="QBC81" s="242"/>
      <c r="QBD81" s="242"/>
      <c r="QBE81" s="242"/>
      <c r="QBF81" s="242"/>
      <c r="QBG81" s="242"/>
      <c r="QBH81" s="242"/>
      <c r="QBI81" s="242"/>
      <c r="QBJ81" s="242"/>
      <c r="QBK81" s="242"/>
      <c r="QBL81" s="242"/>
      <c r="QBM81" s="242"/>
      <c r="QBN81" s="242"/>
      <c r="QBO81" s="242"/>
      <c r="QBP81" s="242"/>
      <c r="QBQ81" s="242"/>
      <c r="QBR81" s="242"/>
      <c r="QBS81" s="242"/>
      <c r="QBT81" s="242"/>
      <c r="QBU81" s="242"/>
      <c r="QBV81" s="242"/>
      <c r="QBW81" s="242"/>
      <c r="QBX81" s="242"/>
      <c r="QBY81" s="242"/>
      <c r="QBZ81" s="242"/>
      <c r="QCA81" s="242"/>
      <c r="QCB81" s="242"/>
      <c r="QCC81" s="242"/>
      <c r="QCD81" s="242"/>
      <c r="QCE81" s="242"/>
      <c r="QCF81" s="242"/>
      <c r="QCG81" s="242"/>
      <c r="QCH81" s="242"/>
      <c r="QCI81" s="242"/>
      <c r="QCJ81" s="242"/>
      <c r="QCK81" s="242"/>
      <c r="QCL81" s="242"/>
      <c r="QCM81" s="242"/>
      <c r="QCN81" s="242"/>
      <c r="QCO81" s="242"/>
      <c r="QCP81" s="242"/>
      <c r="QCQ81" s="242"/>
      <c r="QCR81" s="242"/>
      <c r="QCS81" s="242"/>
      <c r="QCT81" s="242"/>
      <c r="QCU81" s="242"/>
      <c r="QCV81" s="242"/>
      <c r="QCW81" s="242"/>
      <c r="QCX81" s="242"/>
      <c r="QCY81" s="242"/>
      <c r="QCZ81" s="242"/>
      <c r="QDA81" s="242"/>
      <c r="QDB81" s="242"/>
      <c r="QDC81" s="242"/>
      <c r="QDD81" s="242"/>
      <c r="QDE81" s="242"/>
      <c r="QDF81" s="242"/>
      <c r="QDG81" s="242"/>
      <c r="QDH81" s="242"/>
      <c r="QDI81" s="242"/>
      <c r="QDJ81" s="242"/>
      <c r="QDK81" s="242"/>
      <c r="QDL81" s="242"/>
      <c r="QDM81" s="242"/>
      <c r="QDN81" s="242"/>
      <c r="QDO81" s="242"/>
      <c r="QDP81" s="242"/>
      <c r="QDQ81" s="242"/>
      <c r="QDR81" s="242"/>
      <c r="QDS81" s="242"/>
      <c r="QDT81" s="242"/>
      <c r="QDU81" s="242"/>
      <c r="QDV81" s="242"/>
      <c r="QDW81" s="242"/>
      <c r="QDX81" s="242"/>
      <c r="QDY81" s="242"/>
      <c r="QDZ81" s="242"/>
      <c r="QEA81" s="242"/>
      <c r="QEB81" s="242"/>
      <c r="QEC81" s="242"/>
      <c r="QED81" s="242"/>
      <c r="QEE81" s="242"/>
      <c r="QEF81" s="242"/>
      <c r="QEG81" s="242"/>
      <c r="QEH81" s="242"/>
      <c r="QEI81" s="242"/>
      <c r="QEJ81" s="242"/>
      <c r="QEK81" s="242"/>
      <c r="QEL81" s="242"/>
      <c r="QEM81" s="242"/>
      <c r="QEN81" s="242"/>
      <c r="QEO81" s="242"/>
      <c r="QEP81" s="242"/>
      <c r="QEQ81" s="242"/>
      <c r="QER81" s="242"/>
      <c r="QES81" s="242"/>
      <c r="QET81" s="242"/>
      <c r="QEU81" s="242"/>
      <c r="QEV81" s="242"/>
      <c r="QEW81" s="242"/>
      <c r="QEX81" s="242"/>
      <c r="QEY81" s="242"/>
      <c r="QEZ81" s="242"/>
      <c r="QFA81" s="242"/>
      <c r="QFB81" s="242"/>
      <c r="QFC81" s="242"/>
      <c r="QFD81" s="242"/>
      <c r="QFE81" s="242"/>
      <c r="QFF81" s="242"/>
      <c r="QFG81" s="242"/>
      <c r="QFH81" s="242"/>
      <c r="QFI81" s="242"/>
      <c r="QFJ81" s="242"/>
      <c r="QFK81" s="242"/>
      <c r="QFL81" s="242"/>
      <c r="QFM81" s="242"/>
      <c r="QFN81" s="242"/>
      <c r="QFO81" s="242"/>
      <c r="QFP81" s="242"/>
      <c r="QFQ81" s="242"/>
      <c r="QFR81" s="242"/>
      <c r="QFS81" s="242"/>
      <c r="QFT81" s="242"/>
      <c r="QFU81" s="242"/>
      <c r="QFV81" s="242"/>
      <c r="QFW81" s="242"/>
      <c r="QFX81" s="242"/>
      <c r="QFY81" s="242"/>
      <c r="QFZ81" s="242"/>
      <c r="QGA81" s="242"/>
      <c r="QGB81" s="242"/>
      <c r="QGC81" s="242"/>
      <c r="QGD81" s="242"/>
      <c r="QGE81" s="242"/>
      <c r="QGF81" s="242"/>
      <c r="QGG81" s="242"/>
      <c r="QGH81" s="242"/>
      <c r="QGI81" s="242"/>
      <c r="QGJ81" s="242"/>
      <c r="QGK81" s="242"/>
      <c r="QGL81" s="242"/>
      <c r="QGM81" s="242"/>
      <c r="QGN81" s="242"/>
      <c r="QGO81" s="242"/>
      <c r="QGP81" s="242"/>
      <c r="QGQ81" s="242"/>
      <c r="QGR81" s="242"/>
      <c r="QGS81" s="242"/>
      <c r="QGT81" s="242"/>
      <c r="QGU81" s="242"/>
      <c r="QGV81" s="242"/>
      <c r="QGW81" s="242"/>
      <c r="QGX81" s="242"/>
      <c r="QGY81" s="242"/>
      <c r="QGZ81" s="242"/>
      <c r="QHA81" s="242"/>
      <c r="QHB81" s="242"/>
      <c r="QHC81" s="242"/>
      <c r="QHD81" s="242"/>
      <c r="QHE81" s="242"/>
      <c r="QHF81" s="242"/>
      <c r="QHG81" s="242"/>
      <c r="QHH81" s="242"/>
      <c r="QHI81" s="242"/>
      <c r="QHJ81" s="242"/>
      <c r="QHK81" s="242"/>
      <c r="QHL81" s="242"/>
      <c r="QHM81" s="242"/>
      <c r="QHN81" s="242"/>
      <c r="QHO81" s="242"/>
      <c r="QHP81" s="242"/>
      <c r="QHQ81" s="242"/>
      <c r="QHR81" s="242"/>
      <c r="QHS81" s="242"/>
      <c r="QHT81" s="242"/>
      <c r="QHU81" s="242"/>
      <c r="QHV81" s="242"/>
      <c r="QHW81" s="242"/>
      <c r="QHX81" s="242"/>
      <c r="QHY81" s="242"/>
      <c r="QHZ81" s="242"/>
      <c r="QIA81" s="242"/>
      <c r="QIB81" s="242"/>
      <c r="QIC81" s="242"/>
      <c r="QID81" s="242"/>
      <c r="QIE81" s="242"/>
      <c r="QIF81" s="242"/>
      <c r="QIG81" s="242"/>
      <c r="QIH81" s="242"/>
      <c r="QII81" s="242"/>
      <c r="QIJ81" s="242"/>
      <c r="QIK81" s="242"/>
      <c r="QIL81" s="242"/>
      <c r="QIM81" s="242"/>
      <c r="QIN81" s="242"/>
      <c r="QIO81" s="242"/>
      <c r="QIP81" s="242"/>
      <c r="QIQ81" s="242"/>
      <c r="QIR81" s="242"/>
      <c r="QIS81" s="242"/>
      <c r="QIT81" s="242"/>
      <c r="QIU81" s="242"/>
      <c r="QIV81" s="242"/>
      <c r="QIW81" s="242"/>
      <c r="QIX81" s="242"/>
      <c r="QIY81" s="242"/>
      <c r="QIZ81" s="242"/>
      <c r="QJA81" s="242"/>
      <c r="QJB81" s="242"/>
      <c r="QJC81" s="242"/>
      <c r="QJD81" s="242"/>
      <c r="QJE81" s="242"/>
      <c r="QJF81" s="242"/>
      <c r="QJG81" s="242"/>
      <c r="QJH81" s="242"/>
      <c r="QJI81" s="242"/>
      <c r="QJJ81" s="242"/>
      <c r="QJK81" s="242"/>
      <c r="QJL81" s="242"/>
      <c r="QJM81" s="242"/>
      <c r="QJN81" s="242"/>
      <c r="QJO81" s="242"/>
      <c r="QJP81" s="242"/>
      <c r="QJQ81" s="242"/>
      <c r="QJR81" s="242"/>
      <c r="QJS81" s="242"/>
      <c r="QJT81" s="242"/>
      <c r="QJU81" s="242"/>
      <c r="QJV81" s="242"/>
      <c r="QJW81" s="242"/>
      <c r="QJX81" s="242"/>
      <c r="QJY81" s="242"/>
      <c r="QJZ81" s="242"/>
      <c r="QKA81" s="242"/>
      <c r="QKB81" s="242"/>
      <c r="QKC81" s="242"/>
      <c r="QKD81" s="242"/>
      <c r="QKE81" s="242"/>
      <c r="QKF81" s="242"/>
      <c r="QKG81" s="242"/>
      <c r="QKH81" s="242"/>
      <c r="QKI81" s="242"/>
      <c r="QKJ81" s="242"/>
      <c r="QKK81" s="242"/>
      <c r="QKL81" s="242"/>
      <c r="QKM81" s="242"/>
      <c r="QKN81" s="242"/>
      <c r="QKO81" s="242"/>
      <c r="QKP81" s="242"/>
      <c r="QKQ81" s="242"/>
      <c r="QKR81" s="242"/>
      <c r="QKS81" s="242"/>
      <c r="QKT81" s="242"/>
      <c r="QKU81" s="242"/>
      <c r="QKV81" s="242"/>
      <c r="QKW81" s="242"/>
      <c r="QKX81" s="242"/>
      <c r="QKY81" s="242"/>
      <c r="QKZ81" s="242"/>
      <c r="QLA81" s="242"/>
      <c r="QLB81" s="242"/>
      <c r="QLC81" s="242"/>
      <c r="QLD81" s="242"/>
      <c r="QLE81" s="242"/>
      <c r="QLF81" s="242"/>
      <c r="QLG81" s="242"/>
      <c r="QLH81" s="242"/>
      <c r="QLI81" s="242"/>
      <c r="QLJ81" s="242"/>
      <c r="QLK81" s="242"/>
      <c r="QLL81" s="242"/>
      <c r="QLM81" s="242"/>
      <c r="QLN81" s="242"/>
      <c r="QLO81" s="242"/>
      <c r="QLP81" s="242"/>
      <c r="QLQ81" s="242"/>
      <c r="QLR81" s="242"/>
      <c r="QLS81" s="242"/>
      <c r="QLT81" s="242"/>
      <c r="QLU81" s="242"/>
      <c r="QLV81" s="242"/>
      <c r="QLW81" s="242"/>
      <c r="QLX81" s="242"/>
      <c r="QLY81" s="242"/>
      <c r="QLZ81" s="242"/>
      <c r="QMA81" s="242"/>
      <c r="QMB81" s="242"/>
      <c r="QMC81" s="242"/>
      <c r="QMD81" s="242"/>
      <c r="QME81" s="242"/>
      <c r="QMF81" s="242"/>
      <c r="QMG81" s="242"/>
      <c r="QMH81" s="242"/>
      <c r="QMI81" s="242"/>
      <c r="QMJ81" s="242"/>
      <c r="QMK81" s="242"/>
      <c r="QML81" s="242"/>
      <c r="QMM81" s="242"/>
      <c r="QMN81" s="242"/>
      <c r="QMO81" s="242"/>
      <c r="QMP81" s="242"/>
      <c r="QMQ81" s="242"/>
      <c r="QMR81" s="242"/>
      <c r="QMS81" s="242"/>
      <c r="QMT81" s="242"/>
      <c r="QMU81" s="242"/>
      <c r="QMV81" s="242"/>
      <c r="QMW81" s="242"/>
      <c r="QMX81" s="242"/>
      <c r="QMY81" s="242"/>
      <c r="QMZ81" s="242"/>
      <c r="QNA81" s="242"/>
      <c r="QNB81" s="242"/>
      <c r="QNC81" s="242"/>
      <c r="QND81" s="242"/>
      <c r="QNE81" s="242"/>
      <c r="QNF81" s="242"/>
      <c r="QNG81" s="242"/>
      <c r="QNH81" s="242"/>
      <c r="QNI81" s="242"/>
      <c r="QNJ81" s="242"/>
      <c r="QNK81" s="242"/>
      <c r="QNL81" s="242"/>
      <c r="QNM81" s="242"/>
      <c r="QNN81" s="242"/>
      <c r="QNO81" s="242"/>
      <c r="QNP81" s="242"/>
      <c r="QNQ81" s="242"/>
      <c r="QNR81" s="242"/>
      <c r="QNS81" s="242"/>
      <c r="QNT81" s="242"/>
      <c r="QNU81" s="242"/>
      <c r="QNV81" s="242"/>
      <c r="QNW81" s="242"/>
      <c r="QNX81" s="242"/>
      <c r="QNY81" s="242"/>
      <c r="QNZ81" s="242"/>
      <c r="QOA81" s="242"/>
      <c r="QOB81" s="242"/>
      <c r="QOC81" s="242"/>
      <c r="QOD81" s="242"/>
      <c r="QOE81" s="242"/>
      <c r="QOF81" s="242"/>
      <c r="QOG81" s="242"/>
      <c r="QOH81" s="242"/>
      <c r="QOI81" s="242"/>
      <c r="QOJ81" s="242"/>
      <c r="QOK81" s="242"/>
      <c r="QOL81" s="242"/>
      <c r="QOM81" s="242"/>
      <c r="QON81" s="242"/>
      <c r="QOO81" s="242"/>
      <c r="QOP81" s="242"/>
      <c r="QOQ81" s="242"/>
      <c r="QOR81" s="242"/>
      <c r="QOS81" s="242"/>
      <c r="QOT81" s="242"/>
      <c r="QOU81" s="242"/>
      <c r="QOV81" s="242"/>
      <c r="QOW81" s="242"/>
      <c r="QOX81" s="242"/>
      <c r="QOY81" s="242"/>
      <c r="QOZ81" s="242"/>
      <c r="QPA81" s="242"/>
      <c r="QPB81" s="242"/>
      <c r="QPC81" s="242"/>
      <c r="QPD81" s="242"/>
      <c r="QPE81" s="242"/>
      <c r="QPF81" s="242"/>
      <c r="QPG81" s="242"/>
      <c r="QPH81" s="242"/>
      <c r="QPI81" s="242"/>
      <c r="QPJ81" s="242"/>
      <c r="QPK81" s="242"/>
      <c r="QPL81" s="242"/>
      <c r="QPM81" s="242"/>
      <c r="QPN81" s="242"/>
      <c r="QPO81" s="242"/>
      <c r="QPP81" s="242"/>
      <c r="QPQ81" s="242"/>
      <c r="QPR81" s="242"/>
      <c r="QPS81" s="242"/>
      <c r="QPT81" s="242"/>
      <c r="QPU81" s="242"/>
      <c r="QPV81" s="242"/>
      <c r="QPW81" s="242"/>
      <c r="QPX81" s="242"/>
      <c r="QPY81" s="242"/>
      <c r="QPZ81" s="242"/>
      <c r="QQA81" s="242"/>
      <c r="QQB81" s="242"/>
      <c r="QQC81" s="242"/>
      <c r="QQD81" s="242"/>
      <c r="QQE81" s="242"/>
      <c r="QQF81" s="242"/>
      <c r="QQG81" s="242"/>
      <c r="QQH81" s="242"/>
      <c r="QQI81" s="242"/>
      <c r="QQJ81" s="242"/>
      <c r="QQK81" s="242"/>
      <c r="QQL81" s="242"/>
      <c r="QQM81" s="242"/>
      <c r="QQN81" s="242"/>
      <c r="QQO81" s="242"/>
      <c r="QQP81" s="242"/>
      <c r="QQQ81" s="242"/>
      <c r="QQR81" s="242"/>
      <c r="QQS81" s="242"/>
      <c r="QQT81" s="242"/>
      <c r="QQU81" s="242"/>
      <c r="QQV81" s="242"/>
      <c r="QQW81" s="242"/>
      <c r="QQX81" s="242"/>
      <c r="QQY81" s="242"/>
      <c r="QQZ81" s="242"/>
      <c r="QRA81" s="242"/>
      <c r="QRB81" s="242"/>
      <c r="QRC81" s="242"/>
      <c r="QRD81" s="242"/>
      <c r="QRE81" s="242"/>
      <c r="QRF81" s="242"/>
      <c r="QRG81" s="242"/>
      <c r="QRH81" s="242"/>
      <c r="QRI81" s="242"/>
      <c r="QRJ81" s="242"/>
      <c r="QRK81" s="242"/>
      <c r="QRL81" s="242"/>
      <c r="QRM81" s="242"/>
      <c r="QRN81" s="242"/>
      <c r="QRO81" s="242"/>
      <c r="QRP81" s="242"/>
      <c r="QRQ81" s="242"/>
      <c r="QRR81" s="242"/>
      <c r="QRS81" s="242"/>
      <c r="QRT81" s="242"/>
      <c r="QRU81" s="242"/>
      <c r="QRV81" s="242"/>
      <c r="QRW81" s="242"/>
      <c r="QRX81" s="242"/>
      <c r="QRY81" s="242"/>
      <c r="QRZ81" s="242"/>
      <c r="QSA81" s="242"/>
      <c r="QSB81" s="242"/>
      <c r="QSC81" s="242"/>
      <c r="QSD81" s="242"/>
      <c r="QSE81" s="242"/>
      <c r="QSF81" s="242"/>
      <c r="QSG81" s="242"/>
      <c r="QSH81" s="242"/>
      <c r="QSI81" s="242"/>
      <c r="QSJ81" s="242"/>
      <c r="QSK81" s="242"/>
      <c r="QSL81" s="242"/>
      <c r="QSM81" s="242"/>
      <c r="QSN81" s="242"/>
      <c r="QSO81" s="242"/>
      <c r="QSP81" s="242"/>
      <c r="QSQ81" s="242"/>
      <c r="QSR81" s="242"/>
      <c r="QSS81" s="242"/>
      <c r="QST81" s="242"/>
      <c r="QSU81" s="242"/>
      <c r="QSV81" s="242"/>
      <c r="QSW81" s="242"/>
      <c r="QSX81" s="242"/>
      <c r="QSY81" s="242"/>
      <c r="QSZ81" s="242"/>
      <c r="QTA81" s="242"/>
      <c r="QTB81" s="242"/>
      <c r="QTC81" s="242"/>
      <c r="QTD81" s="242"/>
      <c r="QTE81" s="242"/>
      <c r="QTF81" s="242"/>
      <c r="QTG81" s="242"/>
      <c r="QTH81" s="242"/>
      <c r="QTI81" s="242"/>
      <c r="QTJ81" s="242"/>
      <c r="QTK81" s="242"/>
      <c r="QTL81" s="242"/>
      <c r="QTM81" s="242"/>
      <c r="QTN81" s="242"/>
      <c r="QTO81" s="242"/>
      <c r="QTP81" s="242"/>
      <c r="QTQ81" s="242"/>
      <c r="QTR81" s="242"/>
      <c r="QTS81" s="242"/>
      <c r="QTT81" s="242"/>
      <c r="QTU81" s="242"/>
      <c r="QTV81" s="242"/>
      <c r="QTW81" s="242"/>
      <c r="QTX81" s="242"/>
      <c r="QTY81" s="242"/>
      <c r="QTZ81" s="242"/>
      <c r="QUA81" s="242"/>
      <c r="QUB81" s="242"/>
      <c r="QUC81" s="242"/>
      <c r="QUD81" s="242"/>
      <c r="QUE81" s="242"/>
      <c r="QUF81" s="242"/>
      <c r="QUG81" s="242"/>
      <c r="QUH81" s="242"/>
      <c r="QUI81" s="242"/>
      <c r="QUJ81" s="242"/>
      <c r="QUK81" s="242"/>
      <c r="QUL81" s="242"/>
      <c r="QUM81" s="242"/>
      <c r="QUN81" s="242"/>
      <c r="QUO81" s="242"/>
      <c r="QUP81" s="242"/>
      <c r="QUQ81" s="242"/>
      <c r="QUR81" s="242"/>
      <c r="QUS81" s="242"/>
      <c r="QUT81" s="242"/>
      <c r="QUU81" s="242"/>
      <c r="QUV81" s="242"/>
      <c r="QUW81" s="242"/>
      <c r="QUX81" s="242"/>
      <c r="QUY81" s="242"/>
      <c r="QUZ81" s="242"/>
      <c r="QVA81" s="242"/>
      <c r="QVB81" s="242"/>
      <c r="QVC81" s="242"/>
      <c r="QVD81" s="242"/>
      <c r="QVE81" s="242"/>
      <c r="QVF81" s="242"/>
      <c r="QVG81" s="242"/>
      <c r="QVH81" s="242"/>
      <c r="QVI81" s="242"/>
      <c r="QVJ81" s="242"/>
      <c r="QVK81" s="242"/>
      <c r="QVL81" s="242"/>
      <c r="QVM81" s="242"/>
      <c r="QVN81" s="242"/>
      <c r="QVO81" s="242"/>
      <c r="QVP81" s="242"/>
      <c r="QVQ81" s="242"/>
      <c r="QVR81" s="242"/>
      <c r="QVS81" s="242"/>
      <c r="QVT81" s="242"/>
      <c r="QVU81" s="242"/>
      <c r="QVV81" s="242"/>
      <c r="QVW81" s="242"/>
      <c r="QVX81" s="242"/>
      <c r="QVY81" s="242"/>
      <c r="QVZ81" s="242"/>
      <c r="QWA81" s="242"/>
      <c r="QWB81" s="242"/>
      <c r="QWC81" s="242"/>
      <c r="QWD81" s="242"/>
      <c r="QWE81" s="242"/>
      <c r="QWF81" s="242"/>
      <c r="QWG81" s="242"/>
      <c r="QWH81" s="242"/>
      <c r="QWI81" s="242"/>
      <c r="QWJ81" s="242"/>
      <c r="QWK81" s="242"/>
      <c r="QWL81" s="242"/>
      <c r="QWM81" s="242"/>
      <c r="QWN81" s="242"/>
      <c r="QWO81" s="242"/>
      <c r="QWP81" s="242"/>
      <c r="QWQ81" s="242"/>
      <c r="QWR81" s="242"/>
      <c r="QWS81" s="242"/>
      <c r="QWT81" s="242"/>
      <c r="QWU81" s="242"/>
      <c r="QWV81" s="242"/>
      <c r="QWW81" s="242"/>
      <c r="QWX81" s="242"/>
      <c r="QWY81" s="242"/>
      <c r="QWZ81" s="242"/>
      <c r="QXA81" s="242"/>
      <c r="QXB81" s="242"/>
      <c r="QXC81" s="242"/>
      <c r="QXD81" s="242"/>
      <c r="QXE81" s="242"/>
      <c r="QXF81" s="242"/>
      <c r="QXG81" s="242"/>
      <c r="QXH81" s="242"/>
      <c r="QXI81" s="242"/>
      <c r="QXJ81" s="242"/>
      <c r="QXK81" s="242"/>
      <c r="QXL81" s="242"/>
      <c r="QXM81" s="242"/>
      <c r="QXN81" s="242"/>
      <c r="QXO81" s="242"/>
      <c r="QXP81" s="242"/>
      <c r="QXQ81" s="242"/>
      <c r="QXR81" s="242"/>
      <c r="QXS81" s="242"/>
      <c r="QXT81" s="242"/>
      <c r="QXU81" s="242"/>
      <c r="QXV81" s="242"/>
      <c r="QXW81" s="242"/>
      <c r="QXX81" s="242"/>
      <c r="QXY81" s="242"/>
      <c r="QXZ81" s="242"/>
      <c r="QYA81" s="242"/>
      <c r="QYB81" s="242"/>
      <c r="QYC81" s="242"/>
      <c r="QYD81" s="242"/>
      <c r="QYE81" s="242"/>
      <c r="QYF81" s="242"/>
      <c r="QYG81" s="242"/>
      <c r="QYH81" s="242"/>
      <c r="QYI81" s="242"/>
      <c r="QYJ81" s="242"/>
      <c r="QYK81" s="242"/>
      <c r="QYL81" s="242"/>
      <c r="QYM81" s="242"/>
      <c r="QYN81" s="242"/>
      <c r="QYO81" s="242"/>
      <c r="QYP81" s="242"/>
      <c r="QYQ81" s="242"/>
      <c r="QYR81" s="242"/>
      <c r="QYS81" s="242"/>
      <c r="QYT81" s="242"/>
      <c r="QYU81" s="242"/>
      <c r="QYV81" s="242"/>
      <c r="QYW81" s="242"/>
      <c r="QYX81" s="242"/>
      <c r="QYY81" s="242"/>
      <c r="QYZ81" s="242"/>
      <c r="QZA81" s="242"/>
      <c r="QZB81" s="242"/>
      <c r="QZC81" s="242"/>
      <c r="QZD81" s="242"/>
      <c r="QZE81" s="242"/>
      <c r="QZF81" s="242"/>
      <c r="QZG81" s="242"/>
      <c r="QZH81" s="242"/>
      <c r="QZI81" s="242"/>
      <c r="QZJ81" s="242"/>
      <c r="QZK81" s="242"/>
      <c r="QZL81" s="242"/>
      <c r="QZM81" s="242"/>
      <c r="QZN81" s="242"/>
      <c r="QZO81" s="242"/>
      <c r="QZP81" s="242"/>
      <c r="QZQ81" s="242"/>
      <c r="QZR81" s="242"/>
      <c r="QZS81" s="242"/>
      <c r="QZT81" s="242"/>
      <c r="QZU81" s="242"/>
      <c r="QZV81" s="242"/>
      <c r="QZW81" s="242"/>
      <c r="QZX81" s="242"/>
      <c r="QZY81" s="242"/>
      <c r="QZZ81" s="242"/>
      <c r="RAA81" s="242"/>
      <c r="RAB81" s="242"/>
      <c r="RAC81" s="242"/>
      <c r="RAD81" s="242"/>
      <c r="RAE81" s="242"/>
      <c r="RAF81" s="242"/>
      <c r="RAG81" s="242"/>
      <c r="RAH81" s="242"/>
      <c r="RAI81" s="242"/>
      <c r="RAJ81" s="242"/>
      <c r="RAK81" s="242"/>
      <c r="RAL81" s="242"/>
      <c r="RAM81" s="242"/>
      <c r="RAN81" s="242"/>
      <c r="RAO81" s="242"/>
      <c r="RAP81" s="242"/>
      <c r="RAQ81" s="242"/>
      <c r="RAR81" s="242"/>
      <c r="RAS81" s="242"/>
      <c r="RAT81" s="242"/>
      <c r="RAU81" s="242"/>
      <c r="RAV81" s="242"/>
      <c r="RAW81" s="242"/>
      <c r="RAX81" s="242"/>
      <c r="RAY81" s="242"/>
      <c r="RAZ81" s="242"/>
      <c r="RBA81" s="242"/>
      <c r="RBB81" s="242"/>
      <c r="RBC81" s="242"/>
      <c r="RBD81" s="242"/>
      <c r="RBE81" s="242"/>
      <c r="RBF81" s="242"/>
      <c r="RBG81" s="242"/>
      <c r="RBH81" s="242"/>
      <c r="RBI81" s="242"/>
      <c r="RBJ81" s="242"/>
      <c r="RBK81" s="242"/>
      <c r="RBL81" s="242"/>
      <c r="RBM81" s="242"/>
      <c r="RBN81" s="242"/>
      <c r="RBO81" s="242"/>
      <c r="RBP81" s="242"/>
      <c r="RBQ81" s="242"/>
      <c r="RBR81" s="242"/>
      <c r="RBS81" s="242"/>
      <c r="RBT81" s="242"/>
      <c r="RBU81" s="242"/>
      <c r="RBV81" s="242"/>
      <c r="RBW81" s="242"/>
      <c r="RBX81" s="242"/>
      <c r="RBY81" s="242"/>
      <c r="RBZ81" s="242"/>
      <c r="RCA81" s="242"/>
      <c r="RCB81" s="242"/>
      <c r="RCC81" s="242"/>
      <c r="RCD81" s="242"/>
      <c r="RCE81" s="242"/>
      <c r="RCF81" s="242"/>
      <c r="RCG81" s="242"/>
      <c r="RCH81" s="242"/>
      <c r="RCI81" s="242"/>
      <c r="RCJ81" s="242"/>
      <c r="RCK81" s="242"/>
      <c r="RCL81" s="242"/>
      <c r="RCM81" s="242"/>
      <c r="RCN81" s="242"/>
      <c r="RCO81" s="242"/>
      <c r="RCP81" s="242"/>
      <c r="RCQ81" s="242"/>
      <c r="RCR81" s="242"/>
      <c r="RCS81" s="242"/>
      <c r="RCT81" s="242"/>
      <c r="RCU81" s="242"/>
      <c r="RCV81" s="242"/>
      <c r="RCW81" s="242"/>
      <c r="RCX81" s="242"/>
      <c r="RCY81" s="242"/>
      <c r="RCZ81" s="242"/>
      <c r="RDA81" s="242"/>
      <c r="RDB81" s="242"/>
      <c r="RDC81" s="242"/>
      <c r="RDD81" s="242"/>
      <c r="RDE81" s="242"/>
      <c r="RDF81" s="242"/>
      <c r="RDG81" s="242"/>
      <c r="RDH81" s="242"/>
      <c r="RDI81" s="242"/>
      <c r="RDJ81" s="242"/>
      <c r="RDK81" s="242"/>
      <c r="RDL81" s="242"/>
      <c r="RDM81" s="242"/>
      <c r="RDN81" s="242"/>
      <c r="RDO81" s="242"/>
      <c r="RDP81" s="242"/>
      <c r="RDQ81" s="242"/>
      <c r="RDR81" s="242"/>
      <c r="RDS81" s="242"/>
      <c r="RDT81" s="242"/>
      <c r="RDU81" s="242"/>
      <c r="RDV81" s="242"/>
      <c r="RDW81" s="242"/>
      <c r="RDX81" s="242"/>
      <c r="RDY81" s="242"/>
      <c r="RDZ81" s="242"/>
      <c r="REA81" s="242"/>
      <c r="REB81" s="242"/>
      <c r="REC81" s="242"/>
      <c r="RED81" s="242"/>
      <c r="REE81" s="242"/>
      <c r="REF81" s="242"/>
      <c r="REG81" s="242"/>
      <c r="REH81" s="242"/>
      <c r="REI81" s="242"/>
      <c r="REJ81" s="242"/>
      <c r="REK81" s="242"/>
      <c r="REL81" s="242"/>
      <c r="REM81" s="242"/>
      <c r="REN81" s="242"/>
      <c r="REO81" s="242"/>
      <c r="REP81" s="242"/>
      <c r="REQ81" s="242"/>
      <c r="RER81" s="242"/>
      <c r="RES81" s="242"/>
      <c r="RET81" s="242"/>
      <c r="REU81" s="242"/>
      <c r="REV81" s="242"/>
      <c r="REW81" s="242"/>
      <c r="REX81" s="242"/>
      <c r="REY81" s="242"/>
      <c r="REZ81" s="242"/>
      <c r="RFA81" s="242"/>
      <c r="RFB81" s="242"/>
      <c r="RFC81" s="242"/>
      <c r="RFD81" s="242"/>
      <c r="RFE81" s="242"/>
      <c r="RFF81" s="242"/>
      <c r="RFG81" s="242"/>
      <c r="RFH81" s="242"/>
      <c r="RFI81" s="242"/>
      <c r="RFJ81" s="242"/>
      <c r="RFK81" s="242"/>
      <c r="RFL81" s="242"/>
      <c r="RFM81" s="242"/>
      <c r="RFN81" s="242"/>
      <c r="RFO81" s="242"/>
      <c r="RFP81" s="242"/>
      <c r="RFQ81" s="242"/>
      <c r="RFR81" s="242"/>
      <c r="RFS81" s="242"/>
      <c r="RFT81" s="242"/>
      <c r="RFU81" s="242"/>
      <c r="RFV81" s="242"/>
      <c r="RFW81" s="242"/>
      <c r="RFX81" s="242"/>
      <c r="RFY81" s="242"/>
      <c r="RFZ81" s="242"/>
      <c r="RGA81" s="242"/>
      <c r="RGB81" s="242"/>
      <c r="RGC81" s="242"/>
      <c r="RGD81" s="242"/>
      <c r="RGE81" s="242"/>
      <c r="RGF81" s="242"/>
      <c r="RGG81" s="242"/>
      <c r="RGH81" s="242"/>
      <c r="RGI81" s="242"/>
      <c r="RGJ81" s="242"/>
      <c r="RGK81" s="242"/>
      <c r="RGL81" s="242"/>
      <c r="RGM81" s="242"/>
      <c r="RGN81" s="242"/>
      <c r="RGO81" s="242"/>
      <c r="RGP81" s="242"/>
      <c r="RGQ81" s="242"/>
      <c r="RGR81" s="242"/>
      <c r="RGS81" s="242"/>
      <c r="RGT81" s="242"/>
      <c r="RGU81" s="242"/>
      <c r="RGV81" s="242"/>
      <c r="RGW81" s="242"/>
      <c r="RGX81" s="242"/>
      <c r="RGY81" s="242"/>
      <c r="RGZ81" s="242"/>
      <c r="RHA81" s="242"/>
      <c r="RHB81" s="242"/>
      <c r="RHC81" s="242"/>
      <c r="RHD81" s="242"/>
      <c r="RHE81" s="242"/>
      <c r="RHF81" s="242"/>
      <c r="RHG81" s="242"/>
      <c r="RHH81" s="242"/>
      <c r="RHI81" s="242"/>
      <c r="RHJ81" s="242"/>
      <c r="RHK81" s="242"/>
      <c r="RHL81" s="242"/>
      <c r="RHM81" s="242"/>
      <c r="RHN81" s="242"/>
      <c r="RHO81" s="242"/>
      <c r="RHP81" s="242"/>
      <c r="RHQ81" s="242"/>
      <c r="RHR81" s="242"/>
      <c r="RHS81" s="242"/>
      <c r="RHT81" s="242"/>
      <c r="RHU81" s="242"/>
      <c r="RHV81" s="242"/>
      <c r="RHW81" s="242"/>
      <c r="RHX81" s="242"/>
      <c r="RHY81" s="242"/>
      <c r="RHZ81" s="242"/>
      <c r="RIA81" s="242"/>
      <c r="RIB81" s="242"/>
      <c r="RIC81" s="242"/>
      <c r="RID81" s="242"/>
      <c r="RIE81" s="242"/>
      <c r="RIF81" s="242"/>
      <c r="RIG81" s="242"/>
      <c r="RIH81" s="242"/>
      <c r="RII81" s="242"/>
      <c r="RIJ81" s="242"/>
      <c r="RIK81" s="242"/>
      <c r="RIL81" s="242"/>
      <c r="RIM81" s="242"/>
      <c r="RIN81" s="242"/>
      <c r="RIO81" s="242"/>
      <c r="RIP81" s="242"/>
      <c r="RIQ81" s="242"/>
      <c r="RIR81" s="242"/>
      <c r="RIS81" s="242"/>
      <c r="RIT81" s="242"/>
      <c r="RIU81" s="242"/>
      <c r="RIV81" s="242"/>
      <c r="RIW81" s="242"/>
      <c r="RIX81" s="242"/>
      <c r="RIY81" s="242"/>
      <c r="RIZ81" s="242"/>
      <c r="RJA81" s="242"/>
      <c r="RJB81" s="242"/>
      <c r="RJC81" s="242"/>
      <c r="RJD81" s="242"/>
      <c r="RJE81" s="242"/>
      <c r="RJF81" s="242"/>
      <c r="RJG81" s="242"/>
      <c r="RJH81" s="242"/>
      <c r="RJI81" s="242"/>
      <c r="RJJ81" s="242"/>
      <c r="RJK81" s="242"/>
      <c r="RJL81" s="242"/>
      <c r="RJM81" s="242"/>
      <c r="RJN81" s="242"/>
      <c r="RJO81" s="242"/>
      <c r="RJP81" s="242"/>
      <c r="RJQ81" s="242"/>
      <c r="RJR81" s="242"/>
      <c r="RJS81" s="242"/>
      <c r="RJT81" s="242"/>
      <c r="RJU81" s="242"/>
      <c r="RJV81" s="242"/>
      <c r="RJW81" s="242"/>
      <c r="RJX81" s="242"/>
      <c r="RJY81" s="242"/>
      <c r="RJZ81" s="242"/>
      <c r="RKA81" s="242"/>
      <c r="RKB81" s="242"/>
      <c r="RKC81" s="242"/>
      <c r="RKD81" s="242"/>
      <c r="RKE81" s="242"/>
      <c r="RKF81" s="242"/>
      <c r="RKG81" s="242"/>
      <c r="RKH81" s="242"/>
      <c r="RKI81" s="242"/>
      <c r="RKJ81" s="242"/>
      <c r="RKK81" s="242"/>
      <c r="RKL81" s="242"/>
      <c r="RKM81" s="242"/>
      <c r="RKN81" s="242"/>
      <c r="RKO81" s="242"/>
      <c r="RKP81" s="242"/>
      <c r="RKQ81" s="242"/>
      <c r="RKR81" s="242"/>
      <c r="RKS81" s="242"/>
      <c r="RKT81" s="242"/>
      <c r="RKU81" s="242"/>
      <c r="RKV81" s="242"/>
      <c r="RKW81" s="242"/>
      <c r="RKX81" s="242"/>
      <c r="RKY81" s="242"/>
      <c r="RKZ81" s="242"/>
      <c r="RLA81" s="242"/>
      <c r="RLB81" s="242"/>
      <c r="RLC81" s="242"/>
      <c r="RLD81" s="242"/>
      <c r="RLE81" s="242"/>
      <c r="RLF81" s="242"/>
      <c r="RLG81" s="242"/>
      <c r="RLH81" s="242"/>
      <c r="RLI81" s="242"/>
      <c r="RLJ81" s="242"/>
      <c r="RLK81" s="242"/>
      <c r="RLL81" s="242"/>
      <c r="RLM81" s="242"/>
      <c r="RLN81" s="242"/>
      <c r="RLO81" s="242"/>
      <c r="RLP81" s="242"/>
      <c r="RLQ81" s="242"/>
      <c r="RLR81" s="242"/>
      <c r="RLS81" s="242"/>
      <c r="RLT81" s="242"/>
      <c r="RLU81" s="242"/>
      <c r="RLV81" s="242"/>
      <c r="RLW81" s="242"/>
      <c r="RLX81" s="242"/>
      <c r="RLY81" s="242"/>
      <c r="RLZ81" s="242"/>
      <c r="RMA81" s="242"/>
      <c r="RMB81" s="242"/>
      <c r="RMC81" s="242"/>
      <c r="RMD81" s="242"/>
      <c r="RME81" s="242"/>
      <c r="RMF81" s="242"/>
      <c r="RMG81" s="242"/>
      <c r="RMH81" s="242"/>
      <c r="RMI81" s="242"/>
      <c r="RMJ81" s="242"/>
      <c r="RMK81" s="242"/>
      <c r="RML81" s="242"/>
      <c r="RMM81" s="242"/>
      <c r="RMN81" s="242"/>
      <c r="RMO81" s="242"/>
      <c r="RMP81" s="242"/>
      <c r="RMQ81" s="242"/>
      <c r="RMR81" s="242"/>
      <c r="RMS81" s="242"/>
      <c r="RMT81" s="242"/>
      <c r="RMU81" s="242"/>
      <c r="RMV81" s="242"/>
      <c r="RMW81" s="242"/>
      <c r="RMX81" s="242"/>
      <c r="RMY81" s="242"/>
      <c r="RMZ81" s="242"/>
      <c r="RNA81" s="242"/>
      <c r="RNB81" s="242"/>
      <c r="RNC81" s="242"/>
      <c r="RND81" s="242"/>
      <c r="RNE81" s="242"/>
      <c r="RNF81" s="242"/>
      <c r="RNG81" s="242"/>
      <c r="RNH81" s="242"/>
      <c r="RNI81" s="242"/>
      <c r="RNJ81" s="242"/>
      <c r="RNK81" s="242"/>
      <c r="RNL81" s="242"/>
      <c r="RNM81" s="242"/>
      <c r="RNN81" s="242"/>
      <c r="RNO81" s="242"/>
      <c r="RNP81" s="242"/>
      <c r="RNQ81" s="242"/>
      <c r="RNR81" s="242"/>
      <c r="RNS81" s="242"/>
      <c r="RNT81" s="242"/>
      <c r="RNU81" s="242"/>
      <c r="RNV81" s="242"/>
      <c r="RNW81" s="242"/>
      <c r="RNX81" s="242"/>
      <c r="RNY81" s="242"/>
      <c r="RNZ81" s="242"/>
      <c r="ROA81" s="242"/>
      <c r="ROB81" s="242"/>
      <c r="ROC81" s="242"/>
      <c r="ROD81" s="242"/>
      <c r="ROE81" s="242"/>
      <c r="ROF81" s="242"/>
      <c r="ROG81" s="242"/>
      <c r="ROH81" s="242"/>
      <c r="ROI81" s="242"/>
      <c r="ROJ81" s="242"/>
      <c r="ROK81" s="242"/>
      <c r="ROL81" s="242"/>
      <c r="ROM81" s="242"/>
      <c r="RON81" s="242"/>
      <c r="ROO81" s="242"/>
      <c r="ROP81" s="242"/>
      <c r="ROQ81" s="242"/>
      <c r="ROR81" s="242"/>
      <c r="ROS81" s="242"/>
      <c r="ROT81" s="242"/>
      <c r="ROU81" s="242"/>
      <c r="ROV81" s="242"/>
      <c r="ROW81" s="242"/>
      <c r="ROX81" s="242"/>
      <c r="ROY81" s="242"/>
      <c r="ROZ81" s="242"/>
      <c r="RPA81" s="242"/>
      <c r="RPB81" s="242"/>
      <c r="RPC81" s="242"/>
      <c r="RPD81" s="242"/>
      <c r="RPE81" s="242"/>
      <c r="RPF81" s="242"/>
      <c r="RPG81" s="242"/>
      <c r="RPH81" s="242"/>
      <c r="RPI81" s="242"/>
      <c r="RPJ81" s="242"/>
      <c r="RPK81" s="242"/>
      <c r="RPL81" s="242"/>
      <c r="RPM81" s="242"/>
      <c r="RPN81" s="242"/>
      <c r="RPO81" s="242"/>
      <c r="RPP81" s="242"/>
      <c r="RPQ81" s="242"/>
      <c r="RPR81" s="242"/>
      <c r="RPS81" s="242"/>
      <c r="RPT81" s="242"/>
      <c r="RPU81" s="242"/>
      <c r="RPV81" s="242"/>
      <c r="RPW81" s="242"/>
      <c r="RPX81" s="242"/>
      <c r="RPY81" s="242"/>
      <c r="RPZ81" s="242"/>
      <c r="RQA81" s="242"/>
      <c r="RQB81" s="242"/>
      <c r="RQC81" s="242"/>
      <c r="RQD81" s="242"/>
      <c r="RQE81" s="242"/>
      <c r="RQF81" s="242"/>
      <c r="RQG81" s="242"/>
      <c r="RQH81" s="242"/>
      <c r="RQI81" s="242"/>
      <c r="RQJ81" s="242"/>
      <c r="RQK81" s="242"/>
      <c r="RQL81" s="242"/>
      <c r="RQM81" s="242"/>
      <c r="RQN81" s="242"/>
      <c r="RQO81" s="242"/>
      <c r="RQP81" s="242"/>
      <c r="RQQ81" s="242"/>
      <c r="RQR81" s="242"/>
      <c r="RQS81" s="242"/>
      <c r="RQT81" s="242"/>
      <c r="RQU81" s="242"/>
      <c r="RQV81" s="242"/>
      <c r="RQW81" s="242"/>
      <c r="RQX81" s="242"/>
      <c r="RQY81" s="242"/>
      <c r="RQZ81" s="242"/>
      <c r="RRA81" s="242"/>
      <c r="RRB81" s="242"/>
      <c r="RRC81" s="242"/>
      <c r="RRD81" s="242"/>
      <c r="RRE81" s="242"/>
      <c r="RRF81" s="242"/>
      <c r="RRG81" s="242"/>
      <c r="RRH81" s="242"/>
      <c r="RRI81" s="242"/>
      <c r="RRJ81" s="242"/>
      <c r="RRK81" s="242"/>
      <c r="RRL81" s="242"/>
      <c r="RRM81" s="242"/>
      <c r="RRN81" s="242"/>
      <c r="RRO81" s="242"/>
      <c r="RRP81" s="242"/>
      <c r="RRQ81" s="242"/>
      <c r="RRR81" s="242"/>
      <c r="RRS81" s="242"/>
      <c r="RRT81" s="242"/>
      <c r="RRU81" s="242"/>
      <c r="RRV81" s="242"/>
      <c r="RRW81" s="242"/>
      <c r="RRX81" s="242"/>
      <c r="RRY81" s="242"/>
      <c r="RRZ81" s="242"/>
      <c r="RSA81" s="242"/>
      <c r="RSB81" s="242"/>
      <c r="RSC81" s="242"/>
      <c r="RSD81" s="242"/>
      <c r="RSE81" s="242"/>
      <c r="RSF81" s="242"/>
      <c r="RSG81" s="242"/>
      <c r="RSH81" s="242"/>
      <c r="RSI81" s="242"/>
      <c r="RSJ81" s="242"/>
      <c r="RSK81" s="242"/>
      <c r="RSL81" s="242"/>
      <c r="RSM81" s="242"/>
      <c r="RSN81" s="242"/>
      <c r="RSO81" s="242"/>
      <c r="RSP81" s="242"/>
      <c r="RSQ81" s="242"/>
      <c r="RSR81" s="242"/>
      <c r="RSS81" s="242"/>
      <c r="RST81" s="242"/>
      <c r="RSU81" s="242"/>
      <c r="RSV81" s="242"/>
      <c r="RSW81" s="242"/>
      <c r="RSX81" s="242"/>
      <c r="RSY81" s="242"/>
      <c r="RSZ81" s="242"/>
      <c r="RTA81" s="242"/>
      <c r="RTB81" s="242"/>
      <c r="RTC81" s="242"/>
      <c r="RTD81" s="242"/>
      <c r="RTE81" s="242"/>
      <c r="RTF81" s="242"/>
      <c r="RTG81" s="242"/>
      <c r="RTH81" s="242"/>
      <c r="RTI81" s="242"/>
      <c r="RTJ81" s="242"/>
      <c r="RTK81" s="242"/>
      <c r="RTL81" s="242"/>
      <c r="RTM81" s="242"/>
      <c r="RTN81" s="242"/>
      <c r="RTO81" s="242"/>
      <c r="RTP81" s="242"/>
      <c r="RTQ81" s="242"/>
      <c r="RTR81" s="242"/>
      <c r="RTS81" s="242"/>
      <c r="RTT81" s="242"/>
      <c r="RTU81" s="242"/>
      <c r="RTV81" s="242"/>
      <c r="RTW81" s="242"/>
      <c r="RTX81" s="242"/>
      <c r="RTY81" s="242"/>
      <c r="RTZ81" s="242"/>
      <c r="RUA81" s="242"/>
      <c r="RUB81" s="242"/>
      <c r="RUC81" s="242"/>
      <c r="RUD81" s="242"/>
      <c r="RUE81" s="242"/>
      <c r="RUF81" s="242"/>
      <c r="RUG81" s="242"/>
      <c r="RUH81" s="242"/>
      <c r="RUI81" s="242"/>
      <c r="RUJ81" s="242"/>
      <c r="RUK81" s="242"/>
      <c r="RUL81" s="242"/>
      <c r="RUM81" s="242"/>
      <c r="RUN81" s="242"/>
      <c r="RUO81" s="242"/>
      <c r="RUP81" s="242"/>
      <c r="RUQ81" s="242"/>
      <c r="RUR81" s="242"/>
      <c r="RUS81" s="242"/>
      <c r="RUT81" s="242"/>
      <c r="RUU81" s="242"/>
      <c r="RUV81" s="242"/>
      <c r="RUW81" s="242"/>
      <c r="RUX81" s="242"/>
      <c r="RUY81" s="242"/>
      <c r="RUZ81" s="242"/>
      <c r="RVA81" s="242"/>
      <c r="RVB81" s="242"/>
      <c r="RVC81" s="242"/>
      <c r="RVD81" s="242"/>
      <c r="RVE81" s="242"/>
      <c r="RVF81" s="242"/>
      <c r="RVG81" s="242"/>
      <c r="RVH81" s="242"/>
      <c r="RVI81" s="242"/>
      <c r="RVJ81" s="242"/>
      <c r="RVK81" s="242"/>
      <c r="RVL81" s="242"/>
      <c r="RVM81" s="242"/>
      <c r="RVN81" s="242"/>
      <c r="RVO81" s="242"/>
      <c r="RVP81" s="242"/>
      <c r="RVQ81" s="242"/>
      <c r="RVR81" s="242"/>
      <c r="RVS81" s="242"/>
      <c r="RVT81" s="242"/>
      <c r="RVU81" s="242"/>
      <c r="RVV81" s="242"/>
      <c r="RVW81" s="242"/>
      <c r="RVX81" s="242"/>
      <c r="RVY81" s="242"/>
      <c r="RVZ81" s="242"/>
      <c r="RWA81" s="242"/>
      <c r="RWB81" s="242"/>
      <c r="RWC81" s="242"/>
      <c r="RWD81" s="242"/>
      <c r="RWE81" s="242"/>
      <c r="RWF81" s="242"/>
      <c r="RWG81" s="242"/>
      <c r="RWH81" s="242"/>
      <c r="RWI81" s="242"/>
      <c r="RWJ81" s="242"/>
      <c r="RWK81" s="242"/>
      <c r="RWL81" s="242"/>
      <c r="RWM81" s="242"/>
      <c r="RWN81" s="242"/>
      <c r="RWO81" s="242"/>
      <c r="RWP81" s="242"/>
      <c r="RWQ81" s="242"/>
      <c r="RWR81" s="242"/>
      <c r="RWS81" s="242"/>
      <c r="RWT81" s="242"/>
      <c r="RWU81" s="242"/>
      <c r="RWV81" s="242"/>
      <c r="RWW81" s="242"/>
      <c r="RWX81" s="242"/>
      <c r="RWY81" s="242"/>
      <c r="RWZ81" s="242"/>
      <c r="RXA81" s="242"/>
      <c r="RXB81" s="242"/>
      <c r="RXC81" s="242"/>
      <c r="RXD81" s="242"/>
      <c r="RXE81" s="242"/>
      <c r="RXF81" s="242"/>
      <c r="RXG81" s="242"/>
      <c r="RXH81" s="242"/>
      <c r="RXI81" s="242"/>
      <c r="RXJ81" s="242"/>
      <c r="RXK81" s="242"/>
      <c r="RXL81" s="242"/>
      <c r="RXM81" s="242"/>
      <c r="RXN81" s="242"/>
      <c r="RXO81" s="242"/>
      <c r="RXP81" s="242"/>
      <c r="RXQ81" s="242"/>
      <c r="RXR81" s="242"/>
      <c r="RXS81" s="242"/>
      <c r="RXT81" s="242"/>
      <c r="RXU81" s="242"/>
      <c r="RXV81" s="242"/>
      <c r="RXW81" s="242"/>
      <c r="RXX81" s="242"/>
      <c r="RXY81" s="242"/>
      <c r="RXZ81" s="242"/>
      <c r="RYA81" s="242"/>
      <c r="RYB81" s="242"/>
      <c r="RYC81" s="242"/>
      <c r="RYD81" s="242"/>
      <c r="RYE81" s="242"/>
      <c r="RYF81" s="242"/>
      <c r="RYG81" s="242"/>
      <c r="RYH81" s="242"/>
      <c r="RYI81" s="242"/>
      <c r="RYJ81" s="242"/>
      <c r="RYK81" s="242"/>
      <c r="RYL81" s="242"/>
      <c r="RYM81" s="242"/>
      <c r="RYN81" s="242"/>
      <c r="RYO81" s="242"/>
      <c r="RYP81" s="242"/>
      <c r="RYQ81" s="242"/>
      <c r="RYR81" s="242"/>
      <c r="RYS81" s="242"/>
      <c r="RYT81" s="242"/>
      <c r="RYU81" s="242"/>
      <c r="RYV81" s="242"/>
      <c r="RYW81" s="242"/>
      <c r="RYX81" s="242"/>
      <c r="RYY81" s="242"/>
      <c r="RYZ81" s="242"/>
      <c r="RZA81" s="242"/>
      <c r="RZB81" s="242"/>
      <c r="RZC81" s="242"/>
      <c r="RZD81" s="242"/>
      <c r="RZE81" s="242"/>
      <c r="RZF81" s="242"/>
      <c r="RZG81" s="242"/>
      <c r="RZH81" s="242"/>
      <c r="RZI81" s="242"/>
      <c r="RZJ81" s="242"/>
      <c r="RZK81" s="242"/>
      <c r="RZL81" s="242"/>
      <c r="RZM81" s="242"/>
      <c r="RZN81" s="242"/>
      <c r="RZO81" s="242"/>
      <c r="RZP81" s="242"/>
      <c r="RZQ81" s="242"/>
      <c r="RZR81" s="242"/>
      <c r="RZS81" s="242"/>
      <c r="RZT81" s="242"/>
      <c r="RZU81" s="242"/>
      <c r="RZV81" s="242"/>
      <c r="RZW81" s="242"/>
      <c r="RZX81" s="242"/>
      <c r="RZY81" s="242"/>
      <c r="RZZ81" s="242"/>
      <c r="SAA81" s="242"/>
      <c r="SAB81" s="242"/>
      <c r="SAC81" s="242"/>
      <c r="SAD81" s="242"/>
      <c r="SAE81" s="242"/>
      <c r="SAF81" s="242"/>
      <c r="SAG81" s="242"/>
      <c r="SAH81" s="242"/>
      <c r="SAI81" s="242"/>
      <c r="SAJ81" s="242"/>
      <c r="SAK81" s="242"/>
      <c r="SAL81" s="242"/>
      <c r="SAM81" s="242"/>
      <c r="SAN81" s="242"/>
      <c r="SAO81" s="242"/>
      <c r="SAP81" s="242"/>
      <c r="SAQ81" s="242"/>
      <c r="SAR81" s="242"/>
      <c r="SAS81" s="242"/>
      <c r="SAT81" s="242"/>
      <c r="SAU81" s="242"/>
      <c r="SAV81" s="242"/>
      <c r="SAW81" s="242"/>
      <c r="SAX81" s="242"/>
      <c r="SAY81" s="242"/>
      <c r="SAZ81" s="242"/>
      <c r="SBA81" s="242"/>
      <c r="SBB81" s="242"/>
      <c r="SBC81" s="242"/>
      <c r="SBD81" s="242"/>
      <c r="SBE81" s="242"/>
      <c r="SBF81" s="242"/>
      <c r="SBG81" s="242"/>
      <c r="SBH81" s="242"/>
      <c r="SBI81" s="242"/>
      <c r="SBJ81" s="242"/>
      <c r="SBK81" s="242"/>
      <c r="SBL81" s="242"/>
      <c r="SBM81" s="242"/>
      <c r="SBN81" s="242"/>
      <c r="SBO81" s="242"/>
      <c r="SBP81" s="242"/>
      <c r="SBQ81" s="242"/>
      <c r="SBR81" s="242"/>
      <c r="SBS81" s="242"/>
      <c r="SBT81" s="242"/>
      <c r="SBU81" s="242"/>
      <c r="SBV81" s="242"/>
      <c r="SBW81" s="242"/>
      <c r="SBX81" s="242"/>
      <c r="SBY81" s="242"/>
      <c r="SBZ81" s="242"/>
      <c r="SCA81" s="242"/>
      <c r="SCB81" s="242"/>
      <c r="SCC81" s="242"/>
      <c r="SCD81" s="242"/>
      <c r="SCE81" s="242"/>
      <c r="SCF81" s="242"/>
      <c r="SCG81" s="242"/>
      <c r="SCH81" s="242"/>
      <c r="SCI81" s="242"/>
      <c r="SCJ81" s="242"/>
      <c r="SCK81" s="242"/>
      <c r="SCL81" s="242"/>
      <c r="SCM81" s="242"/>
      <c r="SCN81" s="242"/>
      <c r="SCO81" s="242"/>
      <c r="SCP81" s="242"/>
      <c r="SCQ81" s="242"/>
      <c r="SCR81" s="242"/>
      <c r="SCS81" s="242"/>
      <c r="SCT81" s="242"/>
      <c r="SCU81" s="242"/>
      <c r="SCV81" s="242"/>
      <c r="SCW81" s="242"/>
      <c r="SCX81" s="242"/>
      <c r="SCY81" s="242"/>
      <c r="SCZ81" s="242"/>
      <c r="SDA81" s="242"/>
      <c r="SDB81" s="242"/>
      <c r="SDC81" s="242"/>
      <c r="SDD81" s="242"/>
      <c r="SDE81" s="242"/>
      <c r="SDF81" s="242"/>
      <c r="SDG81" s="242"/>
      <c r="SDH81" s="242"/>
      <c r="SDI81" s="242"/>
      <c r="SDJ81" s="242"/>
      <c r="SDK81" s="242"/>
      <c r="SDL81" s="242"/>
      <c r="SDM81" s="242"/>
      <c r="SDN81" s="242"/>
      <c r="SDO81" s="242"/>
      <c r="SDP81" s="242"/>
      <c r="SDQ81" s="242"/>
      <c r="SDR81" s="242"/>
      <c r="SDS81" s="242"/>
      <c r="SDT81" s="242"/>
      <c r="SDU81" s="242"/>
      <c r="SDV81" s="242"/>
      <c r="SDW81" s="242"/>
      <c r="SDX81" s="242"/>
      <c r="SDY81" s="242"/>
      <c r="SDZ81" s="242"/>
      <c r="SEA81" s="242"/>
      <c r="SEB81" s="242"/>
      <c r="SEC81" s="242"/>
      <c r="SED81" s="242"/>
      <c r="SEE81" s="242"/>
      <c r="SEF81" s="242"/>
      <c r="SEG81" s="242"/>
      <c r="SEH81" s="242"/>
      <c r="SEI81" s="242"/>
      <c r="SEJ81" s="242"/>
      <c r="SEK81" s="242"/>
      <c r="SEL81" s="242"/>
      <c r="SEM81" s="242"/>
      <c r="SEN81" s="242"/>
      <c r="SEO81" s="242"/>
      <c r="SEP81" s="242"/>
      <c r="SEQ81" s="242"/>
      <c r="SER81" s="242"/>
      <c r="SES81" s="242"/>
      <c r="SET81" s="242"/>
      <c r="SEU81" s="242"/>
      <c r="SEV81" s="242"/>
      <c r="SEW81" s="242"/>
      <c r="SEX81" s="242"/>
      <c r="SEY81" s="242"/>
      <c r="SEZ81" s="242"/>
      <c r="SFA81" s="242"/>
      <c r="SFB81" s="242"/>
      <c r="SFC81" s="242"/>
      <c r="SFD81" s="242"/>
      <c r="SFE81" s="242"/>
      <c r="SFF81" s="242"/>
      <c r="SFG81" s="242"/>
      <c r="SFH81" s="242"/>
      <c r="SFI81" s="242"/>
      <c r="SFJ81" s="242"/>
      <c r="SFK81" s="242"/>
      <c r="SFL81" s="242"/>
      <c r="SFM81" s="242"/>
      <c r="SFN81" s="242"/>
      <c r="SFO81" s="242"/>
      <c r="SFP81" s="242"/>
      <c r="SFQ81" s="242"/>
      <c r="SFR81" s="242"/>
      <c r="SFS81" s="242"/>
      <c r="SFT81" s="242"/>
      <c r="SFU81" s="242"/>
      <c r="SFV81" s="242"/>
      <c r="SFW81" s="242"/>
      <c r="SFX81" s="242"/>
      <c r="SFY81" s="242"/>
      <c r="SFZ81" s="242"/>
      <c r="SGA81" s="242"/>
      <c r="SGB81" s="242"/>
      <c r="SGC81" s="242"/>
      <c r="SGD81" s="242"/>
      <c r="SGE81" s="242"/>
      <c r="SGF81" s="242"/>
      <c r="SGG81" s="242"/>
      <c r="SGH81" s="242"/>
      <c r="SGI81" s="242"/>
      <c r="SGJ81" s="242"/>
      <c r="SGK81" s="242"/>
      <c r="SGL81" s="242"/>
      <c r="SGM81" s="242"/>
      <c r="SGN81" s="242"/>
      <c r="SGO81" s="242"/>
      <c r="SGP81" s="242"/>
      <c r="SGQ81" s="242"/>
      <c r="SGR81" s="242"/>
      <c r="SGS81" s="242"/>
      <c r="SGT81" s="242"/>
      <c r="SGU81" s="242"/>
      <c r="SGV81" s="242"/>
      <c r="SGW81" s="242"/>
      <c r="SGX81" s="242"/>
      <c r="SGY81" s="242"/>
      <c r="SGZ81" s="242"/>
      <c r="SHA81" s="242"/>
      <c r="SHB81" s="242"/>
      <c r="SHC81" s="242"/>
      <c r="SHD81" s="242"/>
      <c r="SHE81" s="242"/>
      <c r="SHF81" s="242"/>
      <c r="SHG81" s="242"/>
      <c r="SHH81" s="242"/>
      <c r="SHI81" s="242"/>
      <c r="SHJ81" s="242"/>
      <c r="SHK81" s="242"/>
      <c r="SHL81" s="242"/>
      <c r="SHM81" s="242"/>
      <c r="SHN81" s="242"/>
      <c r="SHO81" s="242"/>
      <c r="SHP81" s="242"/>
      <c r="SHQ81" s="242"/>
      <c r="SHR81" s="242"/>
      <c r="SHS81" s="242"/>
      <c r="SHT81" s="242"/>
      <c r="SHU81" s="242"/>
      <c r="SHV81" s="242"/>
      <c r="SHW81" s="242"/>
      <c r="SHX81" s="242"/>
      <c r="SHY81" s="242"/>
      <c r="SHZ81" s="242"/>
      <c r="SIA81" s="242"/>
      <c r="SIB81" s="242"/>
      <c r="SIC81" s="242"/>
      <c r="SID81" s="242"/>
      <c r="SIE81" s="242"/>
      <c r="SIF81" s="242"/>
      <c r="SIG81" s="242"/>
      <c r="SIH81" s="242"/>
      <c r="SII81" s="242"/>
      <c r="SIJ81" s="242"/>
      <c r="SIK81" s="242"/>
      <c r="SIL81" s="242"/>
      <c r="SIM81" s="242"/>
      <c r="SIN81" s="242"/>
      <c r="SIO81" s="242"/>
      <c r="SIP81" s="242"/>
      <c r="SIQ81" s="242"/>
      <c r="SIR81" s="242"/>
      <c r="SIS81" s="242"/>
      <c r="SIT81" s="242"/>
      <c r="SIU81" s="242"/>
      <c r="SIV81" s="242"/>
      <c r="SIW81" s="242"/>
      <c r="SIX81" s="242"/>
      <c r="SIY81" s="242"/>
      <c r="SIZ81" s="242"/>
      <c r="SJA81" s="242"/>
      <c r="SJB81" s="242"/>
      <c r="SJC81" s="242"/>
      <c r="SJD81" s="242"/>
      <c r="SJE81" s="242"/>
      <c r="SJF81" s="242"/>
      <c r="SJG81" s="242"/>
      <c r="SJH81" s="242"/>
      <c r="SJI81" s="242"/>
      <c r="SJJ81" s="242"/>
      <c r="SJK81" s="242"/>
      <c r="SJL81" s="242"/>
      <c r="SJM81" s="242"/>
      <c r="SJN81" s="242"/>
      <c r="SJO81" s="242"/>
      <c r="SJP81" s="242"/>
      <c r="SJQ81" s="242"/>
      <c r="SJR81" s="242"/>
      <c r="SJS81" s="242"/>
      <c r="SJT81" s="242"/>
      <c r="SJU81" s="242"/>
      <c r="SJV81" s="242"/>
      <c r="SJW81" s="242"/>
      <c r="SJX81" s="242"/>
      <c r="SJY81" s="242"/>
      <c r="SJZ81" s="242"/>
      <c r="SKA81" s="242"/>
      <c r="SKB81" s="242"/>
      <c r="SKC81" s="242"/>
      <c r="SKD81" s="242"/>
      <c r="SKE81" s="242"/>
      <c r="SKF81" s="242"/>
      <c r="SKG81" s="242"/>
      <c r="SKH81" s="242"/>
      <c r="SKI81" s="242"/>
      <c r="SKJ81" s="242"/>
      <c r="SKK81" s="242"/>
      <c r="SKL81" s="242"/>
      <c r="SKM81" s="242"/>
      <c r="SKN81" s="242"/>
      <c r="SKO81" s="242"/>
      <c r="SKP81" s="242"/>
      <c r="SKQ81" s="242"/>
      <c r="SKR81" s="242"/>
      <c r="SKS81" s="242"/>
      <c r="SKT81" s="242"/>
      <c r="SKU81" s="242"/>
      <c r="SKV81" s="242"/>
      <c r="SKW81" s="242"/>
      <c r="SKX81" s="242"/>
      <c r="SKY81" s="242"/>
      <c r="SKZ81" s="242"/>
      <c r="SLA81" s="242"/>
      <c r="SLB81" s="242"/>
      <c r="SLC81" s="242"/>
      <c r="SLD81" s="242"/>
      <c r="SLE81" s="242"/>
      <c r="SLF81" s="242"/>
      <c r="SLG81" s="242"/>
      <c r="SLH81" s="242"/>
      <c r="SLI81" s="242"/>
      <c r="SLJ81" s="242"/>
      <c r="SLK81" s="242"/>
      <c r="SLL81" s="242"/>
      <c r="SLM81" s="242"/>
      <c r="SLN81" s="242"/>
      <c r="SLO81" s="242"/>
      <c r="SLP81" s="242"/>
      <c r="SLQ81" s="242"/>
      <c r="SLR81" s="242"/>
      <c r="SLS81" s="242"/>
      <c r="SLT81" s="242"/>
      <c r="SLU81" s="242"/>
      <c r="SLV81" s="242"/>
      <c r="SLW81" s="242"/>
      <c r="SLX81" s="242"/>
      <c r="SLY81" s="242"/>
      <c r="SLZ81" s="242"/>
      <c r="SMA81" s="242"/>
      <c r="SMB81" s="242"/>
      <c r="SMC81" s="242"/>
      <c r="SMD81" s="242"/>
      <c r="SME81" s="242"/>
      <c r="SMF81" s="242"/>
      <c r="SMG81" s="242"/>
      <c r="SMH81" s="242"/>
      <c r="SMI81" s="242"/>
      <c r="SMJ81" s="242"/>
      <c r="SMK81" s="242"/>
      <c r="SML81" s="242"/>
      <c r="SMM81" s="242"/>
      <c r="SMN81" s="242"/>
      <c r="SMO81" s="242"/>
      <c r="SMP81" s="242"/>
      <c r="SMQ81" s="242"/>
      <c r="SMR81" s="242"/>
      <c r="SMS81" s="242"/>
      <c r="SMT81" s="242"/>
      <c r="SMU81" s="242"/>
      <c r="SMV81" s="242"/>
      <c r="SMW81" s="242"/>
      <c r="SMX81" s="242"/>
      <c r="SMY81" s="242"/>
      <c r="SMZ81" s="242"/>
      <c r="SNA81" s="242"/>
      <c r="SNB81" s="242"/>
      <c r="SNC81" s="242"/>
      <c r="SND81" s="242"/>
      <c r="SNE81" s="242"/>
      <c r="SNF81" s="242"/>
      <c r="SNG81" s="242"/>
      <c r="SNH81" s="242"/>
      <c r="SNI81" s="242"/>
      <c r="SNJ81" s="242"/>
      <c r="SNK81" s="242"/>
      <c r="SNL81" s="242"/>
      <c r="SNM81" s="242"/>
      <c r="SNN81" s="242"/>
      <c r="SNO81" s="242"/>
      <c r="SNP81" s="242"/>
      <c r="SNQ81" s="242"/>
      <c r="SNR81" s="242"/>
      <c r="SNS81" s="242"/>
      <c r="SNT81" s="242"/>
      <c r="SNU81" s="242"/>
      <c r="SNV81" s="242"/>
      <c r="SNW81" s="242"/>
      <c r="SNX81" s="242"/>
      <c r="SNY81" s="242"/>
      <c r="SNZ81" s="242"/>
      <c r="SOA81" s="242"/>
      <c r="SOB81" s="242"/>
      <c r="SOC81" s="242"/>
      <c r="SOD81" s="242"/>
      <c r="SOE81" s="242"/>
      <c r="SOF81" s="242"/>
      <c r="SOG81" s="242"/>
      <c r="SOH81" s="242"/>
      <c r="SOI81" s="242"/>
      <c r="SOJ81" s="242"/>
      <c r="SOK81" s="242"/>
      <c r="SOL81" s="242"/>
      <c r="SOM81" s="242"/>
      <c r="SON81" s="242"/>
      <c r="SOO81" s="242"/>
      <c r="SOP81" s="242"/>
      <c r="SOQ81" s="242"/>
      <c r="SOR81" s="242"/>
      <c r="SOS81" s="242"/>
      <c r="SOT81" s="242"/>
      <c r="SOU81" s="242"/>
      <c r="SOV81" s="242"/>
      <c r="SOW81" s="242"/>
      <c r="SOX81" s="242"/>
      <c r="SOY81" s="242"/>
      <c r="SOZ81" s="242"/>
      <c r="SPA81" s="242"/>
      <c r="SPB81" s="242"/>
      <c r="SPC81" s="242"/>
      <c r="SPD81" s="242"/>
      <c r="SPE81" s="242"/>
      <c r="SPF81" s="242"/>
      <c r="SPG81" s="242"/>
      <c r="SPH81" s="242"/>
      <c r="SPI81" s="242"/>
      <c r="SPJ81" s="242"/>
      <c r="SPK81" s="242"/>
      <c r="SPL81" s="242"/>
      <c r="SPM81" s="242"/>
      <c r="SPN81" s="242"/>
      <c r="SPO81" s="242"/>
      <c r="SPP81" s="242"/>
      <c r="SPQ81" s="242"/>
      <c r="SPR81" s="242"/>
      <c r="SPS81" s="242"/>
      <c r="SPT81" s="242"/>
      <c r="SPU81" s="242"/>
      <c r="SPV81" s="242"/>
      <c r="SPW81" s="242"/>
      <c r="SPX81" s="242"/>
      <c r="SPY81" s="242"/>
      <c r="SPZ81" s="242"/>
      <c r="SQA81" s="242"/>
      <c r="SQB81" s="242"/>
      <c r="SQC81" s="242"/>
      <c r="SQD81" s="242"/>
      <c r="SQE81" s="242"/>
      <c r="SQF81" s="242"/>
      <c r="SQG81" s="242"/>
      <c r="SQH81" s="242"/>
      <c r="SQI81" s="242"/>
      <c r="SQJ81" s="242"/>
      <c r="SQK81" s="242"/>
      <c r="SQL81" s="242"/>
      <c r="SQM81" s="242"/>
      <c r="SQN81" s="242"/>
      <c r="SQO81" s="242"/>
      <c r="SQP81" s="242"/>
      <c r="SQQ81" s="242"/>
      <c r="SQR81" s="242"/>
      <c r="SQS81" s="242"/>
      <c r="SQT81" s="242"/>
      <c r="SQU81" s="242"/>
      <c r="SQV81" s="242"/>
      <c r="SQW81" s="242"/>
      <c r="SQX81" s="242"/>
      <c r="SQY81" s="242"/>
      <c r="SQZ81" s="242"/>
      <c r="SRA81" s="242"/>
      <c r="SRB81" s="242"/>
      <c r="SRC81" s="242"/>
      <c r="SRD81" s="242"/>
      <c r="SRE81" s="242"/>
      <c r="SRF81" s="242"/>
      <c r="SRG81" s="242"/>
      <c r="SRH81" s="242"/>
      <c r="SRI81" s="242"/>
      <c r="SRJ81" s="242"/>
      <c r="SRK81" s="242"/>
      <c r="SRL81" s="242"/>
      <c r="SRM81" s="242"/>
      <c r="SRN81" s="242"/>
      <c r="SRO81" s="242"/>
      <c r="SRP81" s="242"/>
      <c r="SRQ81" s="242"/>
      <c r="SRR81" s="242"/>
      <c r="SRS81" s="242"/>
      <c r="SRT81" s="242"/>
      <c r="SRU81" s="242"/>
      <c r="SRV81" s="242"/>
      <c r="SRW81" s="242"/>
      <c r="SRX81" s="242"/>
      <c r="SRY81" s="242"/>
      <c r="SRZ81" s="242"/>
      <c r="SSA81" s="242"/>
      <c r="SSB81" s="242"/>
      <c r="SSC81" s="242"/>
      <c r="SSD81" s="242"/>
      <c r="SSE81" s="242"/>
      <c r="SSF81" s="242"/>
      <c r="SSG81" s="242"/>
      <c r="SSH81" s="242"/>
      <c r="SSI81" s="242"/>
      <c r="SSJ81" s="242"/>
      <c r="SSK81" s="242"/>
      <c r="SSL81" s="242"/>
      <c r="SSM81" s="242"/>
      <c r="SSN81" s="242"/>
      <c r="SSO81" s="242"/>
      <c r="SSP81" s="242"/>
      <c r="SSQ81" s="242"/>
      <c r="SSR81" s="242"/>
      <c r="SSS81" s="242"/>
      <c r="SST81" s="242"/>
      <c r="SSU81" s="242"/>
      <c r="SSV81" s="242"/>
      <c r="SSW81" s="242"/>
      <c r="SSX81" s="242"/>
      <c r="SSY81" s="242"/>
      <c r="SSZ81" s="242"/>
      <c r="STA81" s="242"/>
      <c r="STB81" s="242"/>
      <c r="STC81" s="242"/>
      <c r="STD81" s="242"/>
      <c r="STE81" s="242"/>
      <c r="STF81" s="242"/>
      <c r="STG81" s="242"/>
      <c r="STH81" s="242"/>
      <c r="STI81" s="242"/>
      <c r="STJ81" s="242"/>
      <c r="STK81" s="242"/>
      <c r="STL81" s="242"/>
      <c r="STM81" s="242"/>
      <c r="STN81" s="242"/>
      <c r="STO81" s="242"/>
      <c r="STP81" s="242"/>
      <c r="STQ81" s="242"/>
      <c r="STR81" s="242"/>
      <c r="STS81" s="242"/>
      <c r="STT81" s="242"/>
      <c r="STU81" s="242"/>
      <c r="STV81" s="242"/>
      <c r="STW81" s="242"/>
      <c r="STX81" s="242"/>
      <c r="STY81" s="242"/>
      <c r="STZ81" s="242"/>
      <c r="SUA81" s="242"/>
      <c r="SUB81" s="242"/>
      <c r="SUC81" s="242"/>
      <c r="SUD81" s="242"/>
      <c r="SUE81" s="242"/>
      <c r="SUF81" s="242"/>
      <c r="SUG81" s="242"/>
      <c r="SUH81" s="242"/>
      <c r="SUI81" s="242"/>
      <c r="SUJ81" s="242"/>
      <c r="SUK81" s="242"/>
      <c r="SUL81" s="242"/>
      <c r="SUM81" s="242"/>
      <c r="SUN81" s="242"/>
      <c r="SUO81" s="242"/>
      <c r="SUP81" s="242"/>
      <c r="SUQ81" s="242"/>
      <c r="SUR81" s="242"/>
      <c r="SUS81" s="242"/>
      <c r="SUT81" s="242"/>
      <c r="SUU81" s="242"/>
      <c r="SUV81" s="242"/>
      <c r="SUW81" s="242"/>
      <c r="SUX81" s="242"/>
      <c r="SUY81" s="242"/>
      <c r="SUZ81" s="242"/>
      <c r="SVA81" s="242"/>
      <c r="SVB81" s="242"/>
      <c r="SVC81" s="242"/>
      <c r="SVD81" s="242"/>
      <c r="SVE81" s="242"/>
      <c r="SVF81" s="242"/>
      <c r="SVG81" s="242"/>
      <c r="SVH81" s="242"/>
      <c r="SVI81" s="242"/>
      <c r="SVJ81" s="242"/>
      <c r="SVK81" s="242"/>
      <c r="SVL81" s="242"/>
      <c r="SVM81" s="242"/>
      <c r="SVN81" s="242"/>
      <c r="SVO81" s="242"/>
      <c r="SVP81" s="242"/>
      <c r="SVQ81" s="242"/>
      <c r="SVR81" s="242"/>
      <c r="SVS81" s="242"/>
      <c r="SVT81" s="242"/>
      <c r="SVU81" s="242"/>
      <c r="SVV81" s="242"/>
      <c r="SVW81" s="242"/>
      <c r="SVX81" s="242"/>
      <c r="SVY81" s="242"/>
      <c r="SVZ81" s="242"/>
      <c r="SWA81" s="242"/>
      <c r="SWB81" s="242"/>
      <c r="SWC81" s="242"/>
      <c r="SWD81" s="242"/>
      <c r="SWE81" s="242"/>
      <c r="SWF81" s="242"/>
      <c r="SWG81" s="242"/>
      <c r="SWH81" s="242"/>
      <c r="SWI81" s="242"/>
      <c r="SWJ81" s="242"/>
      <c r="SWK81" s="242"/>
      <c r="SWL81" s="242"/>
      <c r="SWM81" s="242"/>
      <c r="SWN81" s="242"/>
      <c r="SWO81" s="242"/>
      <c r="SWP81" s="242"/>
      <c r="SWQ81" s="242"/>
      <c r="SWR81" s="242"/>
      <c r="SWS81" s="242"/>
      <c r="SWT81" s="242"/>
      <c r="SWU81" s="242"/>
      <c r="SWV81" s="242"/>
      <c r="SWW81" s="242"/>
      <c r="SWX81" s="242"/>
      <c r="SWY81" s="242"/>
      <c r="SWZ81" s="242"/>
      <c r="SXA81" s="242"/>
      <c r="SXB81" s="242"/>
      <c r="SXC81" s="242"/>
      <c r="SXD81" s="242"/>
      <c r="SXE81" s="242"/>
      <c r="SXF81" s="242"/>
      <c r="SXG81" s="242"/>
      <c r="SXH81" s="242"/>
      <c r="SXI81" s="242"/>
      <c r="SXJ81" s="242"/>
      <c r="SXK81" s="242"/>
      <c r="SXL81" s="242"/>
      <c r="SXM81" s="242"/>
      <c r="SXN81" s="242"/>
      <c r="SXO81" s="242"/>
      <c r="SXP81" s="242"/>
      <c r="SXQ81" s="242"/>
      <c r="SXR81" s="242"/>
      <c r="SXS81" s="242"/>
      <c r="SXT81" s="242"/>
      <c r="SXU81" s="242"/>
      <c r="SXV81" s="242"/>
      <c r="SXW81" s="242"/>
      <c r="SXX81" s="242"/>
      <c r="SXY81" s="242"/>
      <c r="SXZ81" s="242"/>
      <c r="SYA81" s="242"/>
      <c r="SYB81" s="242"/>
      <c r="SYC81" s="242"/>
      <c r="SYD81" s="242"/>
      <c r="SYE81" s="242"/>
      <c r="SYF81" s="242"/>
      <c r="SYG81" s="242"/>
      <c r="SYH81" s="242"/>
      <c r="SYI81" s="242"/>
      <c r="SYJ81" s="242"/>
      <c r="SYK81" s="242"/>
      <c r="SYL81" s="242"/>
      <c r="SYM81" s="242"/>
      <c r="SYN81" s="242"/>
      <c r="SYO81" s="242"/>
      <c r="SYP81" s="242"/>
      <c r="SYQ81" s="242"/>
      <c r="SYR81" s="242"/>
      <c r="SYS81" s="242"/>
      <c r="SYT81" s="242"/>
      <c r="SYU81" s="242"/>
      <c r="SYV81" s="242"/>
      <c r="SYW81" s="242"/>
      <c r="SYX81" s="242"/>
      <c r="SYY81" s="242"/>
      <c r="SYZ81" s="242"/>
      <c r="SZA81" s="242"/>
      <c r="SZB81" s="242"/>
      <c r="SZC81" s="242"/>
      <c r="SZD81" s="242"/>
      <c r="SZE81" s="242"/>
      <c r="SZF81" s="242"/>
      <c r="SZG81" s="242"/>
      <c r="SZH81" s="242"/>
      <c r="SZI81" s="242"/>
      <c r="SZJ81" s="242"/>
      <c r="SZK81" s="242"/>
      <c r="SZL81" s="242"/>
      <c r="SZM81" s="242"/>
      <c r="SZN81" s="242"/>
      <c r="SZO81" s="242"/>
      <c r="SZP81" s="242"/>
      <c r="SZQ81" s="242"/>
      <c r="SZR81" s="242"/>
      <c r="SZS81" s="242"/>
      <c r="SZT81" s="242"/>
      <c r="SZU81" s="242"/>
      <c r="SZV81" s="242"/>
      <c r="SZW81" s="242"/>
      <c r="SZX81" s="242"/>
      <c r="SZY81" s="242"/>
      <c r="SZZ81" s="242"/>
      <c r="TAA81" s="242"/>
      <c r="TAB81" s="242"/>
      <c r="TAC81" s="242"/>
      <c r="TAD81" s="242"/>
      <c r="TAE81" s="242"/>
      <c r="TAF81" s="242"/>
      <c r="TAG81" s="242"/>
      <c r="TAH81" s="242"/>
      <c r="TAI81" s="242"/>
      <c r="TAJ81" s="242"/>
      <c r="TAK81" s="242"/>
      <c r="TAL81" s="242"/>
      <c r="TAM81" s="242"/>
      <c r="TAN81" s="242"/>
      <c r="TAO81" s="242"/>
      <c r="TAP81" s="242"/>
      <c r="TAQ81" s="242"/>
      <c r="TAR81" s="242"/>
      <c r="TAS81" s="242"/>
      <c r="TAT81" s="242"/>
      <c r="TAU81" s="242"/>
      <c r="TAV81" s="242"/>
      <c r="TAW81" s="242"/>
      <c r="TAX81" s="242"/>
      <c r="TAY81" s="242"/>
      <c r="TAZ81" s="242"/>
      <c r="TBA81" s="242"/>
      <c r="TBB81" s="242"/>
      <c r="TBC81" s="242"/>
      <c r="TBD81" s="242"/>
      <c r="TBE81" s="242"/>
      <c r="TBF81" s="242"/>
      <c r="TBG81" s="242"/>
      <c r="TBH81" s="242"/>
      <c r="TBI81" s="242"/>
      <c r="TBJ81" s="242"/>
      <c r="TBK81" s="242"/>
      <c r="TBL81" s="242"/>
      <c r="TBM81" s="242"/>
      <c r="TBN81" s="242"/>
      <c r="TBO81" s="242"/>
      <c r="TBP81" s="242"/>
      <c r="TBQ81" s="242"/>
      <c r="TBR81" s="242"/>
      <c r="TBS81" s="242"/>
      <c r="TBT81" s="242"/>
      <c r="TBU81" s="242"/>
      <c r="TBV81" s="242"/>
      <c r="TBW81" s="242"/>
      <c r="TBX81" s="242"/>
      <c r="TBY81" s="242"/>
      <c r="TBZ81" s="242"/>
      <c r="TCA81" s="242"/>
      <c r="TCB81" s="242"/>
      <c r="TCC81" s="242"/>
      <c r="TCD81" s="242"/>
      <c r="TCE81" s="242"/>
      <c r="TCF81" s="242"/>
      <c r="TCG81" s="242"/>
      <c r="TCH81" s="242"/>
      <c r="TCI81" s="242"/>
      <c r="TCJ81" s="242"/>
      <c r="TCK81" s="242"/>
      <c r="TCL81" s="242"/>
      <c r="TCM81" s="242"/>
      <c r="TCN81" s="242"/>
      <c r="TCO81" s="242"/>
      <c r="TCP81" s="242"/>
      <c r="TCQ81" s="242"/>
      <c r="TCR81" s="242"/>
      <c r="TCS81" s="242"/>
      <c r="TCT81" s="242"/>
      <c r="TCU81" s="242"/>
      <c r="TCV81" s="242"/>
      <c r="TCW81" s="242"/>
      <c r="TCX81" s="242"/>
      <c r="TCY81" s="242"/>
      <c r="TCZ81" s="242"/>
      <c r="TDA81" s="242"/>
      <c r="TDB81" s="242"/>
      <c r="TDC81" s="242"/>
      <c r="TDD81" s="242"/>
      <c r="TDE81" s="242"/>
      <c r="TDF81" s="242"/>
      <c r="TDG81" s="242"/>
      <c r="TDH81" s="242"/>
      <c r="TDI81" s="242"/>
      <c r="TDJ81" s="242"/>
      <c r="TDK81" s="242"/>
      <c r="TDL81" s="242"/>
      <c r="TDM81" s="242"/>
      <c r="TDN81" s="242"/>
      <c r="TDO81" s="242"/>
      <c r="TDP81" s="242"/>
      <c r="TDQ81" s="242"/>
      <c r="TDR81" s="242"/>
      <c r="TDS81" s="242"/>
      <c r="TDT81" s="242"/>
      <c r="TDU81" s="242"/>
      <c r="TDV81" s="242"/>
      <c r="TDW81" s="242"/>
      <c r="TDX81" s="242"/>
      <c r="TDY81" s="242"/>
      <c r="TDZ81" s="242"/>
      <c r="TEA81" s="242"/>
      <c r="TEB81" s="242"/>
      <c r="TEC81" s="242"/>
      <c r="TED81" s="242"/>
      <c r="TEE81" s="242"/>
      <c r="TEF81" s="242"/>
      <c r="TEG81" s="242"/>
      <c r="TEH81" s="242"/>
      <c r="TEI81" s="242"/>
      <c r="TEJ81" s="242"/>
      <c r="TEK81" s="242"/>
      <c r="TEL81" s="242"/>
      <c r="TEM81" s="242"/>
      <c r="TEN81" s="242"/>
      <c r="TEO81" s="242"/>
      <c r="TEP81" s="242"/>
      <c r="TEQ81" s="242"/>
      <c r="TER81" s="242"/>
      <c r="TES81" s="242"/>
      <c r="TET81" s="242"/>
      <c r="TEU81" s="242"/>
      <c r="TEV81" s="242"/>
      <c r="TEW81" s="242"/>
      <c r="TEX81" s="242"/>
      <c r="TEY81" s="242"/>
      <c r="TEZ81" s="242"/>
      <c r="TFA81" s="242"/>
      <c r="TFB81" s="242"/>
      <c r="TFC81" s="242"/>
      <c r="TFD81" s="242"/>
      <c r="TFE81" s="242"/>
      <c r="TFF81" s="242"/>
      <c r="TFG81" s="242"/>
      <c r="TFH81" s="242"/>
      <c r="TFI81" s="242"/>
      <c r="TFJ81" s="242"/>
      <c r="TFK81" s="242"/>
      <c r="TFL81" s="242"/>
      <c r="TFM81" s="242"/>
      <c r="TFN81" s="242"/>
      <c r="TFO81" s="242"/>
      <c r="TFP81" s="242"/>
      <c r="TFQ81" s="242"/>
      <c r="TFR81" s="242"/>
      <c r="TFS81" s="242"/>
      <c r="TFT81" s="242"/>
      <c r="TFU81" s="242"/>
      <c r="TFV81" s="242"/>
      <c r="TFW81" s="242"/>
      <c r="TFX81" s="242"/>
      <c r="TFY81" s="242"/>
      <c r="TFZ81" s="242"/>
      <c r="TGA81" s="242"/>
      <c r="TGB81" s="242"/>
      <c r="TGC81" s="242"/>
      <c r="TGD81" s="242"/>
      <c r="TGE81" s="242"/>
      <c r="TGF81" s="242"/>
      <c r="TGG81" s="242"/>
      <c r="TGH81" s="242"/>
      <c r="TGI81" s="242"/>
      <c r="TGJ81" s="242"/>
      <c r="TGK81" s="242"/>
      <c r="TGL81" s="242"/>
      <c r="TGM81" s="242"/>
      <c r="TGN81" s="242"/>
      <c r="TGO81" s="242"/>
      <c r="TGP81" s="242"/>
      <c r="TGQ81" s="242"/>
      <c r="TGR81" s="242"/>
      <c r="TGS81" s="242"/>
      <c r="TGT81" s="242"/>
      <c r="TGU81" s="242"/>
      <c r="TGV81" s="242"/>
      <c r="TGW81" s="242"/>
      <c r="TGX81" s="242"/>
      <c r="TGY81" s="242"/>
      <c r="TGZ81" s="242"/>
      <c r="THA81" s="242"/>
      <c r="THB81" s="242"/>
      <c r="THC81" s="242"/>
      <c r="THD81" s="242"/>
      <c r="THE81" s="242"/>
      <c r="THF81" s="242"/>
      <c r="THG81" s="242"/>
      <c r="THH81" s="242"/>
      <c r="THI81" s="242"/>
      <c r="THJ81" s="242"/>
      <c r="THK81" s="242"/>
      <c r="THL81" s="242"/>
      <c r="THM81" s="242"/>
      <c r="THN81" s="242"/>
      <c r="THO81" s="242"/>
      <c r="THP81" s="242"/>
      <c r="THQ81" s="242"/>
      <c r="THR81" s="242"/>
      <c r="THS81" s="242"/>
      <c r="THT81" s="242"/>
      <c r="THU81" s="242"/>
      <c r="THV81" s="242"/>
      <c r="THW81" s="242"/>
      <c r="THX81" s="242"/>
      <c r="THY81" s="242"/>
      <c r="THZ81" s="242"/>
      <c r="TIA81" s="242"/>
      <c r="TIB81" s="242"/>
      <c r="TIC81" s="242"/>
      <c r="TID81" s="242"/>
      <c r="TIE81" s="242"/>
      <c r="TIF81" s="242"/>
      <c r="TIG81" s="242"/>
      <c r="TIH81" s="242"/>
      <c r="TII81" s="242"/>
      <c r="TIJ81" s="242"/>
      <c r="TIK81" s="242"/>
      <c r="TIL81" s="242"/>
      <c r="TIM81" s="242"/>
      <c r="TIN81" s="242"/>
      <c r="TIO81" s="242"/>
      <c r="TIP81" s="242"/>
      <c r="TIQ81" s="242"/>
      <c r="TIR81" s="242"/>
      <c r="TIS81" s="242"/>
      <c r="TIT81" s="242"/>
      <c r="TIU81" s="242"/>
      <c r="TIV81" s="242"/>
      <c r="TIW81" s="242"/>
      <c r="TIX81" s="242"/>
      <c r="TIY81" s="242"/>
      <c r="TIZ81" s="242"/>
      <c r="TJA81" s="242"/>
      <c r="TJB81" s="242"/>
      <c r="TJC81" s="242"/>
      <c r="TJD81" s="242"/>
      <c r="TJE81" s="242"/>
      <c r="TJF81" s="242"/>
      <c r="TJG81" s="242"/>
      <c r="TJH81" s="242"/>
      <c r="TJI81" s="242"/>
      <c r="TJJ81" s="242"/>
      <c r="TJK81" s="242"/>
      <c r="TJL81" s="242"/>
      <c r="TJM81" s="242"/>
      <c r="TJN81" s="242"/>
      <c r="TJO81" s="242"/>
      <c r="TJP81" s="242"/>
      <c r="TJQ81" s="242"/>
      <c r="TJR81" s="242"/>
      <c r="TJS81" s="242"/>
      <c r="TJT81" s="242"/>
      <c r="TJU81" s="242"/>
      <c r="TJV81" s="242"/>
      <c r="TJW81" s="242"/>
      <c r="TJX81" s="242"/>
      <c r="TJY81" s="242"/>
      <c r="TJZ81" s="242"/>
      <c r="TKA81" s="242"/>
      <c r="TKB81" s="242"/>
      <c r="TKC81" s="242"/>
      <c r="TKD81" s="242"/>
      <c r="TKE81" s="242"/>
      <c r="TKF81" s="242"/>
      <c r="TKG81" s="242"/>
      <c r="TKH81" s="242"/>
      <c r="TKI81" s="242"/>
      <c r="TKJ81" s="242"/>
      <c r="TKK81" s="242"/>
      <c r="TKL81" s="242"/>
      <c r="TKM81" s="242"/>
      <c r="TKN81" s="242"/>
      <c r="TKO81" s="242"/>
      <c r="TKP81" s="242"/>
      <c r="TKQ81" s="242"/>
      <c r="TKR81" s="242"/>
      <c r="TKS81" s="242"/>
      <c r="TKT81" s="242"/>
      <c r="TKU81" s="242"/>
      <c r="TKV81" s="242"/>
      <c r="TKW81" s="242"/>
      <c r="TKX81" s="242"/>
      <c r="TKY81" s="242"/>
      <c r="TKZ81" s="242"/>
      <c r="TLA81" s="242"/>
      <c r="TLB81" s="242"/>
      <c r="TLC81" s="242"/>
      <c r="TLD81" s="242"/>
      <c r="TLE81" s="242"/>
      <c r="TLF81" s="242"/>
      <c r="TLG81" s="242"/>
      <c r="TLH81" s="242"/>
      <c r="TLI81" s="242"/>
      <c r="TLJ81" s="242"/>
      <c r="TLK81" s="242"/>
      <c r="TLL81" s="242"/>
      <c r="TLM81" s="242"/>
      <c r="TLN81" s="242"/>
      <c r="TLO81" s="242"/>
      <c r="TLP81" s="242"/>
      <c r="TLQ81" s="242"/>
      <c r="TLR81" s="242"/>
      <c r="TLS81" s="242"/>
      <c r="TLT81" s="242"/>
      <c r="TLU81" s="242"/>
      <c r="TLV81" s="242"/>
      <c r="TLW81" s="242"/>
      <c r="TLX81" s="242"/>
      <c r="TLY81" s="242"/>
      <c r="TLZ81" s="242"/>
      <c r="TMA81" s="242"/>
      <c r="TMB81" s="242"/>
      <c r="TMC81" s="242"/>
      <c r="TMD81" s="242"/>
      <c r="TME81" s="242"/>
      <c r="TMF81" s="242"/>
      <c r="TMG81" s="242"/>
      <c r="TMH81" s="242"/>
      <c r="TMI81" s="242"/>
      <c r="TMJ81" s="242"/>
      <c r="TMK81" s="242"/>
      <c r="TML81" s="242"/>
      <c r="TMM81" s="242"/>
      <c r="TMN81" s="242"/>
      <c r="TMO81" s="242"/>
      <c r="TMP81" s="242"/>
      <c r="TMQ81" s="242"/>
      <c r="TMR81" s="242"/>
      <c r="TMS81" s="242"/>
      <c r="TMT81" s="242"/>
      <c r="TMU81" s="242"/>
      <c r="TMV81" s="242"/>
      <c r="TMW81" s="242"/>
      <c r="TMX81" s="242"/>
      <c r="TMY81" s="242"/>
      <c r="TMZ81" s="242"/>
      <c r="TNA81" s="242"/>
      <c r="TNB81" s="242"/>
      <c r="TNC81" s="242"/>
      <c r="TND81" s="242"/>
      <c r="TNE81" s="242"/>
      <c r="TNF81" s="242"/>
      <c r="TNG81" s="242"/>
      <c r="TNH81" s="242"/>
      <c r="TNI81" s="242"/>
      <c r="TNJ81" s="242"/>
      <c r="TNK81" s="242"/>
      <c r="TNL81" s="242"/>
      <c r="TNM81" s="242"/>
      <c r="TNN81" s="242"/>
      <c r="TNO81" s="242"/>
      <c r="TNP81" s="242"/>
      <c r="TNQ81" s="242"/>
      <c r="TNR81" s="242"/>
      <c r="TNS81" s="242"/>
      <c r="TNT81" s="242"/>
      <c r="TNU81" s="242"/>
      <c r="TNV81" s="242"/>
      <c r="TNW81" s="242"/>
      <c r="TNX81" s="242"/>
      <c r="TNY81" s="242"/>
      <c r="TNZ81" s="242"/>
      <c r="TOA81" s="242"/>
      <c r="TOB81" s="242"/>
      <c r="TOC81" s="242"/>
      <c r="TOD81" s="242"/>
      <c r="TOE81" s="242"/>
      <c r="TOF81" s="242"/>
      <c r="TOG81" s="242"/>
      <c r="TOH81" s="242"/>
      <c r="TOI81" s="242"/>
      <c r="TOJ81" s="242"/>
      <c r="TOK81" s="242"/>
      <c r="TOL81" s="242"/>
      <c r="TOM81" s="242"/>
      <c r="TON81" s="242"/>
      <c r="TOO81" s="242"/>
      <c r="TOP81" s="242"/>
      <c r="TOQ81" s="242"/>
      <c r="TOR81" s="242"/>
      <c r="TOS81" s="242"/>
      <c r="TOT81" s="242"/>
      <c r="TOU81" s="242"/>
      <c r="TOV81" s="242"/>
      <c r="TOW81" s="242"/>
      <c r="TOX81" s="242"/>
      <c r="TOY81" s="242"/>
      <c r="TOZ81" s="242"/>
      <c r="TPA81" s="242"/>
      <c r="TPB81" s="242"/>
      <c r="TPC81" s="242"/>
      <c r="TPD81" s="242"/>
      <c r="TPE81" s="242"/>
      <c r="TPF81" s="242"/>
      <c r="TPG81" s="242"/>
      <c r="TPH81" s="242"/>
      <c r="TPI81" s="242"/>
      <c r="TPJ81" s="242"/>
      <c r="TPK81" s="242"/>
      <c r="TPL81" s="242"/>
      <c r="TPM81" s="242"/>
      <c r="TPN81" s="242"/>
      <c r="TPO81" s="242"/>
      <c r="TPP81" s="242"/>
      <c r="TPQ81" s="242"/>
      <c r="TPR81" s="242"/>
      <c r="TPS81" s="242"/>
      <c r="TPT81" s="242"/>
      <c r="TPU81" s="242"/>
      <c r="TPV81" s="242"/>
      <c r="TPW81" s="242"/>
      <c r="TPX81" s="242"/>
      <c r="TPY81" s="242"/>
      <c r="TPZ81" s="242"/>
      <c r="TQA81" s="242"/>
      <c r="TQB81" s="242"/>
      <c r="TQC81" s="242"/>
      <c r="TQD81" s="242"/>
      <c r="TQE81" s="242"/>
      <c r="TQF81" s="242"/>
      <c r="TQG81" s="242"/>
      <c r="TQH81" s="242"/>
      <c r="TQI81" s="242"/>
      <c r="TQJ81" s="242"/>
      <c r="TQK81" s="242"/>
      <c r="TQL81" s="242"/>
      <c r="TQM81" s="242"/>
      <c r="TQN81" s="242"/>
      <c r="TQO81" s="242"/>
      <c r="TQP81" s="242"/>
      <c r="TQQ81" s="242"/>
      <c r="TQR81" s="242"/>
      <c r="TQS81" s="242"/>
      <c r="TQT81" s="242"/>
      <c r="TQU81" s="242"/>
      <c r="TQV81" s="242"/>
      <c r="TQW81" s="242"/>
      <c r="TQX81" s="242"/>
      <c r="TQY81" s="242"/>
      <c r="TQZ81" s="242"/>
      <c r="TRA81" s="242"/>
      <c r="TRB81" s="242"/>
      <c r="TRC81" s="242"/>
      <c r="TRD81" s="242"/>
      <c r="TRE81" s="242"/>
      <c r="TRF81" s="242"/>
      <c r="TRG81" s="242"/>
      <c r="TRH81" s="242"/>
      <c r="TRI81" s="242"/>
      <c r="TRJ81" s="242"/>
      <c r="TRK81" s="242"/>
      <c r="TRL81" s="242"/>
      <c r="TRM81" s="242"/>
      <c r="TRN81" s="242"/>
      <c r="TRO81" s="242"/>
      <c r="TRP81" s="242"/>
      <c r="TRQ81" s="242"/>
      <c r="TRR81" s="242"/>
      <c r="TRS81" s="242"/>
      <c r="TRT81" s="242"/>
      <c r="TRU81" s="242"/>
      <c r="TRV81" s="242"/>
      <c r="TRW81" s="242"/>
      <c r="TRX81" s="242"/>
      <c r="TRY81" s="242"/>
      <c r="TRZ81" s="242"/>
      <c r="TSA81" s="242"/>
      <c r="TSB81" s="242"/>
      <c r="TSC81" s="242"/>
      <c r="TSD81" s="242"/>
      <c r="TSE81" s="242"/>
      <c r="TSF81" s="242"/>
      <c r="TSG81" s="242"/>
      <c r="TSH81" s="242"/>
      <c r="TSI81" s="242"/>
      <c r="TSJ81" s="242"/>
      <c r="TSK81" s="242"/>
      <c r="TSL81" s="242"/>
      <c r="TSM81" s="242"/>
      <c r="TSN81" s="242"/>
      <c r="TSO81" s="242"/>
      <c r="TSP81" s="242"/>
      <c r="TSQ81" s="242"/>
      <c r="TSR81" s="242"/>
      <c r="TSS81" s="242"/>
      <c r="TST81" s="242"/>
      <c r="TSU81" s="242"/>
      <c r="TSV81" s="242"/>
      <c r="TSW81" s="242"/>
      <c r="TSX81" s="242"/>
      <c r="TSY81" s="242"/>
      <c r="TSZ81" s="242"/>
      <c r="TTA81" s="242"/>
      <c r="TTB81" s="242"/>
      <c r="TTC81" s="242"/>
      <c r="TTD81" s="242"/>
      <c r="TTE81" s="242"/>
      <c r="TTF81" s="242"/>
      <c r="TTG81" s="242"/>
      <c r="TTH81" s="242"/>
      <c r="TTI81" s="242"/>
      <c r="TTJ81" s="242"/>
      <c r="TTK81" s="242"/>
      <c r="TTL81" s="242"/>
      <c r="TTM81" s="242"/>
      <c r="TTN81" s="242"/>
      <c r="TTO81" s="242"/>
      <c r="TTP81" s="242"/>
      <c r="TTQ81" s="242"/>
      <c r="TTR81" s="242"/>
      <c r="TTS81" s="242"/>
      <c r="TTT81" s="242"/>
      <c r="TTU81" s="242"/>
      <c r="TTV81" s="242"/>
      <c r="TTW81" s="242"/>
      <c r="TTX81" s="242"/>
      <c r="TTY81" s="242"/>
      <c r="TTZ81" s="242"/>
      <c r="TUA81" s="242"/>
      <c r="TUB81" s="242"/>
      <c r="TUC81" s="242"/>
      <c r="TUD81" s="242"/>
      <c r="TUE81" s="242"/>
      <c r="TUF81" s="242"/>
      <c r="TUG81" s="242"/>
      <c r="TUH81" s="242"/>
      <c r="TUI81" s="242"/>
      <c r="TUJ81" s="242"/>
      <c r="TUK81" s="242"/>
      <c r="TUL81" s="242"/>
      <c r="TUM81" s="242"/>
      <c r="TUN81" s="242"/>
      <c r="TUO81" s="242"/>
      <c r="TUP81" s="242"/>
      <c r="TUQ81" s="242"/>
      <c r="TUR81" s="242"/>
      <c r="TUS81" s="242"/>
      <c r="TUT81" s="242"/>
      <c r="TUU81" s="242"/>
      <c r="TUV81" s="242"/>
      <c r="TUW81" s="242"/>
      <c r="TUX81" s="242"/>
      <c r="TUY81" s="242"/>
      <c r="TUZ81" s="242"/>
      <c r="TVA81" s="242"/>
      <c r="TVB81" s="242"/>
      <c r="TVC81" s="242"/>
      <c r="TVD81" s="242"/>
      <c r="TVE81" s="242"/>
      <c r="TVF81" s="242"/>
      <c r="TVG81" s="242"/>
      <c r="TVH81" s="242"/>
      <c r="TVI81" s="242"/>
      <c r="TVJ81" s="242"/>
      <c r="TVK81" s="242"/>
      <c r="TVL81" s="242"/>
      <c r="TVM81" s="242"/>
      <c r="TVN81" s="242"/>
      <c r="TVO81" s="242"/>
      <c r="TVP81" s="242"/>
      <c r="TVQ81" s="242"/>
      <c r="TVR81" s="242"/>
      <c r="TVS81" s="242"/>
      <c r="TVT81" s="242"/>
      <c r="TVU81" s="242"/>
      <c r="TVV81" s="242"/>
      <c r="TVW81" s="242"/>
      <c r="TVX81" s="242"/>
      <c r="TVY81" s="242"/>
      <c r="TVZ81" s="242"/>
      <c r="TWA81" s="242"/>
      <c r="TWB81" s="242"/>
      <c r="TWC81" s="242"/>
      <c r="TWD81" s="242"/>
      <c r="TWE81" s="242"/>
      <c r="TWF81" s="242"/>
      <c r="TWG81" s="242"/>
      <c r="TWH81" s="242"/>
      <c r="TWI81" s="242"/>
      <c r="TWJ81" s="242"/>
      <c r="TWK81" s="242"/>
      <c r="TWL81" s="242"/>
      <c r="TWM81" s="242"/>
      <c r="TWN81" s="242"/>
      <c r="TWO81" s="242"/>
      <c r="TWP81" s="242"/>
      <c r="TWQ81" s="242"/>
      <c r="TWR81" s="242"/>
      <c r="TWS81" s="242"/>
      <c r="TWT81" s="242"/>
      <c r="TWU81" s="242"/>
      <c r="TWV81" s="242"/>
      <c r="TWW81" s="242"/>
      <c r="TWX81" s="242"/>
      <c r="TWY81" s="242"/>
      <c r="TWZ81" s="242"/>
      <c r="TXA81" s="242"/>
      <c r="TXB81" s="242"/>
      <c r="TXC81" s="242"/>
      <c r="TXD81" s="242"/>
      <c r="TXE81" s="242"/>
      <c r="TXF81" s="242"/>
      <c r="TXG81" s="242"/>
      <c r="TXH81" s="242"/>
      <c r="TXI81" s="242"/>
      <c r="TXJ81" s="242"/>
      <c r="TXK81" s="242"/>
      <c r="TXL81" s="242"/>
      <c r="TXM81" s="242"/>
      <c r="TXN81" s="242"/>
      <c r="TXO81" s="242"/>
      <c r="TXP81" s="242"/>
      <c r="TXQ81" s="242"/>
      <c r="TXR81" s="242"/>
      <c r="TXS81" s="242"/>
      <c r="TXT81" s="242"/>
      <c r="TXU81" s="242"/>
      <c r="TXV81" s="242"/>
      <c r="TXW81" s="242"/>
      <c r="TXX81" s="242"/>
      <c r="TXY81" s="242"/>
      <c r="TXZ81" s="242"/>
      <c r="TYA81" s="242"/>
      <c r="TYB81" s="242"/>
      <c r="TYC81" s="242"/>
      <c r="TYD81" s="242"/>
      <c r="TYE81" s="242"/>
      <c r="TYF81" s="242"/>
      <c r="TYG81" s="242"/>
      <c r="TYH81" s="242"/>
      <c r="TYI81" s="242"/>
      <c r="TYJ81" s="242"/>
      <c r="TYK81" s="242"/>
      <c r="TYL81" s="242"/>
      <c r="TYM81" s="242"/>
      <c r="TYN81" s="242"/>
      <c r="TYO81" s="242"/>
      <c r="TYP81" s="242"/>
      <c r="TYQ81" s="242"/>
      <c r="TYR81" s="242"/>
      <c r="TYS81" s="242"/>
      <c r="TYT81" s="242"/>
      <c r="TYU81" s="242"/>
      <c r="TYV81" s="242"/>
      <c r="TYW81" s="242"/>
      <c r="TYX81" s="242"/>
      <c r="TYY81" s="242"/>
      <c r="TYZ81" s="242"/>
      <c r="TZA81" s="242"/>
      <c r="TZB81" s="242"/>
      <c r="TZC81" s="242"/>
      <c r="TZD81" s="242"/>
      <c r="TZE81" s="242"/>
      <c r="TZF81" s="242"/>
      <c r="TZG81" s="242"/>
      <c r="TZH81" s="242"/>
      <c r="TZI81" s="242"/>
      <c r="TZJ81" s="242"/>
      <c r="TZK81" s="242"/>
      <c r="TZL81" s="242"/>
      <c r="TZM81" s="242"/>
      <c r="TZN81" s="242"/>
      <c r="TZO81" s="242"/>
      <c r="TZP81" s="242"/>
      <c r="TZQ81" s="242"/>
      <c r="TZR81" s="242"/>
      <c r="TZS81" s="242"/>
      <c r="TZT81" s="242"/>
      <c r="TZU81" s="242"/>
      <c r="TZV81" s="242"/>
      <c r="TZW81" s="242"/>
      <c r="TZX81" s="242"/>
      <c r="TZY81" s="242"/>
      <c r="TZZ81" s="242"/>
      <c r="UAA81" s="242"/>
      <c r="UAB81" s="242"/>
      <c r="UAC81" s="242"/>
      <c r="UAD81" s="242"/>
      <c r="UAE81" s="242"/>
      <c r="UAF81" s="242"/>
      <c r="UAG81" s="242"/>
      <c r="UAH81" s="242"/>
      <c r="UAI81" s="242"/>
      <c r="UAJ81" s="242"/>
      <c r="UAK81" s="242"/>
      <c r="UAL81" s="242"/>
      <c r="UAM81" s="242"/>
      <c r="UAN81" s="242"/>
      <c r="UAO81" s="242"/>
      <c r="UAP81" s="242"/>
      <c r="UAQ81" s="242"/>
      <c r="UAR81" s="242"/>
      <c r="UAS81" s="242"/>
      <c r="UAT81" s="242"/>
      <c r="UAU81" s="242"/>
      <c r="UAV81" s="242"/>
      <c r="UAW81" s="242"/>
      <c r="UAX81" s="242"/>
      <c r="UAY81" s="242"/>
      <c r="UAZ81" s="242"/>
      <c r="UBA81" s="242"/>
      <c r="UBB81" s="242"/>
      <c r="UBC81" s="242"/>
      <c r="UBD81" s="242"/>
      <c r="UBE81" s="242"/>
      <c r="UBF81" s="242"/>
      <c r="UBG81" s="242"/>
      <c r="UBH81" s="242"/>
      <c r="UBI81" s="242"/>
      <c r="UBJ81" s="242"/>
      <c r="UBK81" s="242"/>
      <c r="UBL81" s="242"/>
      <c r="UBM81" s="242"/>
      <c r="UBN81" s="242"/>
      <c r="UBO81" s="242"/>
      <c r="UBP81" s="242"/>
      <c r="UBQ81" s="242"/>
      <c r="UBR81" s="242"/>
      <c r="UBS81" s="242"/>
      <c r="UBT81" s="242"/>
      <c r="UBU81" s="242"/>
      <c r="UBV81" s="242"/>
      <c r="UBW81" s="242"/>
      <c r="UBX81" s="242"/>
      <c r="UBY81" s="242"/>
      <c r="UBZ81" s="242"/>
      <c r="UCA81" s="242"/>
      <c r="UCB81" s="242"/>
      <c r="UCC81" s="242"/>
      <c r="UCD81" s="242"/>
      <c r="UCE81" s="242"/>
      <c r="UCF81" s="242"/>
      <c r="UCG81" s="242"/>
      <c r="UCH81" s="242"/>
      <c r="UCI81" s="242"/>
      <c r="UCJ81" s="242"/>
      <c r="UCK81" s="242"/>
      <c r="UCL81" s="242"/>
      <c r="UCM81" s="242"/>
      <c r="UCN81" s="242"/>
      <c r="UCO81" s="242"/>
      <c r="UCP81" s="242"/>
      <c r="UCQ81" s="242"/>
      <c r="UCR81" s="242"/>
      <c r="UCS81" s="242"/>
      <c r="UCT81" s="242"/>
      <c r="UCU81" s="242"/>
      <c r="UCV81" s="242"/>
      <c r="UCW81" s="242"/>
      <c r="UCX81" s="242"/>
      <c r="UCY81" s="242"/>
      <c r="UCZ81" s="242"/>
      <c r="UDA81" s="242"/>
      <c r="UDB81" s="242"/>
      <c r="UDC81" s="242"/>
      <c r="UDD81" s="242"/>
      <c r="UDE81" s="242"/>
      <c r="UDF81" s="242"/>
      <c r="UDG81" s="242"/>
      <c r="UDH81" s="242"/>
      <c r="UDI81" s="242"/>
      <c r="UDJ81" s="242"/>
      <c r="UDK81" s="242"/>
      <c r="UDL81" s="242"/>
      <c r="UDM81" s="242"/>
      <c r="UDN81" s="242"/>
      <c r="UDO81" s="242"/>
      <c r="UDP81" s="242"/>
      <c r="UDQ81" s="242"/>
      <c r="UDR81" s="242"/>
      <c r="UDS81" s="242"/>
      <c r="UDT81" s="242"/>
      <c r="UDU81" s="242"/>
      <c r="UDV81" s="242"/>
      <c r="UDW81" s="242"/>
      <c r="UDX81" s="242"/>
      <c r="UDY81" s="242"/>
      <c r="UDZ81" s="242"/>
      <c r="UEA81" s="242"/>
      <c r="UEB81" s="242"/>
      <c r="UEC81" s="242"/>
      <c r="UED81" s="242"/>
      <c r="UEE81" s="242"/>
      <c r="UEF81" s="242"/>
      <c r="UEG81" s="242"/>
      <c r="UEH81" s="242"/>
      <c r="UEI81" s="242"/>
      <c r="UEJ81" s="242"/>
      <c r="UEK81" s="242"/>
      <c r="UEL81" s="242"/>
      <c r="UEM81" s="242"/>
      <c r="UEN81" s="242"/>
      <c r="UEO81" s="242"/>
      <c r="UEP81" s="242"/>
      <c r="UEQ81" s="242"/>
      <c r="UER81" s="242"/>
      <c r="UES81" s="242"/>
      <c r="UET81" s="242"/>
      <c r="UEU81" s="242"/>
      <c r="UEV81" s="242"/>
      <c r="UEW81" s="242"/>
      <c r="UEX81" s="242"/>
      <c r="UEY81" s="242"/>
      <c r="UEZ81" s="242"/>
      <c r="UFA81" s="242"/>
      <c r="UFB81" s="242"/>
      <c r="UFC81" s="242"/>
      <c r="UFD81" s="242"/>
      <c r="UFE81" s="242"/>
      <c r="UFF81" s="242"/>
      <c r="UFG81" s="242"/>
      <c r="UFH81" s="242"/>
      <c r="UFI81" s="242"/>
      <c r="UFJ81" s="242"/>
      <c r="UFK81" s="242"/>
      <c r="UFL81" s="242"/>
      <c r="UFM81" s="242"/>
      <c r="UFN81" s="242"/>
      <c r="UFO81" s="242"/>
      <c r="UFP81" s="242"/>
      <c r="UFQ81" s="242"/>
      <c r="UFR81" s="242"/>
      <c r="UFS81" s="242"/>
      <c r="UFT81" s="242"/>
      <c r="UFU81" s="242"/>
      <c r="UFV81" s="242"/>
      <c r="UFW81" s="242"/>
      <c r="UFX81" s="242"/>
      <c r="UFY81" s="242"/>
      <c r="UFZ81" s="242"/>
      <c r="UGA81" s="242"/>
      <c r="UGB81" s="242"/>
      <c r="UGC81" s="242"/>
      <c r="UGD81" s="242"/>
      <c r="UGE81" s="242"/>
      <c r="UGF81" s="242"/>
      <c r="UGG81" s="242"/>
      <c r="UGH81" s="242"/>
      <c r="UGI81" s="242"/>
      <c r="UGJ81" s="242"/>
      <c r="UGK81" s="242"/>
      <c r="UGL81" s="242"/>
      <c r="UGM81" s="242"/>
      <c r="UGN81" s="242"/>
      <c r="UGO81" s="242"/>
      <c r="UGP81" s="242"/>
      <c r="UGQ81" s="242"/>
      <c r="UGR81" s="242"/>
      <c r="UGS81" s="242"/>
      <c r="UGT81" s="242"/>
      <c r="UGU81" s="242"/>
      <c r="UGV81" s="242"/>
      <c r="UGW81" s="242"/>
      <c r="UGX81" s="242"/>
      <c r="UGY81" s="242"/>
      <c r="UGZ81" s="242"/>
      <c r="UHA81" s="242"/>
      <c r="UHB81" s="242"/>
      <c r="UHC81" s="242"/>
      <c r="UHD81" s="242"/>
      <c r="UHE81" s="242"/>
      <c r="UHF81" s="242"/>
      <c r="UHG81" s="242"/>
      <c r="UHH81" s="242"/>
      <c r="UHI81" s="242"/>
      <c r="UHJ81" s="242"/>
      <c r="UHK81" s="242"/>
      <c r="UHL81" s="242"/>
      <c r="UHM81" s="242"/>
      <c r="UHN81" s="242"/>
      <c r="UHO81" s="242"/>
      <c r="UHP81" s="242"/>
      <c r="UHQ81" s="242"/>
      <c r="UHR81" s="242"/>
      <c r="UHS81" s="242"/>
      <c r="UHT81" s="242"/>
      <c r="UHU81" s="242"/>
      <c r="UHV81" s="242"/>
      <c r="UHW81" s="242"/>
      <c r="UHX81" s="242"/>
      <c r="UHY81" s="242"/>
      <c r="UHZ81" s="242"/>
      <c r="UIA81" s="242"/>
      <c r="UIB81" s="242"/>
      <c r="UIC81" s="242"/>
      <c r="UID81" s="242"/>
      <c r="UIE81" s="242"/>
      <c r="UIF81" s="242"/>
      <c r="UIG81" s="242"/>
      <c r="UIH81" s="242"/>
      <c r="UII81" s="242"/>
      <c r="UIJ81" s="242"/>
      <c r="UIK81" s="242"/>
      <c r="UIL81" s="242"/>
      <c r="UIM81" s="242"/>
      <c r="UIN81" s="242"/>
      <c r="UIO81" s="242"/>
      <c r="UIP81" s="242"/>
      <c r="UIQ81" s="242"/>
      <c r="UIR81" s="242"/>
      <c r="UIS81" s="242"/>
      <c r="UIT81" s="242"/>
      <c r="UIU81" s="242"/>
      <c r="UIV81" s="242"/>
      <c r="UIW81" s="242"/>
      <c r="UIX81" s="242"/>
      <c r="UIY81" s="242"/>
      <c r="UIZ81" s="242"/>
      <c r="UJA81" s="242"/>
      <c r="UJB81" s="242"/>
      <c r="UJC81" s="242"/>
      <c r="UJD81" s="242"/>
      <c r="UJE81" s="242"/>
      <c r="UJF81" s="242"/>
      <c r="UJG81" s="242"/>
      <c r="UJH81" s="242"/>
      <c r="UJI81" s="242"/>
      <c r="UJJ81" s="242"/>
      <c r="UJK81" s="242"/>
      <c r="UJL81" s="242"/>
      <c r="UJM81" s="242"/>
      <c r="UJN81" s="242"/>
      <c r="UJO81" s="242"/>
      <c r="UJP81" s="242"/>
      <c r="UJQ81" s="242"/>
      <c r="UJR81" s="242"/>
      <c r="UJS81" s="242"/>
      <c r="UJT81" s="242"/>
      <c r="UJU81" s="242"/>
      <c r="UJV81" s="242"/>
      <c r="UJW81" s="242"/>
      <c r="UJX81" s="242"/>
      <c r="UJY81" s="242"/>
      <c r="UJZ81" s="242"/>
      <c r="UKA81" s="242"/>
      <c r="UKB81" s="242"/>
      <c r="UKC81" s="242"/>
      <c r="UKD81" s="242"/>
      <c r="UKE81" s="242"/>
      <c r="UKF81" s="242"/>
      <c r="UKG81" s="242"/>
      <c r="UKH81" s="242"/>
      <c r="UKI81" s="242"/>
      <c r="UKJ81" s="242"/>
      <c r="UKK81" s="242"/>
      <c r="UKL81" s="242"/>
      <c r="UKM81" s="242"/>
      <c r="UKN81" s="242"/>
      <c r="UKO81" s="242"/>
      <c r="UKP81" s="242"/>
      <c r="UKQ81" s="242"/>
      <c r="UKR81" s="242"/>
      <c r="UKS81" s="242"/>
      <c r="UKT81" s="242"/>
      <c r="UKU81" s="242"/>
      <c r="UKV81" s="242"/>
      <c r="UKW81" s="242"/>
      <c r="UKX81" s="242"/>
      <c r="UKY81" s="242"/>
      <c r="UKZ81" s="242"/>
      <c r="ULA81" s="242"/>
      <c r="ULB81" s="242"/>
      <c r="ULC81" s="242"/>
      <c r="ULD81" s="242"/>
      <c r="ULE81" s="242"/>
      <c r="ULF81" s="242"/>
      <c r="ULG81" s="242"/>
      <c r="ULH81" s="242"/>
      <c r="ULI81" s="242"/>
      <c r="ULJ81" s="242"/>
      <c r="ULK81" s="242"/>
      <c r="ULL81" s="242"/>
      <c r="ULM81" s="242"/>
      <c r="ULN81" s="242"/>
      <c r="ULO81" s="242"/>
      <c r="ULP81" s="242"/>
      <c r="ULQ81" s="242"/>
      <c r="ULR81" s="242"/>
      <c r="ULS81" s="242"/>
      <c r="ULT81" s="242"/>
      <c r="ULU81" s="242"/>
      <c r="ULV81" s="242"/>
      <c r="ULW81" s="242"/>
      <c r="ULX81" s="242"/>
      <c r="ULY81" s="242"/>
      <c r="ULZ81" s="242"/>
      <c r="UMA81" s="242"/>
      <c r="UMB81" s="242"/>
      <c r="UMC81" s="242"/>
      <c r="UMD81" s="242"/>
      <c r="UME81" s="242"/>
      <c r="UMF81" s="242"/>
      <c r="UMG81" s="242"/>
      <c r="UMH81" s="242"/>
      <c r="UMI81" s="242"/>
      <c r="UMJ81" s="242"/>
      <c r="UMK81" s="242"/>
      <c r="UML81" s="242"/>
      <c r="UMM81" s="242"/>
      <c r="UMN81" s="242"/>
      <c r="UMO81" s="242"/>
      <c r="UMP81" s="242"/>
      <c r="UMQ81" s="242"/>
      <c r="UMR81" s="242"/>
      <c r="UMS81" s="242"/>
      <c r="UMT81" s="242"/>
      <c r="UMU81" s="242"/>
      <c r="UMV81" s="242"/>
      <c r="UMW81" s="242"/>
      <c r="UMX81" s="242"/>
      <c r="UMY81" s="242"/>
      <c r="UMZ81" s="242"/>
      <c r="UNA81" s="242"/>
      <c r="UNB81" s="242"/>
      <c r="UNC81" s="242"/>
      <c r="UND81" s="242"/>
      <c r="UNE81" s="242"/>
      <c r="UNF81" s="242"/>
      <c r="UNG81" s="242"/>
      <c r="UNH81" s="242"/>
      <c r="UNI81" s="242"/>
      <c r="UNJ81" s="242"/>
      <c r="UNK81" s="242"/>
      <c r="UNL81" s="242"/>
      <c r="UNM81" s="242"/>
      <c r="UNN81" s="242"/>
      <c r="UNO81" s="242"/>
      <c r="UNP81" s="242"/>
      <c r="UNQ81" s="242"/>
      <c r="UNR81" s="242"/>
      <c r="UNS81" s="242"/>
      <c r="UNT81" s="242"/>
      <c r="UNU81" s="242"/>
      <c r="UNV81" s="242"/>
      <c r="UNW81" s="242"/>
      <c r="UNX81" s="242"/>
      <c r="UNY81" s="242"/>
      <c r="UNZ81" s="242"/>
      <c r="UOA81" s="242"/>
      <c r="UOB81" s="242"/>
      <c r="UOC81" s="242"/>
      <c r="UOD81" s="242"/>
      <c r="UOE81" s="242"/>
      <c r="UOF81" s="242"/>
      <c r="UOG81" s="242"/>
      <c r="UOH81" s="242"/>
      <c r="UOI81" s="242"/>
      <c r="UOJ81" s="242"/>
      <c r="UOK81" s="242"/>
      <c r="UOL81" s="242"/>
      <c r="UOM81" s="242"/>
      <c r="UON81" s="242"/>
      <c r="UOO81" s="242"/>
      <c r="UOP81" s="242"/>
      <c r="UOQ81" s="242"/>
      <c r="UOR81" s="242"/>
      <c r="UOS81" s="242"/>
      <c r="UOT81" s="242"/>
      <c r="UOU81" s="242"/>
      <c r="UOV81" s="242"/>
      <c r="UOW81" s="242"/>
      <c r="UOX81" s="242"/>
      <c r="UOY81" s="242"/>
      <c r="UOZ81" s="242"/>
      <c r="UPA81" s="242"/>
      <c r="UPB81" s="242"/>
      <c r="UPC81" s="242"/>
      <c r="UPD81" s="242"/>
      <c r="UPE81" s="242"/>
      <c r="UPF81" s="242"/>
      <c r="UPG81" s="242"/>
      <c r="UPH81" s="242"/>
      <c r="UPI81" s="242"/>
      <c r="UPJ81" s="242"/>
      <c r="UPK81" s="242"/>
      <c r="UPL81" s="242"/>
      <c r="UPM81" s="242"/>
      <c r="UPN81" s="242"/>
      <c r="UPO81" s="242"/>
      <c r="UPP81" s="242"/>
      <c r="UPQ81" s="242"/>
      <c r="UPR81" s="242"/>
      <c r="UPS81" s="242"/>
      <c r="UPT81" s="242"/>
      <c r="UPU81" s="242"/>
      <c r="UPV81" s="242"/>
      <c r="UPW81" s="242"/>
      <c r="UPX81" s="242"/>
      <c r="UPY81" s="242"/>
      <c r="UPZ81" s="242"/>
      <c r="UQA81" s="242"/>
      <c r="UQB81" s="242"/>
      <c r="UQC81" s="242"/>
      <c r="UQD81" s="242"/>
      <c r="UQE81" s="242"/>
      <c r="UQF81" s="242"/>
      <c r="UQG81" s="242"/>
      <c r="UQH81" s="242"/>
      <c r="UQI81" s="242"/>
      <c r="UQJ81" s="242"/>
      <c r="UQK81" s="242"/>
      <c r="UQL81" s="242"/>
      <c r="UQM81" s="242"/>
      <c r="UQN81" s="242"/>
      <c r="UQO81" s="242"/>
      <c r="UQP81" s="242"/>
      <c r="UQQ81" s="242"/>
      <c r="UQR81" s="242"/>
      <c r="UQS81" s="242"/>
      <c r="UQT81" s="242"/>
      <c r="UQU81" s="242"/>
      <c r="UQV81" s="242"/>
      <c r="UQW81" s="242"/>
      <c r="UQX81" s="242"/>
      <c r="UQY81" s="242"/>
      <c r="UQZ81" s="242"/>
      <c r="URA81" s="242"/>
      <c r="URB81" s="242"/>
      <c r="URC81" s="242"/>
      <c r="URD81" s="242"/>
      <c r="URE81" s="242"/>
      <c r="URF81" s="242"/>
      <c r="URG81" s="242"/>
      <c r="URH81" s="242"/>
      <c r="URI81" s="242"/>
      <c r="URJ81" s="242"/>
      <c r="URK81" s="242"/>
      <c r="URL81" s="242"/>
      <c r="URM81" s="242"/>
      <c r="URN81" s="242"/>
      <c r="URO81" s="242"/>
      <c r="URP81" s="242"/>
      <c r="URQ81" s="242"/>
      <c r="URR81" s="242"/>
      <c r="URS81" s="242"/>
      <c r="URT81" s="242"/>
      <c r="URU81" s="242"/>
      <c r="URV81" s="242"/>
      <c r="URW81" s="242"/>
      <c r="URX81" s="242"/>
      <c r="URY81" s="242"/>
      <c r="URZ81" s="242"/>
      <c r="USA81" s="242"/>
      <c r="USB81" s="242"/>
      <c r="USC81" s="242"/>
      <c r="USD81" s="242"/>
      <c r="USE81" s="242"/>
      <c r="USF81" s="242"/>
      <c r="USG81" s="242"/>
      <c r="USH81" s="242"/>
      <c r="USI81" s="242"/>
      <c r="USJ81" s="242"/>
      <c r="USK81" s="242"/>
      <c r="USL81" s="242"/>
      <c r="USM81" s="242"/>
      <c r="USN81" s="242"/>
      <c r="USO81" s="242"/>
      <c r="USP81" s="242"/>
      <c r="USQ81" s="242"/>
      <c r="USR81" s="242"/>
      <c r="USS81" s="242"/>
      <c r="UST81" s="242"/>
      <c r="USU81" s="242"/>
      <c r="USV81" s="242"/>
      <c r="USW81" s="242"/>
      <c r="USX81" s="242"/>
      <c r="USY81" s="242"/>
      <c r="USZ81" s="242"/>
      <c r="UTA81" s="242"/>
      <c r="UTB81" s="242"/>
      <c r="UTC81" s="242"/>
      <c r="UTD81" s="242"/>
      <c r="UTE81" s="242"/>
      <c r="UTF81" s="242"/>
      <c r="UTG81" s="242"/>
      <c r="UTH81" s="242"/>
      <c r="UTI81" s="242"/>
      <c r="UTJ81" s="242"/>
      <c r="UTK81" s="242"/>
      <c r="UTL81" s="242"/>
      <c r="UTM81" s="242"/>
      <c r="UTN81" s="242"/>
      <c r="UTO81" s="242"/>
      <c r="UTP81" s="242"/>
      <c r="UTQ81" s="242"/>
      <c r="UTR81" s="242"/>
      <c r="UTS81" s="242"/>
      <c r="UTT81" s="242"/>
      <c r="UTU81" s="242"/>
      <c r="UTV81" s="242"/>
      <c r="UTW81" s="242"/>
      <c r="UTX81" s="242"/>
      <c r="UTY81" s="242"/>
      <c r="UTZ81" s="242"/>
      <c r="UUA81" s="242"/>
      <c r="UUB81" s="242"/>
      <c r="UUC81" s="242"/>
      <c r="UUD81" s="242"/>
      <c r="UUE81" s="242"/>
      <c r="UUF81" s="242"/>
      <c r="UUG81" s="242"/>
      <c r="UUH81" s="242"/>
      <c r="UUI81" s="242"/>
      <c r="UUJ81" s="242"/>
      <c r="UUK81" s="242"/>
      <c r="UUL81" s="242"/>
      <c r="UUM81" s="242"/>
      <c r="UUN81" s="242"/>
      <c r="UUO81" s="242"/>
      <c r="UUP81" s="242"/>
      <c r="UUQ81" s="242"/>
      <c r="UUR81" s="242"/>
      <c r="UUS81" s="242"/>
      <c r="UUT81" s="242"/>
      <c r="UUU81" s="242"/>
      <c r="UUV81" s="242"/>
      <c r="UUW81" s="242"/>
      <c r="UUX81" s="242"/>
      <c r="UUY81" s="242"/>
      <c r="UUZ81" s="242"/>
      <c r="UVA81" s="242"/>
      <c r="UVB81" s="242"/>
      <c r="UVC81" s="242"/>
      <c r="UVD81" s="242"/>
      <c r="UVE81" s="242"/>
      <c r="UVF81" s="242"/>
      <c r="UVG81" s="242"/>
      <c r="UVH81" s="242"/>
      <c r="UVI81" s="242"/>
      <c r="UVJ81" s="242"/>
      <c r="UVK81" s="242"/>
      <c r="UVL81" s="242"/>
      <c r="UVM81" s="242"/>
      <c r="UVN81" s="242"/>
      <c r="UVO81" s="242"/>
      <c r="UVP81" s="242"/>
      <c r="UVQ81" s="242"/>
      <c r="UVR81" s="242"/>
      <c r="UVS81" s="242"/>
      <c r="UVT81" s="242"/>
      <c r="UVU81" s="242"/>
      <c r="UVV81" s="242"/>
      <c r="UVW81" s="242"/>
      <c r="UVX81" s="242"/>
      <c r="UVY81" s="242"/>
      <c r="UVZ81" s="242"/>
      <c r="UWA81" s="242"/>
      <c r="UWB81" s="242"/>
      <c r="UWC81" s="242"/>
      <c r="UWD81" s="242"/>
      <c r="UWE81" s="242"/>
      <c r="UWF81" s="242"/>
      <c r="UWG81" s="242"/>
      <c r="UWH81" s="242"/>
      <c r="UWI81" s="242"/>
      <c r="UWJ81" s="242"/>
      <c r="UWK81" s="242"/>
      <c r="UWL81" s="242"/>
      <c r="UWM81" s="242"/>
      <c r="UWN81" s="242"/>
      <c r="UWO81" s="242"/>
      <c r="UWP81" s="242"/>
      <c r="UWQ81" s="242"/>
      <c r="UWR81" s="242"/>
      <c r="UWS81" s="242"/>
      <c r="UWT81" s="242"/>
      <c r="UWU81" s="242"/>
      <c r="UWV81" s="242"/>
      <c r="UWW81" s="242"/>
      <c r="UWX81" s="242"/>
      <c r="UWY81" s="242"/>
      <c r="UWZ81" s="242"/>
      <c r="UXA81" s="242"/>
      <c r="UXB81" s="242"/>
      <c r="UXC81" s="242"/>
      <c r="UXD81" s="242"/>
      <c r="UXE81" s="242"/>
      <c r="UXF81" s="242"/>
      <c r="UXG81" s="242"/>
      <c r="UXH81" s="242"/>
      <c r="UXI81" s="242"/>
      <c r="UXJ81" s="242"/>
      <c r="UXK81" s="242"/>
      <c r="UXL81" s="242"/>
      <c r="UXM81" s="242"/>
      <c r="UXN81" s="242"/>
      <c r="UXO81" s="242"/>
      <c r="UXP81" s="242"/>
      <c r="UXQ81" s="242"/>
      <c r="UXR81" s="242"/>
      <c r="UXS81" s="242"/>
      <c r="UXT81" s="242"/>
      <c r="UXU81" s="242"/>
      <c r="UXV81" s="242"/>
      <c r="UXW81" s="242"/>
      <c r="UXX81" s="242"/>
      <c r="UXY81" s="242"/>
      <c r="UXZ81" s="242"/>
      <c r="UYA81" s="242"/>
      <c r="UYB81" s="242"/>
      <c r="UYC81" s="242"/>
      <c r="UYD81" s="242"/>
      <c r="UYE81" s="242"/>
      <c r="UYF81" s="242"/>
      <c r="UYG81" s="242"/>
      <c r="UYH81" s="242"/>
      <c r="UYI81" s="242"/>
      <c r="UYJ81" s="242"/>
      <c r="UYK81" s="242"/>
      <c r="UYL81" s="242"/>
      <c r="UYM81" s="242"/>
      <c r="UYN81" s="242"/>
      <c r="UYO81" s="242"/>
      <c r="UYP81" s="242"/>
      <c r="UYQ81" s="242"/>
      <c r="UYR81" s="242"/>
      <c r="UYS81" s="242"/>
      <c r="UYT81" s="242"/>
      <c r="UYU81" s="242"/>
      <c r="UYV81" s="242"/>
      <c r="UYW81" s="242"/>
      <c r="UYX81" s="242"/>
      <c r="UYY81" s="242"/>
      <c r="UYZ81" s="242"/>
      <c r="UZA81" s="242"/>
      <c r="UZB81" s="242"/>
      <c r="UZC81" s="242"/>
      <c r="UZD81" s="242"/>
      <c r="UZE81" s="242"/>
      <c r="UZF81" s="242"/>
      <c r="UZG81" s="242"/>
      <c r="UZH81" s="242"/>
      <c r="UZI81" s="242"/>
      <c r="UZJ81" s="242"/>
      <c r="UZK81" s="242"/>
      <c r="UZL81" s="242"/>
      <c r="UZM81" s="242"/>
      <c r="UZN81" s="242"/>
      <c r="UZO81" s="242"/>
      <c r="UZP81" s="242"/>
      <c r="UZQ81" s="242"/>
      <c r="UZR81" s="242"/>
      <c r="UZS81" s="242"/>
      <c r="UZT81" s="242"/>
      <c r="UZU81" s="242"/>
      <c r="UZV81" s="242"/>
      <c r="UZW81" s="242"/>
      <c r="UZX81" s="242"/>
      <c r="UZY81" s="242"/>
      <c r="UZZ81" s="242"/>
      <c r="VAA81" s="242"/>
      <c r="VAB81" s="242"/>
      <c r="VAC81" s="242"/>
      <c r="VAD81" s="242"/>
      <c r="VAE81" s="242"/>
      <c r="VAF81" s="242"/>
      <c r="VAG81" s="242"/>
      <c r="VAH81" s="242"/>
      <c r="VAI81" s="242"/>
      <c r="VAJ81" s="242"/>
      <c r="VAK81" s="242"/>
      <c r="VAL81" s="242"/>
      <c r="VAM81" s="242"/>
      <c r="VAN81" s="242"/>
      <c r="VAO81" s="242"/>
      <c r="VAP81" s="242"/>
      <c r="VAQ81" s="242"/>
      <c r="VAR81" s="242"/>
      <c r="VAS81" s="242"/>
      <c r="VAT81" s="242"/>
      <c r="VAU81" s="242"/>
      <c r="VAV81" s="242"/>
      <c r="VAW81" s="242"/>
      <c r="VAX81" s="242"/>
      <c r="VAY81" s="242"/>
      <c r="VAZ81" s="242"/>
      <c r="VBA81" s="242"/>
      <c r="VBB81" s="242"/>
      <c r="VBC81" s="242"/>
      <c r="VBD81" s="242"/>
      <c r="VBE81" s="242"/>
      <c r="VBF81" s="242"/>
      <c r="VBG81" s="242"/>
      <c r="VBH81" s="242"/>
      <c r="VBI81" s="242"/>
      <c r="VBJ81" s="242"/>
      <c r="VBK81" s="242"/>
      <c r="VBL81" s="242"/>
      <c r="VBM81" s="242"/>
      <c r="VBN81" s="242"/>
      <c r="VBO81" s="242"/>
      <c r="VBP81" s="242"/>
      <c r="VBQ81" s="242"/>
      <c r="VBR81" s="242"/>
      <c r="VBS81" s="242"/>
      <c r="VBT81" s="242"/>
      <c r="VBU81" s="242"/>
      <c r="VBV81" s="242"/>
      <c r="VBW81" s="242"/>
      <c r="VBX81" s="242"/>
      <c r="VBY81" s="242"/>
      <c r="VBZ81" s="242"/>
      <c r="VCA81" s="242"/>
      <c r="VCB81" s="242"/>
      <c r="VCC81" s="242"/>
      <c r="VCD81" s="242"/>
      <c r="VCE81" s="242"/>
      <c r="VCF81" s="242"/>
      <c r="VCG81" s="242"/>
      <c r="VCH81" s="242"/>
      <c r="VCI81" s="242"/>
      <c r="VCJ81" s="242"/>
      <c r="VCK81" s="242"/>
      <c r="VCL81" s="242"/>
      <c r="VCM81" s="242"/>
      <c r="VCN81" s="242"/>
      <c r="VCO81" s="242"/>
      <c r="VCP81" s="242"/>
      <c r="VCQ81" s="242"/>
      <c r="VCR81" s="242"/>
      <c r="VCS81" s="242"/>
      <c r="VCT81" s="242"/>
      <c r="VCU81" s="242"/>
      <c r="VCV81" s="242"/>
      <c r="VCW81" s="242"/>
      <c r="VCX81" s="242"/>
      <c r="VCY81" s="242"/>
      <c r="VCZ81" s="242"/>
      <c r="VDA81" s="242"/>
      <c r="VDB81" s="242"/>
      <c r="VDC81" s="242"/>
      <c r="VDD81" s="242"/>
      <c r="VDE81" s="242"/>
      <c r="VDF81" s="242"/>
      <c r="VDG81" s="242"/>
      <c r="VDH81" s="242"/>
      <c r="VDI81" s="242"/>
      <c r="VDJ81" s="242"/>
      <c r="VDK81" s="242"/>
      <c r="VDL81" s="242"/>
      <c r="VDM81" s="242"/>
      <c r="VDN81" s="242"/>
      <c r="VDO81" s="242"/>
      <c r="VDP81" s="242"/>
      <c r="VDQ81" s="242"/>
      <c r="VDR81" s="242"/>
      <c r="VDS81" s="242"/>
      <c r="VDT81" s="242"/>
      <c r="VDU81" s="242"/>
      <c r="VDV81" s="242"/>
      <c r="VDW81" s="242"/>
      <c r="VDX81" s="242"/>
      <c r="VDY81" s="242"/>
      <c r="VDZ81" s="242"/>
      <c r="VEA81" s="242"/>
      <c r="VEB81" s="242"/>
      <c r="VEC81" s="242"/>
      <c r="VED81" s="242"/>
      <c r="VEE81" s="242"/>
      <c r="VEF81" s="242"/>
      <c r="VEG81" s="242"/>
      <c r="VEH81" s="242"/>
      <c r="VEI81" s="242"/>
      <c r="VEJ81" s="242"/>
      <c r="VEK81" s="242"/>
      <c r="VEL81" s="242"/>
      <c r="VEM81" s="242"/>
      <c r="VEN81" s="242"/>
      <c r="VEO81" s="242"/>
      <c r="VEP81" s="242"/>
      <c r="VEQ81" s="242"/>
      <c r="VER81" s="242"/>
      <c r="VES81" s="242"/>
      <c r="VET81" s="242"/>
      <c r="VEU81" s="242"/>
      <c r="VEV81" s="242"/>
      <c r="VEW81" s="242"/>
      <c r="VEX81" s="242"/>
      <c r="VEY81" s="242"/>
      <c r="VEZ81" s="242"/>
      <c r="VFA81" s="242"/>
      <c r="VFB81" s="242"/>
      <c r="VFC81" s="242"/>
      <c r="VFD81" s="242"/>
      <c r="VFE81" s="242"/>
      <c r="VFF81" s="242"/>
      <c r="VFG81" s="242"/>
      <c r="VFH81" s="242"/>
      <c r="VFI81" s="242"/>
      <c r="VFJ81" s="242"/>
      <c r="VFK81" s="242"/>
      <c r="VFL81" s="242"/>
      <c r="VFM81" s="242"/>
      <c r="VFN81" s="242"/>
      <c r="VFO81" s="242"/>
      <c r="VFP81" s="242"/>
      <c r="VFQ81" s="242"/>
      <c r="VFR81" s="242"/>
      <c r="VFS81" s="242"/>
      <c r="VFT81" s="242"/>
      <c r="VFU81" s="242"/>
      <c r="VFV81" s="242"/>
      <c r="VFW81" s="242"/>
      <c r="VFX81" s="242"/>
      <c r="VFY81" s="242"/>
      <c r="VFZ81" s="242"/>
      <c r="VGA81" s="242"/>
      <c r="VGB81" s="242"/>
      <c r="VGC81" s="242"/>
      <c r="VGD81" s="242"/>
      <c r="VGE81" s="242"/>
      <c r="VGF81" s="242"/>
      <c r="VGG81" s="242"/>
      <c r="VGH81" s="242"/>
      <c r="VGI81" s="242"/>
      <c r="VGJ81" s="242"/>
      <c r="VGK81" s="242"/>
      <c r="VGL81" s="242"/>
      <c r="VGM81" s="242"/>
      <c r="VGN81" s="242"/>
      <c r="VGO81" s="242"/>
      <c r="VGP81" s="242"/>
      <c r="VGQ81" s="242"/>
      <c r="VGR81" s="242"/>
      <c r="VGS81" s="242"/>
      <c r="VGT81" s="242"/>
      <c r="VGU81" s="242"/>
      <c r="VGV81" s="242"/>
      <c r="VGW81" s="242"/>
      <c r="VGX81" s="242"/>
      <c r="VGY81" s="242"/>
      <c r="VGZ81" s="242"/>
      <c r="VHA81" s="242"/>
      <c r="VHB81" s="242"/>
      <c r="VHC81" s="242"/>
      <c r="VHD81" s="242"/>
      <c r="VHE81" s="242"/>
      <c r="VHF81" s="242"/>
      <c r="VHG81" s="242"/>
      <c r="VHH81" s="242"/>
      <c r="VHI81" s="242"/>
      <c r="VHJ81" s="242"/>
      <c r="VHK81" s="242"/>
      <c r="VHL81" s="242"/>
      <c r="VHM81" s="242"/>
      <c r="VHN81" s="242"/>
      <c r="VHO81" s="242"/>
      <c r="VHP81" s="242"/>
      <c r="VHQ81" s="242"/>
      <c r="VHR81" s="242"/>
      <c r="VHS81" s="242"/>
      <c r="VHT81" s="242"/>
      <c r="VHU81" s="242"/>
      <c r="VHV81" s="242"/>
      <c r="VHW81" s="242"/>
      <c r="VHX81" s="242"/>
      <c r="VHY81" s="242"/>
      <c r="VHZ81" s="242"/>
      <c r="VIA81" s="242"/>
      <c r="VIB81" s="242"/>
      <c r="VIC81" s="242"/>
      <c r="VID81" s="242"/>
      <c r="VIE81" s="242"/>
      <c r="VIF81" s="242"/>
      <c r="VIG81" s="242"/>
      <c r="VIH81" s="242"/>
      <c r="VII81" s="242"/>
      <c r="VIJ81" s="242"/>
      <c r="VIK81" s="242"/>
      <c r="VIL81" s="242"/>
      <c r="VIM81" s="242"/>
      <c r="VIN81" s="242"/>
      <c r="VIO81" s="242"/>
      <c r="VIP81" s="242"/>
      <c r="VIQ81" s="242"/>
      <c r="VIR81" s="242"/>
      <c r="VIS81" s="242"/>
      <c r="VIT81" s="242"/>
      <c r="VIU81" s="242"/>
      <c r="VIV81" s="242"/>
      <c r="VIW81" s="242"/>
      <c r="VIX81" s="242"/>
      <c r="VIY81" s="242"/>
      <c r="VIZ81" s="242"/>
      <c r="VJA81" s="242"/>
      <c r="VJB81" s="242"/>
      <c r="VJC81" s="242"/>
      <c r="VJD81" s="242"/>
      <c r="VJE81" s="242"/>
      <c r="VJF81" s="242"/>
      <c r="VJG81" s="242"/>
      <c r="VJH81" s="242"/>
      <c r="VJI81" s="242"/>
      <c r="VJJ81" s="242"/>
      <c r="VJK81" s="242"/>
      <c r="VJL81" s="242"/>
      <c r="VJM81" s="242"/>
      <c r="VJN81" s="242"/>
      <c r="VJO81" s="242"/>
      <c r="VJP81" s="242"/>
      <c r="VJQ81" s="242"/>
      <c r="VJR81" s="242"/>
      <c r="VJS81" s="242"/>
      <c r="VJT81" s="242"/>
      <c r="VJU81" s="242"/>
      <c r="VJV81" s="242"/>
      <c r="VJW81" s="242"/>
      <c r="VJX81" s="242"/>
      <c r="VJY81" s="242"/>
      <c r="VJZ81" s="242"/>
      <c r="VKA81" s="242"/>
      <c r="VKB81" s="242"/>
      <c r="VKC81" s="242"/>
      <c r="VKD81" s="242"/>
      <c r="VKE81" s="242"/>
      <c r="VKF81" s="242"/>
      <c r="VKG81" s="242"/>
      <c r="VKH81" s="242"/>
      <c r="VKI81" s="242"/>
      <c r="VKJ81" s="242"/>
      <c r="VKK81" s="242"/>
      <c r="VKL81" s="242"/>
      <c r="VKM81" s="242"/>
      <c r="VKN81" s="242"/>
      <c r="VKO81" s="242"/>
      <c r="VKP81" s="242"/>
      <c r="VKQ81" s="242"/>
      <c r="VKR81" s="242"/>
      <c r="VKS81" s="242"/>
      <c r="VKT81" s="242"/>
      <c r="VKU81" s="242"/>
      <c r="VKV81" s="242"/>
      <c r="VKW81" s="242"/>
      <c r="VKX81" s="242"/>
      <c r="VKY81" s="242"/>
      <c r="VKZ81" s="242"/>
      <c r="VLA81" s="242"/>
      <c r="VLB81" s="242"/>
      <c r="VLC81" s="242"/>
      <c r="VLD81" s="242"/>
      <c r="VLE81" s="242"/>
      <c r="VLF81" s="242"/>
      <c r="VLG81" s="242"/>
      <c r="VLH81" s="242"/>
      <c r="VLI81" s="242"/>
      <c r="VLJ81" s="242"/>
      <c r="VLK81" s="242"/>
      <c r="VLL81" s="242"/>
      <c r="VLM81" s="242"/>
      <c r="VLN81" s="242"/>
      <c r="VLO81" s="242"/>
      <c r="VLP81" s="242"/>
      <c r="VLQ81" s="242"/>
      <c r="VLR81" s="242"/>
      <c r="VLS81" s="242"/>
      <c r="VLT81" s="242"/>
      <c r="VLU81" s="242"/>
      <c r="VLV81" s="242"/>
      <c r="VLW81" s="242"/>
      <c r="VLX81" s="242"/>
      <c r="VLY81" s="242"/>
      <c r="VLZ81" s="242"/>
      <c r="VMA81" s="242"/>
      <c r="VMB81" s="242"/>
      <c r="VMC81" s="242"/>
      <c r="VMD81" s="242"/>
      <c r="VME81" s="242"/>
      <c r="VMF81" s="242"/>
      <c r="VMG81" s="242"/>
      <c r="VMH81" s="242"/>
      <c r="VMI81" s="242"/>
      <c r="VMJ81" s="242"/>
      <c r="VMK81" s="242"/>
      <c r="VML81" s="242"/>
      <c r="VMM81" s="242"/>
      <c r="VMN81" s="242"/>
      <c r="VMO81" s="242"/>
      <c r="VMP81" s="242"/>
      <c r="VMQ81" s="242"/>
      <c r="VMR81" s="242"/>
      <c r="VMS81" s="242"/>
      <c r="VMT81" s="242"/>
      <c r="VMU81" s="242"/>
      <c r="VMV81" s="242"/>
      <c r="VMW81" s="242"/>
      <c r="VMX81" s="242"/>
      <c r="VMY81" s="242"/>
      <c r="VMZ81" s="242"/>
      <c r="VNA81" s="242"/>
      <c r="VNB81" s="242"/>
      <c r="VNC81" s="242"/>
      <c r="VND81" s="242"/>
      <c r="VNE81" s="242"/>
      <c r="VNF81" s="242"/>
      <c r="VNG81" s="242"/>
      <c r="VNH81" s="242"/>
      <c r="VNI81" s="242"/>
      <c r="VNJ81" s="242"/>
      <c r="VNK81" s="242"/>
      <c r="VNL81" s="242"/>
      <c r="VNM81" s="242"/>
      <c r="VNN81" s="242"/>
      <c r="VNO81" s="242"/>
      <c r="VNP81" s="242"/>
      <c r="VNQ81" s="242"/>
      <c r="VNR81" s="242"/>
      <c r="VNS81" s="242"/>
      <c r="VNT81" s="242"/>
      <c r="VNU81" s="242"/>
      <c r="VNV81" s="242"/>
      <c r="VNW81" s="242"/>
      <c r="VNX81" s="242"/>
      <c r="VNY81" s="242"/>
      <c r="VNZ81" s="242"/>
      <c r="VOA81" s="242"/>
      <c r="VOB81" s="242"/>
      <c r="VOC81" s="242"/>
      <c r="VOD81" s="242"/>
      <c r="VOE81" s="242"/>
      <c r="VOF81" s="242"/>
      <c r="VOG81" s="242"/>
      <c r="VOH81" s="242"/>
      <c r="VOI81" s="242"/>
      <c r="VOJ81" s="242"/>
      <c r="VOK81" s="242"/>
      <c r="VOL81" s="242"/>
      <c r="VOM81" s="242"/>
      <c r="VON81" s="242"/>
      <c r="VOO81" s="242"/>
      <c r="VOP81" s="242"/>
      <c r="VOQ81" s="242"/>
      <c r="VOR81" s="242"/>
      <c r="VOS81" s="242"/>
      <c r="VOT81" s="242"/>
      <c r="VOU81" s="242"/>
      <c r="VOV81" s="242"/>
      <c r="VOW81" s="242"/>
      <c r="VOX81" s="242"/>
      <c r="VOY81" s="242"/>
      <c r="VOZ81" s="242"/>
      <c r="VPA81" s="242"/>
      <c r="VPB81" s="242"/>
      <c r="VPC81" s="242"/>
      <c r="VPD81" s="242"/>
      <c r="VPE81" s="242"/>
      <c r="VPF81" s="242"/>
      <c r="VPG81" s="242"/>
      <c r="VPH81" s="242"/>
      <c r="VPI81" s="242"/>
      <c r="VPJ81" s="242"/>
      <c r="VPK81" s="242"/>
      <c r="VPL81" s="242"/>
      <c r="VPM81" s="242"/>
      <c r="VPN81" s="242"/>
      <c r="VPO81" s="242"/>
      <c r="VPP81" s="242"/>
      <c r="VPQ81" s="242"/>
      <c r="VPR81" s="242"/>
      <c r="VPS81" s="242"/>
      <c r="VPT81" s="242"/>
      <c r="VPU81" s="242"/>
      <c r="VPV81" s="242"/>
      <c r="VPW81" s="242"/>
      <c r="VPX81" s="242"/>
      <c r="VPY81" s="242"/>
      <c r="VPZ81" s="242"/>
      <c r="VQA81" s="242"/>
      <c r="VQB81" s="242"/>
      <c r="VQC81" s="242"/>
      <c r="VQD81" s="242"/>
      <c r="VQE81" s="242"/>
      <c r="VQF81" s="242"/>
      <c r="VQG81" s="242"/>
      <c r="VQH81" s="242"/>
      <c r="VQI81" s="242"/>
      <c r="VQJ81" s="242"/>
      <c r="VQK81" s="242"/>
      <c r="VQL81" s="242"/>
      <c r="VQM81" s="242"/>
      <c r="VQN81" s="242"/>
      <c r="VQO81" s="242"/>
      <c r="VQP81" s="242"/>
      <c r="VQQ81" s="242"/>
      <c r="VQR81" s="242"/>
      <c r="VQS81" s="242"/>
      <c r="VQT81" s="242"/>
      <c r="VQU81" s="242"/>
      <c r="VQV81" s="242"/>
      <c r="VQW81" s="242"/>
      <c r="VQX81" s="242"/>
      <c r="VQY81" s="242"/>
      <c r="VQZ81" s="242"/>
      <c r="VRA81" s="242"/>
      <c r="VRB81" s="242"/>
      <c r="VRC81" s="242"/>
      <c r="VRD81" s="242"/>
      <c r="VRE81" s="242"/>
      <c r="VRF81" s="242"/>
      <c r="VRG81" s="242"/>
      <c r="VRH81" s="242"/>
      <c r="VRI81" s="242"/>
      <c r="VRJ81" s="242"/>
      <c r="VRK81" s="242"/>
      <c r="VRL81" s="242"/>
      <c r="VRM81" s="242"/>
      <c r="VRN81" s="242"/>
      <c r="VRO81" s="242"/>
      <c r="VRP81" s="242"/>
      <c r="VRQ81" s="242"/>
      <c r="VRR81" s="242"/>
      <c r="VRS81" s="242"/>
      <c r="VRT81" s="242"/>
      <c r="VRU81" s="242"/>
      <c r="VRV81" s="242"/>
      <c r="VRW81" s="242"/>
      <c r="VRX81" s="242"/>
      <c r="VRY81" s="242"/>
      <c r="VRZ81" s="242"/>
      <c r="VSA81" s="242"/>
      <c r="VSB81" s="242"/>
      <c r="VSC81" s="242"/>
      <c r="VSD81" s="242"/>
      <c r="VSE81" s="242"/>
      <c r="VSF81" s="242"/>
      <c r="VSG81" s="242"/>
      <c r="VSH81" s="242"/>
      <c r="VSI81" s="242"/>
      <c r="VSJ81" s="242"/>
      <c r="VSK81" s="242"/>
      <c r="VSL81" s="242"/>
      <c r="VSM81" s="242"/>
      <c r="VSN81" s="242"/>
      <c r="VSO81" s="242"/>
      <c r="VSP81" s="242"/>
      <c r="VSQ81" s="242"/>
      <c r="VSR81" s="242"/>
      <c r="VSS81" s="242"/>
      <c r="VST81" s="242"/>
      <c r="VSU81" s="242"/>
      <c r="VSV81" s="242"/>
      <c r="VSW81" s="242"/>
      <c r="VSX81" s="242"/>
      <c r="VSY81" s="242"/>
      <c r="VSZ81" s="242"/>
      <c r="VTA81" s="242"/>
      <c r="VTB81" s="242"/>
      <c r="VTC81" s="242"/>
      <c r="VTD81" s="242"/>
      <c r="VTE81" s="242"/>
      <c r="VTF81" s="242"/>
      <c r="VTG81" s="242"/>
      <c r="VTH81" s="242"/>
      <c r="VTI81" s="242"/>
      <c r="VTJ81" s="242"/>
      <c r="VTK81" s="242"/>
      <c r="VTL81" s="242"/>
      <c r="VTM81" s="242"/>
      <c r="VTN81" s="242"/>
      <c r="VTO81" s="242"/>
      <c r="VTP81" s="242"/>
      <c r="VTQ81" s="242"/>
      <c r="VTR81" s="242"/>
      <c r="VTS81" s="242"/>
      <c r="VTT81" s="242"/>
      <c r="VTU81" s="242"/>
      <c r="VTV81" s="242"/>
      <c r="VTW81" s="242"/>
      <c r="VTX81" s="242"/>
      <c r="VTY81" s="242"/>
      <c r="VTZ81" s="242"/>
      <c r="VUA81" s="242"/>
      <c r="VUB81" s="242"/>
      <c r="VUC81" s="242"/>
      <c r="VUD81" s="242"/>
      <c r="VUE81" s="242"/>
      <c r="VUF81" s="242"/>
      <c r="VUG81" s="242"/>
      <c r="VUH81" s="242"/>
      <c r="VUI81" s="242"/>
      <c r="VUJ81" s="242"/>
      <c r="VUK81" s="242"/>
      <c r="VUL81" s="242"/>
      <c r="VUM81" s="242"/>
      <c r="VUN81" s="242"/>
      <c r="VUO81" s="242"/>
      <c r="VUP81" s="242"/>
      <c r="VUQ81" s="242"/>
      <c r="VUR81" s="242"/>
      <c r="VUS81" s="242"/>
      <c r="VUT81" s="242"/>
      <c r="VUU81" s="242"/>
      <c r="VUV81" s="242"/>
      <c r="VUW81" s="242"/>
      <c r="VUX81" s="242"/>
      <c r="VUY81" s="242"/>
      <c r="VUZ81" s="242"/>
      <c r="VVA81" s="242"/>
      <c r="VVB81" s="242"/>
      <c r="VVC81" s="242"/>
      <c r="VVD81" s="242"/>
      <c r="VVE81" s="242"/>
      <c r="VVF81" s="242"/>
      <c r="VVG81" s="242"/>
      <c r="VVH81" s="242"/>
      <c r="VVI81" s="242"/>
      <c r="VVJ81" s="242"/>
      <c r="VVK81" s="242"/>
      <c r="VVL81" s="242"/>
      <c r="VVM81" s="242"/>
      <c r="VVN81" s="242"/>
      <c r="VVO81" s="242"/>
      <c r="VVP81" s="242"/>
      <c r="VVQ81" s="242"/>
      <c r="VVR81" s="242"/>
      <c r="VVS81" s="242"/>
      <c r="VVT81" s="242"/>
      <c r="VVU81" s="242"/>
      <c r="VVV81" s="242"/>
      <c r="VVW81" s="242"/>
      <c r="VVX81" s="242"/>
      <c r="VVY81" s="242"/>
      <c r="VVZ81" s="242"/>
      <c r="VWA81" s="242"/>
      <c r="VWB81" s="242"/>
      <c r="VWC81" s="242"/>
      <c r="VWD81" s="242"/>
      <c r="VWE81" s="242"/>
      <c r="VWF81" s="242"/>
      <c r="VWG81" s="242"/>
      <c r="VWH81" s="242"/>
      <c r="VWI81" s="242"/>
      <c r="VWJ81" s="242"/>
      <c r="VWK81" s="242"/>
      <c r="VWL81" s="242"/>
      <c r="VWM81" s="242"/>
      <c r="VWN81" s="242"/>
      <c r="VWO81" s="242"/>
      <c r="VWP81" s="242"/>
      <c r="VWQ81" s="242"/>
      <c r="VWR81" s="242"/>
      <c r="VWS81" s="242"/>
      <c r="VWT81" s="242"/>
      <c r="VWU81" s="242"/>
      <c r="VWV81" s="242"/>
      <c r="VWW81" s="242"/>
      <c r="VWX81" s="242"/>
      <c r="VWY81" s="242"/>
      <c r="VWZ81" s="242"/>
      <c r="VXA81" s="242"/>
      <c r="VXB81" s="242"/>
      <c r="VXC81" s="242"/>
      <c r="VXD81" s="242"/>
      <c r="VXE81" s="242"/>
      <c r="VXF81" s="242"/>
      <c r="VXG81" s="242"/>
      <c r="VXH81" s="242"/>
      <c r="VXI81" s="242"/>
      <c r="VXJ81" s="242"/>
      <c r="VXK81" s="242"/>
      <c r="VXL81" s="242"/>
      <c r="VXM81" s="242"/>
      <c r="VXN81" s="242"/>
      <c r="VXO81" s="242"/>
      <c r="VXP81" s="242"/>
      <c r="VXQ81" s="242"/>
      <c r="VXR81" s="242"/>
      <c r="VXS81" s="242"/>
      <c r="VXT81" s="242"/>
      <c r="VXU81" s="242"/>
      <c r="VXV81" s="242"/>
      <c r="VXW81" s="242"/>
      <c r="VXX81" s="242"/>
      <c r="VXY81" s="242"/>
      <c r="VXZ81" s="242"/>
      <c r="VYA81" s="242"/>
      <c r="VYB81" s="242"/>
      <c r="VYC81" s="242"/>
      <c r="VYD81" s="242"/>
      <c r="VYE81" s="242"/>
      <c r="VYF81" s="242"/>
      <c r="VYG81" s="242"/>
      <c r="VYH81" s="242"/>
      <c r="VYI81" s="242"/>
      <c r="VYJ81" s="242"/>
      <c r="VYK81" s="242"/>
      <c r="VYL81" s="242"/>
      <c r="VYM81" s="242"/>
      <c r="VYN81" s="242"/>
      <c r="VYO81" s="242"/>
      <c r="VYP81" s="242"/>
      <c r="VYQ81" s="242"/>
      <c r="VYR81" s="242"/>
      <c r="VYS81" s="242"/>
      <c r="VYT81" s="242"/>
      <c r="VYU81" s="242"/>
      <c r="VYV81" s="242"/>
      <c r="VYW81" s="242"/>
      <c r="VYX81" s="242"/>
      <c r="VYY81" s="242"/>
      <c r="VYZ81" s="242"/>
      <c r="VZA81" s="242"/>
      <c r="VZB81" s="242"/>
      <c r="VZC81" s="242"/>
      <c r="VZD81" s="242"/>
      <c r="VZE81" s="242"/>
      <c r="VZF81" s="242"/>
      <c r="VZG81" s="242"/>
      <c r="VZH81" s="242"/>
      <c r="VZI81" s="242"/>
      <c r="VZJ81" s="242"/>
      <c r="VZK81" s="242"/>
      <c r="VZL81" s="242"/>
      <c r="VZM81" s="242"/>
      <c r="VZN81" s="242"/>
      <c r="VZO81" s="242"/>
      <c r="VZP81" s="242"/>
      <c r="VZQ81" s="242"/>
      <c r="VZR81" s="242"/>
      <c r="VZS81" s="242"/>
      <c r="VZT81" s="242"/>
      <c r="VZU81" s="242"/>
      <c r="VZV81" s="242"/>
      <c r="VZW81" s="242"/>
      <c r="VZX81" s="242"/>
      <c r="VZY81" s="242"/>
      <c r="VZZ81" s="242"/>
      <c r="WAA81" s="242"/>
      <c r="WAB81" s="242"/>
      <c r="WAC81" s="242"/>
      <c r="WAD81" s="242"/>
      <c r="WAE81" s="242"/>
      <c r="WAF81" s="242"/>
      <c r="WAG81" s="242"/>
      <c r="WAH81" s="242"/>
      <c r="WAI81" s="242"/>
      <c r="WAJ81" s="242"/>
      <c r="WAK81" s="242"/>
      <c r="WAL81" s="242"/>
      <c r="WAM81" s="242"/>
      <c r="WAN81" s="242"/>
      <c r="WAO81" s="242"/>
      <c r="WAP81" s="242"/>
      <c r="WAQ81" s="242"/>
      <c r="WAR81" s="242"/>
      <c r="WAS81" s="242"/>
      <c r="WAT81" s="242"/>
      <c r="WAU81" s="242"/>
      <c r="WAV81" s="242"/>
      <c r="WAW81" s="242"/>
      <c r="WAX81" s="242"/>
      <c r="WAY81" s="242"/>
      <c r="WAZ81" s="242"/>
      <c r="WBA81" s="242"/>
      <c r="WBB81" s="242"/>
      <c r="WBC81" s="242"/>
      <c r="WBD81" s="242"/>
      <c r="WBE81" s="242"/>
      <c r="WBF81" s="242"/>
      <c r="WBG81" s="242"/>
      <c r="WBH81" s="242"/>
      <c r="WBI81" s="242"/>
      <c r="WBJ81" s="242"/>
      <c r="WBK81" s="242"/>
      <c r="WBL81" s="242"/>
      <c r="WBM81" s="242"/>
      <c r="WBN81" s="242"/>
      <c r="WBO81" s="242"/>
      <c r="WBP81" s="242"/>
      <c r="WBQ81" s="242"/>
      <c r="WBR81" s="242"/>
      <c r="WBS81" s="242"/>
      <c r="WBT81" s="242"/>
      <c r="WBU81" s="242"/>
      <c r="WBV81" s="242"/>
      <c r="WBW81" s="242"/>
      <c r="WBX81" s="242"/>
      <c r="WBY81" s="242"/>
      <c r="WBZ81" s="242"/>
      <c r="WCA81" s="242"/>
      <c r="WCB81" s="242"/>
      <c r="WCC81" s="242"/>
      <c r="WCD81" s="242"/>
      <c r="WCE81" s="242"/>
      <c r="WCF81" s="242"/>
      <c r="WCG81" s="242"/>
      <c r="WCH81" s="242"/>
      <c r="WCI81" s="242"/>
      <c r="WCJ81" s="242"/>
      <c r="WCK81" s="242"/>
      <c r="WCL81" s="242"/>
      <c r="WCM81" s="242"/>
      <c r="WCN81" s="242"/>
      <c r="WCO81" s="242"/>
      <c r="WCP81" s="242"/>
      <c r="WCQ81" s="242"/>
      <c r="WCR81" s="242"/>
      <c r="WCS81" s="242"/>
      <c r="WCT81" s="242"/>
      <c r="WCU81" s="242"/>
      <c r="WCV81" s="242"/>
      <c r="WCW81" s="242"/>
      <c r="WCX81" s="242"/>
      <c r="WCY81" s="242"/>
      <c r="WCZ81" s="242"/>
      <c r="WDA81" s="242"/>
      <c r="WDB81" s="242"/>
      <c r="WDC81" s="242"/>
      <c r="WDD81" s="242"/>
      <c r="WDE81" s="242"/>
      <c r="WDF81" s="242"/>
      <c r="WDG81" s="242"/>
      <c r="WDH81" s="242"/>
      <c r="WDI81" s="242"/>
      <c r="WDJ81" s="242"/>
      <c r="WDK81" s="242"/>
      <c r="WDL81" s="242"/>
      <c r="WDM81" s="242"/>
      <c r="WDN81" s="242"/>
      <c r="WDO81" s="242"/>
      <c r="WDP81" s="242"/>
      <c r="WDQ81" s="242"/>
      <c r="WDR81" s="242"/>
      <c r="WDS81" s="242"/>
      <c r="WDT81" s="242"/>
      <c r="WDU81" s="242"/>
      <c r="WDV81" s="242"/>
      <c r="WDW81" s="242"/>
      <c r="WDX81" s="242"/>
      <c r="WDY81" s="242"/>
      <c r="WDZ81" s="242"/>
      <c r="WEA81" s="242"/>
      <c r="WEB81" s="242"/>
      <c r="WEC81" s="242"/>
      <c r="WED81" s="242"/>
      <c r="WEE81" s="242"/>
      <c r="WEF81" s="242"/>
      <c r="WEG81" s="242"/>
      <c r="WEH81" s="242"/>
      <c r="WEI81" s="242"/>
      <c r="WEJ81" s="242"/>
      <c r="WEK81" s="242"/>
      <c r="WEL81" s="242"/>
      <c r="WEM81" s="242"/>
      <c r="WEN81" s="242"/>
      <c r="WEO81" s="242"/>
      <c r="WEP81" s="242"/>
      <c r="WEQ81" s="242"/>
      <c r="WER81" s="242"/>
      <c r="WES81" s="242"/>
      <c r="WET81" s="242"/>
      <c r="WEU81" s="242"/>
      <c r="WEV81" s="242"/>
      <c r="WEW81" s="242"/>
      <c r="WEX81" s="242"/>
      <c r="WEY81" s="242"/>
      <c r="WEZ81" s="242"/>
      <c r="WFA81" s="242"/>
      <c r="WFB81" s="242"/>
      <c r="WFC81" s="242"/>
      <c r="WFD81" s="242"/>
      <c r="WFE81" s="242"/>
      <c r="WFF81" s="242"/>
      <c r="WFG81" s="242"/>
      <c r="WFH81" s="242"/>
      <c r="WFI81" s="242"/>
      <c r="WFJ81" s="242"/>
      <c r="WFK81" s="242"/>
      <c r="WFL81" s="242"/>
      <c r="WFM81" s="242"/>
      <c r="WFN81" s="242"/>
      <c r="WFO81" s="242"/>
      <c r="WFP81" s="242"/>
      <c r="WFQ81" s="242"/>
      <c r="WFR81" s="242"/>
      <c r="WFS81" s="242"/>
      <c r="WFT81" s="242"/>
      <c r="WFU81" s="242"/>
      <c r="WFV81" s="242"/>
      <c r="WFW81" s="242"/>
      <c r="WFX81" s="242"/>
      <c r="WFY81" s="242"/>
      <c r="WFZ81" s="242"/>
      <c r="WGA81" s="242"/>
      <c r="WGB81" s="242"/>
      <c r="WGC81" s="242"/>
      <c r="WGD81" s="242"/>
      <c r="WGE81" s="242"/>
      <c r="WGF81" s="242"/>
      <c r="WGG81" s="242"/>
      <c r="WGH81" s="242"/>
      <c r="WGI81" s="242"/>
      <c r="WGJ81" s="242"/>
      <c r="WGK81" s="242"/>
      <c r="WGL81" s="242"/>
      <c r="WGM81" s="242"/>
      <c r="WGN81" s="242"/>
      <c r="WGO81" s="242"/>
      <c r="WGP81" s="242"/>
      <c r="WGQ81" s="242"/>
      <c r="WGR81" s="242"/>
      <c r="WGS81" s="242"/>
      <c r="WGT81" s="242"/>
      <c r="WGU81" s="242"/>
      <c r="WGV81" s="242"/>
      <c r="WGW81" s="242"/>
      <c r="WGX81" s="242"/>
      <c r="WGY81" s="242"/>
      <c r="WGZ81" s="242"/>
      <c r="WHA81" s="242"/>
      <c r="WHB81" s="242"/>
      <c r="WHC81" s="242"/>
      <c r="WHD81" s="242"/>
      <c r="WHE81" s="242"/>
      <c r="WHF81" s="242"/>
      <c r="WHG81" s="242"/>
      <c r="WHH81" s="242"/>
      <c r="WHI81" s="242"/>
      <c r="WHJ81" s="242"/>
      <c r="WHK81" s="242"/>
      <c r="WHL81" s="242"/>
      <c r="WHM81" s="242"/>
      <c r="WHN81" s="242"/>
      <c r="WHO81" s="242"/>
      <c r="WHP81" s="242"/>
      <c r="WHQ81" s="242"/>
      <c r="WHR81" s="242"/>
      <c r="WHS81" s="242"/>
      <c r="WHT81" s="242"/>
      <c r="WHU81" s="242"/>
      <c r="WHV81" s="242"/>
      <c r="WHW81" s="242"/>
      <c r="WHX81" s="242"/>
      <c r="WHY81" s="242"/>
      <c r="WHZ81" s="242"/>
      <c r="WIA81" s="242"/>
      <c r="WIB81" s="242"/>
      <c r="WIC81" s="242"/>
      <c r="WID81" s="242"/>
      <c r="WIE81" s="242"/>
      <c r="WIF81" s="242"/>
      <c r="WIG81" s="242"/>
      <c r="WIH81" s="242"/>
      <c r="WII81" s="242"/>
      <c r="WIJ81" s="242"/>
      <c r="WIK81" s="242"/>
      <c r="WIL81" s="242"/>
      <c r="WIM81" s="242"/>
      <c r="WIN81" s="242"/>
      <c r="WIO81" s="242"/>
      <c r="WIP81" s="242"/>
      <c r="WIQ81" s="242"/>
      <c r="WIR81" s="242"/>
      <c r="WIS81" s="242"/>
      <c r="WIT81" s="242"/>
      <c r="WIU81" s="242"/>
      <c r="WIV81" s="242"/>
      <c r="WIW81" s="242"/>
      <c r="WIX81" s="242"/>
      <c r="WIY81" s="242"/>
      <c r="WIZ81" s="242"/>
      <c r="WJA81" s="242"/>
      <c r="WJB81" s="242"/>
      <c r="WJC81" s="242"/>
      <c r="WJD81" s="242"/>
      <c r="WJE81" s="242"/>
      <c r="WJF81" s="242"/>
      <c r="WJG81" s="242"/>
      <c r="WJH81" s="242"/>
      <c r="WJI81" s="242"/>
      <c r="WJJ81" s="242"/>
      <c r="WJK81" s="242"/>
      <c r="WJL81" s="242"/>
      <c r="WJM81" s="242"/>
      <c r="WJN81" s="242"/>
      <c r="WJO81" s="242"/>
      <c r="WJP81" s="242"/>
      <c r="WJQ81" s="242"/>
      <c r="WJR81" s="242"/>
      <c r="WJS81" s="242"/>
      <c r="WJT81" s="242"/>
      <c r="WJU81" s="242"/>
      <c r="WJV81" s="242"/>
      <c r="WJW81" s="242"/>
      <c r="WJX81" s="242"/>
      <c r="WJY81" s="242"/>
      <c r="WJZ81" s="242"/>
      <c r="WKA81" s="242"/>
      <c r="WKB81" s="242"/>
      <c r="WKC81" s="242"/>
      <c r="WKD81" s="242"/>
      <c r="WKE81" s="242"/>
      <c r="WKF81" s="242"/>
      <c r="WKG81" s="242"/>
      <c r="WKH81" s="242"/>
      <c r="WKI81" s="242"/>
      <c r="WKJ81" s="242"/>
      <c r="WKK81" s="242"/>
      <c r="WKL81" s="242"/>
      <c r="WKM81" s="242"/>
      <c r="WKN81" s="242"/>
      <c r="WKO81" s="242"/>
      <c r="WKP81" s="242"/>
      <c r="WKQ81" s="242"/>
      <c r="WKR81" s="242"/>
      <c r="WKS81" s="242"/>
      <c r="WKT81" s="242"/>
      <c r="WKU81" s="242"/>
      <c r="WKV81" s="242"/>
      <c r="WKW81" s="242"/>
      <c r="WKX81" s="242"/>
      <c r="WKY81" s="242"/>
      <c r="WKZ81" s="242"/>
      <c r="WLA81" s="242"/>
      <c r="WLB81" s="242"/>
      <c r="WLC81" s="242"/>
      <c r="WLD81" s="242"/>
      <c r="WLE81" s="242"/>
      <c r="WLF81" s="242"/>
      <c r="WLG81" s="242"/>
      <c r="WLH81" s="242"/>
      <c r="WLI81" s="242"/>
      <c r="WLJ81" s="242"/>
      <c r="WLK81" s="242"/>
      <c r="WLL81" s="242"/>
      <c r="WLM81" s="242"/>
      <c r="WLN81" s="242"/>
      <c r="WLO81" s="242"/>
      <c r="WLP81" s="242"/>
      <c r="WLQ81" s="242"/>
      <c r="WLR81" s="242"/>
      <c r="WLS81" s="242"/>
      <c r="WLT81" s="242"/>
      <c r="WLU81" s="242"/>
      <c r="WLV81" s="242"/>
      <c r="WLW81" s="242"/>
      <c r="WLX81" s="242"/>
      <c r="WLY81" s="242"/>
      <c r="WLZ81" s="242"/>
      <c r="WMA81" s="242"/>
      <c r="WMB81" s="242"/>
      <c r="WMC81" s="242"/>
      <c r="WMD81" s="242"/>
      <c r="WME81" s="242"/>
      <c r="WMF81" s="242"/>
      <c r="WMG81" s="242"/>
      <c r="WMH81" s="242"/>
      <c r="WMI81" s="242"/>
      <c r="WMJ81" s="242"/>
      <c r="WMK81" s="242"/>
      <c r="WML81" s="242"/>
      <c r="WMM81" s="242"/>
      <c r="WMN81" s="242"/>
      <c r="WMO81" s="242"/>
      <c r="WMP81" s="242"/>
      <c r="WMQ81" s="242"/>
      <c r="WMR81" s="242"/>
      <c r="WMS81" s="242"/>
      <c r="WMT81" s="242"/>
      <c r="WMU81" s="242"/>
      <c r="WMV81" s="242"/>
      <c r="WMW81" s="242"/>
      <c r="WMX81" s="242"/>
      <c r="WMY81" s="242"/>
      <c r="WMZ81" s="242"/>
      <c r="WNA81" s="242"/>
      <c r="WNB81" s="242"/>
      <c r="WNC81" s="242"/>
      <c r="WND81" s="242"/>
      <c r="WNE81" s="242"/>
      <c r="WNF81" s="242"/>
      <c r="WNG81" s="242"/>
      <c r="WNH81" s="242"/>
      <c r="WNI81" s="242"/>
      <c r="WNJ81" s="242"/>
      <c r="WNK81" s="242"/>
      <c r="WNL81" s="242"/>
      <c r="WNM81" s="242"/>
      <c r="WNN81" s="242"/>
      <c r="WNO81" s="242"/>
      <c r="WNP81" s="242"/>
      <c r="WNQ81" s="242"/>
      <c r="WNR81" s="242"/>
      <c r="WNS81" s="242"/>
      <c r="WNT81" s="242"/>
      <c r="WNU81" s="242"/>
      <c r="WNV81" s="242"/>
      <c r="WNW81" s="242"/>
      <c r="WNX81" s="242"/>
      <c r="WNY81" s="242"/>
      <c r="WNZ81" s="242"/>
      <c r="WOA81" s="242"/>
      <c r="WOB81" s="242"/>
      <c r="WOC81" s="242"/>
      <c r="WOD81" s="242"/>
      <c r="WOE81" s="242"/>
      <c r="WOF81" s="242"/>
      <c r="WOG81" s="242"/>
      <c r="WOH81" s="242"/>
      <c r="WOI81" s="242"/>
      <c r="WOJ81" s="242"/>
      <c r="WOK81" s="242"/>
      <c r="WOL81" s="242"/>
      <c r="WOM81" s="242"/>
      <c r="WON81" s="242"/>
      <c r="WOO81" s="242"/>
      <c r="WOP81" s="242"/>
      <c r="WOQ81" s="242"/>
      <c r="WOR81" s="242"/>
      <c r="WOS81" s="242"/>
      <c r="WOT81" s="242"/>
      <c r="WOU81" s="242"/>
      <c r="WOV81" s="242"/>
      <c r="WOW81" s="242"/>
      <c r="WOX81" s="242"/>
      <c r="WOY81" s="242"/>
      <c r="WOZ81" s="242"/>
      <c r="WPA81" s="242"/>
      <c r="WPB81" s="242"/>
      <c r="WPC81" s="242"/>
      <c r="WPD81" s="242"/>
      <c r="WPE81" s="242"/>
      <c r="WPF81" s="242"/>
      <c r="WPG81" s="242"/>
      <c r="WPH81" s="242"/>
      <c r="WPI81" s="242"/>
      <c r="WPJ81" s="242"/>
      <c r="WPK81" s="242"/>
      <c r="WPL81" s="242"/>
      <c r="WPM81" s="242"/>
      <c r="WPN81" s="242"/>
      <c r="WPO81" s="242"/>
      <c r="WPP81" s="242"/>
      <c r="WPQ81" s="242"/>
      <c r="WPR81" s="242"/>
      <c r="WPS81" s="242"/>
      <c r="WPT81" s="242"/>
      <c r="WPU81" s="242"/>
      <c r="WPV81" s="242"/>
      <c r="WPW81" s="242"/>
      <c r="WPX81" s="242"/>
      <c r="WPY81" s="242"/>
      <c r="WPZ81" s="242"/>
      <c r="WQA81" s="242"/>
      <c r="WQB81" s="242"/>
      <c r="WQC81" s="242"/>
      <c r="WQD81" s="242"/>
      <c r="WQE81" s="242"/>
      <c r="WQF81" s="242"/>
      <c r="WQG81" s="242"/>
      <c r="WQH81" s="242"/>
      <c r="WQI81" s="242"/>
      <c r="WQJ81" s="242"/>
      <c r="WQK81" s="242"/>
      <c r="WQL81" s="242"/>
      <c r="WQM81" s="242"/>
      <c r="WQN81" s="242"/>
      <c r="WQO81" s="242"/>
      <c r="WQP81" s="242"/>
      <c r="WQQ81" s="242"/>
      <c r="WQR81" s="242"/>
      <c r="WQS81" s="242"/>
      <c r="WQT81" s="242"/>
      <c r="WQU81" s="242"/>
      <c r="WQV81" s="242"/>
      <c r="WQW81" s="242"/>
      <c r="WQX81" s="242"/>
      <c r="WQY81" s="242"/>
      <c r="WQZ81" s="242"/>
      <c r="WRA81" s="242"/>
      <c r="WRB81" s="242"/>
      <c r="WRC81" s="242"/>
      <c r="WRD81" s="242"/>
      <c r="WRE81" s="242"/>
      <c r="WRF81" s="242"/>
      <c r="WRG81" s="242"/>
      <c r="WRH81" s="242"/>
      <c r="WRI81" s="242"/>
      <c r="WRJ81" s="242"/>
      <c r="WRK81" s="242"/>
      <c r="WRL81" s="242"/>
      <c r="WRM81" s="242"/>
      <c r="WRN81" s="242"/>
      <c r="WRO81" s="242"/>
      <c r="WRP81" s="242"/>
      <c r="WRQ81" s="242"/>
      <c r="WRR81" s="242"/>
      <c r="WRS81" s="242"/>
      <c r="WRT81" s="242"/>
      <c r="WRU81" s="242"/>
      <c r="WRV81" s="242"/>
      <c r="WRW81" s="242"/>
      <c r="WRX81" s="242"/>
      <c r="WRY81" s="242"/>
      <c r="WRZ81" s="242"/>
      <c r="WSA81" s="242"/>
      <c r="WSB81" s="242"/>
      <c r="WSC81" s="242"/>
      <c r="WSD81" s="242"/>
      <c r="WSE81" s="242"/>
      <c r="WSF81" s="242"/>
      <c r="WSG81" s="242"/>
      <c r="WSH81" s="242"/>
      <c r="WSI81" s="242"/>
      <c r="WSJ81" s="242"/>
      <c r="WSK81" s="242"/>
      <c r="WSL81" s="242"/>
      <c r="WSM81" s="242"/>
      <c r="WSN81" s="242"/>
      <c r="WSO81" s="242"/>
      <c r="WSP81" s="242"/>
      <c r="WSQ81" s="242"/>
      <c r="WSR81" s="242"/>
      <c r="WSS81" s="242"/>
      <c r="WST81" s="242"/>
      <c r="WSU81" s="242"/>
      <c r="WSV81" s="242"/>
      <c r="WSW81" s="242"/>
      <c r="WSX81" s="242"/>
      <c r="WSY81" s="242"/>
      <c r="WSZ81" s="242"/>
      <c r="WTA81" s="242"/>
      <c r="WTB81" s="242"/>
      <c r="WTC81" s="242"/>
      <c r="WTD81" s="242"/>
      <c r="WTE81" s="242"/>
      <c r="WTF81" s="242"/>
      <c r="WTG81" s="242"/>
      <c r="WTH81" s="242"/>
      <c r="WTI81" s="242"/>
      <c r="WTJ81" s="242"/>
      <c r="WTK81" s="242"/>
      <c r="WTL81" s="242"/>
      <c r="WTM81" s="242"/>
      <c r="WTN81" s="242"/>
      <c r="WTO81" s="242"/>
      <c r="WTP81" s="242"/>
      <c r="WTQ81" s="242"/>
      <c r="WTR81" s="242"/>
      <c r="WTS81" s="242"/>
      <c r="WTT81" s="242"/>
      <c r="WTU81" s="242"/>
      <c r="WTV81" s="242"/>
      <c r="WTW81" s="242"/>
      <c r="WTX81" s="242"/>
      <c r="WTY81" s="242"/>
      <c r="WTZ81" s="242"/>
      <c r="WUA81" s="242"/>
      <c r="WUB81" s="242"/>
      <c r="WUC81" s="242"/>
      <c r="WUD81" s="242"/>
      <c r="WUE81" s="242"/>
      <c r="WUF81" s="242"/>
      <c r="WUG81" s="242"/>
      <c r="WUH81" s="242"/>
      <c r="WUI81" s="242"/>
      <c r="WUJ81" s="242"/>
      <c r="WUK81" s="242"/>
      <c r="WUL81" s="242"/>
      <c r="WUM81" s="242"/>
      <c r="WUN81" s="242"/>
      <c r="WUO81" s="242"/>
      <c r="WUP81" s="242"/>
      <c r="WUQ81" s="242"/>
      <c r="WUR81" s="242"/>
      <c r="WUS81" s="242"/>
      <c r="WUT81" s="242"/>
      <c r="WUU81" s="242"/>
      <c r="WUV81" s="242"/>
      <c r="WUW81" s="242"/>
      <c r="WUX81" s="242"/>
      <c r="WUY81" s="242"/>
      <c r="WUZ81" s="242"/>
      <c r="WVA81" s="242"/>
      <c r="WVB81" s="242"/>
      <c r="WVC81" s="242"/>
      <c r="WVD81" s="242"/>
      <c r="WVE81" s="242"/>
      <c r="WVF81" s="242"/>
      <c r="WVG81" s="242"/>
      <c r="WVH81" s="242"/>
      <c r="WVI81" s="242"/>
      <c r="WVJ81" s="242"/>
      <c r="WVK81" s="242"/>
      <c r="WVL81" s="242"/>
      <c r="WVM81" s="242"/>
      <c r="WVN81" s="242"/>
      <c r="WVO81" s="242"/>
      <c r="WVP81" s="242"/>
      <c r="WVQ81" s="242"/>
      <c r="WVR81" s="242"/>
      <c r="WVS81" s="242"/>
      <c r="WVT81" s="242"/>
      <c r="WVU81" s="242"/>
      <c r="WVV81" s="242"/>
      <c r="WVW81" s="242"/>
      <c r="WVX81" s="242"/>
      <c r="WVY81" s="242"/>
      <c r="WVZ81" s="242"/>
      <c r="WWA81" s="242"/>
      <c r="WWB81" s="242"/>
      <c r="WWC81" s="242"/>
      <c r="WWD81" s="242"/>
      <c r="WWE81" s="242"/>
      <c r="WWF81" s="242"/>
      <c r="WWG81" s="242"/>
      <c r="WWH81" s="242"/>
      <c r="WWI81" s="242"/>
      <c r="WWJ81" s="242"/>
      <c r="WWK81" s="242"/>
      <c r="WWL81" s="242"/>
      <c r="WWM81" s="242"/>
      <c r="WWN81" s="242"/>
      <c r="WWO81" s="242"/>
      <c r="WWP81" s="242"/>
      <c r="WWQ81" s="242"/>
      <c r="WWR81" s="242"/>
      <c r="WWS81" s="242"/>
      <c r="WWT81" s="242"/>
      <c r="WWU81" s="242"/>
      <c r="WWV81" s="242"/>
      <c r="WWW81" s="242"/>
      <c r="WWX81" s="242"/>
      <c r="WWY81" s="242"/>
      <c r="WWZ81" s="242"/>
      <c r="WXA81" s="242"/>
      <c r="WXB81" s="242"/>
      <c r="WXC81" s="242"/>
      <c r="WXD81" s="242"/>
      <c r="WXE81" s="242"/>
      <c r="WXF81" s="242"/>
      <c r="WXG81" s="242"/>
      <c r="WXH81" s="242"/>
      <c r="WXI81" s="242"/>
      <c r="WXJ81" s="242"/>
      <c r="WXK81" s="242"/>
      <c r="WXL81" s="242"/>
      <c r="WXM81" s="242"/>
      <c r="WXN81" s="242"/>
      <c r="WXO81" s="242"/>
      <c r="WXP81" s="242"/>
      <c r="WXQ81" s="242"/>
      <c r="WXR81" s="242"/>
      <c r="WXS81" s="242"/>
      <c r="WXT81" s="242"/>
      <c r="WXU81" s="242"/>
      <c r="WXV81" s="242"/>
      <c r="WXW81" s="242"/>
      <c r="WXX81" s="242"/>
      <c r="WXY81" s="242"/>
      <c r="WXZ81" s="242"/>
      <c r="WYA81" s="242"/>
      <c r="WYB81" s="242"/>
      <c r="WYC81" s="242"/>
      <c r="WYD81" s="242"/>
      <c r="WYE81" s="242"/>
      <c r="WYF81" s="242"/>
      <c r="WYG81" s="242"/>
      <c r="WYH81" s="242"/>
      <c r="WYI81" s="242"/>
      <c r="WYJ81" s="242"/>
      <c r="WYK81" s="242"/>
      <c r="WYL81" s="242"/>
      <c r="WYM81" s="242"/>
      <c r="WYN81" s="242"/>
      <c r="WYO81" s="242"/>
      <c r="WYP81" s="242"/>
      <c r="WYQ81" s="242"/>
      <c r="WYR81" s="242"/>
      <c r="WYS81" s="242"/>
      <c r="WYT81" s="242"/>
      <c r="WYU81" s="242"/>
      <c r="WYV81" s="242"/>
      <c r="WYW81" s="242"/>
      <c r="WYX81" s="242"/>
      <c r="WYY81" s="242"/>
      <c r="WYZ81" s="242"/>
      <c r="WZA81" s="242"/>
      <c r="WZB81" s="242"/>
      <c r="WZC81" s="242"/>
      <c r="WZD81" s="242"/>
      <c r="WZE81" s="242"/>
      <c r="WZF81" s="242"/>
      <c r="WZG81" s="242"/>
      <c r="WZH81" s="242"/>
      <c r="WZI81" s="242"/>
      <c r="WZJ81" s="242"/>
      <c r="WZK81" s="242"/>
      <c r="WZL81" s="242"/>
      <c r="WZM81" s="242"/>
      <c r="WZN81" s="242"/>
      <c r="WZO81" s="242"/>
      <c r="WZP81" s="242"/>
      <c r="WZQ81" s="242"/>
      <c r="WZR81" s="242"/>
      <c r="WZS81" s="242"/>
      <c r="WZT81" s="242"/>
      <c r="WZU81" s="242"/>
      <c r="WZV81" s="242"/>
      <c r="WZW81" s="242"/>
      <c r="WZX81" s="242"/>
      <c r="WZY81" s="242"/>
      <c r="WZZ81" s="242"/>
      <c r="XAA81" s="242"/>
      <c r="XAB81" s="242"/>
      <c r="XAC81" s="242"/>
      <c r="XAD81" s="242"/>
      <c r="XAE81" s="242"/>
      <c r="XAF81" s="242"/>
      <c r="XAG81" s="242"/>
      <c r="XAH81" s="242"/>
      <c r="XAI81" s="242"/>
      <c r="XAJ81" s="242"/>
      <c r="XAK81" s="242"/>
      <c r="XAL81" s="242"/>
      <c r="XAM81" s="242"/>
      <c r="XAN81" s="242"/>
      <c r="XAO81" s="242"/>
      <c r="XAP81" s="242"/>
      <c r="XAQ81" s="242"/>
      <c r="XAR81" s="242"/>
      <c r="XAS81" s="242"/>
      <c r="XAT81" s="242"/>
      <c r="XAU81" s="242"/>
      <c r="XAV81" s="242"/>
      <c r="XAW81" s="242"/>
      <c r="XAX81" s="242"/>
      <c r="XAY81" s="242"/>
      <c r="XAZ81" s="242"/>
      <c r="XBA81" s="242"/>
      <c r="XBB81" s="242"/>
      <c r="XBC81" s="242"/>
      <c r="XBD81" s="242"/>
      <c r="XBE81" s="242"/>
      <c r="XBF81" s="242"/>
      <c r="XBG81" s="242"/>
      <c r="XBH81" s="242"/>
      <c r="XBI81" s="242"/>
      <c r="XBJ81" s="242"/>
      <c r="XBK81" s="242"/>
      <c r="XBL81" s="242"/>
      <c r="XBM81" s="242"/>
      <c r="XBN81" s="242"/>
      <c r="XBO81" s="242"/>
      <c r="XBP81" s="242"/>
      <c r="XBQ81" s="242"/>
      <c r="XBR81" s="242"/>
      <c r="XBS81" s="242"/>
      <c r="XBT81" s="242"/>
      <c r="XBU81" s="242"/>
      <c r="XBV81" s="242"/>
      <c r="XBW81" s="242"/>
      <c r="XBX81" s="242"/>
      <c r="XBY81" s="242"/>
      <c r="XBZ81" s="242"/>
      <c r="XCA81" s="242"/>
      <c r="XCB81" s="242"/>
      <c r="XCC81" s="242"/>
      <c r="XCD81" s="242"/>
      <c r="XCE81" s="242"/>
      <c r="XCF81" s="242"/>
      <c r="XCG81" s="242"/>
      <c r="XCH81" s="242"/>
      <c r="XCI81" s="242"/>
      <c r="XCJ81" s="242"/>
      <c r="XCK81" s="242"/>
      <c r="XCL81" s="242"/>
      <c r="XCM81" s="242"/>
      <c r="XCN81" s="242"/>
      <c r="XCO81" s="242"/>
      <c r="XCP81" s="242"/>
      <c r="XCQ81" s="242"/>
      <c r="XCR81" s="242"/>
      <c r="XCS81" s="242"/>
      <c r="XCT81" s="242"/>
      <c r="XCU81" s="242"/>
      <c r="XCV81" s="242"/>
      <c r="XCW81" s="242"/>
      <c r="XCX81" s="242"/>
      <c r="XCY81" s="242"/>
      <c r="XCZ81" s="242"/>
      <c r="XDA81" s="242"/>
      <c r="XDB81" s="242"/>
      <c r="XDC81" s="242"/>
      <c r="XDD81" s="242"/>
      <c r="XDE81" s="242"/>
      <c r="XDF81" s="242"/>
      <c r="XDG81" s="242"/>
      <c r="XDH81" s="242"/>
      <c r="XDI81" s="242"/>
      <c r="XDJ81" s="242"/>
      <c r="XDK81" s="242"/>
      <c r="XDL81" s="242"/>
      <c r="XDM81" s="242"/>
      <c r="XDN81" s="242"/>
      <c r="XDO81" s="242"/>
      <c r="XDP81" s="242"/>
      <c r="XDQ81" s="242"/>
    </row>
  </sheetData>
  <mergeCells count="12">
    <mergeCell ref="C16:C19"/>
    <mergeCell ref="C20:C23"/>
    <mergeCell ref="C24:C27"/>
    <mergeCell ref="C30:C33"/>
    <mergeCell ref="C76:G76"/>
    <mergeCell ref="C12:C15"/>
    <mergeCell ref="B2:E2"/>
    <mergeCell ref="C3:E3"/>
    <mergeCell ref="B1:E1"/>
    <mergeCell ref="C9:E9"/>
    <mergeCell ref="C10:E10"/>
    <mergeCell ref="D7:E7"/>
  </mergeCells>
  <printOptions horizontalCentered="1"/>
  <pageMargins left="0.15748031496062992" right="0.15748031496062992" top="0.38" bottom="0.37" header="0" footer="0"/>
  <pageSetup scale="66" fitToHeight="0" orientation="portrait" r:id="rId1"/>
  <headerFooter alignWithMargins="0"/>
  <rowBreaks count="1" manualBreakCount="1">
    <brk id="58" max="6"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XDR81"/>
  <sheetViews>
    <sheetView showGridLines="0" view="pageBreakPreview" topLeftCell="A44" zoomScale="60" zoomScaleNormal="100" workbookViewId="0">
      <selection activeCell="N52" sqref="N52"/>
    </sheetView>
  </sheetViews>
  <sheetFormatPr baseColWidth="10" defaultRowHeight="16.5" x14ac:dyDescent="0.35"/>
  <cols>
    <col min="1" max="1" width="11.42578125" style="239"/>
    <col min="2" max="2" width="0.7109375" style="250" customWidth="1"/>
    <col min="3" max="3" width="46.28515625" style="250" customWidth="1"/>
    <col min="4" max="4" width="25.42578125" style="250" customWidth="1"/>
    <col min="5" max="5" width="26.5703125" style="250" customWidth="1"/>
    <col min="6" max="6" width="24" style="250" customWidth="1"/>
    <col min="7" max="7" width="19.140625" style="243" customWidth="1"/>
    <col min="8" max="8" width="15.5703125" style="239" bestFit="1" customWidth="1"/>
    <col min="9" max="207" width="11.42578125" style="242"/>
    <col min="208" max="208" width="0.85546875" style="242" customWidth="1"/>
    <col min="209" max="209" width="30.85546875" style="242" customWidth="1"/>
    <col min="210" max="210" width="17.7109375" style="242" customWidth="1"/>
    <col min="211" max="211" width="6" style="242" bestFit="1" customWidth="1"/>
    <col min="212" max="212" width="17.7109375" style="242" customWidth="1"/>
    <col min="213" max="213" width="5.7109375" style="242" customWidth="1"/>
    <col min="214" max="214" width="18.7109375" style="242" customWidth="1"/>
    <col min="215" max="215" width="0.85546875" style="242" customWidth="1"/>
    <col min="216" max="218" width="12" style="242" customWidth="1"/>
    <col min="219" max="259" width="11.42578125" style="242"/>
    <col min="260" max="260" width="4.42578125" style="242" customWidth="1"/>
    <col min="261" max="261" width="21.7109375" style="242" customWidth="1"/>
    <col min="262" max="262" width="16.28515625" style="242" customWidth="1"/>
    <col min="263" max="263" width="19.140625" style="242" customWidth="1"/>
    <col min="264" max="264" width="15.5703125" style="242" bestFit="1" customWidth="1"/>
    <col min="265" max="463" width="11.42578125" style="242"/>
    <col min="464" max="464" width="0.85546875" style="242" customWidth="1"/>
    <col min="465" max="465" width="30.85546875" style="242" customWidth="1"/>
    <col min="466" max="466" width="17.7109375" style="242" customWidth="1"/>
    <col min="467" max="467" width="6" style="242" bestFit="1" customWidth="1"/>
    <col min="468" max="468" width="17.7109375" style="242" customWidth="1"/>
    <col min="469" max="469" width="5.7109375" style="242" customWidth="1"/>
    <col min="470" max="470" width="18.7109375" style="242" customWidth="1"/>
    <col min="471" max="471" width="0.85546875" style="242" customWidth="1"/>
    <col min="472" max="474" width="12" style="242" customWidth="1"/>
    <col min="475" max="515" width="11.42578125" style="242"/>
    <col min="516" max="516" width="4.42578125" style="242" customWidth="1"/>
    <col min="517" max="517" width="21.7109375" style="242" customWidth="1"/>
    <col min="518" max="518" width="16.28515625" style="242" customWidth="1"/>
    <col min="519" max="519" width="19.140625" style="242" customWidth="1"/>
    <col min="520" max="520" width="15.5703125" style="242" bestFit="1" customWidth="1"/>
    <col min="521" max="719" width="11.42578125" style="242"/>
    <col min="720" max="720" width="0.85546875" style="242" customWidth="1"/>
    <col min="721" max="721" width="30.85546875" style="242" customWidth="1"/>
    <col min="722" max="722" width="17.7109375" style="242" customWidth="1"/>
    <col min="723" max="723" width="6" style="242" bestFit="1" customWidth="1"/>
    <col min="724" max="724" width="17.7109375" style="242" customWidth="1"/>
    <col min="725" max="725" width="5.7109375" style="242" customWidth="1"/>
    <col min="726" max="726" width="18.7109375" style="242" customWidth="1"/>
    <col min="727" max="727" width="0.85546875" style="242" customWidth="1"/>
    <col min="728" max="730" width="12" style="242" customWidth="1"/>
    <col min="731" max="771" width="11.42578125" style="242"/>
    <col min="772" max="772" width="4.42578125" style="242" customWidth="1"/>
    <col min="773" max="773" width="21.7109375" style="242" customWidth="1"/>
    <col min="774" max="774" width="16.28515625" style="242" customWidth="1"/>
    <col min="775" max="775" width="19.140625" style="242" customWidth="1"/>
    <col min="776" max="776" width="15.5703125" style="242" bestFit="1" customWidth="1"/>
    <col min="777" max="975" width="11.42578125" style="242"/>
    <col min="976" max="976" width="0.85546875" style="242" customWidth="1"/>
    <col min="977" max="977" width="30.85546875" style="242" customWidth="1"/>
    <col min="978" max="978" width="17.7109375" style="242" customWidth="1"/>
    <col min="979" max="979" width="6" style="242" bestFit="1" customWidth="1"/>
    <col min="980" max="980" width="17.7109375" style="242" customWidth="1"/>
    <col min="981" max="981" width="5.7109375" style="242" customWidth="1"/>
    <col min="982" max="982" width="18.7109375" style="242" customWidth="1"/>
    <col min="983" max="983" width="0.85546875" style="242" customWidth="1"/>
    <col min="984" max="986" width="12" style="242" customWidth="1"/>
    <col min="987" max="1027" width="11.42578125" style="242"/>
    <col min="1028" max="1028" width="4.42578125" style="242" customWidth="1"/>
    <col min="1029" max="1029" width="21.7109375" style="242" customWidth="1"/>
    <col min="1030" max="1030" width="16.28515625" style="242" customWidth="1"/>
    <col min="1031" max="1031" width="19.140625" style="242" customWidth="1"/>
    <col min="1032" max="1032" width="15.5703125" style="242" bestFit="1" customWidth="1"/>
    <col min="1033" max="1231" width="11.42578125" style="242"/>
    <col min="1232" max="1232" width="0.85546875" style="242" customWidth="1"/>
    <col min="1233" max="1233" width="30.85546875" style="242" customWidth="1"/>
    <col min="1234" max="1234" width="17.7109375" style="242" customWidth="1"/>
    <col min="1235" max="1235" width="6" style="242" bestFit="1" customWidth="1"/>
    <col min="1236" max="1236" width="17.7109375" style="242" customWidth="1"/>
    <col min="1237" max="1237" width="5.7109375" style="242" customWidth="1"/>
    <col min="1238" max="1238" width="18.7109375" style="242" customWidth="1"/>
    <col min="1239" max="1239" width="0.85546875" style="242" customWidth="1"/>
    <col min="1240" max="1242" width="12" style="242" customWidth="1"/>
    <col min="1243" max="1283" width="11.42578125" style="242"/>
    <col min="1284" max="1284" width="4.42578125" style="242" customWidth="1"/>
    <col min="1285" max="1285" width="21.7109375" style="242" customWidth="1"/>
    <col min="1286" max="1286" width="16.28515625" style="242" customWidth="1"/>
    <col min="1287" max="1287" width="19.140625" style="242" customWidth="1"/>
    <col min="1288" max="1288" width="15.5703125" style="242" bestFit="1" customWidth="1"/>
    <col min="1289" max="1487" width="11.42578125" style="242"/>
    <col min="1488" max="1488" width="0.85546875" style="242" customWidth="1"/>
    <col min="1489" max="1489" width="30.85546875" style="242" customWidth="1"/>
    <col min="1490" max="1490" width="17.7109375" style="242" customWidth="1"/>
    <col min="1491" max="1491" width="6" style="242" bestFit="1" customWidth="1"/>
    <col min="1492" max="1492" width="17.7109375" style="242" customWidth="1"/>
    <col min="1493" max="1493" width="5.7109375" style="242" customWidth="1"/>
    <col min="1494" max="1494" width="18.7109375" style="242" customWidth="1"/>
    <col min="1495" max="1495" width="0.85546875" style="242" customWidth="1"/>
    <col min="1496" max="1498" width="12" style="242" customWidth="1"/>
    <col min="1499" max="1539" width="11.42578125" style="242"/>
    <col min="1540" max="1540" width="4.42578125" style="242" customWidth="1"/>
    <col min="1541" max="1541" width="21.7109375" style="242" customWidth="1"/>
    <col min="1542" max="1542" width="16.28515625" style="242" customWidth="1"/>
    <col min="1543" max="1543" width="19.140625" style="242" customWidth="1"/>
    <col min="1544" max="1544" width="15.5703125" style="242" bestFit="1" customWidth="1"/>
    <col min="1545" max="1743" width="11.42578125" style="242"/>
    <col min="1744" max="1744" width="0.85546875" style="242" customWidth="1"/>
    <col min="1745" max="1745" width="30.85546875" style="242" customWidth="1"/>
    <col min="1746" max="1746" width="17.7109375" style="242" customWidth="1"/>
    <col min="1747" max="1747" width="6" style="242" bestFit="1" customWidth="1"/>
    <col min="1748" max="1748" width="17.7109375" style="242" customWidth="1"/>
    <col min="1749" max="1749" width="5.7109375" style="242" customWidth="1"/>
    <col min="1750" max="1750" width="18.7109375" style="242" customWidth="1"/>
    <col min="1751" max="1751" width="0.85546875" style="242" customWidth="1"/>
    <col min="1752" max="1754" width="12" style="242" customWidth="1"/>
    <col min="1755" max="1795" width="11.42578125" style="242"/>
    <col min="1796" max="1796" width="4.42578125" style="242" customWidth="1"/>
    <col min="1797" max="1797" width="21.7109375" style="242" customWidth="1"/>
    <col min="1798" max="1798" width="16.28515625" style="242" customWidth="1"/>
    <col min="1799" max="1799" width="19.140625" style="242" customWidth="1"/>
    <col min="1800" max="1800" width="15.5703125" style="242" bestFit="1" customWidth="1"/>
    <col min="1801" max="1999" width="11.42578125" style="242"/>
    <col min="2000" max="2000" width="0.85546875" style="242" customWidth="1"/>
    <col min="2001" max="2001" width="30.85546875" style="242" customWidth="1"/>
    <col min="2002" max="2002" width="17.7109375" style="242" customWidth="1"/>
    <col min="2003" max="2003" width="6" style="242" bestFit="1" customWidth="1"/>
    <col min="2004" max="2004" width="17.7109375" style="242" customWidth="1"/>
    <col min="2005" max="2005" width="5.7109375" style="242" customWidth="1"/>
    <col min="2006" max="2006" width="18.7109375" style="242" customWidth="1"/>
    <col min="2007" max="2007" width="0.85546875" style="242" customWidth="1"/>
    <col min="2008" max="2010" width="12" style="242" customWidth="1"/>
    <col min="2011" max="2051" width="11.42578125" style="242"/>
    <col min="2052" max="2052" width="4.42578125" style="242" customWidth="1"/>
    <col min="2053" max="2053" width="21.7109375" style="242" customWidth="1"/>
    <col min="2054" max="2054" width="16.28515625" style="242" customWidth="1"/>
    <col min="2055" max="2055" width="19.140625" style="242" customWidth="1"/>
    <col min="2056" max="2056" width="15.5703125" style="242" bestFit="1" customWidth="1"/>
    <col min="2057" max="2255" width="11.42578125" style="242"/>
    <col min="2256" max="2256" width="0.85546875" style="242" customWidth="1"/>
    <col min="2257" max="2257" width="30.85546875" style="242" customWidth="1"/>
    <col min="2258" max="2258" width="17.7109375" style="242" customWidth="1"/>
    <col min="2259" max="2259" width="6" style="242" bestFit="1" customWidth="1"/>
    <col min="2260" max="2260" width="17.7109375" style="242" customWidth="1"/>
    <col min="2261" max="2261" width="5.7109375" style="242" customWidth="1"/>
    <col min="2262" max="2262" width="18.7109375" style="242" customWidth="1"/>
    <col min="2263" max="2263" width="0.85546875" style="242" customWidth="1"/>
    <col min="2264" max="2266" width="12" style="242" customWidth="1"/>
    <col min="2267" max="2307" width="11.42578125" style="242"/>
    <col min="2308" max="2308" width="4.42578125" style="242" customWidth="1"/>
    <col min="2309" max="2309" width="21.7109375" style="242" customWidth="1"/>
    <col min="2310" max="2310" width="16.28515625" style="242" customWidth="1"/>
    <col min="2311" max="2311" width="19.140625" style="242" customWidth="1"/>
    <col min="2312" max="2312" width="15.5703125" style="242" bestFit="1" customWidth="1"/>
    <col min="2313" max="2511" width="11.42578125" style="242"/>
    <col min="2512" max="2512" width="0.85546875" style="242" customWidth="1"/>
    <col min="2513" max="2513" width="30.85546875" style="242" customWidth="1"/>
    <col min="2514" max="2514" width="17.7109375" style="242" customWidth="1"/>
    <col min="2515" max="2515" width="6" style="242" bestFit="1" customWidth="1"/>
    <col min="2516" max="2516" width="17.7109375" style="242" customWidth="1"/>
    <col min="2517" max="2517" width="5.7109375" style="242" customWidth="1"/>
    <col min="2518" max="2518" width="18.7109375" style="242" customWidth="1"/>
    <col min="2519" max="2519" width="0.85546875" style="242" customWidth="1"/>
    <col min="2520" max="2522" width="12" style="242" customWidth="1"/>
    <col min="2523" max="2563" width="11.42578125" style="242"/>
    <col min="2564" max="2564" width="4.42578125" style="242" customWidth="1"/>
    <col min="2565" max="2565" width="21.7109375" style="242" customWidth="1"/>
    <col min="2566" max="2566" width="16.28515625" style="242" customWidth="1"/>
    <col min="2567" max="2567" width="19.140625" style="242" customWidth="1"/>
    <col min="2568" max="2568" width="15.5703125" style="242" bestFit="1" customWidth="1"/>
    <col min="2569" max="2767" width="11.42578125" style="242"/>
    <col min="2768" max="2768" width="0.85546875" style="242" customWidth="1"/>
    <col min="2769" max="2769" width="30.85546875" style="242" customWidth="1"/>
    <col min="2770" max="2770" width="17.7109375" style="242" customWidth="1"/>
    <col min="2771" max="2771" width="6" style="242" bestFit="1" customWidth="1"/>
    <col min="2772" max="2772" width="17.7109375" style="242" customWidth="1"/>
    <col min="2773" max="2773" width="5.7109375" style="242" customWidth="1"/>
    <col min="2774" max="2774" width="18.7109375" style="242" customWidth="1"/>
    <col min="2775" max="2775" width="0.85546875" style="242" customWidth="1"/>
    <col min="2776" max="2778" width="12" style="242" customWidth="1"/>
    <col min="2779" max="2819" width="11.42578125" style="242"/>
    <col min="2820" max="2820" width="4.42578125" style="242" customWidth="1"/>
    <col min="2821" max="2821" width="21.7109375" style="242" customWidth="1"/>
    <col min="2822" max="2822" width="16.28515625" style="242" customWidth="1"/>
    <col min="2823" max="2823" width="19.140625" style="242" customWidth="1"/>
    <col min="2824" max="2824" width="15.5703125" style="242" bestFit="1" customWidth="1"/>
    <col min="2825" max="3023" width="11.42578125" style="242"/>
    <col min="3024" max="3024" width="0.85546875" style="242" customWidth="1"/>
    <col min="3025" max="3025" width="30.85546875" style="242" customWidth="1"/>
    <col min="3026" max="3026" width="17.7109375" style="242" customWidth="1"/>
    <col min="3027" max="3027" width="6" style="242" bestFit="1" customWidth="1"/>
    <col min="3028" max="3028" width="17.7109375" style="242" customWidth="1"/>
    <col min="3029" max="3029" width="5.7109375" style="242" customWidth="1"/>
    <col min="3030" max="3030" width="18.7109375" style="242" customWidth="1"/>
    <col min="3031" max="3031" width="0.85546875" style="242" customWidth="1"/>
    <col min="3032" max="3034" width="12" style="242" customWidth="1"/>
    <col min="3035" max="3075" width="11.42578125" style="242"/>
    <col min="3076" max="3076" width="4.42578125" style="242" customWidth="1"/>
    <col min="3077" max="3077" width="21.7109375" style="242" customWidth="1"/>
    <col min="3078" max="3078" width="16.28515625" style="242" customWidth="1"/>
    <col min="3079" max="3079" width="19.140625" style="242" customWidth="1"/>
    <col min="3080" max="3080" width="15.5703125" style="242" bestFit="1" customWidth="1"/>
    <col min="3081" max="3279" width="11.42578125" style="242"/>
    <col min="3280" max="3280" width="0.85546875" style="242" customWidth="1"/>
    <col min="3281" max="3281" width="30.85546875" style="242" customWidth="1"/>
    <col min="3282" max="3282" width="17.7109375" style="242" customWidth="1"/>
    <col min="3283" max="3283" width="6" style="242" bestFit="1" customWidth="1"/>
    <col min="3284" max="3284" width="17.7109375" style="242" customWidth="1"/>
    <col min="3285" max="3285" width="5.7109375" style="242" customWidth="1"/>
    <col min="3286" max="3286" width="18.7109375" style="242" customWidth="1"/>
    <col min="3287" max="3287" width="0.85546875" style="242" customWidth="1"/>
    <col min="3288" max="3290" width="12" style="242" customWidth="1"/>
    <col min="3291" max="3331" width="11.42578125" style="242"/>
    <col min="3332" max="3332" width="4.42578125" style="242" customWidth="1"/>
    <col min="3333" max="3333" width="21.7109375" style="242" customWidth="1"/>
    <col min="3334" max="3334" width="16.28515625" style="242" customWidth="1"/>
    <col min="3335" max="3335" width="19.140625" style="242" customWidth="1"/>
    <col min="3336" max="3336" width="15.5703125" style="242" bestFit="1" customWidth="1"/>
    <col min="3337" max="3535" width="11.42578125" style="242"/>
    <col min="3536" max="3536" width="0.85546875" style="242" customWidth="1"/>
    <col min="3537" max="3537" width="30.85546875" style="242" customWidth="1"/>
    <col min="3538" max="3538" width="17.7109375" style="242" customWidth="1"/>
    <col min="3539" max="3539" width="6" style="242" bestFit="1" customWidth="1"/>
    <col min="3540" max="3540" width="17.7109375" style="242" customWidth="1"/>
    <col min="3541" max="3541" width="5.7109375" style="242" customWidth="1"/>
    <col min="3542" max="3542" width="18.7109375" style="242" customWidth="1"/>
    <col min="3543" max="3543" width="0.85546875" style="242" customWidth="1"/>
    <col min="3544" max="3546" width="12" style="242" customWidth="1"/>
    <col min="3547" max="3587" width="11.42578125" style="242"/>
    <col min="3588" max="3588" width="4.42578125" style="242" customWidth="1"/>
    <col min="3589" max="3589" width="21.7109375" style="242" customWidth="1"/>
    <col min="3590" max="3590" width="16.28515625" style="242" customWidth="1"/>
    <col min="3591" max="3591" width="19.140625" style="242" customWidth="1"/>
    <col min="3592" max="3592" width="15.5703125" style="242" bestFit="1" customWidth="1"/>
    <col min="3593" max="3791" width="11.42578125" style="242"/>
    <col min="3792" max="3792" width="0.85546875" style="242" customWidth="1"/>
    <col min="3793" max="3793" width="30.85546875" style="242" customWidth="1"/>
    <col min="3794" max="3794" width="17.7109375" style="242" customWidth="1"/>
    <col min="3795" max="3795" width="6" style="242" bestFit="1" customWidth="1"/>
    <col min="3796" max="3796" width="17.7109375" style="242" customWidth="1"/>
    <col min="3797" max="3797" width="5.7109375" style="242" customWidth="1"/>
    <col min="3798" max="3798" width="18.7109375" style="242" customWidth="1"/>
    <col min="3799" max="3799" width="0.85546875" style="242" customWidth="1"/>
    <col min="3800" max="3802" width="12" style="242" customWidth="1"/>
    <col min="3803" max="3843" width="11.42578125" style="242"/>
    <col min="3844" max="3844" width="4.42578125" style="242" customWidth="1"/>
    <col min="3845" max="3845" width="21.7109375" style="242" customWidth="1"/>
    <col min="3846" max="3846" width="16.28515625" style="242" customWidth="1"/>
    <col min="3847" max="3847" width="19.140625" style="242" customWidth="1"/>
    <col min="3848" max="3848" width="15.5703125" style="242" bestFit="1" customWidth="1"/>
    <col min="3849" max="4047" width="11.42578125" style="242"/>
    <col min="4048" max="4048" width="0.85546875" style="242" customWidth="1"/>
    <col min="4049" max="4049" width="30.85546875" style="242" customWidth="1"/>
    <col min="4050" max="4050" width="17.7109375" style="242" customWidth="1"/>
    <col min="4051" max="4051" width="6" style="242" bestFit="1" customWidth="1"/>
    <col min="4052" max="4052" width="17.7109375" style="242" customWidth="1"/>
    <col min="4053" max="4053" width="5.7109375" style="242" customWidth="1"/>
    <col min="4054" max="4054" width="18.7109375" style="242" customWidth="1"/>
    <col min="4055" max="4055" width="0.85546875" style="242" customWidth="1"/>
    <col min="4056" max="4058" width="12" style="242" customWidth="1"/>
    <col min="4059" max="4099" width="11.42578125" style="242"/>
    <col min="4100" max="4100" width="4.42578125" style="242" customWidth="1"/>
    <col min="4101" max="4101" width="21.7109375" style="242" customWidth="1"/>
    <col min="4102" max="4102" width="16.28515625" style="242" customWidth="1"/>
    <col min="4103" max="4103" width="19.140625" style="242" customWidth="1"/>
    <col min="4104" max="4104" width="15.5703125" style="242" bestFit="1" customWidth="1"/>
    <col min="4105" max="4303" width="11.42578125" style="242"/>
    <col min="4304" max="4304" width="0.85546875" style="242" customWidth="1"/>
    <col min="4305" max="4305" width="30.85546875" style="242" customWidth="1"/>
    <col min="4306" max="4306" width="17.7109375" style="242" customWidth="1"/>
    <col min="4307" max="4307" width="6" style="242" bestFit="1" customWidth="1"/>
    <col min="4308" max="4308" width="17.7109375" style="242" customWidth="1"/>
    <col min="4309" max="4309" width="5.7109375" style="242" customWidth="1"/>
    <col min="4310" max="4310" width="18.7109375" style="242" customWidth="1"/>
    <col min="4311" max="4311" width="0.85546875" style="242" customWidth="1"/>
    <col min="4312" max="4314" width="12" style="242" customWidth="1"/>
    <col min="4315" max="4355" width="11.42578125" style="242"/>
    <col min="4356" max="4356" width="4.42578125" style="242" customWidth="1"/>
    <col min="4357" max="4357" width="21.7109375" style="242" customWidth="1"/>
    <col min="4358" max="4358" width="16.28515625" style="242" customWidth="1"/>
    <col min="4359" max="4359" width="19.140625" style="242" customWidth="1"/>
    <col min="4360" max="4360" width="15.5703125" style="242" bestFit="1" customWidth="1"/>
    <col min="4361" max="4559" width="11.42578125" style="242"/>
    <col min="4560" max="4560" width="0.85546875" style="242" customWidth="1"/>
    <col min="4561" max="4561" width="30.85546875" style="242" customWidth="1"/>
    <col min="4562" max="4562" width="17.7109375" style="242" customWidth="1"/>
    <col min="4563" max="4563" width="6" style="242" bestFit="1" customWidth="1"/>
    <col min="4564" max="4564" width="17.7109375" style="242" customWidth="1"/>
    <col min="4565" max="4565" width="5.7109375" style="242" customWidth="1"/>
    <col min="4566" max="4566" width="18.7109375" style="242" customWidth="1"/>
    <col min="4567" max="4567" width="0.85546875" style="242" customWidth="1"/>
    <col min="4568" max="4570" width="12" style="242" customWidth="1"/>
    <col min="4571" max="4611" width="11.42578125" style="242"/>
    <col min="4612" max="4612" width="4.42578125" style="242" customWidth="1"/>
    <col min="4613" max="4613" width="21.7109375" style="242" customWidth="1"/>
    <col min="4614" max="4614" width="16.28515625" style="242" customWidth="1"/>
    <col min="4615" max="4615" width="19.140625" style="242" customWidth="1"/>
    <col min="4616" max="4616" width="15.5703125" style="242" bestFit="1" customWidth="1"/>
    <col min="4617" max="4815" width="11.42578125" style="242"/>
    <col min="4816" max="4816" width="0.85546875" style="242" customWidth="1"/>
    <col min="4817" max="4817" width="30.85546875" style="242" customWidth="1"/>
    <col min="4818" max="4818" width="17.7109375" style="242" customWidth="1"/>
    <col min="4819" max="4819" width="6" style="242" bestFit="1" customWidth="1"/>
    <col min="4820" max="4820" width="17.7109375" style="242" customWidth="1"/>
    <col min="4821" max="4821" width="5.7109375" style="242" customWidth="1"/>
    <col min="4822" max="4822" width="18.7109375" style="242" customWidth="1"/>
    <col min="4823" max="4823" width="0.85546875" style="242" customWidth="1"/>
    <col min="4824" max="4826" width="12" style="242" customWidth="1"/>
    <col min="4827" max="4867" width="11.42578125" style="242"/>
    <col min="4868" max="4868" width="4.42578125" style="242" customWidth="1"/>
    <col min="4869" max="4869" width="21.7109375" style="242" customWidth="1"/>
    <col min="4870" max="4870" width="16.28515625" style="242" customWidth="1"/>
    <col min="4871" max="4871" width="19.140625" style="242" customWidth="1"/>
    <col min="4872" max="4872" width="15.5703125" style="242" bestFit="1" customWidth="1"/>
    <col min="4873" max="5071" width="11.42578125" style="242"/>
    <col min="5072" max="5072" width="0.85546875" style="242" customWidth="1"/>
    <col min="5073" max="5073" width="30.85546875" style="242" customWidth="1"/>
    <col min="5074" max="5074" width="17.7109375" style="242" customWidth="1"/>
    <col min="5075" max="5075" width="6" style="242" bestFit="1" customWidth="1"/>
    <col min="5076" max="5076" width="17.7109375" style="242" customWidth="1"/>
    <col min="5077" max="5077" width="5.7109375" style="242" customWidth="1"/>
    <col min="5078" max="5078" width="18.7109375" style="242" customWidth="1"/>
    <col min="5079" max="5079" width="0.85546875" style="242" customWidth="1"/>
    <col min="5080" max="5082" width="12" style="242" customWidth="1"/>
    <col min="5083" max="5123" width="11.42578125" style="242"/>
    <col min="5124" max="5124" width="4.42578125" style="242" customWidth="1"/>
    <col min="5125" max="5125" width="21.7109375" style="242" customWidth="1"/>
    <col min="5126" max="5126" width="16.28515625" style="242" customWidth="1"/>
    <col min="5127" max="5127" width="19.140625" style="242" customWidth="1"/>
    <col min="5128" max="5128" width="15.5703125" style="242" bestFit="1" customWidth="1"/>
    <col min="5129" max="5327" width="11.42578125" style="242"/>
    <col min="5328" max="5328" width="0.85546875" style="242" customWidth="1"/>
    <col min="5329" max="5329" width="30.85546875" style="242" customWidth="1"/>
    <col min="5330" max="5330" width="17.7109375" style="242" customWidth="1"/>
    <col min="5331" max="5331" width="6" style="242" bestFit="1" customWidth="1"/>
    <col min="5332" max="5332" width="17.7109375" style="242" customWidth="1"/>
    <col min="5333" max="5333" width="5.7109375" style="242" customWidth="1"/>
    <col min="5334" max="5334" width="18.7109375" style="242" customWidth="1"/>
    <col min="5335" max="5335" width="0.85546875" style="242" customWidth="1"/>
    <col min="5336" max="5338" width="12" style="242" customWidth="1"/>
    <col min="5339" max="5379" width="11.42578125" style="242"/>
    <col min="5380" max="5380" width="4.42578125" style="242" customWidth="1"/>
    <col min="5381" max="5381" width="21.7109375" style="242" customWidth="1"/>
    <col min="5382" max="5382" width="16.28515625" style="242" customWidth="1"/>
    <col min="5383" max="5383" width="19.140625" style="242" customWidth="1"/>
    <col min="5384" max="5384" width="15.5703125" style="242" bestFit="1" customWidth="1"/>
    <col min="5385" max="5583" width="11.42578125" style="242"/>
    <col min="5584" max="5584" width="0.85546875" style="242" customWidth="1"/>
    <col min="5585" max="5585" width="30.85546875" style="242" customWidth="1"/>
    <col min="5586" max="5586" width="17.7109375" style="242" customWidth="1"/>
    <col min="5587" max="5587" width="6" style="242" bestFit="1" customWidth="1"/>
    <col min="5588" max="5588" width="17.7109375" style="242" customWidth="1"/>
    <col min="5589" max="5589" width="5.7109375" style="242" customWidth="1"/>
    <col min="5590" max="5590" width="18.7109375" style="242" customWidth="1"/>
    <col min="5591" max="5591" width="0.85546875" style="242" customWidth="1"/>
    <col min="5592" max="5594" width="12" style="242" customWidth="1"/>
    <col min="5595" max="5635" width="11.42578125" style="242"/>
    <col min="5636" max="5636" width="4.42578125" style="242" customWidth="1"/>
    <col min="5637" max="5637" width="21.7109375" style="242" customWidth="1"/>
    <col min="5638" max="5638" width="16.28515625" style="242" customWidth="1"/>
    <col min="5639" max="5639" width="19.140625" style="242" customWidth="1"/>
    <col min="5640" max="5640" width="15.5703125" style="242" bestFit="1" customWidth="1"/>
    <col min="5641" max="5839" width="11.42578125" style="242"/>
    <col min="5840" max="5840" width="0.85546875" style="242" customWidth="1"/>
    <col min="5841" max="5841" width="30.85546875" style="242" customWidth="1"/>
    <col min="5842" max="5842" width="17.7109375" style="242" customWidth="1"/>
    <col min="5843" max="5843" width="6" style="242" bestFit="1" customWidth="1"/>
    <col min="5844" max="5844" width="17.7109375" style="242" customWidth="1"/>
    <col min="5845" max="5845" width="5.7109375" style="242" customWidth="1"/>
    <col min="5846" max="5846" width="18.7109375" style="242" customWidth="1"/>
    <col min="5847" max="5847" width="0.85546875" style="242" customWidth="1"/>
    <col min="5848" max="5850" width="12" style="242" customWidth="1"/>
    <col min="5851" max="5891" width="11.42578125" style="242"/>
    <col min="5892" max="5892" width="4.42578125" style="242" customWidth="1"/>
    <col min="5893" max="5893" width="21.7109375" style="242" customWidth="1"/>
    <col min="5894" max="5894" width="16.28515625" style="242" customWidth="1"/>
    <col min="5895" max="5895" width="19.140625" style="242" customWidth="1"/>
    <col min="5896" max="5896" width="15.5703125" style="242" bestFit="1" customWidth="1"/>
    <col min="5897" max="6095" width="11.42578125" style="242"/>
    <col min="6096" max="6096" width="0.85546875" style="242" customWidth="1"/>
    <col min="6097" max="6097" width="30.85546875" style="242" customWidth="1"/>
    <col min="6098" max="6098" width="17.7109375" style="242" customWidth="1"/>
    <col min="6099" max="6099" width="6" style="242" bestFit="1" customWidth="1"/>
    <col min="6100" max="6100" width="17.7109375" style="242" customWidth="1"/>
    <col min="6101" max="6101" width="5.7109375" style="242" customWidth="1"/>
    <col min="6102" max="6102" width="18.7109375" style="242" customWidth="1"/>
    <col min="6103" max="6103" width="0.85546875" style="242" customWidth="1"/>
    <col min="6104" max="6106" width="12" style="242" customWidth="1"/>
    <col min="6107" max="6147" width="11.42578125" style="242"/>
    <col min="6148" max="6148" width="4.42578125" style="242" customWidth="1"/>
    <col min="6149" max="6149" width="21.7109375" style="242" customWidth="1"/>
    <col min="6150" max="6150" width="16.28515625" style="242" customWidth="1"/>
    <col min="6151" max="6151" width="19.140625" style="242" customWidth="1"/>
    <col min="6152" max="6152" width="15.5703125" style="242" bestFit="1" customWidth="1"/>
    <col min="6153" max="6351" width="11.42578125" style="242"/>
    <col min="6352" max="6352" width="0.85546875" style="242" customWidth="1"/>
    <col min="6353" max="6353" width="30.85546875" style="242" customWidth="1"/>
    <col min="6354" max="6354" width="17.7109375" style="242" customWidth="1"/>
    <col min="6355" max="6355" width="6" style="242" bestFit="1" customWidth="1"/>
    <col min="6356" max="6356" width="17.7109375" style="242" customWidth="1"/>
    <col min="6357" max="6357" width="5.7109375" style="242" customWidth="1"/>
    <col min="6358" max="6358" width="18.7109375" style="242" customWidth="1"/>
    <col min="6359" max="6359" width="0.85546875" style="242" customWidth="1"/>
    <col min="6360" max="6362" width="12" style="242" customWidth="1"/>
    <col min="6363" max="6403" width="11.42578125" style="242"/>
    <col min="6404" max="6404" width="4.42578125" style="242" customWidth="1"/>
    <col min="6405" max="6405" width="21.7109375" style="242" customWidth="1"/>
    <col min="6406" max="6406" width="16.28515625" style="242" customWidth="1"/>
    <col min="6407" max="6407" width="19.140625" style="242" customWidth="1"/>
    <col min="6408" max="6408" width="15.5703125" style="242" bestFit="1" customWidth="1"/>
    <col min="6409" max="6607" width="11.42578125" style="242"/>
    <col min="6608" max="6608" width="0.85546875" style="242" customWidth="1"/>
    <col min="6609" max="6609" width="30.85546875" style="242" customWidth="1"/>
    <col min="6610" max="6610" width="17.7109375" style="242" customWidth="1"/>
    <col min="6611" max="6611" width="6" style="242" bestFit="1" customWidth="1"/>
    <col min="6612" max="6612" width="17.7109375" style="242" customWidth="1"/>
    <col min="6613" max="6613" width="5.7109375" style="242" customWidth="1"/>
    <col min="6614" max="6614" width="18.7109375" style="242" customWidth="1"/>
    <col min="6615" max="6615" width="0.85546875" style="242" customWidth="1"/>
    <col min="6616" max="6618" width="12" style="242" customWidth="1"/>
    <col min="6619" max="6659" width="11.42578125" style="242"/>
    <col min="6660" max="6660" width="4.42578125" style="242" customWidth="1"/>
    <col min="6661" max="6661" width="21.7109375" style="242" customWidth="1"/>
    <col min="6662" max="6662" width="16.28515625" style="242" customWidth="1"/>
    <col min="6663" max="6663" width="19.140625" style="242" customWidth="1"/>
    <col min="6664" max="6664" width="15.5703125" style="242" bestFit="1" customWidth="1"/>
    <col min="6665" max="6863" width="11.42578125" style="242"/>
    <col min="6864" max="6864" width="0.85546875" style="242" customWidth="1"/>
    <col min="6865" max="6865" width="30.85546875" style="242" customWidth="1"/>
    <col min="6866" max="6866" width="17.7109375" style="242" customWidth="1"/>
    <col min="6867" max="6867" width="6" style="242" bestFit="1" customWidth="1"/>
    <col min="6868" max="6868" width="17.7109375" style="242" customWidth="1"/>
    <col min="6869" max="6869" width="5.7109375" style="242" customWidth="1"/>
    <col min="6870" max="6870" width="18.7109375" style="242" customWidth="1"/>
    <col min="6871" max="6871" width="0.85546875" style="242" customWidth="1"/>
    <col min="6872" max="6874" width="12" style="242" customWidth="1"/>
    <col min="6875" max="6915" width="11.42578125" style="242"/>
    <col min="6916" max="6916" width="4.42578125" style="242" customWidth="1"/>
    <col min="6917" max="6917" width="21.7109375" style="242" customWidth="1"/>
    <col min="6918" max="6918" width="16.28515625" style="242" customWidth="1"/>
    <col min="6919" max="6919" width="19.140625" style="242" customWidth="1"/>
    <col min="6920" max="6920" width="15.5703125" style="242" bestFit="1" customWidth="1"/>
    <col min="6921" max="7119" width="11.42578125" style="242"/>
    <col min="7120" max="7120" width="0.85546875" style="242" customWidth="1"/>
    <col min="7121" max="7121" width="30.85546875" style="242" customWidth="1"/>
    <col min="7122" max="7122" width="17.7109375" style="242" customWidth="1"/>
    <col min="7123" max="7123" width="6" style="242" bestFit="1" customWidth="1"/>
    <col min="7124" max="7124" width="17.7109375" style="242" customWidth="1"/>
    <col min="7125" max="7125" width="5.7109375" style="242" customWidth="1"/>
    <col min="7126" max="7126" width="18.7109375" style="242" customWidth="1"/>
    <col min="7127" max="7127" width="0.85546875" style="242" customWidth="1"/>
    <col min="7128" max="7130" width="12" style="242" customWidth="1"/>
    <col min="7131" max="7171" width="11.42578125" style="242"/>
    <col min="7172" max="7172" width="4.42578125" style="242" customWidth="1"/>
    <col min="7173" max="7173" width="21.7109375" style="242" customWidth="1"/>
    <col min="7174" max="7174" width="16.28515625" style="242" customWidth="1"/>
    <col min="7175" max="7175" width="19.140625" style="242" customWidth="1"/>
    <col min="7176" max="7176" width="15.5703125" style="242" bestFit="1" customWidth="1"/>
    <col min="7177" max="7375" width="11.42578125" style="242"/>
    <col min="7376" max="7376" width="0.85546875" style="242" customWidth="1"/>
    <col min="7377" max="7377" width="30.85546875" style="242" customWidth="1"/>
    <col min="7378" max="7378" width="17.7109375" style="242" customWidth="1"/>
    <col min="7379" max="7379" width="6" style="242" bestFit="1" customWidth="1"/>
    <col min="7380" max="7380" width="17.7109375" style="242" customWidth="1"/>
    <col min="7381" max="7381" width="5.7109375" style="242" customWidth="1"/>
    <col min="7382" max="7382" width="18.7109375" style="242" customWidth="1"/>
    <col min="7383" max="7383" width="0.85546875" style="242" customWidth="1"/>
    <col min="7384" max="7386" width="12" style="242" customWidth="1"/>
    <col min="7387" max="7427" width="11.42578125" style="242"/>
    <col min="7428" max="7428" width="4.42578125" style="242" customWidth="1"/>
    <col min="7429" max="7429" width="21.7109375" style="242" customWidth="1"/>
    <col min="7430" max="7430" width="16.28515625" style="242" customWidth="1"/>
    <col min="7431" max="7431" width="19.140625" style="242" customWidth="1"/>
    <col min="7432" max="7432" width="15.5703125" style="242" bestFit="1" customWidth="1"/>
    <col min="7433" max="7631" width="11.42578125" style="242"/>
    <col min="7632" max="7632" width="0.85546875" style="242" customWidth="1"/>
    <col min="7633" max="7633" width="30.85546875" style="242" customWidth="1"/>
    <col min="7634" max="7634" width="17.7109375" style="242" customWidth="1"/>
    <col min="7635" max="7635" width="6" style="242" bestFit="1" customWidth="1"/>
    <col min="7636" max="7636" width="17.7109375" style="242" customWidth="1"/>
    <col min="7637" max="7637" width="5.7109375" style="242" customWidth="1"/>
    <col min="7638" max="7638" width="18.7109375" style="242" customWidth="1"/>
    <col min="7639" max="7639" width="0.85546875" style="242" customWidth="1"/>
    <col min="7640" max="7642" width="12" style="242" customWidth="1"/>
    <col min="7643" max="7683" width="11.42578125" style="242"/>
    <col min="7684" max="7684" width="4.42578125" style="242" customWidth="1"/>
    <col min="7685" max="7685" width="21.7109375" style="242" customWidth="1"/>
    <col min="7686" max="7686" width="16.28515625" style="242" customWidth="1"/>
    <col min="7687" max="7687" width="19.140625" style="242" customWidth="1"/>
    <col min="7688" max="7688" width="15.5703125" style="242" bestFit="1" customWidth="1"/>
    <col min="7689" max="7887" width="11.42578125" style="242"/>
    <col min="7888" max="7888" width="0.85546875" style="242" customWidth="1"/>
    <col min="7889" max="7889" width="30.85546875" style="242" customWidth="1"/>
    <col min="7890" max="7890" width="17.7109375" style="242" customWidth="1"/>
    <col min="7891" max="7891" width="6" style="242" bestFit="1" customWidth="1"/>
    <col min="7892" max="7892" width="17.7109375" style="242" customWidth="1"/>
    <col min="7893" max="7893" width="5.7109375" style="242" customWidth="1"/>
    <col min="7894" max="7894" width="18.7109375" style="242" customWidth="1"/>
    <col min="7895" max="7895" width="0.85546875" style="242" customWidth="1"/>
    <col min="7896" max="7898" width="12" style="242" customWidth="1"/>
    <col min="7899" max="7939" width="11.42578125" style="242"/>
    <col min="7940" max="7940" width="4.42578125" style="242" customWidth="1"/>
    <col min="7941" max="7941" width="21.7109375" style="242" customWidth="1"/>
    <col min="7942" max="7942" width="16.28515625" style="242" customWidth="1"/>
    <col min="7943" max="7943" width="19.140625" style="242" customWidth="1"/>
    <col min="7944" max="7944" width="15.5703125" style="242" bestFit="1" customWidth="1"/>
    <col min="7945" max="8143" width="11.42578125" style="242"/>
    <col min="8144" max="8144" width="0.85546875" style="242" customWidth="1"/>
    <col min="8145" max="8145" width="30.85546875" style="242" customWidth="1"/>
    <col min="8146" max="8146" width="17.7109375" style="242" customWidth="1"/>
    <col min="8147" max="8147" width="6" style="242" bestFit="1" customWidth="1"/>
    <col min="8148" max="8148" width="17.7109375" style="242" customWidth="1"/>
    <col min="8149" max="8149" width="5.7109375" style="242" customWidth="1"/>
    <col min="8150" max="8150" width="18.7109375" style="242" customWidth="1"/>
    <col min="8151" max="8151" width="0.85546875" style="242" customWidth="1"/>
    <col min="8152" max="8154" width="12" style="242" customWidth="1"/>
    <col min="8155" max="8195" width="11.42578125" style="242"/>
    <col min="8196" max="8196" width="4.42578125" style="242" customWidth="1"/>
    <col min="8197" max="8197" width="21.7109375" style="242" customWidth="1"/>
    <col min="8198" max="8198" width="16.28515625" style="242" customWidth="1"/>
    <col min="8199" max="8199" width="19.140625" style="242" customWidth="1"/>
    <col min="8200" max="8200" width="15.5703125" style="242" bestFit="1" customWidth="1"/>
    <col min="8201" max="8399" width="11.42578125" style="242"/>
    <col min="8400" max="8400" width="0.85546875" style="242" customWidth="1"/>
    <col min="8401" max="8401" width="30.85546875" style="242" customWidth="1"/>
    <col min="8402" max="8402" width="17.7109375" style="242" customWidth="1"/>
    <col min="8403" max="8403" width="6" style="242" bestFit="1" customWidth="1"/>
    <col min="8404" max="8404" width="17.7109375" style="242" customWidth="1"/>
    <col min="8405" max="8405" width="5.7109375" style="242" customWidth="1"/>
    <col min="8406" max="8406" width="18.7109375" style="242" customWidth="1"/>
    <col min="8407" max="8407" width="0.85546875" style="242" customWidth="1"/>
    <col min="8408" max="8410" width="12" style="242" customWidth="1"/>
    <col min="8411" max="8451" width="11.42578125" style="242"/>
    <col min="8452" max="8452" width="4.42578125" style="242" customWidth="1"/>
    <col min="8453" max="8453" width="21.7109375" style="242" customWidth="1"/>
    <col min="8454" max="8454" width="16.28515625" style="242" customWidth="1"/>
    <col min="8455" max="8455" width="19.140625" style="242" customWidth="1"/>
    <col min="8456" max="8456" width="15.5703125" style="242" bestFit="1" customWidth="1"/>
    <col min="8457" max="8655" width="11.42578125" style="242"/>
    <col min="8656" max="8656" width="0.85546875" style="242" customWidth="1"/>
    <col min="8657" max="8657" width="30.85546875" style="242" customWidth="1"/>
    <col min="8658" max="8658" width="17.7109375" style="242" customWidth="1"/>
    <col min="8659" max="8659" width="6" style="242" bestFit="1" customWidth="1"/>
    <col min="8660" max="8660" width="17.7109375" style="242" customWidth="1"/>
    <col min="8661" max="8661" width="5.7109375" style="242" customWidth="1"/>
    <col min="8662" max="8662" width="18.7109375" style="242" customWidth="1"/>
    <col min="8663" max="8663" width="0.85546875" style="242" customWidth="1"/>
    <col min="8664" max="8666" width="12" style="242" customWidth="1"/>
    <col min="8667" max="8707" width="11.42578125" style="242"/>
    <col min="8708" max="8708" width="4.42578125" style="242" customWidth="1"/>
    <col min="8709" max="8709" width="21.7109375" style="242" customWidth="1"/>
    <col min="8710" max="8710" width="16.28515625" style="242" customWidth="1"/>
    <col min="8711" max="8711" width="19.140625" style="242" customWidth="1"/>
    <col min="8712" max="8712" width="15.5703125" style="242" bestFit="1" customWidth="1"/>
    <col min="8713" max="8911" width="11.42578125" style="242"/>
    <col min="8912" max="8912" width="0.85546875" style="242" customWidth="1"/>
    <col min="8913" max="8913" width="30.85546875" style="242" customWidth="1"/>
    <col min="8914" max="8914" width="17.7109375" style="242" customWidth="1"/>
    <col min="8915" max="8915" width="6" style="242" bestFit="1" customWidth="1"/>
    <col min="8916" max="8916" width="17.7109375" style="242" customWidth="1"/>
    <col min="8917" max="8917" width="5.7109375" style="242" customWidth="1"/>
    <col min="8918" max="8918" width="18.7109375" style="242" customWidth="1"/>
    <col min="8919" max="8919" width="0.85546875" style="242" customWidth="1"/>
    <col min="8920" max="8922" width="12" style="242" customWidth="1"/>
    <col min="8923" max="8963" width="11.42578125" style="242"/>
    <col min="8964" max="8964" width="4.42578125" style="242" customWidth="1"/>
    <col min="8965" max="8965" width="21.7109375" style="242" customWidth="1"/>
    <col min="8966" max="8966" width="16.28515625" style="242" customWidth="1"/>
    <col min="8967" max="8967" width="19.140625" style="242" customWidth="1"/>
    <col min="8968" max="8968" width="15.5703125" style="242" bestFit="1" customWidth="1"/>
    <col min="8969" max="9167" width="11.42578125" style="242"/>
    <col min="9168" max="9168" width="0.85546875" style="242" customWidth="1"/>
    <col min="9169" max="9169" width="30.85546875" style="242" customWidth="1"/>
    <col min="9170" max="9170" width="17.7109375" style="242" customWidth="1"/>
    <col min="9171" max="9171" width="6" style="242" bestFit="1" customWidth="1"/>
    <col min="9172" max="9172" width="17.7109375" style="242" customWidth="1"/>
    <col min="9173" max="9173" width="5.7109375" style="242" customWidth="1"/>
    <col min="9174" max="9174" width="18.7109375" style="242" customWidth="1"/>
    <col min="9175" max="9175" width="0.85546875" style="242" customWidth="1"/>
    <col min="9176" max="9178" width="12" style="242" customWidth="1"/>
    <col min="9179" max="9219" width="11.42578125" style="242"/>
    <col min="9220" max="9220" width="4.42578125" style="242" customWidth="1"/>
    <col min="9221" max="9221" width="21.7109375" style="242" customWidth="1"/>
    <col min="9222" max="9222" width="16.28515625" style="242" customWidth="1"/>
    <col min="9223" max="9223" width="19.140625" style="242" customWidth="1"/>
    <col min="9224" max="9224" width="15.5703125" style="242" bestFit="1" customWidth="1"/>
    <col min="9225" max="9423" width="11.42578125" style="242"/>
    <col min="9424" max="9424" width="0.85546875" style="242" customWidth="1"/>
    <col min="9425" max="9425" width="30.85546875" style="242" customWidth="1"/>
    <col min="9426" max="9426" width="17.7109375" style="242" customWidth="1"/>
    <col min="9427" max="9427" width="6" style="242" bestFit="1" customWidth="1"/>
    <col min="9428" max="9428" width="17.7109375" style="242" customWidth="1"/>
    <col min="9429" max="9429" width="5.7109375" style="242" customWidth="1"/>
    <col min="9430" max="9430" width="18.7109375" style="242" customWidth="1"/>
    <col min="9431" max="9431" width="0.85546875" style="242" customWidth="1"/>
    <col min="9432" max="9434" width="12" style="242" customWidth="1"/>
    <col min="9435" max="9475" width="11.42578125" style="242"/>
    <col min="9476" max="9476" width="4.42578125" style="242" customWidth="1"/>
    <col min="9477" max="9477" width="21.7109375" style="242" customWidth="1"/>
    <col min="9478" max="9478" width="16.28515625" style="242" customWidth="1"/>
    <col min="9479" max="9479" width="19.140625" style="242" customWidth="1"/>
    <col min="9480" max="9480" width="15.5703125" style="242" bestFit="1" customWidth="1"/>
    <col min="9481" max="9679" width="11.42578125" style="242"/>
    <col min="9680" max="9680" width="0.85546875" style="242" customWidth="1"/>
    <col min="9681" max="9681" width="30.85546875" style="242" customWidth="1"/>
    <col min="9682" max="9682" width="17.7109375" style="242" customWidth="1"/>
    <col min="9683" max="9683" width="6" style="242" bestFit="1" customWidth="1"/>
    <col min="9684" max="9684" width="17.7109375" style="242" customWidth="1"/>
    <col min="9685" max="9685" width="5.7109375" style="242" customWidth="1"/>
    <col min="9686" max="9686" width="18.7109375" style="242" customWidth="1"/>
    <col min="9687" max="9687" width="0.85546875" style="242" customWidth="1"/>
    <col min="9688" max="9690" width="12" style="242" customWidth="1"/>
    <col min="9691" max="9731" width="11.42578125" style="242"/>
    <col min="9732" max="9732" width="4.42578125" style="242" customWidth="1"/>
    <col min="9733" max="9733" width="21.7109375" style="242" customWidth="1"/>
    <col min="9734" max="9734" width="16.28515625" style="242" customWidth="1"/>
    <col min="9735" max="9735" width="19.140625" style="242" customWidth="1"/>
    <col min="9736" max="9736" width="15.5703125" style="242" bestFit="1" customWidth="1"/>
    <col min="9737" max="9935" width="11.42578125" style="242"/>
    <col min="9936" max="9936" width="0.85546875" style="242" customWidth="1"/>
    <col min="9937" max="9937" width="30.85546875" style="242" customWidth="1"/>
    <col min="9938" max="9938" width="17.7109375" style="242" customWidth="1"/>
    <col min="9939" max="9939" width="6" style="242" bestFit="1" customWidth="1"/>
    <col min="9940" max="9940" width="17.7109375" style="242" customWidth="1"/>
    <col min="9941" max="9941" width="5.7109375" style="242" customWidth="1"/>
    <col min="9942" max="9942" width="18.7109375" style="242" customWidth="1"/>
    <col min="9943" max="9943" width="0.85546875" style="242" customWidth="1"/>
    <col min="9944" max="9946" width="12" style="242" customWidth="1"/>
    <col min="9947" max="9987" width="11.42578125" style="242"/>
    <col min="9988" max="9988" width="4.42578125" style="242" customWidth="1"/>
    <col min="9989" max="9989" width="21.7109375" style="242" customWidth="1"/>
    <col min="9990" max="9990" width="16.28515625" style="242" customWidth="1"/>
    <col min="9991" max="9991" width="19.140625" style="242" customWidth="1"/>
    <col min="9992" max="9992" width="15.5703125" style="242" bestFit="1" customWidth="1"/>
    <col min="9993" max="10191" width="11.42578125" style="242"/>
    <col min="10192" max="10192" width="0.85546875" style="242" customWidth="1"/>
    <col min="10193" max="10193" width="30.85546875" style="242" customWidth="1"/>
    <col min="10194" max="10194" width="17.7109375" style="242" customWidth="1"/>
    <col min="10195" max="10195" width="6" style="242" bestFit="1" customWidth="1"/>
    <col min="10196" max="10196" width="17.7109375" style="242" customWidth="1"/>
    <col min="10197" max="10197" width="5.7109375" style="242" customWidth="1"/>
    <col min="10198" max="10198" width="18.7109375" style="242" customWidth="1"/>
    <col min="10199" max="10199" width="0.85546875" style="242" customWidth="1"/>
    <col min="10200" max="10202" width="12" style="242" customWidth="1"/>
    <col min="10203" max="10243" width="11.42578125" style="242"/>
    <col min="10244" max="10244" width="4.42578125" style="242" customWidth="1"/>
    <col min="10245" max="10245" width="21.7109375" style="242" customWidth="1"/>
    <col min="10246" max="10246" width="16.28515625" style="242" customWidth="1"/>
    <col min="10247" max="10247" width="19.140625" style="242" customWidth="1"/>
    <col min="10248" max="10248" width="15.5703125" style="242" bestFit="1" customWidth="1"/>
    <col min="10249" max="10447" width="11.42578125" style="242"/>
    <col min="10448" max="10448" width="0.85546875" style="242" customWidth="1"/>
    <col min="10449" max="10449" width="30.85546875" style="242" customWidth="1"/>
    <col min="10450" max="10450" width="17.7109375" style="242" customWidth="1"/>
    <col min="10451" max="10451" width="6" style="242" bestFit="1" customWidth="1"/>
    <col min="10452" max="10452" width="17.7109375" style="242" customWidth="1"/>
    <col min="10453" max="10453" width="5.7109375" style="242" customWidth="1"/>
    <col min="10454" max="10454" width="18.7109375" style="242" customWidth="1"/>
    <col min="10455" max="10455" width="0.85546875" style="242" customWidth="1"/>
    <col min="10456" max="10458" width="12" style="242" customWidth="1"/>
    <col min="10459" max="10499" width="11.42578125" style="242"/>
    <col min="10500" max="10500" width="4.42578125" style="242" customWidth="1"/>
    <col min="10501" max="10501" width="21.7109375" style="242" customWidth="1"/>
    <col min="10502" max="10502" width="16.28515625" style="242" customWidth="1"/>
    <col min="10503" max="10503" width="19.140625" style="242" customWidth="1"/>
    <col min="10504" max="10504" width="15.5703125" style="242" bestFit="1" customWidth="1"/>
    <col min="10505" max="10703" width="11.42578125" style="242"/>
    <col min="10704" max="10704" width="0.85546875" style="242" customWidth="1"/>
    <col min="10705" max="10705" width="30.85546875" style="242" customWidth="1"/>
    <col min="10706" max="10706" width="17.7109375" style="242" customWidth="1"/>
    <col min="10707" max="10707" width="6" style="242" bestFit="1" customWidth="1"/>
    <col min="10708" max="10708" width="17.7109375" style="242" customWidth="1"/>
    <col min="10709" max="10709" width="5.7109375" style="242" customWidth="1"/>
    <col min="10710" max="10710" width="18.7109375" style="242" customWidth="1"/>
    <col min="10711" max="10711" width="0.85546875" style="242" customWidth="1"/>
    <col min="10712" max="10714" width="12" style="242" customWidth="1"/>
    <col min="10715" max="10755" width="11.42578125" style="242"/>
    <col min="10756" max="10756" width="4.42578125" style="242" customWidth="1"/>
    <col min="10757" max="10757" width="21.7109375" style="242" customWidth="1"/>
    <col min="10758" max="10758" width="16.28515625" style="242" customWidth="1"/>
    <col min="10759" max="10759" width="19.140625" style="242" customWidth="1"/>
    <col min="10760" max="10760" width="15.5703125" style="242" bestFit="1" customWidth="1"/>
    <col min="10761" max="10959" width="11.42578125" style="242"/>
    <col min="10960" max="10960" width="0.85546875" style="242" customWidth="1"/>
    <col min="10961" max="10961" width="30.85546875" style="242" customWidth="1"/>
    <col min="10962" max="10962" width="17.7109375" style="242" customWidth="1"/>
    <col min="10963" max="10963" width="6" style="242" bestFit="1" customWidth="1"/>
    <col min="10964" max="10964" width="17.7109375" style="242" customWidth="1"/>
    <col min="10965" max="10965" width="5.7109375" style="242" customWidth="1"/>
    <col min="10966" max="10966" width="18.7109375" style="242" customWidth="1"/>
    <col min="10967" max="10967" width="0.85546875" style="242" customWidth="1"/>
    <col min="10968" max="10970" width="12" style="242" customWidth="1"/>
    <col min="10971" max="11011" width="11.42578125" style="242"/>
    <col min="11012" max="11012" width="4.42578125" style="242" customWidth="1"/>
    <col min="11013" max="11013" width="21.7109375" style="242" customWidth="1"/>
    <col min="11014" max="11014" width="16.28515625" style="242" customWidth="1"/>
    <col min="11015" max="11015" width="19.140625" style="242" customWidth="1"/>
    <col min="11016" max="11016" width="15.5703125" style="242" bestFit="1" customWidth="1"/>
    <col min="11017" max="11215" width="11.42578125" style="242"/>
    <col min="11216" max="11216" width="0.85546875" style="242" customWidth="1"/>
    <col min="11217" max="11217" width="30.85546875" style="242" customWidth="1"/>
    <col min="11218" max="11218" width="17.7109375" style="242" customWidth="1"/>
    <col min="11219" max="11219" width="6" style="242" bestFit="1" customWidth="1"/>
    <col min="11220" max="11220" width="17.7109375" style="242" customWidth="1"/>
    <col min="11221" max="11221" width="5.7109375" style="242" customWidth="1"/>
    <col min="11222" max="11222" width="18.7109375" style="242" customWidth="1"/>
    <col min="11223" max="11223" width="0.85546875" style="242" customWidth="1"/>
    <col min="11224" max="11226" width="12" style="242" customWidth="1"/>
    <col min="11227" max="11267" width="11.42578125" style="242"/>
    <col min="11268" max="11268" width="4.42578125" style="242" customWidth="1"/>
    <col min="11269" max="11269" width="21.7109375" style="242" customWidth="1"/>
    <col min="11270" max="11270" width="16.28515625" style="242" customWidth="1"/>
    <col min="11271" max="11271" width="19.140625" style="242" customWidth="1"/>
    <col min="11272" max="11272" width="15.5703125" style="242" bestFit="1" customWidth="1"/>
    <col min="11273" max="11471" width="11.42578125" style="242"/>
    <col min="11472" max="11472" width="0.85546875" style="242" customWidth="1"/>
    <col min="11473" max="11473" width="30.85546875" style="242" customWidth="1"/>
    <col min="11474" max="11474" width="17.7109375" style="242" customWidth="1"/>
    <col min="11475" max="11475" width="6" style="242" bestFit="1" customWidth="1"/>
    <col min="11476" max="11476" width="17.7109375" style="242" customWidth="1"/>
    <col min="11477" max="11477" width="5.7109375" style="242" customWidth="1"/>
    <col min="11478" max="11478" width="18.7109375" style="242" customWidth="1"/>
    <col min="11479" max="11479" width="0.85546875" style="242" customWidth="1"/>
    <col min="11480" max="11482" width="12" style="242" customWidth="1"/>
    <col min="11483" max="11523" width="11.42578125" style="242"/>
    <col min="11524" max="11524" width="4.42578125" style="242" customWidth="1"/>
    <col min="11525" max="11525" width="21.7109375" style="242" customWidth="1"/>
    <col min="11526" max="11526" width="16.28515625" style="242" customWidth="1"/>
    <col min="11527" max="11527" width="19.140625" style="242" customWidth="1"/>
    <col min="11528" max="11528" width="15.5703125" style="242" bestFit="1" customWidth="1"/>
    <col min="11529" max="11727" width="11.42578125" style="242"/>
    <col min="11728" max="11728" width="0.85546875" style="242" customWidth="1"/>
    <col min="11729" max="11729" width="30.85546875" style="242" customWidth="1"/>
    <col min="11730" max="11730" width="17.7109375" style="242" customWidth="1"/>
    <col min="11731" max="11731" width="6" style="242" bestFit="1" customWidth="1"/>
    <col min="11732" max="11732" width="17.7109375" style="242" customWidth="1"/>
    <col min="11733" max="11733" width="5.7109375" style="242" customWidth="1"/>
    <col min="11734" max="11734" width="18.7109375" style="242" customWidth="1"/>
    <col min="11735" max="11735" width="0.85546875" style="242" customWidth="1"/>
    <col min="11736" max="11738" width="12" style="242" customWidth="1"/>
    <col min="11739" max="11779" width="11.42578125" style="242"/>
    <col min="11780" max="11780" width="4.42578125" style="242" customWidth="1"/>
    <col min="11781" max="11781" width="21.7109375" style="242" customWidth="1"/>
    <col min="11782" max="11782" width="16.28515625" style="242" customWidth="1"/>
    <col min="11783" max="11783" width="19.140625" style="242" customWidth="1"/>
    <col min="11784" max="11784" width="15.5703125" style="242" bestFit="1" customWidth="1"/>
    <col min="11785" max="11983" width="11.42578125" style="242"/>
    <col min="11984" max="11984" width="0.85546875" style="242" customWidth="1"/>
    <col min="11985" max="11985" width="30.85546875" style="242" customWidth="1"/>
    <col min="11986" max="11986" width="17.7109375" style="242" customWidth="1"/>
    <col min="11987" max="11987" width="6" style="242" bestFit="1" customWidth="1"/>
    <col min="11988" max="11988" width="17.7109375" style="242" customWidth="1"/>
    <col min="11989" max="11989" width="5.7109375" style="242" customWidth="1"/>
    <col min="11990" max="11990" width="18.7109375" style="242" customWidth="1"/>
    <col min="11991" max="11991" width="0.85546875" style="242" customWidth="1"/>
    <col min="11992" max="11994" width="12" style="242" customWidth="1"/>
    <col min="11995" max="12035" width="11.42578125" style="242"/>
    <col min="12036" max="12036" width="4.42578125" style="242" customWidth="1"/>
    <col min="12037" max="12037" width="21.7109375" style="242" customWidth="1"/>
    <col min="12038" max="12038" width="16.28515625" style="242" customWidth="1"/>
    <col min="12039" max="12039" width="19.140625" style="242" customWidth="1"/>
    <col min="12040" max="12040" width="15.5703125" style="242" bestFit="1" customWidth="1"/>
    <col min="12041" max="12239" width="11.42578125" style="242"/>
    <col min="12240" max="12240" width="0.85546875" style="242" customWidth="1"/>
    <col min="12241" max="12241" width="30.85546875" style="242" customWidth="1"/>
    <col min="12242" max="12242" width="17.7109375" style="242" customWidth="1"/>
    <col min="12243" max="12243" width="6" style="242" bestFit="1" customWidth="1"/>
    <col min="12244" max="12244" width="17.7109375" style="242" customWidth="1"/>
    <col min="12245" max="12245" width="5.7109375" style="242" customWidth="1"/>
    <col min="12246" max="12246" width="18.7109375" style="242" customWidth="1"/>
    <col min="12247" max="12247" width="0.85546875" style="242" customWidth="1"/>
    <col min="12248" max="12250" width="12" style="242" customWidth="1"/>
    <col min="12251" max="12291" width="11.42578125" style="242"/>
    <col min="12292" max="12292" width="4.42578125" style="242" customWidth="1"/>
    <col min="12293" max="12293" width="21.7109375" style="242" customWidth="1"/>
    <col min="12294" max="12294" width="16.28515625" style="242" customWidth="1"/>
    <col min="12295" max="12295" width="19.140625" style="242" customWidth="1"/>
    <col min="12296" max="12296" width="15.5703125" style="242" bestFit="1" customWidth="1"/>
    <col min="12297" max="12495" width="11.42578125" style="242"/>
    <col min="12496" max="12496" width="0.85546875" style="242" customWidth="1"/>
    <col min="12497" max="12497" width="30.85546875" style="242" customWidth="1"/>
    <col min="12498" max="12498" width="17.7109375" style="242" customWidth="1"/>
    <col min="12499" max="12499" width="6" style="242" bestFit="1" customWidth="1"/>
    <col min="12500" max="12500" width="17.7109375" style="242" customWidth="1"/>
    <col min="12501" max="12501" width="5.7109375" style="242" customWidth="1"/>
    <col min="12502" max="12502" width="18.7109375" style="242" customWidth="1"/>
    <col min="12503" max="12503" width="0.85546875" style="242" customWidth="1"/>
    <col min="12504" max="12506" width="12" style="242" customWidth="1"/>
    <col min="12507" max="12547" width="11.42578125" style="242"/>
    <col min="12548" max="12548" width="4.42578125" style="242" customWidth="1"/>
    <col min="12549" max="12549" width="21.7109375" style="242" customWidth="1"/>
    <col min="12550" max="12550" width="16.28515625" style="242" customWidth="1"/>
    <col min="12551" max="12551" width="19.140625" style="242" customWidth="1"/>
    <col min="12552" max="12552" width="15.5703125" style="242" bestFit="1" customWidth="1"/>
    <col min="12553" max="12751" width="11.42578125" style="242"/>
    <col min="12752" max="12752" width="0.85546875" style="242" customWidth="1"/>
    <col min="12753" max="12753" width="30.85546875" style="242" customWidth="1"/>
    <col min="12754" max="12754" width="17.7109375" style="242" customWidth="1"/>
    <col min="12755" max="12755" width="6" style="242" bestFit="1" customWidth="1"/>
    <col min="12756" max="12756" width="17.7109375" style="242" customWidth="1"/>
    <col min="12757" max="12757" width="5.7109375" style="242" customWidth="1"/>
    <col min="12758" max="12758" width="18.7109375" style="242" customWidth="1"/>
    <col min="12759" max="12759" width="0.85546875" style="242" customWidth="1"/>
    <col min="12760" max="12762" width="12" style="242" customWidth="1"/>
    <col min="12763" max="12803" width="11.42578125" style="242"/>
    <col min="12804" max="12804" width="4.42578125" style="242" customWidth="1"/>
    <col min="12805" max="12805" width="21.7109375" style="242" customWidth="1"/>
    <col min="12806" max="12806" width="16.28515625" style="242" customWidth="1"/>
    <col min="12807" max="12807" width="19.140625" style="242" customWidth="1"/>
    <col min="12808" max="12808" width="15.5703125" style="242" bestFit="1" customWidth="1"/>
    <col min="12809" max="13007" width="11.42578125" style="242"/>
    <col min="13008" max="13008" width="0.85546875" style="242" customWidth="1"/>
    <col min="13009" max="13009" width="30.85546875" style="242" customWidth="1"/>
    <col min="13010" max="13010" width="17.7109375" style="242" customWidth="1"/>
    <col min="13011" max="13011" width="6" style="242" bestFit="1" customWidth="1"/>
    <col min="13012" max="13012" width="17.7109375" style="242" customWidth="1"/>
    <col min="13013" max="13013" width="5.7109375" style="242" customWidth="1"/>
    <col min="13014" max="13014" width="18.7109375" style="242" customWidth="1"/>
    <col min="13015" max="13015" width="0.85546875" style="242" customWidth="1"/>
    <col min="13016" max="13018" width="12" style="242" customWidth="1"/>
    <col min="13019" max="13059" width="11.42578125" style="242"/>
    <col min="13060" max="13060" width="4.42578125" style="242" customWidth="1"/>
    <col min="13061" max="13061" width="21.7109375" style="242" customWidth="1"/>
    <col min="13062" max="13062" width="16.28515625" style="242" customWidth="1"/>
    <col min="13063" max="13063" width="19.140625" style="242" customWidth="1"/>
    <col min="13064" max="13064" width="15.5703125" style="242" bestFit="1" customWidth="1"/>
    <col min="13065" max="13263" width="11.42578125" style="242"/>
    <col min="13264" max="13264" width="0.85546875" style="242" customWidth="1"/>
    <col min="13265" max="13265" width="30.85546875" style="242" customWidth="1"/>
    <col min="13266" max="13266" width="17.7109375" style="242" customWidth="1"/>
    <col min="13267" max="13267" width="6" style="242" bestFit="1" customWidth="1"/>
    <col min="13268" max="13268" width="17.7109375" style="242" customWidth="1"/>
    <col min="13269" max="13269" width="5.7109375" style="242" customWidth="1"/>
    <col min="13270" max="13270" width="18.7109375" style="242" customWidth="1"/>
    <col min="13271" max="13271" width="0.85546875" style="242" customWidth="1"/>
    <col min="13272" max="13274" width="12" style="242" customWidth="1"/>
    <col min="13275" max="13315" width="11.42578125" style="242"/>
    <col min="13316" max="13316" width="4.42578125" style="242" customWidth="1"/>
    <col min="13317" max="13317" width="21.7109375" style="242" customWidth="1"/>
    <col min="13318" max="13318" width="16.28515625" style="242" customWidth="1"/>
    <col min="13319" max="13319" width="19.140625" style="242" customWidth="1"/>
    <col min="13320" max="13320" width="15.5703125" style="242" bestFit="1" customWidth="1"/>
    <col min="13321" max="13519" width="11.42578125" style="242"/>
    <col min="13520" max="13520" width="0.85546875" style="242" customWidth="1"/>
    <col min="13521" max="13521" width="30.85546875" style="242" customWidth="1"/>
    <col min="13522" max="13522" width="17.7109375" style="242" customWidth="1"/>
    <col min="13523" max="13523" width="6" style="242" bestFit="1" customWidth="1"/>
    <col min="13524" max="13524" width="17.7109375" style="242" customWidth="1"/>
    <col min="13525" max="13525" width="5.7109375" style="242" customWidth="1"/>
    <col min="13526" max="13526" width="18.7109375" style="242" customWidth="1"/>
    <col min="13527" max="13527" width="0.85546875" style="242" customWidth="1"/>
    <col min="13528" max="13530" width="12" style="242" customWidth="1"/>
    <col min="13531" max="13571" width="11.42578125" style="242"/>
    <col min="13572" max="13572" width="4.42578125" style="242" customWidth="1"/>
    <col min="13573" max="13573" width="21.7109375" style="242" customWidth="1"/>
    <col min="13574" max="13574" width="16.28515625" style="242" customWidth="1"/>
    <col min="13575" max="13575" width="19.140625" style="242" customWidth="1"/>
    <col min="13576" max="13576" width="15.5703125" style="242" bestFit="1" customWidth="1"/>
    <col min="13577" max="13775" width="11.42578125" style="242"/>
    <col min="13776" max="13776" width="0.85546875" style="242" customWidth="1"/>
    <col min="13777" max="13777" width="30.85546875" style="242" customWidth="1"/>
    <col min="13778" max="13778" width="17.7109375" style="242" customWidth="1"/>
    <col min="13779" max="13779" width="6" style="242" bestFit="1" customWidth="1"/>
    <col min="13780" max="13780" width="17.7109375" style="242" customWidth="1"/>
    <col min="13781" max="13781" width="5.7109375" style="242" customWidth="1"/>
    <col min="13782" max="13782" width="18.7109375" style="242" customWidth="1"/>
    <col min="13783" max="13783" width="0.85546875" style="242" customWidth="1"/>
    <col min="13784" max="13786" width="12" style="242" customWidth="1"/>
    <col min="13787" max="13827" width="11.42578125" style="242"/>
    <col min="13828" max="13828" width="4.42578125" style="242" customWidth="1"/>
    <col min="13829" max="13829" width="21.7109375" style="242" customWidth="1"/>
    <col min="13830" max="13830" width="16.28515625" style="242" customWidth="1"/>
    <col min="13831" max="13831" width="19.140625" style="242" customWidth="1"/>
    <col min="13832" max="13832" width="15.5703125" style="242" bestFit="1" customWidth="1"/>
    <col min="13833" max="14031" width="11.42578125" style="242"/>
    <col min="14032" max="14032" width="0.85546875" style="242" customWidth="1"/>
    <col min="14033" max="14033" width="30.85546875" style="242" customWidth="1"/>
    <col min="14034" max="14034" width="17.7109375" style="242" customWidth="1"/>
    <col min="14035" max="14035" width="6" style="242" bestFit="1" customWidth="1"/>
    <col min="14036" max="14036" width="17.7109375" style="242" customWidth="1"/>
    <col min="14037" max="14037" width="5.7109375" style="242" customWidth="1"/>
    <col min="14038" max="14038" width="18.7109375" style="242" customWidth="1"/>
    <col min="14039" max="14039" width="0.85546875" style="242" customWidth="1"/>
    <col min="14040" max="14042" width="12" style="242" customWidth="1"/>
    <col min="14043" max="14083" width="11.42578125" style="242"/>
    <col min="14084" max="14084" width="4.42578125" style="242" customWidth="1"/>
    <col min="14085" max="14085" width="21.7109375" style="242" customWidth="1"/>
    <col min="14086" max="14086" width="16.28515625" style="242" customWidth="1"/>
    <col min="14087" max="14087" width="19.140625" style="242" customWidth="1"/>
    <col min="14088" max="14088" width="15.5703125" style="242" bestFit="1" customWidth="1"/>
    <col min="14089" max="14287" width="11.42578125" style="242"/>
    <col min="14288" max="14288" width="0.85546875" style="242" customWidth="1"/>
    <col min="14289" max="14289" width="30.85546875" style="242" customWidth="1"/>
    <col min="14290" max="14290" width="17.7109375" style="242" customWidth="1"/>
    <col min="14291" max="14291" width="6" style="242" bestFit="1" customWidth="1"/>
    <col min="14292" max="14292" width="17.7109375" style="242" customWidth="1"/>
    <col min="14293" max="14293" width="5.7109375" style="242" customWidth="1"/>
    <col min="14294" max="14294" width="18.7109375" style="242" customWidth="1"/>
    <col min="14295" max="14295" width="0.85546875" style="242" customWidth="1"/>
    <col min="14296" max="14298" width="12" style="242" customWidth="1"/>
    <col min="14299" max="14339" width="11.42578125" style="242"/>
    <col min="14340" max="14340" width="4.42578125" style="242" customWidth="1"/>
    <col min="14341" max="14341" width="21.7109375" style="242" customWidth="1"/>
    <col min="14342" max="14342" width="16.28515625" style="242" customWidth="1"/>
    <col min="14343" max="14343" width="19.140625" style="242" customWidth="1"/>
    <col min="14344" max="14344" width="15.5703125" style="242" bestFit="1" customWidth="1"/>
    <col min="14345" max="14543" width="11.42578125" style="242"/>
    <col min="14544" max="14544" width="0.85546875" style="242" customWidth="1"/>
    <col min="14545" max="14545" width="30.85546875" style="242" customWidth="1"/>
    <col min="14546" max="14546" width="17.7109375" style="242" customWidth="1"/>
    <col min="14547" max="14547" width="6" style="242" bestFit="1" customWidth="1"/>
    <col min="14548" max="14548" width="17.7109375" style="242" customWidth="1"/>
    <col min="14549" max="14549" width="5.7109375" style="242" customWidth="1"/>
    <col min="14550" max="14550" width="18.7109375" style="242" customWidth="1"/>
    <col min="14551" max="14551" width="0.85546875" style="242" customWidth="1"/>
    <col min="14552" max="14554" width="12" style="242" customWidth="1"/>
    <col min="14555" max="14595" width="11.42578125" style="242"/>
    <col min="14596" max="14596" width="4.42578125" style="242" customWidth="1"/>
    <col min="14597" max="14597" width="21.7109375" style="242" customWidth="1"/>
    <col min="14598" max="14598" width="16.28515625" style="242" customWidth="1"/>
    <col min="14599" max="14599" width="19.140625" style="242" customWidth="1"/>
    <col min="14600" max="14600" width="15.5703125" style="242" bestFit="1" customWidth="1"/>
    <col min="14601" max="14799" width="11.42578125" style="242"/>
    <col min="14800" max="14800" width="0.85546875" style="242" customWidth="1"/>
    <col min="14801" max="14801" width="30.85546875" style="242" customWidth="1"/>
    <col min="14802" max="14802" width="17.7109375" style="242" customWidth="1"/>
    <col min="14803" max="14803" width="6" style="242" bestFit="1" customWidth="1"/>
    <col min="14804" max="14804" width="17.7109375" style="242" customWidth="1"/>
    <col min="14805" max="14805" width="5.7109375" style="242" customWidth="1"/>
    <col min="14806" max="14806" width="18.7109375" style="242" customWidth="1"/>
    <col min="14807" max="14807" width="0.85546875" style="242" customWidth="1"/>
    <col min="14808" max="14810" width="12" style="242" customWidth="1"/>
    <col min="14811" max="14851" width="11.42578125" style="242"/>
    <col min="14852" max="14852" width="4.42578125" style="242" customWidth="1"/>
    <col min="14853" max="14853" width="21.7109375" style="242" customWidth="1"/>
    <col min="14854" max="14854" width="16.28515625" style="242" customWidth="1"/>
    <col min="14855" max="14855" width="19.140625" style="242" customWidth="1"/>
    <col min="14856" max="14856" width="15.5703125" style="242" bestFit="1" customWidth="1"/>
    <col min="14857" max="15055" width="11.42578125" style="242"/>
    <col min="15056" max="15056" width="0.85546875" style="242" customWidth="1"/>
    <col min="15057" max="15057" width="30.85546875" style="242" customWidth="1"/>
    <col min="15058" max="15058" width="17.7109375" style="242" customWidth="1"/>
    <col min="15059" max="15059" width="6" style="242" bestFit="1" customWidth="1"/>
    <col min="15060" max="15060" width="17.7109375" style="242" customWidth="1"/>
    <col min="15061" max="15061" width="5.7109375" style="242" customWidth="1"/>
    <col min="15062" max="15062" width="18.7109375" style="242" customWidth="1"/>
    <col min="15063" max="15063" width="0.85546875" style="242" customWidth="1"/>
    <col min="15064" max="15066" width="12" style="242" customWidth="1"/>
    <col min="15067" max="15107" width="11.42578125" style="242"/>
    <col min="15108" max="15108" width="4.42578125" style="242" customWidth="1"/>
    <col min="15109" max="15109" width="21.7109375" style="242" customWidth="1"/>
    <col min="15110" max="15110" width="16.28515625" style="242" customWidth="1"/>
    <col min="15111" max="15111" width="19.140625" style="242" customWidth="1"/>
    <col min="15112" max="15112" width="15.5703125" style="242" bestFit="1" customWidth="1"/>
    <col min="15113" max="15311" width="11.42578125" style="242"/>
    <col min="15312" max="15312" width="0.85546875" style="242" customWidth="1"/>
    <col min="15313" max="15313" width="30.85546875" style="242" customWidth="1"/>
    <col min="15314" max="15314" width="17.7109375" style="242" customWidth="1"/>
    <col min="15315" max="15315" width="6" style="242" bestFit="1" customWidth="1"/>
    <col min="15316" max="15316" width="17.7109375" style="242" customWidth="1"/>
    <col min="15317" max="15317" width="5.7109375" style="242" customWidth="1"/>
    <col min="15318" max="15318" width="18.7109375" style="242" customWidth="1"/>
    <col min="15319" max="15319" width="0.85546875" style="242" customWidth="1"/>
    <col min="15320" max="15322" width="12" style="242" customWidth="1"/>
    <col min="15323" max="15363" width="11.42578125" style="242"/>
    <col min="15364" max="15364" width="4.42578125" style="242" customWidth="1"/>
    <col min="15365" max="15365" width="21.7109375" style="242" customWidth="1"/>
    <col min="15366" max="15366" width="16.28515625" style="242" customWidth="1"/>
    <col min="15367" max="15367" width="19.140625" style="242" customWidth="1"/>
    <col min="15368" max="15368" width="15.5703125" style="242" bestFit="1" customWidth="1"/>
    <col min="15369" max="15567" width="11.42578125" style="242"/>
    <col min="15568" max="15568" width="0.85546875" style="242" customWidth="1"/>
    <col min="15569" max="15569" width="30.85546875" style="242" customWidth="1"/>
    <col min="15570" max="15570" width="17.7109375" style="242" customWidth="1"/>
    <col min="15571" max="15571" width="6" style="242" bestFit="1" customWidth="1"/>
    <col min="15572" max="15572" width="17.7109375" style="242" customWidth="1"/>
    <col min="15573" max="15573" width="5.7109375" style="242" customWidth="1"/>
    <col min="15574" max="15574" width="18.7109375" style="242" customWidth="1"/>
    <col min="15575" max="15575" width="0.85546875" style="242" customWidth="1"/>
    <col min="15576" max="15578" width="12" style="242" customWidth="1"/>
    <col min="15579" max="15619" width="11.42578125" style="242"/>
    <col min="15620" max="15620" width="4.42578125" style="242" customWidth="1"/>
    <col min="15621" max="15621" width="21.7109375" style="242" customWidth="1"/>
    <col min="15622" max="15622" width="16.28515625" style="242" customWidth="1"/>
    <col min="15623" max="15623" width="19.140625" style="242" customWidth="1"/>
    <col min="15624" max="15624" width="15.5703125" style="242" bestFit="1" customWidth="1"/>
    <col min="15625" max="15823" width="11.42578125" style="242"/>
    <col min="15824" max="15824" width="0.85546875" style="242" customWidth="1"/>
    <col min="15825" max="15825" width="30.85546875" style="242" customWidth="1"/>
    <col min="15826" max="15826" width="17.7109375" style="242" customWidth="1"/>
    <col min="15827" max="15827" width="6" style="242" bestFit="1" customWidth="1"/>
    <col min="15828" max="15828" width="17.7109375" style="242" customWidth="1"/>
    <col min="15829" max="15829" width="5.7109375" style="242" customWidth="1"/>
    <col min="15830" max="15830" width="18.7109375" style="242" customWidth="1"/>
    <col min="15831" max="15831" width="0.85546875" style="242" customWidth="1"/>
    <col min="15832" max="15834" width="12" style="242" customWidth="1"/>
    <col min="15835" max="15875" width="11.42578125" style="242"/>
    <col min="15876" max="15876" width="4.42578125" style="242" customWidth="1"/>
    <col min="15877" max="15877" width="21.7109375" style="242" customWidth="1"/>
    <col min="15878" max="15878" width="16.28515625" style="242" customWidth="1"/>
    <col min="15879" max="15879" width="19.140625" style="242" customWidth="1"/>
    <col min="15880" max="15880" width="15.5703125" style="242" bestFit="1" customWidth="1"/>
    <col min="15881" max="16079" width="11.42578125" style="242"/>
    <col min="16080" max="16080" width="0.85546875" style="242" customWidth="1"/>
    <col min="16081" max="16081" width="30.85546875" style="242" customWidth="1"/>
    <col min="16082" max="16082" width="17.7109375" style="242" customWidth="1"/>
    <col min="16083" max="16083" width="6" style="242" bestFit="1" customWidth="1"/>
    <col min="16084" max="16084" width="17.7109375" style="242" customWidth="1"/>
    <col min="16085" max="16085" width="5.7109375" style="242" customWidth="1"/>
    <col min="16086" max="16086" width="18.7109375" style="242" customWidth="1"/>
    <col min="16087" max="16087" width="0.85546875" style="242" customWidth="1"/>
    <col min="16088" max="16090" width="12" style="242" customWidth="1"/>
    <col min="16091" max="16131" width="11.42578125" style="242"/>
    <col min="16132" max="16132" width="4.42578125" style="242" customWidth="1"/>
    <col min="16133" max="16133" width="21.7109375" style="242" customWidth="1"/>
    <col min="16134" max="16134" width="16.28515625" style="242" customWidth="1"/>
    <col min="16135" max="16135" width="19.140625" style="242" customWidth="1"/>
    <col min="16136" max="16136" width="15.5703125" style="242" bestFit="1" customWidth="1"/>
    <col min="16137" max="16335" width="11.42578125" style="242"/>
    <col min="16336" max="16336" width="0.85546875" style="242" customWidth="1"/>
    <col min="16337" max="16337" width="30.85546875" style="242" customWidth="1"/>
    <col min="16338" max="16338" width="17.7109375" style="242" customWidth="1"/>
    <col min="16339" max="16339" width="6" style="242" bestFit="1" customWidth="1"/>
    <col min="16340" max="16340" width="17.7109375" style="242" customWidth="1"/>
    <col min="16341" max="16341" width="5.7109375" style="242" customWidth="1"/>
    <col min="16342" max="16342" width="18.7109375" style="242" customWidth="1"/>
    <col min="16343" max="16343" width="0.85546875" style="242" customWidth="1"/>
    <col min="16344" max="16346" width="12" style="242" customWidth="1"/>
    <col min="16347" max="16384" width="11.42578125" style="242"/>
  </cols>
  <sheetData>
    <row r="1" spans="1:14" s="237" customFormat="1" ht="18.75" thickBot="1" x14ac:dyDescent="0.4">
      <c r="B1" s="646"/>
      <c r="C1" s="646"/>
      <c r="D1" s="646"/>
      <c r="E1" s="646"/>
      <c r="F1" s="646"/>
    </row>
    <row r="2" spans="1:14" s="11" customFormat="1" ht="29.25" thickTop="1" x14ac:dyDescent="0.55000000000000004">
      <c r="B2" s="641" t="s">
        <v>213</v>
      </c>
      <c r="C2" s="642"/>
      <c r="D2" s="642"/>
      <c r="E2" s="642"/>
      <c r="F2" s="643"/>
      <c r="G2" s="321"/>
      <c r="H2" s="322"/>
      <c r="I2" s="322"/>
      <c r="J2" s="322"/>
      <c r="K2" s="322"/>
      <c r="L2" s="322"/>
      <c r="M2" s="322"/>
      <c r="N2" s="322"/>
    </row>
    <row r="3" spans="1:14" s="11" customFormat="1" ht="18.75" customHeight="1" x14ac:dyDescent="0.35">
      <c r="B3" s="351"/>
      <c r="C3" s="644" t="s">
        <v>245</v>
      </c>
      <c r="D3" s="644"/>
      <c r="E3" s="644"/>
      <c r="F3" s="645"/>
      <c r="G3" s="12"/>
      <c r="H3" s="9"/>
      <c r="I3" s="13"/>
      <c r="J3" s="13"/>
      <c r="K3" s="13"/>
      <c r="L3" s="14"/>
      <c r="M3" s="13"/>
      <c r="N3" s="323"/>
    </row>
    <row r="4" spans="1:14" s="11" customFormat="1" x14ac:dyDescent="0.35">
      <c r="B4" s="352"/>
      <c r="C4" s="15"/>
      <c r="D4" s="325" t="s">
        <v>231</v>
      </c>
      <c r="E4" s="325"/>
      <c r="F4" s="353"/>
      <c r="G4" s="15"/>
      <c r="H4" s="15"/>
      <c r="I4" s="15"/>
      <c r="J4" s="15"/>
      <c r="K4" s="15"/>
      <c r="L4" s="15"/>
      <c r="M4" s="15"/>
      <c r="N4" s="15"/>
    </row>
    <row r="5" spans="1:14" s="20" customFormat="1" ht="14.25" customHeight="1" x14ac:dyDescent="0.35">
      <c r="B5" s="354"/>
      <c r="C5" s="238"/>
      <c r="D5" s="238"/>
      <c r="E5" s="238"/>
      <c r="F5" s="355"/>
      <c r="G5" s="238"/>
    </row>
    <row r="6" spans="1:14" ht="20.25" x14ac:dyDescent="0.35">
      <c r="B6" s="356"/>
      <c r="C6" s="358"/>
      <c r="D6" s="358"/>
      <c r="E6" s="358"/>
      <c r="F6" s="357"/>
      <c r="G6" s="241"/>
    </row>
    <row r="7" spans="1:14" ht="20.25" customHeight="1" thickBot="1" x14ac:dyDescent="0.4">
      <c r="B7" s="359"/>
      <c r="C7" s="360" t="s">
        <v>14865</v>
      </c>
      <c r="D7" s="653" t="s">
        <v>14866</v>
      </c>
      <c r="E7" s="653"/>
      <c r="F7" s="654"/>
      <c r="G7" s="324"/>
    </row>
    <row r="8" spans="1:14" ht="6" customHeight="1" thickTop="1" thickBot="1" x14ac:dyDescent="0.4">
      <c r="B8" s="240"/>
      <c r="C8" s="240"/>
      <c r="D8" s="240"/>
      <c r="E8" s="240"/>
      <c r="F8" s="240"/>
      <c r="G8" s="241"/>
    </row>
    <row r="9" spans="1:14" s="244" customFormat="1" ht="20.25" customHeight="1" x14ac:dyDescent="0.35">
      <c r="A9" s="243"/>
      <c r="B9" s="240"/>
      <c r="C9" s="658" t="s">
        <v>246</v>
      </c>
      <c r="D9" s="659"/>
      <c r="E9" s="659"/>
      <c r="F9" s="660"/>
      <c r="G9" s="241"/>
      <c r="H9" s="239"/>
    </row>
    <row r="10" spans="1:14" s="244" customFormat="1" ht="18" customHeight="1" x14ac:dyDescent="0.35">
      <c r="A10" s="243"/>
      <c r="B10" s="240"/>
      <c r="C10" s="656" t="s">
        <v>128</v>
      </c>
      <c r="D10" s="651"/>
      <c r="E10" s="651"/>
      <c r="F10" s="657"/>
      <c r="G10" s="241"/>
      <c r="H10" s="239"/>
    </row>
    <row r="11" spans="1:14" s="244" customFormat="1" ht="39.75" customHeight="1" x14ac:dyDescent="0.35">
      <c r="A11" s="243"/>
      <c r="B11" s="240"/>
      <c r="C11" s="364" t="s">
        <v>215</v>
      </c>
      <c r="D11" s="345" t="s">
        <v>247</v>
      </c>
      <c r="E11" s="345" t="s">
        <v>248</v>
      </c>
      <c r="F11" s="365" t="s">
        <v>249</v>
      </c>
      <c r="G11" s="241"/>
      <c r="H11" s="239"/>
    </row>
    <row r="12" spans="1:14" ht="9" customHeight="1" x14ac:dyDescent="0.35">
      <c r="B12" s="240"/>
      <c r="C12" s="667" t="s">
        <v>216</v>
      </c>
      <c r="D12" s="661"/>
      <c r="E12" s="661"/>
      <c r="F12" s="664">
        <f>+D12-E12</f>
        <v>0</v>
      </c>
      <c r="G12" s="245"/>
    </row>
    <row r="13" spans="1:14" ht="9" customHeight="1" x14ac:dyDescent="0.35">
      <c r="B13" s="240"/>
      <c r="C13" s="667"/>
      <c r="D13" s="662"/>
      <c r="E13" s="662"/>
      <c r="F13" s="665"/>
      <c r="G13" s="245"/>
    </row>
    <row r="14" spans="1:14" ht="9" customHeight="1" x14ac:dyDescent="0.35">
      <c r="B14" s="240"/>
      <c r="C14" s="667"/>
      <c r="D14" s="662"/>
      <c r="E14" s="662"/>
      <c r="F14" s="665"/>
      <c r="G14" s="245"/>
    </row>
    <row r="15" spans="1:14" ht="9" customHeight="1" x14ac:dyDescent="0.35">
      <c r="B15" s="240"/>
      <c r="C15" s="667"/>
      <c r="D15" s="663"/>
      <c r="E15" s="663"/>
      <c r="F15" s="666"/>
      <c r="G15" s="245"/>
    </row>
    <row r="16" spans="1:14" s="244" customFormat="1" ht="9" customHeight="1" x14ac:dyDescent="0.35">
      <c r="A16" s="243"/>
      <c r="B16" s="240"/>
      <c r="C16" s="667" t="s">
        <v>217</v>
      </c>
      <c r="D16" s="661"/>
      <c r="E16" s="661"/>
      <c r="F16" s="664">
        <f t="shared" ref="F16" si="0">+D16-E16</f>
        <v>0</v>
      </c>
      <c r="G16" s="245"/>
      <c r="H16" s="239"/>
    </row>
    <row r="17" spans="1:9" s="244" customFormat="1" ht="9" customHeight="1" x14ac:dyDescent="0.35">
      <c r="A17" s="243"/>
      <c r="B17" s="240"/>
      <c r="C17" s="667"/>
      <c r="D17" s="662"/>
      <c r="E17" s="662"/>
      <c r="F17" s="665"/>
      <c r="G17" s="245"/>
      <c r="H17" s="239"/>
    </row>
    <row r="18" spans="1:9" ht="9" customHeight="1" x14ac:dyDescent="0.35">
      <c r="B18" s="240"/>
      <c r="C18" s="667"/>
      <c r="D18" s="662"/>
      <c r="E18" s="662"/>
      <c r="F18" s="665"/>
      <c r="G18" s="245"/>
    </row>
    <row r="19" spans="1:9" ht="9" customHeight="1" x14ac:dyDescent="0.35">
      <c r="B19" s="240"/>
      <c r="C19" s="667"/>
      <c r="D19" s="663"/>
      <c r="E19" s="663"/>
      <c r="F19" s="666"/>
      <c r="G19" s="245"/>
    </row>
    <row r="20" spans="1:9" s="244" customFormat="1" ht="9" customHeight="1" x14ac:dyDescent="0.35">
      <c r="A20" s="243"/>
      <c r="B20" s="240"/>
      <c r="C20" s="667" t="s">
        <v>218</v>
      </c>
      <c r="D20" s="661"/>
      <c r="E20" s="661"/>
      <c r="F20" s="664">
        <f t="shared" ref="F20" si="1">+D20-E20</f>
        <v>0</v>
      </c>
      <c r="G20" s="245"/>
      <c r="H20" s="239"/>
    </row>
    <row r="21" spans="1:9" ht="9" customHeight="1" x14ac:dyDescent="0.35">
      <c r="B21" s="240"/>
      <c r="C21" s="667"/>
      <c r="D21" s="662"/>
      <c r="E21" s="662"/>
      <c r="F21" s="665"/>
      <c r="G21" s="245"/>
    </row>
    <row r="22" spans="1:9" ht="9" customHeight="1" x14ac:dyDescent="0.35">
      <c r="B22" s="240"/>
      <c r="C22" s="667"/>
      <c r="D22" s="662"/>
      <c r="E22" s="662"/>
      <c r="F22" s="665"/>
      <c r="G22" s="245"/>
    </row>
    <row r="23" spans="1:9" ht="9" customHeight="1" x14ac:dyDescent="0.35">
      <c r="B23" s="240"/>
      <c r="C23" s="667"/>
      <c r="D23" s="663"/>
      <c r="E23" s="663"/>
      <c r="F23" s="666"/>
      <c r="G23" s="245"/>
    </row>
    <row r="24" spans="1:9" s="244" customFormat="1" ht="9" customHeight="1" x14ac:dyDescent="0.35">
      <c r="A24" s="243"/>
      <c r="B24" s="240"/>
      <c r="C24" s="667" t="s">
        <v>219</v>
      </c>
      <c r="D24" s="661"/>
      <c r="E24" s="661"/>
      <c r="F24" s="664">
        <f t="shared" ref="F24" si="2">+D24-E24</f>
        <v>0</v>
      </c>
      <c r="G24" s="245"/>
      <c r="H24" s="239"/>
      <c r="I24" s="246"/>
    </row>
    <row r="25" spans="1:9" s="244" customFormat="1" ht="9" customHeight="1" x14ac:dyDescent="0.35">
      <c r="A25" s="243"/>
      <c r="B25" s="240"/>
      <c r="C25" s="667"/>
      <c r="D25" s="662"/>
      <c r="E25" s="662"/>
      <c r="F25" s="665"/>
      <c r="G25" s="245"/>
      <c r="H25" s="239"/>
      <c r="I25" s="246"/>
    </row>
    <row r="26" spans="1:9" ht="9" customHeight="1" x14ac:dyDescent="0.35">
      <c r="B26" s="240"/>
      <c r="C26" s="667"/>
      <c r="D26" s="662"/>
      <c r="E26" s="662"/>
      <c r="F26" s="665"/>
      <c r="G26" s="245"/>
    </row>
    <row r="27" spans="1:9" ht="9" customHeight="1" x14ac:dyDescent="0.35">
      <c r="B27" s="240"/>
      <c r="C27" s="667"/>
      <c r="D27" s="663"/>
      <c r="E27" s="663"/>
      <c r="F27" s="666"/>
      <c r="G27" s="245"/>
    </row>
    <row r="28" spans="1:9" s="244" customFormat="1" ht="30" customHeight="1" x14ac:dyDescent="0.35">
      <c r="A28" s="243"/>
      <c r="B28" s="240"/>
      <c r="C28" s="366" t="s">
        <v>251</v>
      </c>
      <c r="D28" s="348">
        <f>SUM(D12:D27)</f>
        <v>0</v>
      </c>
      <c r="E28" s="348">
        <f>SUM(E12:E27)</f>
        <v>0</v>
      </c>
      <c r="F28" s="367">
        <f>SUM(F12:F27)</f>
        <v>0</v>
      </c>
      <c r="G28" s="362"/>
      <c r="H28" s="239"/>
    </row>
    <row r="29" spans="1:9" ht="5.25" customHeight="1" x14ac:dyDescent="0.35">
      <c r="B29" s="240"/>
      <c r="C29" s="368"/>
      <c r="D29" s="363"/>
      <c r="E29" s="363"/>
      <c r="F29" s="369"/>
      <c r="G29" s="241"/>
    </row>
    <row r="30" spans="1:9" s="244" customFormat="1" ht="6.75" customHeight="1" x14ac:dyDescent="0.35">
      <c r="A30" s="243"/>
      <c r="B30" s="240"/>
      <c r="C30" s="667" t="s">
        <v>250</v>
      </c>
      <c r="D30" s="661"/>
      <c r="E30" s="661"/>
      <c r="F30" s="664">
        <f>+D30-E30</f>
        <v>0</v>
      </c>
      <c r="G30" s="245"/>
      <c r="H30" s="239"/>
      <c r="I30" s="246"/>
    </row>
    <row r="31" spans="1:9" s="244" customFormat="1" ht="6.75" customHeight="1" x14ac:dyDescent="0.35">
      <c r="A31" s="243"/>
      <c r="B31" s="240"/>
      <c r="C31" s="667"/>
      <c r="D31" s="662"/>
      <c r="E31" s="662"/>
      <c r="F31" s="665"/>
      <c r="G31" s="245"/>
      <c r="H31" s="239"/>
      <c r="I31" s="246"/>
    </row>
    <row r="32" spans="1:9" ht="6.75" customHeight="1" x14ac:dyDescent="0.35">
      <c r="B32" s="240"/>
      <c r="C32" s="667"/>
      <c r="D32" s="662"/>
      <c r="E32" s="662"/>
      <c r="F32" s="665"/>
      <c r="G32" s="245"/>
    </row>
    <row r="33" spans="2:13" ht="6.75" customHeight="1" x14ac:dyDescent="0.35">
      <c r="B33" s="240"/>
      <c r="C33" s="667"/>
      <c r="D33" s="663"/>
      <c r="E33" s="663"/>
      <c r="F33" s="666"/>
      <c r="G33" s="245"/>
    </row>
    <row r="34" spans="2:13" ht="4.5" customHeight="1" x14ac:dyDescent="0.35">
      <c r="B34" s="240"/>
      <c r="C34" s="370"/>
      <c r="D34" s="251"/>
      <c r="E34" s="251"/>
      <c r="F34" s="371"/>
      <c r="G34" s="252"/>
    </row>
    <row r="35" spans="2:13" ht="30" customHeight="1" thickBot="1" x14ac:dyDescent="0.4">
      <c r="B35" s="240"/>
      <c r="C35" s="372" t="s">
        <v>252</v>
      </c>
      <c r="D35" s="373">
        <f>SUM(D19:D34)</f>
        <v>0</v>
      </c>
      <c r="E35" s="373">
        <f>SUM(E19:E34)</f>
        <v>0</v>
      </c>
      <c r="F35" s="374">
        <f>SUM(F30:F33)</f>
        <v>0</v>
      </c>
      <c r="G35" s="252"/>
    </row>
    <row r="36" spans="2:13" ht="18" x14ac:dyDescent="0.35">
      <c r="B36" s="240"/>
      <c r="C36" s="361" t="s">
        <v>235</v>
      </c>
      <c r="D36" s="251"/>
      <c r="E36" s="251"/>
      <c r="F36" s="251"/>
      <c r="G36" s="251"/>
    </row>
    <row r="37" spans="2:13" ht="3" customHeight="1" x14ac:dyDescent="0.35">
      <c r="B37" s="240"/>
      <c r="C37" s="251"/>
      <c r="D37" s="251"/>
      <c r="E37" s="251"/>
      <c r="F37" s="251"/>
      <c r="G37" s="251"/>
    </row>
    <row r="38" spans="2:13" ht="18" x14ac:dyDescent="0.35">
      <c r="B38" s="240"/>
      <c r="C38" s="251"/>
      <c r="D38" s="251"/>
      <c r="E38" s="251"/>
      <c r="F38" s="251"/>
      <c r="G38" s="252"/>
    </row>
    <row r="39" spans="2:13" ht="18" x14ac:dyDescent="0.35">
      <c r="B39" s="240"/>
      <c r="C39" s="240"/>
      <c r="D39" s="240"/>
      <c r="E39" s="240"/>
      <c r="F39" s="240"/>
      <c r="G39" s="241"/>
    </row>
    <row r="40" spans="2:13" ht="18" x14ac:dyDescent="0.35">
      <c r="B40" s="240"/>
      <c r="C40" s="240"/>
      <c r="D40" s="240"/>
      <c r="E40" s="240"/>
      <c r="F40" s="240"/>
      <c r="G40" s="241"/>
    </row>
    <row r="41" spans="2:13" ht="18" x14ac:dyDescent="0.35">
      <c r="B41" s="240"/>
      <c r="C41" s="240"/>
      <c r="D41" s="240"/>
      <c r="E41" s="240"/>
      <c r="F41" s="240"/>
      <c r="G41" s="241"/>
    </row>
    <row r="42" spans="2:13" ht="18" x14ac:dyDescent="0.35">
      <c r="B42" s="240"/>
      <c r="C42" s="240"/>
      <c r="D42" s="240"/>
      <c r="E42" s="240"/>
      <c r="F42" s="240"/>
      <c r="G42" s="241"/>
    </row>
    <row r="43" spans="2:13" ht="18" x14ac:dyDescent="0.35">
      <c r="B43" s="240"/>
      <c r="C43" s="240"/>
      <c r="D43" s="240"/>
      <c r="E43" s="240"/>
      <c r="F43" s="240"/>
      <c r="G43" s="241"/>
    </row>
    <row r="44" spans="2:13" ht="18" x14ac:dyDescent="0.35">
      <c r="B44" s="240"/>
      <c r="C44" s="240"/>
      <c r="D44" s="240"/>
      <c r="E44" s="240"/>
      <c r="F44" s="240"/>
      <c r="G44" s="241"/>
    </row>
    <row r="45" spans="2:13" ht="18" x14ac:dyDescent="0.35">
      <c r="B45" s="240"/>
      <c r="C45" s="240"/>
      <c r="D45" s="240"/>
      <c r="E45" s="240"/>
      <c r="F45" s="240"/>
      <c r="G45" s="241"/>
    </row>
    <row r="46" spans="2:13" ht="18" x14ac:dyDescent="0.35">
      <c r="B46" s="240"/>
      <c r="C46" s="240"/>
      <c r="D46" s="240"/>
      <c r="E46" s="240"/>
      <c r="F46" s="240"/>
      <c r="G46" s="241"/>
    </row>
    <row r="47" spans="2:13" s="239" customFormat="1" ht="18" x14ac:dyDescent="0.35">
      <c r="B47" s="240"/>
      <c r="C47" s="240"/>
      <c r="D47" s="240"/>
      <c r="E47" s="240"/>
      <c r="F47" s="240"/>
      <c r="G47" s="241"/>
      <c r="I47" s="242"/>
      <c r="J47" s="242"/>
      <c r="K47" s="242"/>
      <c r="L47" s="242"/>
      <c r="M47" s="242"/>
    </row>
    <row r="48" spans="2:13" s="239" customFormat="1" ht="18" x14ac:dyDescent="0.35">
      <c r="B48" s="240"/>
      <c r="C48" s="240"/>
      <c r="D48" s="240"/>
      <c r="E48" s="240"/>
      <c r="F48" s="240"/>
      <c r="G48" s="241"/>
      <c r="I48" s="242"/>
      <c r="J48" s="242"/>
      <c r="K48" s="242"/>
      <c r="L48" s="242"/>
      <c r="M48" s="242"/>
    </row>
    <row r="49" spans="1:13" s="239" customFormat="1" ht="18" x14ac:dyDescent="0.35">
      <c r="B49" s="240"/>
      <c r="C49" s="240"/>
      <c r="D49" s="240"/>
      <c r="E49" s="240"/>
      <c r="F49" s="240"/>
      <c r="G49" s="241"/>
      <c r="I49" s="242"/>
      <c r="J49" s="242"/>
      <c r="K49" s="242"/>
      <c r="L49" s="242"/>
      <c r="M49" s="242"/>
    </row>
    <row r="50" spans="1:13" s="239" customFormat="1" ht="18" x14ac:dyDescent="0.35">
      <c r="B50" s="240"/>
      <c r="C50" s="240"/>
      <c r="D50" s="240"/>
      <c r="E50" s="240"/>
      <c r="F50" s="240"/>
      <c r="G50" s="241"/>
      <c r="I50" s="242"/>
      <c r="J50" s="242"/>
      <c r="K50" s="242"/>
      <c r="L50" s="242"/>
      <c r="M50" s="242"/>
    </row>
    <row r="51" spans="1:13" s="239" customFormat="1" ht="18" x14ac:dyDescent="0.35">
      <c r="B51" s="240"/>
      <c r="C51" s="240"/>
      <c r="D51" s="240"/>
      <c r="E51" s="240"/>
      <c r="F51" s="240"/>
      <c r="G51" s="241"/>
      <c r="I51" s="242"/>
      <c r="J51" s="242"/>
      <c r="K51" s="242"/>
      <c r="L51" s="242"/>
      <c r="M51" s="242"/>
    </row>
    <row r="52" spans="1:13" s="239" customFormat="1" ht="18" x14ac:dyDescent="0.35">
      <c r="B52" s="240"/>
      <c r="C52" s="240"/>
      <c r="D52" s="240"/>
      <c r="E52" s="240"/>
      <c r="F52" s="240"/>
      <c r="G52" s="241"/>
      <c r="I52" s="242"/>
      <c r="J52" s="242"/>
      <c r="K52" s="242"/>
      <c r="L52" s="242"/>
      <c r="M52" s="242"/>
    </row>
    <row r="53" spans="1:13" s="239" customFormat="1" ht="18" x14ac:dyDescent="0.35">
      <c r="B53" s="240"/>
      <c r="C53" s="240"/>
      <c r="D53" s="240"/>
      <c r="E53" s="240"/>
      <c r="F53" s="240"/>
      <c r="G53" s="241"/>
      <c r="I53" s="242"/>
      <c r="J53" s="242"/>
      <c r="K53" s="242"/>
      <c r="L53" s="242"/>
      <c r="M53" s="242"/>
    </row>
    <row r="54" spans="1:13" s="239" customFormat="1" ht="18" x14ac:dyDescent="0.35">
      <c r="B54" s="240"/>
      <c r="C54" s="240"/>
      <c r="D54" s="240"/>
      <c r="E54" s="240"/>
      <c r="F54" s="240"/>
      <c r="G54" s="241"/>
      <c r="I54" s="242"/>
      <c r="J54" s="242"/>
      <c r="K54" s="242"/>
      <c r="L54" s="242"/>
      <c r="M54" s="242"/>
    </row>
    <row r="55" spans="1:13" s="239" customFormat="1" ht="18" x14ac:dyDescent="0.35">
      <c r="B55" s="240"/>
      <c r="C55" s="240"/>
      <c r="D55" s="240"/>
      <c r="E55" s="240"/>
      <c r="F55" s="240"/>
      <c r="G55" s="241"/>
      <c r="I55" s="242"/>
      <c r="J55" s="242"/>
      <c r="K55" s="242"/>
      <c r="L55" s="242"/>
      <c r="M55" s="242"/>
    </row>
    <row r="56" spans="1:13" s="239" customFormat="1" ht="18" x14ac:dyDescent="0.35">
      <c r="B56" s="240"/>
      <c r="C56" s="240"/>
      <c r="D56" s="240"/>
      <c r="E56" s="240"/>
      <c r="F56" s="240"/>
      <c r="G56" s="241"/>
      <c r="I56" s="242"/>
      <c r="J56" s="242"/>
      <c r="K56" s="242"/>
      <c r="L56" s="242"/>
      <c r="M56" s="242"/>
    </row>
    <row r="57" spans="1:13" s="239" customFormat="1" ht="18" x14ac:dyDescent="0.35">
      <c r="B57" s="240"/>
      <c r="C57" s="240"/>
      <c r="D57" s="240"/>
      <c r="E57" s="240"/>
      <c r="F57" s="240"/>
      <c r="G57" s="241"/>
      <c r="I57" s="242"/>
      <c r="J57" s="242"/>
      <c r="K57" s="242"/>
      <c r="L57" s="242"/>
      <c r="M57" s="242"/>
    </row>
    <row r="58" spans="1:13" s="239" customFormat="1" ht="18" x14ac:dyDescent="0.35">
      <c r="B58" s="240"/>
      <c r="C58" s="240"/>
      <c r="D58" s="240"/>
      <c r="E58" s="240"/>
      <c r="F58" s="240"/>
      <c r="G58" s="241"/>
      <c r="I58" s="242"/>
      <c r="J58" s="242"/>
      <c r="K58" s="242"/>
      <c r="L58" s="242"/>
      <c r="M58" s="242"/>
    </row>
    <row r="59" spans="1:13" s="239" customFormat="1" ht="18" x14ac:dyDescent="0.35">
      <c r="B59" s="240"/>
      <c r="C59" s="240"/>
      <c r="D59" s="240"/>
      <c r="E59" s="240"/>
      <c r="F59" s="240"/>
      <c r="G59" s="241"/>
      <c r="I59" s="242"/>
      <c r="J59" s="242"/>
      <c r="K59" s="242"/>
      <c r="L59" s="242"/>
      <c r="M59" s="242"/>
    </row>
    <row r="63" spans="1:13" s="67" customFormat="1" x14ac:dyDescent="0.35">
      <c r="A63" s="39"/>
      <c r="C63" s="39" t="s">
        <v>220</v>
      </c>
      <c r="D63" s="39"/>
      <c r="E63" s="39"/>
      <c r="F63" s="254"/>
    </row>
    <row r="64" spans="1:13" s="67" customFormat="1" ht="15.75" customHeight="1" x14ac:dyDescent="0.35">
      <c r="A64" s="39"/>
      <c r="C64" s="39" t="s">
        <v>221</v>
      </c>
      <c r="D64" s="39"/>
      <c r="E64" s="39"/>
      <c r="F64" s="254"/>
    </row>
    <row r="65" spans="1:16346" s="67" customFormat="1" x14ac:dyDescent="0.35">
      <c r="B65" s="39"/>
      <c r="C65" s="39" t="s">
        <v>222</v>
      </c>
      <c r="D65" s="39"/>
      <c r="E65" s="39"/>
      <c r="F65" s="39"/>
      <c r="G65" s="39"/>
      <c r="H65" s="39"/>
    </row>
    <row r="66" spans="1:16346" s="67" customFormat="1" x14ac:dyDescent="0.35">
      <c r="C66" s="39" t="s">
        <v>223</v>
      </c>
      <c r="D66" s="39"/>
      <c r="E66" s="39"/>
      <c r="F66" s="39"/>
      <c r="G66" s="39"/>
      <c r="H66" s="39"/>
    </row>
    <row r="67" spans="1:16346" s="67" customFormat="1" x14ac:dyDescent="0.35">
      <c r="C67" s="39" t="s">
        <v>224</v>
      </c>
      <c r="D67" s="39"/>
      <c r="E67" s="39"/>
      <c r="F67" s="39"/>
      <c r="G67" s="39"/>
      <c r="H67" s="39"/>
    </row>
    <row r="68" spans="1:16346" s="67" customFormat="1" x14ac:dyDescent="0.35">
      <c r="C68" s="39" t="s">
        <v>225</v>
      </c>
      <c r="D68" s="39"/>
      <c r="E68" s="39"/>
      <c r="F68" s="39"/>
      <c r="G68" s="39"/>
      <c r="H68" s="39"/>
    </row>
    <row r="69" spans="1:16346" s="67" customFormat="1" x14ac:dyDescent="0.35">
      <c r="C69" s="39" t="s">
        <v>223</v>
      </c>
      <c r="D69" s="39"/>
      <c r="E69" s="39"/>
      <c r="F69" s="39"/>
      <c r="G69" s="39"/>
      <c r="H69" s="39"/>
    </row>
    <row r="70" spans="1:16346" s="67" customFormat="1" x14ac:dyDescent="0.35">
      <c r="C70" s="39"/>
      <c r="D70" s="39"/>
      <c r="E70" s="39"/>
      <c r="F70" s="39"/>
      <c r="G70" s="39"/>
      <c r="H70" s="39"/>
    </row>
    <row r="71" spans="1:16346" s="67" customFormat="1" ht="15" customHeight="1" x14ac:dyDescent="0.35">
      <c r="A71" s="39"/>
      <c r="B71" s="255"/>
      <c r="C71" s="39"/>
      <c r="D71" s="39"/>
      <c r="E71" s="39"/>
      <c r="F71" s="39"/>
      <c r="L71" s="256"/>
    </row>
    <row r="72" spans="1:16346" s="67" customFormat="1" x14ac:dyDescent="0.35">
      <c r="A72" s="39"/>
      <c r="B72" s="39"/>
      <c r="C72" s="39"/>
      <c r="D72" s="39"/>
      <c r="E72" s="39"/>
      <c r="F72" s="39"/>
      <c r="L72" s="256"/>
    </row>
    <row r="73" spans="1:16346" s="259" customFormat="1" x14ac:dyDescent="0.35">
      <c r="A73" s="257"/>
      <c r="B73" s="257"/>
      <c r="C73" s="258"/>
      <c r="D73" s="258"/>
      <c r="E73" s="258"/>
      <c r="F73" s="258"/>
      <c r="G73" s="258"/>
      <c r="H73" s="257"/>
      <c r="I73" s="256"/>
      <c r="J73" s="256"/>
      <c r="K73" s="256"/>
      <c r="L73" s="256"/>
    </row>
    <row r="74" spans="1:16346" s="263" customFormat="1" ht="19.5" x14ac:dyDescent="0.4">
      <c r="A74" s="113"/>
      <c r="B74" s="260" t="s">
        <v>226</v>
      </c>
      <c r="C74" s="113"/>
      <c r="D74" s="113"/>
      <c r="E74" s="113"/>
      <c r="F74" s="261"/>
      <c r="G74" s="262"/>
    </row>
    <row r="75" spans="1:16346" ht="18" x14ac:dyDescent="0.35">
      <c r="C75" s="19"/>
      <c r="D75" s="19"/>
      <c r="E75" s="19"/>
    </row>
    <row r="76" spans="1:16346" ht="26.25" customHeight="1" thickBot="1" x14ac:dyDescent="0.4">
      <c r="C76" s="655"/>
      <c r="D76" s="655"/>
      <c r="E76" s="655"/>
      <c r="F76" s="655"/>
      <c r="G76" s="655"/>
      <c r="H76" s="655"/>
    </row>
    <row r="77" spans="1:16346" ht="18.75" thickBot="1" x14ac:dyDescent="0.4">
      <c r="B77" s="264"/>
      <c r="C77" s="265"/>
      <c r="D77" s="265"/>
      <c r="E77" s="265"/>
      <c r="F77" s="266"/>
      <c r="G77" s="267"/>
    </row>
    <row r="78" spans="1:16346" s="250" customFormat="1" ht="18" x14ac:dyDescent="0.35">
      <c r="A78" s="239"/>
      <c r="C78" s="20"/>
      <c r="D78" s="20"/>
      <c r="E78" s="20"/>
      <c r="G78" s="243"/>
      <c r="H78" s="239"/>
      <c r="I78" s="242"/>
      <c r="J78" s="242"/>
      <c r="K78" s="242"/>
      <c r="L78" s="242"/>
      <c r="M78" s="242"/>
      <c r="N78" s="242"/>
      <c r="O78" s="242"/>
      <c r="P78" s="242"/>
      <c r="Q78" s="242"/>
      <c r="R78" s="242"/>
      <c r="S78" s="242"/>
      <c r="T78" s="242"/>
      <c r="U78" s="242"/>
      <c r="V78" s="242"/>
      <c r="W78" s="242"/>
      <c r="X78" s="242"/>
      <c r="Y78" s="242"/>
      <c r="Z78" s="242"/>
      <c r="AA78" s="242"/>
      <c r="AB78" s="242"/>
      <c r="AC78" s="242"/>
      <c r="AD78" s="242"/>
      <c r="AE78" s="242"/>
      <c r="AF78" s="242"/>
      <c r="AG78" s="242"/>
      <c r="AH78" s="242"/>
      <c r="AI78" s="242"/>
      <c r="AJ78" s="242"/>
      <c r="AK78" s="242"/>
      <c r="AL78" s="242"/>
      <c r="AM78" s="242"/>
      <c r="AN78" s="242"/>
      <c r="AO78" s="242"/>
      <c r="AP78" s="242"/>
      <c r="AQ78" s="242"/>
      <c r="AR78" s="242"/>
      <c r="AS78" s="242"/>
      <c r="AT78" s="242"/>
      <c r="AU78" s="242"/>
      <c r="AV78" s="242"/>
      <c r="AW78" s="242"/>
      <c r="AX78" s="242"/>
      <c r="AY78" s="242"/>
      <c r="AZ78" s="242"/>
      <c r="BA78" s="242"/>
      <c r="BB78" s="242"/>
      <c r="BC78" s="242"/>
      <c r="BD78" s="242"/>
      <c r="BE78" s="242"/>
      <c r="BF78" s="242"/>
      <c r="BG78" s="242"/>
      <c r="BH78" s="242"/>
      <c r="BI78" s="242"/>
      <c r="BJ78" s="242"/>
      <c r="BK78" s="242"/>
      <c r="BL78" s="242"/>
      <c r="BM78" s="242"/>
      <c r="BN78" s="242"/>
      <c r="BO78" s="242"/>
      <c r="BP78" s="242"/>
      <c r="BQ78" s="242"/>
      <c r="BR78" s="242"/>
      <c r="BS78" s="242"/>
      <c r="BT78" s="242"/>
      <c r="BU78" s="242"/>
      <c r="BV78" s="242"/>
      <c r="BW78" s="242"/>
      <c r="BX78" s="242"/>
      <c r="BY78" s="242"/>
      <c r="BZ78" s="242"/>
      <c r="CA78" s="242"/>
      <c r="CB78" s="242"/>
      <c r="CC78" s="242"/>
      <c r="CD78" s="242"/>
      <c r="CE78" s="242"/>
      <c r="CF78" s="242"/>
      <c r="CG78" s="242"/>
      <c r="CH78" s="242"/>
      <c r="CI78" s="242"/>
      <c r="CJ78" s="242"/>
      <c r="CK78" s="242"/>
      <c r="CL78" s="242"/>
      <c r="CM78" s="242"/>
      <c r="CN78" s="242"/>
      <c r="CO78" s="242"/>
      <c r="CP78" s="242"/>
      <c r="CQ78" s="242"/>
      <c r="CR78" s="242"/>
      <c r="CS78" s="242"/>
      <c r="CT78" s="242"/>
      <c r="CU78" s="242"/>
      <c r="CV78" s="242"/>
      <c r="CW78" s="242"/>
      <c r="CX78" s="242"/>
      <c r="CY78" s="242"/>
      <c r="CZ78" s="242"/>
      <c r="DA78" s="242"/>
      <c r="DB78" s="242"/>
      <c r="DC78" s="242"/>
      <c r="DD78" s="242"/>
      <c r="DE78" s="242"/>
      <c r="DF78" s="242"/>
      <c r="DG78" s="242"/>
      <c r="DH78" s="242"/>
      <c r="DI78" s="242"/>
      <c r="DJ78" s="242"/>
      <c r="DK78" s="242"/>
      <c r="DL78" s="242"/>
      <c r="DM78" s="242"/>
      <c r="DN78" s="242"/>
      <c r="DO78" s="242"/>
      <c r="DP78" s="242"/>
      <c r="DQ78" s="242"/>
      <c r="DR78" s="242"/>
      <c r="DS78" s="242"/>
      <c r="DT78" s="242"/>
      <c r="DU78" s="242"/>
      <c r="DV78" s="242"/>
      <c r="DW78" s="242"/>
      <c r="DX78" s="242"/>
      <c r="DY78" s="242"/>
      <c r="DZ78" s="242"/>
      <c r="EA78" s="242"/>
      <c r="EB78" s="242"/>
      <c r="EC78" s="242"/>
      <c r="ED78" s="242"/>
      <c r="EE78" s="242"/>
      <c r="EF78" s="242"/>
      <c r="EG78" s="242"/>
      <c r="EH78" s="242"/>
      <c r="EI78" s="242"/>
      <c r="EJ78" s="242"/>
      <c r="EK78" s="242"/>
      <c r="EL78" s="242"/>
      <c r="EM78" s="242"/>
      <c r="EN78" s="242"/>
      <c r="EO78" s="242"/>
      <c r="EP78" s="242"/>
      <c r="EQ78" s="242"/>
      <c r="ER78" s="242"/>
      <c r="ES78" s="242"/>
      <c r="ET78" s="242"/>
      <c r="EU78" s="242"/>
      <c r="EV78" s="242"/>
      <c r="EW78" s="242"/>
      <c r="EX78" s="242"/>
      <c r="EY78" s="242"/>
      <c r="EZ78" s="242"/>
      <c r="FA78" s="242"/>
      <c r="FB78" s="242"/>
      <c r="FC78" s="242"/>
      <c r="FD78" s="242"/>
      <c r="FE78" s="242"/>
      <c r="FF78" s="242"/>
      <c r="FG78" s="242"/>
      <c r="FH78" s="242"/>
      <c r="FI78" s="242"/>
      <c r="FJ78" s="242"/>
      <c r="FK78" s="242"/>
      <c r="FL78" s="242"/>
      <c r="FM78" s="242"/>
      <c r="FN78" s="242"/>
      <c r="FO78" s="242"/>
      <c r="FP78" s="242"/>
      <c r="FQ78" s="242"/>
      <c r="FR78" s="242"/>
      <c r="FS78" s="242"/>
      <c r="FT78" s="242"/>
      <c r="FU78" s="242"/>
      <c r="FV78" s="242"/>
      <c r="FW78" s="242"/>
      <c r="FX78" s="242"/>
      <c r="FY78" s="242"/>
      <c r="FZ78" s="242"/>
      <c r="GA78" s="242"/>
      <c r="GB78" s="242"/>
      <c r="GC78" s="242"/>
      <c r="GD78" s="242"/>
      <c r="GE78" s="242"/>
      <c r="GF78" s="242"/>
      <c r="GG78" s="242"/>
      <c r="GH78" s="242"/>
      <c r="GI78" s="242"/>
      <c r="GJ78" s="242"/>
      <c r="GK78" s="242"/>
      <c r="GL78" s="242"/>
      <c r="GM78" s="242"/>
      <c r="GN78" s="242"/>
      <c r="GO78" s="242"/>
      <c r="GP78" s="242"/>
      <c r="GQ78" s="242"/>
      <c r="GR78" s="242"/>
      <c r="GS78" s="242"/>
      <c r="GT78" s="242"/>
      <c r="GU78" s="242"/>
      <c r="GV78" s="242"/>
      <c r="GW78" s="242"/>
      <c r="GX78" s="242"/>
      <c r="GY78" s="242"/>
      <c r="GZ78" s="242"/>
      <c r="HA78" s="242"/>
      <c r="HB78" s="242"/>
      <c r="HC78" s="242"/>
      <c r="HD78" s="242"/>
      <c r="HE78" s="242"/>
      <c r="HF78" s="242"/>
      <c r="HG78" s="242"/>
      <c r="HH78" s="242"/>
      <c r="HI78" s="242"/>
      <c r="HJ78" s="242"/>
      <c r="HK78" s="242"/>
      <c r="HL78" s="242"/>
      <c r="HM78" s="242"/>
      <c r="HN78" s="242"/>
      <c r="HO78" s="242"/>
      <c r="HP78" s="242"/>
      <c r="HQ78" s="242"/>
      <c r="HR78" s="242"/>
      <c r="HS78" s="242"/>
      <c r="HT78" s="242"/>
      <c r="HU78" s="242"/>
      <c r="HV78" s="242"/>
      <c r="HW78" s="242"/>
      <c r="HX78" s="242"/>
      <c r="HY78" s="242"/>
      <c r="HZ78" s="242"/>
      <c r="IA78" s="242"/>
      <c r="IB78" s="242"/>
      <c r="IC78" s="242"/>
      <c r="ID78" s="242"/>
      <c r="IE78" s="242"/>
      <c r="IF78" s="242"/>
      <c r="IG78" s="242"/>
      <c r="IH78" s="242"/>
      <c r="II78" s="242"/>
      <c r="IJ78" s="242"/>
      <c r="IK78" s="242"/>
      <c r="IL78" s="242"/>
      <c r="IM78" s="242"/>
      <c r="IN78" s="242"/>
      <c r="IO78" s="242"/>
      <c r="IP78" s="242"/>
      <c r="IQ78" s="242"/>
      <c r="IR78" s="242"/>
      <c r="IS78" s="242"/>
      <c r="IT78" s="242"/>
      <c r="IU78" s="242"/>
      <c r="IV78" s="242"/>
      <c r="IW78" s="242"/>
      <c r="IX78" s="242"/>
      <c r="IY78" s="242"/>
      <c r="IZ78" s="242"/>
      <c r="JA78" s="242"/>
      <c r="JB78" s="242"/>
      <c r="JC78" s="242"/>
      <c r="JD78" s="242"/>
      <c r="JE78" s="242"/>
      <c r="JF78" s="242"/>
      <c r="JG78" s="242"/>
      <c r="JH78" s="242"/>
      <c r="JI78" s="242"/>
      <c r="JJ78" s="242"/>
      <c r="JK78" s="242"/>
      <c r="JL78" s="242"/>
      <c r="JM78" s="242"/>
      <c r="JN78" s="242"/>
      <c r="JO78" s="242"/>
      <c r="JP78" s="242"/>
      <c r="JQ78" s="242"/>
      <c r="JR78" s="242"/>
      <c r="JS78" s="242"/>
      <c r="JT78" s="242"/>
      <c r="JU78" s="242"/>
      <c r="JV78" s="242"/>
      <c r="JW78" s="242"/>
      <c r="JX78" s="242"/>
      <c r="JY78" s="242"/>
      <c r="JZ78" s="242"/>
      <c r="KA78" s="242"/>
      <c r="KB78" s="242"/>
      <c r="KC78" s="242"/>
      <c r="KD78" s="242"/>
      <c r="KE78" s="242"/>
      <c r="KF78" s="242"/>
      <c r="KG78" s="242"/>
      <c r="KH78" s="242"/>
      <c r="KI78" s="242"/>
      <c r="KJ78" s="242"/>
      <c r="KK78" s="242"/>
      <c r="KL78" s="242"/>
      <c r="KM78" s="242"/>
      <c r="KN78" s="242"/>
      <c r="KO78" s="242"/>
      <c r="KP78" s="242"/>
      <c r="KQ78" s="242"/>
      <c r="KR78" s="242"/>
      <c r="KS78" s="242"/>
      <c r="KT78" s="242"/>
      <c r="KU78" s="242"/>
      <c r="KV78" s="242"/>
      <c r="KW78" s="242"/>
      <c r="KX78" s="242"/>
      <c r="KY78" s="242"/>
      <c r="KZ78" s="242"/>
      <c r="LA78" s="242"/>
      <c r="LB78" s="242"/>
      <c r="LC78" s="242"/>
      <c r="LD78" s="242"/>
      <c r="LE78" s="242"/>
      <c r="LF78" s="242"/>
      <c r="LG78" s="242"/>
      <c r="LH78" s="242"/>
      <c r="LI78" s="242"/>
      <c r="LJ78" s="242"/>
      <c r="LK78" s="242"/>
      <c r="LL78" s="242"/>
      <c r="LM78" s="242"/>
      <c r="LN78" s="242"/>
      <c r="LO78" s="242"/>
      <c r="LP78" s="242"/>
      <c r="LQ78" s="242"/>
      <c r="LR78" s="242"/>
      <c r="LS78" s="242"/>
      <c r="LT78" s="242"/>
      <c r="LU78" s="242"/>
      <c r="LV78" s="242"/>
      <c r="LW78" s="242"/>
      <c r="LX78" s="242"/>
      <c r="LY78" s="242"/>
      <c r="LZ78" s="242"/>
      <c r="MA78" s="242"/>
      <c r="MB78" s="242"/>
      <c r="MC78" s="242"/>
      <c r="MD78" s="242"/>
      <c r="ME78" s="242"/>
      <c r="MF78" s="242"/>
      <c r="MG78" s="242"/>
      <c r="MH78" s="242"/>
      <c r="MI78" s="242"/>
      <c r="MJ78" s="242"/>
      <c r="MK78" s="242"/>
      <c r="ML78" s="242"/>
      <c r="MM78" s="242"/>
      <c r="MN78" s="242"/>
      <c r="MO78" s="242"/>
      <c r="MP78" s="242"/>
      <c r="MQ78" s="242"/>
      <c r="MR78" s="242"/>
      <c r="MS78" s="242"/>
      <c r="MT78" s="242"/>
      <c r="MU78" s="242"/>
      <c r="MV78" s="242"/>
      <c r="MW78" s="242"/>
      <c r="MX78" s="242"/>
      <c r="MY78" s="242"/>
      <c r="MZ78" s="242"/>
      <c r="NA78" s="242"/>
      <c r="NB78" s="242"/>
      <c r="NC78" s="242"/>
      <c r="ND78" s="242"/>
      <c r="NE78" s="242"/>
      <c r="NF78" s="242"/>
      <c r="NG78" s="242"/>
      <c r="NH78" s="242"/>
      <c r="NI78" s="242"/>
      <c r="NJ78" s="242"/>
      <c r="NK78" s="242"/>
      <c r="NL78" s="242"/>
      <c r="NM78" s="242"/>
      <c r="NN78" s="242"/>
      <c r="NO78" s="242"/>
      <c r="NP78" s="242"/>
      <c r="NQ78" s="242"/>
      <c r="NR78" s="242"/>
      <c r="NS78" s="242"/>
      <c r="NT78" s="242"/>
      <c r="NU78" s="242"/>
      <c r="NV78" s="242"/>
      <c r="NW78" s="242"/>
      <c r="NX78" s="242"/>
      <c r="NY78" s="242"/>
      <c r="NZ78" s="242"/>
      <c r="OA78" s="242"/>
      <c r="OB78" s="242"/>
      <c r="OC78" s="242"/>
      <c r="OD78" s="242"/>
      <c r="OE78" s="242"/>
      <c r="OF78" s="242"/>
      <c r="OG78" s="242"/>
      <c r="OH78" s="242"/>
      <c r="OI78" s="242"/>
      <c r="OJ78" s="242"/>
      <c r="OK78" s="242"/>
      <c r="OL78" s="242"/>
      <c r="OM78" s="242"/>
      <c r="ON78" s="242"/>
      <c r="OO78" s="242"/>
      <c r="OP78" s="242"/>
      <c r="OQ78" s="242"/>
      <c r="OR78" s="242"/>
      <c r="OS78" s="242"/>
      <c r="OT78" s="242"/>
      <c r="OU78" s="242"/>
      <c r="OV78" s="242"/>
      <c r="OW78" s="242"/>
      <c r="OX78" s="242"/>
      <c r="OY78" s="242"/>
      <c r="OZ78" s="242"/>
      <c r="PA78" s="242"/>
      <c r="PB78" s="242"/>
      <c r="PC78" s="242"/>
      <c r="PD78" s="242"/>
      <c r="PE78" s="242"/>
      <c r="PF78" s="242"/>
      <c r="PG78" s="242"/>
      <c r="PH78" s="242"/>
      <c r="PI78" s="242"/>
      <c r="PJ78" s="242"/>
      <c r="PK78" s="242"/>
      <c r="PL78" s="242"/>
      <c r="PM78" s="242"/>
      <c r="PN78" s="242"/>
      <c r="PO78" s="242"/>
      <c r="PP78" s="242"/>
      <c r="PQ78" s="242"/>
      <c r="PR78" s="242"/>
      <c r="PS78" s="242"/>
      <c r="PT78" s="242"/>
      <c r="PU78" s="242"/>
      <c r="PV78" s="242"/>
      <c r="PW78" s="242"/>
      <c r="PX78" s="242"/>
      <c r="PY78" s="242"/>
      <c r="PZ78" s="242"/>
      <c r="QA78" s="242"/>
      <c r="QB78" s="242"/>
      <c r="QC78" s="242"/>
      <c r="QD78" s="242"/>
      <c r="QE78" s="242"/>
      <c r="QF78" s="242"/>
      <c r="QG78" s="242"/>
      <c r="QH78" s="242"/>
      <c r="QI78" s="242"/>
      <c r="QJ78" s="242"/>
      <c r="QK78" s="242"/>
      <c r="QL78" s="242"/>
      <c r="QM78" s="242"/>
      <c r="QN78" s="242"/>
      <c r="QO78" s="242"/>
      <c r="QP78" s="242"/>
      <c r="QQ78" s="242"/>
      <c r="QR78" s="242"/>
      <c r="QS78" s="242"/>
      <c r="QT78" s="242"/>
      <c r="QU78" s="242"/>
      <c r="QV78" s="242"/>
      <c r="QW78" s="242"/>
      <c r="QX78" s="242"/>
      <c r="QY78" s="242"/>
      <c r="QZ78" s="242"/>
      <c r="RA78" s="242"/>
      <c r="RB78" s="242"/>
      <c r="RC78" s="242"/>
      <c r="RD78" s="242"/>
      <c r="RE78" s="242"/>
      <c r="RF78" s="242"/>
      <c r="RG78" s="242"/>
      <c r="RH78" s="242"/>
      <c r="RI78" s="242"/>
      <c r="RJ78" s="242"/>
      <c r="RK78" s="242"/>
      <c r="RL78" s="242"/>
      <c r="RM78" s="242"/>
      <c r="RN78" s="242"/>
      <c r="RO78" s="242"/>
      <c r="RP78" s="242"/>
      <c r="RQ78" s="242"/>
      <c r="RR78" s="242"/>
      <c r="RS78" s="242"/>
      <c r="RT78" s="242"/>
      <c r="RU78" s="242"/>
      <c r="RV78" s="242"/>
      <c r="RW78" s="242"/>
      <c r="RX78" s="242"/>
      <c r="RY78" s="242"/>
      <c r="RZ78" s="242"/>
      <c r="SA78" s="242"/>
      <c r="SB78" s="242"/>
      <c r="SC78" s="242"/>
      <c r="SD78" s="242"/>
      <c r="SE78" s="242"/>
      <c r="SF78" s="242"/>
      <c r="SG78" s="242"/>
      <c r="SH78" s="242"/>
      <c r="SI78" s="242"/>
      <c r="SJ78" s="242"/>
      <c r="SK78" s="242"/>
      <c r="SL78" s="242"/>
      <c r="SM78" s="242"/>
      <c r="SN78" s="242"/>
      <c r="SO78" s="242"/>
      <c r="SP78" s="242"/>
      <c r="SQ78" s="242"/>
      <c r="SR78" s="242"/>
      <c r="SS78" s="242"/>
      <c r="ST78" s="242"/>
      <c r="SU78" s="242"/>
      <c r="SV78" s="242"/>
      <c r="SW78" s="242"/>
      <c r="SX78" s="242"/>
      <c r="SY78" s="242"/>
      <c r="SZ78" s="242"/>
      <c r="TA78" s="242"/>
      <c r="TB78" s="242"/>
      <c r="TC78" s="242"/>
      <c r="TD78" s="242"/>
      <c r="TE78" s="242"/>
      <c r="TF78" s="242"/>
      <c r="TG78" s="242"/>
      <c r="TH78" s="242"/>
      <c r="TI78" s="242"/>
      <c r="TJ78" s="242"/>
      <c r="TK78" s="242"/>
      <c r="TL78" s="242"/>
      <c r="TM78" s="242"/>
      <c r="TN78" s="242"/>
      <c r="TO78" s="242"/>
      <c r="TP78" s="242"/>
      <c r="TQ78" s="242"/>
      <c r="TR78" s="242"/>
      <c r="TS78" s="242"/>
      <c r="TT78" s="242"/>
      <c r="TU78" s="242"/>
      <c r="TV78" s="242"/>
      <c r="TW78" s="242"/>
      <c r="TX78" s="242"/>
      <c r="TY78" s="242"/>
      <c r="TZ78" s="242"/>
      <c r="UA78" s="242"/>
      <c r="UB78" s="242"/>
      <c r="UC78" s="242"/>
      <c r="UD78" s="242"/>
      <c r="UE78" s="242"/>
      <c r="UF78" s="242"/>
      <c r="UG78" s="242"/>
      <c r="UH78" s="242"/>
      <c r="UI78" s="242"/>
      <c r="UJ78" s="242"/>
      <c r="UK78" s="242"/>
      <c r="UL78" s="242"/>
      <c r="UM78" s="242"/>
      <c r="UN78" s="242"/>
      <c r="UO78" s="242"/>
      <c r="UP78" s="242"/>
      <c r="UQ78" s="242"/>
      <c r="UR78" s="242"/>
      <c r="US78" s="242"/>
      <c r="UT78" s="242"/>
      <c r="UU78" s="242"/>
      <c r="UV78" s="242"/>
      <c r="UW78" s="242"/>
      <c r="UX78" s="242"/>
      <c r="UY78" s="242"/>
      <c r="UZ78" s="242"/>
      <c r="VA78" s="242"/>
      <c r="VB78" s="242"/>
      <c r="VC78" s="242"/>
      <c r="VD78" s="242"/>
      <c r="VE78" s="242"/>
      <c r="VF78" s="242"/>
      <c r="VG78" s="242"/>
      <c r="VH78" s="242"/>
      <c r="VI78" s="242"/>
      <c r="VJ78" s="242"/>
      <c r="VK78" s="242"/>
      <c r="VL78" s="242"/>
      <c r="VM78" s="242"/>
      <c r="VN78" s="242"/>
      <c r="VO78" s="242"/>
      <c r="VP78" s="242"/>
      <c r="VQ78" s="242"/>
      <c r="VR78" s="242"/>
      <c r="VS78" s="242"/>
      <c r="VT78" s="242"/>
      <c r="VU78" s="242"/>
      <c r="VV78" s="242"/>
      <c r="VW78" s="242"/>
      <c r="VX78" s="242"/>
      <c r="VY78" s="242"/>
      <c r="VZ78" s="242"/>
      <c r="WA78" s="242"/>
      <c r="WB78" s="242"/>
      <c r="WC78" s="242"/>
      <c r="WD78" s="242"/>
      <c r="WE78" s="242"/>
      <c r="WF78" s="242"/>
      <c r="WG78" s="242"/>
      <c r="WH78" s="242"/>
      <c r="WI78" s="242"/>
      <c r="WJ78" s="242"/>
      <c r="WK78" s="242"/>
      <c r="WL78" s="242"/>
      <c r="WM78" s="242"/>
      <c r="WN78" s="242"/>
      <c r="WO78" s="242"/>
      <c r="WP78" s="242"/>
      <c r="WQ78" s="242"/>
      <c r="WR78" s="242"/>
      <c r="WS78" s="242"/>
      <c r="WT78" s="242"/>
      <c r="WU78" s="242"/>
      <c r="WV78" s="242"/>
      <c r="WW78" s="242"/>
      <c r="WX78" s="242"/>
      <c r="WY78" s="242"/>
      <c r="WZ78" s="242"/>
      <c r="XA78" s="242"/>
      <c r="XB78" s="242"/>
      <c r="XC78" s="242"/>
      <c r="XD78" s="242"/>
      <c r="XE78" s="242"/>
      <c r="XF78" s="242"/>
      <c r="XG78" s="242"/>
      <c r="XH78" s="242"/>
      <c r="XI78" s="242"/>
      <c r="XJ78" s="242"/>
      <c r="XK78" s="242"/>
      <c r="XL78" s="242"/>
      <c r="XM78" s="242"/>
      <c r="XN78" s="242"/>
      <c r="XO78" s="242"/>
      <c r="XP78" s="242"/>
      <c r="XQ78" s="242"/>
      <c r="XR78" s="242"/>
      <c r="XS78" s="242"/>
      <c r="XT78" s="242"/>
      <c r="XU78" s="242"/>
      <c r="XV78" s="242"/>
      <c r="XW78" s="242"/>
      <c r="XX78" s="242"/>
      <c r="XY78" s="242"/>
      <c r="XZ78" s="242"/>
      <c r="YA78" s="242"/>
      <c r="YB78" s="242"/>
      <c r="YC78" s="242"/>
      <c r="YD78" s="242"/>
      <c r="YE78" s="242"/>
      <c r="YF78" s="242"/>
      <c r="YG78" s="242"/>
      <c r="YH78" s="242"/>
      <c r="YI78" s="242"/>
      <c r="YJ78" s="242"/>
      <c r="YK78" s="242"/>
      <c r="YL78" s="242"/>
      <c r="YM78" s="242"/>
      <c r="YN78" s="242"/>
      <c r="YO78" s="242"/>
      <c r="YP78" s="242"/>
      <c r="YQ78" s="242"/>
      <c r="YR78" s="242"/>
      <c r="YS78" s="242"/>
      <c r="YT78" s="242"/>
      <c r="YU78" s="242"/>
      <c r="YV78" s="242"/>
      <c r="YW78" s="242"/>
      <c r="YX78" s="242"/>
      <c r="YY78" s="242"/>
      <c r="YZ78" s="242"/>
      <c r="ZA78" s="242"/>
      <c r="ZB78" s="242"/>
      <c r="ZC78" s="242"/>
      <c r="ZD78" s="242"/>
      <c r="ZE78" s="242"/>
      <c r="ZF78" s="242"/>
      <c r="ZG78" s="242"/>
      <c r="ZH78" s="242"/>
      <c r="ZI78" s="242"/>
      <c r="ZJ78" s="242"/>
      <c r="ZK78" s="242"/>
      <c r="ZL78" s="242"/>
      <c r="ZM78" s="242"/>
      <c r="ZN78" s="242"/>
      <c r="ZO78" s="242"/>
      <c r="ZP78" s="242"/>
      <c r="ZQ78" s="242"/>
      <c r="ZR78" s="242"/>
      <c r="ZS78" s="242"/>
      <c r="ZT78" s="242"/>
      <c r="ZU78" s="242"/>
      <c r="ZV78" s="242"/>
      <c r="ZW78" s="242"/>
      <c r="ZX78" s="242"/>
      <c r="ZY78" s="242"/>
      <c r="ZZ78" s="242"/>
      <c r="AAA78" s="242"/>
      <c r="AAB78" s="242"/>
      <c r="AAC78" s="242"/>
      <c r="AAD78" s="242"/>
      <c r="AAE78" s="242"/>
      <c r="AAF78" s="242"/>
      <c r="AAG78" s="242"/>
      <c r="AAH78" s="242"/>
      <c r="AAI78" s="242"/>
      <c r="AAJ78" s="242"/>
      <c r="AAK78" s="242"/>
      <c r="AAL78" s="242"/>
      <c r="AAM78" s="242"/>
      <c r="AAN78" s="242"/>
      <c r="AAO78" s="242"/>
      <c r="AAP78" s="242"/>
      <c r="AAQ78" s="242"/>
      <c r="AAR78" s="242"/>
      <c r="AAS78" s="242"/>
      <c r="AAT78" s="242"/>
      <c r="AAU78" s="242"/>
      <c r="AAV78" s="242"/>
      <c r="AAW78" s="242"/>
      <c r="AAX78" s="242"/>
      <c r="AAY78" s="242"/>
      <c r="AAZ78" s="242"/>
      <c r="ABA78" s="242"/>
      <c r="ABB78" s="242"/>
      <c r="ABC78" s="242"/>
      <c r="ABD78" s="242"/>
      <c r="ABE78" s="242"/>
      <c r="ABF78" s="242"/>
      <c r="ABG78" s="242"/>
      <c r="ABH78" s="242"/>
      <c r="ABI78" s="242"/>
      <c r="ABJ78" s="242"/>
      <c r="ABK78" s="242"/>
      <c r="ABL78" s="242"/>
      <c r="ABM78" s="242"/>
      <c r="ABN78" s="242"/>
      <c r="ABO78" s="242"/>
      <c r="ABP78" s="242"/>
      <c r="ABQ78" s="242"/>
      <c r="ABR78" s="242"/>
      <c r="ABS78" s="242"/>
      <c r="ABT78" s="242"/>
      <c r="ABU78" s="242"/>
      <c r="ABV78" s="242"/>
      <c r="ABW78" s="242"/>
      <c r="ABX78" s="242"/>
      <c r="ABY78" s="242"/>
      <c r="ABZ78" s="242"/>
      <c r="ACA78" s="242"/>
      <c r="ACB78" s="242"/>
      <c r="ACC78" s="242"/>
      <c r="ACD78" s="242"/>
      <c r="ACE78" s="242"/>
      <c r="ACF78" s="242"/>
      <c r="ACG78" s="242"/>
      <c r="ACH78" s="242"/>
      <c r="ACI78" s="242"/>
      <c r="ACJ78" s="242"/>
      <c r="ACK78" s="242"/>
      <c r="ACL78" s="242"/>
      <c r="ACM78" s="242"/>
      <c r="ACN78" s="242"/>
      <c r="ACO78" s="242"/>
      <c r="ACP78" s="242"/>
      <c r="ACQ78" s="242"/>
      <c r="ACR78" s="242"/>
      <c r="ACS78" s="242"/>
      <c r="ACT78" s="242"/>
      <c r="ACU78" s="242"/>
      <c r="ACV78" s="242"/>
      <c r="ACW78" s="242"/>
      <c r="ACX78" s="242"/>
      <c r="ACY78" s="242"/>
      <c r="ACZ78" s="242"/>
      <c r="ADA78" s="242"/>
      <c r="ADB78" s="242"/>
      <c r="ADC78" s="242"/>
      <c r="ADD78" s="242"/>
      <c r="ADE78" s="242"/>
      <c r="ADF78" s="242"/>
      <c r="ADG78" s="242"/>
      <c r="ADH78" s="242"/>
      <c r="ADI78" s="242"/>
      <c r="ADJ78" s="242"/>
      <c r="ADK78" s="242"/>
      <c r="ADL78" s="242"/>
      <c r="ADM78" s="242"/>
      <c r="ADN78" s="242"/>
      <c r="ADO78" s="242"/>
      <c r="ADP78" s="242"/>
      <c r="ADQ78" s="242"/>
      <c r="ADR78" s="242"/>
      <c r="ADS78" s="242"/>
      <c r="ADT78" s="242"/>
      <c r="ADU78" s="242"/>
      <c r="ADV78" s="242"/>
      <c r="ADW78" s="242"/>
      <c r="ADX78" s="242"/>
      <c r="ADY78" s="242"/>
      <c r="ADZ78" s="242"/>
      <c r="AEA78" s="242"/>
      <c r="AEB78" s="242"/>
      <c r="AEC78" s="242"/>
      <c r="AED78" s="242"/>
      <c r="AEE78" s="242"/>
      <c r="AEF78" s="242"/>
      <c r="AEG78" s="242"/>
      <c r="AEH78" s="242"/>
      <c r="AEI78" s="242"/>
      <c r="AEJ78" s="242"/>
      <c r="AEK78" s="242"/>
      <c r="AEL78" s="242"/>
      <c r="AEM78" s="242"/>
      <c r="AEN78" s="242"/>
      <c r="AEO78" s="242"/>
      <c r="AEP78" s="242"/>
      <c r="AEQ78" s="242"/>
      <c r="AER78" s="242"/>
      <c r="AES78" s="242"/>
      <c r="AET78" s="242"/>
      <c r="AEU78" s="242"/>
      <c r="AEV78" s="242"/>
      <c r="AEW78" s="242"/>
      <c r="AEX78" s="242"/>
      <c r="AEY78" s="242"/>
      <c r="AEZ78" s="242"/>
      <c r="AFA78" s="242"/>
      <c r="AFB78" s="242"/>
      <c r="AFC78" s="242"/>
      <c r="AFD78" s="242"/>
      <c r="AFE78" s="242"/>
      <c r="AFF78" s="242"/>
      <c r="AFG78" s="242"/>
      <c r="AFH78" s="242"/>
      <c r="AFI78" s="242"/>
      <c r="AFJ78" s="242"/>
      <c r="AFK78" s="242"/>
      <c r="AFL78" s="242"/>
      <c r="AFM78" s="242"/>
      <c r="AFN78" s="242"/>
      <c r="AFO78" s="242"/>
      <c r="AFP78" s="242"/>
      <c r="AFQ78" s="242"/>
      <c r="AFR78" s="242"/>
      <c r="AFS78" s="242"/>
      <c r="AFT78" s="242"/>
      <c r="AFU78" s="242"/>
      <c r="AFV78" s="242"/>
      <c r="AFW78" s="242"/>
      <c r="AFX78" s="242"/>
      <c r="AFY78" s="242"/>
      <c r="AFZ78" s="242"/>
      <c r="AGA78" s="242"/>
      <c r="AGB78" s="242"/>
      <c r="AGC78" s="242"/>
      <c r="AGD78" s="242"/>
      <c r="AGE78" s="242"/>
      <c r="AGF78" s="242"/>
      <c r="AGG78" s="242"/>
      <c r="AGH78" s="242"/>
      <c r="AGI78" s="242"/>
      <c r="AGJ78" s="242"/>
      <c r="AGK78" s="242"/>
      <c r="AGL78" s="242"/>
      <c r="AGM78" s="242"/>
      <c r="AGN78" s="242"/>
      <c r="AGO78" s="242"/>
      <c r="AGP78" s="242"/>
      <c r="AGQ78" s="242"/>
      <c r="AGR78" s="242"/>
      <c r="AGS78" s="242"/>
      <c r="AGT78" s="242"/>
      <c r="AGU78" s="242"/>
      <c r="AGV78" s="242"/>
      <c r="AGW78" s="242"/>
      <c r="AGX78" s="242"/>
      <c r="AGY78" s="242"/>
      <c r="AGZ78" s="242"/>
      <c r="AHA78" s="242"/>
      <c r="AHB78" s="242"/>
      <c r="AHC78" s="242"/>
      <c r="AHD78" s="242"/>
      <c r="AHE78" s="242"/>
      <c r="AHF78" s="242"/>
      <c r="AHG78" s="242"/>
      <c r="AHH78" s="242"/>
      <c r="AHI78" s="242"/>
      <c r="AHJ78" s="242"/>
      <c r="AHK78" s="242"/>
      <c r="AHL78" s="242"/>
      <c r="AHM78" s="242"/>
      <c r="AHN78" s="242"/>
      <c r="AHO78" s="242"/>
      <c r="AHP78" s="242"/>
      <c r="AHQ78" s="242"/>
      <c r="AHR78" s="242"/>
      <c r="AHS78" s="242"/>
      <c r="AHT78" s="242"/>
      <c r="AHU78" s="242"/>
      <c r="AHV78" s="242"/>
      <c r="AHW78" s="242"/>
      <c r="AHX78" s="242"/>
      <c r="AHY78" s="242"/>
      <c r="AHZ78" s="242"/>
      <c r="AIA78" s="242"/>
      <c r="AIB78" s="242"/>
      <c r="AIC78" s="242"/>
      <c r="AID78" s="242"/>
      <c r="AIE78" s="242"/>
      <c r="AIF78" s="242"/>
      <c r="AIG78" s="242"/>
      <c r="AIH78" s="242"/>
      <c r="AII78" s="242"/>
      <c r="AIJ78" s="242"/>
      <c r="AIK78" s="242"/>
      <c r="AIL78" s="242"/>
      <c r="AIM78" s="242"/>
      <c r="AIN78" s="242"/>
      <c r="AIO78" s="242"/>
      <c r="AIP78" s="242"/>
      <c r="AIQ78" s="242"/>
      <c r="AIR78" s="242"/>
      <c r="AIS78" s="242"/>
      <c r="AIT78" s="242"/>
      <c r="AIU78" s="242"/>
      <c r="AIV78" s="242"/>
      <c r="AIW78" s="242"/>
      <c r="AIX78" s="242"/>
      <c r="AIY78" s="242"/>
      <c r="AIZ78" s="242"/>
      <c r="AJA78" s="242"/>
      <c r="AJB78" s="242"/>
      <c r="AJC78" s="242"/>
      <c r="AJD78" s="242"/>
      <c r="AJE78" s="242"/>
      <c r="AJF78" s="242"/>
      <c r="AJG78" s="242"/>
      <c r="AJH78" s="242"/>
      <c r="AJI78" s="242"/>
      <c r="AJJ78" s="242"/>
      <c r="AJK78" s="242"/>
      <c r="AJL78" s="242"/>
      <c r="AJM78" s="242"/>
      <c r="AJN78" s="242"/>
      <c r="AJO78" s="242"/>
      <c r="AJP78" s="242"/>
      <c r="AJQ78" s="242"/>
      <c r="AJR78" s="242"/>
      <c r="AJS78" s="242"/>
      <c r="AJT78" s="242"/>
      <c r="AJU78" s="242"/>
      <c r="AJV78" s="242"/>
      <c r="AJW78" s="242"/>
      <c r="AJX78" s="242"/>
      <c r="AJY78" s="242"/>
      <c r="AJZ78" s="242"/>
      <c r="AKA78" s="242"/>
      <c r="AKB78" s="242"/>
      <c r="AKC78" s="242"/>
      <c r="AKD78" s="242"/>
      <c r="AKE78" s="242"/>
      <c r="AKF78" s="242"/>
      <c r="AKG78" s="242"/>
      <c r="AKH78" s="242"/>
      <c r="AKI78" s="242"/>
      <c r="AKJ78" s="242"/>
      <c r="AKK78" s="242"/>
      <c r="AKL78" s="242"/>
      <c r="AKM78" s="242"/>
      <c r="AKN78" s="242"/>
      <c r="AKO78" s="242"/>
      <c r="AKP78" s="242"/>
      <c r="AKQ78" s="242"/>
      <c r="AKR78" s="242"/>
      <c r="AKS78" s="242"/>
      <c r="AKT78" s="242"/>
      <c r="AKU78" s="242"/>
      <c r="AKV78" s="242"/>
      <c r="AKW78" s="242"/>
      <c r="AKX78" s="242"/>
      <c r="AKY78" s="242"/>
      <c r="AKZ78" s="242"/>
      <c r="ALA78" s="242"/>
      <c r="ALB78" s="242"/>
      <c r="ALC78" s="242"/>
      <c r="ALD78" s="242"/>
      <c r="ALE78" s="242"/>
      <c r="ALF78" s="242"/>
      <c r="ALG78" s="242"/>
      <c r="ALH78" s="242"/>
      <c r="ALI78" s="242"/>
      <c r="ALJ78" s="242"/>
      <c r="ALK78" s="242"/>
      <c r="ALL78" s="242"/>
      <c r="ALM78" s="242"/>
      <c r="ALN78" s="242"/>
      <c r="ALO78" s="242"/>
      <c r="ALP78" s="242"/>
      <c r="ALQ78" s="242"/>
      <c r="ALR78" s="242"/>
      <c r="ALS78" s="242"/>
      <c r="ALT78" s="242"/>
      <c r="ALU78" s="242"/>
      <c r="ALV78" s="242"/>
      <c r="ALW78" s="242"/>
      <c r="ALX78" s="242"/>
      <c r="ALY78" s="242"/>
      <c r="ALZ78" s="242"/>
      <c r="AMA78" s="242"/>
      <c r="AMB78" s="242"/>
      <c r="AMC78" s="242"/>
      <c r="AMD78" s="242"/>
      <c r="AME78" s="242"/>
      <c r="AMF78" s="242"/>
      <c r="AMG78" s="242"/>
      <c r="AMH78" s="242"/>
      <c r="AMI78" s="242"/>
      <c r="AMJ78" s="242"/>
      <c r="AMK78" s="242"/>
      <c r="AML78" s="242"/>
      <c r="AMM78" s="242"/>
      <c r="AMN78" s="242"/>
      <c r="AMO78" s="242"/>
      <c r="AMP78" s="242"/>
      <c r="AMQ78" s="242"/>
      <c r="AMR78" s="242"/>
      <c r="AMS78" s="242"/>
      <c r="AMT78" s="242"/>
      <c r="AMU78" s="242"/>
      <c r="AMV78" s="242"/>
      <c r="AMW78" s="242"/>
      <c r="AMX78" s="242"/>
      <c r="AMY78" s="242"/>
      <c r="AMZ78" s="242"/>
      <c r="ANA78" s="242"/>
      <c r="ANB78" s="242"/>
      <c r="ANC78" s="242"/>
      <c r="AND78" s="242"/>
      <c r="ANE78" s="242"/>
      <c r="ANF78" s="242"/>
      <c r="ANG78" s="242"/>
      <c r="ANH78" s="242"/>
      <c r="ANI78" s="242"/>
      <c r="ANJ78" s="242"/>
      <c r="ANK78" s="242"/>
      <c r="ANL78" s="242"/>
      <c r="ANM78" s="242"/>
      <c r="ANN78" s="242"/>
      <c r="ANO78" s="242"/>
      <c r="ANP78" s="242"/>
      <c r="ANQ78" s="242"/>
      <c r="ANR78" s="242"/>
      <c r="ANS78" s="242"/>
      <c r="ANT78" s="242"/>
      <c r="ANU78" s="242"/>
      <c r="ANV78" s="242"/>
      <c r="ANW78" s="242"/>
      <c r="ANX78" s="242"/>
      <c r="ANY78" s="242"/>
      <c r="ANZ78" s="242"/>
      <c r="AOA78" s="242"/>
      <c r="AOB78" s="242"/>
      <c r="AOC78" s="242"/>
      <c r="AOD78" s="242"/>
      <c r="AOE78" s="242"/>
      <c r="AOF78" s="242"/>
      <c r="AOG78" s="242"/>
      <c r="AOH78" s="242"/>
      <c r="AOI78" s="242"/>
      <c r="AOJ78" s="242"/>
      <c r="AOK78" s="242"/>
      <c r="AOL78" s="242"/>
      <c r="AOM78" s="242"/>
      <c r="AON78" s="242"/>
      <c r="AOO78" s="242"/>
      <c r="AOP78" s="242"/>
      <c r="AOQ78" s="242"/>
      <c r="AOR78" s="242"/>
      <c r="AOS78" s="242"/>
      <c r="AOT78" s="242"/>
      <c r="AOU78" s="242"/>
      <c r="AOV78" s="242"/>
      <c r="AOW78" s="242"/>
      <c r="AOX78" s="242"/>
      <c r="AOY78" s="242"/>
      <c r="AOZ78" s="242"/>
      <c r="APA78" s="242"/>
      <c r="APB78" s="242"/>
      <c r="APC78" s="242"/>
      <c r="APD78" s="242"/>
      <c r="APE78" s="242"/>
      <c r="APF78" s="242"/>
      <c r="APG78" s="242"/>
      <c r="APH78" s="242"/>
      <c r="API78" s="242"/>
      <c r="APJ78" s="242"/>
      <c r="APK78" s="242"/>
      <c r="APL78" s="242"/>
      <c r="APM78" s="242"/>
      <c r="APN78" s="242"/>
      <c r="APO78" s="242"/>
      <c r="APP78" s="242"/>
      <c r="APQ78" s="242"/>
      <c r="APR78" s="242"/>
      <c r="APS78" s="242"/>
      <c r="APT78" s="242"/>
      <c r="APU78" s="242"/>
      <c r="APV78" s="242"/>
      <c r="APW78" s="242"/>
      <c r="APX78" s="242"/>
      <c r="APY78" s="242"/>
      <c r="APZ78" s="242"/>
      <c r="AQA78" s="242"/>
      <c r="AQB78" s="242"/>
      <c r="AQC78" s="242"/>
      <c r="AQD78" s="242"/>
      <c r="AQE78" s="242"/>
      <c r="AQF78" s="242"/>
      <c r="AQG78" s="242"/>
      <c r="AQH78" s="242"/>
      <c r="AQI78" s="242"/>
      <c r="AQJ78" s="242"/>
      <c r="AQK78" s="242"/>
      <c r="AQL78" s="242"/>
      <c r="AQM78" s="242"/>
      <c r="AQN78" s="242"/>
      <c r="AQO78" s="242"/>
      <c r="AQP78" s="242"/>
      <c r="AQQ78" s="242"/>
      <c r="AQR78" s="242"/>
      <c r="AQS78" s="242"/>
      <c r="AQT78" s="242"/>
      <c r="AQU78" s="242"/>
      <c r="AQV78" s="242"/>
      <c r="AQW78" s="242"/>
      <c r="AQX78" s="242"/>
      <c r="AQY78" s="242"/>
      <c r="AQZ78" s="242"/>
      <c r="ARA78" s="242"/>
      <c r="ARB78" s="242"/>
      <c r="ARC78" s="242"/>
      <c r="ARD78" s="242"/>
      <c r="ARE78" s="242"/>
      <c r="ARF78" s="242"/>
      <c r="ARG78" s="242"/>
      <c r="ARH78" s="242"/>
      <c r="ARI78" s="242"/>
      <c r="ARJ78" s="242"/>
      <c r="ARK78" s="242"/>
      <c r="ARL78" s="242"/>
      <c r="ARM78" s="242"/>
      <c r="ARN78" s="242"/>
      <c r="ARO78" s="242"/>
      <c r="ARP78" s="242"/>
      <c r="ARQ78" s="242"/>
      <c r="ARR78" s="242"/>
      <c r="ARS78" s="242"/>
      <c r="ART78" s="242"/>
      <c r="ARU78" s="242"/>
      <c r="ARV78" s="242"/>
      <c r="ARW78" s="242"/>
      <c r="ARX78" s="242"/>
      <c r="ARY78" s="242"/>
      <c r="ARZ78" s="242"/>
      <c r="ASA78" s="242"/>
      <c r="ASB78" s="242"/>
      <c r="ASC78" s="242"/>
      <c r="ASD78" s="242"/>
      <c r="ASE78" s="242"/>
      <c r="ASF78" s="242"/>
      <c r="ASG78" s="242"/>
      <c r="ASH78" s="242"/>
      <c r="ASI78" s="242"/>
      <c r="ASJ78" s="242"/>
      <c r="ASK78" s="242"/>
      <c r="ASL78" s="242"/>
      <c r="ASM78" s="242"/>
      <c r="ASN78" s="242"/>
      <c r="ASO78" s="242"/>
      <c r="ASP78" s="242"/>
      <c r="ASQ78" s="242"/>
      <c r="ASR78" s="242"/>
      <c r="ASS78" s="242"/>
      <c r="AST78" s="242"/>
      <c r="ASU78" s="242"/>
      <c r="ASV78" s="242"/>
      <c r="ASW78" s="242"/>
      <c r="ASX78" s="242"/>
      <c r="ASY78" s="242"/>
      <c r="ASZ78" s="242"/>
      <c r="ATA78" s="242"/>
      <c r="ATB78" s="242"/>
      <c r="ATC78" s="242"/>
      <c r="ATD78" s="242"/>
      <c r="ATE78" s="242"/>
      <c r="ATF78" s="242"/>
      <c r="ATG78" s="242"/>
      <c r="ATH78" s="242"/>
      <c r="ATI78" s="242"/>
      <c r="ATJ78" s="242"/>
      <c r="ATK78" s="242"/>
      <c r="ATL78" s="242"/>
      <c r="ATM78" s="242"/>
      <c r="ATN78" s="242"/>
      <c r="ATO78" s="242"/>
      <c r="ATP78" s="242"/>
      <c r="ATQ78" s="242"/>
      <c r="ATR78" s="242"/>
      <c r="ATS78" s="242"/>
      <c r="ATT78" s="242"/>
      <c r="ATU78" s="242"/>
      <c r="ATV78" s="242"/>
      <c r="ATW78" s="242"/>
      <c r="ATX78" s="242"/>
      <c r="ATY78" s="242"/>
      <c r="ATZ78" s="242"/>
      <c r="AUA78" s="242"/>
      <c r="AUB78" s="242"/>
      <c r="AUC78" s="242"/>
      <c r="AUD78" s="242"/>
      <c r="AUE78" s="242"/>
      <c r="AUF78" s="242"/>
      <c r="AUG78" s="242"/>
      <c r="AUH78" s="242"/>
      <c r="AUI78" s="242"/>
      <c r="AUJ78" s="242"/>
      <c r="AUK78" s="242"/>
      <c r="AUL78" s="242"/>
      <c r="AUM78" s="242"/>
      <c r="AUN78" s="242"/>
      <c r="AUO78" s="242"/>
      <c r="AUP78" s="242"/>
      <c r="AUQ78" s="242"/>
      <c r="AUR78" s="242"/>
      <c r="AUS78" s="242"/>
      <c r="AUT78" s="242"/>
      <c r="AUU78" s="242"/>
      <c r="AUV78" s="242"/>
      <c r="AUW78" s="242"/>
      <c r="AUX78" s="242"/>
      <c r="AUY78" s="242"/>
      <c r="AUZ78" s="242"/>
      <c r="AVA78" s="242"/>
      <c r="AVB78" s="242"/>
      <c r="AVC78" s="242"/>
      <c r="AVD78" s="242"/>
      <c r="AVE78" s="242"/>
      <c r="AVF78" s="242"/>
      <c r="AVG78" s="242"/>
      <c r="AVH78" s="242"/>
      <c r="AVI78" s="242"/>
      <c r="AVJ78" s="242"/>
      <c r="AVK78" s="242"/>
      <c r="AVL78" s="242"/>
      <c r="AVM78" s="242"/>
      <c r="AVN78" s="242"/>
      <c r="AVO78" s="242"/>
      <c r="AVP78" s="242"/>
      <c r="AVQ78" s="242"/>
      <c r="AVR78" s="242"/>
      <c r="AVS78" s="242"/>
      <c r="AVT78" s="242"/>
      <c r="AVU78" s="242"/>
      <c r="AVV78" s="242"/>
      <c r="AVW78" s="242"/>
      <c r="AVX78" s="242"/>
      <c r="AVY78" s="242"/>
      <c r="AVZ78" s="242"/>
      <c r="AWA78" s="242"/>
      <c r="AWB78" s="242"/>
      <c r="AWC78" s="242"/>
      <c r="AWD78" s="242"/>
      <c r="AWE78" s="242"/>
      <c r="AWF78" s="242"/>
      <c r="AWG78" s="242"/>
      <c r="AWH78" s="242"/>
      <c r="AWI78" s="242"/>
      <c r="AWJ78" s="242"/>
      <c r="AWK78" s="242"/>
      <c r="AWL78" s="242"/>
      <c r="AWM78" s="242"/>
      <c r="AWN78" s="242"/>
      <c r="AWO78" s="242"/>
      <c r="AWP78" s="242"/>
      <c r="AWQ78" s="242"/>
      <c r="AWR78" s="242"/>
      <c r="AWS78" s="242"/>
      <c r="AWT78" s="242"/>
      <c r="AWU78" s="242"/>
      <c r="AWV78" s="242"/>
      <c r="AWW78" s="242"/>
      <c r="AWX78" s="242"/>
      <c r="AWY78" s="242"/>
      <c r="AWZ78" s="242"/>
      <c r="AXA78" s="242"/>
      <c r="AXB78" s="242"/>
      <c r="AXC78" s="242"/>
      <c r="AXD78" s="242"/>
      <c r="AXE78" s="242"/>
      <c r="AXF78" s="242"/>
      <c r="AXG78" s="242"/>
      <c r="AXH78" s="242"/>
      <c r="AXI78" s="242"/>
      <c r="AXJ78" s="242"/>
      <c r="AXK78" s="242"/>
      <c r="AXL78" s="242"/>
      <c r="AXM78" s="242"/>
      <c r="AXN78" s="242"/>
      <c r="AXO78" s="242"/>
      <c r="AXP78" s="242"/>
      <c r="AXQ78" s="242"/>
      <c r="AXR78" s="242"/>
      <c r="AXS78" s="242"/>
      <c r="AXT78" s="242"/>
      <c r="AXU78" s="242"/>
      <c r="AXV78" s="242"/>
      <c r="AXW78" s="242"/>
      <c r="AXX78" s="242"/>
      <c r="AXY78" s="242"/>
      <c r="AXZ78" s="242"/>
      <c r="AYA78" s="242"/>
      <c r="AYB78" s="242"/>
      <c r="AYC78" s="242"/>
      <c r="AYD78" s="242"/>
      <c r="AYE78" s="242"/>
      <c r="AYF78" s="242"/>
      <c r="AYG78" s="242"/>
      <c r="AYH78" s="242"/>
      <c r="AYI78" s="242"/>
      <c r="AYJ78" s="242"/>
      <c r="AYK78" s="242"/>
      <c r="AYL78" s="242"/>
      <c r="AYM78" s="242"/>
      <c r="AYN78" s="242"/>
      <c r="AYO78" s="242"/>
      <c r="AYP78" s="242"/>
      <c r="AYQ78" s="242"/>
      <c r="AYR78" s="242"/>
      <c r="AYS78" s="242"/>
      <c r="AYT78" s="242"/>
      <c r="AYU78" s="242"/>
      <c r="AYV78" s="242"/>
      <c r="AYW78" s="242"/>
      <c r="AYX78" s="242"/>
      <c r="AYY78" s="242"/>
      <c r="AYZ78" s="242"/>
      <c r="AZA78" s="242"/>
      <c r="AZB78" s="242"/>
      <c r="AZC78" s="242"/>
      <c r="AZD78" s="242"/>
      <c r="AZE78" s="242"/>
      <c r="AZF78" s="242"/>
      <c r="AZG78" s="242"/>
      <c r="AZH78" s="242"/>
      <c r="AZI78" s="242"/>
      <c r="AZJ78" s="242"/>
      <c r="AZK78" s="242"/>
      <c r="AZL78" s="242"/>
      <c r="AZM78" s="242"/>
      <c r="AZN78" s="242"/>
      <c r="AZO78" s="242"/>
      <c r="AZP78" s="242"/>
      <c r="AZQ78" s="242"/>
      <c r="AZR78" s="242"/>
      <c r="AZS78" s="242"/>
      <c r="AZT78" s="242"/>
      <c r="AZU78" s="242"/>
      <c r="AZV78" s="242"/>
      <c r="AZW78" s="242"/>
      <c r="AZX78" s="242"/>
      <c r="AZY78" s="242"/>
      <c r="AZZ78" s="242"/>
      <c r="BAA78" s="242"/>
      <c r="BAB78" s="242"/>
      <c r="BAC78" s="242"/>
      <c r="BAD78" s="242"/>
      <c r="BAE78" s="242"/>
      <c r="BAF78" s="242"/>
      <c r="BAG78" s="242"/>
      <c r="BAH78" s="242"/>
      <c r="BAI78" s="242"/>
      <c r="BAJ78" s="242"/>
      <c r="BAK78" s="242"/>
      <c r="BAL78" s="242"/>
      <c r="BAM78" s="242"/>
      <c r="BAN78" s="242"/>
      <c r="BAO78" s="242"/>
      <c r="BAP78" s="242"/>
      <c r="BAQ78" s="242"/>
      <c r="BAR78" s="242"/>
      <c r="BAS78" s="242"/>
      <c r="BAT78" s="242"/>
      <c r="BAU78" s="242"/>
      <c r="BAV78" s="242"/>
      <c r="BAW78" s="242"/>
      <c r="BAX78" s="242"/>
      <c r="BAY78" s="242"/>
      <c r="BAZ78" s="242"/>
      <c r="BBA78" s="242"/>
      <c r="BBB78" s="242"/>
      <c r="BBC78" s="242"/>
      <c r="BBD78" s="242"/>
      <c r="BBE78" s="242"/>
      <c r="BBF78" s="242"/>
      <c r="BBG78" s="242"/>
      <c r="BBH78" s="242"/>
      <c r="BBI78" s="242"/>
      <c r="BBJ78" s="242"/>
      <c r="BBK78" s="242"/>
      <c r="BBL78" s="242"/>
      <c r="BBM78" s="242"/>
      <c r="BBN78" s="242"/>
      <c r="BBO78" s="242"/>
      <c r="BBP78" s="242"/>
      <c r="BBQ78" s="242"/>
      <c r="BBR78" s="242"/>
      <c r="BBS78" s="242"/>
      <c r="BBT78" s="242"/>
      <c r="BBU78" s="242"/>
      <c r="BBV78" s="242"/>
      <c r="BBW78" s="242"/>
      <c r="BBX78" s="242"/>
      <c r="BBY78" s="242"/>
      <c r="BBZ78" s="242"/>
      <c r="BCA78" s="242"/>
      <c r="BCB78" s="242"/>
      <c r="BCC78" s="242"/>
      <c r="BCD78" s="242"/>
      <c r="BCE78" s="242"/>
      <c r="BCF78" s="242"/>
      <c r="BCG78" s="242"/>
      <c r="BCH78" s="242"/>
      <c r="BCI78" s="242"/>
      <c r="BCJ78" s="242"/>
      <c r="BCK78" s="242"/>
      <c r="BCL78" s="242"/>
      <c r="BCM78" s="242"/>
      <c r="BCN78" s="242"/>
      <c r="BCO78" s="242"/>
      <c r="BCP78" s="242"/>
      <c r="BCQ78" s="242"/>
      <c r="BCR78" s="242"/>
      <c r="BCS78" s="242"/>
      <c r="BCT78" s="242"/>
      <c r="BCU78" s="242"/>
      <c r="BCV78" s="242"/>
      <c r="BCW78" s="242"/>
      <c r="BCX78" s="242"/>
      <c r="BCY78" s="242"/>
      <c r="BCZ78" s="242"/>
      <c r="BDA78" s="242"/>
      <c r="BDB78" s="242"/>
      <c r="BDC78" s="242"/>
      <c r="BDD78" s="242"/>
      <c r="BDE78" s="242"/>
      <c r="BDF78" s="242"/>
      <c r="BDG78" s="242"/>
      <c r="BDH78" s="242"/>
      <c r="BDI78" s="242"/>
      <c r="BDJ78" s="242"/>
      <c r="BDK78" s="242"/>
      <c r="BDL78" s="242"/>
      <c r="BDM78" s="242"/>
      <c r="BDN78" s="242"/>
      <c r="BDO78" s="242"/>
      <c r="BDP78" s="242"/>
      <c r="BDQ78" s="242"/>
      <c r="BDR78" s="242"/>
      <c r="BDS78" s="242"/>
      <c r="BDT78" s="242"/>
      <c r="BDU78" s="242"/>
      <c r="BDV78" s="242"/>
      <c r="BDW78" s="242"/>
      <c r="BDX78" s="242"/>
      <c r="BDY78" s="242"/>
      <c r="BDZ78" s="242"/>
      <c r="BEA78" s="242"/>
      <c r="BEB78" s="242"/>
      <c r="BEC78" s="242"/>
      <c r="BED78" s="242"/>
      <c r="BEE78" s="242"/>
      <c r="BEF78" s="242"/>
      <c r="BEG78" s="242"/>
      <c r="BEH78" s="242"/>
      <c r="BEI78" s="242"/>
      <c r="BEJ78" s="242"/>
      <c r="BEK78" s="242"/>
      <c r="BEL78" s="242"/>
      <c r="BEM78" s="242"/>
      <c r="BEN78" s="242"/>
      <c r="BEO78" s="242"/>
      <c r="BEP78" s="242"/>
      <c r="BEQ78" s="242"/>
      <c r="BER78" s="242"/>
      <c r="BES78" s="242"/>
      <c r="BET78" s="242"/>
      <c r="BEU78" s="242"/>
      <c r="BEV78" s="242"/>
      <c r="BEW78" s="242"/>
      <c r="BEX78" s="242"/>
      <c r="BEY78" s="242"/>
      <c r="BEZ78" s="242"/>
      <c r="BFA78" s="242"/>
      <c r="BFB78" s="242"/>
      <c r="BFC78" s="242"/>
      <c r="BFD78" s="242"/>
      <c r="BFE78" s="242"/>
      <c r="BFF78" s="242"/>
      <c r="BFG78" s="242"/>
      <c r="BFH78" s="242"/>
      <c r="BFI78" s="242"/>
      <c r="BFJ78" s="242"/>
      <c r="BFK78" s="242"/>
      <c r="BFL78" s="242"/>
      <c r="BFM78" s="242"/>
      <c r="BFN78" s="242"/>
      <c r="BFO78" s="242"/>
      <c r="BFP78" s="242"/>
      <c r="BFQ78" s="242"/>
      <c r="BFR78" s="242"/>
      <c r="BFS78" s="242"/>
      <c r="BFT78" s="242"/>
      <c r="BFU78" s="242"/>
      <c r="BFV78" s="242"/>
      <c r="BFW78" s="242"/>
      <c r="BFX78" s="242"/>
      <c r="BFY78" s="242"/>
      <c r="BFZ78" s="242"/>
      <c r="BGA78" s="242"/>
      <c r="BGB78" s="242"/>
      <c r="BGC78" s="242"/>
      <c r="BGD78" s="242"/>
      <c r="BGE78" s="242"/>
      <c r="BGF78" s="242"/>
      <c r="BGG78" s="242"/>
      <c r="BGH78" s="242"/>
      <c r="BGI78" s="242"/>
      <c r="BGJ78" s="242"/>
      <c r="BGK78" s="242"/>
      <c r="BGL78" s="242"/>
      <c r="BGM78" s="242"/>
      <c r="BGN78" s="242"/>
      <c r="BGO78" s="242"/>
      <c r="BGP78" s="242"/>
      <c r="BGQ78" s="242"/>
      <c r="BGR78" s="242"/>
      <c r="BGS78" s="242"/>
      <c r="BGT78" s="242"/>
      <c r="BGU78" s="242"/>
      <c r="BGV78" s="242"/>
      <c r="BGW78" s="242"/>
      <c r="BGX78" s="242"/>
      <c r="BGY78" s="242"/>
      <c r="BGZ78" s="242"/>
      <c r="BHA78" s="242"/>
      <c r="BHB78" s="242"/>
      <c r="BHC78" s="242"/>
      <c r="BHD78" s="242"/>
      <c r="BHE78" s="242"/>
      <c r="BHF78" s="242"/>
      <c r="BHG78" s="242"/>
      <c r="BHH78" s="242"/>
      <c r="BHI78" s="242"/>
      <c r="BHJ78" s="242"/>
      <c r="BHK78" s="242"/>
      <c r="BHL78" s="242"/>
      <c r="BHM78" s="242"/>
      <c r="BHN78" s="242"/>
      <c r="BHO78" s="242"/>
      <c r="BHP78" s="242"/>
      <c r="BHQ78" s="242"/>
      <c r="BHR78" s="242"/>
      <c r="BHS78" s="242"/>
      <c r="BHT78" s="242"/>
      <c r="BHU78" s="242"/>
      <c r="BHV78" s="242"/>
      <c r="BHW78" s="242"/>
      <c r="BHX78" s="242"/>
      <c r="BHY78" s="242"/>
      <c r="BHZ78" s="242"/>
      <c r="BIA78" s="242"/>
      <c r="BIB78" s="242"/>
      <c r="BIC78" s="242"/>
      <c r="BID78" s="242"/>
      <c r="BIE78" s="242"/>
      <c r="BIF78" s="242"/>
      <c r="BIG78" s="242"/>
      <c r="BIH78" s="242"/>
      <c r="BII78" s="242"/>
      <c r="BIJ78" s="242"/>
      <c r="BIK78" s="242"/>
      <c r="BIL78" s="242"/>
      <c r="BIM78" s="242"/>
      <c r="BIN78" s="242"/>
      <c r="BIO78" s="242"/>
      <c r="BIP78" s="242"/>
      <c r="BIQ78" s="242"/>
      <c r="BIR78" s="242"/>
      <c r="BIS78" s="242"/>
      <c r="BIT78" s="242"/>
      <c r="BIU78" s="242"/>
      <c r="BIV78" s="242"/>
      <c r="BIW78" s="242"/>
      <c r="BIX78" s="242"/>
      <c r="BIY78" s="242"/>
      <c r="BIZ78" s="242"/>
      <c r="BJA78" s="242"/>
      <c r="BJB78" s="242"/>
      <c r="BJC78" s="242"/>
      <c r="BJD78" s="242"/>
      <c r="BJE78" s="242"/>
      <c r="BJF78" s="242"/>
      <c r="BJG78" s="242"/>
      <c r="BJH78" s="242"/>
      <c r="BJI78" s="242"/>
      <c r="BJJ78" s="242"/>
      <c r="BJK78" s="242"/>
      <c r="BJL78" s="242"/>
      <c r="BJM78" s="242"/>
      <c r="BJN78" s="242"/>
      <c r="BJO78" s="242"/>
      <c r="BJP78" s="242"/>
      <c r="BJQ78" s="242"/>
      <c r="BJR78" s="242"/>
      <c r="BJS78" s="242"/>
      <c r="BJT78" s="242"/>
      <c r="BJU78" s="242"/>
      <c r="BJV78" s="242"/>
      <c r="BJW78" s="242"/>
      <c r="BJX78" s="242"/>
      <c r="BJY78" s="242"/>
      <c r="BJZ78" s="242"/>
      <c r="BKA78" s="242"/>
      <c r="BKB78" s="242"/>
      <c r="BKC78" s="242"/>
      <c r="BKD78" s="242"/>
      <c r="BKE78" s="242"/>
      <c r="BKF78" s="242"/>
      <c r="BKG78" s="242"/>
      <c r="BKH78" s="242"/>
      <c r="BKI78" s="242"/>
      <c r="BKJ78" s="242"/>
      <c r="BKK78" s="242"/>
      <c r="BKL78" s="242"/>
      <c r="BKM78" s="242"/>
      <c r="BKN78" s="242"/>
      <c r="BKO78" s="242"/>
      <c r="BKP78" s="242"/>
      <c r="BKQ78" s="242"/>
      <c r="BKR78" s="242"/>
      <c r="BKS78" s="242"/>
      <c r="BKT78" s="242"/>
      <c r="BKU78" s="242"/>
      <c r="BKV78" s="242"/>
      <c r="BKW78" s="242"/>
      <c r="BKX78" s="242"/>
      <c r="BKY78" s="242"/>
      <c r="BKZ78" s="242"/>
      <c r="BLA78" s="242"/>
      <c r="BLB78" s="242"/>
      <c r="BLC78" s="242"/>
      <c r="BLD78" s="242"/>
      <c r="BLE78" s="242"/>
      <c r="BLF78" s="242"/>
      <c r="BLG78" s="242"/>
      <c r="BLH78" s="242"/>
      <c r="BLI78" s="242"/>
      <c r="BLJ78" s="242"/>
      <c r="BLK78" s="242"/>
      <c r="BLL78" s="242"/>
      <c r="BLM78" s="242"/>
      <c r="BLN78" s="242"/>
      <c r="BLO78" s="242"/>
      <c r="BLP78" s="242"/>
      <c r="BLQ78" s="242"/>
      <c r="BLR78" s="242"/>
      <c r="BLS78" s="242"/>
      <c r="BLT78" s="242"/>
      <c r="BLU78" s="242"/>
      <c r="BLV78" s="242"/>
      <c r="BLW78" s="242"/>
      <c r="BLX78" s="242"/>
      <c r="BLY78" s="242"/>
      <c r="BLZ78" s="242"/>
      <c r="BMA78" s="242"/>
      <c r="BMB78" s="242"/>
      <c r="BMC78" s="242"/>
      <c r="BMD78" s="242"/>
      <c r="BME78" s="242"/>
      <c r="BMF78" s="242"/>
      <c r="BMG78" s="242"/>
      <c r="BMH78" s="242"/>
      <c r="BMI78" s="242"/>
      <c r="BMJ78" s="242"/>
      <c r="BMK78" s="242"/>
      <c r="BML78" s="242"/>
      <c r="BMM78" s="242"/>
      <c r="BMN78" s="242"/>
      <c r="BMO78" s="242"/>
      <c r="BMP78" s="242"/>
      <c r="BMQ78" s="242"/>
      <c r="BMR78" s="242"/>
      <c r="BMS78" s="242"/>
      <c r="BMT78" s="242"/>
      <c r="BMU78" s="242"/>
      <c r="BMV78" s="242"/>
      <c r="BMW78" s="242"/>
      <c r="BMX78" s="242"/>
      <c r="BMY78" s="242"/>
      <c r="BMZ78" s="242"/>
      <c r="BNA78" s="242"/>
      <c r="BNB78" s="242"/>
      <c r="BNC78" s="242"/>
      <c r="BND78" s="242"/>
      <c r="BNE78" s="242"/>
      <c r="BNF78" s="242"/>
      <c r="BNG78" s="242"/>
      <c r="BNH78" s="242"/>
      <c r="BNI78" s="242"/>
      <c r="BNJ78" s="242"/>
      <c r="BNK78" s="242"/>
      <c r="BNL78" s="242"/>
      <c r="BNM78" s="242"/>
      <c r="BNN78" s="242"/>
      <c r="BNO78" s="242"/>
      <c r="BNP78" s="242"/>
      <c r="BNQ78" s="242"/>
      <c r="BNR78" s="242"/>
      <c r="BNS78" s="242"/>
      <c r="BNT78" s="242"/>
      <c r="BNU78" s="242"/>
      <c r="BNV78" s="242"/>
      <c r="BNW78" s="242"/>
      <c r="BNX78" s="242"/>
      <c r="BNY78" s="242"/>
      <c r="BNZ78" s="242"/>
      <c r="BOA78" s="242"/>
      <c r="BOB78" s="242"/>
      <c r="BOC78" s="242"/>
      <c r="BOD78" s="242"/>
      <c r="BOE78" s="242"/>
      <c r="BOF78" s="242"/>
      <c r="BOG78" s="242"/>
      <c r="BOH78" s="242"/>
      <c r="BOI78" s="242"/>
      <c r="BOJ78" s="242"/>
      <c r="BOK78" s="242"/>
      <c r="BOL78" s="242"/>
      <c r="BOM78" s="242"/>
      <c r="BON78" s="242"/>
      <c r="BOO78" s="242"/>
      <c r="BOP78" s="242"/>
      <c r="BOQ78" s="242"/>
      <c r="BOR78" s="242"/>
      <c r="BOS78" s="242"/>
      <c r="BOT78" s="242"/>
      <c r="BOU78" s="242"/>
      <c r="BOV78" s="242"/>
      <c r="BOW78" s="242"/>
      <c r="BOX78" s="242"/>
      <c r="BOY78" s="242"/>
      <c r="BOZ78" s="242"/>
      <c r="BPA78" s="242"/>
      <c r="BPB78" s="242"/>
      <c r="BPC78" s="242"/>
      <c r="BPD78" s="242"/>
      <c r="BPE78" s="242"/>
      <c r="BPF78" s="242"/>
      <c r="BPG78" s="242"/>
      <c r="BPH78" s="242"/>
      <c r="BPI78" s="242"/>
      <c r="BPJ78" s="242"/>
      <c r="BPK78" s="242"/>
      <c r="BPL78" s="242"/>
      <c r="BPM78" s="242"/>
      <c r="BPN78" s="242"/>
      <c r="BPO78" s="242"/>
      <c r="BPP78" s="242"/>
      <c r="BPQ78" s="242"/>
      <c r="BPR78" s="242"/>
      <c r="BPS78" s="242"/>
      <c r="BPT78" s="242"/>
      <c r="BPU78" s="242"/>
      <c r="BPV78" s="242"/>
      <c r="BPW78" s="242"/>
      <c r="BPX78" s="242"/>
      <c r="BPY78" s="242"/>
      <c r="BPZ78" s="242"/>
      <c r="BQA78" s="242"/>
      <c r="BQB78" s="242"/>
      <c r="BQC78" s="242"/>
      <c r="BQD78" s="242"/>
      <c r="BQE78" s="242"/>
      <c r="BQF78" s="242"/>
      <c r="BQG78" s="242"/>
      <c r="BQH78" s="242"/>
      <c r="BQI78" s="242"/>
      <c r="BQJ78" s="242"/>
      <c r="BQK78" s="242"/>
      <c r="BQL78" s="242"/>
      <c r="BQM78" s="242"/>
      <c r="BQN78" s="242"/>
      <c r="BQO78" s="242"/>
      <c r="BQP78" s="242"/>
      <c r="BQQ78" s="242"/>
      <c r="BQR78" s="242"/>
      <c r="BQS78" s="242"/>
      <c r="BQT78" s="242"/>
      <c r="BQU78" s="242"/>
      <c r="BQV78" s="242"/>
      <c r="BQW78" s="242"/>
      <c r="BQX78" s="242"/>
      <c r="BQY78" s="242"/>
      <c r="BQZ78" s="242"/>
      <c r="BRA78" s="242"/>
      <c r="BRB78" s="242"/>
      <c r="BRC78" s="242"/>
      <c r="BRD78" s="242"/>
      <c r="BRE78" s="242"/>
      <c r="BRF78" s="242"/>
      <c r="BRG78" s="242"/>
      <c r="BRH78" s="242"/>
      <c r="BRI78" s="242"/>
      <c r="BRJ78" s="242"/>
      <c r="BRK78" s="242"/>
      <c r="BRL78" s="242"/>
      <c r="BRM78" s="242"/>
      <c r="BRN78" s="242"/>
      <c r="BRO78" s="242"/>
      <c r="BRP78" s="242"/>
      <c r="BRQ78" s="242"/>
      <c r="BRR78" s="242"/>
      <c r="BRS78" s="242"/>
      <c r="BRT78" s="242"/>
      <c r="BRU78" s="242"/>
      <c r="BRV78" s="242"/>
      <c r="BRW78" s="242"/>
      <c r="BRX78" s="242"/>
      <c r="BRY78" s="242"/>
      <c r="BRZ78" s="242"/>
      <c r="BSA78" s="242"/>
      <c r="BSB78" s="242"/>
      <c r="BSC78" s="242"/>
      <c r="BSD78" s="242"/>
      <c r="BSE78" s="242"/>
      <c r="BSF78" s="242"/>
      <c r="BSG78" s="242"/>
      <c r="BSH78" s="242"/>
      <c r="BSI78" s="242"/>
      <c r="BSJ78" s="242"/>
      <c r="BSK78" s="242"/>
      <c r="BSL78" s="242"/>
      <c r="BSM78" s="242"/>
      <c r="BSN78" s="242"/>
      <c r="BSO78" s="242"/>
      <c r="BSP78" s="242"/>
      <c r="BSQ78" s="242"/>
      <c r="BSR78" s="242"/>
      <c r="BSS78" s="242"/>
      <c r="BST78" s="242"/>
      <c r="BSU78" s="242"/>
      <c r="BSV78" s="242"/>
      <c r="BSW78" s="242"/>
      <c r="BSX78" s="242"/>
      <c r="BSY78" s="242"/>
      <c r="BSZ78" s="242"/>
      <c r="BTA78" s="242"/>
      <c r="BTB78" s="242"/>
      <c r="BTC78" s="242"/>
      <c r="BTD78" s="242"/>
      <c r="BTE78" s="242"/>
      <c r="BTF78" s="242"/>
      <c r="BTG78" s="242"/>
      <c r="BTH78" s="242"/>
      <c r="BTI78" s="242"/>
      <c r="BTJ78" s="242"/>
      <c r="BTK78" s="242"/>
      <c r="BTL78" s="242"/>
      <c r="BTM78" s="242"/>
      <c r="BTN78" s="242"/>
      <c r="BTO78" s="242"/>
      <c r="BTP78" s="242"/>
      <c r="BTQ78" s="242"/>
      <c r="BTR78" s="242"/>
      <c r="BTS78" s="242"/>
      <c r="BTT78" s="242"/>
      <c r="BTU78" s="242"/>
      <c r="BTV78" s="242"/>
      <c r="BTW78" s="242"/>
      <c r="BTX78" s="242"/>
      <c r="BTY78" s="242"/>
      <c r="BTZ78" s="242"/>
      <c r="BUA78" s="242"/>
      <c r="BUB78" s="242"/>
      <c r="BUC78" s="242"/>
      <c r="BUD78" s="242"/>
      <c r="BUE78" s="242"/>
      <c r="BUF78" s="242"/>
      <c r="BUG78" s="242"/>
      <c r="BUH78" s="242"/>
      <c r="BUI78" s="242"/>
      <c r="BUJ78" s="242"/>
      <c r="BUK78" s="242"/>
      <c r="BUL78" s="242"/>
      <c r="BUM78" s="242"/>
      <c r="BUN78" s="242"/>
      <c r="BUO78" s="242"/>
      <c r="BUP78" s="242"/>
      <c r="BUQ78" s="242"/>
      <c r="BUR78" s="242"/>
      <c r="BUS78" s="242"/>
      <c r="BUT78" s="242"/>
      <c r="BUU78" s="242"/>
      <c r="BUV78" s="242"/>
      <c r="BUW78" s="242"/>
      <c r="BUX78" s="242"/>
      <c r="BUY78" s="242"/>
      <c r="BUZ78" s="242"/>
      <c r="BVA78" s="242"/>
      <c r="BVB78" s="242"/>
      <c r="BVC78" s="242"/>
      <c r="BVD78" s="242"/>
      <c r="BVE78" s="242"/>
      <c r="BVF78" s="242"/>
      <c r="BVG78" s="242"/>
      <c r="BVH78" s="242"/>
      <c r="BVI78" s="242"/>
      <c r="BVJ78" s="242"/>
      <c r="BVK78" s="242"/>
      <c r="BVL78" s="242"/>
      <c r="BVM78" s="242"/>
      <c r="BVN78" s="242"/>
      <c r="BVO78" s="242"/>
      <c r="BVP78" s="242"/>
      <c r="BVQ78" s="242"/>
      <c r="BVR78" s="242"/>
      <c r="BVS78" s="242"/>
      <c r="BVT78" s="242"/>
      <c r="BVU78" s="242"/>
      <c r="BVV78" s="242"/>
      <c r="BVW78" s="242"/>
      <c r="BVX78" s="242"/>
      <c r="BVY78" s="242"/>
      <c r="BVZ78" s="242"/>
      <c r="BWA78" s="242"/>
      <c r="BWB78" s="242"/>
      <c r="BWC78" s="242"/>
      <c r="BWD78" s="242"/>
      <c r="BWE78" s="242"/>
      <c r="BWF78" s="242"/>
      <c r="BWG78" s="242"/>
      <c r="BWH78" s="242"/>
      <c r="BWI78" s="242"/>
      <c r="BWJ78" s="242"/>
      <c r="BWK78" s="242"/>
      <c r="BWL78" s="242"/>
      <c r="BWM78" s="242"/>
      <c r="BWN78" s="242"/>
      <c r="BWO78" s="242"/>
      <c r="BWP78" s="242"/>
      <c r="BWQ78" s="242"/>
      <c r="BWR78" s="242"/>
      <c r="BWS78" s="242"/>
      <c r="BWT78" s="242"/>
      <c r="BWU78" s="242"/>
      <c r="BWV78" s="242"/>
      <c r="BWW78" s="242"/>
      <c r="BWX78" s="242"/>
      <c r="BWY78" s="242"/>
      <c r="BWZ78" s="242"/>
      <c r="BXA78" s="242"/>
      <c r="BXB78" s="242"/>
      <c r="BXC78" s="242"/>
      <c r="BXD78" s="242"/>
      <c r="BXE78" s="242"/>
      <c r="BXF78" s="242"/>
      <c r="BXG78" s="242"/>
      <c r="BXH78" s="242"/>
      <c r="BXI78" s="242"/>
      <c r="BXJ78" s="242"/>
      <c r="BXK78" s="242"/>
      <c r="BXL78" s="242"/>
      <c r="BXM78" s="242"/>
      <c r="BXN78" s="242"/>
      <c r="BXO78" s="242"/>
      <c r="BXP78" s="242"/>
      <c r="BXQ78" s="242"/>
      <c r="BXR78" s="242"/>
      <c r="BXS78" s="242"/>
      <c r="BXT78" s="242"/>
      <c r="BXU78" s="242"/>
      <c r="BXV78" s="242"/>
      <c r="BXW78" s="242"/>
      <c r="BXX78" s="242"/>
      <c r="BXY78" s="242"/>
      <c r="BXZ78" s="242"/>
      <c r="BYA78" s="242"/>
      <c r="BYB78" s="242"/>
      <c r="BYC78" s="242"/>
      <c r="BYD78" s="242"/>
      <c r="BYE78" s="242"/>
      <c r="BYF78" s="242"/>
      <c r="BYG78" s="242"/>
      <c r="BYH78" s="242"/>
      <c r="BYI78" s="242"/>
      <c r="BYJ78" s="242"/>
      <c r="BYK78" s="242"/>
      <c r="BYL78" s="242"/>
      <c r="BYM78" s="242"/>
      <c r="BYN78" s="242"/>
      <c r="BYO78" s="242"/>
      <c r="BYP78" s="242"/>
      <c r="BYQ78" s="242"/>
      <c r="BYR78" s="242"/>
      <c r="BYS78" s="242"/>
      <c r="BYT78" s="242"/>
      <c r="BYU78" s="242"/>
      <c r="BYV78" s="242"/>
      <c r="BYW78" s="242"/>
      <c r="BYX78" s="242"/>
      <c r="BYY78" s="242"/>
      <c r="BYZ78" s="242"/>
      <c r="BZA78" s="242"/>
      <c r="BZB78" s="242"/>
      <c r="BZC78" s="242"/>
      <c r="BZD78" s="242"/>
      <c r="BZE78" s="242"/>
      <c r="BZF78" s="242"/>
      <c r="BZG78" s="242"/>
      <c r="BZH78" s="242"/>
      <c r="BZI78" s="242"/>
      <c r="BZJ78" s="242"/>
      <c r="BZK78" s="242"/>
      <c r="BZL78" s="242"/>
      <c r="BZM78" s="242"/>
      <c r="BZN78" s="242"/>
      <c r="BZO78" s="242"/>
      <c r="BZP78" s="242"/>
      <c r="BZQ78" s="242"/>
      <c r="BZR78" s="242"/>
      <c r="BZS78" s="242"/>
      <c r="BZT78" s="242"/>
      <c r="BZU78" s="242"/>
      <c r="BZV78" s="242"/>
      <c r="BZW78" s="242"/>
      <c r="BZX78" s="242"/>
      <c r="BZY78" s="242"/>
      <c r="BZZ78" s="242"/>
      <c r="CAA78" s="242"/>
      <c r="CAB78" s="242"/>
      <c r="CAC78" s="242"/>
      <c r="CAD78" s="242"/>
      <c r="CAE78" s="242"/>
      <c r="CAF78" s="242"/>
      <c r="CAG78" s="242"/>
      <c r="CAH78" s="242"/>
      <c r="CAI78" s="242"/>
      <c r="CAJ78" s="242"/>
      <c r="CAK78" s="242"/>
      <c r="CAL78" s="242"/>
      <c r="CAM78" s="242"/>
      <c r="CAN78" s="242"/>
      <c r="CAO78" s="242"/>
      <c r="CAP78" s="242"/>
      <c r="CAQ78" s="242"/>
      <c r="CAR78" s="242"/>
      <c r="CAS78" s="242"/>
      <c r="CAT78" s="242"/>
      <c r="CAU78" s="242"/>
      <c r="CAV78" s="242"/>
      <c r="CAW78" s="242"/>
      <c r="CAX78" s="242"/>
      <c r="CAY78" s="242"/>
      <c r="CAZ78" s="242"/>
      <c r="CBA78" s="242"/>
      <c r="CBB78" s="242"/>
      <c r="CBC78" s="242"/>
      <c r="CBD78" s="242"/>
      <c r="CBE78" s="242"/>
      <c r="CBF78" s="242"/>
      <c r="CBG78" s="242"/>
      <c r="CBH78" s="242"/>
      <c r="CBI78" s="242"/>
      <c r="CBJ78" s="242"/>
      <c r="CBK78" s="242"/>
      <c r="CBL78" s="242"/>
      <c r="CBM78" s="242"/>
      <c r="CBN78" s="242"/>
      <c r="CBO78" s="242"/>
      <c r="CBP78" s="242"/>
      <c r="CBQ78" s="242"/>
      <c r="CBR78" s="242"/>
      <c r="CBS78" s="242"/>
      <c r="CBT78" s="242"/>
      <c r="CBU78" s="242"/>
      <c r="CBV78" s="242"/>
      <c r="CBW78" s="242"/>
      <c r="CBX78" s="242"/>
      <c r="CBY78" s="242"/>
      <c r="CBZ78" s="242"/>
      <c r="CCA78" s="242"/>
      <c r="CCB78" s="242"/>
      <c r="CCC78" s="242"/>
      <c r="CCD78" s="242"/>
      <c r="CCE78" s="242"/>
      <c r="CCF78" s="242"/>
      <c r="CCG78" s="242"/>
      <c r="CCH78" s="242"/>
      <c r="CCI78" s="242"/>
      <c r="CCJ78" s="242"/>
      <c r="CCK78" s="242"/>
      <c r="CCL78" s="242"/>
      <c r="CCM78" s="242"/>
      <c r="CCN78" s="242"/>
      <c r="CCO78" s="242"/>
      <c r="CCP78" s="242"/>
      <c r="CCQ78" s="242"/>
      <c r="CCR78" s="242"/>
      <c r="CCS78" s="242"/>
      <c r="CCT78" s="242"/>
      <c r="CCU78" s="242"/>
      <c r="CCV78" s="242"/>
      <c r="CCW78" s="242"/>
      <c r="CCX78" s="242"/>
      <c r="CCY78" s="242"/>
      <c r="CCZ78" s="242"/>
      <c r="CDA78" s="242"/>
      <c r="CDB78" s="242"/>
      <c r="CDC78" s="242"/>
      <c r="CDD78" s="242"/>
      <c r="CDE78" s="242"/>
      <c r="CDF78" s="242"/>
      <c r="CDG78" s="242"/>
      <c r="CDH78" s="242"/>
      <c r="CDI78" s="242"/>
      <c r="CDJ78" s="242"/>
      <c r="CDK78" s="242"/>
      <c r="CDL78" s="242"/>
      <c r="CDM78" s="242"/>
      <c r="CDN78" s="242"/>
      <c r="CDO78" s="242"/>
      <c r="CDP78" s="242"/>
      <c r="CDQ78" s="242"/>
      <c r="CDR78" s="242"/>
      <c r="CDS78" s="242"/>
      <c r="CDT78" s="242"/>
      <c r="CDU78" s="242"/>
      <c r="CDV78" s="242"/>
      <c r="CDW78" s="242"/>
      <c r="CDX78" s="242"/>
      <c r="CDY78" s="242"/>
      <c r="CDZ78" s="242"/>
      <c r="CEA78" s="242"/>
      <c r="CEB78" s="242"/>
      <c r="CEC78" s="242"/>
      <c r="CED78" s="242"/>
      <c r="CEE78" s="242"/>
      <c r="CEF78" s="242"/>
      <c r="CEG78" s="242"/>
      <c r="CEH78" s="242"/>
      <c r="CEI78" s="242"/>
      <c r="CEJ78" s="242"/>
      <c r="CEK78" s="242"/>
      <c r="CEL78" s="242"/>
      <c r="CEM78" s="242"/>
      <c r="CEN78" s="242"/>
      <c r="CEO78" s="242"/>
      <c r="CEP78" s="242"/>
      <c r="CEQ78" s="242"/>
      <c r="CER78" s="242"/>
      <c r="CES78" s="242"/>
      <c r="CET78" s="242"/>
      <c r="CEU78" s="242"/>
      <c r="CEV78" s="242"/>
      <c r="CEW78" s="242"/>
      <c r="CEX78" s="242"/>
      <c r="CEY78" s="242"/>
      <c r="CEZ78" s="242"/>
      <c r="CFA78" s="242"/>
      <c r="CFB78" s="242"/>
      <c r="CFC78" s="242"/>
      <c r="CFD78" s="242"/>
      <c r="CFE78" s="242"/>
      <c r="CFF78" s="242"/>
      <c r="CFG78" s="242"/>
      <c r="CFH78" s="242"/>
      <c r="CFI78" s="242"/>
      <c r="CFJ78" s="242"/>
      <c r="CFK78" s="242"/>
      <c r="CFL78" s="242"/>
      <c r="CFM78" s="242"/>
      <c r="CFN78" s="242"/>
      <c r="CFO78" s="242"/>
      <c r="CFP78" s="242"/>
      <c r="CFQ78" s="242"/>
      <c r="CFR78" s="242"/>
      <c r="CFS78" s="242"/>
      <c r="CFT78" s="242"/>
      <c r="CFU78" s="242"/>
      <c r="CFV78" s="242"/>
      <c r="CFW78" s="242"/>
      <c r="CFX78" s="242"/>
      <c r="CFY78" s="242"/>
      <c r="CFZ78" s="242"/>
      <c r="CGA78" s="242"/>
      <c r="CGB78" s="242"/>
      <c r="CGC78" s="242"/>
      <c r="CGD78" s="242"/>
      <c r="CGE78" s="242"/>
      <c r="CGF78" s="242"/>
      <c r="CGG78" s="242"/>
      <c r="CGH78" s="242"/>
      <c r="CGI78" s="242"/>
      <c r="CGJ78" s="242"/>
      <c r="CGK78" s="242"/>
      <c r="CGL78" s="242"/>
      <c r="CGM78" s="242"/>
      <c r="CGN78" s="242"/>
      <c r="CGO78" s="242"/>
      <c r="CGP78" s="242"/>
      <c r="CGQ78" s="242"/>
      <c r="CGR78" s="242"/>
      <c r="CGS78" s="242"/>
      <c r="CGT78" s="242"/>
      <c r="CGU78" s="242"/>
      <c r="CGV78" s="242"/>
      <c r="CGW78" s="242"/>
      <c r="CGX78" s="242"/>
      <c r="CGY78" s="242"/>
      <c r="CGZ78" s="242"/>
      <c r="CHA78" s="242"/>
      <c r="CHB78" s="242"/>
      <c r="CHC78" s="242"/>
      <c r="CHD78" s="242"/>
      <c r="CHE78" s="242"/>
      <c r="CHF78" s="242"/>
      <c r="CHG78" s="242"/>
      <c r="CHH78" s="242"/>
      <c r="CHI78" s="242"/>
      <c r="CHJ78" s="242"/>
      <c r="CHK78" s="242"/>
      <c r="CHL78" s="242"/>
      <c r="CHM78" s="242"/>
      <c r="CHN78" s="242"/>
      <c r="CHO78" s="242"/>
      <c r="CHP78" s="242"/>
      <c r="CHQ78" s="242"/>
      <c r="CHR78" s="242"/>
      <c r="CHS78" s="242"/>
      <c r="CHT78" s="242"/>
      <c r="CHU78" s="242"/>
      <c r="CHV78" s="242"/>
      <c r="CHW78" s="242"/>
      <c r="CHX78" s="242"/>
      <c r="CHY78" s="242"/>
      <c r="CHZ78" s="242"/>
      <c r="CIA78" s="242"/>
      <c r="CIB78" s="242"/>
      <c r="CIC78" s="242"/>
      <c r="CID78" s="242"/>
      <c r="CIE78" s="242"/>
      <c r="CIF78" s="242"/>
      <c r="CIG78" s="242"/>
      <c r="CIH78" s="242"/>
      <c r="CII78" s="242"/>
      <c r="CIJ78" s="242"/>
      <c r="CIK78" s="242"/>
      <c r="CIL78" s="242"/>
      <c r="CIM78" s="242"/>
      <c r="CIN78" s="242"/>
      <c r="CIO78" s="242"/>
      <c r="CIP78" s="242"/>
      <c r="CIQ78" s="242"/>
      <c r="CIR78" s="242"/>
      <c r="CIS78" s="242"/>
      <c r="CIT78" s="242"/>
      <c r="CIU78" s="242"/>
      <c r="CIV78" s="242"/>
      <c r="CIW78" s="242"/>
      <c r="CIX78" s="242"/>
      <c r="CIY78" s="242"/>
      <c r="CIZ78" s="242"/>
      <c r="CJA78" s="242"/>
      <c r="CJB78" s="242"/>
      <c r="CJC78" s="242"/>
      <c r="CJD78" s="242"/>
      <c r="CJE78" s="242"/>
      <c r="CJF78" s="242"/>
      <c r="CJG78" s="242"/>
      <c r="CJH78" s="242"/>
      <c r="CJI78" s="242"/>
      <c r="CJJ78" s="242"/>
      <c r="CJK78" s="242"/>
      <c r="CJL78" s="242"/>
      <c r="CJM78" s="242"/>
      <c r="CJN78" s="242"/>
      <c r="CJO78" s="242"/>
      <c r="CJP78" s="242"/>
      <c r="CJQ78" s="242"/>
      <c r="CJR78" s="242"/>
      <c r="CJS78" s="242"/>
      <c r="CJT78" s="242"/>
      <c r="CJU78" s="242"/>
      <c r="CJV78" s="242"/>
      <c r="CJW78" s="242"/>
      <c r="CJX78" s="242"/>
      <c r="CJY78" s="242"/>
      <c r="CJZ78" s="242"/>
      <c r="CKA78" s="242"/>
      <c r="CKB78" s="242"/>
      <c r="CKC78" s="242"/>
      <c r="CKD78" s="242"/>
      <c r="CKE78" s="242"/>
      <c r="CKF78" s="242"/>
      <c r="CKG78" s="242"/>
      <c r="CKH78" s="242"/>
      <c r="CKI78" s="242"/>
      <c r="CKJ78" s="242"/>
      <c r="CKK78" s="242"/>
      <c r="CKL78" s="242"/>
      <c r="CKM78" s="242"/>
      <c r="CKN78" s="242"/>
      <c r="CKO78" s="242"/>
      <c r="CKP78" s="242"/>
      <c r="CKQ78" s="242"/>
      <c r="CKR78" s="242"/>
      <c r="CKS78" s="242"/>
      <c r="CKT78" s="242"/>
      <c r="CKU78" s="242"/>
      <c r="CKV78" s="242"/>
      <c r="CKW78" s="242"/>
      <c r="CKX78" s="242"/>
      <c r="CKY78" s="242"/>
      <c r="CKZ78" s="242"/>
      <c r="CLA78" s="242"/>
      <c r="CLB78" s="242"/>
      <c r="CLC78" s="242"/>
      <c r="CLD78" s="242"/>
      <c r="CLE78" s="242"/>
      <c r="CLF78" s="242"/>
      <c r="CLG78" s="242"/>
      <c r="CLH78" s="242"/>
      <c r="CLI78" s="242"/>
      <c r="CLJ78" s="242"/>
      <c r="CLK78" s="242"/>
      <c r="CLL78" s="242"/>
      <c r="CLM78" s="242"/>
      <c r="CLN78" s="242"/>
      <c r="CLO78" s="242"/>
      <c r="CLP78" s="242"/>
      <c r="CLQ78" s="242"/>
      <c r="CLR78" s="242"/>
      <c r="CLS78" s="242"/>
      <c r="CLT78" s="242"/>
      <c r="CLU78" s="242"/>
      <c r="CLV78" s="242"/>
      <c r="CLW78" s="242"/>
      <c r="CLX78" s="242"/>
      <c r="CLY78" s="242"/>
      <c r="CLZ78" s="242"/>
      <c r="CMA78" s="242"/>
      <c r="CMB78" s="242"/>
      <c r="CMC78" s="242"/>
      <c r="CMD78" s="242"/>
      <c r="CME78" s="242"/>
      <c r="CMF78" s="242"/>
      <c r="CMG78" s="242"/>
      <c r="CMH78" s="242"/>
      <c r="CMI78" s="242"/>
      <c r="CMJ78" s="242"/>
      <c r="CMK78" s="242"/>
      <c r="CML78" s="242"/>
      <c r="CMM78" s="242"/>
      <c r="CMN78" s="242"/>
      <c r="CMO78" s="242"/>
      <c r="CMP78" s="242"/>
      <c r="CMQ78" s="242"/>
      <c r="CMR78" s="242"/>
      <c r="CMS78" s="242"/>
      <c r="CMT78" s="242"/>
      <c r="CMU78" s="242"/>
      <c r="CMV78" s="242"/>
      <c r="CMW78" s="242"/>
      <c r="CMX78" s="242"/>
      <c r="CMY78" s="242"/>
      <c r="CMZ78" s="242"/>
      <c r="CNA78" s="242"/>
      <c r="CNB78" s="242"/>
      <c r="CNC78" s="242"/>
      <c r="CND78" s="242"/>
      <c r="CNE78" s="242"/>
      <c r="CNF78" s="242"/>
      <c r="CNG78" s="242"/>
      <c r="CNH78" s="242"/>
      <c r="CNI78" s="242"/>
      <c r="CNJ78" s="242"/>
      <c r="CNK78" s="242"/>
      <c r="CNL78" s="242"/>
      <c r="CNM78" s="242"/>
      <c r="CNN78" s="242"/>
      <c r="CNO78" s="242"/>
      <c r="CNP78" s="242"/>
      <c r="CNQ78" s="242"/>
      <c r="CNR78" s="242"/>
      <c r="CNS78" s="242"/>
      <c r="CNT78" s="242"/>
      <c r="CNU78" s="242"/>
      <c r="CNV78" s="242"/>
      <c r="CNW78" s="242"/>
      <c r="CNX78" s="242"/>
      <c r="CNY78" s="242"/>
      <c r="CNZ78" s="242"/>
      <c r="COA78" s="242"/>
      <c r="COB78" s="242"/>
      <c r="COC78" s="242"/>
      <c r="COD78" s="242"/>
      <c r="COE78" s="242"/>
      <c r="COF78" s="242"/>
      <c r="COG78" s="242"/>
      <c r="COH78" s="242"/>
      <c r="COI78" s="242"/>
      <c r="COJ78" s="242"/>
      <c r="COK78" s="242"/>
      <c r="COL78" s="242"/>
      <c r="COM78" s="242"/>
      <c r="CON78" s="242"/>
      <c r="COO78" s="242"/>
      <c r="COP78" s="242"/>
      <c r="COQ78" s="242"/>
      <c r="COR78" s="242"/>
      <c r="COS78" s="242"/>
      <c r="COT78" s="242"/>
      <c r="COU78" s="242"/>
      <c r="COV78" s="242"/>
      <c r="COW78" s="242"/>
      <c r="COX78" s="242"/>
      <c r="COY78" s="242"/>
      <c r="COZ78" s="242"/>
      <c r="CPA78" s="242"/>
      <c r="CPB78" s="242"/>
      <c r="CPC78" s="242"/>
      <c r="CPD78" s="242"/>
      <c r="CPE78" s="242"/>
      <c r="CPF78" s="242"/>
      <c r="CPG78" s="242"/>
      <c r="CPH78" s="242"/>
      <c r="CPI78" s="242"/>
      <c r="CPJ78" s="242"/>
      <c r="CPK78" s="242"/>
      <c r="CPL78" s="242"/>
      <c r="CPM78" s="242"/>
      <c r="CPN78" s="242"/>
      <c r="CPO78" s="242"/>
      <c r="CPP78" s="242"/>
      <c r="CPQ78" s="242"/>
      <c r="CPR78" s="242"/>
      <c r="CPS78" s="242"/>
      <c r="CPT78" s="242"/>
      <c r="CPU78" s="242"/>
      <c r="CPV78" s="242"/>
      <c r="CPW78" s="242"/>
      <c r="CPX78" s="242"/>
      <c r="CPY78" s="242"/>
      <c r="CPZ78" s="242"/>
      <c r="CQA78" s="242"/>
      <c r="CQB78" s="242"/>
      <c r="CQC78" s="242"/>
      <c r="CQD78" s="242"/>
      <c r="CQE78" s="242"/>
      <c r="CQF78" s="242"/>
      <c r="CQG78" s="242"/>
      <c r="CQH78" s="242"/>
      <c r="CQI78" s="242"/>
      <c r="CQJ78" s="242"/>
      <c r="CQK78" s="242"/>
      <c r="CQL78" s="242"/>
      <c r="CQM78" s="242"/>
      <c r="CQN78" s="242"/>
      <c r="CQO78" s="242"/>
      <c r="CQP78" s="242"/>
      <c r="CQQ78" s="242"/>
      <c r="CQR78" s="242"/>
      <c r="CQS78" s="242"/>
      <c r="CQT78" s="242"/>
      <c r="CQU78" s="242"/>
      <c r="CQV78" s="242"/>
      <c r="CQW78" s="242"/>
      <c r="CQX78" s="242"/>
      <c r="CQY78" s="242"/>
      <c r="CQZ78" s="242"/>
      <c r="CRA78" s="242"/>
      <c r="CRB78" s="242"/>
      <c r="CRC78" s="242"/>
      <c r="CRD78" s="242"/>
      <c r="CRE78" s="242"/>
      <c r="CRF78" s="242"/>
      <c r="CRG78" s="242"/>
      <c r="CRH78" s="242"/>
      <c r="CRI78" s="242"/>
      <c r="CRJ78" s="242"/>
      <c r="CRK78" s="242"/>
      <c r="CRL78" s="242"/>
      <c r="CRM78" s="242"/>
      <c r="CRN78" s="242"/>
      <c r="CRO78" s="242"/>
      <c r="CRP78" s="242"/>
      <c r="CRQ78" s="242"/>
      <c r="CRR78" s="242"/>
      <c r="CRS78" s="242"/>
      <c r="CRT78" s="242"/>
      <c r="CRU78" s="242"/>
      <c r="CRV78" s="242"/>
      <c r="CRW78" s="242"/>
      <c r="CRX78" s="242"/>
      <c r="CRY78" s="242"/>
      <c r="CRZ78" s="242"/>
      <c r="CSA78" s="242"/>
      <c r="CSB78" s="242"/>
      <c r="CSC78" s="242"/>
      <c r="CSD78" s="242"/>
      <c r="CSE78" s="242"/>
      <c r="CSF78" s="242"/>
      <c r="CSG78" s="242"/>
      <c r="CSH78" s="242"/>
      <c r="CSI78" s="242"/>
      <c r="CSJ78" s="242"/>
      <c r="CSK78" s="242"/>
      <c r="CSL78" s="242"/>
      <c r="CSM78" s="242"/>
      <c r="CSN78" s="242"/>
      <c r="CSO78" s="242"/>
      <c r="CSP78" s="242"/>
      <c r="CSQ78" s="242"/>
      <c r="CSR78" s="242"/>
      <c r="CSS78" s="242"/>
      <c r="CST78" s="242"/>
      <c r="CSU78" s="242"/>
      <c r="CSV78" s="242"/>
      <c r="CSW78" s="242"/>
      <c r="CSX78" s="242"/>
      <c r="CSY78" s="242"/>
      <c r="CSZ78" s="242"/>
      <c r="CTA78" s="242"/>
      <c r="CTB78" s="242"/>
      <c r="CTC78" s="242"/>
      <c r="CTD78" s="242"/>
      <c r="CTE78" s="242"/>
      <c r="CTF78" s="242"/>
      <c r="CTG78" s="242"/>
      <c r="CTH78" s="242"/>
      <c r="CTI78" s="242"/>
      <c r="CTJ78" s="242"/>
      <c r="CTK78" s="242"/>
      <c r="CTL78" s="242"/>
      <c r="CTM78" s="242"/>
      <c r="CTN78" s="242"/>
      <c r="CTO78" s="242"/>
      <c r="CTP78" s="242"/>
      <c r="CTQ78" s="242"/>
      <c r="CTR78" s="242"/>
      <c r="CTS78" s="242"/>
      <c r="CTT78" s="242"/>
      <c r="CTU78" s="242"/>
      <c r="CTV78" s="242"/>
      <c r="CTW78" s="242"/>
      <c r="CTX78" s="242"/>
      <c r="CTY78" s="242"/>
      <c r="CTZ78" s="242"/>
      <c r="CUA78" s="242"/>
      <c r="CUB78" s="242"/>
      <c r="CUC78" s="242"/>
      <c r="CUD78" s="242"/>
      <c r="CUE78" s="242"/>
      <c r="CUF78" s="242"/>
      <c r="CUG78" s="242"/>
      <c r="CUH78" s="242"/>
      <c r="CUI78" s="242"/>
      <c r="CUJ78" s="242"/>
      <c r="CUK78" s="242"/>
      <c r="CUL78" s="242"/>
      <c r="CUM78" s="242"/>
      <c r="CUN78" s="242"/>
      <c r="CUO78" s="242"/>
      <c r="CUP78" s="242"/>
      <c r="CUQ78" s="242"/>
      <c r="CUR78" s="242"/>
      <c r="CUS78" s="242"/>
      <c r="CUT78" s="242"/>
      <c r="CUU78" s="242"/>
      <c r="CUV78" s="242"/>
      <c r="CUW78" s="242"/>
      <c r="CUX78" s="242"/>
      <c r="CUY78" s="242"/>
      <c r="CUZ78" s="242"/>
      <c r="CVA78" s="242"/>
      <c r="CVB78" s="242"/>
      <c r="CVC78" s="242"/>
      <c r="CVD78" s="242"/>
      <c r="CVE78" s="242"/>
      <c r="CVF78" s="242"/>
      <c r="CVG78" s="242"/>
      <c r="CVH78" s="242"/>
      <c r="CVI78" s="242"/>
      <c r="CVJ78" s="242"/>
      <c r="CVK78" s="242"/>
      <c r="CVL78" s="242"/>
      <c r="CVM78" s="242"/>
      <c r="CVN78" s="242"/>
      <c r="CVO78" s="242"/>
      <c r="CVP78" s="242"/>
      <c r="CVQ78" s="242"/>
      <c r="CVR78" s="242"/>
      <c r="CVS78" s="242"/>
      <c r="CVT78" s="242"/>
      <c r="CVU78" s="242"/>
      <c r="CVV78" s="242"/>
      <c r="CVW78" s="242"/>
      <c r="CVX78" s="242"/>
      <c r="CVY78" s="242"/>
      <c r="CVZ78" s="242"/>
      <c r="CWA78" s="242"/>
      <c r="CWB78" s="242"/>
      <c r="CWC78" s="242"/>
      <c r="CWD78" s="242"/>
      <c r="CWE78" s="242"/>
      <c r="CWF78" s="242"/>
      <c r="CWG78" s="242"/>
      <c r="CWH78" s="242"/>
      <c r="CWI78" s="242"/>
      <c r="CWJ78" s="242"/>
      <c r="CWK78" s="242"/>
      <c r="CWL78" s="242"/>
      <c r="CWM78" s="242"/>
      <c r="CWN78" s="242"/>
      <c r="CWO78" s="242"/>
      <c r="CWP78" s="242"/>
      <c r="CWQ78" s="242"/>
      <c r="CWR78" s="242"/>
      <c r="CWS78" s="242"/>
      <c r="CWT78" s="242"/>
      <c r="CWU78" s="242"/>
      <c r="CWV78" s="242"/>
      <c r="CWW78" s="242"/>
      <c r="CWX78" s="242"/>
      <c r="CWY78" s="242"/>
      <c r="CWZ78" s="242"/>
      <c r="CXA78" s="242"/>
      <c r="CXB78" s="242"/>
      <c r="CXC78" s="242"/>
      <c r="CXD78" s="242"/>
      <c r="CXE78" s="242"/>
      <c r="CXF78" s="242"/>
      <c r="CXG78" s="242"/>
      <c r="CXH78" s="242"/>
      <c r="CXI78" s="242"/>
      <c r="CXJ78" s="242"/>
      <c r="CXK78" s="242"/>
      <c r="CXL78" s="242"/>
      <c r="CXM78" s="242"/>
      <c r="CXN78" s="242"/>
      <c r="CXO78" s="242"/>
      <c r="CXP78" s="242"/>
      <c r="CXQ78" s="242"/>
      <c r="CXR78" s="242"/>
      <c r="CXS78" s="242"/>
      <c r="CXT78" s="242"/>
      <c r="CXU78" s="242"/>
      <c r="CXV78" s="242"/>
      <c r="CXW78" s="242"/>
      <c r="CXX78" s="242"/>
      <c r="CXY78" s="242"/>
      <c r="CXZ78" s="242"/>
      <c r="CYA78" s="242"/>
      <c r="CYB78" s="242"/>
      <c r="CYC78" s="242"/>
      <c r="CYD78" s="242"/>
      <c r="CYE78" s="242"/>
      <c r="CYF78" s="242"/>
      <c r="CYG78" s="242"/>
      <c r="CYH78" s="242"/>
      <c r="CYI78" s="242"/>
      <c r="CYJ78" s="242"/>
      <c r="CYK78" s="242"/>
      <c r="CYL78" s="242"/>
      <c r="CYM78" s="242"/>
      <c r="CYN78" s="242"/>
      <c r="CYO78" s="242"/>
      <c r="CYP78" s="242"/>
      <c r="CYQ78" s="242"/>
      <c r="CYR78" s="242"/>
      <c r="CYS78" s="242"/>
      <c r="CYT78" s="242"/>
      <c r="CYU78" s="242"/>
      <c r="CYV78" s="242"/>
      <c r="CYW78" s="242"/>
      <c r="CYX78" s="242"/>
      <c r="CYY78" s="242"/>
      <c r="CYZ78" s="242"/>
      <c r="CZA78" s="242"/>
      <c r="CZB78" s="242"/>
      <c r="CZC78" s="242"/>
      <c r="CZD78" s="242"/>
      <c r="CZE78" s="242"/>
      <c r="CZF78" s="242"/>
      <c r="CZG78" s="242"/>
      <c r="CZH78" s="242"/>
      <c r="CZI78" s="242"/>
      <c r="CZJ78" s="242"/>
      <c r="CZK78" s="242"/>
      <c r="CZL78" s="242"/>
      <c r="CZM78" s="242"/>
      <c r="CZN78" s="242"/>
      <c r="CZO78" s="242"/>
      <c r="CZP78" s="242"/>
      <c r="CZQ78" s="242"/>
      <c r="CZR78" s="242"/>
      <c r="CZS78" s="242"/>
      <c r="CZT78" s="242"/>
      <c r="CZU78" s="242"/>
      <c r="CZV78" s="242"/>
      <c r="CZW78" s="242"/>
      <c r="CZX78" s="242"/>
      <c r="CZY78" s="242"/>
      <c r="CZZ78" s="242"/>
      <c r="DAA78" s="242"/>
      <c r="DAB78" s="242"/>
      <c r="DAC78" s="242"/>
      <c r="DAD78" s="242"/>
      <c r="DAE78" s="242"/>
      <c r="DAF78" s="242"/>
      <c r="DAG78" s="242"/>
      <c r="DAH78" s="242"/>
      <c r="DAI78" s="242"/>
      <c r="DAJ78" s="242"/>
      <c r="DAK78" s="242"/>
      <c r="DAL78" s="242"/>
      <c r="DAM78" s="242"/>
      <c r="DAN78" s="242"/>
      <c r="DAO78" s="242"/>
      <c r="DAP78" s="242"/>
      <c r="DAQ78" s="242"/>
      <c r="DAR78" s="242"/>
      <c r="DAS78" s="242"/>
      <c r="DAT78" s="242"/>
      <c r="DAU78" s="242"/>
      <c r="DAV78" s="242"/>
      <c r="DAW78" s="242"/>
      <c r="DAX78" s="242"/>
      <c r="DAY78" s="242"/>
      <c r="DAZ78" s="242"/>
      <c r="DBA78" s="242"/>
      <c r="DBB78" s="242"/>
      <c r="DBC78" s="242"/>
      <c r="DBD78" s="242"/>
      <c r="DBE78" s="242"/>
      <c r="DBF78" s="242"/>
      <c r="DBG78" s="242"/>
      <c r="DBH78" s="242"/>
      <c r="DBI78" s="242"/>
      <c r="DBJ78" s="242"/>
      <c r="DBK78" s="242"/>
      <c r="DBL78" s="242"/>
      <c r="DBM78" s="242"/>
      <c r="DBN78" s="242"/>
      <c r="DBO78" s="242"/>
      <c r="DBP78" s="242"/>
      <c r="DBQ78" s="242"/>
      <c r="DBR78" s="242"/>
      <c r="DBS78" s="242"/>
      <c r="DBT78" s="242"/>
      <c r="DBU78" s="242"/>
      <c r="DBV78" s="242"/>
      <c r="DBW78" s="242"/>
      <c r="DBX78" s="242"/>
      <c r="DBY78" s="242"/>
      <c r="DBZ78" s="242"/>
      <c r="DCA78" s="242"/>
      <c r="DCB78" s="242"/>
      <c r="DCC78" s="242"/>
      <c r="DCD78" s="242"/>
      <c r="DCE78" s="242"/>
      <c r="DCF78" s="242"/>
      <c r="DCG78" s="242"/>
      <c r="DCH78" s="242"/>
      <c r="DCI78" s="242"/>
      <c r="DCJ78" s="242"/>
      <c r="DCK78" s="242"/>
      <c r="DCL78" s="242"/>
      <c r="DCM78" s="242"/>
      <c r="DCN78" s="242"/>
      <c r="DCO78" s="242"/>
      <c r="DCP78" s="242"/>
      <c r="DCQ78" s="242"/>
      <c r="DCR78" s="242"/>
      <c r="DCS78" s="242"/>
      <c r="DCT78" s="242"/>
      <c r="DCU78" s="242"/>
      <c r="DCV78" s="242"/>
      <c r="DCW78" s="242"/>
      <c r="DCX78" s="242"/>
      <c r="DCY78" s="242"/>
      <c r="DCZ78" s="242"/>
      <c r="DDA78" s="242"/>
      <c r="DDB78" s="242"/>
      <c r="DDC78" s="242"/>
      <c r="DDD78" s="242"/>
      <c r="DDE78" s="242"/>
      <c r="DDF78" s="242"/>
      <c r="DDG78" s="242"/>
      <c r="DDH78" s="242"/>
      <c r="DDI78" s="242"/>
      <c r="DDJ78" s="242"/>
      <c r="DDK78" s="242"/>
      <c r="DDL78" s="242"/>
      <c r="DDM78" s="242"/>
      <c r="DDN78" s="242"/>
      <c r="DDO78" s="242"/>
      <c r="DDP78" s="242"/>
      <c r="DDQ78" s="242"/>
      <c r="DDR78" s="242"/>
      <c r="DDS78" s="242"/>
      <c r="DDT78" s="242"/>
      <c r="DDU78" s="242"/>
      <c r="DDV78" s="242"/>
      <c r="DDW78" s="242"/>
      <c r="DDX78" s="242"/>
      <c r="DDY78" s="242"/>
      <c r="DDZ78" s="242"/>
      <c r="DEA78" s="242"/>
      <c r="DEB78" s="242"/>
      <c r="DEC78" s="242"/>
      <c r="DED78" s="242"/>
      <c r="DEE78" s="242"/>
      <c r="DEF78" s="242"/>
      <c r="DEG78" s="242"/>
      <c r="DEH78" s="242"/>
      <c r="DEI78" s="242"/>
      <c r="DEJ78" s="242"/>
      <c r="DEK78" s="242"/>
      <c r="DEL78" s="242"/>
      <c r="DEM78" s="242"/>
      <c r="DEN78" s="242"/>
      <c r="DEO78" s="242"/>
      <c r="DEP78" s="242"/>
      <c r="DEQ78" s="242"/>
      <c r="DER78" s="242"/>
      <c r="DES78" s="242"/>
      <c r="DET78" s="242"/>
      <c r="DEU78" s="242"/>
      <c r="DEV78" s="242"/>
      <c r="DEW78" s="242"/>
      <c r="DEX78" s="242"/>
      <c r="DEY78" s="242"/>
      <c r="DEZ78" s="242"/>
      <c r="DFA78" s="242"/>
      <c r="DFB78" s="242"/>
      <c r="DFC78" s="242"/>
      <c r="DFD78" s="242"/>
      <c r="DFE78" s="242"/>
      <c r="DFF78" s="242"/>
      <c r="DFG78" s="242"/>
      <c r="DFH78" s="242"/>
      <c r="DFI78" s="242"/>
      <c r="DFJ78" s="242"/>
      <c r="DFK78" s="242"/>
      <c r="DFL78" s="242"/>
      <c r="DFM78" s="242"/>
      <c r="DFN78" s="242"/>
      <c r="DFO78" s="242"/>
      <c r="DFP78" s="242"/>
      <c r="DFQ78" s="242"/>
      <c r="DFR78" s="242"/>
      <c r="DFS78" s="242"/>
      <c r="DFT78" s="242"/>
      <c r="DFU78" s="242"/>
      <c r="DFV78" s="242"/>
      <c r="DFW78" s="242"/>
      <c r="DFX78" s="242"/>
      <c r="DFY78" s="242"/>
      <c r="DFZ78" s="242"/>
      <c r="DGA78" s="242"/>
      <c r="DGB78" s="242"/>
      <c r="DGC78" s="242"/>
      <c r="DGD78" s="242"/>
      <c r="DGE78" s="242"/>
      <c r="DGF78" s="242"/>
      <c r="DGG78" s="242"/>
      <c r="DGH78" s="242"/>
      <c r="DGI78" s="242"/>
      <c r="DGJ78" s="242"/>
      <c r="DGK78" s="242"/>
      <c r="DGL78" s="242"/>
      <c r="DGM78" s="242"/>
      <c r="DGN78" s="242"/>
      <c r="DGO78" s="242"/>
      <c r="DGP78" s="242"/>
      <c r="DGQ78" s="242"/>
      <c r="DGR78" s="242"/>
      <c r="DGS78" s="242"/>
      <c r="DGT78" s="242"/>
      <c r="DGU78" s="242"/>
      <c r="DGV78" s="242"/>
      <c r="DGW78" s="242"/>
      <c r="DGX78" s="242"/>
      <c r="DGY78" s="242"/>
      <c r="DGZ78" s="242"/>
      <c r="DHA78" s="242"/>
      <c r="DHB78" s="242"/>
      <c r="DHC78" s="242"/>
      <c r="DHD78" s="242"/>
      <c r="DHE78" s="242"/>
      <c r="DHF78" s="242"/>
      <c r="DHG78" s="242"/>
      <c r="DHH78" s="242"/>
      <c r="DHI78" s="242"/>
      <c r="DHJ78" s="242"/>
      <c r="DHK78" s="242"/>
      <c r="DHL78" s="242"/>
      <c r="DHM78" s="242"/>
      <c r="DHN78" s="242"/>
      <c r="DHO78" s="242"/>
      <c r="DHP78" s="242"/>
      <c r="DHQ78" s="242"/>
      <c r="DHR78" s="242"/>
      <c r="DHS78" s="242"/>
      <c r="DHT78" s="242"/>
      <c r="DHU78" s="242"/>
      <c r="DHV78" s="242"/>
      <c r="DHW78" s="242"/>
      <c r="DHX78" s="242"/>
      <c r="DHY78" s="242"/>
      <c r="DHZ78" s="242"/>
      <c r="DIA78" s="242"/>
      <c r="DIB78" s="242"/>
      <c r="DIC78" s="242"/>
      <c r="DID78" s="242"/>
      <c r="DIE78" s="242"/>
      <c r="DIF78" s="242"/>
      <c r="DIG78" s="242"/>
      <c r="DIH78" s="242"/>
      <c r="DII78" s="242"/>
      <c r="DIJ78" s="242"/>
      <c r="DIK78" s="242"/>
      <c r="DIL78" s="242"/>
      <c r="DIM78" s="242"/>
      <c r="DIN78" s="242"/>
      <c r="DIO78" s="242"/>
      <c r="DIP78" s="242"/>
      <c r="DIQ78" s="242"/>
      <c r="DIR78" s="242"/>
      <c r="DIS78" s="242"/>
      <c r="DIT78" s="242"/>
      <c r="DIU78" s="242"/>
      <c r="DIV78" s="242"/>
      <c r="DIW78" s="242"/>
      <c r="DIX78" s="242"/>
      <c r="DIY78" s="242"/>
      <c r="DIZ78" s="242"/>
      <c r="DJA78" s="242"/>
      <c r="DJB78" s="242"/>
      <c r="DJC78" s="242"/>
      <c r="DJD78" s="242"/>
      <c r="DJE78" s="242"/>
      <c r="DJF78" s="242"/>
      <c r="DJG78" s="242"/>
      <c r="DJH78" s="242"/>
      <c r="DJI78" s="242"/>
      <c r="DJJ78" s="242"/>
      <c r="DJK78" s="242"/>
      <c r="DJL78" s="242"/>
      <c r="DJM78" s="242"/>
      <c r="DJN78" s="242"/>
      <c r="DJO78" s="242"/>
      <c r="DJP78" s="242"/>
      <c r="DJQ78" s="242"/>
      <c r="DJR78" s="242"/>
      <c r="DJS78" s="242"/>
      <c r="DJT78" s="242"/>
      <c r="DJU78" s="242"/>
      <c r="DJV78" s="242"/>
      <c r="DJW78" s="242"/>
      <c r="DJX78" s="242"/>
      <c r="DJY78" s="242"/>
      <c r="DJZ78" s="242"/>
      <c r="DKA78" s="242"/>
      <c r="DKB78" s="242"/>
      <c r="DKC78" s="242"/>
      <c r="DKD78" s="242"/>
      <c r="DKE78" s="242"/>
      <c r="DKF78" s="242"/>
      <c r="DKG78" s="242"/>
      <c r="DKH78" s="242"/>
      <c r="DKI78" s="242"/>
      <c r="DKJ78" s="242"/>
      <c r="DKK78" s="242"/>
      <c r="DKL78" s="242"/>
      <c r="DKM78" s="242"/>
      <c r="DKN78" s="242"/>
      <c r="DKO78" s="242"/>
      <c r="DKP78" s="242"/>
      <c r="DKQ78" s="242"/>
      <c r="DKR78" s="242"/>
      <c r="DKS78" s="242"/>
      <c r="DKT78" s="242"/>
      <c r="DKU78" s="242"/>
      <c r="DKV78" s="242"/>
      <c r="DKW78" s="242"/>
      <c r="DKX78" s="242"/>
      <c r="DKY78" s="242"/>
      <c r="DKZ78" s="242"/>
      <c r="DLA78" s="242"/>
      <c r="DLB78" s="242"/>
      <c r="DLC78" s="242"/>
      <c r="DLD78" s="242"/>
      <c r="DLE78" s="242"/>
      <c r="DLF78" s="242"/>
      <c r="DLG78" s="242"/>
      <c r="DLH78" s="242"/>
      <c r="DLI78" s="242"/>
      <c r="DLJ78" s="242"/>
      <c r="DLK78" s="242"/>
      <c r="DLL78" s="242"/>
      <c r="DLM78" s="242"/>
      <c r="DLN78" s="242"/>
      <c r="DLO78" s="242"/>
      <c r="DLP78" s="242"/>
      <c r="DLQ78" s="242"/>
      <c r="DLR78" s="242"/>
      <c r="DLS78" s="242"/>
      <c r="DLT78" s="242"/>
      <c r="DLU78" s="242"/>
      <c r="DLV78" s="242"/>
      <c r="DLW78" s="242"/>
      <c r="DLX78" s="242"/>
      <c r="DLY78" s="242"/>
      <c r="DLZ78" s="242"/>
      <c r="DMA78" s="242"/>
      <c r="DMB78" s="242"/>
      <c r="DMC78" s="242"/>
      <c r="DMD78" s="242"/>
      <c r="DME78" s="242"/>
      <c r="DMF78" s="242"/>
      <c r="DMG78" s="242"/>
      <c r="DMH78" s="242"/>
      <c r="DMI78" s="242"/>
      <c r="DMJ78" s="242"/>
      <c r="DMK78" s="242"/>
      <c r="DML78" s="242"/>
      <c r="DMM78" s="242"/>
      <c r="DMN78" s="242"/>
      <c r="DMO78" s="242"/>
      <c r="DMP78" s="242"/>
      <c r="DMQ78" s="242"/>
      <c r="DMR78" s="242"/>
      <c r="DMS78" s="242"/>
      <c r="DMT78" s="242"/>
      <c r="DMU78" s="242"/>
      <c r="DMV78" s="242"/>
      <c r="DMW78" s="242"/>
      <c r="DMX78" s="242"/>
      <c r="DMY78" s="242"/>
      <c r="DMZ78" s="242"/>
      <c r="DNA78" s="242"/>
      <c r="DNB78" s="242"/>
      <c r="DNC78" s="242"/>
      <c r="DND78" s="242"/>
      <c r="DNE78" s="242"/>
      <c r="DNF78" s="242"/>
      <c r="DNG78" s="242"/>
      <c r="DNH78" s="242"/>
      <c r="DNI78" s="242"/>
      <c r="DNJ78" s="242"/>
      <c r="DNK78" s="242"/>
      <c r="DNL78" s="242"/>
      <c r="DNM78" s="242"/>
      <c r="DNN78" s="242"/>
      <c r="DNO78" s="242"/>
      <c r="DNP78" s="242"/>
      <c r="DNQ78" s="242"/>
      <c r="DNR78" s="242"/>
      <c r="DNS78" s="242"/>
      <c r="DNT78" s="242"/>
      <c r="DNU78" s="242"/>
      <c r="DNV78" s="242"/>
      <c r="DNW78" s="242"/>
      <c r="DNX78" s="242"/>
      <c r="DNY78" s="242"/>
      <c r="DNZ78" s="242"/>
      <c r="DOA78" s="242"/>
      <c r="DOB78" s="242"/>
      <c r="DOC78" s="242"/>
      <c r="DOD78" s="242"/>
      <c r="DOE78" s="242"/>
      <c r="DOF78" s="242"/>
      <c r="DOG78" s="242"/>
      <c r="DOH78" s="242"/>
      <c r="DOI78" s="242"/>
      <c r="DOJ78" s="242"/>
      <c r="DOK78" s="242"/>
      <c r="DOL78" s="242"/>
      <c r="DOM78" s="242"/>
      <c r="DON78" s="242"/>
      <c r="DOO78" s="242"/>
      <c r="DOP78" s="242"/>
      <c r="DOQ78" s="242"/>
      <c r="DOR78" s="242"/>
      <c r="DOS78" s="242"/>
      <c r="DOT78" s="242"/>
      <c r="DOU78" s="242"/>
      <c r="DOV78" s="242"/>
      <c r="DOW78" s="242"/>
      <c r="DOX78" s="242"/>
      <c r="DOY78" s="242"/>
      <c r="DOZ78" s="242"/>
      <c r="DPA78" s="242"/>
      <c r="DPB78" s="242"/>
      <c r="DPC78" s="242"/>
      <c r="DPD78" s="242"/>
      <c r="DPE78" s="242"/>
      <c r="DPF78" s="242"/>
      <c r="DPG78" s="242"/>
      <c r="DPH78" s="242"/>
      <c r="DPI78" s="242"/>
      <c r="DPJ78" s="242"/>
      <c r="DPK78" s="242"/>
      <c r="DPL78" s="242"/>
      <c r="DPM78" s="242"/>
      <c r="DPN78" s="242"/>
      <c r="DPO78" s="242"/>
      <c r="DPP78" s="242"/>
      <c r="DPQ78" s="242"/>
      <c r="DPR78" s="242"/>
      <c r="DPS78" s="242"/>
      <c r="DPT78" s="242"/>
      <c r="DPU78" s="242"/>
      <c r="DPV78" s="242"/>
      <c r="DPW78" s="242"/>
      <c r="DPX78" s="242"/>
      <c r="DPY78" s="242"/>
      <c r="DPZ78" s="242"/>
      <c r="DQA78" s="242"/>
      <c r="DQB78" s="242"/>
      <c r="DQC78" s="242"/>
      <c r="DQD78" s="242"/>
      <c r="DQE78" s="242"/>
      <c r="DQF78" s="242"/>
      <c r="DQG78" s="242"/>
      <c r="DQH78" s="242"/>
      <c r="DQI78" s="242"/>
      <c r="DQJ78" s="242"/>
      <c r="DQK78" s="242"/>
      <c r="DQL78" s="242"/>
      <c r="DQM78" s="242"/>
      <c r="DQN78" s="242"/>
      <c r="DQO78" s="242"/>
      <c r="DQP78" s="242"/>
      <c r="DQQ78" s="242"/>
      <c r="DQR78" s="242"/>
      <c r="DQS78" s="242"/>
      <c r="DQT78" s="242"/>
      <c r="DQU78" s="242"/>
      <c r="DQV78" s="242"/>
      <c r="DQW78" s="242"/>
      <c r="DQX78" s="242"/>
      <c r="DQY78" s="242"/>
      <c r="DQZ78" s="242"/>
      <c r="DRA78" s="242"/>
      <c r="DRB78" s="242"/>
      <c r="DRC78" s="242"/>
      <c r="DRD78" s="242"/>
      <c r="DRE78" s="242"/>
      <c r="DRF78" s="242"/>
      <c r="DRG78" s="242"/>
      <c r="DRH78" s="242"/>
      <c r="DRI78" s="242"/>
      <c r="DRJ78" s="242"/>
      <c r="DRK78" s="242"/>
      <c r="DRL78" s="242"/>
      <c r="DRM78" s="242"/>
      <c r="DRN78" s="242"/>
      <c r="DRO78" s="242"/>
      <c r="DRP78" s="242"/>
      <c r="DRQ78" s="242"/>
      <c r="DRR78" s="242"/>
      <c r="DRS78" s="242"/>
      <c r="DRT78" s="242"/>
      <c r="DRU78" s="242"/>
      <c r="DRV78" s="242"/>
      <c r="DRW78" s="242"/>
      <c r="DRX78" s="242"/>
      <c r="DRY78" s="242"/>
      <c r="DRZ78" s="242"/>
      <c r="DSA78" s="242"/>
      <c r="DSB78" s="242"/>
      <c r="DSC78" s="242"/>
      <c r="DSD78" s="242"/>
      <c r="DSE78" s="242"/>
      <c r="DSF78" s="242"/>
      <c r="DSG78" s="242"/>
      <c r="DSH78" s="242"/>
      <c r="DSI78" s="242"/>
      <c r="DSJ78" s="242"/>
      <c r="DSK78" s="242"/>
      <c r="DSL78" s="242"/>
      <c r="DSM78" s="242"/>
      <c r="DSN78" s="242"/>
      <c r="DSO78" s="242"/>
      <c r="DSP78" s="242"/>
      <c r="DSQ78" s="242"/>
      <c r="DSR78" s="242"/>
      <c r="DSS78" s="242"/>
      <c r="DST78" s="242"/>
      <c r="DSU78" s="242"/>
      <c r="DSV78" s="242"/>
      <c r="DSW78" s="242"/>
      <c r="DSX78" s="242"/>
      <c r="DSY78" s="242"/>
      <c r="DSZ78" s="242"/>
      <c r="DTA78" s="242"/>
      <c r="DTB78" s="242"/>
      <c r="DTC78" s="242"/>
      <c r="DTD78" s="242"/>
      <c r="DTE78" s="242"/>
      <c r="DTF78" s="242"/>
      <c r="DTG78" s="242"/>
      <c r="DTH78" s="242"/>
      <c r="DTI78" s="242"/>
      <c r="DTJ78" s="242"/>
      <c r="DTK78" s="242"/>
      <c r="DTL78" s="242"/>
      <c r="DTM78" s="242"/>
      <c r="DTN78" s="242"/>
      <c r="DTO78" s="242"/>
      <c r="DTP78" s="242"/>
      <c r="DTQ78" s="242"/>
      <c r="DTR78" s="242"/>
      <c r="DTS78" s="242"/>
      <c r="DTT78" s="242"/>
      <c r="DTU78" s="242"/>
      <c r="DTV78" s="242"/>
      <c r="DTW78" s="242"/>
      <c r="DTX78" s="242"/>
      <c r="DTY78" s="242"/>
      <c r="DTZ78" s="242"/>
      <c r="DUA78" s="242"/>
      <c r="DUB78" s="242"/>
      <c r="DUC78" s="242"/>
      <c r="DUD78" s="242"/>
      <c r="DUE78" s="242"/>
      <c r="DUF78" s="242"/>
      <c r="DUG78" s="242"/>
      <c r="DUH78" s="242"/>
      <c r="DUI78" s="242"/>
      <c r="DUJ78" s="242"/>
      <c r="DUK78" s="242"/>
      <c r="DUL78" s="242"/>
      <c r="DUM78" s="242"/>
      <c r="DUN78" s="242"/>
      <c r="DUO78" s="242"/>
      <c r="DUP78" s="242"/>
      <c r="DUQ78" s="242"/>
      <c r="DUR78" s="242"/>
      <c r="DUS78" s="242"/>
      <c r="DUT78" s="242"/>
      <c r="DUU78" s="242"/>
      <c r="DUV78" s="242"/>
      <c r="DUW78" s="242"/>
      <c r="DUX78" s="242"/>
      <c r="DUY78" s="242"/>
      <c r="DUZ78" s="242"/>
      <c r="DVA78" s="242"/>
      <c r="DVB78" s="242"/>
      <c r="DVC78" s="242"/>
      <c r="DVD78" s="242"/>
      <c r="DVE78" s="242"/>
      <c r="DVF78" s="242"/>
      <c r="DVG78" s="242"/>
      <c r="DVH78" s="242"/>
      <c r="DVI78" s="242"/>
      <c r="DVJ78" s="242"/>
      <c r="DVK78" s="242"/>
      <c r="DVL78" s="242"/>
      <c r="DVM78" s="242"/>
      <c r="DVN78" s="242"/>
      <c r="DVO78" s="242"/>
      <c r="DVP78" s="242"/>
      <c r="DVQ78" s="242"/>
      <c r="DVR78" s="242"/>
      <c r="DVS78" s="242"/>
      <c r="DVT78" s="242"/>
      <c r="DVU78" s="242"/>
      <c r="DVV78" s="242"/>
      <c r="DVW78" s="242"/>
      <c r="DVX78" s="242"/>
      <c r="DVY78" s="242"/>
      <c r="DVZ78" s="242"/>
      <c r="DWA78" s="242"/>
      <c r="DWB78" s="242"/>
      <c r="DWC78" s="242"/>
      <c r="DWD78" s="242"/>
      <c r="DWE78" s="242"/>
      <c r="DWF78" s="242"/>
      <c r="DWG78" s="242"/>
      <c r="DWH78" s="242"/>
      <c r="DWI78" s="242"/>
      <c r="DWJ78" s="242"/>
      <c r="DWK78" s="242"/>
      <c r="DWL78" s="242"/>
      <c r="DWM78" s="242"/>
      <c r="DWN78" s="242"/>
      <c r="DWO78" s="242"/>
      <c r="DWP78" s="242"/>
      <c r="DWQ78" s="242"/>
      <c r="DWR78" s="242"/>
      <c r="DWS78" s="242"/>
      <c r="DWT78" s="242"/>
      <c r="DWU78" s="242"/>
      <c r="DWV78" s="242"/>
      <c r="DWW78" s="242"/>
      <c r="DWX78" s="242"/>
      <c r="DWY78" s="242"/>
      <c r="DWZ78" s="242"/>
      <c r="DXA78" s="242"/>
      <c r="DXB78" s="242"/>
      <c r="DXC78" s="242"/>
      <c r="DXD78" s="242"/>
      <c r="DXE78" s="242"/>
      <c r="DXF78" s="242"/>
      <c r="DXG78" s="242"/>
      <c r="DXH78" s="242"/>
      <c r="DXI78" s="242"/>
      <c r="DXJ78" s="242"/>
      <c r="DXK78" s="242"/>
      <c r="DXL78" s="242"/>
      <c r="DXM78" s="242"/>
      <c r="DXN78" s="242"/>
      <c r="DXO78" s="242"/>
      <c r="DXP78" s="242"/>
      <c r="DXQ78" s="242"/>
      <c r="DXR78" s="242"/>
      <c r="DXS78" s="242"/>
      <c r="DXT78" s="242"/>
      <c r="DXU78" s="242"/>
      <c r="DXV78" s="242"/>
      <c r="DXW78" s="242"/>
      <c r="DXX78" s="242"/>
      <c r="DXY78" s="242"/>
      <c r="DXZ78" s="242"/>
      <c r="DYA78" s="242"/>
      <c r="DYB78" s="242"/>
      <c r="DYC78" s="242"/>
      <c r="DYD78" s="242"/>
      <c r="DYE78" s="242"/>
      <c r="DYF78" s="242"/>
      <c r="DYG78" s="242"/>
      <c r="DYH78" s="242"/>
      <c r="DYI78" s="242"/>
      <c r="DYJ78" s="242"/>
      <c r="DYK78" s="242"/>
      <c r="DYL78" s="242"/>
      <c r="DYM78" s="242"/>
      <c r="DYN78" s="242"/>
      <c r="DYO78" s="242"/>
      <c r="DYP78" s="242"/>
      <c r="DYQ78" s="242"/>
      <c r="DYR78" s="242"/>
      <c r="DYS78" s="242"/>
      <c r="DYT78" s="242"/>
      <c r="DYU78" s="242"/>
      <c r="DYV78" s="242"/>
      <c r="DYW78" s="242"/>
      <c r="DYX78" s="242"/>
      <c r="DYY78" s="242"/>
      <c r="DYZ78" s="242"/>
      <c r="DZA78" s="242"/>
      <c r="DZB78" s="242"/>
      <c r="DZC78" s="242"/>
      <c r="DZD78" s="242"/>
      <c r="DZE78" s="242"/>
      <c r="DZF78" s="242"/>
      <c r="DZG78" s="242"/>
      <c r="DZH78" s="242"/>
      <c r="DZI78" s="242"/>
      <c r="DZJ78" s="242"/>
      <c r="DZK78" s="242"/>
      <c r="DZL78" s="242"/>
      <c r="DZM78" s="242"/>
      <c r="DZN78" s="242"/>
      <c r="DZO78" s="242"/>
      <c r="DZP78" s="242"/>
      <c r="DZQ78" s="242"/>
      <c r="DZR78" s="242"/>
      <c r="DZS78" s="242"/>
      <c r="DZT78" s="242"/>
      <c r="DZU78" s="242"/>
      <c r="DZV78" s="242"/>
      <c r="DZW78" s="242"/>
      <c r="DZX78" s="242"/>
      <c r="DZY78" s="242"/>
      <c r="DZZ78" s="242"/>
      <c r="EAA78" s="242"/>
      <c r="EAB78" s="242"/>
      <c r="EAC78" s="242"/>
      <c r="EAD78" s="242"/>
      <c r="EAE78" s="242"/>
      <c r="EAF78" s="242"/>
      <c r="EAG78" s="242"/>
      <c r="EAH78" s="242"/>
      <c r="EAI78" s="242"/>
      <c r="EAJ78" s="242"/>
      <c r="EAK78" s="242"/>
      <c r="EAL78" s="242"/>
      <c r="EAM78" s="242"/>
      <c r="EAN78" s="242"/>
      <c r="EAO78" s="242"/>
      <c r="EAP78" s="242"/>
      <c r="EAQ78" s="242"/>
      <c r="EAR78" s="242"/>
      <c r="EAS78" s="242"/>
      <c r="EAT78" s="242"/>
      <c r="EAU78" s="242"/>
      <c r="EAV78" s="242"/>
      <c r="EAW78" s="242"/>
      <c r="EAX78" s="242"/>
      <c r="EAY78" s="242"/>
      <c r="EAZ78" s="242"/>
      <c r="EBA78" s="242"/>
      <c r="EBB78" s="242"/>
      <c r="EBC78" s="242"/>
      <c r="EBD78" s="242"/>
      <c r="EBE78" s="242"/>
      <c r="EBF78" s="242"/>
      <c r="EBG78" s="242"/>
      <c r="EBH78" s="242"/>
      <c r="EBI78" s="242"/>
      <c r="EBJ78" s="242"/>
      <c r="EBK78" s="242"/>
      <c r="EBL78" s="242"/>
      <c r="EBM78" s="242"/>
      <c r="EBN78" s="242"/>
      <c r="EBO78" s="242"/>
      <c r="EBP78" s="242"/>
      <c r="EBQ78" s="242"/>
      <c r="EBR78" s="242"/>
      <c r="EBS78" s="242"/>
      <c r="EBT78" s="242"/>
      <c r="EBU78" s="242"/>
      <c r="EBV78" s="242"/>
      <c r="EBW78" s="242"/>
      <c r="EBX78" s="242"/>
      <c r="EBY78" s="242"/>
      <c r="EBZ78" s="242"/>
      <c r="ECA78" s="242"/>
      <c r="ECB78" s="242"/>
      <c r="ECC78" s="242"/>
      <c r="ECD78" s="242"/>
      <c r="ECE78" s="242"/>
      <c r="ECF78" s="242"/>
      <c r="ECG78" s="242"/>
      <c r="ECH78" s="242"/>
      <c r="ECI78" s="242"/>
      <c r="ECJ78" s="242"/>
      <c r="ECK78" s="242"/>
      <c r="ECL78" s="242"/>
      <c r="ECM78" s="242"/>
      <c r="ECN78" s="242"/>
      <c r="ECO78" s="242"/>
      <c r="ECP78" s="242"/>
      <c r="ECQ78" s="242"/>
      <c r="ECR78" s="242"/>
      <c r="ECS78" s="242"/>
      <c r="ECT78" s="242"/>
      <c r="ECU78" s="242"/>
      <c r="ECV78" s="242"/>
      <c r="ECW78" s="242"/>
      <c r="ECX78" s="242"/>
      <c r="ECY78" s="242"/>
      <c r="ECZ78" s="242"/>
      <c r="EDA78" s="242"/>
      <c r="EDB78" s="242"/>
      <c r="EDC78" s="242"/>
      <c r="EDD78" s="242"/>
      <c r="EDE78" s="242"/>
      <c r="EDF78" s="242"/>
      <c r="EDG78" s="242"/>
      <c r="EDH78" s="242"/>
      <c r="EDI78" s="242"/>
      <c r="EDJ78" s="242"/>
      <c r="EDK78" s="242"/>
      <c r="EDL78" s="242"/>
      <c r="EDM78" s="242"/>
      <c r="EDN78" s="242"/>
      <c r="EDO78" s="242"/>
      <c r="EDP78" s="242"/>
      <c r="EDQ78" s="242"/>
      <c r="EDR78" s="242"/>
      <c r="EDS78" s="242"/>
      <c r="EDT78" s="242"/>
      <c r="EDU78" s="242"/>
      <c r="EDV78" s="242"/>
      <c r="EDW78" s="242"/>
      <c r="EDX78" s="242"/>
      <c r="EDY78" s="242"/>
      <c r="EDZ78" s="242"/>
      <c r="EEA78" s="242"/>
      <c r="EEB78" s="242"/>
      <c r="EEC78" s="242"/>
      <c r="EED78" s="242"/>
      <c r="EEE78" s="242"/>
      <c r="EEF78" s="242"/>
      <c r="EEG78" s="242"/>
      <c r="EEH78" s="242"/>
      <c r="EEI78" s="242"/>
      <c r="EEJ78" s="242"/>
      <c r="EEK78" s="242"/>
      <c r="EEL78" s="242"/>
      <c r="EEM78" s="242"/>
      <c r="EEN78" s="242"/>
      <c r="EEO78" s="242"/>
      <c r="EEP78" s="242"/>
      <c r="EEQ78" s="242"/>
      <c r="EER78" s="242"/>
      <c r="EES78" s="242"/>
      <c r="EET78" s="242"/>
      <c r="EEU78" s="242"/>
      <c r="EEV78" s="242"/>
      <c r="EEW78" s="242"/>
      <c r="EEX78" s="242"/>
      <c r="EEY78" s="242"/>
      <c r="EEZ78" s="242"/>
      <c r="EFA78" s="242"/>
      <c r="EFB78" s="242"/>
      <c r="EFC78" s="242"/>
      <c r="EFD78" s="242"/>
      <c r="EFE78" s="242"/>
      <c r="EFF78" s="242"/>
      <c r="EFG78" s="242"/>
      <c r="EFH78" s="242"/>
      <c r="EFI78" s="242"/>
      <c r="EFJ78" s="242"/>
      <c r="EFK78" s="242"/>
      <c r="EFL78" s="242"/>
      <c r="EFM78" s="242"/>
      <c r="EFN78" s="242"/>
      <c r="EFO78" s="242"/>
      <c r="EFP78" s="242"/>
      <c r="EFQ78" s="242"/>
      <c r="EFR78" s="242"/>
      <c r="EFS78" s="242"/>
      <c r="EFT78" s="242"/>
      <c r="EFU78" s="242"/>
      <c r="EFV78" s="242"/>
      <c r="EFW78" s="242"/>
      <c r="EFX78" s="242"/>
      <c r="EFY78" s="242"/>
      <c r="EFZ78" s="242"/>
      <c r="EGA78" s="242"/>
      <c r="EGB78" s="242"/>
      <c r="EGC78" s="242"/>
      <c r="EGD78" s="242"/>
      <c r="EGE78" s="242"/>
      <c r="EGF78" s="242"/>
      <c r="EGG78" s="242"/>
      <c r="EGH78" s="242"/>
      <c r="EGI78" s="242"/>
      <c r="EGJ78" s="242"/>
      <c r="EGK78" s="242"/>
      <c r="EGL78" s="242"/>
      <c r="EGM78" s="242"/>
      <c r="EGN78" s="242"/>
      <c r="EGO78" s="242"/>
      <c r="EGP78" s="242"/>
      <c r="EGQ78" s="242"/>
      <c r="EGR78" s="242"/>
      <c r="EGS78" s="242"/>
      <c r="EGT78" s="242"/>
      <c r="EGU78" s="242"/>
      <c r="EGV78" s="242"/>
      <c r="EGW78" s="242"/>
      <c r="EGX78" s="242"/>
      <c r="EGY78" s="242"/>
      <c r="EGZ78" s="242"/>
      <c r="EHA78" s="242"/>
      <c r="EHB78" s="242"/>
      <c r="EHC78" s="242"/>
      <c r="EHD78" s="242"/>
      <c r="EHE78" s="242"/>
      <c r="EHF78" s="242"/>
      <c r="EHG78" s="242"/>
      <c r="EHH78" s="242"/>
      <c r="EHI78" s="242"/>
      <c r="EHJ78" s="242"/>
      <c r="EHK78" s="242"/>
      <c r="EHL78" s="242"/>
      <c r="EHM78" s="242"/>
      <c r="EHN78" s="242"/>
      <c r="EHO78" s="242"/>
      <c r="EHP78" s="242"/>
      <c r="EHQ78" s="242"/>
      <c r="EHR78" s="242"/>
      <c r="EHS78" s="242"/>
      <c r="EHT78" s="242"/>
      <c r="EHU78" s="242"/>
      <c r="EHV78" s="242"/>
      <c r="EHW78" s="242"/>
      <c r="EHX78" s="242"/>
      <c r="EHY78" s="242"/>
      <c r="EHZ78" s="242"/>
      <c r="EIA78" s="242"/>
      <c r="EIB78" s="242"/>
      <c r="EIC78" s="242"/>
      <c r="EID78" s="242"/>
      <c r="EIE78" s="242"/>
      <c r="EIF78" s="242"/>
      <c r="EIG78" s="242"/>
      <c r="EIH78" s="242"/>
      <c r="EII78" s="242"/>
      <c r="EIJ78" s="242"/>
      <c r="EIK78" s="242"/>
      <c r="EIL78" s="242"/>
      <c r="EIM78" s="242"/>
      <c r="EIN78" s="242"/>
      <c r="EIO78" s="242"/>
      <c r="EIP78" s="242"/>
      <c r="EIQ78" s="242"/>
      <c r="EIR78" s="242"/>
      <c r="EIS78" s="242"/>
      <c r="EIT78" s="242"/>
      <c r="EIU78" s="242"/>
      <c r="EIV78" s="242"/>
      <c r="EIW78" s="242"/>
      <c r="EIX78" s="242"/>
      <c r="EIY78" s="242"/>
      <c r="EIZ78" s="242"/>
      <c r="EJA78" s="242"/>
      <c r="EJB78" s="242"/>
      <c r="EJC78" s="242"/>
      <c r="EJD78" s="242"/>
      <c r="EJE78" s="242"/>
      <c r="EJF78" s="242"/>
      <c r="EJG78" s="242"/>
      <c r="EJH78" s="242"/>
      <c r="EJI78" s="242"/>
      <c r="EJJ78" s="242"/>
      <c r="EJK78" s="242"/>
      <c r="EJL78" s="242"/>
      <c r="EJM78" s="242"/>
      <c r="EJN78" s="242"/>
      <c r="EJO78" s="242"/>
      <c r="EJP78" s="242"/>
      <c r="EJQ78" s="242"/>
      <c r="EJR78" s="242"/>
      <c r="EJS78" s="242"/>
      <c r="EJT78" s="242"/>
      <c r="EJU78" s="242"/>
      <c r="EJV78" s="242"/>
      <c r="EJW78" s="242"/>
      <c r="EJX78" s="242"/>
      <c r="EJY78" s="242"/>
      <c r="EJZ78" s="242"/>
      <c r="EKA78" s="242"/>
      <c r="EKB78" s="242"/>
      <c r="EKC78" s="242"/>
      <c r="EKD78" s="242"/>
      <c r="EKE78" s="242"/>
      <c r="EKF78" s="242"/>
      <c r="EKG78" s="242"/>
      <c r="EKH78" s="242"/>
      <c r="EKI78" s="242"/>
      <c r="EKJ78" s="242"/>
      <c r="EKK78" s="242"/>
      <c r="EKL78" s="242"/>
      <c r="EKM78" s="242"/>
      <c r="EKN78" s="242"/>
      <c r="EKO78" s="242"/>
      <c r="EKP78" s="242"/>
      <c r="EKQ78" s="242"/>
      <c r="EKR78" s="242"/>
      <c r="EKS78" s="242"/>
      <c r="EKT78" s="242"/>
      <c r="EKU78" s="242"/>
      <c r="EKV78" s="242"/>
      <c r="EKW78" s="242"/>
      <c r="EKX78" s="242"/>
      <c r="EKY78" s="242"/>
      <c r="EKZ78" s="242"/>
      <c r="ELA78" s="242"/>
      <c r="ELB78" s="242"/>
      <c r="ELC78" s="242"/>
      <c r="ELD78" s="242"/>
      <c r="ELE78" s="242"/>
      <c r="ELF78" s="242"/>
      <c r="ELG78" s="242"/>
      <c r="ELH78" s="242"/>
      <c r="ELI78" s="242"/>
      <c r="ELJ78" s="242"/>
      <c r="ELK78" s="242"/>
      <c r="ELL78" s="242"/>
      <c r="ELM78" s="242"/>
      <c r="ELN78" s="242"/>
      <c r="ELO78" s="242"/>
      <c r="ELP78" s="242"/>
      <c r="ELQ78" s="242"/>
      <c r="ELR78" s="242"/>
      <c r="ELS78" s="242"/>
      <c r="ELT78" s="242"/>
      <c r="ELU78" s="242"/>
      <c r="ELV78" s="242"/>
      <c r="ELW78" s="242"/>
      <c r="ELX78" s="242"/>
      <c r="ELY78" s="242"/>
      <c r="ELZ78" s="242"/>
      <c r="EMA78" s="242"/>
      <c r="EMB78" s="242"/>
      <c r="EMC78" s="242"/>
      <c r="EMD78" s="242"/>
      <c r="EME78" s="242"/>
      <c r="EMF78" s="242"/>
      <c r="EMG78" s="242"/>
      <c r="EMH78" s="242"/>
      <c r="EMI78" s="242"/>
      <c r="EMJ78" s="242"/>
      <c r="EMK78" s="242"/>
      <c r="EML78" s="242"/>
      <c r="EMM78" s="242"/>
      <c r="EMN78" s="242"/>
      <c r="EMO78" s="242"/>
      <c r="EMP78" s="242"/>
      <c r="EMQ78" s="242"/>
      <c r="EMR78" s="242"/>
      <c r="EMS78" s="242"/>
      <c r="EMT78" s="242"/>
      <c r="EMU78" s="242"/>
      <c r="EMV78" s="242"/>
      <c r="EMW78" s="242"/>
      <c r="EMX78" s="242"/>
      <c r="EMY78" s="242"/>
      <c r="EMZ78" s="242"/>
      <c r="ENA78" s="242"/>
      <c r="ENB78" s="242"/>
      <c r="ENC78" s="242"/>
      <c r="END78" s="242"/>
      <c r="ENE78" s="242"/>
      <c r="ENF78" s="242"/>
      <c r="ENG78" s="242"/>
      <c r="ENH78" s="242"/>
      <c r="ENI78" s="242"/>
      <c r="ENJ78" s="242"/>
      <c r="ENK78" s="242"/>
      <c r="ENL78" s="242"/>
      <c r="ENM78" s="242"/>
      <c r="ENN78" s="242"/>
      <c r="ENO78" s="242"/>
      <c r="ENP78" s="242"/>
      <c r="ENQ78" s="242"/>
      <c r="ENR78" s="242"/>
      <c r="ENS78" s="242"/>
      <c r="ENT78" s="242"/>
      <c r="ENU78" s="242"/>
      <c r="ENV78" s="242"/>
      <c r="ENW78" s="242"/>
      <c r="ENX78" s="242"/>
      <c r="ENY78" s="242"/>
      <c r="ENZ78" s="242"/>
      <c r="EOA78" s="242"/>
      <c r="EOB78" s="242"/>
      <c r="EOC78" s="242"/>
      <c r="EOD78" s="242"/>
      <c r="EOE78" s="242"/>
      <c r="EOF78" s="242"/>
      <c r="EOG78" s="242"/>
      <c r="EOH78" s="242"/>
      <c r="EOI78" s="242"/>
      <c r="EOJ78" s="242"/>
      <c r="EOK78" s="242"/>
      <c r="EOL78" s="242"/>
      <c r="EOM78" s="242"/>
      <c r="EON78" s="242"/>
      <c r="EOO78" s="242"/>
      <c r="EOP78" s="242"/>
      <c r="EOQ78" s="242"/>
      <c r="EOR78" s="242"/>
      <c r="EOS78" s="242"/>
      <c r="EOT78" s="242"/>
      <c r="EOU78" s="242"/>
      <c r="EOV78" s="242"/>
      <c r="EOW78" s="242"/>
      <c r="EOX78" s="242"/>
      <c r="EOY78" s="242"/>
      <c r="EOZ78" s="242"/>
      <c r="EPA78" s="242"/>
      <c r="EPB78" s="242"/>
      <c r="EPC78" s="242"/>
      <c r="EPD78" s="242"/>
      <c r="EPE78" s="242"/>
      <c r="EPF78" s="242"/>
      <c r="EPG78" s="242"/>
      <c r="EPH78" s="242"/>
      <c r="EPI78" s="242"/>
      <c r="EPJ78" s="242"/>
      <c r="EPK78" s="242"/>
      <c r="EPL78" s="242"/>
      <c r="EPM78" s="242"/>
      <c r="EPN78" s="242"/>
      <c r="EPO78" s="242"/>
      <c r="EPP78" s="242"/>
      <c r="EPQ78" s="242"/>
      <c r="EPR78" s="242"/>
      <c r="EPS78" s="242"/>
      <c r="EPT78" s="242"/>
      <c r="EPU78" s="242"/>
      <c r="EPV78" s="242"/>
      <c r="EPW78" s="242"/>
      <c r="EPX78" s="242"/>
      <c r="EPY78" s="242"/>
      <c r="EPZ78" s="242"/>
      <c r="EQA78" s="242"/>
      <c r="EQB78" s="242"/>
      <c r="EQC78" s="242"/>
      <c r="EQD78" s="242"/>
      <c r="EQE78" s="242"/>
      <c r="EQF78" s="242"/>
      <c r="EQG78" s="242"/>
      <c r="EQH78" s="242"/>
      <c r="EQI78" s="242"/>
      <c r="EQJ78" s="242"/>
      <c r="EQK78" s="242"/>
      <c r="EQL78" s="242"/>
      <c r="EQM78" s="242"/>
      <c r="EQN78" s="242"/>
      <c r="EQO78" s="242"/>
      <c r="EQP78" s="242"/>
      <c r="EQQ78" s="242"/>
      <c r="EQR78" s="242"/>
      <c r="EQS78" s="242"/>
      <c r="EQT78" s="242"/>
      <c r="EQU78" s="242"/>
      <c r="EQV78" s="242"/>
      <c r="EQW78" s="242"/>
      <c r="EQX78" s="242"/>
      <c r="EQY78" s="242"/>
      <c r="EQZ78" s="242"/>
      <c r="ERA78" s="242"/>
      <c r="ERB78" s="242"/>
      <c r="ERC78" s="242"/>
      <c r="ERD78" s="242"/>
      <c r="ERE78" s="242"/>
      <c r="ERF78" s="242"/>
      <c r="ERG78" s="242"/>
      <c r="ERH78" s="242"/>
      <c r="ERI78" s="242"/>
      <c r="ERJ78" s="242"/>
      <c r="ERK78" s="242"/>
      <c r="ERL78" s="242"/>
      <c r="ERM78" s="242"/>
      <c r="ERN78" s="242"/>
      <c r="ERO78" s="242"/>
      <c r="ERP78" s="242"/>
      <c r="ERQ78" s="242"/>
      <c r="ERR78" s="242"/>
      <c r="ERS78" s="242"/>
      <c r="ERT78" s="242"/>
      <c r="ERU78" s="242"/>
      <c r="ERV78" s="242"/>
      <c r="ERW78" s="242"/>
      <c r="ERX78" s="242"/>
      <c r="ERY78" s="242"/>
      <c r="ERZ78" s="242"/>
      <c r="ESA78" s="242"/>
      <c r="ESB78" s="242"/>
      <c r="ESC78" s="242"/>
      <c r="ESD78" s="242"/>
      <c r="ESE78" s="242"/>
      <c r="ESF78" s="242"/>
      <c r="ESG78" s="242"/>
      <c r="ESH78" s="242"/>
      <c r="ESI78" s="242"/>
      <c r="ESJ78" s="242"/>
      <c r="ESK78" s="242"/>
      <c r="ESL78" s="242"/>
      <c r="ESM78" s="242"/>
      <c r="ESN78" s="242"/>
      <c r="ESO78" s="242"/>
      <c r="ESP78" s="242"/>
      <c r="ESQ78" s="242"/>
      <c r="ESR78" s="242"/>
      <c r="ESS78" s="242"/>
      <c r="EST78" s="242"/>
      <c r="ESU78" s="242"/>
      <c r="ESV78" s="242"/>
      <c r="ESW78" s="242"/>
      <c r="ESX78" s="242"/>
      <c r="ESY78" s="242"/>
      <c r="ESZ78" s="242"/>
      <c r="ETA78" s="242"/>
      <c r="ETB78" s="242"/>
      <c r="ETC78" s="242"/>
      <c r="ETD78" s="242"/>
      <c r="ETE78" s="242"/>
      <c r="ETF78" s="242"/>
      <c r="ETG78" s="242"/>
      <c r="ETH78" s="242"/>
      <c r="ETI78" s="242"/>
      <c r="ETJ78" s="242"/>
      <c r="ETK78" s="242"/>
      <c r="ETL78" s="242"/>
      <c r="ETM78" s="242"/>
      <c r="ETN78" s="242"/>
      <c r="ETO78" s="242"/>
      <c r="ETP78" s="242"/>
      <c r="ETQ78" s="242"/>
      <c r="ETR78" s="242"/>
      <c r="ETS78" s="242"/>
      <c r="ETT78" s="242"/>
      <c r="ETU78" s="242"/>
      <c r="ETV78" s="242"/>
      <c r="ETW78" s="242"/>
      <c r="ETX78" s="242"/>
      <c r="ETY78" s="242"/>
      <c r="ETZ78" s="242"/>
      <c r="EUA78" s="242"/>
      <c r="EUB78" s="242"/>
      <c r="EUC78" s="242"/>
      <c r="EUD78" s="242"/>
      <c r="EUE78" s="242"/>
      <c r="EUF78" s="242"/>
      <c r="EUG78" s="242"/>
      <c r="EUH78" s="242"/>
      <c r="EUI78" s="242"/>
      <c r="EUJ78" s="242"/>
      <c r="EUK78" s="242"/>
      <c r="EUL78" s="242"/>
      <c r="EUM78" s="242"/>
      <c r="EUN78" s="242"/>
      <c r="EUO78" s="242"/>
      <c r="EUP78" s="242"/>
      <c r="EUQ78" s="242"/>
      <c r="EUR78" s="242"/>
      <c r="EUS78" s="242"/>
      <c r="EUT78" s="242"/>
      <c r="EUU78" s="242"/>
      <c r="EUV78" s="242"/>
      <c r="EUW78" s="242"/>
      <c r="EUX78" s="242"/>
      <c r="EUY78" s="242"/>
      <c r="EUZ78" s="242"/>
      <c r="EVA78" s="242"/>
      <c r="EVB78" s="242"/>
      <c r="EVC78" s="242"/>
      <c r="EVD78" s="242"/>
      <c r="EVE78" s="242"/>
      <c r="EVF78" s="242"/>
      <c r="EVG78" s="242"/>
      <c r="EVH78" s="242"/>
      <c r="EVI78" s="242"/>
      <c r="EVJ78" s="242"/>
      <c r="EVK78" s="242"/>
      <c r="EVL78" s="242"/>
      <c r="EVM78" s="242"/>
      <c r="EVN78" s="242"/>
      <c r="EVO78" s="242"/>
      <c r="EVP78" s="242"/>
      <c r="EVQ78" s="242"/>
      <c r="EVR78" s="242"/>
      <c r="EVS78" s="242"/>
      <c r="EVT78" s="242"/>
      <c r="EVU78" s="242"/>
      <c r="EVV78" s="242"/>
      <c r="EVW78" s="242"/>
      <c r="EVX78" s="242"/>
      <c r="EVY78" s="242"/>
      <c r="EVZ78" s="242"/>
      <c r="EWA78" s="242"/>
      <c r="EWB78" s="242"/>
      <c r="EWC78" s="242"/>
      <c r="EWD78" s="242"/>
      <c r="EWE78" s="242"/>
      <c r="EWF78" s="242"/>
      <c r="EWG78" s="242"/>
      <c r="EWH78" s="242"/>
      <c r="EWI78" s="242"/>
      <c r="EWJ78" s="242"/>
      <c r="EWK78" s="242"/>
      <c r="EWL78" s="242"/>
      <c r="EWM78" s="242"/>
      <c r="EWN78" s="242"/>
      <c r="EWO78" s="242"/>
      <c r="EWP78" s="242"/>
      <c r="EWQ78" s="242"/>
      <c r="EWR78" s="242"/>
      <c r="EWS78" s="242"/>
      <c r="EWT78" s="242"/>
      <c r="EWU78" s="242"/>
      <c r="EWV78" s="242"/>
      <c r="EWW78" s="242"/>
      <c r="EWX78" s="242"/>
      <c r="EWY78" s="242"/>
      <c r="EWZ78" s="242"/>
      <c r="EXA78" s="242"/>
      <c r="EXB78" s="242"/>
      <c r="EXC78" s="242"/>
      <c r="EXD78" s="242"/>
      <c r="EXE78" s="242"/>
      <c r="EXF78" s="242"/>
      <c r="EXG78" s="242"/>
      <c r="EXH78" s="242"/>
      <c r="EXI78" s="242"/>
      <c r="EXJ78" s="242"/>
      <c r="EXK78" s="242"/>
      <c r="EXL78" s="242"/>
      <c r="EXM78" s="242"/>
      <c r="EXN78" s="242"/>
      <c r="EXO78" s="242"/>
      <c r="EXP78" s="242"/>
      <c r="EXQ78" s="242"/>
      <c r="EXR78" s="242"/>
      <c r="EXS78" s="242"/>
      <c r="EXT78" s="242"/>
      <c r="EXU78" s="242"/>
      <c r="EXV78" s="242"/>
      <c r="EXW78" s="242"/>
      <c r="EXX78" s="242"/>
      <c r="EXY78" s="242"/>
      <c r="EXZ78" s="242"/>
      <c r="EYA78" s="242"/>
      <c r="EYB78" s="242"/>
      <c r="EYC78" s="242"/>
      <c r="EYD78" s="242"/>
      <c r="EYE78" s="242"/>
      <c r="EYF78" s="242"/>
      <c r="EYG78" s="242"/>
      <c r="EYH78" s="242"/>
      <c r="EYI78" s="242"/>
      <c r="EYJ78" s="242"/>
      <c r="EYK78" s="242"/>
      <c r="EYL78" s="242"/>
      <c r="EYM78" s="242"/>
      <c r="EYN78" s="242"/>
      <c r="EYO78" s="242"/>
      <c r="EYP78" s="242"/>
      <c r="EYQ78" s="242"/>
      <c r="EYR78" s="242"/>
      <c r="EYS78" s="242"/>
      <c r="EYT78" s="242"/>
      <c r="EYU78" s="242"/>
      <c r="EYV78" s="242"/>
      <c r="EYW78" s="242"/>
      <c r="EYX78" s="242"/>
      <c r="EYY78" s="242"/>
      <c r="EYZ78" s="242"/>
      <c r="EZA78" s="242"/>
      <c r="EZB78" s="242"/>
      <c r="EZC78" s="242"/>
      <c r="EZD78" s="242"/>
      <c r="EZE78" s="242"/>
      <c r="EZF78" s="242"/>
      <c r="EZG78" s="242"/>
      <c r="EZH78" s="242"/>
      <c r="EZI78" s="242"/>
      <c r="EZJ78" s="242"/>
      <c r="EZK78" s="242"/>
      <c r="EZL78" s="242"/>
      <c r="EZM78" s="242"/>
      <c r="EZN78" s="242"/>
      <c r="EZO78" s="242"/>
      <c r="EZP78" s="242"/>
      <c r="EZQ78" s="242"/>
      <c r="EZR78" s="242"/>
      <c r="EZS78" s="242"/>
      <c r="EZT78" s="242"/>
      <c r="EZU78" s="242"/>
      <c r="EZV78" s="242"/>
      <c r="EZW78" s="242"/>
      <c r="EZX78" s="242"/>
      <c r="EZY78" s="242"/>
      <c r="EZZ78" s="242"/>
      <c r="FAA78" s="242"/>
      <c r="FAB78" s="242"/>
      <c r="FAC78" s="242"/>
      <c r="FAD78" s="242"/>
      <c r="FAE78" s="242"/>
      <c r="FAF78" s="242"/>
      <c r="FAG78" s="242"/>
      <c r="FAH78" s="242"/>
      <c r="FAI78" s="242"/>
      <c r="FAJ78" s="242"/>
      <c r="FAK78" s="242"/>
      <c r="FAL78" s="242"/>
      <c r="FAM78" s="242"/>
      <c r="FAN78" s="242"/>
      <c r="FAO78" s="242"/>
      <c r="FAP78" s="242"/>
      <c r="FAQ78" s="242"/>
      <c r="FAR78" s="242"/>
      <c r="FAS78" s="242"/>
      <c r="FAT78" s="242"/>
      <c r="FAU78" s="242"/>
      <c r="FAV78" s="242"/>
      <c r="FAW78" s="242"/>
      <c r="FAX78" s="242"/>
      <c r="FAY78" s="242"/>
      <c r="FAZ78" s="242"/>
      <c r="FBA78" s="242"/>
      <c r="FBB78" s="242"/>
      <c r="FBC78" s="242"/>
      <c r="FBD78" s="242"/>
      <c r="FBE78" s="242"/>
      <c r="FBF78" s="242"/>
      <c r="FBG78" s="242"/>
      <c r="FBH78" s="242"/>
      <c r="FBI78" s="242"/>
      <c r="FBJ78" s="242"/>
      <c r="FBK78" s="242"/>
      <c r="FBL78" s="242"/>
      <c r="FBM78" s="242"/>
      <c r="FBN78" s="242"/>
      <c r="FBO78" s="242"/>
      <c r="FBP78" s="242"/>
      <c r="FBQ78" s="242"/>
      <c r="FBR78" s="242"/>
      <c r="FBS78" s="242"/>
      <c r="FBT78" s="242"/>
      <c r="FBU78" s="242"/>
      <c r="FBV78" s="242"/>
      <c r="FBW78" s="242"/>
      <c r="FBX78" s="242"/>
      <c r="FBY78" s="242"/>
      <c r="FBZ78" s="242"/>
      <c r="FCA78" s="242"/>
      <c r="FCB78" s="242"/>
      <c r="FCC78" s="242"/>
      <c r="FCD78" s="242"/>
      <c r="FCE78" s="242"/>
      <c r="FCF78" s="242"/>
      <c r="FCG78" s="242"/>
      <c r="FCH78" s="242"/>
      <c r="FCI78" s="242"/>
      <c r="FCJ78" s="242"/>
      <c r="FCK78" s="242"/>
      <c r="FCL78" s="242"/>
      <c r="FCM78" s="242"/>
      <c r="FCN78" s="242"/>
      <c r="FCO78" s="242"/>
      <c r="FCP78" s="242"/>
      <c r="FCQ78" s="242"/>
      <c r="FCR78" s="242"/>
      <c r="FCS78" s="242"/>
      <c r="FCT78" s="242"/>
      <c r="FCU78" s="242"/>
      <c r="FCV78" s="242"/>
      <c r="FCW78" s="242"/>
      <c r="FCX78" s="242"/>
      <c r="FCY78" s="242"/>
      <c r="FCZ78" s="242"/>
      <c r="FDA78" s="242"/>
      <c r="FDB78" s="242"/>
      <c r="FDC78" s="242"/>
      <c r="FDD78" s="242"/>
      <c r="FDE78" s="242"/>
      <c r="FDF78" s="242"/>
      <c r="FDG78" s="242"/>
      <c r="FDH78" s="242"/>
      <c r="FDI78" s="242"/>
      <c r="FDJ78" s="242"/>
      <c r="FDK78" s="242"/>
      <c r="FDL78" s="242"/>
      <c r="FDM78" s="242"/>
      <c r="FDN78" s="242"/>
      <c r="FDO78" s="242"/>
      <c r="FDP78" s="242"/>
      <c r="FDQ78" s="242"/>
      <c r="FDR78" s="242"/>
      <c r="FDS78" s="242"/>
      <c r="FDT78" s="242"/>
      <c r="FDU78" s="242"/>
      <c r="FDV78" s="242"/>
      <c r="FDW78" s="242"/>
      <c r="FDX78" s="242"/>
      <c r="FDY78" s="242"/>
      <c r="FDZ78" s="242"/>
      <c r="FEA78" s="242"/>
      <c r="FEB78" s="242"/>
      <c r="FEC78" s="242"/>
      <c r="FED78" s="242"/>
      <c r="FEE78" s="242"/>
      <c r="FEF78" s="242"/>
      <c r="FEG78" s="242"/>
      <c r="FEH78" s="242"/>
      <c r="FEI78" s="242"/>
      <c r="FEJ78" s="242"/>
      <c r="FEK78" s="242"/>
      <c r="FEL78" s="242"/>
      <c r="FEM78" s="242"/>
      <c r="FEN78" s="242"/>
      <c r="FEO78" s="242"/>
      <c r="FEP78" s="242"/>
      <c r="FEQ78" s="242"/>
      <c r="FER78" s="242"/>
      <c r="FES78" s="242"/>
      <c r="FET78" s="242"/>
      <c r="FEU78" s="242"/>
      <c r="FEV78" s="242"/>
      <c r="FEW78" s="242"/>
      <c r="FEX78" s="242"/>
      <c r="FEY78" s="242"/>
      <c r="FEZ78" s="242"/>
      <c r="FFA78" s="242"/>
      <c r="FFB78" s="242"/>
      <c r="FFC78" s="242"/>
      <c r="FFD78" s="242"/>
      <c r="FFE78" s="242"/>
      <c r="FFF78" s="242"/>
      <c r="FFG78" s="242"/>
      <c r="FFH78" s="242"/>
      <c r="FFI78" s="242"/>
      <c r="FFJ78" s="242"/>
      <c r="FFK78" s="242"/>
      <c r="FFL78" s="242"/>
      <c r="FFM78" s="242"/>
      <c r="FFN78" s="242"/>
      <c r="FFO78" s="242"/>
      <c r="FFP78" s="242"/>
      <c r="FFQ78" s="242"/>
      <c r="FFR78" s="242"/>
      <c r="FFS78" s="242"/>
      <c r="FFT78" s="242"/>
      <c r="FFU78" s="242"/>
      <c r="FFV78" s="242"/>
      <c r="FFW78" s="242"/>
      <c r="FFX78" s="242"/>
      <c r="FFY78" s="242"/>
      <c r="FFZ78" s="242"/>
      <c r="FGA78" s="242"/>
      <c r="FGB78" s="242"/>
      <c r="FGC78" s="242"/>
      <c r="FGD78" s="242"/>
      <c r="FGE78" s="242"/>
      <c r="FGF78" s="242"/>
      <c r="FGG78" s="242"/>
      <c r="FGH78" s="242"/>
      <c r="FGI78" s="242"/>
      <c r="FGJ78" s="242"/>
      <c r="FGK78" s="242"/>
      <c r="FGL78" s="242"/>
      <c r="FGM78" s="242"/>
      <c r="FGN78" s="242"/>
      <c r="FGO78" s="242"/>
      <c r="FGP78" s="242"/>
      <c r="FGQ78" s="242"/>
      <c r="FGR78" s="242"/>
      <c r="FGS78" s="242"/>
      <c r="FGT78" s="242"/>
      <c r="FGU78" s="242"/>
      <c r="FGV78" s="242"/>
      <c r="FGW78" s="242"/>
      <c r="FGX78" s="242"/>
      <c r="FGY78" s="242"/>
      <c r="FGZ78" s="242"/>
      <c r="FHA78" s="242"/>
      <c r="FHB78" s="242"/>
      <c r="FHC78" s="242"/>
      <c r="FHD78" s="242"/>
      <c r="FHE78" s="242"/>
      <c r="FHF78" s="242"/>
      <c r="FHG78" s="242"/>
      <c r="FHH78" s="242"/>
      <c r="FHI78" s="242"/>
      <c r="FHJ78" s="242"/>
      <c r="FHK78" s="242"/>
      <c r="FHL78" s="242"/>
      <c r="FHM78" s="242"/>
      <c r="FHN78" s="242"/>
      <c r="FHO78" s="242"/>
      <c r="FHP78" s="242"/>
      <c r="FHQ78" s="242"/>
      <c r="FHR78" s="242"/>
      <c r="FHS78" s="242"/>
      <c r="FHT78" s="242"/>
      <c r="FHU78" s="242"/>
      <c r="FHV78" s="242"/>
      <c r="FHW78" s="242"/>
      <c r="FHX78" s="242"/>
      <c r="FHY78" s="242"/>
      <c r="FHZ78" s="242"/>
      <c r="FIA78" s="242"/>
      <c r="FIB78" s="242"/>
      <c r="FIC78" s="242"/>
      <c r="FID78" s="242"/>
      <c r="FIE78" s="242"/>
      <c r="FIF78" s="242"/>
      <c r="FIG78" s="242"/>
      <c r="FIH78" s="242"/>
      <c r="FII78" s="242"/>
      <c r="FIJ78" s="242"/>
      <c r="FIK78" s="242"/>
      <c r="FIL78" s="242"/>
      <c r="FIM78" s="242"/>
      <c r="FIN78" s="242"/>
      <c r="FIO78" s="242"/>
      <c r="FIP78" s="242"/>
      <c r="FIQ78" s="242"/>
      <c r="FIR78" s="242"/>
      <c r="FIS78" s="242"/>
      <c r="FIT78" s="242"/>
      <c r="FIU78" s="242"/>
      <c r="FIV78" s="242"/>
      <c r="FIW78" s="242"/>
      <c r="FIX78" s="242"/>
      <c r="FIY78" s="242"/>
      <c r="FIZ78" s="242"/>
      <c r="FJA78" s="242"/>
      <c r="FJB78" s="242"/>
      <c r="FJC78" s="242"/>
      <c r="FJD78" s="242"/>
      <c r="FJE78" s="242"/>
      <c r="FJF78" s="242"/>
      <c r="FJG78" s="242"/>
      <c r="FJH78" s="242"/>
      <c r="FJI78" s="242"/>
      <c r="FJJ78" s="242"/>
      <c r="FJK78" s="242"/>
      <c r="FJL78" s="242"/>
      <c r="FJM78" s="242"/>
      <c r="FJN78" s="242"/>
      <c r="FJO78" s="242"/>
      <c r="FJP78" s="242"/>
      <c r="FJQ78" s="242"/>
      <c r="FJR78" s="242"/>
      <c r="FJS78" s="242"/>
      <c r="FJT78" s="242"/>
      <c r="FJU78" s="242"/>
      <c r="FJV78" s="242"/>
      <c r="FJW78" s="242"/>
      <c r="FJX78" s="242"/>
      <c r="FJY78" s="242"/>
      <c r="FJZ78" s="242"/>
      <c r="FKA78" s="242"/>
      <c r="FKB78" s="242"/>
      <c r="FKC78" s="242"/>
      <c r="FKD78" s="242"/>
      <c r="FKE78" s="242"/>
      <c r="FKF78" s="242"/>
      <c r="FKG78" s="242"/>
      <c r="FKH78" s="242"/>
      <c r="FKI78" s="242"/>
      <c r="FKJ78" s="242"/>
      <c r="FKK78" s="242"/>
      <c r="FKL78" s="242"/>
      <c r="FKM78" s="242"/>
      <c r="FKN78" s="242"/>
      <c r="FKO78" s="242"/>
      <c r="FKP78" s="242"/>
      <c r="FKQ78" s="242"/>
      <c r="FKR78" s="242"/>
      <c r="FKS78" s="242"/>
      <c r="FKT78" s="242"/>
      <c r="FKU78" s="242"/>
      <c r="FKV78" s="242"/>
      <c r="FKW78" s="242"/>
      <c r="FKX78" s="242"/>
      <c r="FKY78" s="242"/>
      <c r="FKZ78" s="242"/>
      <c r="FLA78" s="242"/>
      <c r="FLB78" s="242"/>
      <c r="FLC78" s="242"/>
      <c r="FLD78" s="242"/>
      <c r="FLE78" s="242"/>
      <c r="FLF78" s="242"/>
      <c r="FLG78" s="242"/>
      <c r="FLH78" s="242"/>
      <c r="FLI78" s="242"/>
      <c r="FLJ78" s="242"/>
      <c r="FLK78" s="242"/>
      <c r="FLL78" s="242"/>
      <c r="FLM78" s="242"/>
      <c r="FLN78" s="242"/>
      <c r="FLO78" s="242"/>
      <c r="FLP78" s="242"/>
      <c r="FLQ78" s="242"/>
      <c r="FLR78" s="242"/>
      <c r="FLS78" s="242"/>
      <c r="FLT78" s="242"/>
      <c r="FLU78" s="242"/>
      <c r="FLV78" s="242"/>
      <c r="FLW78" s="242"/>
      <c r="FLX78" s="242"/>
      <c r="FLY78" s="242"/>
      <c r="FLZ78" s="242"/>
      <c r="FMA78" s="242"/>
      <c r="FMB78" s="242"/>
      <c r="FMC78" s="242"/>
      <c r="FMD78" s="242"/>
      <c r="FME78" s="242"/>
      <c r="FMF78" s="242"/>
      <c r="FMG78" s="242"/>
      <c r="FMH78" s="242"/>
      <c r="FMI78" s="242"/>
      <c r="FMJ78" s="242"/>
      <c r="FMK78" s="242"/>
      <c r="FML78" s="242"/>
      <c r="FMM78" s="242"/>
      <c r="FMN78" s="242"/>
      <c r="FMO78" s="242"/>
      <c r="FMP78" s="242"/>
      <c r="FMQ78" s="242"/>
      <c r="FMR78" s="242"/>
      <c r="FMS78" s="242"/>
      <c r="FMT78" s="242"/>
      <c r="FMU78" s="242"/>
      <c r="FMV78" s="242"/>
      <c r="FMW78" s="242"/>
      <c r="FMX78" s="242"/>
      <c r="FMY78" s="242"/>
      <c r="FMZ78" s="242"/>
      <c r="FNA78" s="242"/>
      <c r="FNB78" s="242"/>
      <c r="FNC78" s="242"/>
      <c r="FND78" s="242"/>
      <c r="FNE78" s="242"/>
      <c r="FNF78" s="242"/>
      <c r="FNG78" s="242"/>
      <c r="FNH78" s="242"/>
      <c r="FNI78" s="242"/>
      <c r="FNJ78" s="242"/>
      <c r="FNK78" s="242"/>
      <c r="FNL78" s="242"/>
      <c r="FNM78" s="242"/>
      <c r="FNN78" s="242"/>
      <c r="FNO78" s="242"/>
      <c r="FNP78" s="242"/>
      <c r="FNQ78" s="242"/>
      <c r="FNR78" s="242"/>
      <c r="FNS78" s="242"/>
      <c r="FNT78" s="242"/>
      <c r="FNU78" s="242"/>
      <c r="FNV78" s="242"/>
      <c r="FNW78" s="242"/>
      <c r="FNX78" s="242"/>
      <c r="FNY78" s="242"/>
      <c r="FNZ78" s="242"/>
      <c r="FOA78" s="242"/>
      <c r="FOB78" s="242"/>
      <c r="FOC78" s="242"/>
      <c r="FOD78" s="242"/>
      <c r="FOE78" s="242"/>
      <c r="FOF78" s="242"/>
      <c r="FOG78" s="242"/>
      <c r="FOH78" s="242"/>
      <c r="FOI78" s="242"/>
      <c r="FOJ78" s="242"/>
      <c r="FOK78" s="242"/>
      <c r="FOL78" s="242"/>
      <c r="FOM78" s="242"/>
      <c r="FON78" s="242"/>
      <c r="FOO78" s="242"/>
      <c r="FOP78" s="242"/>
      <c r="FOQ78" s="242"/>
      <c r="FOR78" s="242"/>
      <c r="FOS78" s="242"/>
      <c r="FOT78" s="242"/>
      <c r="FOU78" s="242"/>
      <c r="FOV78" s="242"/>
      <c r="FOW78" s="242"/>
      <c r="FOX78" s="242"/>
      <c r="FOY78" s="242"/>
      <c r="FOZ78" s="242"/>
      <c r="FPA78" s="242"/>
      <c r="FPB78" s="242"/>
      <c r="FPC78" s="242"/>
      <c r="FPD78" s="242"/>
      <c r="FPE78" s="242"/>
      <c r="FPF78" s="242"/>
      <c r="FPG78" s="242"/>
      <c r="FPH78" s="242"/>
      <c r="FPI78" s="242"/>
      <c r="FPJ78" s="242"/>
      <c r="FPK78" s="242"/>
      <c r="FPL78" s="242"/>
      <c r="FPM78" s="242"/>
      <c r="FPN78" s="242"/>
      <c r="FPO78" s="242"/>
      <c r="FPP78" s="242"/>
      <c r="FPQ78" s="242"/>
      <c r="FPR78" s="242"/>
      <c r="FPS78" s="242"/>
      <c r="FPT78" s="242"/>
      <c r="FPU78" s="242"/>
      <c r="FPV78" s="242"/>
      <c r="FPW78" s="242"/>
      <c r="FPX78" s="242"/>
      <c r="FPY78" s="242"/>
      <c r="FPZ78" s="242"/>
      <c r="FQA78" s="242"/>
      <c r="FQB78" s="242"/>
      <c r="FQC78" s="242"/>
      <c r="FQD78" s="242"/>
      <c r="FQE78" s="242"/>
      <c r="FQF78" s="242"/>
      <c r="FQG78" s="242"/>
      <c r="FQH78" s="242"/>
      <c r="FQI78" s="242"/>
      <c r="FQJ78" s="242"/>
      <c r="FQK78" s="242"/>
      <c r="FQL78" s="242"/>
      <c r="FQM78" s="242"/>
      <c r="FQN78" s="242"/>
      <c r="FQO78" s="242"/>
      <c r="FQP78" s="242"/>
      <c r="FQQ78" s="242"/>
      <c r="FQR78" s="242"/>
      <c r="FQS78" s="242"/>
      <c r="FQT78" s="242"/>
      <c r="FQU78" s="242"/>
      <c r="FQV78" s="242"/>
      <c r="FQW78" s="242"/>
      <c r="FQX78" s="242"/>
      <c r="FQY78" s="242"/>
      <c r="FQZ78" s="242"/>
      <c r="FRA78" s="242"/>
      <c r="FRB78" s="242"/>
      <c r="FRC78" s="242"/>
      <c r="FRD78" s="242"/>
      <c r="FRE78" s="242"/>
      <c r="FRF78" s="242"/>
      <c r="FRG78" s="242"/>
      <c r="FRH78" s="242"/>
      <c r="FRI78" s="242"/>
      <c r="FRJ78" s="242"/>
      <c r="FRK78" s="242"/>
      <c r="FRL78" s="242"/>
      <c r="FRM78" s="242"/>
      <c r="FRN78" s="242"/>
      <c r="FRO78" s="242"/>
      <c r="FRP78" s="242"/>
      <c r="FRQ78" s="242"/>
      <c r="FRR78" s="242"/>
      <c r="FRS78" s="242"/>
      <c r="FRT78" s="242"/>
      <c r="FRU78" s="242"/>
      <c r="FRV78" s="242"/>
      <c r="FRW78" s="242"/>
      <c r="FRX78" s="242"/>
      <c r="FRY78" s="242"/>
      <c r="FRZ78" s="242"/>
      <c r="FSA78" s="242"/>
      <c r="FSB78" s="242"/>
      <c r="FSC78" s="242"/>
      <c r="FSD78" s="242"/>
      <c r="FSE78" s="242"/>
      <c r="FSF78" s="242"/>
      <c r="FSG78" s="242"/>
      <c r="FSH78" s="242"/>
      <c r="FSI78" s="242"/>
      <c r="FSJ78" s="242"/>
      <c r="FSK78" s="242"/>
      <c r="FSL78" s="242"/>
      <c r="FSM78" s="242"/>
      <c r="FSN78" s="242"/>
      <c r="FSO78" s="242"/>
      <c r="FSP78" s="242"/>
      <c r="FSQ78" s="242"/>
      <c r="FSR78" s="242"/>
      <c r="FSS78" s="242"/>
      <c r="FST78" s="242"/>
      <c r="FSU78" s="242"/>
      <c r="FSV78" s="242"/>
      <c r="FSW78" s="242"/>
      <c r="FSX78" s="242"/>
      <c r="FSY78" s="242"/>
      <c r="FSZ78" s="242"/>
      <c r="FTA78" s="242"/>
      <c r="FTB78" s="242"/>
      <c r="FTC78" s="242"/>
      <c r="FTD78" s="242"/>
      <c r="FTE78" s="242"/>
      <c r="FTF78" s="242"/>
      <c r="FTG78" s="242"/>
      <c r="FTH78" s="242"/>
      <c r="FTI78" s="242"/>
      <c r="FTJ78" s="242"/>
      <c r="FTK78" s="242"/>
      <c r="FTL78" s="242"/>
      <c r="FTM78" s="242"/>
      <c r="FTN78" s="242"/>
      <c r="FTO78" s="242"/>
      <c r="FTP78" s="242"/>
      <c r="FTQ78" s="242"/>
      <c r="FTR78" s="242"/>
      <c r="FTS78" s="242"/>
      <c r="FTT78" s="242"/>
      <c r="FTU78" s="242"/>
      <c r="FTV78" s="242"/>
      <c r="FTW78" s="242"/>
      <c r="FTX78" s="242"/>
      <c r="FTY78" s="242"/>
      <c r="FTZ78" s="242"/>
      <c r="FUA78" s="242"/>
      <c r="FUB78" s="242"/>
      <c r="FUC78" s="242"/>
      <c r="FUD78" s="242"/>
      <c r="FUE78" s="242"/>
      <c r="FUF78" s="242"/>
      <c r="FUG78" s="242"/>
      <c r="FUH78" s="242"/>
      <c r="FUI78" s="242"/>
      <c r="FUJ78" s="242"/>
      <c r="FUK78" s="242"/>
      <c r="FUL78" s="242"/>
      <c r="FUM78" s="242"/>
      <c r="FUN78" s="242"/>
      <c r="FUO78" s="242"/>
      <c r="FUP78" s="242"/>
      <c r="FUQ78" s="242"/>
      <c r="FUR78" s="242"/>
      <c r="FUS78" s="242"/>
      <c r="FUT78" s="242"/>
      <c r="FUU78" s="242"/>
      <c r="FUV78" s="242"/>
      <c r="FUW78" s="242"/>
      <c r="FUX78" s="242"/>
      <c r="FUY78" s="242"/>
      <c r="FUZ78" s="242"/>
      <c r="FVA78" s="242"/>
      <c r="FVB78" s="242"/>
      <c r="FVC78" s="242"/>
      <c r="FVD78" s="242"/>
      <c r="FVE78" s="242"/>
      <c r="FVF78" s="242"/>
      <c r="FVG78" s="242"/>
      <c r="FVH78" s="242"/>
      <c r="FVI78" s="242"/>
      <c r="FVJ78" s="242"/>
      <c r="FVK78" s="242"/>
      <c r="FVL78" s="242"/>
      <c r="FVM78" s="242"/>
      <c r="FVN78" s="242"/>
      <c r="FVO78" s="242"/>
      <c r="FVP78" s="242"/>
      <c r="FVQ78" s="242"/>
      <c r="FVR78" s="242"/>
      <c r="FVS78" s="242"/>
      <c r="FVT78" s="242"/>
      <c r="FVU78" s="242"/>
      <c r="FVV78" s="242"/>
      <c r="FVW78" s="242"/>
      <c r="FVX78" s="242"/>
      <c r="FVY78" s="242"/>
      <c r="FVZ78" s="242"/>
      <c r="FWA78" s="242"/>
      <c r="FWB78" s="242"/>
      <c r="FWC78" s="242"/>
      <c r="FWD78" s="242"/>
      <c r="FWE78" s="242"/>
      <c r="FWF78" s="242"/>
      <c r="FWG78" s="242"/>
      <c r="FWH78" s="242"/>
      <c r="FWI78" s="242"/>
      <c r="FWJ78" s="242"/>
      <c r="FWK78" s="242"/>
      <c r="FWL78" s="242"/>
      <c r="FWM78" s="242"/>
      <c r="FWN78" s="242"/>
      <c r="FWO78" s="242"/>
      <c r="FWP78" s="242"/>
      <c r="FWQ78" s="242"/>
      <c r="FWR78" s="242"/>
      <c r="FWS78" s="242"/>
      <c r="FWT78" s="242"/>
      <c r="FWU78" s="242"/>
      <c r="FWV78" s="242"/>
      <c r="FWW78" s="242"/>
      <c r="FWX78" s="242"/>
      <c r="FWY78" s="242"/>
      <c r="FWZ78" s="242"/>
      <c r="FXA78" s="242"/>
      <c r="FXB78" s="242"/>
      <c r="FXC78" s="242"/>
      <c r="FXD78" s="242"/>
      <c r="FXE78" s="242"/>
      <c r="FXF78" s="242"/>
      <c r="FXG78" s="242"/>
      <c r="FXH78" s="242"/>
      <c r="FXI78" s="242"/>
      <c r="FXJ78" s="242"/>
      <c r="FXK78" s="242"/>
      <c r="FXL78" s="242"/>
      <c r="FXM78" s="242"/>
      <c r="FXN78" s="242"/>
      <c r="FXO78" s="242"/>
      <c r="FXP78" s="242"/>
      <c r="FXQ78" s="242"/>
      <c r="FXR78" s="242"/>
      <c r="FXS78" s="242"/>
      <c r="FXT78" s="242"/>
      <c r="FXU78" s="242"/>
      <c r="FXV78" s="242"/>
      <c r="FXW78" s="242"/>
      <c r="FXX78" s="242"/>
      <c r="FXY78" s="242"/>
      <c r="FXZ78" s="242"/>
      <c r="FYA78" s="242"/>
      <c r="FYB78" s="242"/>
      <c r="FYC78" s="242"/>
      <c r="FYD78" s="242"/>
      <c r="FYE78" s="242"/>
      <c r="FYF78" s="242"/>
      <c r="FYG78" s="242"/>
      <c r="FYH78" s="242"/>
      <c r="FYI78" s="242"/>
      <c r="FYJ78" s="242"/>
      <c r="FYK78" s="242"/>
      <c r="FYL78" s="242"/>
      <c r="FYM78" s="242"/>
      <c r="FYN78" s="242"/>
      <c r="FYO78" s="242"/>
      <c r="FYP78" s="242"/>
      <c r="FYQ78" s="242"/>
      <c r="FYR78" s="242"/>
      <c r="FYS78" s="242"/>
      <c r="FYT78" s="242"/>
      <c r="FYU78" s="242"/>
      <c r="FYV78" s="242"/>
      <c r="FYW78" s="242"/>
      <c r="FYX78" s="242"/>
      <c r="FYY78" s="242"/>
      <c r="FYZ78" s="242"/>
      <c r="FZA78" s="242"/>
      <c r="FZB78" s="242"/>
      <c r="FZC78" s="242"/>
      <c r="FZD78" s="242"/>
      <c r="FZE78" s="242"/>
      <c r="FZF78" s="242"/>
      <c r="FZG78" s="242"/>
      <c r="FZH78" s="242"/>
      <c r="FZI78" s="242"/>
      <c r="FZJ78" s="242"/>
      <c r="FZK78" s="242"/>
      <c r="FZL78" s="242"/>
      <c r="FZM78" s="242"/>
      <c r="FZN78" s="242"/>
      <c r="FZO78" s="242"/>
      <c r="FZP78" s="242"/>
      <c r="FZQ78" s="242"/>
      <c r="FZR78" s="242"/>
      <c r="FZS78" s="242"/>
      <c r="FZT78" s="242"/>
      <c r="FZU78" s="242"/>
      <c r="FZV78" s="242"/>
      <c r="FZW78" s="242"/>
      <c r="FZX78" s="242"/>
      <c r="FZY78" s="242"/>
      <c r="FZZ78" s="242"/>
      <c r="GAA78" s="242"/>
      <c r="GAB78" s="242"/>
      <c r="GAC78" s="242"/>
      <c r="GAD78" s="242"/>
      <c r="GAE78" s="242"/>
      <c r="GAF78" s="242"/>
      <c r="GAG78" s="242"/>
      <c r="GAH78" s="242"/>
      <c r="GAI78" s="242"/>
      <c r="GAJ78" s="242"/>
      <c r="GAK78" s="242"/>
      <c r="GAL78" s="242"/>
      <c r="GAM78" s="242"/>
      <c r="GAN78" s="242"/>
      <c r="GAO78" s="242"/>
      <c r="GAP78" s="242"/>
      <c r="GAQ78" s="242"/>
      <c r="GAR78" s="242"/>
      <c r="GAS78" s="242"/>
      <c r="GAT78" s="242"/>
      <c r="GAU78" s="242"/>
      <c r="GAV78" s="242"/>
      <c r="GAW78" s="242"/>
      <c r="GAX78" s="242"/>
      <c r="GAY78" s="242"/>
      <c r="GAZ78" s="242"/>
      <c r="GBA78" s="242"/>
      <c r="GBB78" s="242"/>
      <c r="GBC78" s="242"/>
      <c r="GBD78" s="242"/>
      <c r="GBE78" s="242"/>
      <c r="GBF78" s="242"/>
      <c r="GBG78" s="242"/>
      <c r="GBH78" s="242"/>
      <c r="GBI78" s="242"/>
      <c r="GBJ78" s="242"/>
      <c r="GBK78" s="242"/>
      <c r="GBL78" s="242"/>
      <c r="GBM78" s="242"/>
      <c r="GBN78" s="242"/>
      <c r="GBO78" s="242"/>
      <c r="GBP78" s="242"/>
      <c r="GBQ78" s="242"/>
      <c r="GBR78" s="242"/>
      <c r="GBS78" s="242"/>
      <c r="GBT78" s="242"/>
      <c r="GBU78" s="242"/>
      <c r="GBV78" s="242"/>
      <c r="GBW78" s="242"/>
      <c r="GBX78" s="242"/>
      <c r="GBY78" s="242"/>
      <c r="GBZ78" s="242"/>
      <c r="GCA78" s="242"/>
      <c r="GCB78" s="242"/>
      <c r="GCC78" s="242"/>
      <c r="GCD78" s="242"/>
      <c r="GCE78" s="242"/>
      <c r="GCF78" s="242"/>
      <c r="GCG78" s="242"/>
      <c r="GCH78" s="242"/>
      <c r="GCI78" s="242"/>
      <c r="GCJ78" s="242"/>
      <c r="GCK78" s="242"/>
      <c r="GCL78" s="242"/>
      <c r="GCM78" s="242"/>
      <c r="GCN78" s="242"/>
      <c r="GCO78" s="242"/>
      <c r="GCP78" s="242"/>
      <c r="GCQ78" s="242"/>
      <c r="GCR78" s="242"/>
      <c r="GCS78" s="242"/>
      <c r="GCT78" s="242"/>
      <c r="GCU78" s="242"/>
      <c r="GCV78" s="242"/>
      <c r="GCW78" s="242"/>
      <c r="GCX78" s="242"/>
      <c r="GCY78" s="242"/>
      <c r="GCZ78" s="242"/>
      <c r="GDA78" s="242"/>
      <c r="GDB78" s="242"/>
      <c r="GDC78" s="242"/>
      <c r="GDD78" s="242"/>
      <c r="GDE78" s="242"/>
      <c r="GDF78" s="242"/>
      <c r="GDG78" s="242"/>
      <c r="GDH78" s="242"/>
      <c r="GDI78" s="242"/>
      <c r="GDJ78" s="242"/>
      <c r="GDK78" s="242"/>
      <c r="GDL78" s="242"/>
      <c r="GDM78" s="242"/>
      <c r="GDN78" s="242"/>
      <c r="GDO78" s="242"/>
      <c r="GDP78" s="242"/>
      <c r="GDQ78" s="242"/>
      <c r="GDR78" s="242"/>
      <c r="GDS78" s="242"/>
      <c r="GDT78" s="242"/>
      <c r="GDU78" s="242"/>
      <c r="GDV78" s="242"/>
      <c r="GDW78" s="242"/>
      <c r="GDX78" s="242"/>
      <c r="GDY78" s="242"/>
      <c r="GDZ78" s="242"/>
      <c r="GEA78" s="242"/>
      <c r="GEB78" s="242"/>
      <c r="GEC78" s="242"/>
      <c r="GED78" s="242"/>
      <c r="GEE78" s="242"/>
      <c r="GEF78" s="242"/>
      <c r="GEG78" s="242"/>
      <c r="GEH78" s="242"/>
      <c r="GEI78" s="242"/>
      <c r="GEJ78" s="242"/>
      <c r="GEK78" s="242"/>
      <c r="GEL78" s="242"/>
      <c r="GEM78" s="242"/>
      <c r="GEN78" s="242"/>
      <c r="GEO78" s="242"/>
      <c r="GEP78" s="242"/>
      <c r="GEQ78" s="242"/>
      <c r="GER78" s="242"/>
      <c r="GES78" s="242"/>
      <c r="GET78" s="242"/>
      <c r="GEU78" s="242"/>
      <c r="GEV78" s="242"/>
      <c r="GEW78" s="242"/>
      <c r="GEX78" s="242"/>
      <c r="GEY78" s="242"/>
      <c r="GEZ78" s="242"/>
      <c r="GFA78" s="242"/>
      <c r="GFB78" s="242"/>
      <c r="GFC78" s="242"/>
      <c r="GFD78" s="242"/>
      <c r="GFE78" s="242"/>
      <c r="GFF78" s="242"/>
      <c r="GFG78" s="242"/>
      <c r="GFH78" s="242"/>
      <c r="GFI78" s="242"/>
      <c r="GFJ78" s="242"/>
      <c r="GFK78" s="242"/>
      <c r="GFL78" s="242"/>
      <c r="GFM78" s="242"/>
      <c r="GFN78" s="242"/>
      <c r="GFO78" s="242"/>
      <c r="GFP78" s="242"/>
      <c r="GFQ78" s="242"/>
      <c r="GFR78" s="242"/>
      <c r="GFS78" s="242"/>
      <c r="GFT78" s="242"/>
      <c r="GFU78" s="242"/>
      <c r="GFV78" s="242"/>
      <c r="GFW78" s="242"/>
      <c r="GFX78" s="242"/>
      <c r="GFY78" s="242"/>
      <c r="GFZ78" s="242"/>
      <c r="GGA78" s="242"/>
      <c r="GGB78" s="242"/>
      <c r="GGC78" s="242"/>
      <c r="GGD78" s="242"/>
      <c r="GGE78" s="242"/>
      <c r="GGF78" s="242"/>
      <c r="GGG78" s="242"/>
      <c r="GGH78" s="242"/>
      <c r="GGI78" s="242"/>
      <c r="GGJ78" s="242"/>
      <c r="GGK78" s="242"/>
      <c r="GGL78" s="242"/>
      <c r="GGM78" s="242"/>
      <c r="GGN78" s="242"/>
      <c r="GGO78" s="242"/>
      <c r="GGP78" s="242"/>
      <c r="GGQ78" s="242"/>
      <c r="GGR78" s="242"/>
      <c r="GGS78" s="242"/>
      <c r="GGT78" s="242"/>
      <c r="GGU78" s="242"/>
      <c r="GGV78" s="242"/>
      <c r="GGW78" s="242"/>
      <c r="GGX78" s="242"/>
      <c r="GGY78" s="242"/>
      <c r="GGZ78" s="242"/>
      <c r="GHA78" s="242"/>
      <c r="GHB78" s="242"/>
      <c r="GHC78" s="242"/>
      <c r="GHD78" s="242"/>
      <c r="GHE78" s="242"/>
      <c r="GHF78" s="242"/>
      <c r="GHG78" s="242"/>
      <c r="GHH78" s="242"/>
      <c r="GHI78" s="242"/>
      <c r="GHJ78" s="242"/>
      <c r="GHK78" s="242"/>
      <c r="GHL78" s="242"/>
      <c r="GHM78" s="242"/>
      <c r="GHN78" s="242"/>
      <c r="GHO78" s="242"/>
      <c r="GHP78" s="242"/>
      <c r="GHQ78" s="242"/>
      <c r="GHR78" s="242"/>
      <c r="GHS78" s="242"/>
      <c r="GHT78" s="242"/>
      <c r="GHU78" s="242"/>
      <c r="GHV78" s="242"/>
      <c r="GHW78" s="242"/>
      <c r="GHX78" s="242"/>
      <c r="GHY78" s="242"/>
      <c r="GHZ78" s="242"/>
      <c r="GIA78" s="242"/>
      <c r="GIB78" s="242"/>
      <c r="GIC78" s="242"/>
      <c r="GID78" s="242"/>
      <c r="GIE78" s="242"/>
      <c r="GIF78" s="242"/>
      <c r="GIG78" s="242"/>
      <c r="GIH78" s="242"/>
      <c r="GII78" s="242"/>
      <c r="GIJ78" s="242"/>
      <c r="GIK78" s="242"/>
      <c r="GIL78" s="242"/>
      <c r="GIM78" s="242"/>
      <c r="GIN78" s="242"/>
      <c r="GIO78" s="242"/>
      <c r="GIP78" s="242"/>
      <c r="GIQ78" s="242"/>
      <c r="GIR78" s="242"/>
      <c r="GIS78" s="242"/>
      <c r="GIT78" s="242"/>
      <c r="GIU78" s="242"/>
      <c r="GIV78" s="242"/>
      <c r="GIW78" s="242"/>
      <c r="GIX78" s="242"/>
      <c r="GIY78" s="242"/>
      <c r="GIZ78" s="242"/>
      <c r="GJA78" s="242"/>
      <c r="GJB78" s="242"/>
      <c r="GJC78" s="242"/>
      <c r="GJD78" s="242"/>
      <c r="GJE78" s="242"/>
      <c r="GJF78" s="242"/>
      <c r="GJG78" s="242"/>
      <c r="GJH78" s="242"/>
      <c r="GJI78" s="242"/>
      <c r="GJJ78" s="242"/>
      <c r="GJK78" s="242"/>
      <c r="GJL78" s="242"/>
      <c r="GJM78" s="242"/>
      <c r="GJN78" s="242"/>
      <c r="GJO78" s="242"/>
      <c r="GJP78" s="242"/>
      <c r="GJQ78" s="242"/>
      <c r="GJR78" s="242"/>
      <c r="GJS78" s="242"/>
      <c r="GJT78" s="242"/>
      <c r="GJU78" s="242"/>
      <c r="GJV78" s="242"/>
      <c r="GJW78" s="242"/>
      <c r="GJX78" s="242"/>
      <c r="GJY78" s="242"/>
      <c r="GJZ78" s="242"/>
      <c r="GKA78" s="242"/>
      <c r="GKB78" s="242"/>
      <c r="GKC78" s="242"/>
      <c r="GKD78" s="242"/>
      <c r="GKE78" s="242"/>
      <c r="GKF78" s="242"/>
      <c r="GKG78" s="242"/>
      <c r="GKH78" s="242"/>
      <c r="GKI78" s="242"/>
      <c r="GKJ78" s="242"/>
      <c r="GKK78" s="242"/>
      <c r="GKL78" s="242"/>
      <c r="GKM78" s="242"/>
      <c r="GKN78" s="242"/>
      <c r="GKO78" s="242"/>
      <c r="GKP78" s="242"/>
      <c r="GKQ78" s="242"/>
      <c r="GKR78" s="242"/>
      <c r="GKS78" s="242"/>
      <c r="GKT78" s="242"/>
      <c r="GKU78" s="242"/>
      <c r="GKV78" s="242"/>
      <c r="GKW78" s="242"/>
      <c r="GKX78" s="242"/>
      <c r="GKY78" s="242"/>
      <c r="GKZ78" s="242"/>
      <c r="GLA78" s="242"/>
      <c r="GLB78" s="242"/>
      <c r="GLC78" s="242"/>
      <c r="GLD78" s="242"/>
      <c r="GLE78" s="242"/>
      <c r="GLF78" s="242"/>
      <c r="GLG78" s="242"/>
      <c r="GLH78" s="242"/>
      <c r="GLI78" s="242"/>
      <c r="GLJ78" s="242"/>
      <c r="GLK78" s="242"/>
      <c r="GLL78" s="242"/>
      <c r="GLM78" s="242"/>
      <c r="GLN78" s="242"/>
      <c r="GLO78" s="242"/>
      <c r="GLP78" s="242"/>
      <c r="GLQ78" s="242"/>
      <c r="GLR78" s="242"/>
      <c r="GLS78" s="242"/>
      <c r="GLT78" s="242"/>
      <c r="GLU78" s="242"/>
      <c r="GLV78" s="242"/>
      <c r="GLW78" s="242"/>
      <c r="GLX78" s="242"/>
      <c r="GLY78" s="242"/>
      <c r="GLZ78" s="242"/>
      <c r="GMA78" s="242"/>
      <c r="GMB78" s="242"/>
      <c r="GMC78" s="242"/>
      <c r="GMD78" s="242"/>
      <c r="GME78" s="242"/>
      <c r="GMF78" s="242"/>
      <c r="GMG78" s="242"/>
      <c r="GMH78" s="242"/>
      <c r="GMI78" s="242"/>
      <c r="GMJ78" s="242"/>
      <c r="GMK78" s="242"/>
      <c r="GML78" s="242"/>
      <c r="GMM78" s="242"/>
      <c r="GMN78" s="242"/>
      <c r="GMO78" s="242"/>
      <c r="GMP78" s="242"/>
      <c r="GMQ78" s="242"/>
      <c r="GMR78" s="242"/>
      <c r="GMS78" s="242"/>
      <c r="GMT78" s="242"/>
      <c r="GMU78" s="242"/>
      <c r="GMV78" s="242"/>
      <c r="GMW78" s="242"/>
      <c r="GMX78" s="242"/>
      <c r="GMY78" s="242"/>
      <c r="GMZ78" s="242"/>
      <c r="GNA78" s="242"/>
      <c r="GNB78" s="242"/>
      <c r="GNC78" s="242"/>
      <c r="GND78" s="242"/>
      <c r="GNE78" s="242"/>
      <c r="GNF78" s="242"/>
      <c r="GNG78" s="242"/>
      <c r="GNH78" s="242"/>
      <c r="GNI78" s="242"/>
      <c r="GNJ78" s="242"/>
      <c r="GNK78" s="242"/>
      <c r="GNL78" s="242"/>
      <c r="GNM78" s="242"/>
      <c r="GNN78" s="242"/>
      <c r="GNO78" s="242"/>
      <c r="GNP78" s="242"/>
      <c r="GNQ78" s="242"/>
      <c r="GNR78" s="242"/>
      <c r="GNS78" s="242"/>
      <c r="GNT78" s="242"/>
      <c r="GNU78" s="242"/>
      <c r="GNV78" s="242"/>
      <c r="GNW78" s="242"/>
      <c r="GNX78" s="242"/>
      <c r="GNY78" s="242"/>
      <c r="GNZ78" s="242"/>
      <c r="GOA78" s="242"/>
      <c r="GOB78" s="242"/>
      <c r="GOC78" s="242"/>
      <c r="GOD78" s="242"/>
      <c r="GOE78" s="242"/>
      <c r="GOF78" s="242"/>
      <c r="GOG78" s="242"/>
      <c r="GOH78" s="242"/>
      <c r="GOI78" s="242"/>
      <c r="GOJ78" s="242"/>
      <c r="GOK78" s="242"/>
      <c r="GOL78" s="242"/>
      <c r="GOM78" s="242"/>
      <c r="GON78" s="242"/>
      <c r="GOO78" s="242"/>
      <c r="GOP78" s="242"/>
      <c r="GOQ78" s="242"/>
      <c r="GOR78" s="242"/>
      <c r="GOS78" s="242"/>
      <c r="GOT78" s="242"/>
      <c r="GOU78" s="242"/>
      <c r="GOV78" s="242"/>
      <c r="GOW78" s="242"/>
      <c r="GOX78" s="242"/>
      <c r="GOY78" s="242"/>
      <c r="GOZ78" s="242"/>
      <c r="GPA78" s="242"/>
      <c r="GPB78" s="242"/>
      <c r="GPC78" s="242"/>
      <c r="GPD78" s="242"/>
      <c r="GPE78" s="242"/>
      <c r="GPF78" s="242"/>
      <c r="GPG78" s="242"/>
      <c r="GPH78" s="242"/>
      <c r="GPI78" s="242"/>
      <c r="GPJ78" s="242"/>
      <c r="GPK78" s="242"/>
      <c r="GPL78" s="242"/>
      <c r="GPM78" s="242"/>
      <c r="GPN78" s="242"/>
      <c r="GPO78" s="242"/>
      <c r="GPP78" s="242"/>
      <c r="GPQ78" s="242"/>
      <c r="GPR78" s="242"/>
      <c r="GPS78" s="242"/>
      <c r="GPT78" s="242"/>
      <c r="GPU78" s="242"/>
      <c r="GPV78" s="242"/>
      <c r="GPW78" s="242"/>
      <c r="GPX78" s="242"/>
      <c r="GPY78" s="242"/>
      <c r="GPZ78" s="242"/>
      <c r="GQA78" s="242"/>
      <c r="GQB78" s="242"/>
      <c r="GQC78" s="242"/>
      <c r="GQD78" s="242"/>
      <c r="GQE78" s="242"/>
      <c r="GQF78" s="242"/>
      <c r="GQG78" s="242"/>
      <c r="GQH78" s="242"/>
      <c r="GQI78" s="242"/>
      <c r="GQJ78" s="242"/>
      <c r="GQK78" s="242"/>
      <c r="GQL78" s="242"/>
      <c r="GQM78" s="242"/>
      <c r="GQN78" s="242"/>
      <c r="GQO78" s="242"/>
      <c r="GQP78" s="242"/>
      <c r="GQQ78" s="242"/>
      <c r="GQR78" s="242"/>
      <c r="GQS78" s="242"/>
      <c r="GQT78" s="242"/>
      <c r="GQU78" s="242"/>
      <c r="GQV78" s="242"/>
      <c r="GQW78" s="242"/>
      <c r="GQX78" s="242"/>
      <c r="GQY78" s="242"/>
      <c r="GQZ78" s="242"/>
      <c r="GRA78" s="242"/>
      <c r="GRB78" s="242"/>
      <c r="GRC78" s="242"/>
      <c r="GRD78" s="242"/>
      <c r="GRE78" s="242"/>
      <c r="GRF78" s="242"/>
      <c r="GRG78" s="242"/>
      <c r="GRH78" s="242"/>
      <c r="GRI78" s="242"/>
      <c r="GRJ78" s="242"/>
      <c r="GRK78" s="242"/>
      <c r="GRL78" s="242"/>
      <c r="GRM78" s="242"/>
      <c r="GRN78" s="242"/>
      <c r="GRO78" s="242"/>
      <c r="GRP78" s="242"/>
      <c r="GRQ78" s="242"/>
      <c r="GRR78" s="242"/>
      <c r="GRS78" s="242"/>
      <c r="GRT78" s="242"/>
      <c r="GRU78" s="242"/>
      <c r="GRV78" s="242"/>
      <c r="GRW78" s="242"/>
      <c r="GRX78" s="242"/>
      <c r="GRY78" s="242"/>
      <c r="GRZ78" s="242"/>
      <c r="GSA78" s="242"/>
      <c r="GSB78" s="242"/>
      <c r="GSC78" s="242"/>
      <c r="GSD78" s="242"/>
      <c r="GSE78" s="242"/>
      <c r="GSF78" s="242"/>
      <c r="GSG78" s="242"/>
      <c r="GSH78" s="242"/>
      <c r="GSI78" s="242"/>
      <c r="GSJ78" s="242"/>
      <c r="GSK78" s="242"/>
      <c r="GSL78" s="242"/>
      <c r="GSM78" s="242"/>
      <c r="GSN78" s="242"/>
      <c r="GSO78" s="242"/>
      <c r="GSP78" s="242"/>
      <c r="GSQ78" s="242"/>
      <c r="GSR78" s="242"/>
      <c r="GSS78" s="242"/>
      <c r="GST78" s="242"/>
      <c r="GSU78" s="242"/>
      <c r="GSV78" s="242"/>
      <c r="GSW78" s="242"/>
      <c r="GSX78" s="242"/>
      <c r="GSY78" s="242"/>
      <c r="GSZ78" s="242"/>
      <c r="GTA78" s="242"/>
      <c r="GTB78" s="242"/>
      <c r="GTC78" s="242"/>
      <c r="GTD78" s="242"/>
      <c r="GTE78" s="242"/>
      <c r="GTF78" s="242"/>
      <c r="GTG78" s="242"/>
      <c r="GTH78" s="242"/>
      <c r="GTI78" s="242"/>
      <c r="GTJ78" s="242"/>
      <c r="GTK78" s="242"/>
      <c r="GTL78" s="242"/>
      <c r="GTM78" s="242"/>
      <c r="GTN78" s="242"/>
      <c r="GTO78" s="242"/>
      <c r="GTP78" s="242"/>
      <c r="GTQ78" s="242"/>
      <c r="GTR78" s="242"/>
      <c r="GTS78" s="242"/>
      <c r="GTT78" s="242"/>
      <c r="GTU78" s="242"/>
      <c r="GTV78" s="242"/>
      <c r="GTW78" s="242"/>
      <c r="GTX78" s="242"/>
      <c r="GTY78" s="242"/>
      <c r="GTZ78" s="242"/>
      <c r="GUA78" s="242"/>
      <c r="GUB78" s="242"/>
      <c r="GUC78" s="242"/>
      <c r="GUD78" s="242"/>
      <c r="GUE78" s="242"/>
      <c r="GUF78" s="242"/>
      <c r="GUG78" s="242"/>
      <c r="GUH78" s="242"/>
      <c r="GUI78" s="242"/>
      <c r="GUJ78" s="242"/>
      <c r="GUK78" s="242"/>
      <c r="GUL78" s="242"/>
      <c r="GUM78" s="242"/>
      <c r="GUN78" s="242"/>
      <c r="GUO78" s="242"/>
      <c r="GUP78" s="242"/>
      <c r="GUQ78" s="242"/>
      <c r="GUR78" s="242"/>
      <c r="GUS78" s="242"/>
      <c r="GUT78" s="242"/>
      <c r="GUU78" s="242"/>
      <c r="GUV78" s="242"/>
      <c r="GUW78" s="242"/>
      <c r="GUX78" s="242"/>
      <c r="GUY78" s="242"/>
      <c r="GUZ78" s="242"/>
      <c r="GVA78" s="242"/>
      <c r="GVB78" s="242"/>
      <c r="GVC78" s="242"/>
      <c r="GVD78" s="242"/>
      <c r="GVE78" s="242"/>
      <c r="GVF78" s="242"/>
      <c r="GVG78" s="242"/>
      <c r="GVH78" s="242"/>
      <c r="GVI78" s="242"/>
      <c r="GVJ78" s="242"/>
      <c r="GVK78" s="242"/>
      <c r="GVL78" s="242"/>
      <c r="GVM78" s="242"/>
      <c r="GVN78" s="242"/>
      <c r="GVO78" s="242"/>
      <c r="GVP78" s="242"/>
      <c r="GVQ78" s="242"/>
      <c r="GVR78" s="242"/>
      <c r="GVS78" s="242"/>
      <c r="GVT78" s="242"/>
      <c r="GVU78" s="242"/>
      <c r="GVV78" s="242"/>
      <c r="GVW78" s="242"/>
      <c r="GVX78" s="242"/>
      <c r="GVY78" s="242"/>
      <c r="GVZ78" s="242"/>
      <c r="GWA78" s="242"/>
      <c r="GWB78" s="242"/>
      <c r="GWC78" s="242"/>
      <c r="GWD78" s="242"/>
      <c r="GWE78" s="242"/>
      <c r="GWF78" s="242"/>
      <c r="GWG78" s="242"/>
      <c r="GWH78" s="242"/>
      <c r="GWI78" s="242"/>
      <c r="GWJ78" s="242"/>
      <c r="GWK78" s="242"/>
      <c r="GWL78" s="242"/>
      <c r="GWM78" s="242"/>
      <c r="GWN78" s="242"/>
      <c r="GWO78" s="242"/>
      <c r="GWP78" s="242"/>
      <c r="GWQ78" s="242"/>
      <c r="GWR78" s="242"/>
      <c r="GWS78" s="242"/>
      <c r="GWT78" s="242"/>
      <c r="GWU78" s="242"/>
      <c r="GWV78" s="242"/>
      <c r="GWW78" s="242"/>
      <c r="GWX78" s="242"/>
      <c r="GWY78" s="242"/>
      <c r="GWZ78" s="242"/>
      <c r="GXA78" s="242"/>
      <c r="GXB78" s="242"/>
      <c r="GXC78" s="242"/>
      <c r="GXD78" s="242"/>
      <c r="GXE78" s="242"/>
      <c r="GXF78" s="242"/>
      <c r="GXG78" s="242"/>
      <c r="GXH78" s="242"/>
      <c r="GXI78" s="242"/>
      <c r="GXJ78" s="242"/>
      <c r="GXK78" s="242"/>
      <c r="GXL78" s="242"/>
      <c r="GXM78" s="242"/>
      <c r="GXN78" s="242"/>
      <c r="GXO78" s="242"/>
      <c r="GXP78" s="242"/>
      <c r="GXQ78" s="242"/>
      <c r="GXR78" s="242"/>
      <c r="GXS78" s="242"/>
      <c r="GXT78" s="242"/>
      <c r="GXU78" s="242"/>
      <c r="GXV78" s="242"/>
      <c r="GXW78" s="242"/>
      <c r="GXX78" s="242"/>
      <c r="GXY78" s="242"/>
      <c r="GXZ78" s="242"/>
      <c r="GYA78" s="242"/>
      <c r="GYB78" s="242"/>
      <c r="GYC78" s="242"/>
      <c r="GYD78" s="242"/>
      <c r="GYE78" s="242"/>
      <c r="GYF78" s="242"/>
      <c r="GYG78" s="242"/>
      <c r="GYH78" s="242"/>
      <c r="GYI78" s="242"/>
      <c r="GYJ78" s="242"/>
      <c r="GYK78" s="242"/>
      <c r="GYL78" s="242"/>
      <c r="GYM78" s="242"/>
      <c r="GYN78" s="242"/>
      <c r="GYO78" s="242"/>
      <c r="GYP78" s="242"/>
      <c r="GYQ78" s="242"/>
      <c r="GYR78" s="242"/>
      <c r="GYS78" s="242"/>
      <c r="GYT78" s="242"/>
      <c r="GYU78" s="242"/>
      <c r="GYV78" s="242"/>
      <c r="GYW78" s="242"/>
      <c r="GYX78" s="242"/>
      <c r="GYY78" s="242"/>
      <c r="GYZ78" s="242"/>
      <c r="GZA78" s="242"/>
      <c r="GZB78" s="242"/>
      <c r="GZC78" s="242"/>
      <c r="GZD78" s="242"/>
      <c r="GZE78" s="242"/>
      <c r="GZF78" s="242"/>
      <c r="GZG78" s="242"/>
      <c r="GZH78" s="242"/>
      <c r="GZI78" s="242"/>
      <c r="GZJ78" s="242"/>
      <c r="GZK78" s="242"/>
      <c r="GZL78" s="242"/>
      <c r="GZM78" s="242"/>
      <c r="GZN78" s="242"/>
      <c r="GZO78" s="242"/>
      <c r="GZP78" s="242"/>
      <c r="GZQ78" s="242"/>
      <c r="GZR78" s="242"/>
      <c r="GZS78" s="242"/>
      <c r="GZT78" s="242"/>
      <c r="GZU78" s="242"/>
      <c r="GZV78" s="242"/>
      <c r="GZW78" s="242"/>
      <c r="GZX78" s="242"/>
      <c r="GZY78" s="242"/>
      <c r="GZZ78" s="242"/>
      <c r="HAA78" s="242"/>
      <c r="HAB78" s="242"/>
      <c r="HAC78" s="242"/>
      <c r="HAD78" s="242"/>
      <c r="HAE78" s="242"/>
      <c r="HAF78" s="242"/>
      <c r="HAG78" s="242"/>
      <c r="HAH78" s="242"/>
      <c r="HAI78" s="242"/>
      <c r="HAJ78" s="242"/>
      <c r="HAK78" s="242"/>
      <c r="HAL78" s="242"/>
      <c r="HAM78" s="242"/>
      <c r="HAN78" s="242"/>
      <c r="HAO78" s="242"/>
      <c r="HAP78" s="242"/>
      <c r="HAQ78" s="242"/>
      <c r="HAR78" s="242"/>
      <c r="HAS78" s="242"/>
      <c r="HAT78" s="242"/>
      <c r="HAU78" s="242"/>
      <c r="HAV78" s="242"/>
      <c r="HAW78" s="242"/>
      <c r="HAX78" s="242"/>
      <c r="HAY78" s="242"/>
      <c r="HAZ78" s="242"/>
      <c r="HBA78" s="242"/>
      <c r="HBB78" s="242"/>
      <c r="HBC78" s="242"/>
      <c r="HBD78" s="242"/>
      <c r="HBE78" s="242"/>
      <c r="HBF78" s="242"/>
      <c r="HBG78" s="242"/>
      <c r="HBH78" s="242"/>
      <c r="HBI78" s="242"/>
      <c r="HBJ78" s="242"/>
      <c r="HBK78" s="242"/>
      <c r="HBL78" s="242"/>
      <c r="HBM78" s="242"/>
      <c r="HBN78" s="242"/>
      <c r="HBO78" s="242"/>
      <c r="HBP78" s="242"/>
      <c r="HBQ78" s="242"/>
      <c r="HBR78" s="242"/>
      <c r="HBS78" s="242"/>
      <c r="HBT78" s="242"/>
      <c r="HBU78" s="242"/>
      <c r="HBV78" s="242"/>
      <c r="HBW78" s="242"/>
      <c r="HBX78" s="242"/>
      <c r="HBY78" s="242"/>
      <c r="HBZ78" s="242"/>
      <c r="HCA78" s="242"/>
      <c r="HCB78" s="242"/>
      <c r="HCC78" s="242"/>
      <c r="HCD78" s="242"/>
      <c r="HCE78" s="242"/>
      <c r="HCF78" s="242"/>
      <c r="HCG78" s="242"/>
      <c r="HCH78" s="242"/>
      <c r="HCI78" s="242"/>
      <c r="HCJ78" s="242"/>
      <c r="HCK78" s="242"/>
      <c r="HCL78" s="242"/>
      <c r="HCM78" s="242"/>
      <c r="HCN78" s="242"/>
      <c r="HCO78" s="242"/>
      <c r="HCP78" s="242"/>
      <c r="HCQ78" s="242"/>
      <c r="HCR78" s="242"/>
      <c r="HCS78" s="242"/>
      <c r="HCT78" s="242"/>
      <c r="HCU78" s="242"/>
      <c r="HCV78" s="242"/>
      <c r="HCW78" s="242"/>
      <c r="HCX78" s="242"/>
      <c r="HCY78" s="242"/>
      <c r="HCZ78" s="242"/>
      <c r="HDA78" s="242"/>
      <c r="HDB78" s="242"/>
      <c r="HDC78" s="242"/>
      <c r="HDD78" s="242"/>
      <c r="HDE78" s="242"/>
      <c r="HDF78" s="242"/>
      <c r="HDG78" s="242"/>
      <c r="HDH78" s="242"/>
      <c r="HDI78" s="242"/>
      <c r="HDJ78" s="242"/>
      <c r="HDK78" s="242"/>
      <c r="HDL78" s="242"/>
      <c r="HDM78" s="242"/>
      <c r="HDN78" s="242"/>
      <c r="HDO78" s="242"/>
      <c r="HDP78" s="242"/>
      <c r="HDQ78" s="242"/>
      <c r="HDR78" s="242"/>
      <c r="HDS78" s="242"/>
      <c r="HDT78" s="242"/>
      <c r="HDU78" s="242"/>
      <c r="HDV78" s="242"/>
      <c r="HDW78" s="242"/>
      <c r="HDX78" s="242"/>
      <c r="HDY78" s="242"/>
      <c r="HDZ78" s="242"/>
      <c r="HEA78" s="242"/>
      <c r="HEB78" s="242"/>
      <c r="HEC78" s="242"/>
      <c r="HED78" s="242"/>
      <c r="HEE78" s="242"/>
      <c r="HEF78" s="242"/>
      <c r="HEG78" s="242"/>
      <c r="HEH78" s="242"/>
      <c r="HEI78" s="242"/>
      <c r="HEJ78" s="242"/>
      <c r="HEK78" s="242"/>
      <c r="HEL78" s="242"/>
      <c r="HEM78" s="242"/>
      <c r="HEN78" s="242"/>
      <c r="HEO78" s="242"/>
      <c r="HEP78" s="242"/>
      <c r="HEQ78" s="242"/>
      <c r="HER78" s="242"/>
      <c r="HES78" s="242"/>
      <c r="HET78" s="242"/>
      <c r="HEU78" s="242"/>
      <c r="HEV78" s="242"/>
      <c r="HEW78" s="242"/>
      <c r="HEX78" s="242"/>
      <c r="HEY78" s="242"/>
      <c r="HEZ78" s="242"/>
      <c r="HFA78" s="242"/>
      <c r="HFB78" s="242"/>
      <c r="HFC78" s="242"/>
      <c r="HFD78" s="242"/>
      <c r="HFE78" s="242"/>
      <c r="HFF78" s="242"/>
      <c r="HFG78" s="242"/>
      <c r="HFH78" s="242"/>
      <c r="HFI78" s="242"/>
      <c r="HFJ78" s="242"/>
      <c r="HFK78" s="242"/>
      <c r="HFL78" s="242"/>
      <c r="HFM78" s="242"/>
      <c r="HFN78" s="242"/>
      <c r="HFO78" s="242"/>
      <c r="HFP78" s="242"/>
      <c r="HFQ78" s="242"/>
      <c r="HFR78" s="242"/>
      <c r="HFS78" s="242"/>
      <c r="HFT78" s="242"/>
      <c r="HFU78" s="242"/>
      <c r="HFV78" s="242"/>
      <c r="HFW78" s="242"/>
      <c r="HFX78" s="242"/>
      <c r="HFY78" s="242"/>
      <c r="HFZ78" s="242"/>
      <c r="HGA78" s="242"/>
      <c r="HGB78" s="242"/>
      <c r="HGC78" s="242"/>
      <c r="HGD78" s="242"/>
      <c r="HGE78" s="242"/>
      <c r="HGF78" s="242"/>
      <c r="HGG78" s="242"/>
      <c r="HGH78" s="242"/>
      <c r="HGI78" s="242"/>
      <c r="HGJ78" s="242"/>
      <c r="HGK78" s="242"/>
      <c r="HGL78" s="242"/>
      <c r="HGM78" s="242"/>
      <c r="HGN78" s="242"/>
      <c r="HGO78" s="242"/>
      <c r="HGP78" s="242"/>
      <c r="HGQ78" s="242"/>
      <c r="HGR78" s="242"/>
      <c r="HGS78" s="242"/>
      <c r="HGT78" s="242"/>
      <c r="HGU78" s="242"/>
      <c r="HGV78" s="242"/>
      <c r="HGW78" s="242"/>
      <c r="HGX78" s="242"/>
      <c r="HGY78" s="242"/>
      <c r="HGZ78" s="242"/>
      <c r="HHA78" s="242"/>
      <c r="HHB78" s="242"/>
      <c r="HHC78" s="242"/>
      <c r="HHD78" s="242"/>
      <c r="HHE78" s="242"/>
      <c r="HHF78" s="242"/>
      <c r="HHG78" s="242"/>
      <c r="HHH78" s="242"/>
      <c r="HHI78" s="242"/>
      <c r="HHJ78" s="242"/>
      <c r="HHK78" s="242"/>
      <c r="HHL78" s="242"/>
      <c r="HHM78" s="242"/>
      <c r="HHN78" s="242"/>
      <c r="HHO78" s="242"/>
      <c r="HHP78" s="242"/>
      <c r="HHQ78" s="242"/>
      <c r="HHR78" s="242"/>
      <c r="HHS78" s="242"/>
      <c r="HHT78" s="242"/>
      <c r="HHU78" s="242"/>
      <c r="HHV78" s="242"/>
      <c r="HHW78" s="242"/>
      <c r="HHX78" s="242"/>
      <c r="HHY78" s="242"/>
      <c r="HHZ78" s="242"/>
      <c r="HIA78" s="242"/>
      <c r="HIB78" s="242"/>
      <c r="HIC78" s="242"/>
      <c r="HID78" s="242"/>
      <c r="HIE78" s="242"/>
      <c r="HIF78" s="242"/>
      <c r="HIG78" s="242"/>
      <c r="HIH78" s="242"/>
      <c r="HII78" s="242"/>
      <c r="HIJ78" s="242"/>
      <c r="HIK78" s="242"/>
      <c r="HIL78" s="242"/>
      <c r="HIM78" s="242"/>
      <c r="HIN78" s="242"/>
      <c r="HIO78" s="242"/>
      <c r="HIP78" s="242"/>
      <c r="HIQ78" s="242"/>
      <c r="HIR78" s="242"/>
      <c r="HIS78" s="242"/>
      <c r="HIT78" s="242"/>
      <c r="HIU78" s="242"/>
      <c r="HIV78" s="242"/>
      <c r="HIW78" s="242"/>
      <c r="HIX78" s="242"/>
      <c r="HIY78" s="242"/>
      <c r="HIZ78" s="242"/>
      <c r="HJA78" s="242"/>
      <c r="HJB78" s="242"/>
      <c r="HJC78" s="242"/>
      <c r="HJD78" s="242"/>
      <c r="HJE78" s="242"/>
      <c r="HJF78" s="242"/>
      <c r="HJG78" s="242"/>
      <c r="HJH78" s="242"/>
      <c r="HJI78" s="242"/>
      <c r="HJJ78" s="242"/>
      <c r="HJK78" s="242"/>
      <c r="HJL78" s="242"/>
      <c r="HJM78" s="242"/>
      <c r="HJN78" s="242"/>
      <c r="HJO78" s="242"/>
      <c r="HJP78" s="242"/>
      <c r="HJQ78" s="242"/>
      <c r="HJR78" s="242"/>
      <c r="HJS78" s="242"/>
      <c r="HJT78" s="242"/>
      <c r="HJU78" s="242"/>
      <c r="HJV78" s="242"/>
      <c r="HJW78" s="242"/>
      <c r="HJX78" s="242"/>
      <c r="HJY78" s="242"/>
      <c r="HJZ78" s="242"/>
      <c r="HKA78" s="242"/>
      <c r="HKB78" s="242"/>
      <c r="HKC78" s="242"/>
      <c r="HKD78" s="242"/>
      <c r="HKE78" s="242"/>
      <c r="HKF78" s="242"/>
      <c r="HKG78" s="242"/>
      <c r="HKH78" s="242"/>
      <c r="HKI78" s="242"/>
      <c r="HKJ78" s="242"/>
      <c r="HKK78" s="242"/>
      <c r="HKL78" s="242"/>
      <c r="HKM78" s="242"/>
      <c r="HKN78" s="242"/>
      <c r="HKO78" s="242"/>
      <c r="HKP78" s="242"/>
      <c r="HKQ78" s="242"/>
      <c r="HKR78" s="242"/>
      <c r="HKS78" s="242"/>
      <c r="HKT78" s="242"/>
      <c r="HKU78" s="242"/>
      <c r="HKV78" s="242"/>
      <c r="HKW78" s="242"/>
      <c r="HKX78" s="242"/>
      <c r="HKY78" s="242"/>
      <c r="HKZ78" s="242"/>
      <c r="HLA78" s="242"/>
      <c r="HLB78" s="242"/>
      <c r="HLC78" s="242"/>
      <c r="HLD78" s="242"/>
      <c r="HLE78" s="242"/>
      <c r="HLF78" s="242"/>
      <c r="HLG78" s="242"/>
      <c r="HLH78" s="242"/>
      <c r="HLI78" s="242"/>
      <c r="HLJ78" s="242"/>
      <c r="HLK78" s="242"/>
      <c r="HLL78" s="242"/>
      <c r="HLM78" s="242"/>
      <c r="HLN78" s="242"/>
      <c r="HLO78" s="242"/>
      <c r="HLP78" s="242"/>
      <c r="HLQ78" s="242"/>
      <c r="HLR78" s="242"/>
      <c r="HLS78" s="242"/>
      <c r="HLT78" s="242"/>
      <c r="HLU78" s="242"/>
      <c r="HLV78" s="242"/>
      <c r="HLW78" s="242"/>
      <c r="HLX78" s="242"/>
      <c r="HLY78" s="242"/>
      <c r="HLZ78" s="242"/>
      <c r="HMA78" s="242"/>
      <c r="HMB78" s="242"/>
      <c r="HMC78" s="242"/>
      <c r="HMD78" s="242"/>
      <c r="HME78" s="242"/>
      <c r="HMF78" s="242"/>
      <c r="HMG78" s="242"/>
      <c r="HMH78" s="242"/>
      <c r="HMI78" s="242"/>
      <c r="HMJ78" s="242"/>
      <c r="HMK78" s="242"/>
      <c r="HML78" s="242"/>
      <c r="HMM78" s="242"/>
      <c r="HMN78" s="242"/>
      <c r="HMO78" s="242"/>
      <c r="HMP78" s="242"/>
      <c r="HMQ78" s="242"/>
      <c r="HMR78" s="242"/>
      <c r="HMS78" s="242"/>
      <c r="HMT78" s="242"/>
      <c r="HMU78" s="242"/>
      <c r="HMV78" s="242"/>
      <c r="HMW78" s="242"/>
      <c r="HMX78" s="242"/>
      <c r="HMY78" s="242"/>
      <c r="HMZ78" s="242"/>
      <c r="HNA78" s="242"/>
      <c r="HNB78" s="242"/>
      <c r="HNC78" s="242"/>
      <c r="HND78" s="242"/>
      <c r="HNE78" s="242"/>
      <c r="HNF78" s="242"/>
      <c r="HNG78" s="242"/>
      <c r="HNH78" s="242"/>
      <c r="HNI78" s="242"/>
      <c r="HNJ78" s="242"/>
      <c r="HNK78" s="242"/>
      <c r="HNL78" s="242"/>
      <c r="HNM78" s="242"/>
      <c r="HNN78" s="242"/>
      <c r="HNO78" s="242"/>
      <c r="HNP78" s="242"/>
      <c r="HNQ78" s="242"/>
      <c r="HNR78" s="242"/>
      <c r="HNS78" s="242"/>
      <c r="HNT78" s="242"/>
      <c r="HNU78" s="242"/>
      <c r="HNV78" s="242"/>
      <c r="HNW78" s="242"/>
      <c r="HNX78" s="242"/>
      <c r="HNY78" s="242"/>
      <c r="HNZ78" s="242"/>
      <c r="HOA78" s="242"/>
      <c r="HOB78" s="242"/>
      <c r="HOC78" s="242"/>
      <c r="HOD78" s="242"/>
      <c r="HOE78" s="242"/>
      <c r="HOF78" s="242"/>
      <c r="HOG78" s="242"/>
      <c r="HOH78" s="242"/>
      <c r="HOI78" s="242"/>
      <c r="HOJ78" s="242"/>
      <c r="HOK78" s="242"/>
      <c r="HOL78" s="242"/>
      <c r="HOM78" s="242"/>
      <c r="HON78" s="242"/>
      <c r="HOO78" s="242"/>
      <c r="HOP78" s="242"/>
      <c r="HOQ78" s="242"/>
      <c r="HOR78" s="242"/>
      <c r="HOS78" s="242"/>
      <c r="HOT78" s="242"/>
      <c r="HOU78" s="242"/>
      <c r="HOV78" s="242"/>
      <c r="HOW78" s="242"/>
      <c r="HOX78" s="242"/>
      <c r="HOY78" s="242"/>
      <c r="HOZ78" s="242"/>
      <c r="HPA78" s="242"/>
      <c r="HPB78" s="242"/>
      <c r="HPC78" s="242"/>
      <c r="HPD78" s="242"/>
      <c r="HPE78" s="242"/>
      <c r="HPF78" s="242"/>
      <c r="HPG78" s="242"/>
      <c r="HPH78" s="242"/>
      <c r="HPI78" s="242"/>
      <c r="HPJ78" s="242"/>
      <c r="HPK78" s="242"/>
      <c r="HPL78" s="242"/>
      <c r="HPM78" s="242"/>
      <c r="HPN78" s="242"/>
      <c r="HPO78" s="242"/>
      <c r="HPP78" s="242"/>
      <c r="HPQ78" s="242"/>
      <c r="HPR78" s="242"/>
      <c r="HPS78" s="242"/>
      <c r="HPT78" s="242"/>
      <c r="HPU78" s="242"/>
      <c r="HPV78" s="242"/>
      <c r="HPW78" s="242"/>
      <c r="HPX78" s="242"/>
      <c r="HPY78" s="242"/>
      <c r="HPZ78" s="242"/>
      <c r="HQA78" s="242"/>
      <c r="HQB78" s="242"/>
      <c r="HQC78" s="242"/>
      <c r="HQD78" s="242"/>
      <c r="HQE78" s="242"/>
      <c r="HQF78" s="242"/>
      <c r="HQG78" s="242"/>
      <c r="HQH78" s="242"/>
      <c r="HQI78" s="242"/>
      <c r="HQJ78" s="242"/>
      <c r="HQK78" s="242"/>
      <c r="HQL78" s="242"/>
      <c r="HQM78" s="242"/>
      <c r="HQN78" s="242"/>
      <c r="HQO78" s="242"/>
      <c r="HQP78" s="242"/>
      <c r="HQQ78" s="242"/>
      <c r="HQR78" s="242"/>
      <c r="HQS78" s="242"/>
      <c r="HQT78" s="242"/>
      <c r="HQU78" s="242"/>
      <c r="HQV78" s="242"/>
      <c r="HQW78" s="242"/>
      <c r="HQX78" s="242"/>
      <c r="HQY78" s="242"/>
      <c r="HQZ78" s="242"/>
      <c r="HRA78" s="242"/>
      <c r="HRB78" s="242"/>
      <c r="HRC78" s="242"/>
      <c r="HRD78" s="242"/>
      <c r="HRE78" s="242"/>
      <c r="HRF78" s="242"/>
      <c r="HRG78" s="242"/>
      <c r="HRH78" s="242"/>
      <c r="HRI78" s="242"/>
      <c r="HRJ78" s="242"/>
      <c r="HRK78" s="242"/>
      <c r="HRL78" s="242"/>
      <c r="HRM78" s="242"/>
      <c r="HRN78" s="242"/>
      <c r="HRO78" s="242"/>
      <c r="HRP78" s="242"/>
      <c r="HRQ78" s="242"/>
      <c r="HRR78" s="242"/>
      <c r="HRS78" s="242"/>
      <c r="HRT78" s="242"/>
      <c r="HRU78" s="242"/>
      <c r="HRV78" s="242"/>
      <c r="HRW78" s="242"/>
      <c r="HRX78" s="242"/>
      <c r="HRY78" s="242"/>
      <c r="HRZ78" s="242"/>
      <c r="HSA78" s="242"/>
      <c r="HSB78" s="242"/>
      <c r="HSC78" s="242"/>
      <c r="HSD78" s="242"/>
      <c r="HSE78" s="242"/>
      <c r="HSF78" s="242"/>
      <c r="HSG78" s="242"/>
      <c r="HSH78" s="242"/>
      <c r="HSI78" s="242"/>
      <c r="HSJ78" s="242"/>
      <c r="HSK78" s="242"/>
      <c r="HSL78" s="242"/>
      <c r="HSM78" s="242"/>
      <c r="HSN78" s="242"/>
      <c r="HSO78" s="242"/>
      <c r="HSP78" s="242"/>
      <c r="HSQ78" s="242"/>
      <c r="HSR78" s="242"/>
      <c r="HSS78" s="242"/>
      <c r="HST78" s="242"/>
      <c r="HSU78" s="242"/>
      <c r="HSV78" s="242"/>
      <c r="HSW78" s="242"/>
      <c r="HSX78" s="242"/>
      <c r="HSY78" s="242"/>
      <c r="HSZ78" s="242"/>
      <c r="HTA78" s="242"/>
      <c r="HTB78" s="242"/>
      <c r="HTC78" s="242"/>
      <c r="HTD78" s="242"/>
      <c r="HTE78" s="242"/>
      <c r="HTF78" s="242"/>
      <c r="HTG78" s="242"/>
      <c r="HTH78" s="242"/>
      <c r="HTI78" s="242"/>
      <c r="HTJ78" s="242"/>
      <c r="HTK78" s="242"/>
      <c r="HTL78" s="242"/>
      <c r="HTM78" s="242"/>
      <c r="HTN78" s="242"/>
      <c r="HTO78" s="242"/>
      <c r="HTP78" s="242"/>
      <c r="HTQ78" s="242"/>
      <c r="HTR78" s="242"/>
      <c r="HTS78" s="242"/>
      <c r="HTT78" s="242"/>
      <c r="HTU78" s="242"/>
      <c r="HTV78" s="242"/>
      <c r="HTW78" s="242"/>
      <c r="HTX78" s="242"/>
      <c r="HTY78" s="242"/>
      <c r="HTZ78" s="242"/>
      <c r="HUA78" s="242"/>
      <c r="HUB78" s="242"/>
      <c r="HUC78" s="242"/>
      <c r="HUD78" s="242"/>
      <c r="HUE78" s="242"/>
      <c r="HUF78" s="242"/>
      <c r="HUG78" s="242"/>
      <c r="HUH78" s="242"/>
      <c r="HUI78" s="242"/>
      <c r="HUJ78" s="242"/>
      <c r="HUK78" s="242"/>
      <c r="HUL78" s="242"/>
      <c r="HUM78" s="242"/>
      <c r="HUN78" s="242"/>
      <c r="HUO78" s="242"/>
      <c r="HUP78" s="242"/>
      <c r="HUQ78" s="242"/>
      <c r="HUR78" s="242"/>
      <c r="HUS78" s="242"/>
      <c r="HUT78" s="242"/>
      <c r="HUU78" s="242"/>
      <c r="HUV78" s="242"/>
      <c r="HUW78" s="242"/>
      <c r="HUX78" s="242"/>
      <c r="HUY78" s="242"/>
      <c r="HUZ78" s="242"/>
      <c r="HVA78" s="242"/>
      <c r="HVB78" s="242"/>
      <c r="HVC78" s="242"/>
      <c r="HVD78" s="242"/>
      <c r="HVE78" s="242"/>
      <c r="HVF78" s="242"/>
      <c r="HVG78" s="242"/>
      <c r="HVH78" s="242"/>
      <c r="HVI78" s="242"/>
      <c r="HVJ78" s="242"/>
      <c r="HVK78" s="242"/>
      <c r="HVL78" s="242"/>
      <c r="HVM78" s="242"/>
      <c r="HVN78" s="242"/>
      <c r="HVO78" s="242"/>
      <c r="HVP78" s="242"/>
      <c r="HVQ78" s="242"/>
      <c r="HVR78" s="242"/>
      <c r="HVS78" s="242"/>
      <c r="HVT78" s="242"/>
      <c r="HVU78" s="242"/>
      <c r="HVV78" s="242"/>
      <c r="HVW78" s="242"/>
      <c r="HVX78" s="242"/>
      <c r="HVY78" s="242"/>
      <c r="HVZ78" s="242"/>
      <c r="HWA78" s="242"/>
      <c r="HWB78" s="242"/>
      <c r="HWC78" s="242"/>
      <c r="HWD78" s="242"/>
      <c r="HWE78" s="242"/>
      <c r="HWF78" s="242"/>
      <c r="HWG78" s="242"/>
      <c r="HWH78" s="242"/>
      <c r="HWI78" s="242"/>
      <c r="HWJ78" s="242"/>
      <c r="HWK78" s="242"/>
      <c r="HWL78" s="242"/>
      <c r="HWM78" s="242"/>
      <c r="HWN78" s="242"/>
      <c r="HWO78" s="242"/>
      <c r="HWP78" s="242"/>
      <c r="HWQ78" s="242"/>
      <c r="HWR78" s="242"/>
      <c r="HWS78" s="242"/>
      <c r="HWT78" s="242"/>
      <c r="HWU78" s="242"/>
      <c r="HWV78" s="242"/>
      <c r="HWW78" s="242"/>
      <c r="HWX78" s="242"/>
      <c r="HWY78" s="242"/>
      <c r="HWZ78" s="242"/>
      <c r="HXA78" s="242"/>
      <c r="HXB78" s="242"/>
      <c r="HXC78" s="242"/>
      <c r="HXD78" s="242"/>
      <c r="HXE78" s="242"/>
      <c r="HXF78" s="242"/>
      <c r="HXG78" s="242"/>
      <c r="HXH78" s="242"/>
      <c r="HXI78" s="242"/>
      <c r="HXJ78" s="242"/>
      <c r="HXK78" s="242"/>
      <c r="HXL78" s="242"/>
      <c r="HXM78" s="242"/>
      <c r="HXN78" s="242"/>
      <c r="HXO78" s="242"/>
      <c r="HXP78" s="242"/>
      <c r="HXQ78" s="242"/>
      <c r="HXR78" s="242"/>
      <c r="HXS78" s="242"/>
      <c r="HXT78" s="242"/>
      <c r="HXU78" s="242"/>
      <c r="HXV78" s="242"/>
      <c r="HXW78" s="242"/>
      <c r="HXX78" s="242"/>
      <c r="HXY78" s="242"/>
      <c r="HXZ78" s="242"/>
      <c r="HYA78" s="242"/>
      <c r="HYB78" s="242"/>
      <c r="HYC78" s="242"/>
      <c r="HYD78" s="242"/>
      <c r="HYE78" s="242"/>
      <c r="HYF78" s="242"/>
      <c r="HYG78" s="242"/>
      <c r="HYH78" s="242"/>
      <c r="HYI78" s="242"/>
      <c r="HYJ78" s="242"/>
      <c r="HYK78" s="242"/>
      <c r="HYL78" s="242"/>
      <c r="HYM78" s="242"/>
      <c r="HYN78" s="242"/>
      <c r="HYO78" s="242"/>
      <c r="HYP78" s="242"/>
      <c r="HYQ78" s="242"/>
      <c r="HYR78" s="242"/>
      <c r="HYS78" s="242"/>
      <c r="HYT78" s="242"/>
      <c r="HYU78" s="242"/>
      <c r="HYV78" s="242"/>
      <c r="HYW78" s="242"/>
      <c r="HYX78" s="242"/>
      <c r="HYY78" s="242"/>
      <c r="HYZ78" s="242"/>
      <c r="HZA78" s="242"/>
      <c r="HZB78" s="242"/>
      <c r="HZC78" s="242"/>
      <c r="HZD78" s="242"/>
      <c r="HZE78" s="242"/>
      <c r="HZF78" s="242"/>
      <c r="HZG78" s="242"/>
      <c r="HZH78" s="242"/>
      <c r="HZI78" s="242"/>
      <c r="HZJ78" s="242"/>
      <c r="HZK78" s="242"/>
      <c r="HZL78" s="242"/>
      <c r="HZM78" s="242"/>
      <c r="HZN78" s="242"/>
      <c r="HZO78" s="242"/>
      <c r="HZP78" s="242"/>
      <c r="HZQ78" s="242"/>
      <c r="HZR78" s="242"/>
      <c r="HZS78" s="242"/>
      <c r="HZT78" s="242"/>
      <c r="HZU78" s="242"/>
      <c r="HZV78" s="242"/>
      <c r="HZW78" s="242"/>
      <c r="HZX78" s="242"/>
      <c r="HZY78" s="242"/>
      <c r="HZZ78" s="242"/>
      <c r="IAA78" s="242"/>
      <c r="IAB78" s="242"/>
      <c r="IAC78" s="242"/>
      <c r="IAD78" s="242"/>
      <c r="IAE78" s="242"/>
      <c r="IAF78" s="242"/>
      <c r="IAG78" s="242"/>
      <c r="IAH78" s="242"/>
      <c r="IAI78" s="242"/>
      <c r="IAJ78" s="242"/>
      <c r="IAK78" s="242"/>
      <c r="IAL78" s="242"/>
      <c r="IAM78" s="242"/>
      <c r="IAN78" s="242"/>
      <c r="IAO78" s="242"/>
      <c r="IAP78" s="242"/>
      <c r="IAQ78" s="242"/>
      <c r="IAR78" s="242"/>
      <c r="IAS78" s="242"/>
      <c r="IAT78" s="242"/>
      <c r="IAU78" s="242"/>
      <c r="IAV78" s="242"/>
      <c r="IAW78" s="242"/>
      <c r="IAX78" s="242"/>
      <c r="IAY78" s="242"/>
      <c r="IAZ78" s="242"/>
      <c r="IBA78" s="242"/>
      <c r="IBB78" s="242"/>
      <c r="IBC78" s="242"/>
      <c r="IBD78" s="242"/>
      <c r="IBE78" s="242"/>
      <c r="IBF78" s="242"/>
      <c r="IBG78" s="242"/>
      <c r="IBH78" s="242"/>
      <c r="IBI78" s="242"/>
      <c r="IBJ78" s="242"/>
      <c r="IBK78" s="242"/>
      <c r="IBL78" s="242"/>
      <c r="IBM78" s="242"/>
      <c r="IBN78" s="242"/>
      <c r="IBO78" s="242"/>
      <c r="IBP78" s="242"/>
      <c r="IBQ78" s="242"/>
      <c r="IBR78" s="242"/>
      <c r="IBS78" s="242"/>
      <c r="IBT78" s="242"/>
      <c r="IBU78" s="242"/>
      <c r="IBV78" s="242"/>
      <c r="IBW78" s="242"/>
      <c r="IBX78" s="242"/>
      <c r="IBY78" s="242"/>
      <c r="IBZ78" s="242"/>
      <c r="ICA78" s="242"/>
      <c r="ICB78" s="242"/>
      <c r="ICC78" s="242"/>
      <c r="ICD78" s="242"/>
      <c r="ICE78" s="242"/>
      <c r="ICF78" s="242"/>
      <c r="ICG78" s="242"/>
      <c r="ICH78" s="242"/>
      <c r="ICI78" s="242"/>
      <c r="ICJ78" s="242"/>
      <c r="ICK78" s="242"/>
      <c r="ICL78" s="242"/>
      <c r="ICM78" s="242"/>
      <c r="ICN78" s="242"/>
      <c r="ICO78" s="242"/>
      <c r="ICP78" s="242"/>
      <c r="ICQ78" s="242"/>
      <c r="ICR78" s="242"/>
      <c r="ICS78" s="242"/>
      <c r="ICT78" s="242"/>
      <c r="ICU78" s="242"/>
      <c r="ICV78" s="242"/>
      <c r="ICW78" s="242"/>
      <c r="ICX78" s="242"/>
      <c r="ICY78" s="242"/>
      <c r="ICZ78" s="242"/>
      <c r="IDA78" s="242"/>
      <c r="IDB78" s="242"/>
      <c r="IDC78" s="242"/>
      <c r="IDD78" s="242"/>
      <c r="IDE78" s="242"/>
      <c r="IDF78" s="242"/>
      <c r="IDG78" s="242"/>
      <c r="IDH78" s="242"/>
      <c r="IDI78" s="242"/>
      <c r="IDJ78" s="242"/>
      <c r="IDK78" s="242"/>
      <c r="IDL78" s="242"/>
      <c r="IDM78" s="242"/>
      <c r="IDN78" s="242"/>
      <c r="IDO78" s="242"/>
      <c r="IDP78" s="242"/>
      <c r="IDQ78" s="242"/>
      <c r="IDR78" s="242"/>
      <c r="IDS78" s="242"/>
      <c r="IDT78" s="242"/>
      <c r="IDU78" s="242"/>
      <c r="IDV78" s="242"/>
      <c r="IDW78" s="242"/>
      <c r="IDX78" s="242"/>
      <c r="IDY78" s="242"/>
      <c r="IDZ78" s="242"/>
      <c r="IEA78" s="242"/>
      <c r="IEB78" s="242"/>
      <c r="IEC78" s="242"/>
      <c r="IED78" s="242"/>
      <c r="IEE78" s="242"/>
      <c r="IEF78" s="242"/>
      <c r="IEG78" s="242"/>
      <c r="IEH78" s="242"/>
      <c r="IEI78" s="242"/>
      <c r="IEJ78" s="242"/>
      <c r="IEK78" s="242"/>
      <c r="IEL78" s="242"/>
      <c r="IEM78" s="242"/>
      <c r="IEN78" s="242"/>
      <c r="IEO78" s="242"/>
      <c r="IEP78" s="242"/>
      <c r="IEQ78" s="242"/>
      <c r="IER78" s="242"/>
      <c r="IES78" s="242"/>
      <c r="IET78" s="242"/>
      <c r="IEU78" s="242"/>
      <c r="IEV78" s="242"/>
      <c r="IEW78" s="242"/>
      <c r="IEX78" s="242"/>
      <c r="IEY78" s="242"/>
      <c r="IEZ78" s="242"/>
      <c r="IFA78" s="242"/>
      <c r="IFB78" s="242"/>
      <c r="IFC78" s="242"/>
      <c r="IFD78" s="242"/>
      <c r="IFE78" s="242"/>
      <c r="IFF78" s="242"/>
      <c r="IFG78" s="242"/>
      <c r="IFH78" s="242"/>
      <c r="IFI78" s="242"/>
      <c r="IFJ78" s="242"/>
      <c r="IFK78" s="242"/>
      <c r="IFL78" s="242"/>
      <c r="IFM78" s="242"/>
      <c r="IFN78" s="242"/>
      <c r="IFO78" s="242"/>
      <c r="IFP78" s="242"/>
      <c r="IFQ78" s="242"/>
      <c r="IFR78" s="242"/>
      <c r="IFS78" s="242"/>
      <c r="IFT78" s="242"/>
      <c r="IFU78" s="242"/>
      <c r="IFV78" s="242"/>
      <c r="IFW78" s="242"/>
      <c r="IFX78" s="242"/>
      <c r="IFY78" s="242"/>
      <c r="IFZ78" s="242"/>
      <c r="IGA78" s="242"/>
      <c r="IGB78" s="242"/>
      <c r="IGC78" s="242"/>
      <c r="IGD78" s="242"/>
      <c r="IGE78" s="242"/>
      <c r="IGF78" s="242"/>
      <c r="IGG78" s="242"/>
      <c r="IGH78" s="242"/>
      <c r="IGI78" s="242"/>
      <c r="IGJ78" s="242"/>
      <c r="IGK78" s="242"/>
      <c r="IGL78" s="242"/>
      <c r="IGM78" s="242"/>
      <c r="IGN78" s="242"/>
      <c r="IGO78" s="242"/>
      <c r="IGP78" s="242"/>
      <c r="IGQ78" s="242"/>
      <c r="IGR78" s="242"/>
      <c r="IGS78" s="242"/>
      <c r="IGT78" s="242"/>
      <c r="IGU78" s="242"/>
      <c r="IGV78" s="242"/>
      <c r="IGW78" s="242"/>
      <c r="IGX78" s="242"/>
      <c r="IGY78" s="242"/>
      <c r="IGZ78" s="242"/>
      <c r="IHA78" s="242"/>
      <c r="IHB78" s="242"/>
      <c r="IHC78" s="242"/>
      <c r="IHD78" s="242"/>
      <c r="IHE78" s="242"/>
      <c r="IHF78" s="242"/>
      <c r="IHG78" s="242"/>
      <c r="IHH78" s="242"/>
      <c r="IHI78" s="242"/>
      <c r="IHJ78" s="242"/>
      <c r="IHK78" s="242"/>
      <c r="IHL78" s="242"/>
      <c r="IHM78" s="242"/>
      <c r="IHN78" s="242"/>
      <c r="IHO78" s="242"/>
      <c r="IHP78" s="242"/>
      <c r="IHQ78" s="242"/>
      <c r="IHR78" s="242"/>
      <c r="IHS78" s="242"/>
      <c r="IHT78" s="242"/>
      <c r="IHU78" s="242"/>
      <c r="IHV78" s="242"/>
      <c r="IHW78" s="242"/>
      <c r="IHX78" s="242"/>
      <c r="IHY78" s="242"/>
      <c r="IHZ78" s="242"/>
      <c r="IIA78" s="242"/>
      <c r="IIB78" s="242"/>
      <c r="IIC78" s="242"/>
      <c r="IID78" s="242"/>
      <c r="IIE78" s="242"/>
      <c r="IIF78" s="242"/>
      <c r="IIG78" s="242"/>
      <c r="IIH78" s="242"/>
      <c r="III78" s="242"/>
      <c r="IIJ78" s="242"/>
      <c r="IIK78" s="242"/>
      <c r="IIL78" s="242"/>
      <c r="IIM78" s="242"/>
      <c r="IIN78" s="242"/>
      <c r="IIO78" s="242"/>
      <c r="IIP78" s="242"/>
      <c r="IIQ78" s="242"/>
      <c r="IIR78" s="242"/>
      <c r="IIS78" s="242"/>
      <c r="IIT78" s="242"/>
      <c r="IIU78" s="242"/>
      <c r="IIV78" s="242"/>
      <c r="IIW78" s="242"/>
      <c r="IIX78" s="242"/>
      <c r="IIY78" s="242"/>
      <c r="IIZ78" s="242"/>
      <c r="IJA78" s="242"/>
      <c r="IJB78" s="242"/>
      <c r="IJC78" s="242"/>
      <c r="IJD78" s="242"/>
      <c r="IJE78" s="242"/>
      <c r="IJF78" s="242"/>
      <c r="IJG78" s="242"/>
      <c r="IJH78" s="242"/>
      <c r="IJI78" s="242"/>
      <c r="IJJ78" s="242"/>
      <c r="IJK78" s="242"/>
      <c r="IJL78" s="242"/>
      <c r="IJM78" s="242"/>
      <c r="IJN78" s="242"/>
      <c r="IJO78" s="242"/>
      <c r="IJP78" s="242"/>
      <c r="IJQ78" s="242"/>
      <c r="IJR78" s="242"/>
      <c r="IJS78" s="242"/>
      <c r="IJT78" s="242"/>
      <c r="IJU78" s="242"/>
      <c r="IJV78" s="242"/>
      <c r="IJW78" s="242"/>
      <c r="IJX78" s="242"/>
      <c r="IJY78" s="242"/>
      <c r="IJZ78" s="242"/>
      <c r="IKA78" s="242"/>
      <c r="IKB78" s="242"/>
      <c r="IKC78" s="242"/>
      <c r="IKD78" s="242"/>
      <c r="IKE78" s="242"/>
      <c r="IKF78" s="242"/>
      <c r="IKG78" s="242"/>
      <c r="IKH78" s="242"/>
      <c r="IKI78" s="242"/>
      <c r="IKJ78" s="242"/>
      <c r="IKK78" s="242"/>
      <c r="IKL78" s="242"/>
      <c r="IKM78" s="242"/>
      <c r="IKN78" s="242"/>
      <c r="IKO78" s="242"/>
      <c r="IKP78" s="242"/>
      <c r="IKQ78" s="242"/>
      <c r="IKR78" s="242"/>
      <c r="IKS78" s="242"/>
      <c r="IKT78" s="242"/>
      <c r="IKU78" s="242"/>
      <c r="IKV78" s="242"/>
      <c r="IKW78" s="242"/>
      <c r="IKX78" s="242"/>
      <c r="IKY78" s="242"/>
      <c r="IKZ78" s="242"/>
      <c r="ILA78" s="242"/>
      <c r="ILB78" s="242"/>
      <c r="ILC78" s="242"/>
      <c r="ILD78" s="242"/>
      <c r="ILE78" s="242"/>
      <c r="ILF78" s="242"/>
      <c r="ILG78" s="242"/>
      <c r="ILH78" s="242"/>
      <c r="ILI78" s="242"/>
      <c r="ILJ78" s="242"/>
      <c r="ILK78" s="242"/>
      <c r="ILL78" s="242"/>
      <c r="ILM78" s="242"/>
      <c r="ILN78" s="242"/>
      <c r="ILO78" s="242"/>
      <c r="ILP78" s="242"/>
      <c r="ILQ78" s="242"/>
      <c r="ILR78" s="242"/>
      <c r="ILS78" s="242"/>
      <c r="ILT78" s="242"/>
      <c r="ILU78" s="242"/>
      <c r="ILV78" s="242"/>
      <c r="ILW78" s="242"/>
      <c r="ILX78" s="242"/>
      <c r="ILY78" s="242"/>
      <c r="ILZ78" s="242"/>
      <c r="IMA78" s="242"/>
      <c r="IMB78" s="242"/>
      <c r="IMC78" s="242"/>
      <c r="IMD78" s="242"/>
      <c r="IME78" s="242"/>
      <c r="IMF78" s="242"/>
      <c r="IMG78" s="242"/>
      <c r="IMH78" s="242"/>
      <c r="IMI78" s="242"/>
      <c r="IMJ78" s="242"/>
      <c r="IMK78" s="242"/>
      <c r="IML78" s="242"/>
      <c r="IMM78" s="242"/>
      <c r="IMN78" s="242"/>
      <c r="IMO78" s="242"/>
      <c r="IMP78" s="242"/>
      <c r="IMQ78" s="242"/>
      <c r="IMR78" s="242"/>
      <c r="IMS78" s="242"/>
      <c r="IMT78" s="242"/>
      <c r="IMU78" s="242"/>
      <c r="IMV78" s="242"/>
      <c r="IMW78" s="242"/>
      <c r="IMX78" s="242"/>
      <c r="IMY78" s="242"/>
      <c r="IMZ78" s="242"/>
      <c r="INA78" s="242"/>
      <c r="INB78" s="242"/>
      <c r="INC78" s="242"/>
      <c r="IND78" s="242"/>
      <c r="INE78" s="242"/>
      <c r="INF78" s="242"/>
      <c r="ING78" s="242"/>
      <c r="INH78" s="242"/>
      <c r="INI78" s="242"/>
      <c r="INJ78" s="242"/>
      <c r="INK78" s="242"/>
      <c r="INL78" s="242"/>
      <c r="INM78" s="242"/>
      <c r="INN78" s="242"/>
      <c r="INO78" s="242"/>
      <c r="INP78" s="242"/>
      <c r="INQ78" s="242"/>
      <c r="INR78" s="242"/>
      <c r="INS78" s="242"/>
      <c r="INT78" s="242"/>
      <c r="INU78" s="242"/>
      <c r="INV78" s="242"/>
      <c r="INW78" s="242"/>
      <c r="INX78" s="242"/>
      <c r="INY78" s="242"/>
      <c r="INZ78" s="242"/>
      <c r="IOA78" s="242"/>
      <c r="IOB78" s="242"/>
      <c r="IOC78" s="242"/>
      <c r="IOD78" s="242"/>
      <c r="IOE78" s="242"/>
      <c r="IOF78" s="242"/>
      <c r="IOG78" s="242"/>
      <c r="IOH78" s="242"/>
      <c r="IOI78" s="242"/>
      <c r="IOJ78" s="242"/>
      <c r="IOK78" s="242"/>
      <c r="IOL78" s="242"/>
      <c r="IOM78" s="242"/>
      <c r="ION78" s="242"/>
      <c r="IOO78" s="242"/>
      <c r="IOP78" s="242"/>
      <c r="IOQ78" s="242"/>
      <c r="IOR78" s="242"/>
      <c r="IOS78" s="242"/>
      <c r="IOT78" s="242"/>
      <c r="IOU78" s="242"/>
      <c r="IOV78" s="242"/>
      <c r="IOW78" s="242"/>
      <c r="IOX78" s="242"/>
      <c r="IOY78" s="242"/>
      <c r="IOZ78" s="242"/>
      <c r="IPA78" s="242"/>
      <c r="IPB78" s="242"/>
      <c r="IPC78" s="242"/>
      <c r="IPD78" s="242"/>
      <c r="IPE78" s="242"/>
      <c r="IPF78" s="242"/>
      <c r="IPG78" s="242"/>
      <c r="IPH78" s="242"/>
      <c r="IPI78" s="242"/>
      <c r="IPJ78" s="242"/>
      <c r="IPK78" s="242"/>
      <c r="IPL78" s="242"/>
      <c r="IPM78" s="242"/>
      <c r="IPN78" s="242"/>
      <c r="IPO78" s="242"/>
      <c r="IPP78" s="242"/>
      <c r="IPQ78" s="242"/>
      <c r="IPR78" s="242"/>
      <c r="IPS78" s="242"/>
      <c r="IPT78" s="242"/>
      <c r="IPU78" s="242"/>
      <c r="IPV78" s="242"/>
      <c r="IPW78" s="242"/>
      <c r="IPX78" s="242"/>
      <c r="IPY78" s="242"/>
      <c r="IPZ78" s="242"/>
      <c r="IQA78" s="242"/>
      <c r="IQB78" s="242"/>
      <c r="IQC78" s="242"/>
      <c r="IQD78" s="242"/>
      <c r="IQE78" s="242"/>
      <c r="IQF78" s="242"/>
      <c r="IQG78" s="242"/>
      <c r="IQH78" s="242"/>
      <c r="IQI78" s="242"/>
      <c r="IQJ78" s="242"/>
      <c r="IQK78" s="242"/>
      <c r="IQL78" s="242"/>
      <c r="IQM78" s="242"/>
      <c r="IQN78" s="242"/>
      <c r="IQO78" s="242"/>
      <c r="IQP78" s="242"/>
      <c r="IQQ78" s="242"/>
      <c r="IQR78" s="242"/>
      <c r="IQS78" s="242"/>
      <c r="IQT78" s="242"/>
      <c r="IQU78" s="242"/>
      <c r="IQV78" s="242"/>
      <c r="IQW78" s="242"/>
      <c r="IQX78" s="242"/>
      <c r="IQY78" s="242"/>
      <c r="IQZ78" s="242"/>
      <c r="IRA78" s="242"/>
      <c r="IRB78" s="242"/>
      <c r="IRC78" s="242"/>
      <c r="IRD78" s="242"/>
      <c r="IRE78" s="242"/>
      <c r="IRF78" s="242"/>
      <c r="IRG78" s="242"/>
      <c r="IRH78" s="242"/>
      <c r="IRI78" s="242"/>
      <c r="IRJ78" s="242"/>
      <c r="IRK78" s="242"/>
      <c r="IRL78" s="242"/>
      <c r="IRM78" s="242"/>
      <c r="IRN78" s="242"/>
      <c r="IRO78" s="242"/>
      <c r="IRP78" s="242"/>
      <c r="IRQ78" s="242"/>
      <c r="IRR78" s="242"/>
      <c r="IRS78" s="242"/>
      <c r="IRT78" s="242"/>
      <c r="IRU78" s="242"/>
      <c r="IRV78" s="242"/>
      <c r="IRW78" s="242"/>
      <c r="IRX78" s="242"/>
      <c r="IRY78" s="242"/>
      <c r="IRZ78" s="242"/>
      <c r="ISA78" s="242"/>
      <c r="ISB78" s="242"/>
      <c r="ISC78" s="242"/>
      <c r="ISD78" s="242"/>
      <c r="ISE78" s="242"/>
      <c r="ISF78" s="242"/>
      <c r="ISG78" s="242"/>
      <c r="ISH78" s="242"/>
      <c r="ISI78" s="242"/>
      <c r="ISJ78" s="242"/>
      <c r="ISK78" s="242"/>
      <c r="ISL78" s="242"/>
      <c r="ISM78" s="242"/>
      <c r="ISN78" s="242"/>
      <c r="ISO78" s="242"/>
      <c r="ISP78" s="242"/>
      <c r="ISQ78" s="242"/>
      <c r="ISR78" s="242"/>
      <c r="ISS78" s="242"/>
      <c r="IST78" s="242"/>
      <c r="ISU78" s="242"/>
      <c r="ISV78" s="242"/>
      <c r="ISW78" s="242"/>
      <c r="ISX78" s="242"/>
      <c r="ISY78" s="242"/>
      <c r="ISZ78" s="242"/>
      <c r="ITA78" s="242"/>
      <c r="ITB78" s="242"/>
      <c r="ITC78" s="242"/>
      <c r="ITD78" s="242"/>
      <c r="ITE78" s="242"/>
      <c r="ITF78" s="242"/>
      <c r="ITG78" s="242"/>
      <c r="ITH78" s="242"/>
      <c r="ITI78" s="242"/>
      <c r="ITJ78" s="242"/>
      <c r="ITK78" s="242"/>
      <c r="ITL78" s="242"/>
      <c r="ITM78" s="242"/>
      <c r="ITN78" s="242"/>
      <c r="ITO78" s="242"/>
      <c r="ITP78" s="242"/>
      <c r="ITQ78" s="242"/>
      <c r="ITR78" s="242"/>
      <c r="ITS78" s="242"/>
      <c r="ITT78" s="242"/>
      <c r="ITU78" s="242"/>
      <c r="ITV78" s="242"/>
      <c r="ITW78" s="242"/>
      <c r="ITX78" s="242"/>
      <c r="ITY78" s="242"/>
      <c r="ITZ78" s="242"/>
      <c r="IUA78" s="242"/>
      <c r="IUB78" s="242"/>
      <c r="IUC78" s="242"/>
      <c r="IUD78" s="242"/>
      <c r="IUE78" s="242"/>
      <c r="IUF78" s="242"/>
      <c r="IUG78" s="242"/>
      <c r="IUH78" s="242"/>
      <c r="IUI78" s="242"/>
      <c r="IUJ78" s="242"/>
      <c r="IUK78" s="242"/>
      <c r="IUL78" s="242"/>
      <c r="IUM78" s="242"/>
      <c r="IUN78" s="242"/>
      <c r="IUO78" s="242"/>
      <c r="IUP78" s="242"/>
      <c r="IUQ78" s="242"/>
      <c r="IUR78" s="242"/>
      <c r="IUS78" s="242"/>
      <c r="IUT78" s="242"/>
      <c r="IUU78" s="242"/>
      <c r="IUV78" s="242"/>
      <c r="IUW78" s="242"/>
      <c r="IUX78" s="242"/>
      <c r="IUY78" s="242"/>
      <c r="IUZ78" s="242"/>
      <c r="IVA78" s="242"/>
      <c r="IVB78" s="242"/>
      <c r="IVC78" s="242"/>
      <c r="IVD78" s="242"/>
      <c r="IVE78" s="242"/>
      <c r="IVF78" s="242"/>
      <c r="IVG78" s="242"/>
      <c r="IVH78" s="242"/>
      <c r="IVI78" s="242"/>
      <c r="IVJ78" s="242"/>
      <c r="IVK78" s="242"/>
      <c r="IVL78" s="242"/>
      <c r="IVM78" s="242"/>
      <c r="IVN78" s="242"/>
      <c r="IVO78" s="242"/>
      <c r="IVP78" s="242"/>
      <c r="IVQ78" s="242"/>
      <c r="IVR78" s="242"/>
      <c r="IVS78" s="242"/>
      <c r="IVT78" s="242"/>
      <c r="IVU78" s="242"/>
      <c r="IVV78" s="242"/>
      <c r="IVW78" s="242"/>
      <c r="IVX78" s="242"/>
      <c r="IVY78" s="242"/>
      <c r="IVZ78" s="242"/>
      <c r="IWA78" s="242"/>
      <c r="IWB78" s="242"/>
      <c r="IWC78" s="242"/>
      <c r="IWD78" s="242"/>
      <c r="IWE78" s="242"/>
      <c r="IWF78" s="242"/>
      <c r="IWG78" s="242"/>
      <c r="IWH78" s="242"/>
      <c r="IWI78" s="242"/>
      <c r="IWJ78" s="242"/>
      <c r="IWK78" s="242"/>
      <c r="IWL78" s="242"/>
      <c r="IWM78" s="242"/>
      <c r="IWN78" s="242"/>
      <c r="IWO78" s="242"/>
      <c r="IWP78" s="242"/>
      <c r="IWQ78" s="242"/>
      <c r="IWR78" s="242"/>
      <c r="IWS78" s="242"/>
      <c r="IWT78" s="242"/>
      <c r="IWU78" s="242"/>
      <c r="IWV78" s="242"/>
      <c r="IWW78" s="242"/>
      <c r="IWX78" s="242"/>
      <c r="IWY78" s="242"/>
      <c r="IWZ78" s="242"/>
      <c r="IXA78" s="242"/>
      <c r="IXB78" s="242"/>
      <c r="IXC78" s="242"/>
      <c r="IXD78" s="242"/>
      <c r="IXE78" s="242"/>
      <c r="IXF78" s="242"/>
      <c r="IXG78" s="242"/>
      <c r="IXH78" s="242"/>
      <c r="IXI78" s="242"/>
      <c r="IXJ78" s="242"/>
      <c r="IXK78" s="242"/>
      <c r="IXL78" s="242"/>
      <c r="IXM78" s="242"/>
      <c r="IXN78" s="242"/>
      <c r="IXO78" s="242"/>
      <c r="IXP78" s="242"/>
      <c r="IXQ78" s="242"/>
      <c r="IXR78" s="242"/>
      <c r="IXS78" s="242"/>
      <c r="IXT78" s="242"/>
      <c r="IXU78" s="242"/>
      <c r="IXV78" s="242"/>
      <c r="IXW78" s="242"/>
      <c r="IXX78" s="242"/>
      <c r="IXY78" s="242"/>
      <c r="IXZ78" s="242"/>
      <c r="IYA78" s="242"/>
      <c r="IYB78" s="242"/>
      <c r="IYC78" s="242"/>
      <c r="IYD78" s="242"/>
      <c r="IYE78" s="242"/>
      <c r="IYF78" s="242"/>
      <c r="IYG78" s="242"/>
      <c r="IYH78" s="242"/>
      <c r="IYI78" s="242"/>
      <c r="IYJ78" s="242"/>
      <c r="IYK78" s="242"/>
      <c r="IYL78" s="242"/>
      <c r="IYM78" s="242"/>
      <c r="IYN78" s="242"/>
      <c r="IYO78" s="242"/>
      <c r="IYP78" s="242"/>
      <c r="IYQ78" s="242"/>
      <c r="IYR78" s="242"/>
      <c r="IYS78" s="242"/>
      <c r="IYT78" s="242"/>
      <c r="IYU78" s="242"/>
      <c r="IYV78" s="242"/>
      <c r="IYW78" s="242"/>
      <c r="IYX78" s="242"/>
      <c r="IYY78" s="242"/>
      <c r="IYZ78" s="242"/>
      <c r="IZA78" s="242"/>
      <c r="IZB78" s="242"/>
      <c r="IZC78" s="242"/>
      <c r="IZD78" s="242"/>
      <c r="IZE78" s="242"/>
      <c r="IZF78" s="242"/>
      <c r="IZG78" s="242"/>
      <c r="IZH78" s="242"/>
      <c r="IZI78" s="242"/>
      <c r="IZJ78" s="242"/>
      <c r="IZK78" s="242"/>
      <c r="IZL78" s="242"/>
      <c r="IZM78" s="242"/>
      <c r="IZN78" s="242"/>
      <c r="IZO78" s="242"/>
      <c r="IZP78" s="242"/>
      <c r="IZQ78" s="242"/>
      <c r="IZR78" s="242"/>
      <c r="IZS78" s="242"/>
      <c r="IZT78" s="242"/>
      <c r="IZU78" s="242"/>
      <c r="IZV78" s="242"/>
      <c r="IZW78" s="242"/>
      <c r="IZX78" s="242"/>
      <c r="IZY78" s="242"/>
      <c r="IZZ78" s="242"/>
      <c r="JAA78" s="242"/>
      <c r="JAB78" s="242"/>
      <c r="JAC78" s="242"/>
      <c r="JAD78" s="242"/>
      <c r="JAE78" s="242"/>
      <c r="JAF78" s="242"/>
      <c r="JAG78" s="242"/>
      <c r="JAH78" s="242"/>
      <c r="JAI78" s="242"/>
      <c r="JAJ78" s="242"/>
      <c r="JAK78" s="242"/>
      <c r="JAL78" s="242"/>
      <c r="JAM78" s="242"/>
      <c r="JAN78" s="242"/>
      <c r="JAO78" s="242"/>
      <c r="JAP78" s="242"/>
      <c r="JAQ78" s="242"/>
      <c r="JAR78" s="242"/>
      <c r="JAS78" s="242"/>
      <c r="JAT78" s="242"/>
      <c r="JAU78" s="242"/>
      <c r="JAV78" s="242"/>
      <c r="JAW78" s="242"/>
      <c r="JAX78" s="242"/>
      <c r="JAY78" s="242"/>
      <c r="JAZ78" s="242"/>
      <c r="JBA78" s="242"/>
      <c r="JBB78" s="242"/>
      <c r="JBC78" s="242"/>
      <c r="JBD78" s="242"/>
      <c r="JBE78" s="242"/>
      <c r="JBF78" s="242"/>
      <c r="JBG78" s="242"/>
      <c r="JBH78" s="242"/>
      <c r="JBI78" s="242"/>
      <c r="JBJ78" s="242"/>
      <c r="JBK78" s="242"/>
      <c r="JBL78" s="242"/>
      <c r="JBM78" s="242"/>
      <c r="JBN78" s="242"/>
      <c r="JBO78" s="242"/>
      <c r="JBP78" s="242"/>
      <c r="JBQ78" s="242"/>
      <c r="JBR78" s="242"/>
      <c r="JBS78" s="242"/>
      <c r="JBT78" s="242"/>
      <c r="JBU78" s="242"/>
      <c r="JBV78" s="242"/>
      <c r="JBW78" s="242"/>
      <c r="JBX78" s="242"/>
      <c r="JBY78" s="242"/>
      <c r="JBZ78" s="242"/>
      <c r="JCA78" s="242"/>
      <c r="JCB78" s="242"/>
      <c r="JCC78" s="242"/>
      <c r="JCD78" s="242"/>
      <c r="JCE78" s="242"/>
      <c r="JCF78" s="242"/>
      <c r="JCG78" s="242"/>
      <c r="JCH78" s="242"/>
      <c r="JCI78" s="242"/>
      <c r="JCJ78" s="242"/>
      <c r="JCK78" s="242"/>
      <c r="JCL78" s="242"/>
      <c r="JCM78" s="242"/>
      <c r="JCN78" s="242"/>
      <c r="JCO78" s="242"/>
      <c r="JCP78" s="242"/>
      <c r="JCQ78" s="242"/>
      <c r="JCR78" s="242"/>
      <c r="JCS78" s="242"/>
      <c r="JCT78" s="242"/>
      <c r="JCU78" s="242"/>
      <c r="JCV78" s="242"/>
      <c r="JCW78" s="242"/>
      <c r="JCX78" s="242"/>
      <c r="JCY78" s="242"/>
      <c r="JCZ78" s="242"/>
      <c r="JDA78" s="242"/>
      <c r="JDB78" s="242"/>
      <c r="JDC78" s="242"/>
      <c r="JDD78" s="242"/>
      <c r="JDE78" s="242"/>
      <c r="JDF78" s="242"/>
      <c r="JDG78" s="242"/>
      <c r="JDH78" s="242"/>
      <c r="JDI78" s="242"/>
      <c r="JDJ78" s="242"/>
      <c r="JDK78" s="242"/>
      <c r="JDL78" s="242"/>
      <c r="JDM78" s="242"/>
      <c r="JDN78" s="242"/>
      <c r="JDO78" s="242"/>
      <c r="JDP78" s="242"/>
      <c r="JDQ78" s="242"/>
      <c r="JDR78" s="242"/>
      <c r="JDS78" s="242"/>
      <c r="JDT78" s="242"/>
      <c r="JDU78" s="242"/>
      <c r="JDV78" s="242"/>
      <c r="JDW78" s="242"/>
      <c r="JDX78" s="242"/>
      <c r="JDY78" s="242"/>
      <c r="JDZ78" s="242"/>
      <c r="JEA78" s="242"/>
      <c r="JEB78" s="242"/>
      <c r="JEC78" s="242"/>
      <c r="JED78" s="242"/>
      <c r="JEE78" s="242"/>
      <c r="JEF78" s="242"/>
      <c r="JEG78" s="242"/>
      <c r="JEH78" s="242"/>
      <c r="JEI78" s="242"/>
      <c r="JEJ78" s="242"/>
      <c r="JEK78" s="242"/>
      <c r="JEL78" s="242"/>
      <c r="JEM78" s="242"/>
      <c r="JEN78" s="242"/>
      <c r="JEO78" s="242"/>
      <c r="JEP78" s="242"/>
      <c r="JEQ78" s="242"/>
      <c r="JER78" s="242"/>
      <c r="JES78" s="242"/>
      <c r="JET78" s="242"/>
      <c r="JEU78" s="242"/>
      <c r="JEV78" s="242"/>
      <c r="JEW78" s="242"/>
      <c r="JEX78" s="242"/>
      <c r="JEY78" s="242"/>
      <c r="JEZ78" s="242"/>
      <c r="JFA78" s="242"/>
      <c r="JFB78" s="242"/>
      <c r="JFC78" s="242"/>
      <c r="JFD78" s="242"/>
      <c r="JFE78" s="242"/>
      <c r="JFF78" s="242"/>
      <c r="JFG78" s="242"/>
      <c r="JFH78" s="242"/>
      <c r="JFI78" s="242"/>
      <c r="JFJ78" s="242"/>
      <c r="JFK78" s="242"/>
      <c r="JFL78" s="242"/>
      <c r="JFM78" s="242"/>
      <c r="JFN78" s="242"/>
      <c r="JFO78" s="242"/>
      <c r="JFP78" s="242"/>
      <c r="JFQ78" s="242"/>
      <c r="JFR78" s="242"/>
      <c r="JFS78" s="242"/>
      <c r="JFT78" s="242"/>
      <c r="JFU78" s="242"/>
      <c r="JFV78" s="242"/>
      <c r="JFW78" s="242"/>
      <c r="JFX78" s="242"/>
      <c r="JFY78" s="242"/>
      <c r="JFZ78" s="242"/>
      <c r="JGA78" s="242"/>
      <c r="JGB78" s="242"/>
      <c r="JGC78" s="242"/>
      <c r="JGD78" s="242"/>
      <c r="JGE78" s="242"/>
      <c r="JGF78" s="242"/>
      <c r="JGG78" s="242"/>
      <c r="JGH78" s="242"/>
      <c r="JGI78" s="242"/>
      <c r="JGJ78" s="242"/>
      <c r="JGK78" s="242"/>
      <c r="JGL78" s="242"/>
      <c r="JGM78" s="242"/>
      <c r="JGN78" s="242"/>
      <c r="JGO78" s="242"/>
      <c r="JGP78" s="242"/>
      <c r="JGQ78" s="242"/>
      <c r="JGR78" s="242"/>
      <c r="JGS78" s="242"/>
      <c r="JGT78" s="242"/>
      <c r="JGU78" s="242"/>
      <c r="JGV78" s="242"/>
      <c r="JGW78" s="242"/>
      <c r="JGX78" s="242"/>
      <c r="JGY78" s="242"/>
      <c r="JGZ78" s="242"/>
      <c r="JHA78" s="242"/>
      <c r="JHB78" s="242"/>
      <c r="JHC78" s="242"/>
      <c r="JHD78" s="242"/>
      <c r="JHE78" s="242"/>
      <c r="JHF78" s="242"/>
      <c r="JHG78" s="242"/>
      <c r="JHH78" s="242"/>
      <c r="JHI78" s="242"/>
      <c r="JHJ78" s="242"/>
      <c r="JHK78" s="242"/>
      <c r="JHL78" s="242"/>
      <c r="JHM78" s="242"/>
      <c r="JHN78" s="242"/>
      <c r="JHO78" s="242"/>
      <c r="JHP78" s="242"/>
      <c r="JHQ78" s="242"/>
      <c r="JHR78" s="242"/>
      <c r="JHS78" s="242"/>
      <c r="JHT78" s="242"/>
      <c r="JHU78" s="242"/>
      <c r="JHV78" s="242"/>
      <c r="JHW78" s="242"/>
      <c r="JHX78" s="242"/>
      <c r="JHY78" s="242"/>
      <c r="JHZ78" s="242"/>
      <c r="JIA78" s="242"/>
      <c r="JIB78" s="242"/>
      <c r="JIC78" s="242"/>
      <c r="JID78" s="242"/>
      <c r="JIE78" s="242"/>
      <c r="JIF78" s="242"/>
      <c r="JIG78" s="242"/>
      <c r="JIH78" s="242"/>
      <c r="JII78" s="242"/>
      <c r="JIJ78" s="242"/>
      <c r="JIK78" s="242"/>
      <c r="JIL78" s="242"/>
      <c r="JIM78" s="242"/>
      <c r="JIN78" s="242"/>
      <c r="JIO78" s="242"/>
      <c r="JIP78" s="242"/>
      <c r="JIQ78" s="242"/>
      <c r="JIR78" s="242"/>
      <c r="JIS78" s="242"/>
      <c r="JIT78" s="242"/>
      <c r="JIU78" s="242"/>
      <c r="JIV78" s="242"/>
      <c r="JIW78" s="242"/>
      <c r="JIX78" s="242"/>
      <c r="JIY78" s="242"/>
      <c r="JIZ78" s="242"/>
      <c r="JJA78" s="242"/>
      <c r="JJB78" s="242"/>
      <c r="JJC78" s="242"/>
      <c r="JJD78" s="242"/>
      <c r="JJE78" s="242"/>
      <c r="JJF78" s="242"/>
      <c r="JJG78" s="242"/>
      <c r="JJH78" s="242"/>
      <c r="JJI78" s="242"/>
      <c r="JJJ78" s="242"/>
      <c r="JJK78" s="242"/>
      <c r="JJL78" s="242"/>
      <c r="JJM78" s="242"/>
      <c r="JJN78" s="242"/>
      <c r="JJO78" s="242"/>
      <c r="JJP78" s="242"/>
      <c r="JJQ78" s="242"/>
      <c r="JJR78" s="242"/>
      <c r="JJS78" s="242"/>
      <c r="JJT78" s="242"/>
      <c r="JJU78" s="242"/>
      <c r="JJV78" s="242"/>
      <c r="JJW78" s="242"/>
      <c r="JJX78" s="242"/>
      <c r="JJY78" s="242"/>
      <c r="JJZ78" s="242"/>
      <c r="JKA78" s="242"/>
      <c r="JKB78" s="242"/>
      <c r="JKC78" s="242"/>
      <c r="JKD78" s="242"/>
      <c r="JKE78" s="242"/>
      <c r="JKF78" s="242"/>
      <c r="JKG78" s="242"/>
      <c r="JKH78" s="242"/>
      <c r="JKI78" s="242"/>
      <c r="JKJ78" s="242"/>
      <c r="JKK78" s="242"/>
      <c r="JKL78" s="242"/>
      <c r="JKM78" s="242"/>
      <c r="JKN78" s="242"/>
      <c r="JKO78" s="242"/>
      <c r="JKP78" s="242"/>
      <c r="JKQ78" s="242"/>
      <c r="JKR78" s="242"/>
      <c r="JKS78" s="242"/>
      <c r="JKT78" s="242"/>
      <c r="JKU78" s="242"/>
      <c r="JKV78" s="242"/>
      <c r="JKW78" s="242"/>
      <c r="JKX78" s="242"/>
      <c r="JKY78" s="242"/>
      <c r="JKZ78" s="242"/>
      <c r="JLA78" s="242"/>
      <c r="JLB78" s="242"/>
      <c r="JLC78" s="242"/>
      <c r="JLD78" s="242"/>
      <c r="JLE78" s="242"/>
      <c r="JLF78" s="242"/>
      <c r="JLG78" s="242"/>
      <c r="JLH78" s="242"/>
      <c r="JLI78" s="242"/>
      <c r="JLJ78" s="242"/>
      <c r="JLK78" s="242"/>
      <c r="JLL78" s="242"/>
      <c r="JLM78" s="242"/>
      <c r="JLN78" s="242"/>
      <c r="JLO78" s="242"/>
      <c r="JLP78" s="242"/>
      <c r="JLQ78" s="242"/>
      <c r="JLR78" s="242"/>
      <c r="JLS78" s="242"/>
      <c r="JLT78" s="242"/>
      <c r="JLU78" s="242"/>
      <c r="JLV78" s="242"/>
      <c r="JLW78" s="242"/>
      <c r="JLX78" s="242"/>
      <c r="JLY78" s="242"/>
      <c r="JLZ78" s="242"/>
      <c r="JMA78" s="242"/>
      <c r="JMB78" s="242"/>
      <c r="JMC78" s="242"/>
      <c r="JMD78" s="242"/>
      <c r="JME78" s="242"/>
      <c r="JMF78" s="242"/>
      <c r="JMG78" s="242"/>
      <c r="JMH78" s="242"/>
      <c r="JMI78" s="242"/>
      <c r="JMJ78" s="242"/>
      <c r="JMK78" s="242"/>
      <c r="JML78" s="242"/>
      <c r="JMM78" s="242"/>
      <c r="JMN78" s="242"/>
      <c r="JMO78" s="242"/>
      <c r="JMP78" s="242"/>
      <c r="JMQ78" s="242"/>
      <c r="JMR78" s="242"/>
      <c r="JMS78" s="242"/>
      <c r="JMT78" s="242"/>
      <c r="JMU78" s="242"/>
      <c r="JMV78" s="242"/>
      <c r="JMW78" s="242"/>
      <c r="JMX78" s="242"/>
      <c r="JMY78" s="242"/>
      <c r="JMZ78" s="242"/>
      <c r="JNA78" s="242"/>
      <c r="JNB78" s="242"/>
      <c r="JNC78" s="242"/>
      <c r="JND78" s="242"/>
      <c r="JNE78" s="242"/>
      <c r="JNF78" s="242"/>
      <c r="JNG78" s="242"/>
      <c r="JNH78" s="242"/>
      <c r="JNI78" s="242"/>
      <c r="JNJ78" s="242"/>
      <c r="JNK78" s="242"/>
      <c r="JNL78" s="242"/>
      <c r="JNM78" s="242"/>
      <c r="JNN78" s="242"/>
      <c r="JNO78" s="242"/>
      <c r="JNP78" s="242"/>
      <c r="JNQ78" s="242"/>
      <c r="JNR78" s="242"/>
      <c r="JNS78" s="242"/>
      <c r="JNT78" s="242"/>
      <c r="JNU78" s="242"/>
      <c r="JNV78" s="242"/>
      <c r="JNW78" s="242"/>
      <c r="JNX78" s="242"/>
      <c r="JNY78" s="242"/>
      <c r="JNZ78" s="242"/>
      <c r="JOA78" s="242"/>
      <c r="JOB78" s="242"/>
      <c r="JOC78" s="242"/>
      <c r="JOD78" s="242"/>
      <c r="JOE78" s="242"/>
      <c r="JOF78" s="242"/>
      <c r="JOG78" s="242"/>
      <c r="JOH78" s="242"/>
      <c r="JOI78" s="242"/>
      <c r="JOJ78" s="242"/>
      <c r="JOK78" s="242"/>
      <c r="JOL78" s="242"/>
      <c r="JOM78" s="242"/>
      <c r="JON78" s="242"/>
      <c r="JOO78" s="242"/>
      <c r="JOP78" s="242"/>
      <c r="JOQ78" s="242"/>
      <c r="JOR78" s="242"/>
      <c r="JOS78" s="242"/>
      <c r="JOT78" s="242"/>
      <c r="JOU78" s="242"/>
      <c r="JOV78" s="242"/>
      <c r="JOW78" s="242"/>
      <c r="JOX78" s="242"/>
      <c r="JOY78" s="242"/>
      <c r="JOZ78" s="242"/>
      <c r="JPA78" s="242"/>
      <c r="JPB78" s="242"/>
      <c r="JPC78" s="242"/>
      <c r="JPD78" s="242"/>
      <c r="JPE78" s="242"/>
      <c r="JPF78" s="242"/>
      <c r="JPG78" s="242"/>
      <c r="JPH78" s="242"/>
      <c r="JPI78" s="242"/>
      <c r="JPJ78" s="242"/>
      <c r="JPK78" s="242"/>
      <c r="JPL78" s="242"/>
      <c r="JPM78" s="242"/>
      <c r="JPN78" s="242"/>
      <c r="JPO78" s="242"/>
      <c r="JPP78" s="242"/>
      <c r="JPQ78" s="242"/>
      <c r="JPR78" s="242"/>
      <c r="JPS78" s="242"/>
      <c r="JPT78" s="242"/>
      <c r="JPU78" s="242"/>
      <c r="JPV78" s="242"/>
      <c r="JPW78" s="242"/>
      <c r="JPX78" s="242"/>
      <c r="JPY78" s="242"/>
      <c r="JPZ78" s="242"/>
      <c r="JQA78" s="242"/>
      <c r="JQB78" s="242"/>
      <c r="JQC78" s="242"/>
      <c r="JQD78" s="242"/>
      <c r="JQE78" s="242"/>
      <c r="JQF78" s="242"/>
      <c r="JQG78" s="242"/>
      <c r="JQH78" s="242"/>
      <c r="JQI78" s="242"/>
      <c r="JQJ78" s="242"/>
      <c r="JQK78" s="242"/>
      <c r="JQL78" s="242"/>
      <c r="JQM78" s="242"/>
      <c r="JQN78" s="242"/>
      <c r="JQO78" s="242"/>
      <c r="JQP78" s="242"/>
      <c r="JQQ78" s="242"/>
      <c r="JQR78" s="242"/>
      <c r="JQS78" s="242"/>
      <c r="JQT78" s="242"/>
      <c r="JQU78" s="242"/>
      <c r="JQV78" s="242"/>
      <c r="JQW78" s="242"/>
      <c r="JQX78" s="242"/>
      <c r="JQY78" s="242"/>
      <c r="JQZ78" s="242"/>
      <c r="JRA78" s="242"/>
      <c r="JRB78" s="242"/>
      <c r="JRC78" s="242"/>
      <c r="JRD78" s="242"/>
      <c r="JRE78" s="242"/>
      <c r="JRF78" s="242"/>
      <c r="JRG78" s="242"/>
      <c r="JRH78" s="242"/>
      <c r="JRI78" s="242"/>
      <c r="JRJ78" s="242"/>
      <c r="JRK78" s="242"/>
      <c r="JRL78" s="242"/>
      <c r="JRM78" s="242"/>
      <c r="JRN78" s="242"/>
      <c r="JRO78" s="242"/>
      <c r="JRP78" s="242"/>
      <c r="JRQ78" s="242"/>
      <c r="JRR78" s="242"/>
      <c r="JRS78" s="242"/>
      <c r="JRT78" s="242"/>
      <c r="JRU78" s="242"/>
      <c r="JRV78" s="242"/>
      <c r="JRW78" s="242"/>
      <c r="JRX78" s="242"/>
      <c r="JRY78" s="242"/>
      <c r="JRZ78" s="242"/>
      <c r="JSA78" s="242"/>
      <c r="JSB78" s="242"/>
      <c r="JSC78" s="242"/>
      <c r="JSD78" s="242"/>
      <c r="JSE78" s="242"/>
      <c r="JSF78" s="242"/>
      <c r="JSG78" s="242"/>
      <c r="JSH78" s="242"/>
      <c r="JSI78" s="242"/>
      <c r="JSJ78" s="242"/>
      <c r="JSK78" s="242"/>
      <c r="JSL78" s="242"/>
      <c r="JSM78" s="242"/>
      <c r="JSN78" s="242"/>
      <c r="JSO78" s="242"/>
      <c r="JSP78" s="242"/>
      <c r="JSQ78" s="242"/>
      <c r="JSR78" s="242"/>
      <c r="JSS78" s="242"/>
      <c r="JST78" s="242"/>
      <c r="JSU78" s="242"/>
      <c r="JSV78" s="242"/>
      <c r="JSW78" s="242"/>
      <c r="JSX78" s="242"/>
      <c r="JSY78" s="242"/>
      <c r="JSZ78" s="242"/>
      <c r="JTA78" s="242"/>
      <c r="JTB78" s="242"/>
      <c r="JTC78" s="242"/>
      <c r="JTD78" s="242"/>
      <c r="JTE78" s="242"/>
      <c r="JTF78" s="242"/>
      <c r="JTG78" s="242"/>
      <c r="JTH78" s="242"/>
      <c r="JTI78" s="242"/>
      <c r="JTJ78" s="242"/>
      <c r="JTK78" s="242"/>
      <c r="JTL78" s="242"/>
      <c r="JTM78" s="242"/>
      <c r="JTN78" s="242"/>
      <c r="JTO78" s="242"/>
      <c r="JTP78" s="242"/>
      <c r="JTQ78" s="242"/>
      <c r="JTR78" s="242"/>
      <c r="JTS78" s="242"/>
      <c r="JTT78" s="242"/>
      <c r="JTU78" s="242"/>
      <c r="JTV78" s="242"/>
      <c r="JTW78" s="242"/>
      <c r="JTX78" s="242"/>
      <c r="JTY78" s="242"/>
      <c r="JTZ78" s="242"/>
      <c r="JUA78" s="242"/>
      <c r="JUB78" s="242"/>
      <c r="JUC78" s="242"/>
      <c r="JUD78" s="242"/>
      <c r="JUE78" s="242"/>
      <c r="JUF78" s="242"/>
      <c r="JUG78" s="242"/>
      <c r="JUH78" s="242"/>
      <c r="JUI78" s="242"/>
      <c r="JUJ78" s="242"/>
      <c r="JUK78" s="242"/>
      <c r="JUL78" s="242"/>
      <c r="JUM78" s="242"/>
      <c r="JUN78" s="242"/>
      <c r="JUO78" s="242"/>
      <c r="JUP78" s="242"/>
      <c r="JUQ78" s="242"/>
      <c r="JUR78" s="242"/>
      <c r="JUS78" s="242"/>
      <c r="JUT78" s="242"/>
      <c r="JUU78" s="242"/>
      <c r="JUV78" s="242"/>
      <c r="JUW78" s="242"/>
      <c r="JUX78" s="242"/>
      <c r="JUY78" s="242"/>
      <c r="JUZ78" s="242"/>
      <c r="JVA78" s="242"/>
      <c r="JVB78" s="242"/>
      <c r="JVC78" s="242"/>
      <c r="JVD78" s="242"/>
      <c r="JVE78" s="242"/>
      <c r="JVF78" s="242"/>
      <c r="JVG78" s="242"/>
      <c r="JVH78" s="242"/>
      <c r="JVI78" s="242"/>
      <c r="JVJ78" s="242"/>
      <c r="JVK78" s="242"/>
      <c r="JVL78" s="242"/>
      <c r="JVM78" s="242"/>
      <c r="JVN78" s="242"/>
      <c r="JVO78" s="242"/>
      <c r="JVP78" s="242"/>
      <c r="JVQ78" s="242"/>
      <c r="JVR78" s="242"/>
      <c r="JVS78" s="242"/>
      <c r="JVT78" s="242"/>
      <c r="JVU78" s="242"/>
      <c r="JVV78" s="242"/>
      <c r="JVW78" s="242"/>
      <c r="JVX78" s="242"/>
      <c r="JVY78" s="242"/>
      <c r="JVZ78" s="242"/>
      <c r="JWA78" s="242"/>
      <c r="JWB78" s="242"/>
      <c r="JWC78" s="242"/>
      <c r="JWD78" s="242"/>
      <c r="JWE78" s="242"/>
      <c r="JWF78" s="242"/>
      <c r="JWG78" s="242"/>
      <c r="JWH78" s="242"/>
      <c r="JWI78" s="242"/>
      <c r="JWJ78" s="242"/>
      <c r="JWK78" s="242"/>
      <c r="JWL78" s="242"/>
      <c r="JWM78" s="242"/>
      <c r="JWN78" s="242"/>
      <c r="JWO78" s="242"/>
      <c r="JWP78" s="242"/>
      <c r="JWQ78" s="242"/>
      <c r="JWR78" s="242"/>
      <c r="JWS78" s="242"/>
      <c r="JWT78" s="242"/>
      <c r="JWU78" s="242"/>
      <c r="JWV78" s="242"/>
      <c r="JWW78" s="242"/>
      <c r="JWX78" s="242"/>
      <c r="JWY78" s="242"/>
      <c r="JWZ78" s="242"/>
      <c r="JXA78" s="242"/>
      <c r="JXB78" s="242"/>
      <c r="JXC78" s="242"/>
      <c r="JXD78" s="242"/>
      <c r="JXE78" s="242"/>
      <c r="JXF78" s="242"/>
      <c r="JXG78" s="242"/>
      <c r="JXH78" s="242"/>
      <c r="JXI78" s="242"/>
      <c r="JXJ78" s="242"/>
      <c r="JXK78" s="242"/>
      <c r="JXL78" s="242"/>
      <c r="JXM78" s="242"/>
      <c r="JXN78" s="242"/>
      <c r="JXO78" s="242"/>
      <c r="JXP78" s="242"/>
      <c r="JXQ78" s="242"/>
      <c r="JXR78" s="242"/>
      <c r="JXS78" s="242"/>
      <c r="JXT78" s="242"/>
      <c r="JXU78" s="242"/>
      <c r="JXV78" s="242"/>
      <c r="JXW78" s="242"/>
      <c r="JXX78" s="242"/>
      <c r="JXY78" s="242"/>
      <c r="JXZ78" s="242"/>
      <c r="JYA78" s="242"/>
      <c r="JYB78" s="242"/>
      <c r="JYC78" s="242"/>
      <c r="JYD78" s="242"/>
      <c r="JYE78" s="242"/>
      <c r="JYF78" s="242"/>
      <c r="JYG78" s="242"/>
      <c r="JYH78" s="242"/>
      <c r="JYI78" s="242"/>
      <c r="JYJ78" s="242"/>
      <c r="JYK78" s="242"/>
      <c r="JYL78" s="242"/>
      <c r="JYM78" s="242"/>
      <c r="JYN78" s="242"/>
      <c r="JYO78" s="242"/>
      <c r="JYP78" s="242"/>
      <c r="JYQ78" s="242"/>
      <c r="JYR78" s="242"/>
      <c r="JYS78" s="242"/>
      <c r="JYT78" s="242"/>
      <c r="JYU78" s="242"/>
      <c r="JYV78" s="242"/>
      <c r="JYW78" s="242"/>
      <c r="JYX78" s="242"/>
      <c r="JYY78" s="242"/>
      <c r="JYZ78" s="242"/>
      <c r="JZA78" s="242"/>
      <c r="JZB78" s="242"/>
      <c r="JZC78" s="242"/>
      <c r="JZD78" s="242"/>
      <c r="JZE78" s="242"/>
      <c r="JZF78" s="242"/>
      <c r="JZG78" s="242"/>
      <c r="JZH78" s="242"/>
      <c r="JZI78" s="242"/>
      <c r="JZJ78" s="242"/>
      <c r="JZK78" s="242"/>
      <c r="JZL78" s="242"/>
      <c r="JZM78" s="242"/>
      <c r="JZN78" s="242"/>
      <c r="JZO78" s="242"/>
      <c r="JZP78" s="242"/>
      <c r="JZQ78" s="242"/>
      <c r="JZR78" s="242"/>
      <c r="JZS78" s="242"/>
      <c r="JZT78" s="242"/>
      <c r="JZU78" s="242"/>
      <c r="JZV78" s="242"/>
      <c r="JZW78" s="242"/>
      <c r="JZX78" s="242"/>
      <c r="JZY78" s="242"/>
      <c r="JZZ78" s="242"/>
      <c r="KAA78" s="242"/>
      <c r="KAB78" s="242"/>
      <c r="KAC78" s="242"/>
      <c r="KAD78" s="242"/>
      <c r="KAE78" s="242"/>
      <c r="KAF78" s="242"/>
      <c r="KAG78" s="242"/>
      <c r="KAH78" s="242"/>
      <c r="KAI78" s="242"/>
      <c r="KAJ78" s="242"/>
      <c r="KAK78" s="242"/>
      <c r="KAL78" s="242"/>
      <c r="KAM78" s="242"/>
      <c r="KAN78" s="242"/>
      <c r="KAO78" s="242"/>
      <c r="KAP78" s="242"/>
      <c r="KAQ78" s="242"/>
      <c r="KAR78" s="242"/>
      <c r="KAS78" s="242"/>
      <c r="KAT78" s="242"/>
      <c r="KAU78" s="242"/>
      <c r="KAV78" s="242"/>
      <c r="KAW78" s="242"/>
      <c r="KAX78" s="242"/>
      <c r="KAY78" s="242"/>
      <c r="KAZ78" s="242"/>
      <c r="KBA78" s="242"/>
      <c r="KBB78" s="242"/>
      <c r="KBC78" s="242"/>
      <c r="KBD78" s="242"/>
      <c r="KBE78" s="242"/>
      <c r="KBF78" s="242"/>
      <c r="KBG78" s="242"/>
      <c r="KBH78" s="242"/>
      <c r="KBI78" s="242"/>
      <c r="KBJ78" s="242"/>
      <c r="KBK78" s="242"/>
      <c r="KBL78" s="242"/>
      <c r="KBM78" s="242"/>
      <c r="KBN78" s="242"/>
      <c r="KBO78" s="242"/>
      <c r="KBP78" s="242"/>
      <c r="KBQ78" s="242"/>
      <c r="KBR78" s="242"/>
      <c r="KBS78" s="242"/>
      <c r="KBT78" s="242"/>
      <c r="KBU78" s="242"/>
      <c r="KBV78" s="242"/>
      <c r="KBW78" s="242"/>
      <c r="KBX78" s="242"/>
      <c r="KBY78" s="242"/>
      <c r="KBZ78" s="242"/>
      <c r="KCA78" s="242"/>
      <c r="KCB78" s="242"/>
      <c r="KCC78" s="242"/>
      <c r="KCD78" s="242"/>
      <c r="KCE78" s="242"/>
      <c r="KCF78" s="242"/>
      <c r="KCG78" s="242"/>
      <c r="KCH78" s="242"/>
      <c r="KCI78" s="242"/>
      <c r="KCJ78" s="242"/>
      <c r="KCK78" s="242"/>
      <c r="KCL78" s="242"/>
      <c r="KCM78" s="242"/>
      <c r="KCN78" s="242"/>
      <c r="KCO78" s="242"/>
      <c r="KCP78" s="242"/>
      <c r="KCQ78" s="242"/>
      <c r="KCR78" s="242"/>
      <c r="KCS78" s="242"/>
      <c r="KCT78" s="242"/>
      <c r="KCU78" s="242"/>
      <c r="KCV78" s="242"/>
      <c r="KCW78" s="242"/>
      <c r="KCX78" s="242"/>
      <c r="KCY78" s="242"/>
      <c r="KCZ78" s="242"/>
      <c r="KDA78" s="242"/>
      <c r="KDB78" s="242"/>
      <c r="KDC78" s="242"/>
      <c r="KDD78" s="242"/>
      <c r="KDE78" s="242"/>
      <c r="KDF78" s="242"/>
      <c r="KDG78" s="242"/>
      <c r="KDH78" s="242"/>
      <c r="KDI78" s="242"/>
      <c r="KDJ78" s="242"/>
      <c r="KDK78" s="242"/>
      <c r="KDL78" s="242"/>
      <c r="KDM78" s="242"/>
      <c r="KDN78" s="242"/>
      <c r="KDO78" s="242"/>
      <c r="KDP78" s="242"/>
      <c r="KDQ78" s="242"/>
      <c r="KDR78" s="242"/>
      <c r="KDS78" s="242"/>
      <c r="KDT78" s="242"/>
      <c r="KDU78" s="242"/>
      <c r="KDV78" s="242"/>
      <c r="KDW78" s="242"/>
      <c r="KDX78" s="242"/>
      <c r="KDY78" s="242"/>
      <c r="KDZ78" s="242"/>
      <c r="KEA78" s="242"/>
      <c r="KEB78" s="242"/>
      <c r="KEC78" s="242"/>
      <c r="KED78" s="242"/>
      <c r="KEE78" s="242"/>
      <c r="KEF78" s="242"/>
      <c r="KEG78" s="242"/>
      <c r="KEH78" s="242"/>
      <c r="KEI78" s="242"/>
      <c r="KEJ78" s="242"/>
      <c r="KEK78" s="242"/>
      <c r="KEL78" s="242"/>
      <c r="KEM78" s="242"/>
      <c r="KEN78" s="242"/>
      <c r="KEO78" s="242"/>
      <c r="KEP78" s="242"/>
      <c r="KEQ78" s="242"/>
      <c r="KER78" s="242"/>
      <c r="KES78" s="242"/>
      <c r="KET78" s="242"/>
      <c r="KEU78" s="242"/>
      <c r="KEV78" s="242"/>
      <c r="KEW78" s="242"/>
      <c r="KEX78" s="242"/>
      <c r="KEY78" s="242"/>
      <c r="KEZ78" s="242"/>
      <c r="KFA78" s="242"/>
      <c r="KFB78" s="242"/>
      <c r="KFC78" s="242"/>
      <c r="KFD78" s="242"/>
      <c r="KFE78" s="242"/>
      <c r="KFF78" s="242"/>
      <c r="KFG78" s="242"/>
      <c r="KFH78" s="242"/>
      <c r="KFI78" s="242"/>
      <c r="KFJ78" s="242"/>
      <c r="KFK78" s="242"/>
      <c r="KFL78" s="242"/>
      <c r="KFM78" s="242"/>
      <c r="KFN78" s="242"/>
      <c r="KFO78" s="242"/>
      <c r="KFP78" s="242"/>
      <c r="KFQ78" s="242"/>
      <c r="KFR78" s="242"/>
      <c r="KFS78" s="242"/>
      <c r="KFT78" s="242"/>
      <c r="KFU78" s="242"/>
      <c r="KFV78" s="242"/>
      <c r="KFW78" s="242"/>
      <c r="KFX78" s="242"/>
      <c r="KFY78" s="242"/>
      <c r="KFZ78" s="242"/>
      <c r="KGA78" s="242"/>
      <c r="KGB78" s="242"/>
      <c r="KGC78" s="242"/>
      <c r="KGD78" s="242"/>
      <c r="KGE78" s="242"/>
      <c r="KGF78" s="242"/>
      <c r="KGG78" s="242"/>
      <c r="KGH78" s="242"/>
      <c r="KGI78" s="242"/>
      <c r="KGJ78" s="242"/>
      <c r="KGK78" s="242"/>
      <c r="KGL78" s="242"/>
      <c r="KGM78" s="242"/>
      <c r="KGN78" s="242"/>
      <c r="KGO78" s="242"/>
      <c r="KGP78" s="242"/>
      <c r="KGQ78" s="242"/>
      <c r="KGR78" s="242"/>
      <c r="KGS78" s="242"/>
      <c r="KGT78" s="242"/>
      <c r="KGU78" s="242"/>
      <c r="KGV78" s="242"/>
      <c r="KGW78" s="242"/>
      <c r="KGX78" s="242"/>
      <c r="KGY78" s="242"/>
      <c r="KGZ78" s="242"/>
      <c r="KHA78" s="242"/>
      <c r="KHB78" s="242"/>
      <c r="KHC78" s="242"/>
      <c r="KHD78" s="242"/>
      <c r="KHE78" s="242"/>
      <c r="KHF78" s="242"/>
      <c r="KHG78" s="242"/>
      <c r="KHH78" s="242"/>
      <c r="KHI78" s="242"/>
      <c r="KHJ78" s="242"/>
      <c r="KHK78" s="242"/>
      <c r="KHL78" s="242"/>
      <c r="KHM78" s="242"/>
      <c r="KHN78" s="242"/>
      <c r="KHO78" s="242"/>
      <c r="KHP78" s="242"/>
      <c r="KHQ78" s="242"/>
      <c r="KHR78" s="242"/>
      <c r="KHS78" s="242"/>
      <c r="KHT78" s="242"/>
      <c r="KHU78" s="242"/>
      <c r="KHV78" s="242"/>
      <c r="KHW78" s="242"/>
      <c r="KHX78" s="242"/>
      <c r="KHY78" s="242"/>
      <c r="KHZ78" s="242"/>
      <c r="KIA78" s="242"/>
      <c r="KIB78" s="242"/>
      <c r="KIC78" s="242"/>
      <c r="KID78" s="242"/>
      <c r="KIE78" s="242"/>
      <c r="KIF78" s="242"/>
      <c r="KIG78" s="242"/>
      <c r="KIH78" s="242"/>
      <c r="KII78" s="242"/>
      <c r="KIJ78" s="242"/>
      <c r="KIK78" s="242"/>
      <c r="KIL78" s="242"/>
      <c r="KIM78" s="242"/>
      <c r="KIN78" s="242"/>
      <c r="KIO78" s="242"/>
      <c r="KIP78" s="242"/>
      <c r="KIQ78" s="242"/>
      <c r="KIR78" s="242"/>
      <c r="KIS78" s="242"/>
      <c r="KIT78" s="242"/>
      <c r="KIU78" s="242"/>
      <c r="KIV78" s="242"/>
      <c r="KIW78" s="242"/>
      <c r="KIX78" s="242"/>
      <c r="KIY78" s="242"/>
      <c r="KIZ78" s="242"/>
      <c r="KJA78" s="242"/>
      <c r="KJB78" s="242"/>
      <c r="KJC78" s="242"/>
      <c r="KJD78" s="242"/>
      <c r="KJE78" s="242"/>
      <c r="KJF78" s="242"/>
      <c r="KJG78" s="242"/>
      <c r="KJH78" s="242"/>
      <c r="KJI78" s="242"/>
      <c r="KJJ78" s="242"/>
      <c r="KJK78" s="242"/>
      <c r="KJL78" s="242"/>
      <c r="KJM78" s="242"/>
      <c r="KJN78" s="242"/>
      <c r="KJO78" s="242"/>
      <c r="KJP78" s="242"/>
      <c r="KJQ78" s="242"/>
      <c r="KJR78" s="242"/>
      <c r="KJS78" s="242"/>
      <c r="KJT78" s="242"/>
      <c r="KJU78" s="242"/>
      <c r="KJV78" s="242"/>
      <c r="KJW78" s="242"/>
      <c r="KJX78" s="242"/>
      <c r="KJY78" s="242"/>
      <c r="KJZ78" s="242"/>
      <c r="KKA78" s="242"/>
      <c r="KKB78" s="242"/>
      <c r="KKC78" s="242"/>
      <c r="KKD78" s="242"/>
      <c r="KKE78" s="242"/>
      <c r="KKF78" s="242"/>
      <c r="KKG78" s="242"/>
      <c r="KKH78" s="242"/>
      <c r="KKI78" s="242"/>
      <c r="KKJ78" s="242"/>
      <c r="KKK78" s="242"/>
      <c r="KKL78" s="242"/>
      <c r="KKM78" s="242"/>
      <c r="KKN78" s="242"/>
      <c r="KKO78" s="242"/>
      <c r="KKP78" s="242"/>
      <c r="KKQ78" s="242"/>
      <c r="KKR78" s="242"/>
      <c r="KKS78" s="242"/>
      <c r="KKT78" s="242"/>
      <c r="KKU78" s="242"/>
      <c r="KKV78" s="242"/>
      <c r="KKW78" s="242"/>
      <c r="KKX78" s="242"/>
      <c r="KKY78" s="242"/>
      <c r="KKZ78" s="242"/>
      <c r="KLA78" s="242"/>
      <c r="KLB78" s="242"/>
      <c r="KLC78" s="242"/>
      <c r="KLD78" s="242"/>
      <c r="KLE78" s="242"/>
      <c r="KLF78" s="242"/>
      <c r="KLG78" s="242"/>
      <c r="KLH78" s="242"/>
      <c r="KLI78" s="242"/>
      <c r="KLJ78" s="242"/>
      <c r="KLK78" s="242"/>
      <c r="KLL78" s="242"/>
      <c r="KLM78" s="242"/>
      <c r="KLN78" s="242"/>
      <c r="KLO78" s="242"/>
      <c r="KLP78" s="242"/>
      <c r="KLQ78" s="242"/>
      <c r="KLR78" s="242"/>
      <c r="KLS78" s="242"/>
      <c r="KLT78" s="242"/>
      <c r="KLU78" s="242"/>
      <c r="KLV78" s="242"/>
      <c r="KLW78" s="242"/>
      <c r="KLX78" s="242"/>
      <c r="KLY78" s="242"/>
      <c r="KLZ78" s="242"/>
      <c r="KMA78" s="242"/>
      <c r="KMB78" s="242"/>
      <c r="KMC78" s="242"/>
      <c r="KMD78" s="242"/>
      <c r="KME78" s="242"/>
      <c r="KMF78" s="242"/>
      <c r="KMG78" s="242"/>
      <c r="KMH78" s="242"/>
      <c r="KMI78" s="242"/>
      <c r="KMJ78" s="242"/>
      <c r="KMK78" s="242"/>
      <c r="KML78" s="242"/>
      <c r="KMM78" s="242"/>
      <c r="KMN78" s="242"/>
      <c r="KMO78" s="242"/>
      <c r="KMP78" s="242"/>
      <c r="KMQ78" s="242"/>
      <c r="KMR78" s="242"/>
      <c r="KMS78" s="242"/>
      <c r="KMT78" s="242"/>
      <c r="KMU78" s="242"/>
      <c r="KMV78" s="242"/>
      <c r="KMW78" s="242"/>
      <c r="KMX78" s="242"/>
      <c r="KMY78" s="242"/>
      <c r="KMZ78" s="242"/>
      <c r="KNA78" s="242"/>
      <c r="KNB78" s="242"/>
      <c r="KNC78" s="242"/>
      <c r="KND78" s="242"/>
      <c r="KNE78" s="242"/>
      <c r="KNF78" s="242"/>
      <c r="KNG78" s="242"/>
      <c r="KNH78" s="242"/>
      <c r="KNI78" s="242"/>
      <c r="KNJ78" s="242"/>
      <c r="KNK78" s="242"/>
      <c r="KNL78" s="242"/>
      <c r="KNM78" s="242"/>
      <c r="KNN78" s="242"/>
      <c r="KNO78" s="242"/>
      <c r="KNP78" s="242"/>
      <c r="KNQ78" s="242"/>
      <c r="KNR78" s="242"/>
      <c r="KNS78" s="242"/>
      <c r="KNT78" s="242"/>
      <c r="KNU78" s="242"/>
      <c r="KNV78" s="242"/>
      <c r="KNW78" s="242"/>
      <c r="KNX78" s="242"/>
      <c r="KNY78" s="242"/>
      <c r="KNZ78" s="242"/>
      <c r="KOA78" s="242"/>
      <c r="KOB78" s="242"/>
      <c r="KOC78" s="242"/>
      <c r="KOD78" s="242"/>
      <c r="KOE78" s="242"/>
      <c r="KOF78" s="242"/>
      <c r="KOG78" s="242"/>
      <c r="KOH78" s="242"/>
      <c r="KOI78" s="242"/>
      <c r="KOJ78" s="242"/>
      <c r="KOK78" s="242"/>
      <c r="KOL78" s="242"/>
      <c r="KOM78" s="242"/>
      <c r="KON78" s="242"/>
      <c r="KOO78" s="242"/>
      <c r="KOP78" s="242"/>
      <c r="KOQ78" s="242"/>
      <c r="KOR78" s="242"/>
      <c r="KOS78" s="242"/>
      <c r="KOT78" s="242"/>
      <c r="KOU78" s="242"/>
      <c r="KOV78" s="242"/>
      <c r="KOW78" s="242"/>
      <c r="KOX78" s="242"/>
      <c r="KOY78" s="242"/>
      <c r="KOZ78" s="242"/>
      <c r="KPA78" s="242"/>
      <c r="KPB78" s="242"/>
      <c r="KPC78" s="242"/>
      <c r="KPD78" s="242"/>
      <c r="KPE78" s="242"/>
      <c r="KPF78" s="242"/>
      <c r="KPG78" s="242"/>
      <c r="KPH78" s="242"/>
      <c r="KPI78" s="242"/>
      <c r="KPJ78" s="242"/>
      <c r="KPK78" s="242"/>
      <c r="KPL78" s="242"/>
      <c r="KPM78" s="242"/>
      <c r="KPN78" s="242"/>
      <c r="KPO78" s="242"/>
      <c r="KPP78" s="242"/>
      <c r="KPQ78" s="242"/>
      <c r="KPR78" s="242"/>
      <c r="KPS78" s="242"/>
      <c r="KPT78" s="242"/>
      <c r="KPU78" s="242"/>
      <c r="KPV78" s="242"/>
      <c r="KPW78" s="242"/>
      <c r="KPX78" s="242"/>
      <c r="KPY78" s="242"/>
      <c r="KPZ78" s="242"/>
      <c r="KQA78" s="242"/>
      <c r="KQB78" s="242"/>
      <c r="KQC78" s="242"/>
      <c r="KQD78" s="242"/>
      <c r="KQE78" s="242"/>
      <c r="KQF78" s="242"/>
      <c r="KQG78" s="242"/>
      <c r="KQH78" s="242"/>
      <c r="KQI78" s="242"/>
      <c r="KQJ78" s="242"/>
      <c r="KQK78" s="242"/>
      <c r="KQL78" s="242"/>
      <c r="KQM78" s="242"/>
      <c r="KQN78" s="242"/>
      <c r="KQO78" s="242"/>
      <c r="KQP78" s="242"/>
      <c r="KQQ78" s="242"/>
      <c r="KQR78" s="242"/>
      <c r="KQS78" s="242"/>
      <c r="KQT78" s="242"/>
      <c r="KQU78" s="242"/>
      <c r="KQV78" s="242"/>
      <c r="KQW78" s="242"/>
      <c r="KQX78" s="242"/>
      <c r="KQY78" s="242"/>
      <c r="KQZ78" s="242"/>
      <c r="KRA78" s="242"/>
      <c r="KRB78" s="242"/>
      <c r="KRC78" s="242"/>
      <c r="KRD78" s="242"/>
      <c r="KRE78" s="242"/>
      <c r="KRF78" s="242"/>
      <c r="KRG78" s="242"/>
      <c r="KRH78" s="242"/>
      <c r="KRI78" s="242"/>
      <c r="KRJ78" s="242"/>
      <c r="KRK78" s="242"/>
      <c r="KRL78" s="242"/>
      <c r="KRM78" s="242"/>
      <c r="KRN78" s="242"/>
      <c r="KRO78" s="242"/>
      <c r="KRP78" s="242"/>
      <c r="KRQ78" s="242"/>
      <c r="KRR78" s="242"/>
      <c r="KRS78" s="242"/>
      <c r="KRT78" s="242"/>
      <c r="KRU78" s="242"/>
      <c r="KRV78" s="242"/>
      <c r="KRW78" s="242"/>
      <c r="KRX78" s="242"/>
      <c r="KRY78" s="242"/>
      <c r="KRZ78" s="242"/>
      <c r="KSA78" s="242"/>
      <c r="KSB78" s="242"/>
      <c r="KSC78" s="242"/>
      <c r="KSD78" s="242"/>
      <c r="KSE78" s="242"/>
      <c r="KSF78" s="242"/>
      <c r="KSG78" s="242"/>
      <c r="KSH78" s="242"/>
      <c r="KSI78" s="242"/>
      <c r="KSJ78" s="242"/>
      <c r="KSK78" s="242"/>
      <c r="KSL78" s="242"/>
      <c r="KSM78" s="242"/>
      <c r="KSN78" s="242"/>
      <c r="KSO78" s="242"/>
      <c r="KSP78" s="242"/>
      <c r="KSQ78" s="242"/>
      <c r="KSR78" s="242"/>
      <c r="KSS78" s="242"/>
      <c r="KST78" s="242"/>
      <c r="KSU78" s="242"/>
      <c r="KSV78" s="242"/>
      <c r="KSW78" s="242"/>
      <c r="KSX78" s="242"/>
      <c r="KSY78" s="242"/>
      <c r="KSZ78" s="242"/>
      <c r="KTA78" s="242"/>
      <c r="KTB78" s="242"/>
      <c r="KTC78" s="242"/>
      <c r="KTD78" s="242"/>
      <c r="KTE78" s="242"/>
      <c r="KTF78" s="242"/>
      <c r="KTG78" s="242"/>
      <c r="KTH78" s="242"/>
      <c r="KTI78" s="242"/>
      <c r="KTJ78" s="242"/>
      <c r="KTK78" s="242"/>
      <c r="KTL78" s="242"/>
      <c r="KTM78" s="242"/>
      <c r="KTN78" s="242"/>
      <c r="KTO78" s="242"/>
      <c r="KTP78" s="242"/>
      <c r="KTQ78" s="242"/>
      <c r="KTR78" s="242"/>
      <c r="KTS78" s="242"/>
      <c r="KTT78" s="242"/>
      <c r="KTU78" s="242"/>
      <c r="KTV78" s="242"/>
      <c r="KTW78" s="242"/>
      <c r="KTX78" s="242"/>
      <c r="KTY78" s="242"/>
      <c r="KTZ78" s="242"/>
      <c r="KUA78" s="242"/>
      <c r="KUB78" s="242"/>
      <c r="KUC78" s="242"/>
      <c r="KUD78" s="242"/>
      <c r="KUE78" s="242"/>
      <c r="KUF78" s="242"/>
      <c r="KUG78" s="242"/>
      <c r="KUH78" s="242"/>
      <c r="KUI78" s="242"/>
      <c r="KUJ78" s="242"/>
      <c r="KUK78" s="242"/>
      <c r="KUL78" s="242"/>
      <c r="KUM78" s="242"/>
      <c r="KUN78" s="242"/>
      <c r="KUO78" s="242"/>
      <c r="KUP78" s="242"/>
      <c r="KUQ78" s="242"/>
      <c r="KUR78" s="242"/>
      <c r="KUS78" s="242"/>
      <c r="KUT78" s="242"/>
      <c r="KUU78" s="242"/>
      <c r="KUV78" s="242"/>
      <c r="KUW78" s="242"/>
      <c r="KUX78" s="242"/>
      <c r="KUY78" s="242"/>
      <c r="KUZ78" s="242"/>
      <c r="KVA78" s="242"/>
      <c r="KVB78" s="242"/>
      <c r="KVC78" s="242"/>
      <c r="KVD78" s="242"/>
      <c r="KVE78" s="242"/>
      <c r="KVF78" s="242"/>
      <c r="KVG78" s="242"/>
      <c r="KVH78" s="242"/>
      <c r="KVI78" s="242"/>
      <c r="KVJ78" s="242"/>
      <c r="KVK78" s="242"/>
      <c r="KVL78" s="242"/>
      <c r="KVM78" s="242"/>
      <c r="KVN78" s="242"/>
      <c r="KVO78" s="242"/>
      <c r="KVP78" s="242"/>
      <c r="KVQ78" s="242"/>
      <c r="KVR78" s="242"/>
      <c r="KVS78" s="242"/>
      <c r="KVT78" s="242"/>
      <c r="KVU78" s="242"/>
      <c r="KVV78" s="242"/>
      <c r="KVW78" s="242"/>
      <c r="KVX78" s="242"/>
      <c r="KVY78" s="242"/>
      <c r="KVZ78" s="242"/>
      <c r="KWA78" s="242"/>
      <c r="KWB78" s="242"/>
      <c r="KWC78" s="242"/>
      <c r="KWD78" s="242"/>
      <c r="KWE78" s="242"/>
      <c r="KWF78" s="242"/>
      <c r="KWG78" s="242"/>
      <c r="KWH78" s="242"/>
      <c r="KWI78" s="242"/>
      <c r="KWJ78" s="242"/>
      <c r="KWK78" s="242"/>
      <c r="KWL78" s="242"/>
      <c r="KWM78" s="242"/>
      <c r="KWN78" s="242"/>
      <c r="KWO78" s="242"/>
      <c r="KWP78" s="242"/>
      <c r="KWQ78" s="242"/>
      <c r="KWR78" s="242"/>
      <c r="KWS78" s="242"/>
      <c r="KWT78" s="242"/>
      <c r="KWU78" s="242"/>
      <c r="KWV78" s="242"/>
      <c r="KWW78" s="242"/>
      <c r="KWX78" s="242"/>
      <c r="KWY78" s="242"/>
      <c r="KWZ78" s="242"/>
      <c r="KXA78" s="242"/>
      <c r="KXB78" s="242"/>
      <c r="KXC78" s="242"/>
      <c r="KXD78" s="242"/>
      <c r="KXE78" s="242"/>
      <c r="KXF78" s="242"/>
      <c r="KXG78" s="242"/>
      <c r="KXH78" s="242"/>
      <c r="KXI78" s="242"/>
      <c r="KXJ78" s="242"/>
      <c r="KXK78" s="242"/>
      <c r="KXL78" s="242"/>
      <c r="KXM78" s="242"/>
      <c r="KXN78" s="242"/>
      <c r="KXO78" s="242"/>
      <c r="KXP78" s="242"/>
      <c r="KXQ78" s="242"/>
      <c r="KXR78" s="242"/>
      <c r="KXS78" s="242"/>
      <c r="KXT78" s="242"/>
      <c r="KXU78" s="242"/>
      <c r="KXV78" s="242"/>
      <c r="KXW78" s="242"/>
      <c r="KXX78" s="242"/>
      <c r="KXY78" s="242"/>
      <c r="KXZ78" s="242"/>
      <c r="KYA78" s="242"/>
      <c r="KYB78" s="242"/>
      <c r="KYC78" s="242"/>
      <c r="KYD78" s="242"/>
      <c r="KYE78" s="242"/>
      <c r="KYF78" s="242"/>
      <c r="KYG78" s="242"/>
      <c r="KYH78" s="242"/>
      <c r="KYI78" s="242"/>
      <c r="KYJ78" s="242"/>
      <c r="KYK78" s="242"/>
      <c r="KYL78" s="242"/>
      <c r="KYM78" s="242"/>
      <c r="KYN78" s="242"/>
      <c r="KYO78" s="242"/>
      <c r="KYP78" s="242"/>
      <c r="KYQ78" s="242"/>
      <c r="KYR78" s="242"/>
      <c r="KYS78" s="242"/>
      <c r="KYT78" s="242"/>
      <c r="KYU78" s="242"/>
      <c r="KYV78" s="242"/>
      <c r="KYW78" s="242"/>
      <c r="KYX78" s="242"/>
      <c r="KYY78" s="242"/>
      <c r="KYZ78" s="242"/>
      <c r="KZA78" s="242"/>
      <c r="KZB78" s="242"/>
      <c r="KZC78" s="242"/>
      <c r="KZD78" s="242"/>
      <c r="KZE78" s="242"/>
      <c r="KZF78" s="242"/>
      <c r="KZG78" s="242"/>
      <c r="KZH78" s="242"/>
      <c r="KZI78" s="242"/>
      <c r="KZJ78" s="242"/>
      <c r="KZK78" s="242"/>
      <c r="KZL78" s="242"/>
      <c r="KZM78" s="242"/>
      <c r="KZN78" s="242"/>
      <c r="KZO78" s="242"/>
      <c r="KZP78" s="242"/>
      <c r="KZQ78" s="242"/>
      <c r="KZR78" s="242"/>
      <c r="KZS78" s="242"/>
      <c r="KZT78" s="242"/>
      <c r="KZU78" s="242"/>
      <c r="KZV78" s="242"/>
      <c r="KZW78" s="242"/>
      <c r="KZX78" s="242"/>
      <c r="KZY78" s="242"/>
      <c r="KZZ78" s="242"/>
      <c r="LAA78" s="242"/>
      <c r="LAB78" s="242"/>
      <c r="LAC78" s="242"/>
      <c r="LAD78" s="242"/>
      <c r="LAE78" s="242"/>
      <c r="LAF78" s="242"/>
      <c r="LAG78" s="242"/>
      <c r="LAH78" s="242"/>
      <c r="LAI78" s="242"/>
      <c r="LAJ78" s="242"/>
      <c r="LAK78" s="242"/>
      <c r="LAL78" s="242"/>
      <c r="LAM78" s="242"/>
      <c r="LAN78" s="242"/>
      <c r="LAO78" s="242"/>
      <c r="LAP78" s="242"/>
      <c r="LAQ78" s="242"/>
      <c r="LAR78" s="242"/>
      <c r="LAS78" s="242"/>
      <c r="LAT78" s="242"/>
      <c r="LAU78" s="242"/>
      <c r="LAV78" s="242"/>
      <c r="LAW78" s="242"/>
      <c r="LAX78" s="242"/>
      <c r="LAY78" s="242"/>
      <c r="LAZ78" s="242"/>
      <c r="LBA78" s="242"/>
      <c r="LBB78" s="242"/>
      <c r="LBC78" s="242"/>
      <c r="LBD78" s="242"/>
      <c r="LBE78" s="242"/>
      <c r="LBF78" s="242"/>
      <c r="LBG78" s="242"/>
      <c r="LBH78" s="242"/>
      <c r="LBI78" s="242"/>
      <c r="LBJ78" s="242"/>
      <c r="LBK78" s="242"/>
      <c r="LBL78" s="242"/>
      <c r="LBM78" s="242"/>
      <c r="LBN78" s="242"/>
      <c r="LBO78" s="242"/>
      <c r="LBP78" s="242"/>
      <c r="LBQ78" s="242"/>
      <c r="LBR78" s="242"/>
      <c r="LBS78" s="242"/>
      <c r="LBT78" s="242"/>
      <c r="LBU78" s="242"/>
      <c r="LBV78" s="242"/>
      <c r="LBW78" s="242"/>
      <c r="LBX78" s="242"/>
      <c r="LBY78" s="242"/>
      <c r="LBZ78" s="242"/>
      <c r="LCA78" s="242"/>
      <c r="LCB78" s="242"/>
      <c r="LCC78" s="242"/>
      <c r="LCD78" s="242"/>
      <c r="LCE78" s="242"/>
      <c r="LCF78" s="242"/>
      <c r="LCG78" s="242"/>
      <c r="LCH78" s="242"/>
      <c r="LCI78" s="242"/>
      <c r="LCJ78" s="242"/>
      <c r="LCK78" s="242"/>
      <c r="LCL78" s="242"/>
      <c r="LCM78" s="242"/>
      <c r="LCN78" s="242"/>
      <c r="LCO78" s="242"/>
      <c r="LCP78" s="242"/>
      <c r="LCQ78" s="242"/>
      <c r="LCR78" s="242"/>
      <c r="LCS78" s="242"/>
      <c r="LCT78" s="242"/>
      <c r="LCU78" s="242"/>
      <c r="LCV78" s="242"/>
      <c r="LCW78" s="242"/>
      <c r="LCX78" s="242"/>
      <c r="LCY78" s="242"/>
      <c r="LCZ78" s="242"/>
      <c r="LDA78" s="242"/>
      <c r="LDB78" s="242"/>
      <c r="LDC78" s="242"/>
      <c r="LDD78" s="242"/>
      <c r="LDE78" s="242"/>
      <c r="LDF78" s="242"/>
      <c r="LDG78" s="242"/>
      <c r="LDH78" s="242"/>
      <c r="LDI78" s="242"/>
      <c r="LDJ78" s="242"/>
      <c r="LDK78" s="242"/>
      <c r="LDL78" s="242"/>
      <c r="LDM78" s="242"/>
      <c r="LDN78" s="242"/>
      <c r="LDO78" s="242"/>
      <c r="LDP78" s="242"/>
      <c r="LDQ78" s="242"/>
      <c r="LDR78" s="242"/>
      <c r="LDS78" s="242"/>
      <c r="LDT78" s="242"/>
      <c r="LDU78" s="242"/>
      <c r="LDV78" s="242"/>
      <c r="LDW78" s="242"/>
      <c r="LDX78" s="242"/>
      <c r="LDY78" s="242"/>
      <c r="LDZ78" s="242"/>
      <c r="LEA78" s="242"/>
      <c r="LEB78" s="242"/>
      <c r="LEC78" s="242"/>
      <c r="LED78" s="242"/>
      <c r="LEE78" s="242"/>
      <c r="LEF78" s="242"/>
      <c r="LEG78" s="242"/>
      <c r="LEH78" s="242"/>
      <c r="LEI78" s="242"/>
      <c r="LEJ78" s="242"/>
      <c r="LEK78" s="242"/>
      <c r="LEL78" s="242"/>
      <c r="LEM78" s="242"/>
      <c r="LEN78" s="242"/>
      <c r="LEO78" s="242"/>
      <c r="LEP78" s="242"/>
      <c r="LEQ78" s="242"/>
      <c r="LER78" s="242"/>
      <c r="LES78" s="242"/>
      <c r="LET78" s="242"/>
      <c r="LEU78" s="242"/>
      <c r="LEV78" s="242"/>
      <c r="LEW78" s="242"/>
      <c r="LEX78" s="242"/>
      <c r="LEY78" s="242"/>
      <c r="LEZ78" s="242"/>
      <c r="LFA78" s="242"/>
      <c r="LFB78" s="242"/>
      <c r="LFC78" s="242"/>
      <c r="LFD78" s="242"/>
      <c r="LFE78" s="242"/>
      <c r="LFF78" s="242"/>
      <c r="LFG78" s="242"/>
      <c r="LFH78" s="242"/>
      <c r="LFI78" s="242"/>
      <c r="LFJ78" s="242"/>
      <c r="LFK78" s="242"/>
      <c r="LFL78" s="242"/>
      <c r="LFM78" s="242"/>
      <c r="LFN78" s="242"/>
      <c r="LFO78" s="242"/>
      <c r="LFP78" s="242"/>
      <c r="LFQ78" s="242"/>
      <c r="LFR78" s="242"/>
      <c r="LFS78" s="242"/>
      <c r="LFT78" s="242"/>
      <c r="LFU78" s="242"/>
      <c r="LFV78" s="242"/>
      <c r="LFW78" s="242"/>
      <c r="LFX78" s="242"/>
      <c r="LFY78" s="242"/>
      <c r="LFZ78" s="242"/>
      <c r="LGA78" s="242"/>
      <c r="LGB78" s="242"/>
      <c r="LGC78" s="242"/>
      <c r="LGD78" s="242"/>
      <c r="LGE78" s="242"/>
      <c r="LGF78" s="242"/>
      <c r="LGG78" s="242"/>
      <c r="LGH78" s="242"/>
      <c r="LGI78" s="242"/>
      <c r="LGJ78" s="242"/>
      <c r="LGK78" s="242"/>
      <c r="LGL78" s="242"/>
      <c r="LGM78" s="242"/>
      <c r="LGN78" s="242"/>
      <c r="LGO78" s="242"/>
      <c r="LGP78" s="242"/>
      <c r="LGQ78" s="242"/>
      <c r="LGR78" s="242"/>
      <c r="LGS78" s="242"/>
      <c r="LGT78" s="242"/>
      <c r="LGU78" s="242"/>
      <c r="LGV78" s="242"/>
      <c r="LGW78" s="242"/>
      <c r="LGX78" s="242"/>
      <c r="LGY78" s="242"/>
      <c r="LGZ78" s="242"/>
      <c r="LHA78" s="242"/>
      <c r="LHB78" s="242"/>
      <c r="LHC78" s="242"/>
      <c r="LHD78" s="242"/>
      <c r="LHE78" s="242"/>
      <c r="LHF78" s="242"/>
      <c r="LHG78" s="242"/>
      <c r="LHH78" s="242"/>
      <c r="LHI78" s="242"/>
      <c r="LHJ78" s="242"/>
      <c r="LHK78" s="242"/>
      <c r="LHL78" s="242"/>
      <c r="LHM78" s="242"/>
      <c r="LHN78" s="242"/>
      <c r="LHO78" s="242"/>
      <c r="LHP78" s="242"/>
      <c r="LHQ78" s="242"/>
      <c r="LHR78" s="242"/>
      <c r="LHS78" s="242"/>
      <c r="LHT78" s="242"/>
      <c r="LHU78" s="242"/>
      <c r="LHV78" s="242"/>
      <c r="LHW78" s="242"/>
      <c r="LHX78" s="242"/>
      <c r="LHY78" s="242"/>
      <c r="LHZ78" s="242"/>
      <c r="LIA78" s="242"/>
      <c r="LIB78" s="242"/>
      <c r="LIC78" s="242"/>
      <c r="LID78" s="242"/>
      <c r="LIE78" s="242"/>
      <c r="LIF78" s="242"/>
      <c r="LIG78" s="242"/>
      <c r="LIH78" s="242"/>
      <c r="LII78" s="242"/>
      <c r="LIJ78" s="242"/>
      <c r="LIK78" s="242"/>
      <c r="LIL78" s="242"/>
      <c r="LIM78" s="242"/>
      <c r="LIN78" s="242"/>
      <c r="LIO78" s="242"/>
      <c r="LIP78" s="242"/>
      <c r="LIQ78" s="242"/>
      <c r="LIR78" s="242"/>
      <c r="LIS78" s="242"/>
      <c r="LIT78" s="242"/>
      <c r="LIU78" s="242"/>
      <c r="LIV78" s="242"/>
      <c r="LIW78" s="242"/>
      <c r="LIX78" s="242"/>
      <c r="LIY78" s="242"/>
      <c r="LIZ78" s="242"/>
      <c r="LJA78" s="242"/>
      <c r="LJB78" s="242"/>
      <c r="LJC78" s="242"/>
      <c r="LJD78" s="242"/>
      <c r="LJE78" s="242"/>
      <c r="LJF78" s="242"/>
      <c r="LJG78" s="242"/>
      <c r="LJH78" s="242"/>
      <c r="LJI78" s="242"/>
      <c r="LJJ78" s="242"/>
      <c r="LJK78" s="242"/>
      <c r="LJL78" s="242"/>
      <c r="LJM78" s="242"/>
      <c r="LJN78" s="242"/>
      <c r="LJO78" s="242"/>
      <c r="LJP78" s="242"/>
      <c r="LJQ78" s="242"/>
      <c r="LJR78" s="242"/>
      <c r="LJS78" s="242"/>
      <c r="LJT78" s="242"/>
      <c r="LJU78" s="242"/>
      <c r="LJV78" s="242"/>
      <c r="LJW78" s="242"/>
      <c r="LJX78" s="242"/>
      <c r="LJY78" s="242"/>
      <c r="LJZ78" s="242"/>
      <c r="LKA78" s="242"/>
      <c r="LKB78" s="242"/>
      <c r="LKC78" s="242"/>
      <c r="LKD78" s="242"/>
      <c r="LKE78" s="242"/>
      <c r="LKF78" s="242"/>
      <c r="LKG78" s="242"/>
      <c r="LKH78" s="242"/>
      <c r="LKI78" s="242"/>
      <c r="LKJ78" s="242"/>
      <c r="LKK78" s="242"/>
      <c r="LKL78" s="242"/>
      <c r="LKM78" s="242"/>
      <c r="LKN78" s="242"/>
      <c r="LKO78" s="242"/>
      <c r="LKP78" s="242"/>
      <c r="LKQ78" s="242"/>
      <c r="LKR78" s="242"/>
      <c r="LKS78" s="242"/>
      <c r="LKT78" s="242"/>
      <c r="LKU78" s="242"/>
      <c r="LKV78" s="242"/>
      <c r="LKW78" s="242"/>
      <c r="LKX78" s="242"/>
      <c r="LKY78" s="242"/>
      <c r="LKZ78" s="242"/>
      <c r="LLA78" s="242"/>
      <c r="LLB78" s="242"/>
      <c r="LLC78" s="242"/>
      <c r="LLD78" s="242"/>
      <c r="LLE78" s="242"/>
      <c r="LLF78" s="242"/>
      <c r="LLG78" s="242"/>
      <c r="LLH78" s="242"/>
      <c r="LLI78" s="242"/>
      <c r="LLJ78" s="242"/>
      <c r="LLK78" s="242"/>
      <c r="LLL78" s="242"/>
      <c r="LLM78" s="242"/>
      <c r="LLN78" s="242"/>
      <c r="LLO78" s="242"/>
      <c r="LLP78" s="242"/>
      <c r="LLQ78" s="242"/>
      <c r="LLR78" s="242"/>
      <c r="LLS78" s="242"/>
      <c r="LLT78" s="242"/>
      <c r="LLU78" s="242"/>
      <c r="LLV78" s="242"/>
      <c r="LLW78" s="242"/>
      <c r="LLX78" s="242"/>
      <c r="LLY78" s="242"/>
      <c r="LLZ78" s="242"/>
      <c r="LMA78" s="242"/>
      <c r="LMB78" s="242"/>
      <c r="LMC78" s="242"/>
      <c r="LMD78" s="242"/>
      <c r="LME78" s="242"/>
      <c r="LMF78" s="242"/>
      <c r="LMG78" s="242"/>
      <c r="LMH78" s="242"/>
      <c r="LMI78" s="242"/>
      <c r="LMJ78" s="242"/>
      <c r="LMK78" s="242"/>
      <c r="LML78" s="242"/>
      <c r="LMM78" s="242"/>
      <c r="LMN78" s="242"/>
      <c r="LMO78" s="242"/>
      <c r="LMP78" s="242"/>
      <c r="LMQ78" s="242"/>
      <c r="LMR78" s="242"/>
      <c r="LMS78" s="242"/>
      <c r="LMT78" s="242"/>
      <c r="LMU78" s="242"/>
      <c r="LMV78" s="242"/>
      <c r="LMW78" s="242"/>
      <c r="LMX78" s="242"/>
      <c r="LMY78" s="242"/>
      <c r="LMZ78" s="242"/>
      <c r="LNA78" s="242"/>
      <c r="LNB78" s="242"/>
      <c r="LNC78" s="242"/>
      <c r="LND78" s="242"/>
      <c r="LNE78" s="242"/>
      <c r="LNF78" s="242"/>
      <c r="LNG78" s="242"/>
      <c r="LNH78" s="242"/>
      <c r="LNI78" s="242"/>
      <c r="LNJ78" s="242"/>
      <c r="LNK78" s="242"/>
      <c r="LNL78" s="242"/>
      <c r="LNM78" s="242"/>
      <c r="LNN78" s="242"/>
      <c r="LNO78" s="242"/>
      <c r="LNP78" s="242"/>
      <c r="LNQ78" s="242"/>
      <c r="LNR78" s="242"/>
      <c r="LNS78" s="242"/>
      <c r="LNT78" s="242"/>
      <c r="LNU78" s="242"/>
      <c r="LNV78" s="242"/>
      <c r="LNW78" s="242"/>
      <c r="LNX78" s="242"/>
      <c r="LNY78" s="242"/>
      <c r="LNZ78" s="242"/>
      <c r="LOA78" s="242"/>
      <c r="LOB78" s="242"/>
      <c r="LOC78" s="242"/>
      <c r="LOD78" s="242"/>
      <c r="LOE78" s="242"/>
      <c r="LOF78" s="242"/>
      <c r="LOG78" s="242"/>
      <c r="LOH78" s="242"/>
      <c r="LOI78" s="242"/>
      <c r="LOJ78" s="242"/>
      <c r="LOK78" s="242"/>
      <c r="LOL78" s="242"/>
      <c r="LOM78" s="242"/>
      <c r="LON78" s="242"/>
      <c r="LOO78" s="242"/>
      <c r="LOP78" s="242"/>
      <c r="LOQ78" s="242"/>
      <c r="LOR78" s="242"/>
      <c r="LOS78" s="242"/>
      <c r="LOT78" s="242"/>
      <c r="LOU78" s="242"/>
      <c r="LOV78" s="242"/>
      <c r="LOW78" s="242"/>
      <c r="LOX78" s="242"/>
      <c r="LOY78" s="242"/>
      <c r="LOZ78" s="242"/>
      <c r="LPA78" s="242"/>
      <c r="LPB78" s="242"/>
      <c r="LPC78" s="242"/>
      <c r="LPD78" s="242"/>
      <c r="LPE78" s="242"/>
      <c r="LPF78" s="242"/>
      <c r="LPG78" s="242"/>
      <c r="LPH78" s="242"/>
      <c r="LPI78" s="242"/>
      <c r="LPJ78" s="242"/>
      <c r="LPK78" s="242"/>
      <c r="LPL78" s="242"/>
      <c r="LPM78" s="242"/>
      <c r="LPN78" s="242"/>
      <c r="LPO78" s="242"/>
      <c r="LPP78" s="242"/>
      <c r="LPQ78" s="242"/>
      <c r="LPR78" s="242"/>
      <c r="LPS78" s="242"/>
      <c r="LPT78" s="242"/>
      <c r="LPU78" s="242"/>
      <c r="LPV78" s="242"/>
      <c r="LPW78" s="242"/>
      <c r="LPX78" s="242"/>
      <c r="LPY78" s="242"/>
      <c r="LPZ78" s="242"/>
      <c r="LQA78" s="242"/>
      <c r="LQB78" s="242"/>
      <c r="LQC78" s="242"/>
      <c r="LQD78" s="242"/>
      <c r="LQE78" s="242"/>
      <c r="LQF78" s="242"/>
      <c r="LQG78" s="242"/>
      <c r="LQH78" s="242"/>
      <c r="LQI78" s="242"/>
      <c r="LQJ78" s="242"/>
      <c r="LQK78" s="242"/>
      <c r="LQL78" s="242"/>
      <c r="LQM78" s="242"/>
      <c r="LQN78" s="242"/>
      <c r="LQO78" s="242"/>
      <c r="LQP78" s="242"/>
      <c r="LQQ78" s="242"/>
      <c r="LQR78" s="242"/>
      <c r="LQS78" s="242"/>
      <c r="LQT78" s="242"/>
      <c r="LQU78" s="242"/>
      <c r="LQV78" s="242"/>
      <c r="LQW78" s="242"/>
      <c r="LQX78" s="242"/>
      <c r="LQY78" s="242"/>
      <c r="LQZ78" s="242"/>
      <c r="LRA78" s="242"/>
      <c r="LRB78" s="242"/>
      <c r="LRC78" s="242"/>
      <c r="LRD78" s="242"/>
      <c r="LRE78" s="242"/>
      <c r="LRF78" s="242"/>
      <c r="LRG78" s="242"/>
      <c r="LRH78" s="242"/>
      <c r="LRI78" s="242"/>
      <c r="LRJ78" s="242"/>
      <c r="LRK78" s="242"/>
      <c r="LRL78" s="242"/>
      <c r="LRM78" s="242"/>
      <c r="LRN78" s="242"/>
      <c r="LRO78" s="242"/>
      <c r="LRP78" s="242"/>
      <c r="LRQ78" s="242"/>
      <c r="LRR78" s="242"/>
      <c r="LRS78" s="242"/>
      <c r="LRT78" s="242"/>
      <c r="LRU78" s="242"/>
      <c r="LRV78" s="242"/>
      <c r="LRW78" s="242"/>
      <c r="LRX78" s="242"/>
      <c r="LRY78" s="242"/>
      <c r="LRZ78" s="242"/>
      <c r="LSA78" s="242"/>
      <c r="LSB78" s="242"/>
      <c r="LSC78" s="242"/>
      <c r="LSD78" s="242"/>
      <c r="LSE78" s="242"/>
      <c r="LSF78" s="242"/>
      <c r="LSG78" s="242"/>
      <c r="LSH78" s="242"/>
      <c r="LSI78" s="242"/>
      <c r="LSJ78" s="242"/>
      <c r="LSK78" s="242"/>
      <c r="LSL78" s="242"/>
      <c r="LSM78" s="242"/>
      <c r="LSN78" s="242"/>
      <c r="LSO78" s="242"/>
      <c r="LSP78" s="242"/>
      <c r="LSQ78" s="242"/>
      <c r="LSR78" s="242"/>
      <c r="LSS78" s="242"/>
      <c r="LST78" s="242"/>
      <c r="LSU78" s="242"/>
      <c r="LSV78" s="242"/>
      <c r="LSW78" s="242"/>
      <c r="LSX78" s="242"/>
      <c r="LSY78" s="242"/>
      <c r="LSZ78" s="242"/>
      <c r="LTA78" s="242"/>
      <c r="LTB78" s="242"/>
      <c r="LTC78" s="242"/>
      <c r="LTD78" s="242"/>
      <c r="LTE78" s="242"/>
      <c r="LTF78" s="242"/>
      <c r="LTG78" s="242"/>
      <c r="LTH78" s="242"/>
      <c r="LTI78" s="242"/>
      <c r="LTJ78" s="242"/>
      <c r="LTK78" s="242"/>
      <c r="LTL78" s="242"/>
      <c r="LTM78" s="242"/>
      <c r="LTN78" s="242"/>
      <c r="LTO78" s="242"/>
      <c r="LTP78" s="242"/>
      <c r="LTQ78" s="242"/>
      <c r="LTR78" s="242"/>
      <c r="LTS78" s="242"/>
      <c r="LTT78" s="242"/>
      <c r="LTU78" s="242"/>
      <c r="LTV78" s="242"/>
      <c r="LTW78" s="242"/>
      <c r="LTX78" s="242"/>
      <c r="LTY78" s="242"/>
      <c r="LTZ78" s="242"/>
      <c r="LUA78" s="242"/>
      <c r="LUB78" s="242"/>
      <c r="LUC78" s="242"/>
      <c r="LUD78" s="242"/>
      <c r="LUE78" s="242"/>
      <c r="LUF78" s="242"/>
      <c r="LUG78" s="242"/>
      <c r="LUH78" s="242"/>
      <c r="LUI78" s="242"/>
      <c r="LUJ78" s="242"/>
      <c r="LUK78" s="242"/>
      <c r="LUL78" s="242"/>
      <c r="LUM78" s="242"/>
      <c r="LUN78" s="242"/>
      <c r="LUO78" s="242"/>
      <c r="LUP78" s="242"/>
      <c r="LUQ78" s="242"/>
      <c r="LUR78" s="242"/>
      <c r="LUS78" s="242"/>
      <c r="LUT78" s="242"/>
      <c r="LUU78" s="242"/>
      <c r="LUV78" s="242"/>
      <c r="LUW78" s="242"/>
      <c r="LUX78" s="242"/>
      <c r="LUY78" s="242"/>
      <c r="LUZ78" s="242"/>
      <c r="LVA78" s="242"/>
      <c r="LVB78" s="242"/>
      <c r="LVC78" s="242"/>
      <c r="LVD78" s="242"/>
      <c r="LVE78" s="242"/>
      <c r="LVF78" s="242"/>
      <c r="LVG78" s="242"/>
      <c r="LVH78" s="242"/>
      <c r="LVI78" s="242"/>
      <c r="LVJ78" s="242"/>
      <c r="LVK78" s="242"/>
      <c r="LVL78" s="242"/>
      <c r="LVM78" s="242"/>
      <c r="LVN78" s="242"/>
      <c r="LVO78" s="242"/>
      <c r="LVP78" s="242"/>
      <c r="LVQ78" s="242"/>
      <c r="LVR78" s="242"/>
      <c r="LVS78" s="242"/>
      <c r="LVT78" s="242"/>
      <c r="LVU78" s="242"/>
      <c r="LVV78" s="242"/>
      <c r="LVW78" s="242"/>
      <c r="LVX78" s="242"/>
      <c r="LVY78" s="242"/>
      <c r="LVZ78" s="242"/>
      <c r="LWA78" s="242"/>
      <c r="LWB78" s="242"/>
      <c r="LWC78" s="242"/>
      <c r="LWD78" s="242"/>
      <c r="LWE78" s="242"/>
      <c r="LWF78" s="242"/>
      <c r="LWG78" s="242"/>
      <c r="LWH78" s="242"/>
      <c r="LWI78" s="242"/>
      <c r="LWJ78" s="242"/>
      <c r="LWK78" s="242"/>
      <c r="LWL78" s="242"/>
      <c r="LWM78" s="242"/>
      <c r="LWN78" s="242"/>
      <c r="LWO78" s="242"/>
      <c r="LWP78" s="242"/>
      <c r="LWQ78" s="242"/>
      <c r="LWR78" s="242"/>
      <c r="LWS78" s="242"/>
      <c r="LWT78" s="242"/>
      <c r="LWU78" s="242"/>
      <c r="LWV78" s="242"/>
      <c r="LWW78" s="242"/>
      <c r="LWX78" s="242"/>
      <c r="LWY78" s="242"/>
      <c r="LWZ78" s="242"/>
      <c r="LXA78" s="242"/>
      <c r="LXB78" s="242"/>
      <c r="LXC78" s="242"/>
      <c r="LXD78" s="242"/>
      <c r="LXE78" s="242"/>
      <c r="LXF78" s="242"/>
      <c r="LXG78" s="242"/>
      <c r="LXH78" s="242"/>
      <c r="LXI78" s="242"/>
      <c r="LXJ78" s="242"/>
      <c r="LXK78" s="242"/>
      <c r="LXL78" s="242"/>
      <c r="LXM78" s="242"/>
      <c r="LXN78" s="242"/>
      <c r="LXO78" s="242"/>
      <c r="LXP78" s="242"/>
      <c r="LXQ78" s="242"/>
      <c r="LXR78" s="242"/>
      <c r="LXS78" s="242"/>
      <c r="LXT78" s="242"/>
      <c r="LXU78" s="242"/>
      <c r="LXV78" s="242"/>
      <c r="LXW78" s="242"/>
      <c r="LXX78" s="242"/>
      <c r="LXY78" s="242"/>
      <c r="LXZ78" s="242"/>
      <c r="LYA78" s="242"/>
      <c r="LYB78" s="242"/>
      <c r="LYC78" s="242"/>
      <c r="LYD78" s="242"/>
      <c r="LYE78" s="242"/>
      <c r="LYF78" s="242"/>
      <c r="LYG78" s="242"/>
      <c r="LYH78" s="242"/>
      <c r="LYI78" s="242"/>
      <c r="LYJ78" s="242"/>
      <c r="LYK78" s="242"/>
      <c r="LYL78" s="242"/>
      <c r="LYM78" s="242"/>
      <c r="LYN78" s="242"/>
      <c r="LYO78" s="242"/>
      <c r="LYP78" s="242"/>
      <c r="LYQ78" s="242"/>
      <c r="LYR78" s="242"/>
      <c r="LYS78" s="242"/>
      <c r="LYT78" s="242"/>
      <c r="LYU78" s="242"/>
      <c r="LYV78" s="242"/>
      <c r="LYW78" s="242"/>
      <c r="LYX78" s="242"/>
      <c r="LYY78" s="242"/>
      <c r="LYZ78" s="242"/>
      <c r="LZA78" s="242"/>
      <c r="LZB78" s="242"/>
      <c r="LZC78" s="242"/>
      <c r="LZD78" s="242"/>
      <c r="LZE78" s="242"/>
      <c r="LZF78" s="242"/>
      <c r="LZG78" s="242"/>
      <c r="LZH78" s="242"/>
      <c r="LZI78" s="242"/>
      <c r="LZJ78" s="242"/>
      <c r="LZK78" s="242"/>
      <c r="LZL78" s="242"/>
      <c r="LZM78" s="242"/>
      <c r="LZN78" s="242"/>
      <c r="LZO78" s="242"/>
      <c r="LZP78" s="242"/>
      <c r="LZQ78" s="242"/>
      <c r="LZR78" s="242"/>
      <c r="LZS78" s="242"/>
      <c r="LZT78" s="242"/>
      <c r="LZU78" s="242"/>
      <c r="LZV78" s="242"/>
      <c r="LZW78" s="242"/>
      <c r="LZX78" s="242"/>
      <c r="LZY78" s="242"/>
      <c r="LZZ78" s="242"/>
      <c r="MAA78" s="242"/>
      <c r="MAB78" s="242"/>
      <c r="MAC78" s="242"/>
      <c r="MAD78" s="242"/>
      <c r="MAE78" s="242"/>
      <c r="MAF78" s="242"/>
      <c r="MAG78" s="242"/>
      <c r="MAH78" s="242"/>
      <c r="MAI78" s="242"/>
      <c r="MAJ78" s="242"/>
      <c r="MAK78" s="242"/>
      <c r="MAL78" s="242"/>
      <c r="MAM78" s="242"/>
      <c r="MAN78" s="242"/>
      <c r="MAO78" s="242"/>
      <c r="MAP78" s="242"/>
      <c r="MAQ78" s="242"/>
      <c r="MAR78" s="242"/>
      <c r="MAS78" s="242"/>
      <c r="MAT78" s="242"/>
      <c r="MAU78" s="242"/>
      <c r="MAV78" s="242"/>
      <c r="MAW78" s="242"/>
      <c r="MAX78" s="242"/>
      <c r="MAY78" s="242"/>
      <c r="MAZ78" s="242"/>
      <c r="MBA78" s="242"/>
      <c r="MBB78" s="242"/>
      <c r="MBC78" s="242"/>
      <c r="MBD78" s="242"/>
      <c r="MBE78" s="242"/>
      <c r="MBF78" s="242"/>
      <c r="MBG78" s="242"/>
      <c r="MBH78" s="242"/>
      <c r="MBI78" s="242"/>
      <c r="MBJ78" s="242"/>
      <c r="MBK78" s="242"/>
      <c r="MBL78" s="242"/>
      <c r="MBM78" s="242"/>
      <c r="MBN78" s="242"/>
      <c r="MBO78" s="242"/>
      <c r="MBP78" s="242"/>
      <c r="MBQ78" s="242"/>
      <c r="MBR78" s="242"/>
      <c r="MBS78" s="242"/>
      <c r="MBT78" s="242"/>
      <c r="MBU78" s="242"/>
      <c r="MBV78" s="242"/>
      <c r="MBW78" s="242"/>
      <c r="MBX78" s="242"/>
      <c r="MBY78" s="242"/>
      <c r="MBZ78" s="242"/>
      <c r="MCA78" s="242"/>
      <c r="MCB78" s="242"/>
      <c r="MCC78" s="242"/>
      <c r="MCD78" s="242"/>
      <c r="MCE78" s="242"/>
      <c r="MCF78" s="242"/>
      <c r="MCG78" s="242"/>
      <c r="MCH78" s="242"/>
      <c r="MCI78" s="242"/>
      <c r="MCJ78" s="242"/>
      <c r="MCK78" s="242"/>
      <c r="MCL78" s="242"/>
      <c r="MCM78" s="242"/>
      <c r="MCN78" s="242"/>
      <c r="MCO78" s="242"/>
      <c r="MCP78" s="242"/>
      <c r="MCQ78" s="242"/>
      <c r="MCR78" s="242"/>
      <c r="MCS78" s="242"/>
      <c r="MCT78" s="242"/>
      <c r="MCU78" s="242"/>
      <c r="MCV78" s="242"/>
      <c r="MCW78" s="242"/>
      <c r="MCX78" s="242"/>
      <c r="MCY78" s="242"/>
      <c r="MCZ78" s="242"/>
      <c r="MDA78" s="242"/>
      <c r="MDB78" s="242"/>
      <c r="MDC78" s="242"/>
      <c r="MDD78" s="242"/>
      <c r="MDE78" s="242"/>
      <c r="MDF78" s="242"/>
      <c r="MDG78" s="242"/>
      <c r="MDH78" s="242"/>
      <c r="MDI78" s="242"/>
      <c r="MDJ78" s="242"/>
      <c r="MDK78" s="242"/>
      <c r="MDL78" s="242"/>
      <c r="MDM78" s="242"/>
      <c r="MDN78" s="242"/>
      <c r="MDO78" s="242"/>
      <c r="MDP78" s="242"/>
      <c r="MDQ78" s="242"/>
      <c r="MDR78" s="242"/>
      <c r="MDS78" s="242"/>
      <c r="MDT78" s="242"/>
      <c r="MDU78" s="242"/>
      <c r="MDV78" s="242"/>
      <c r="MDW78" s="242"/>
      <c r="MDX78" s="242"/>
      <c r="MDY78" s="242"/>
      <c r="MDZ78" s="242"/>
      <c r="MEA78" s="242"/>
      <c r="MEB78" s="242"/>
      <c r="MEC78" s="242"/>
      <c r="MED78" s="242"/>
      <c r="MEE78" s="242"/>
      <c r="MEF78" s="242"/>
      <c r="MEG78" s="242"/>
      <c r="MEH78" s="242"/>
      <c r="MEI78" s="242"/>
      <c r="MEJ78" s="242"/>
      <c r="MEK78" s="242"/>
      <c r="MEL78" s="242"/>
      <c r="MEM78" s="242"/>
      <c r="MEN78" s="242"/>
      <c r="MEO78" s="242"/>
      <c r="MEP78" s="242"/>
      <c r="MEQ78" s="242"/>
      <c r="MER78" s="242"/>
      <c r="MES78" s="242"/>
      <c r="MET78" s="242"/>
      <c r="MEU78" s="242"/>
      <c r="MEV78" s="242"/>
      <c r="MEW78" s="242"/>
      <c r="MEX78" s="242"/>
      <c r="MEY78" s="242"/>
      <c r="MEZ78" s="242"/>
      <c r="MFA78" s="242"/>
      <c r="MFB78" s="242"/>
      <c r="MFC78" s="242"/>
      <c r="MFD78" s="242"/>
      <c r="MFE78" s="242"/>
      <c r="MFF78" s="242"/>
      <c r="MFG78" s="242"/>
      <c r="MFH78" s="242"/>
      <c r="MFI78" s="242"/>
      <c r="MFJ78" s="242"/>
      <c r="MFK78" s="242"/>
      <c r="MFL78" s="242"/>
      <c r="MFM78" s="242"/>
      <c r="MFN78" s="242"/>
      <c r="MFO78" s="242"/>
      <c r="MFP78" s="242"/>
      <c r="MFQ78" s="242"/>
      <c r="MFR78" s="242"/>
      <c r="MFS78" s="242"/>
      <c r="MFT78" s="242"/>
      <c r="MFU78" s="242"/>
      <c r="MFV78" s="242"/>
      <c r="MFW78" s="242"/>
      <c r="MFX78" s="242"/>
      <c r="MFY78" s="242"/>
      <c r="MFZ78" s="242"/>
      <c r="MGA78" s="242"/>
      <c r="MGB78" s="242"/>
      <c r="MGC78" s="242"/>
      <c r="MGD78" s="242"/>
      <c r="MGE78" s="242"/>
      <c r="MGF78" s="242"/>
      <c r="MGG78" s="242"/>
      <c r="MGH78" s="242"/>
      <c r="MGI78" s="242"/>
      <c r="MGJ78" s="242"/>
      <c r="MGK78" s="242"/>
      <c r="MGL78" s="242"/>
      <c r="MGM78" s="242"/>
      <c r="MGN78" s="242"/>
      <c r="MGO78" s="242"/>
      <c r="MGP78" s="242"/>
      <c r="MGQ78" s="242"/>
      <c r="MGR78" s="242"/>
      <c r="MGS78" s="242"/>
      <c r="MGT78" s="242"/>
      <c r="MGU78" s="242"/>
      <c r="MGV78" s="242"/>
      <c r="MGW78" s="242"/>
      <c r="MGX78" s="242"/>
      <c r="MGY78" s="242"/>
      <c r="MGZ78" s="242"/>
      <c r="MHA78" s="242"/>
      <c r="MHB78" s="242"/>
      <c r="MHC78" s="242"/>
      <c r="MHD78" s="242"/>
      <c r="MHE78" s="242"/>
      <c r="MHF78" s="242"/>
      <c r="MHG78" s="242"/>
      <c r="MHH78" s="242"/>
      <c r="MHI78" s="242"/>
      <c r="MHJ78" s="242"/>
      <c r="MHK78" s="242"/>
      <c r="MHL78" s="242"/>
      <c r="MHM78" s="242"/>
      <c r="MHN78" s="242"/>
      <c r="MHO78" s="242"/>
      <c r="MHP78" s="242"/>
      <c r="MHQ78" s="242"/>
      <c r="MHR78" s="242"/>
      <c r="MHS78" s="242"/>
      <c r="MHT78" s="242"/>
      <c r="MHU78" s="242"/>
      <c r="MHV78" s="242"/>
      <c r="MHW78" s="242"/>
      <c r="MHX78" s="242"/>
      <c r="MHY78" s="242"/>
      <c r="MHZ78" s="242"/>
      <c r="MIA78" s="242"/>
      <c r="MIB78" s="242"/>
      <c r="MIC78" s="242"/>
      <c r="MID78" s="242"/>
      <c r="MIE78" s="242"/>
      <c r="MIF78" s="242"/>
      <c r="MIG78" s="242"/>
      <c r="MIH78" s="242"/>
      <c r="MII78" s="242"/>
      <c r="MIJ78" s="242"/>
      <c r="MIK78" s="242"/>
      <c r="MIL78" s="242"/>
      <c r="MIM78" s="242"/>
      <c r="MIN78" s="242"/>
      <c r="MIO78" s="242"/>
      <c r="MIP78" s="242"/>
      <c r="MIQ78" s="242"/>
      <c r="MIR78" s="242"/>
      <c r="MIS78" s="242"/>
      <c r="MIT78" s="242"/>
      <c r="MIU78" s="242"/>
      <c r="MIV78" s="242"/>
      <c r="MIW78" s="242"/>
      <c r="MIX78" s="242"/>
      <c r="MIY78" s="242"/>
      <c r="MIZ78" s="242"/>
      <c r="MJA78" s="242"/>
      <c r="MJB78" s="242"/>
      <c r="MJC78" s="242"/>
      <c r="MJD78" s="242"/>
      <c r="MJE78" s="242"/>
      <c r="MJF78" s="242"/>
      <c r="MJG78" s="242"/>
      <c r="MJH78" s="242"/>
      <c r="MJI78" s="242"/>
      <c r="MJJ78" s="242"/>
      <c r="MJK78" s="242"/>
      <c r="MJL78" s="242"/>
      <c r="MJM78" s="242"/>
      <c r="MJN78" s="242"/>
      <c r="MJO78" s="242"/>
      <c r="MJP78" s="242"/>
      <c r="MJQ78" s="242"/>
      <c r="MJR78" s="242"/>
      <c r="MJS78" s="242"/>
      <c r="MJT78" s="242"/>
      <c r="MJU78" s="242"/>
      <c r="MJV78" s="242"/>
      <c r="MJW78" s="242"/>
      <c r="MJX78" s="242"/>
      <c r="MJY78" s="242"/>
      <c r="MJZ78" s="242"/>
      <c r="MKA78" s="242"/>
      <c r="MKB78" s="242"/>
      <c r="MKC78" s="242"/>
      <c r="MKD78" s="242"/>
      <c r="MKE78" s="242"/>
      <c r="MKF78" s="242"/>
      <c r="MKG78" s="242"/>
      <c r="MKH78" s="242"/>
      <c r="MKI78" s="242"/>
      <c r="MKJ78" s="242"/>
      <c r="MKK78" s="242"/>
      <c r="MKL78" s="242"/>
      <c r="MKM78" s="242"/>
      <c r="MKN78" s="242"/>
      <c r="MKO78" s="242"/>
      <c r="MKP78" s="242"/>
      <c r="MKQ78" s="242"/>
      <c r="MKR78" s="242"/>
      <c r="MKS78" s="242"/>
      <c r="MKT78" s="242"/>
      <c r="MKU78" s="242"/>
      <c r="MKV78" s="242"/>
      <c r="MKW78" s="242"/>
      <c r="MKX78" s="242"/>
      <c r="MKY78" s="242"/>
      <c r="MKZ78" s="242"/>
      <c r="MLA78" s="242"/>
      <c r="MLB78" s="242"/>
      <c r="MLC78" s="242"/>
      <c r="MLD78" s="242"/>
      <c r="MLE78" s="242"/>
      <c r="MLF78" s="242"/>
      <c r="MLG78" s="242"/>
      <c r="MLH78" s="242"/>
      <c r="MLI78" s="242"/>
      <c r="MLJ78" s="242"/>
      <c r="MLK78" s="242"/>
      <c r="MLL78" s="242"/>
      <c r="MLM78" s="242"/>
      <c r="MLN78" s="242"/>
      <c r="MLO78" s="242"/>
      <c r="MLP78" s="242"/>
      <c r="MLQ78" s="242"/>
      <c r="MLR78" s="242"/>
      <c r="MLS78" s="242"/>
      <c r="MLT78" s="242"/>
      <c r="MLU78" s="242"/>
      <c r="MLV78" s="242"/>
      <c r="MLW78" s="242"/>
      <c r="MLX78" s="242"/>
      <c r="MLY78" s="242"/>
      <c r="MLZ78" s="242"/>
      <c r="MMA78" s="242"/>
      <c r="MMB78" s="242"/>
      <c r="MMC78" s="242"/>
      <c r="MMD78" s="242"/>
      <c r="MME78" s="242"/>
      <c r="MMF78" s="242"/>
      <c r="MMG78" s="242"/>
      <c r="MMH78" s="242"/>
      <c r="MMI78" s="242"/>
      <c r="MMJ78" s="242"/>
      <c r="MMK78" s="242"/>
      <c r="MML78" s="242"/>
      <c r="MMM78" s="242"/>
      <c r="MMN78" s="242"/>
      <c r="MMO78" s="242"/>
      <c r="MMP78" s="242"/>
      <c r="MMQ78" s="242"/>
      <c r="MMR78" s="242"/>
      <c r="MMS78" s="242"/>
      <c r="MMT78" s="242"/>
      <c r="MMU78" s="242"/>
      <c r="MMV78" s="242"/>
      <c r="MMW78" s="242"/>
      <c r="MMX78" s="242"/>
      <c r="MMY78" s="242"/>
      <c r="MMZ78" s="242"/>
      <c r="MNA78" s="242"/>
      <c r="MNB78" s="242"/>
      <c r="MNC78" s="242"/>
      <c r="MND78" s="242"/>
      <c r="MNE78" s="242"/>
      <c r="MNF78" s="242"/>
      <c r="MNG78" s="242"/>
      <c r="MNH78" s="242"/>
      <c r="MNI78" s="242"/>
      <c r="MNJ78" s="242"/>
      <c r="MNK78" s="242"/>
      <c r="MNL78" s="242"/>
      <c r="MNM78" s="242"/>
      <c r="MNN78" s="242"/>
      <c r="MNO78" s="242"/>
      <c r="MNP78" s="242"/>
      <c r="MNQ78" s="242"/>
      <c r="MNR78" s="242"/>
      <c r="MNS78" s="242"/>
      <c r="MNT78" s="242"/>
      <c r="MNU78" s="242"/>
      <c r="MNV78" s="242"/>
      <c r="MNW78" s="242"/>
      <c r="MNX78" s="242"/>
      <c r="MNY78" s="242"/>
      <c r="MNZ78" s="242"/>
      <c r="MOA78" s="242"/>
      <c r="MOB78" s="242"/>
      <c r="MOC78" s="242"/>
      <c r="MOD78" s="242"/>
      <c r="MOE78" s="242"/>
      <c r="MOF78" s="242"/>
      <c r="MOG78" s="242"/>
      <c r="MOH78" s="242"/>
      <c r="MOI78" s="242"/>
      <c r="MOJ78" s="242"/>
      <c r="MOK78" s="242"/>
      <c r="MOL78" s="242"/>
      <c r="MOM78" s="242"/>
      <c r="MON78" s="242"/>
      <c r="MOO78" s="242"/>
      <c r="MOP78" s="242"/>
      <c r="MOQ78" s="242"/>
      <c r="MOR78" s="242"/>
      <c r="MOS78" s="242"/>
      <c r="MOT78" s="242"/>
      <c r="MOU78" s="242"/>
      <c r="MOV78" s="242"/>
      <c r="MOW78" s="242"/>
      <c r="MOX78" s="242"/>
      <c r="MOY78" s="242"/>
      <c r="MOZ78" s="242"/>
      <c r="MPA78" s="242"/>
      <c r="MPB78" s="242"/>
      <c r="MPC78" s="242"/>
      <c r="MPD78" s="242"/>
      <c r="MPE78" s="242"/>
      <c r="MPF78" s="242"/>
      <c r="MPG78" s="242"/>
      <c r="MPH78" s="242"/>
      <c r="MPI78" s="242"/>
      <c r="MPJ78" s="242"/>
      <c r="MPK78" s="242"/>
      <c r="MPL78" s="242"/>
      <c r="MPM78" s="242"/>
      <c r="MPN78" s="242"/>
      <c r="MPO78" s="242"/>
      <c r="MPP78" s="242"/>
      <c r="MPQ78" s="242"/>
      <c r="MPR78" s="242"/>
      <c r="MPS78" s="242"/>
      <c r="MPT78" s="242"/>
      <c r="MPU78" s="242"/>
      <c r="MPV78" s="242"/>
      <c r="MPW78" s="242"/>
      <c r="MPX78" s="242"/>
      <c r="MPY78" s="242"/>
      <c r="MPZ78" s="242"/>
      <c r="MQA78" s="242"/>
      <c r="MQB78" s="242"/>
      <c r="MQC78" s="242"/>
      <c r="MQD78" s="242"/>
      <c r="MQE78" s="242"/>
      <c r="MQF78" s="242"/>
      <c r="MQG78" s="242"/>
      <c r="MQH78" s="242"/>
      <c r="MQI78" s="242"/>
      <c r="MQJ78" s="242"/>
      <c r="MQK78" s="242"/>
      <c r="MQL78" s="242"/>
      <c r="MQM78" s="242"/>
      <c r="MQN78" s="242"/>
      <c r="MQO78" s="242"/>
      <c r="MQP78" s="242"/>
      <c r="MQQ78" s="242"/>
      <c r="MQR78" s="242"/>
      <c r="MQS78" s="242"/>
      <c r="MQT78" s="242"/>
      <c r="MQU78" s="242"/>
      <c r="MQV78" s="242"/>
      <c r="MQW78" s="242"/>
      <c r="MQX78" s="242"/>
      <c r="MQY78" s="242"/>
      <c r="MQZ78" s="242"/>
      <c r="MRA78" s="242"/>
      <c r="MRB78" s="242"/>
      <c r="MRC78" s="242"/>
      <c r="MRD78" s="242"/>
      <c r="MRE78" s="242"/>
      <c r="MRF78" s="242"/>
      <c r="MRG78" s="242"/>
      <c r="MRH78" s="242"/>
      <c r="MRI78" s="242"/>
      <c r="MRJ78" s="242"/>
      <c r="MRK78" s="242"/>
      <c r="MRL78" s="242"/>
      <c r="MRM78" s="242"/>
      <c r="MRN78" s="242"/>
      <c r="MRO78" s="242"/>
      <c r="MRP78" s="242"/>
      <c r="MRQ78" s="242"/>
      <c r="MRR78" s="242"/>
      <c r="MRS78" s="242"/>
      <c r="MRT78" s="242"/>
      <c r="MRU78" s="242"/>
      <c r="MRV78" s="242"/>
      <c r="MRW78" s="242"/>
      <c r="MRX78" s="242"/>
      <c r="MRY78" s="242"/>
      <c r="MRZ78" s="242"/>
      <c r="MSA78" s="242"/>
      <c r="MSB78" s="242"/>
      <c r="MSC78" s="242"/>
      <c r="MSD78" s="242"/>
      <c r="MSE78" s="242"/>
      <c r="MSF78" s="242"/>
      <c r="MSG78" s="242"/>
      <c r="MSH78" s="242"/>
      <c r="MSI78" s="242"/>
      <c r="MSJ78" s="242"/>
      <c r="MSK78" s="242"/>
      <c r="MSL78" s="242"/>
      <c r="MSM78" s="242"/>
      <c r="MSN78" s="242"/>
      <c r="MSO78" s="242"/>
      <c r="MSP78" s="242"/>
      <c r="MSQ78" s="242"/>
      <c r="MSR78" s="242"/>
      <c r="MSS78" s="242"/>
      <c r="MST78" s="242"/>
      <c r="MSU78" s="242"/>
      <c r="MSV78" s="242"/>
      <c r="MSW78" s="242"/>
      <c r="MSX78" s="242"/>
      <c r="MSY78" s="242"/>
      <c r="MSZ78" s="242"/>
      <c r="MTA78" s="242"/>
      <c r="MTB78" s="242"/>
      <c r="MTC78" s="242"/>
      <c r="MTD78" s="242"/>
      <c r="MTE78" s="242"/>
      <c r="MTF78" s="242"/>
      <c r="MTG78" s="242"/>
      <c r="MTH78" s="242"/>
      <c r="MTI78" s="242"/>
      <c r="MTJ78" s="242"/>
      <c r="MTK78" s="242"/>
      <c r="MTL78" s="242"/>
      <c r="MTM78" s="242"/>
      <c r="MTN78" s="242"/>
      <c r="MTO78" s="242"/>
      <c r="MTP78" s="242"/>
      <c r="MTQ78" s="242"/>
      <c r="MTR78" s="242"/>
      <c r="MTS78" s="242"/>
      <c r="MTT78" s="242"/>
      <c r="MTU78" s="242"/>
      <c r="MTV78" s="242"/>
      <c r="MTW78" s="242"/>
      <c r="MTX78" s="242"/>
      <c r="MTY78" s="242"/>
      <c r="MTZ78" s="242"/>
      <c r="MUA78" s="242"/>
      <c r="MUB78" s="242"/>
      <c r="MUC78" s="242"/>
      <c r="MUD78" s="242"/>
      <c r="MUE78" s="242"/>
      <c r="MUF78" s="242"/>
      <c r="MUG78" s="242"/>
      <c r="MUH78" s="242"/>
      <c r="MUI78" s="242"/>
      <c r="MUJ78" s="242"/>
      <c r="MUK78" s="242"/>
      <c r="MUL78" s="242"/>
      <c r="MUM78" s="242"/>
      <c r="MUN78" s="242"/>
      <c r="MUO78" s="242"/>
      <c r="MUP78" s="242"/>
      <c r="MUQ78" s="242"/>
      <c r="MUR78" s="242"/>
      <c r="MUS78" s="242"/>
      <c r="MUT78" s="242"/>
      <c r="MUU78" s="242"/>
      <c r="MUV78" s="242"/>
      <c r="MUW78" s="242"/>
      <c r="MUX78" s="242"/>
      <c r="MUY78" s="242"/>
      <c r="MUZ78" s="242"/>
      <c r="MVA78" s="242"/>
      <c r="MVB78" s="242"/>
      <c r="MVC78" s="242"/>
      <c r="MVD78" s="242"/>
      <c r="MVE78" s="242"/>
      <c r="MVF78" s="242"/>
      <c r="MVG78" s="242"/>
      <c r="MVH78" s="242"/>
      <c r="MVI78" s="242"/>
      <c r="MVJ78" s="242"/>
      <c r="MVK78" s="242"/>
      <c r="MVL78" s="242"/>
      <c r="MVM78" s="242"/>
      <c r="MVN78" s="242"/>
      <c r="MVO78" s="242"/>
      <c r="MVP78" s="242"/>
      <c r="MVQ78" s="242"/>
      <c r="MVR78" s="242"/>
      <c r="MVS78" s="242"/>
      <c r="MVT78" s="242"/>
      <c r="MVU78" s="242"/>
      <c r="MVV78" s="242"/>
      <c r="MVW78" s="242"/>
      <c r="MVX78" s="242"/>
      <c r="MVY78" s="242"/>
      <c r="MVZ78" s="242"/>
      <c r="MWA78" s="242"/>
      <c r="MWB78" s="242"/>
      <c r="MWC78" s="242"/>
      <c r="MWD78" s="242"/>
      <c r="MWE78" s="242"/>
      <c r="MWF78" s="242"/>
      <c r="MWG78" s="242"/>
      <c r="MWH78" s="242"/>
      <c r="MWI78" s="242"/>
      <c r="MWJ78" s="242"/>
      <c r="MWK78" s="242"/>
      <c r="MWL78" s="242"/>
      <c r="MWM78" s="242"/>
      <c r="MWN78" s="242"/>
      <c r="MWO78" s="242"/>
      <c r="MWP78" s="242"/>
      <c r="MWQ78" s="242"/>
      <c r="MWR78" s="242"/>
      <c r="MWS78" s="242"/>
      <c r="MWT78" s="242"/>
      <c r="MWU78" s="242"/>
      <c r="MWV78" s="242"/>
      <c r="MWW78" s="242"/>
      <c r="MWX78" s="242"/>
      <c r="MWY78" s="242"/>
      <c r="MWZ78" s="242"/>
      <c r="MXA78" s="242"/>
      <c r="MXB78" s="242"/>
      <c r="MXC78" s="242"/>
      <c r="MXD78" s="242"/>
      <c r="MXE78" s="242"/>
      <c r="MXF78" s="242"/>
      <c r="MXG78" s="242"/>
      <c r="MXH78" s="242"/>
      <c r="MXI78" s="242"/>
      <c r="MXJ78" s="242"/>
      <c r="MXK78" s="242"/>
      <c r="MXL78" s="242"/>
      <c r="MXM78" s="242"/>
      <c r="MXN78" s="242"/>
      <c r="MXO78" s="242"/>
      <c r="MXP78" s="242"/>
      <c r="MXQ78" s="242"/>
      <c r="MXR78" s="242"/>
      <c r="MXS78" s="242"/>
      <c r="MXT78" s="242"/>
      <c r="MXU78" s="242"/>
      <c r="MXV78" s="242"/>
      <c r="MXW78" s="242"/>
      <c r="MXX78" s="242"/>
      <c r="MXY78" s="242"/>
      <c r="MXZ78" s="242"/>
      <c r="MYA78" s="242"/>
      <c r="MYB78" s="242"/>
      <c r="MYC78" s="242"/>
      <c r="MYD78" s="242"/>
      <c r="MYE78" s="242"/>
      <c r="MYF78" s="242"/>
      <c r="MYG78" s="242"/>
      <c r="MYH78" s="242"/>
      <c r="MYI78" s="242"/>
      <c r="MYJ78" s="242"/>
      <c r="MYK78" s="242"/>
      <c r="MYL78" s="242"/>
      <c r="MYM78" s="242"/>
      <c r="MYN78" s="242"/>
      <c r="MYO78" s="242"/>
      <c r="MYP78" s="242"/>
      <c r="MYQ78" s="242"/>
      <c r="MYR78" s="242"/>
      <c r="MYS78" s="242"/>
      <c r="MYT78" s="242"/>
      <c r="MYU78" s="242"/>
      <c r="MYV78" s="242"/>
      <c r="MYW78" s="242"/>
      <c r="MYX78" s="242"/>
      <c r="MYY78" s="242"/>
      <c r="MYZ78" s="242"/>
      <c r="MZA78" s="242"/>
      <c r="MZB78" s="242"/>
      <c r="MZC78" s="242"/>
      <c r="MZD78" s="242"/>
      <c r="MZE78" s="242"/>
      <c r="MZF78" s="242"/>
      <c r="MZG78" s="242"/>
      <c r="MZH78" s="242"/>
      <c r="MZI78" s="242"/>
      <c r="MZJ78" s="242"/>
      <c r="MZK78" s="242"/>
      <c r="MZL78" s="242"/>
      <c r="MZM78" s="242"/>
      <c r="MZN78" s="242"/>
      <c r="MZO78" s="242"/>
      <c r="MZP78" s="242"/>
      <c r="MZQ78" s="242"/>
      <c r="MZR78" s="242"/>
      <c r="MZS78" s="242"/>
      <c r="MZT78" s="242"/>
      <c r="MZU78" s="242"/>
      <c r="MZV78" s="242"/>
      <c r="MZW78" s="242"/>
      <c r="MZX78" s="242"/>
      <c r="MZY78" s="242"/>
      <c r="MZZ78" s="242"/>
      <c r="NAA78" s="242"/>
      <c r="NAB78" s="242"/>
      <c r="NAC78" s="242"/>
      <c r="NAD78" s="242"/>
      <c r="NAE78" s="242"/>
      <c r="NAF78" s="242"/>
      <c r="NAG78" s="242"/>
      <c r="NAH78" s="242"/>
      <c r="NAI78" s="242"/>
      <c r="NAJ78" s="242"/>
      <c r="NAK78" s="242"/>
      <c r="NAL78" s="242"/>
      <c r="NAM78" s="242"/>
      <c r="NAN78" s="242"/>
      <c r="NAO78" s="242"/>
      <c r="NAP78" s="242"/>
      <c r="NAQ78" s="242"/>
      <c r="NAR78" s="242"/>
      <c r="NAS78" s="242"/>
      <c r="NAT78" s="242"/>
      <c r="NAU78" s="242"/>
      <c r="NAV78" s="242"/>
      <c r="NAW78" s="242"/>
      <c r="NAX78" s="242"/>
      <c r="NAY78" s="242"/>
      <c r="NAZ78" s="242"/>
      <c r="NBA78" s="242"/>
      <c r="NBB78" s="242"/>
      <c r="NBC78" s="242"/>
      <c r="NBD78" s="242"/>
      <c r="NBE78" s="242"/>
      <c r="NBF78" s="242"/>
      <c r="NBG78" s="242"/>
      <c r="NBH78" s="242"/>
      <c r="NBI78" s="242"/>
      <c r="NBJ78" s="242"/>
      <c r="NBK78" s="242"/>
      <c r="NBL78" s="242"/>
      <c r="NBM78" s="242"/>
      <c r="NBN78" s="242"/>
      <c r="NBO78" s="242"/>
      <c r="NBP78" s="242"/>
      <c r="NBQ78" s="242"/>
      <c r="NBR78" s="242"/>
      <c r="NBS78" s="242"/>
      <c r="NBT78" s="242"/>
      <c r="NBU78" s="242"/>
      <c r="NBV78" s="242"/>
      <c r="NBW78" s="242"/>
      <c r="NBX78" s="242"/>
      <c r="NBY78" s="242"/>
      <c r="NBZ78" s="242"/>
      <c r="NCA78" s="242"/>
      <c r="NCB78" s="242"/>
      <c r="NCC78" s="242"/>
      <c r="NCD78" s="242"/>
      <c r="NCE78" s="242"/>
      <c r="NCF78" s="242"/>
      <c r="NCG78" s="242"/>
      <c r="NCH78" s="242"/>
      <c r="NCI78" s="242"/>
      <c r="NCJ78" s="242"/>
      <c r="NCK78" s="242"/>
      <c r="NCL78" s="242"/>
      <c r="NCM78" s="242"/>
      <c r="NCN78" s="242"/>
      <c r="NCO78" s="242"/>
      <c r="NCP78" s="242"/>
      <c r="NCQ78" s="242"/>
      <c r="NCR78" s="242"/>
      <c r="NCS78" s="242"/>
      <c r="NCT78" s="242"/>
      <c r="NCU78" s="242"/>
      <c r="NCV78" s="242"/>
      <c r="NCW78" s="242"/>
      <c r="NCX78" s="242"/>
      <c r="NCY78" s="242"/>
      <c r="NCZ78" s="242"/>
      <c r="NDA78" s="242"/>
      <c r="NDB78" s="242"/>
      <c r="NDC78" s="242"/>
      <c r="NDD78" s="242"/>
      <c r="NDE78" s="242"/>
      <c r="NDF78" s="242"/>
      <c r="NDG78" s="242"/>
      <c r="NDH78" s="242"/>
      <c r="NDI78" s="242"/>
      <c r="NDJ78" s="242"/>
      <c r="NDK78" s="242"/>
      <c r="NDL78" s="242"/>
      <c r="NDM78" s="242"/>
      <c r="NDN78" s="242"/>
      <c r="NDO78" s="242"/>
      <c r="NDP78" s="242"/>
      <c r="NDQ78" s="242"/>
      <c r="NDR78" s="242"/>
      <c r="NDS78" s="242"/>
      <c r="NDT78" s="242"/>
      <c r="NDU78" s="242"/>
      <c r="NDV78" s="242"/>
      <c r="NDW78" s="242"/>
      <c r="NDX78" s="242"/>
      <c r="NDY78" s="242"/>
      <c r="NDZ78" s="242"/>
      <c r="NEA78" s="242"/>
      <c r="NEB78" s="242"/>
      <c r="NEC78" s="242"/>
      <c r="NED78" s="242"/>
      <c r="NEE78" s="242"/>
      <c r="NEF78" s="242"/>
      <c r="NEG78" s="242"/>
      <c r="NEH78" s="242"/>
      <c r="NEI78" s="242"/>
      <c r="NEJ78" s="242"/>
      <c r="NEK78" s="242"/>
      <c r="NEL78" s="242"/>
      <c r="NEM78" s="242"/>
      <c r="NEN78" s="242"/>
      <c r="NEO78" s="242"/>
      <c r="NEP78" s="242"/>
      <c r="NEQ78" s="242"/>
      <c r="NER78" s="242"/>
      <c r="NES78" s="242"/>
      <c r="NET78" s="242"/>
      <c r="NEU78" s="242"/>
      <c r="NEV78" s="242"/>
      <c r="NEW78" s="242"/>
      <c r="NEX78" s="242"/>
      <c r="NEY78" s="242"/>
      <c r="NEZ78" s="242"/>
      <c r="NFA78" s="242"/>
      <c r="NFB78" s="242"/>
      <c r="NFC78" s="242"/>
      <c r="NFD78" s="242"/>
      <c r="NFE78" s="242"/>
      <c r="NFF78" s="242"/>
      <c r="NFG78" s="242"/>
      <c r="NFH78" s="242"/>
      <c r="NFI78" s="242"/>
      <c r="NFJ78" s="242"/>
      <c r="NFK78" s="242"/>
      <c r="NFL78" s="242"/>
      <c r="NFM78" s="242"/>
      <c r="NFN78" s="242"/>
      <c r="NFO78" s="242"/>
      <c r="NFP78" s="242"/>
      <c r="NFQ78" s="242"/>
      <c r="NFR78" s="242"/>
      <c r="NFS78" s="242"/>
      <c r="NFT78" s="242"/>
      <c r="NFU78" s="242"/>
      <c r="NFV78" s="242"/>
      <c r="NFW78" s="242"/>
      <c r="NFX78" s="242"/>
      <c r="NFY78" s="242"/>
      <c r="NFZ78" s="242"/>
      <c r="NGA78" s="242"/>
      <c r="NGB78" s="242"/>
      <c r="NGC78" s="242"/>
      <c r="NGD78" s="242"/>
      <c r="NGE78" s="242"/>
      <c r="NGF78" s="242"/>
      <c r="NGG78" s="242"/>
      <c r="NGH78" s="242"/>
      <c r="NGI78" s="242"/>
      <c r="NGJ78" s="242"/>
      <c r="NGK78" s="242"/>
      <c r="NGL78" s="242"/>
      <c r="NGM78" s="242"/>
      <c r="NGN78" s="242"/>
      <c r="NGO78" s="242"/>
      <c r="NGP78" s="242"/>
      <c r="NGQ78" s="242"/>
      <c r="NGR78" s="242"/>
      <c r="NGS78" s="242"/>
      <c r="NGT78" s="242"/>
      <c r="NGU78" s="242"/>
      <c r="NGV78" s="242"/>
      <c r="NGW78" s="242"/>
      <c r="NGX78" s="242"/>
      <c r="NGY78" s="242"/>
      <c r="NGZ78" s="242"/>
      <c r="NHA78" s="242"/>
      <c r="NHB78" s="242"/>
      <c r="NHC78" s="242"/>
      <c r="NHD78" s="242"/>
      <c r="NHE78" s="242"/>
      <c r="NHF78" s="242"/>
      <c r="NHG78" s="242"/>
      <c r="NHH78" s="242"/>
      <c r="NHI78" s="242"/>
      <c r="NHJ78" s="242"/>
      <c r="NHK78" s="242"/>
      <c r="NHL78" s="242"/>
      <c r="NHM78" s="242"/>
      <c r="NHN78" s="242"/>
      <c r="NHO78" s="242"/>
      <c r="NHP78" s="242"/>
      <c r="NHQ78" s="242"/>
      <c r="NHR78" s="242"/>
      <c r="NHS78" s="242"/>
      <c r="NHT78" s="242"/>
      <c r="NHU78" s="242"/>
      <c r="NHV78" s="242"/>
      <c r="NHW78" s="242"/>
      <c r="NHX78" s="242"/>
      <c r="NHY78" s="242"/>
      <c r="NHZ78" s="242"/>
      <c r="NIA78" s="242"/>
      <c r="NIB78" s="242"/>
      <c r="NIC78" s="242"/>
      <c r="NID78" s="242"/>
      <c r="NIE78" s="242"/>
      <c r="NIF78" s="242"/>
      <c r="NIG78" s="242"/>
      <c r="NIH78" s="242"/>
      <c r="NII78" s="242"/>
      <c r="NIJ78" s="242"/>
      <c r="NIK78" s="242"/>
      <c r="NIL78" s="242"/>
      <c r="NIM78" s="242"/>
      <c r="NIN78" s="242"/>
      <c r="NIO78" s="242"/>
      <c r="NIP78" s="242"/>
      <c r="NIQ78" s="242"/>
      <c r="NIR78" s="242"/>
      <c r="NIS78" s="242"/>
      <c r="NIT78" s="242"/>
      <c r="NIU78" s="242"/>
      <c r="NIV78" s="242"/>
      <c r="NIW78" s="242"/>
      <c r="NIX78" s="242"/>
      <c r="NIY78" s="242"/>
      <c r="NIZ78" s="242"/>
      <c r="NJA78" s="242"/>
      <c r="NJB78" s="242"/>
      <c r="NJC78" s="242"/>
      <c r="NJD78" s="242"/>
      <c r="NJE78" s="242"/>
      <c r="NJF78" s="242"/>
      <c r="NJG78" s="242"/>
      <c r="NJH78" s="242"/>
      <c r="NJI78" s="242"/>
      <c r="NJJ78" s="242"/>
      <c r="NJK78" s="242"/>
      <c r="NJL78" s="242"/>
      <c r="NJM78" s="242"/>
      <c r="NJN78" s="242"/>
      <c r="NJO78" s="242"/>
      <c r="NJP78" s="242"/>
      <c r="NJQ78" s="242"/>
      <c r="NJR78" s="242"/>
      <c r="NJS78" s="242"/>
      <c r="NJT78" s="242"/>
      <c r="NJU78" s="242"/>
      <c r="NJV78" s="242"/>
      <c r="NJW78" s="242"/>
      <c r="NJX78" s="242"/>
      <c r="NJY78" s="242"/>
      <c r="NJZ78" s="242"/>
      <c r="NKA78" s="242"/>
      <c r="NKB78" s="242"/>
      <c r="NKC78" s="242"/>
      <c r="NKD78" s="242"/>
      <c r="NKE78" s="242"/>
      <c r="NKF78" s="242"/>
      <c r="NKG78" s="242"/>
      <c r="NKH78" s="242"/>
      <c r="NKI78" s="242"/>
      <c r="NKJ78" s="242"/>
      <c r="NKK78" s="242"/>
      <c r="NKL78" s="242"/>
      <c r="NKM78" s="242"/>
      <c r="NKN78" s="242"/>
      <c r="NKO78" s="242"/>
      <c r="NKP78" s="242"/>
      <c r="NKQ78" s="242"/>
      <c r="NKR78" s="242"/>
      <c r="NKS78" s="242"/>
      <c r="NKT78" s="242"/>
      <c r="NKU78" s="242"/>
      <c r="NKV78" s="242"/>
      <c r="NKW78" s="242"/>
      <c r="NKX78" s="242"/>
      <c r="NKY78" s="242"/>
      <c r="NKZ78" s="242"/>
      <c r="NLA78" s="242"/>
      <c r="NLB78" s="242"/>
      <c r="NLC78" s="242"/>
      <c r="NLD78" s="242"/>
      <c r="NLE78" s="242"/>
      <c r="NLF78" s="242"/>
      <c r="NLG78" s="242"/>
      <c r="NLH78" s="242"/>
      <c r="NLI78" s="242"/>
      <c r="NLJ78" s="242"/>
      <c r="NLK78" s="242"/>
      <c r="NLL78" s="242"/>
      <c r="NLM78" s="242"/>
      <c r="NLN78" s="242"/>
      <c r="NLO78" s="242"/>
      <c r="NLP78" s="242"/>
      <c r="NLQ78" s="242"/>
      <c r="NLR78" s="242"/>
      <c r="NLS78" s="242"/>
      <c r="NLT78" s="242"/>
      <c r="NLU78" s="242"/>
      <c r="NLV78" s="242"/>
      <c r="NLW78" s="242"/>
      <c r="NLX78" s="242"/>
      <c r="NLY78" s="242"/>
      <c r="NLZ78" s="242"/>
      <c r="NMA78" s="242"/>
      <c r="NMB78" s="242"/>
      <c r="NMC78" s="242"/>
      <c r="NMD78" s="242"/>
      <c r="NME78" s="242"/>
      <c r="NMF78" s="242"/>
      <c r="NMG78" s="242"/>
      <c r="NMH78" s="242"/>
      <c r="NMI78" s="242"/>
      <c r="NMJ78" s="242"/>
      <c r="NMK78" s="242"/>
      <c r="NML78" s="242"/>
      <c r="NMM78" s="242"/>
      <c r="NMN78" s="242"/>
      <c r="NMO78" s="242"/>
      <c r="NMP78" s="242"/>
      <c r="NMQ78" s="242"/>
      <c r="NMR78" s="242"/>
      <c r="NMS78" s="242"/>
      <c r="NMT78" s="242"/>
      <c r="NMU78" s="242"/>
      <c r="NMV78" s="242"/>
      <c r="NMW78" s="242"/>
      <c r="NMX78" s="242"/>
      <c r="NMY78" s="242"/>
      <c r="NMZ78" s="242"/>
      <c r="NNA78" s="242"/>
      <c r="NNB78" s="242"/>
      <c r="NNC78" s="242"/>
      <c r="NND78" s="242"/>
      <c r="NNE78" s="242"/>
      <c r="NNF78" s="242"/>
      <c r="NNG78" s="242"/>
      <c r="NNH78" s="242"/>
      <c r="NNI78" s="242"/>
      <c r="NNJ78" s="242"/>
      <c r="NNK78" s="242"/>
      <c r="NNL78" s="242"/>
      <c r="NNM78" s="242"/>
      <c r="NNN78" s="242"/>
      <c r="NNO78" s="242"/>
      <c r="NNP78" s="242"/>
      <c r="NNQ78" s="242"/>
      <c r="NNR78" s="242"/>
      <c r="NNS78" s="242"/>
      <c r="NNT78" s="242"/>
      <c r="NNU78" s="242"/>
      <c r="NNV78" s="242"/>
      <c r="NNW78" s="242"/>
      <c r="NNX78" s="242"/>
      <c r="NNY78" s="242"/>
      <c r="NNZ78" s="242"/>
      <c r="NOA78" s="242"/>
      <c r="NOB78" s="242"/>
      <c r="NOC78" s="242"/>
      <c r="NOD78" s="242"/>
      <c r="NOE78" s="242"/>
      <c r="NOF78" s="242"/>
      <c r="NOG78" s="242"/>
      <c r="NOH78" s="242"/>
      <c r="NOI78" s="242"/>
      <c r="NOJ78" s="242"/>
      <c r="NOK78" s="242"/>
      <c r="NOL78" s="242"/>
      <c r="NOM78" s="242"/>
      <c r="NON78" s="242"/>
      <c r="NOO78" s="242"/>
      <c r="NOP78" s="242"/>
      <c r="NOQ78" s="242"/>
      <c r="NOR78" s="242"/>
      <c r="NOS78" s="242"/>
      <c r="NOT78" s="242"/>
      <c r="NOU78" s="242"/>
      <c r="NOV78" s="242"/>
      <c r="NOW78" s="242"/>
      <c r="NOX78" s="242"/>
      <c r="NOY78" s="242"/>
      <c r="NOZ78" s="242"/>
      <c r="NPA78" s="242"/>
      <c r="NPB78" s="242"/>
      <c r="NPC78" s="242"/>
      <c r="NPD78" s="242"/>
      <c r="NPE78" s="242"/>
      <c r="NPF78" s="242"/>
      <c r="NPG78" s="242"/>
      <c r="NPH78" s="242"/>
      <c r="NPI78" s="242"/>
      <c r="NPJ78" s="242"/>
      <c r="NPK78" s="242"/>
      <c r="NPL78" s="242"/>
      <c r="NPM78" s="242"/>
      <c r="NPN78" s="242"/>
      <c r="NPO78" s="242"/>
      <c r="NPP78" s="242"/>
      <c r="NPQ78" s="242"/>
      <c r="NPR78" s="242"/>
      <c r="NPS78" s="242"/>
      <c r="NPT78" s="242"/>
      <c r="NPU78" s="242"/>
      <c r="NPV78" s="242"/>
      <c r="NPW78" s="242"/>
      <c r="NPX78" s="242"/>
      <c r="NPY78" s="242"/>
      <c r="NPZ78" s="242"/>
      <c r="NQA78" s="242"/>
      <c r="NQB78" s="242"/>
      <c r="NQC78" s="242"/>
      <c r="NQD78" s="242"/>
      <c r="NQE78" s="242"/>
      <c r="NQF78" s="242"/>
      <c r="NQG78" s="242"/>
      <c r="NQH78" s="242"/>
      <c r="NQI78" s="242"/>
      <c r="NQJ78" s="242"/>
      <c r="NQK78" s="242"/>
      <c r="NQL78" s="242"/>
      <c r="NQM78" s="242"/>
      <c r="NQN78" s="242"/>
      <c r="NQO78" s="242"/>
      <c r="NQP78" s="242"/>
      <c r="NQQ78" s="242"/>
      <c r="NQR78" s="242"/>
      <c r="NQS78" s="242"/>
      <c r="NQT78" s="242"/>
      <c r="NQU78" s="242"/>
      <c r="NQV78" s="242"/>
      <c r="NQW78" s="242"/>
      <c r="NQX78" s="242"/>
      <c r="NQY78" s="242"/>
      <c r="NQZ78" s="242"/>
      <c r="NRA78" s="242"/>
      <c r="NRB78" s="242"/>
      <c r="NRC78" s="242"/>
      <c r="NRD78" s="242"/>
      <c r="NRE78" s="242"/>
      <c r="NRF78" s="242"/>
      <c r="NRG78" s="242"/>
      <c r="NRH78" s="242"/>
      <c r="NRI78" s="242"/>
      <c r="NRJ78" s="242"/>
      <c r="NRK78" s="242"/>
      <c r="NRL78" s="242"/>
      <c r="NRM78" s="242"/>
      <c r="NRN78" s="242"/>
      <c r="NRO78" s="242"/>
      <c r="NRP78" s="242"/>
      <c r="NRQ78" s="242"/>
      <c r="NRR78" s="242"/>
      <c r="NRS78" s="242"/>
      <c r="NRT78" s="242"/>
      <c r="NRU78" s="242"/>
      <c r="NRV78" s="242"/>
      <c r="NRW78" s="242"/>
      <c r="NRX78" s="242"/>
      <c r="NRY78" s="242"/>
      <c r="NRZ78" s="242"/>
      <c r="NSA78" s="242"/>
      <c r="NSB78" s="242"/>
      <c r="NSC78" s="242"/>
      <c r="NSD78" s="242"/>
      <c r="NSE78" s="242"/>
      <c r="NSF78" s="242"/>
      <c r="NSG78" s="242"/>
      <c r="NSH78" s="242"/>
      <c r="NSI78" s="242"/>
      <c r="NSJ78" s="242"/>
      <c r="NSK78" s="242"/>
      <c r="NSL78" s="242"/>
      <c r="NSM78" s="242"/>
      <c r="NSN78" s="242"/>
      <c r="NSO78" s="242"/>
      <c r="NSP78" s="242"/>
      <c r="NSQ78" s="242"/>
      <c r="NSR78" s="242"/>
      <c r="NSS78" s="242"/>
      <c r="NST78" s="242"/>
      <c r="NSU78" s="242"/>
      <c r="NSV78" s="242"/>
      <c r="NSW78" s="242"/>
      <c r="NSX78" s="242"/>
      <c r="NSY78" s="242"/>
      <c r="NSZ78" s="242"/>
      <c r="NTA78" s="242"/>
      <c r="NTB78" s="242"/>
      <c r="NTC78" s="242"/>
      <c r="NTD78" s="242"/>
      <c r="NTE78" s="242"/>
      <c r="NTF78" s="242"/>
      <c r="NTG78" s="242"/>
      <c r="NTH78" s="242"/>
      <c r="NTI78" s="242"/>
      <c r="NTJ78" s="242"/>
      <c r="NTK78" s="242"/>
      <c r="NTL78" s="242"/>
      <c r="NTM78" s="242"/>
      <c r="NTN78" s="242"/>
      <c r="NTO78" s="242"/>
      <c r="NTP78" s="242"/>
      <c r="NTQ78" s="242"/>
      <c r="NTR78" s="242"/>
      <c r="NTS78" s="242"/>
      <c r="NTT78" s="242"/>
      <c r="NTU78" s="242"/>
      <c r="NTV78" s="242"/>
      <c r="NTW78" s="242"/>
      <c r="NTX78" s="242"/>
      <c r="NTY78" s="242"/>
      <c r="NTZ78" s="242"/>
      <c r="NUA78" s="242"/>
      <c r="NUB78" s="242"/>
      <c r="NUC78" s="242"/>
      <c r="NUD78" s="242"/>
      <c r="NUE78" s="242"/>
      <c r="NUF78" s="242"/>
      <c r="NUG78" s="242"/>
      <c r="NUH78" s="242"/>
      <c r="NUI78" s="242"/>
      <c r="NUJ78" s="242"/>
      <c r="NUK78" s="242"/>
      <c r="NUL78" s="242"/>
      <c r="NUM78" s="242"/>
      <c r="NUN78" s="242"/>
      <c r="NUO78" s="242"/>
      <c r="NUP78" s="242"/>
      <c r="NUQ78" s="242"/>
      <c r="NUR78" s="242"/>
      <c r="NUS78" s="242"/>
      <c r="NUT78" s="242"/>
      <c r="NUU78" s="242"/>
      <c r="NUV78" s="242"/>
      <c r="NUW78" s="242"/>
      <c r="NUX78" s="242"/>
      <c r="NUY78" s="242"/>
      <c r="NUZ78" s="242"/>
      <c r="NVA78" s="242"/>
      <c r="NVB78" s="242"/>
      <c r="NVC78" s="242"/>
      <c r="NVD78" s="242"/>
      <c r="NVE78" s="242"/>
      <c r="NVF78" s="242"/>
      <c r="NVG78" s="242"/>
      <c r="NVH78" s="242"/>
      <c r="NVI78" s="242"/>
      <c r="NVJ78" s="242"/>
      <c r="NVK78" s="242"/>
      <c r="NVL78" s="242"/>
      <c r="NVM78" s="242"/>
      <c r="NVN78" s="242"/>
      <c r="NVO78" s="242"/>
      <c r="NVP78" s="242"/>
      <c r="NVQ78" s="242"/>
      <c r="NVR78" s="242"/>
      <c r="NVS78" s="242"/>
      <c r="NVT78" s="242"/>
      <c r="NVU78" s="242"/>
      <c r="NVV78" s="242"/>
      <c r="NVW78" s="242"/>
      <c r="NVX78" s="242"/>
      <c r="NVY78" s="242"/>
      <c r="NVZ78" s="242"/>
      <c r="NWA78" s="242"/>
      <c r="NWB78" s="242"/>
      <c r="NWC78" s="242"/>
      <c r="NWD78" s="242"/>
      <c r="NWE78" s="242"/>
      <c r="NWF78" s="242"/>
      <c r="NWG78" s="242"/>
      <c r="NWH78" s="242"/>
      <c r="NWI78" s="242"/>
      <c r="NWJ78" s="242"/>
      <c r="NWK78" s="242"/>
      <c r="NWL78" s="242"/>
      <c r="NWM78" s="242"/>
      <c r="NWN78" s="242"/>
      <c r="NWO78" s="242"/>
      <c r="NWP78" s="242"/>
      <c r="NWQ78" s="242"/>
      <c r="NWR78" s="242"/>
      <c r="NWS78" s="242"/>
      <c r="NWT78" s="242"/>
      <c r="NWU78" s="242"/>
      <c r="NWV78" s="242"/>
      <c r="NWW78" s="242"/>
      <c r="NWX78" s="242"/>
      <c r="NWY78" s="242"/>
      <c r="NWZ78" s="242"/>
      <c r="NXA78" s="242"/>
      <c r="NXB78" s="242"/>
      <c r="NXC78" s="242"/>
      <c r="NXD78" s="242"/>
      <c r="NXE78" s="242"/>
      <c r="NXF78" s="242"/>
      <c r="NXG78" s="242"/>
      <c r="NXH78" s="242"/>
      <c r="NXI78" s="242"/>
      <c r="NXJ78" s="242"/>
      <c r="NXK78" s="242"/>
      <c r="NXL78" s="242"/>
      <c r="NXM78" s="242"/>
      <c r="NXN78" s="242"/>
      <c r="NXO78" s="242"/>
      <c r="NXP78" s="242"/>
      <c r="NXQ78" s="242"/>
      <c r="NXR78" s="242"/>
      <c r="NXS78" s="242"/>
      <c r="NXT78" s="242"/>
      <c r="NXU78" s="242"/>
      <c r="NXV78" s="242"/>
      <c r="NXW78" s="242"/>
      <c r="NXX78" s="242"/>
      <c r="NXY78" s="242"/>
      <c r="NXZ78" s="242"/>
      <c r="NYA78" s="242"/>
      <c r="NYB78" s="242"/>
      <c r="NYC78" s="242"/>
      <c r="NYD78" s="242"/>
      <c r="NYE78" s="242"/>
      <c r="NYF78" s="242"/>
      <c r="NYG78" s="242"/>
      <c r="NYH78" s="242"/>
      <c r="NYI78" s="242"/>
      <c r="NYJ78" s="242"/>
      <c r="NYK78" s="242"/>
      <c r="NYL78" s="242"/>
      <c r="NYM78" s="242"/>
      <c r="NYN78" s="242"/>
      <c r="NYO78" s="242"/>
      <c r="NYP78" s="242"/>
      <c r="NYQ78" s="242"/>
      <c r="NYR78" s="242"/>
      <c r="NYS78" s="242"/>
      <c r="NYT78" s="242"/>
      <c r="NYU78" s="242"/>
      <c r="NYV78" s="242"/>
      <c r="NYW78" s="242"/>
      <c r="NYX78" s="242"/>
      <c r="NYY78" s="242"/>
      <c r="NYZ78" s="242"/>
      <c r="NZA78" s="242"/>
      <c r="NZB78" s="242"/>
      <c r="NZC78" s="242"/>
      <c r="NZD78" s="242"/>
      <c r="NZE78" s="242"/>
      <c r="NZF78" s="242"/>
      <c r="NZG78" s="242"/>
      <c r="NZH78" s="242"/>
      <c r="NZI78" s="242"/>
      <c r="NZJ78" s="242"/>
      <c r="NZK78" s="242"/>
      <c r="NZL78" s="242"/>
      <c r="NZM78" s="242"/>
      <c r="NZN78" s="242"/>
      <c r="NZO78" s="242"/>
      <c r="NZP78" s="242"/>
      <c r="NZQ78" s="242"/>
      <c r="NZR78" s="242"/>
      <c r="NZS78" s="242"/>
      <c r="NZT78" s="242"/>
      <c r="NZU78" s="242"/>
      <c r="NZV78" s="242"/>
      <c r="NZW78" s="242"/>
      <c r="NZX78" s="242"/>
      <c r="NZY78" s="242"/>
      <c r="NZZ78" s="242"/>
      <c r="OAA78" s="242"/>
      <c r="OAB78" s="242"/>
      <c r="OAC78" s="242"/>
      <c r="OAD78" s="242"/>
      <c r="OAE78" s="242"/>
      <c r="OAF78" s="242"/>
      <c r="OAG78" s="242"/>
      <c r="OAH78" s="242"/>
      <c r="OAI78" s="242"/>
      <c r="OAJ78" s="242"/>
      <c r="OAK78" s="242"/>
      <c r="OAL78" s="242"/>
      <c r="OAM78" s="242"/>
      <c r="OAN78" s="242"/>
      <c r="OAO78" s="242"/>
      <c r="OAP78" s="242"/>
      <c r="OAQ78" s="242"/>
      <c r="OAR78" s="242"/>
      <c r="OAS78" s="242"/>
      <c r="OAT78" s="242"/>
      <c r="OAU78" s="242"/>
      <c r="OAV78" s="242"/>
      <c r="OAW78" s="242"/>
      <c r="OAX78" s="242"/>
      <c r="OAY78" s="242"/>
      <c r="OAZ78" s="242"/>
      <c r="OBA78" s="242"/>
      <c r="OBB78" s="242"/>
      <c r="OBC78" s="242"/>
      <c r="OBD78" s="242"/>
      <c r="OBE78" s="242"/>
      <c r="OBF78" s="242"/>
      <c r="OBG78" s="242"/>
      <c r="OBH78" s="242"/>
      <c r="OBI78" s="242"/>
      <c r="OBJ78" s="242"/>
      <c r="OBK78" s="242"/>
      <c r="OBL78" s="242"/>
      <c r="OBM78" s="242"/>
      <c r="OBN78" s="242"/>
      <c r="OBO78" s="242"/>
      <c r="OBP78" s="242"/>
      <c r="OBQ78" s="242"/>
      <c r="OBR78" s="242"/>
      <c r="OBS78" s="242"/>
      <c r="OBT78" s="242"/>
      <c r="OBU78" s="242"/>
      <c r="OBV78" s="242"/>
      <c r="OBW78" s="242"/>
      <c r="OBX78" s="242"/>
      <c r="OBY78" s="242"/>
      <c r="OBZ78" s="242"/>
      <c r="OCA78" s="242"/>
      <c r="OCB78" s="242"/>
      <c r="OCC78" s="242"/>
      <c r="OCD78" s="242"/>
      <c r="OCE78" s="242"/>
      <c r="OCF78" s="242"/>
      <c r="OCG78" s="242"/>
      <c r="OCH78" s="242"/>
      <c r="OCI78" s="242"/>
      <c r="OCJ78" s="242"/>
      <c r="OCK78" s="242"/>
      <c r="OCL78" s="242"/>
      <c r="OCM78" s="242"/>
      <c r="OCN78" s="242"/>
      <c r="OCO78" s="242"/>
      <c r="OCP78" s="242"/>
      <c r="OCQ78" s="242"/>
      <c r="OCR78" s="242"/>
      <c r="OCS78" s="242"/>
      <c r="OCT78" s="242"/>
      <c r="OCU78" s="242"/>
      <c r="OCV78" s="242"/>
      <c r="OCW78" s="242"/>
      <c r="OCX78" s="242"/>
      <c r="OCY78" s="242"/>
      <c r="OCZ78" s="242"/>
      <c r="ODA78" s="242"/>
      <c r="ODB78" s="242"/>
      <c r="ODC78" s="242"/>
      <c r="ODD78" s="242"/>
      <c r="ODE78" s="242"/>
      <c r="ODF78" s="242"/>
      <c r="ODG78" s="242"/>
      <c r="ODH78" s="242"/>
      <c r="ODI78" s="242"/>
      <c r="ODJ78" s="242"/>
      <c r="ODK78" s="242"/>
      <c r="ODL78" s="242"/>
      <c r="ODM78" s="242"/>
      <c r="ODN78" s="242"/>
      <c r="ODO78" s="242"/>
      <c r="ODP78" s="242"/>
      <c r="ODQ78" s="242"/>
      <c r="ODR78" s="242"/>
      <c r="ODS78" s="242"/>
      <c r="ODT78" s="242"/>
      <c r="ODU78" s="242"/>
      <c r="ODV78" s="242"/>
      <c r="ODW78" s="242"/>
      <c r="ODX78" s="242"/>
      <c r="ODY78" s="242"/>
      <c r="ODZ78" s="242"/>
      <c r="OEA78" s="242"/>
      <c r="OEB78" s="242"/>
      <c r="OEC78" s="242"/>
      <c r="OED78" s="242"/>
      <c r="OEE78" s="242"/>
      <c r="OEF78" s="242"/>
      <c r="OEG78" s="242"/>
      <c r="OEH78" s="242"/>
      <c r="OEI78" s="242"/>
      <c r="OEJ78" s="242"/>
      <c r="OEK78" s="242"/>
      <c r="OEL78" s="242"/>
      <c r="OEM78" s="242"/>
      <c r="OEN78" s="242"/>
      <c r="OEO78" s="242"/>
      <c r="OEP78" s="242"/>
      <c r="OEQ78" s="242"/>
      <c r="OER78" s="242"/>
      <c r="OES78" s="242"/>
      <c r="OET78" s="242"/>
      <c r="OEU78" s="242"/>
      <c r="OEV78" s="242"/>
      <c r="OEW78" s="242"/>
      <c r="OEX78" s="242"/>
      <c r="OEY78" s="242"/>
      <c r="OEZ78" s="242"/>
      <c r="OFA78" s="242"/>
      <c r="OFB78" s="242"/>
      <c r="OFC78" s="242"/>
      <c r="OFD78" s="242"/>
      <c r="OFE78" s="242"/>
      <c r="OFF78" s="242"/>
      <c r="OFG78" s="242"/>
      <c r="OFH78" s="242"/>
      <c r="OFI78" s="242"/>
      <c r="OFJ78" s="242"/>
      <c r="OFK78" s="242"/>
      <c r="OFL78" s="242"/>
      <c r="OFM78" s="242"/>
      <c r="OFN78" s="242"/>
      <c r="OFO78" s="242"/>
      <c r="OFP78" s="242"/>
      <c r="OFQ78" s="242"/>
      <c r="OFR78" s="242"/>
      <c r="OFS78" s="242"/>
      <c r="OFT78" s="242"/>
      <c r="OFU78" s="242"/>
      <c r="OFV78" s="242"/>
      <c r="OFW78" s="242"/>
      <c r="OFX78" s="242"/>
      <c r="OFY78" s="242"/>
      <c r="OFZ78" s="242"/>
      <c r="OGA78" s="242"/>
      <c r="OGB78" s="242"/>
      <c r="OGC78" s="242"/>
      <c r="OGD78" s="242"/>
      <c r="OGE78" s="242"/>
      <c r="OGF78" s="242"/>
      <c r="OGG78" s="242"/>
      <c r="OGH78" s="242"/>
      <c r="OGI78" s="242"/>
      <c r="OGJ78" s="242"/>
      <c r="OGK78" s="242"/>
      <c r="OGL78" s="242"/>
      <c r="OGM78" s="242"/>
      <c r="OGN78" s="242"/>
      <c r="OGO78" s="242"/>
      <c r="OGP78" s="242"/>
      <c r="OGQ78" s="242"/>
      <c r="OGR78" s="242"/>
      <c r="OGS78" s="242"/>
      <c r="OGT78" s="242"/>
      <c r="OGU78" s="242"/>
      <c r="OGV78" s="242"/>
      <c r="OGW78" s="242"/>
      <c r="OGX78" s="242"/>
      <c r="OGY78" s="242"/>
      <c r="OGZ78" s="242"/>
      <c r="OHA78" s="242"/>
      <c r="OHB78" s="242"/>
      <c r="OHC78" s="242"/>
      <c r="OHD78" s="242"/>
      <c r="OHE78" s="242"/>
      <c r="OHF78" s="242"/>
      <c r="OHG78" s="242"/>
      <c r="OHH78" s="242"/>
      <c r="OHI78" s="242"/>
      <c r="OHJ78" s="242"/>
      <c r="OHK78" s="242"/>
      <c r="OHL78" s="242"/>
      <c r="OHM78" s="242"/>
      <c r="OHN78" s="242"/>
      <c r="OHO78" s="242"/>
      <c r="OHP78" s="242"/>
      <c r="OHQ78" s="242"/>
      <c r="OHR78" s="242"/>
      <c r="OHS78" s="242"/>
      <c r="OHT78" s="242"/>
      <c r="OHU78" s="242"/>
      <c r="OHV78" s="242"/>
      <c r="OHW78" s="242"/>
      <c r="OHX78" s="242"/>
      <c r="OHY78" s="242"/>
      <c r="OHZ78" s="242"/>
      <c r="OIA78" s="242"/>
      <c r="OIB78" s="242"/>
      <c r="OIC78" s="242"/>
      <c r="OID78" s="242"/>
      <c r="OIE78" s="242"/>
      <c r="OIF78" s="242"/>
      <c r="OIG78" s="242"/>
      <c r="OIH78" s="242"/>
      <c r="OII78" s="242"/>
      <c r="OIJ78" s="242"/>
      <c r="OIK78" s="242"/>
      <c r="OIL78" s="242"/>
      <c r="OIM78" s="242"/>
      <c r="OIN78" s="242"/>
      <c r="OIO78" s="242"/>
      <c r="OIP78" s="242"/>
      <c r="OIQ78" s="242"/>
      <c r="OIR78" s="242"/>
      <c r="OIS78" s="242"/>
      <c r="OIT78" s="242"/>
      <c r="OIU78" s="242"/>
      <c r="OIV78" s="242"/>
      <c r="OIW78" s="242"/>
      <c r="OIX78" s="242"/>
      <c r="OIY78" s="242"/>
      <c r="OIZ78" s="242"/>
      <c r="OJA78" s="242"/>
      <c r="OJB78" s="242"/>
      <c r="OJC78" s="242"/>
      <c r="OJD78" s="242"/>
      <c r="OJE78" s="242"/>
      <c r="OJF78" s="242"/>
      <c r="OJG78" s="242"/>
      <c r="OJH78" s="242"/>
      <c r="OJI78" s="242"/>
      <c r="OJJ78" s="242"/>
      <c r="OJK78" s="242"/>
      <c r="OJL78" s="242"/>
      <c r="OJM78" s="242"/>
      <c r="OJN78" s="242"/>
      <c r="OJO78" s="242"/>
      <c r="OJP78" s="242"/>
      <c r="OJQ78" s="242"/>
      <c r="OJR78" s="242"/>
      <c r="OJS78" s="242"/>
      <c r="OJT78" s="242"/>
      <c r="OJU78" s="242"/>
      <c r="OJV78" s="242"/>
      <c r="OJW78" s="242"/>
      <c r="OJX78" s="242"/>
      <c r="OJY78" s="242"/>
      <c r="OJZ78" s="242"/>
      <c r="OKA78" s="242"/>
      <c r="OKB78" s="242"/>
      <c r="OKC78" s="242"/>
      <c r="OKD78" s="242"/>
      <c r="OKE78" s="242"/>
      <c r="OKF78" s="242"/>
      <c r="OKG78" s="242"/>
      <c r="OKH78" s="242"/>
      <c r="OKI78" s="242"/>
      <c r="OKJ78" s="242"/>
      <c r="OKK78" s="242"/>
      <c r="OKL78" s="242"/>
      <c r="OKM78" s="242"/>
      <c r="OKN78" s="242"/>
      <c r="OKO78" s="242"/>
      <c r="OKP78" s="242"/>
      <c r="OKQ78" s="242"/>
      <c r="OKR78" s="242"/>
      <c r="OKS78" s="242"/>
      <c r="OKT78" s="242"/>
      <c r="OKU78" s="242"/>
      <c r="OKV78" s="242"/>
      <c r="OKW78" s="242"/>
      <c r="OKX78" s="242"/>
      <c r="OKY78" s="242"/>
      <c r="OKZ78" s="242"/>
      <c r="OLA78" s="242"/>
      <c r="OLB78" s="242"/>
      <c r="OLC78" s="242"/>
      <c r="OLD78" s="242"/>
      <c r="OLE78" s="242"/>
      <c r="OLF78" s="242"/>
      <c r="OLG78" s="242"/>
      <c r="OLH78" s="242"/>
      <c r="OLI78" s="242"/>
      <c r="OLJ78" s="242"/>
      <c r="OLK78" s="242"/>
      <c r="OLL78" s="242"/>
      <c r="OLM78" s="242"/>
      <c r="OLN78" s="242"/>
      <c r="OLO78" s="242"/>
      <c r="OLP78" s="242"/>
      <c r="OLQ78" s="242"/>
      <c r="OLR78" s="242"/>
      <c r="OLS78" s="242"/>
      <c r="OLT78" s="242"/>
      <c r="OLU78" s="242"/>
      <c r="OLV78" s="242"/>
      <c r="OLW78" s="242"/>
      <c r="OLX78" s="242"/>
      <c r="OLY78" s="242"/>
      <c r="OLZ78" s="242"/>
      <c r="OMA78" s="242"/>
      <c r="OMB78" s="242"/>
      <c r="OMC78" s="242"/>
      <c r="OMD78" s="242"/>
      <c r="OME78" s="242"/>
      <c r="OMF78" s="242"/>
      <c r="OMG78" s="242"/>
      <c r="OMH78" s="242"/>
      <c r="OMI78" s="242"/>
      <c r="OMJ78" s="242"/>
      <c r="OMK78" s="242"/>
      <c r="OML78" s="242"/>
      <c r="OMM78" s="242"/>
      <c r="OMN78" s="242"/>
      <c r="OMO78" s="242"/>
      <c r="OMP78" s="242"/>
      <c r="OMQ78" s="242"/>
      <c r="OMR78" s="242"/>
      <c r="OMS78" s="242"/>
      <c r="OMT78" s="242"/>
      <c r="OMU78" s="242"/>
      <c r="OMV78" s="242"/>
      <c r="OMW78" s="242"/>
      <c r="OMX78" s="242"/>
      <c r="OMY78" s="242"/>
      <c r="OMZ78" s="242"/>
      <c r="ONA78" s="242"/>
      <c r="ONB78" s="242"/>
      <c r="ONC78" s="242"/>
      <c r="OND78" s="242"/>
      <c r="ONE78" s="242"/>
      <c r="ONF78" s="242"/>
      <c r="ONG78" s="242"/>
      <c r="ONH78" s="242"/>
      <c r="ONI78" s="242"/>
      <c r="ONJ78" s="242"/>
      <c r="ONK78" s="242"/>
      <c r="ONL78" s="242"/>
      <c r="ONM78" s="242"/>
      <c r="ONN78" s="242"/>
      <c r="ONO78" s="242"/>
      <c r="ONP78" s="242"/>
      <c r="ONQ78" s="242"/>
      <c r="ONR78" s="242"/>
      <c r="ONS78" s="242"/>
      <c r="ONT78" s="242"/>
      <c r="ONU78" s="242"/>
      <c r="ONV78" s="242"/>
      <c r="ONW78" s="242"/>
      <c r="ONX78" s="242"/>
      <c r="ONY78" s="242"/>
      <c r="ONZ78" s="242"/>
      <c r="OOA78" s="242"/>
      <c r="OOB78" s="242"/>
      <c r="OOC78" s="242"/>
      <c r="OOD78" s="242"/>
      <c r="OOE78" s="242"/>
      <c r="OOF78" s="242"/>
      <c r="OOG78" s="242"/>
      <c r="OOH78" s="242"/>
      <c r="OOI78" s="242"/>
      <c r="OOJ78" s="242"/>
      <c r="OOK78" s="242"/>
      <c r="OOL78" s="242"/>
      <c r="OOM78" s="242"/>
      <c r="OON78" s="242"/>
      <c r="OOO78" s="242"/>
      <c r="OOP78" s="242"/>
      <c r="OOQ78" s="242"/>
      <c r="OOR78" s="242"/>
      <c r="OOS78" s="242"/>
      <c r="OOT78" s="242"/>
      <c r="OOU78" s="242"/>
      <c r="OOV78" s="242"/>
      <c r="OOW78" s="242"/>
      <c r="OOX78" s="242"/>
      <c r="OOY78" s="242"/>
      <c r="OOZ78" s="242"/>
      <c r="OPA78" s="242"/>
      <c r="OPB78" s="242"/>
      <c r="OPC78" s="242"/>
      <c r="OPD78" s="242"/>
      <c r="OPE78" s="242"/>
      <c r="OPF78" s="242"/>
      <c r="OPG78" s="242"/>
      <c r="OPH78" s="242"/>
      <c r="OPI78" s="242"/>
      <c r="OPJ78" s="242"/>
      <c r="OPK78" s="242"/>
      <c r="OPL78" s="242"/>
      <c r="OPM78" s="242"/>
      <c r="OPN78" s="242"/>
      <c r="OPO78" s="242"/>
      <c r="OPP78" s="242"/>
      <c r="OPQ78" s="242"/>
      <c r="OPR78" s="242"/>
      <c r="OPS78" s="242"/>
      <c r="OPT78" s="242"/>
      <c r="OPU78" s="242"/>
      <c r="OPV78" s="242"/>
      <c r="OPW78" s="242"/>
      <c r="OPX78" s="242"/>
      <c r="OPY78" s="242"/>
      <c r="OPZ78" s="242"/>
      <c r="OQA78" s="242"/>
      <c r="OQB78" s="242"/>
      <c r="OQC78" s="242"/>
      <c r="OQD78" s="242"/>
      <c r="OQE78" s="242"/>
      <c r="OQF78" s="242"/>
      <c r="OQG78" s="242"/>
      <c r="OQH78" s="242"/>
      <c r="OQI78" s="242"/>
      <c r="OQJ78" s="242"/>
      <c r="OQK78" s="242"/>
      <c r="OQL78" s="242"/>
      <c r="OQM78" s="242"/>
      <c r="OQN78" s="242"/>
      <c r="OQO78" s="242"/>
      <c r="OQP78" s="242"/>
      <c r="OQQ78" s="242"/>
      <c r="OQR78" s="242"/>
      <c r="OQS78" s="242"/>
      <c r="OQT78" s="242"/>
      <c r="OQU78" s="242"/>
      <c r="OQV78" s="242"/>
      <c r="OQW78" s="242"/>
      <c r="OQX78" s="242"/>
      <c r="OQY78" s="242"/>
      <c r="OQZ78" s="242"/>
      <c r="ORA78" s="242"/>
      <c r="ORB78" s="242"/>
      <c r="ORC78" s="242"/>
      <c r="ORD78" s="242"/>
      <c r="ORE78" s="242"/>
      <c r="ORF78" s="242"/>
      <c r="ORG78" s="242"/>
      <c r="ORH78" s="242"/>
      <c r="ORI78" s="242"/>
      <c r="ORJ78" s="242"/>
      <c r="ORK78" s="242"/>
      <c r="ORL78" s="242"/>
      <c r="ORM78" s="242"/>
      <c r="ORN78" s="242"/>
      <c r="ORO78" s="242"/>
      <c r="ORP78" s="242"/>
      <c r="ORQ78" s="242"/>
      <c r="ORR78" s="242"/>
      <c r="ORS78" s="242"/>
      <c r="ORT78" s="242"/>
      <c r="ORU78" s="242"/>
      <c r="ORV78" s="242"/>
      <c r="ORW78" s="242"/>
      <c r="ORX78" s="242"/>
      <c r="ORY78" s="242"/>
      <c r="ORZ78" s="242"/>
      <c r="OSA78" s="242"/>
      <c r="OSB78" s="242"/>
      <c r="OSC78" s="242"/>
      <c r="OSD78" s="242"/>
      <c r="OSE78" s="242"/>
      <c r="OSF78" s="242"/>
      <c r="OSG78" s="242"/>
      <c r="OSH78" s="242"/>
      <c r="OSI78" s="242"/>
      <c r="OSJ78" s="242"/>
      <c r="OSK78" s="242"/>
      <c r="OSL78" s="242"/>
      <c r="OSM78" s="242"/>
      <c r="OSN78" s="242"/>
      <c r="OSO78" s="242"/>
      <c r="OSP78" s="242"/>
      <c r="OSQ78" s="242"/>
      <c r="OSR78" s="242"/>
      <c r="OSS78" s="242"/>
      <c r="OST78" s="242"/>
      <c r="OSU78" s="242"/>
      <c r="OSV78" s="242"/>
      <c r="OSW78" s="242"/>
      <c r="OSX78" s="242"/>
      <c r="OSY78" s="242"/>
      <c r="OSZ78" s="242"/>
      <c r="OTA78" s="242"/>
      <c r="OTB78" s="242"/>
      <c r="OTC78" s="242"/>
      <c r="OTD78" s="242"/>
      <c r="OTE78" s="242"/>
      <c r="OTF78" s="242"/>
      <c r="OTG78" s="242"/>
      <c r="OTH78" s="242"/>
      <c r="OTI78" s="242"/>
      <c r="OTJ78" s="242"/>
      <c r="OTK78" s="242"/>
      <c r="OTL78" s="242"/>
      <c r="OTM78" s="242"/>
      <c r="OTN78" s="242"/>
      <c r="OTO78" s="242"/>
      <c r="OTP78" s="242"/>
      <c r="OTQ78" s="242"/>
      <c r="OTR78" s="242"/>
      <c r="OTS78" s="242"/>
      <c r="OTT78" s="242"/>
      <c r="OTU78" s="242"/>
      <c r="OTV78" s="242"/>
      <c r="OTW78" s="242"/>
      <c r="OTX78" s="242"/>
      <c r="OTY78" s="242"/>
      <c r="OTZ78" s="242"/>
      <c r="OUA78" s="242"/>
      <c r="OUB78" s="242"/>
      <c r="OUC78" s="242"/>
      <c r="OUD78" s="242"/>
      <c r="OUE78" s="242"/>
      <c r="OUF78" s="242"/>
      <c r="OUG78" s="242"/>
      <c r="OUH78" s="242"/>
      <c r="OUI78" s="242"/>
      <c r="OUJ78" s="242"/>
      <c r="OUK78" s="242"/>
      <c r="OUL78" s="242"/>
      <c r="OUM78" s="242"/>
      <c r="OUN78" s="242"/>
      <c r="OUO78" s="242"/>
      <c r="OUP78" s="242"/>
      <c r="OUQ78" s="242"/>
      <c r="OUR78" s="242"/>
      <c r="OUS78" s="242"/>
      <c r="OUT78" s="242"/>
      <c r="OUU78" s="242"/>
      <c r="OUV78" s="242"/>
      <c r="OUW78" s="242"/>
      <c r="OUX78" s="242"/>
      <c r="OUY78" s="242"/>
      <c r="OUZ78" s="242"/>
      <c r="OVA78" s="242"/>
      <c r="OVB78" s="242"/>
      <c r="OVC78" s="242"/>
      <c r="OVD78" s="242"/>
      <c r="OVE78" s="242"/>
      <c r="OVF78" s="242"/>
      <c r="OVG78" s="242"/>
      <c r="OVH78" s="242"/>
      <c r="OVI78" s="242"/>
      <c r="OVJ78" s="242"/>
      <c r="OVK78" s="242"/>
      <c r="OVL78" s="242"/>
      <c r="OVM78" s="242"/>
      <c r="OVN78" s="242"/>
      <c r="OVO78" s="242"/>
      <c r="OVP78" s="242"/>
      <c r="OVQ78" s="242"/>
      <c r="OVR78" s="242"/>
      <c r="OVS78" s="242"/>
      <c r="OVT78" s="242"/>
      <c r="OVU78" s="242"/>
      <c r="OVV78" s="242"/>
      <c r="OVW78" s="242"/>
      <c r="OVX78" s="242"/>
      <c r="OVY78" s="242"/>
      <c r="OVZ78" s="242"/>
      <c r="OWA78" s="242"/>
      <c r="OWB78" s="242"/>
      <c r="OWC78" s="242"/>
      <c r="OWD78" s="242"/>
      <c r="OWE78" s="242"/>
      <c r="OWF78" s="242"/>
      <c r="OWG78" s="242"/>
      <c r="OWH78" s="242"/>
      <c r="OWI78" s="242"/>
      <c r="OWJ78" s="242"/>
      <c r="OWK78" s="242"/>
      <c r="OWL78" s="242"/>
      <c r="OWM78" s="242"/>
      <c r="OWN78" s="242"/>
      <c r="OWO78" s="242"/>
      <c r="OWP78" s="242"/>
      <c r="OWQ78" s="242"/>
      <c r="OWR78" s="242"/>
      <c r="OWS78" s="242"/>
      <c r="OWT78" s="242"/>
      <c r="OWU78" s="242"/>
      <c r="OWV78" s="242"/>
      <c r="OWW78" s="242"/>
      <c r="OWX78" s="242"/>
      <c r="OWY78" s="242"/>
      <c r="OWZ78" s="242"/>
      <c r="OXA78" s="242"/>
      <c r="OXB78" s="242"/>
      <c r="OXC78" s="242"/>
      <c r="OXD78" s="242"/>
      <c r="OXE78" s="242"/>
      <c r="OXF78" s="242"/>
      <c r="OXG78" s="242"/>
      <c r="OXH78" s="242"/>
      <c r="OXI78" s="242"/>
      <c r="OXJ78" s="242"/>
      <c r="OXK78" s="242"/>
      <c r="OXL78" s="242"/>
      <c r="OXM78" s="242"/>
      <c r="OXN78" s="242"/>
      <c r="OXO78" s="242"/>
      <c r="OXP78" s="242"/>
      <c r="OXQ78" s="242"/>
      <c r="OXR78" s="242"/>
      <c r="OXS78" s="242"/>
      <c r="OXT78" s="242"/>
      <c r="OXU78" s="242"/>
      <c r="OXV78" s="242"/>
      <c r="OXW78" s="242"/>
      <c r="OXX78" s="242"/>
      <c r="OXY78" s="242"/>
      <c r="OXZ78" s="242"/>
      <c r="OYA78" s="242"/>
      <c r="OYB78" s="242"/>
      <c r="OYC78" s="242"/>
      <c r="OYD78" s="242"/>
      <c r="OYE78" s="242"/>
      <c r="OYF78" s="242"/>
      <c r="OYG78" s="242"/>
      <c r="OYH78" s="242"/>
      <c r="OYI78" s="242"/>
      <c r="OYJ78" s="242"/>
      <c r="OYK78" s="242"/>
      <c r="OYL78" s="242"/>
      <c r="OYM78" s="242"/>
      <c r="OYN78" s="242"/>
      <c r="OYO78" s="242"/>
      <c r="OYP78" s="242"/>
      <c r="OYQ78" s="242"/>
      <c r="OYR78" s="242"/>
      <c r="OYS78" s="242"/>
      <c r="OYT78" s="242"/>
      <c r="OYU78" s="242"/>
      <c r="OYV78" s="242"/>
      <c r="OYW78" s="242"/>
      <c r="OYX78" s="242"/>
      <c r="OYY78" s="242"/>
      <c r="OYZ78" s="242"/>
      <c r="OZA78" s="242"/>
      <c r="OZB78" s="242"/>
      <c r="OZC78" s="242"/>
      <c r="OZD78" s="242"/>
      <c r="OZE78" s="242"/>
      <c r="OZF78" s="242"/>
      <c r="OZG78" s="242"/>
      <c r="OZH78" s="242"/>
      <c r="OZI78" s="242"/>
      <c r="OZJ78" s="242"/>
      <c r="OZK78" s="242"/>
      <c r="OZL78" s="242"/>
      <c r="OZM78" s="242"/>
      <c r="OZN78" s="242"/>
      <c r="OZO78" s="242"/>
      <c r="OZP78" s="242"/>
      <c r="OZQ78" s="242"/>
      <c r="OZR78" s="242"/>
      <c r="OZS78" s="242"/>
      <c r="OZT78" s="242"/>
      <c r="OZU78" s="242"/>
      <c r="OZV78" s="242"/>
      <c r="OZW78" s="242"/>
      <c r="OZX78" s="242"/>
      <c r="OZY78" s="242"/>
      <c r="OZZ78" s="242"/>
      <c r="PAA78" s="242"/>
      <c r="PAB78" s="242"/>
      <c r="PAC78" s="242"/>
      <c r="PAD78" s="242"/>
      <c r="PAE78" s="242"/>
      <c r="PAF78" s="242"/>
      <c r="PAG78" s="242"/>
      <c r="PAH78" s="242"/>
      <c r="PAI78" s="242"/>
      <c r="PAJ78" s="242"/>
      <c r="PAK78" s="242"/>
      <c r="PAL78" s="242"/>
      <c r="PAM78" s="242"/>
      <c r="PAN78" s="242"/>
      <c r="PAO78" s="242"/>
      <c r="PAP78" s="242"/>
      <c r="PAQ78" s="242"/>
      <c r="PAR78" s="242"/>
      <c r="PAS78" s="242"/>
      <c r="PAT78" s="242"/>
      <c r="PAU78" s="242"/>
      <c r="PAV78" s="242"/>
      <c r="PAW78" s="242"/>
      <c r="PAX78" s="242"/>
      <c r="PAY78" s="242"/>
      <c r="PAZ78" s="242"/>
      <c r="PBA78" s="242"/>
      <c r="PBB78" s="242"/>
      <c r="PBC78" s="242"/>
      <c r="PBD78" s="242"/>
      <c r="PBE78" s="242"/>
      <c r="PBF78" s="242"/>
      <c r="PBG78" s="242"/>
      <c r="PBH78" s="242"/>
      <c r="PBI78" s="242"/>
      <c r="PBJ78" s="242"/>
      <c r="PBK78" s="242"/>
      <c r="PBL78" s="242"/>
      <c r="PBM78" s="242"/>
      <c r="PBN78" s="242"/>
      <c r="PBO78" s="242"/>
      <c r="PBP78" s="242"/>
      <c r="PBQ78" s="242"/>
      <c r="PBR78" s="242"/>
      <c r="PBS78" s="242"/>
      <c r="PBT78" s="242"/>
      <c r="PBU78" s="242"/>
      <c r="PBV78" s="242"/>
      <c r="PBW78" s="242"/>
      <c r="PBX78" s="242"/>
      <c r="PBY78" s="242"/>
      <c r="PBZ78" s="242"/>
      <c r="PCA78" s="242"/>
      <c r="PCB78" s="242"/>
      <c r="PCC78" s="242"/>
      <c r="PCD78" s="242"/>
      <c r="PCE78" s="242"/>
      <c r="PCF78" s="242"/>
      <c r="PCG78" s="242"/>
      <c r="PCH78" s="242"/>
      <c r="PCI78" s="242"/>
      <c r="PCJ78" s="242"/>
      <c r="PCK78" s="242"/>
      <c r="PCL78" s="242"/>
      <c r="PCM78" s="242"/>
      <c r="PCN78" s="242"/>
      <c r="PCO78" s="242"/>
      <c r="PCP78" s="242"/>
      <c r="PCQ78" s="242"/>
      <c r="PCR78" s="242"/>
      <c r="PCS78" s="242"/>
      <c r="PCT78" s="242"/>
      <c r="PCU78" s="242"/>
      <c r="PCV78" s="242"/>
      <c r="PCW78" s="242"/>
      <c r="PCX78" s="242"/>
      <c r="PCY78" s="242"/>
      <c r="PCZ78" s="242"/>
      <c r="PDA78" s="242"/>
      <c r="PDB78" s="242"/>
      <c r="PDC78" s="242"/>
      <c r="PDD78" s="242"/>
      <c r="PDE78" s="242"/>
      <c r="PDF78" s="242"/>
      <c r="PDG78" s="242"/>
      <c r="PDH78" s="242"/>
      <c r="PDI78" s="242"/>
      <c r="PDJ78" s="242"/>
      <c r="PDK78" s="242"/>
      <c r="PDL78" s="242"/>
      <c r="PDM78" s="242"/>
      <c r="PDN78" s="242"/>
      <c r="PDO78" s="242"/>
      <c r="PDP78" s="242"/>
      <c r="PDQ78" s="242"/>
      <c r="PDR78" s="242"/>
      <c r="PDS78" s="242"/>
      <c r="PDT78" s="242"/>
      <c r="PDU78" s="242"/>
      <c r="PDV78" s="242"/>
      <c r="PDW78" s="242"/>
      <c r="PDX78" s="242"/>
      <c r="PDY78" s="242"/>
      <c r="PDZ78" s="242"/>
      <c r="PEA78" s="242"/>
      <c r="PEB78" s="242"/>
      <c r="PEC78" s="242"/>
      <c r="PED78" s="242"/>
      <c r="PEE78" s="242"/>
      <c r="PEF78" s="242"/>
      <c r="PEG78" s="242"/>
      <c r="PEH78" s="242"/>
      <c r="PEI78" s="242"/>
      <c r="PEJ78" s="242"/>
      <c r="PEK78" s="242"/>
      <c r="PEL78" s="242"/>
      <c r="PEM78" s="242"/>
      <c r="PEN78" s="242"/>
      <c r="PEO78" s="242"/>
      <c r="PEP78" s="242"/>
      <c r="PEQ78" s="242"/>
      <c r="PER78" s="242"/>
      <c r="PES78" s="242"/>
      <c r="PET78" s="242"/>
      <c r="PEU78" s="242"/>
      <c r="PEV78" s="242"/>
      <c r="PEW78" s="242"/>
      <c r="PEX78" s="242"/>
      <c r="PEY78" s="242"/>
      <c r="PEZ78" s="242"/>
      <c r="PFA78" s="242"/>
      <c r="PFB78" s="242"/>
      <c r="PFC78" s="242"/>
      <c r="PFD78" s="242"/>
      <c r="PFE78" s="242"/>
      <c r="PFF78" s="242"/>
      <c r="PFG78" s="242"/>
      <c r="PFH78" s="242"/>
      <c r="PFI78" s="242"/>
      <c r="PFJ78" s="242"/>
      <c r="PFK78" s="242"/>
      <c r="PFL78" s="242"/>
      <c r="PFM78" s="242"/>
      <c r="PFN78" s="242"/>
      <c r="PFO78" s="242"/>
      <c r="PFP78" s="242"/>
      <c r="PFQ78" s="242"/>
      <c r="PFR78" s="242"/>
      <c r="PFS78" s="242"/>
      <c r="PFT78" s="242"/>
      <c r="PFU78" s="242"/>
      <c r="PFV78" s="242"/>
      <c r="PFW78" s="242"/>
      <c r="PFX78" s="242"/>
      <c r="PFY78" s="242"/>
      <c r="PFZ78" s="242"/>
      <c r="PGA78" s="242"/>
      <c r="PGB78" s="242"/>
      <c r="PGC78" s="242"/>
      <c r="PGD78" s="242"/>
      <c r="PGE78" s="242"/>
      <c r="PGF78" s="242"/>
      <c r="PGG78" s="242"/>
      <c r="PGH78" s="242"/>
      <c r="PGI78" s="242"/>
      <c r="PGJ78" s="242"/>
      <c r="PGK78" s="242"/>
      <c r="PGL78" s="242"/>
      <c r="PGM78" s="242"/>
      <c r="PGN78" s="242"/>
      <c r="PGO78" s="242"/>
      <c r="PGP78" s="242"/>
      <c r="PGQ78" s="242"/>
      <c r="PGR78" s="242"/>
      <c r="PGS78" s="242"/>
      <c r="PGT78" s="242"/>
      <c r="PGU78" s="242"/>
      <c r="PGV78" s="242"/>
      <c r="PGW78" s="242"/>
      <c r="PGX78" s="242"/>
      <c r="PGY78" s="242"/>
      <c r="PGZ78" s="242"/>
      <c r="PHA78" s="242"/>
      <c r="PHB78" s="242"/>
      <c r="PHC78" s="242"/>
      <c r="PHD78" s="242"/>
      <c r="PHE78" s="242"/>
      <c r="PHF78" s="242"/>
      <c r="PHG78" s="242"/>
      <c r="PHH78" s="242"/>
      <c r="PHI78" s="242"/>
      <c r="PHJ78" s="242"/>
      <c r="PHK78" s="242"/>
      <c r="PHL78" s="242"/>
      <c r="PHM78" s="242"/>
      <c r="PHN78" s="242"/>
      <c r="PHO78" s="242"/>
      <c r="PHP78" s="242"/>
      <c r="PHQ78" s="242"/>
      <c r="PHR78" s="242"/>
      <c r="PHS78" s="242"/>
      <c r="PHT78" s="242"/>
      <c r="PHU78" s="242"/>
      <c r="PHV78" s="242"/>
      <c r="PHW78" s="242"/>
      <c r="PHX78" s="242"/>
      <c r="PHY78" s="242"/>
      <c r="PHZ78" s="242"/>
      <c r="PIA78" s="242"/>
      <c r="PIB78" s="242"/>
      <c r="PIC78" s="242"/>
      <c r="PID78" s="242"/>
      <c r="PIE78" s="242"/>
      <c r="PIF78" s="242"/>
      <c r="PIG78" s="242"/>
      <c r="PIH78" s="242"/>
      <c r="PII78" s="242"/>
      <c r="PIJ78" s="242"/>
      <c r="PIK78" s="242"/>
      <c r="PIL78" s="242"/>
      <c r="PIM78" s="242"/>
      <c r="PIN78" s="242"/>
      <c r="PIO78" s="242"/>
      <c r="PIP78" s="242"/>
      <c r="PIQ78" s="242"/>
      <c r="PIR78" s="242"/>
      <c r="PIS78" s="242"/>
      <c r="PIT78" s="242"/>
      <c r="PIU78" s="242"/>
      <c r="PIV78" s="242"/>
      <c r="PIW78" s="242"/>
      <c r="PIX78" s="242"/>
      <c r="PIY78" s="242"/>
      <c r="PIZ78" s="242"/>
      <c r="PJA78" s="242"/>
      <c r="PJB78" s="242"/>
      <c r="PJC78" s="242"/>
      <c r="PJD78" s="242"/>
      <c r="PJE78" s="242"/>
      <c r="PJF78" s="242"/>
      <c r="PJG78" s="242"/>
      <c r="PJH78" s="242"/>
      <c r="PJI78" s="242"/>
      <c r="PJJ78" s="242"/>
      <c r="PJK78" s="242"/>
      <c r="PJL78" s="242"/>
      <c r="PJM78" s="242"/>
      <c r="PJN78" s="242"/>
      <c r="PJO78" s="242"/>
      <c r="PJP78" s="242"/>
      <c r="PJQ78" s="242"/>
      <c r="PJR78" s="242"/>
      <c r="PJS78" s="242"/>
      <c r="PJT78" s="242"/>
      <c r="PJU78" s="242"/>
      <c r="PJV78" s="242"/>
      <c r="PJW78" s="242"/>
      <c r="PJX78" s="242"/>
      <c r="PJY78" s="242"/>
      <c r="PJZ78" s="242"/>
      <c r="PKA78" s="242"/>
      <c r="PKB78" s="242"/>
      <c r="PKC78" s="242"/>
      <c r="PKD78" s="242"/>
      <c r="PKE78" s="242"/>
      <c r="PKF78" s="242"/>
      <c r="PKG78" s="242"/>
      <c r="PKH78" s="242"/>
      <c r="PKI78" s="242"/>
      <c r="PKJ78" s="242"/>
      <c r="PKK78" s="242"/>
      <c r="PKL78" s="242"/>
      <c r="PKM78" s="242"/>
      <c r="PKN78" s="242"/>
      <c r="PKO78" s="242"/>
      <c r="PKP78" s="242"/>
      <c r="PKQ78" s="242"/>
      <c r="PKR78" s="242"/>
      <c r="PKS78" s="242"/>
      <c r="PKT78" s="242"/>
      <c r="PKU78" s="242"/>
      <c r="PKV78" s="242"/>
      <c r="PKW78" s="242"/>
      <c r="PKX78" s="242"/>
      <c r="PKY78" s="242"/>
      <c r="PKZ78" s="242"/>
      <c r="PLA78" s="242"/>
      <c r="PLB78" s="242"/>
      <c r="PLC78" s="242"/>
      <c r="PLD78" s="242"/>
      <c r="PLE78" s="242"/>
      <c r="PLF78" s="242"/>
      <c r="PLG78" s="242"/>
      <c r="PLH78" s="242"/>
      <c r="PLI78" s="242"/>
      <c r="PLJ78" s="242"/>
      <c r="PLK78" s="242"/>
      <c r="PLL78" s="242"/>
      <c r="PLM78" s="242"/>
      <c r="PLN78" s="242"/>
      <c r="PLO78" s="242"/>
      <c r="PLP78" s="242"/>
      <c r="PLQ78" s="242"/>
      <c r="PLR78" s="242"/>
      <c r="PLS78" s="242"/>
      <c r="PLT78" s="242"/>
      <c r="PLU78" s="242"/>
      <c r="PLV78" s="242"/>
      <c r="PLW78" s="242"/>
      <c r="PLX78" s="242"/>
      <c r="PLY78" s="242"/>
      <c r="PLZ78" s="242"/>
      <c r="PMA78" s="242"/>
      <c r="PMB78" s="242"/>
      <c r="PMC78" s="242"/>
      <c r="PMD78" s="242"/>
      <c r="PME78" s="242"/>
      <c r="PMF78" s="242"/>
      <c r="PMG78" s="242"/>
      <c r="PMH78" s="242"/>
      <c r="PMI78" s="242"/>
      <c r="PMJ78" s="242"/>
      <c r="PMK78" s="242"/>
      <c r="PML78" s="242"/>
      <c r="PMM78" s="242"/>
      <c r="PMN78" s="242"/>
      <c r="PMO78" s="242"/>
      <c r="PMP78" s="242"/>
      <c r="PMQ78" s="242"/>
      <c r="PMR78" s="242"/>
      <c r="PMS78" s="242"/>
      <c r="PMT78" s="242"/>
      <c r="PMU78" s="242"/>
      <c r="PMV78" s="242"/>
      <c r="PMW78" s="242"/>
      <c r="PMX78" s="242"/>
      <c r="PMY78" s="242"/>
      <c r="PMZ78" s="242"/>
      <c r="PNA78" s="242"/>
      <c r="PNB78" s="242"/>
      <c r="PNC78" s="242"/>
      <c r="PND78" s="242"/>
      <c r="PNE78" s="242"/>
      <c r="PNF78" s="242"/>
      <c r="PNG78" s="242"/>
      <c r="PNH78" s="242"/>
      <c r="PNI78" s="242"/>
      <c r="PNJ78" s="242"/>
      <c r="PNK78" s="242"/>
      <c r="PNL78" s="242"/>
      <c r="PNM78" s="242"/>
      <c r="PNN78" s="242"/>
      <c r="PNO78" s="242"/>
      <c r="PNP78" s="242"/>
      <c r="PNQ78" s="242"/>
      <c r="PNR78" s="242"/>
      <c r="PNS78" s="242"/>
      <c r="PNT78" s="242"/>
      <c r="PNU78" s="242"/>
      <c r="PNV78" s="242"/>
      <c r="PNW78" s="242"/>
      <c r="PNX78" s="242"/>
      <c r="PNY78" s="242"/>
      <c r="PNZ78" s="242"/>
      <c r="POA78" s="242"/>
      <c r="POB78" s="242"/>
      <c r="POC78" s="242"/>
      <c r="POD78" s="242"/>
      <c r="POE78" s="242"/>
      <c r="POF78" s="242"/>
      <c r="POG78" s="242"/>
      <c r="POH78" s="242"/>
      <c r="POI78" s="242"/>
      <c r="POJ78" s="242"/>
      <c r="POK78" s="242"/>
      <c r="POL78" s="242"/>
      <c r="POM78" s="242"/>
      <c r="PON78" s="242"/>
      <c r="POO78" s="242"/>
      <c r="POP78" s="242"/>
      <c r="POQ78" s="242"/>
      <c r="POR78" s="242"/>
      <c r="POS78" s="242"/>
      <c r="POT78" s="242"/>
      <c r="POU78" s="242"/>
      <c r="POV78" s="242"/>
      <c r="POW78" s="242"/>
      <c r="POX78" s="242"/>
      <c r="POY78" s="242"/>
      <c r="POZ78" s="242"/>
      <c r="PPA78" s="242"/>
      <c r="PPB78" s="242"/>
      <c r="PPC78" s="242"/>
      <c r="PPD78" s="242"/>
      <c r="PPE78" s="242"/>
      <c r="PPF78" s="242"/>
      <c r="PPG78" s="242"/>
      <c r="PPH78" s="242"/>
      <c r="PPI78" s="242"/>
      <c r="PPJ78" s="242"/>
      <c r="PPK78" s="242"/>
      <c r="PPL78" s="242"/>
      <c r="PPM78" s="242"/>
      <c r="PPN78" s="242"/>
      <c r="PPO78" s="242"/>
      <c r="PPP78" s="242"/>
      <c r="PPQ78" s="242"/>
      <c r="PPR78" s="242"/>
      <c r="PPS78" s="242"/>
      <c r="PPT78" s="242"/>
      <c r="PPU78" s="242"/>
      <c r="PPV78" s="242"/>
      <c r="PPW78" s="242"/>
      <c r="PPX78" s="242"/>
      <c r="PPY78" s="242"/>
      <c r="PPZ78" s="242"/>
      <c r="PQA78" s="242"/>
      <c r="PQB78" s="242"/>
      <c r="PQC78" s="242"/>
      <c r="PQD78" s="242"/>
      <c r="PQE78" s="242"/>
      <c r="PQF78" s="242"/>
      <c r="PQG78" s="242"/>
      <c r="PQH78" s="242"/>
      <c r="PQI78" s="242"/>
      <c r="PQJ78" s="242"/>
      <c r="PQK78" s="242"/>
      <c r="PQL78" s="242"/>
      <c r="PQM78" s="242"/>
      <c r="PQN78" s="242"/>
      <c r="PQO78" s="242"/>
      <c r="PQP78" s="242"/>
      <c r="PQQ78" s="242"/>
      <c r="PQR78" s="242"/>
      <c r="PQS78" s="242"/>
      <c r="PQT78" s="242"/>
      <c r="PQU78" s="242"/>
      <c r="PQV78" s="242"/>
      <c r="PQW78" s="242"/>
      <c r="PQX78" s="242"/>
      <c r="PQY78" s="242"/>
      <c r="PQZ78" s="242"/>
      <c r="PRA78" s="242"/>
      <c r="PRB78" s="242"/>
      <c r="PRC78" s="242"/>
      <c r="PRD78" s="242"/>
      <c r="PRE78" s="242"/>
      <c r="PRF78" s="242"/>
      <c r="PRG78" s="242"/>
      <c r="PRH78" s="242"/>
      <c r="PRI78" s="242"/>
      <c r="PRJ78" s="242"/>
      <c r="PRK78" s="242"/>
      <c r="PRL78" s="242"/>
      <c r="PRM78" s="242"/>
      <c r="PRN78" s="242"/>
      <c r="PRO78" s="242"/>
      <c r="PRP78" s="242"/>
      <c r="PRQ78" s="242"/>
      <c r="PRR78" s="242"/>
      <c r="PRS78" s="242"/>
      <c r="PRT78" s="242"/>
      <c r="PRU78" s="242"/>
      <c r="PRV78" s="242"/>
      <c r="PRW78" s="242"/>
      <c r="PRX78" s="242"/>
      <c r="PRY78" s="242"/>
      <c r="PRZ78" s="242"/>
      <c r="PSA78" s="242"/>
      <c r="PSB78" s="242"/>
      <c r="PSC78" s="242"/>
      <c r="PSD78" s="242"/>
      <c r="PSE78" s="242"/>
      <c r="PSF78" s="242"/>
      <c r="PSG78" s="242"/>
      <c r="PSH78" s="242"/>
      <c r="PSI78" s="242"/>
      <c r="PSJ78" s="242"/>
      <c r="PSK78" s="242"/>
      <c r="PSL78" s="242"/>
      <c r="PSM78" s="242"/>
      <c r="PSN78" s="242"/>
      <c r="PSO78" s="242"/>
      <c r="PSP78" s="242"/>
      <c r="PSQ78" s="242"/>
      <c r="PSR78" s="242"/>
      <c r="PSS78" s="242"/>
      <c r="PST78" s="242"/>
      <c r="PSU78" s="242"/>
      <c r="PSV78" s="242"/>
      <c r="PSW78" s="242"/>
      <c r="PSX78" s="242"/>
      <c r="PSY78" s="242"/>
      <c r="PSZ78" s="242"/>
      <c r="PTA78" s="242"/>
      <c r="PTB78" s="242"/>
      <c r="PTC78" s="242"/>
      <c r="PTD78" s="242"/>
      <c r="PTE78" s="242"/>
      <c r="PTF78" s="242"/>
      <c r="PTG78" s="242"/>
      <c r="PTH78" s="242"/>
      <c r="PTI78" s="242"/>
      <c r="PTJ78" s="242"/>
      <c r="PTK78" s="242"/>
      <c r="PTL78" s="242"/>
      <c r="PTM78" s="242"/>
      <c r="PTN78" s="242"/>
      <c r="PTO78" s="242"/>
      <c r="PTP78" s="242"/>
      <c r="PTQ78" s="242"/>
      <c r="PTR78" s="242"/>
      <c r="PTS78" s="242"/>
      <c r="PTT78" s="242"/>
      <c r="PTU78" s="242"/>
      <c r="PTV78" s="242"/>
      <c r="PTW78" s="242"/>
      <c r="PTX78" s="242"/>
      <c r="PTY78" s="242"/>
      <c r="PTZ78" s="242"/>
      <c r="PUA78" s="242"/>
      <c r="PUB78" s="242"/>
      <c r="PUC78" s="242"/>
      <c r="PUD78" s="242"/>
      <c r="PUE78" s="242"/>
      <c r="PUF78" s="242"/>
      <c r="PUG78" s="242"/>
      <c r="PUH78" s="242"/>
      <c r="PUI78" s="242"/>
      <c r="PUJ78" s="242"/>
      <c r="PUK78" s="242"/>
      <c r="PUL78" s="242"/>
      <c r="PUM78" s="242"/>
      <c r="PUN78" s="242"/>
      <c r="PUO78" s="242"/>
      <c r="PUP78" s="242"/>
      <c r="PUQ78" s="242"/>
      <c r="PUR78" s="242"/>
      <c r="PUS78" s="242"/>
      <c r="PUT78" s="242"/>
      <c r="PUU78" s="242"/>
      <c r="PUV78" s="242"/>
      <c r="PUW78" s="242"/>
      <c r="PUX78" s="242"/>
      <c r="PUY78" s="242"/>
      <c r="PUZ78" s="242"/>
      <c r="PVA78" s="242"/>
      <c r="PVB78" s="242"/>
      <c r="PVC78" s="242"/>
      <c r="PVD78" s="242"/>
      <c r="PVE78" s="242"/>
      <c r="PVF78" s="242"/>
      <c r="PVG78" s="242"/>
      <c r="PVH78" s="242"/>
      <c r="PVI78" s="242"/>
      <c r="PVJ78" s="242"/>
      <c r="PVK78" s="242"/>
      <c r="PVL78" s="242"/>
      <c r="PVM78" s="242"/>
      <c r="PVN78" s="242"/>
      <c r="PVO78" s="242"/>
      <c r="PVP78" s="242"/>
      <c r="PVQ78" s="242"/>
      <c r="PVR78" s="242"/>
      <c r="PVS78" s="242"/>
      <c r="PVT78" s="242"/>
      <c r="PVU78" s="242"/>
      <c r="PVV78" s="242"/>
      <c r="PVW78" s="242"/>
      <c r="PVX78" s="242"/>
      <c r="PVY78" s="242"/>
      <c r="PVZ78" s="242"/>
      <c r="PWA78" s="242"/>
      <c r="PWB78" s="242"/>
      <c r="PWC78" s="242"/>
      <c r="PWD78" s="242"/>
      <c r="PWE78" s="242"/>
      <c r="PWF78" s="242"/>
      <c r="PWG78" s="242"/>
      <c r="PWH78" s="242"/>
      <c r="PWI78" s="242"/>
      <c r="PWJ78" s="242"/>
      <c r="PWK78" s="242"/>
      <c r="PWL78" s="242"/>
      <c r="PWM78" s="242"/>
      <c r="PWN78" s="242"/>
      <c r="PWO78" s="242"/>
      <c r="PWP78" s="242"/>
      <c r="PWQ78" s="242"/>
      <c r="PWR78" s="242"/>
      <c r="PWS78" s="242"/>
      <c r="PWT78" s="242"/>
      <c r="PWU78" s="242"/>
      <c r="PWV78" s="242"/>
      <c r="PWW78" s="242"/>
      <c r="PWX78" s="242"/>
      <c r="PWY78" s="242"/>
      <c r="PWZ78" s="242"/>
      <c r="PXA78" s="242"/>
      <c r="PXB78" s="242"/>
      <c r="PXC78" s="242"/>
      <c r="PXD78" s="242"/>
      <c r="PXE78" s="242"/>
      <c r="PXF78" s="242"/>
      <c r="PXG78" s="242"/>
      <c r="PXH78" s="242"/>
      <c r="PXI78" s="242"/>
      <c r="PXJ78" s="242"/>
      <c r="PXK78" s="242"/>
      <c r="PXL78" s="242"/>
      <c r="PXM78" s="242"/>
      <c r="PXN78" s="242"/>
      <c r="PXO78" s="242"/>
      <c r="PXP78" s="242"/>
      <c r="PXQ78" s="242"/>
      <c r="PXR78" s="242"/>
      <c r="PXS78" s="242"/>
      <c r="PXT78" s="242"/>
      <c r="PXU78" s="242"/>
      <c r="PXV78" s="242"/>
      <c r="PXW78" s="242"/>
      <c r="PXX78" s="242"/>
      <c r="PXY78" s="242"/>
      <c r="PXZ78" s="242"/>
      <c r="PYA78" s="242"/>
      <c r="PYB78" s="242"/>
      <c r="PYC78" s="242"/>
      <c r="PYD78" s="242"/>
      <c r="PYE78" s="242"/>
      <c r="PYF78" s="242"/>
      <c r="PYG78" s="242"/>
      <c r="PYH78" s="242"/>
      <c r="PYI78" s="242"/>
      <c r="PYJ78" s="242"/>
      <c r="PYK78" s="242"/>
      <c r="PYL78" s="242"/>
      <c r="PYM78" s="242"/>
      <c r="PYN78" s="242"/>
      <c r="PYO78" s="242"/>
      <c r="PYP78" s="242"/>
      <c r="PYQ78" s="242"/>
      <c r="PYR78" s="242"/>
      <c r="PYS78" s="242"/>
      <c r="PYT78" s="242"/>
      <c r="PYU78" s="242"/>
      <c r="PYV78" s="242"/>
      <c r="PYW78" s="242"/>
      <c r="PYX78" s="242"/>
      <c r="PYY78" s="242"/>
      <c r="PYZ78" s="242"/>
      <c r="PZA78" s="242"/>
      <c r="PZB78" s="242"/>
      <c r="PZC78" s="242"/>
      <c r="PZD78" s="242"/>
      <c r="PZE78" s="242"/>
      <c r="PZF78" s="242"/>
      <c r="PZG78" s="242"/>
      <c r="PZH78" s="242"/>
      <c r="PZI78" s="242"/>
      <c r="PZJ78" s="242"/>
      <c r="PZK78" s="242"/>
      <c r="PZL78" s="242"/>
      <c r="PZM78" s="242"/>
      <c r="PZN78" s="242"/>
      <c r="PZO78" s="242"/>
      <c r="PZP78" s="242"/>
      <c r="PZQ78" s="242"/>
      <c r="PZR78" s="242"/>
      <c r="PZS78" s="242"/>
      <c r="PZT78" s="242"/>
      <c r="PZU78" s="242"/>
      <c r="PZV78" s="242"/>
      <c r="PZW78" s="242"/>
      <c r="PZX78" s="242"/>
      <c r="PZY78" s="242"/>
      <c r="PZZ78" s="242"/>
      <c r="QAA78" s="242"/>
      <c r="QAB78" s="242"/>
      <c r="QAC78" s="242"/>
      <c r="QAD78" s="242"/>
      <c r="QAE78" s="242"/>
      <c r="QAF78" s="242"/>
      <c r="QAG78" s="242"/>
      <c r="QAH78" s="242"/>
      <c r="QAI78" s="242"/>
      <c r="QAJ78" s="242"/>
      <c r="QAK78" s="242"/>
      <c r="QAL78" s="242"/>
      <c r="QAM78" s="242"/>
      <c r="QAN78" s="242"/>
      <c r="QAO78" s="242"/>
      <c r="QAP78" s="242"/>
      <c r="QAQ78" s="242"/>
      <c r="QAR78" s="242"/>
      <c r="QAS78" s="242"/>
      <c r="QAT78" s="242"/>
      <c r="QAU78" s="242"/>
      <c r="QAV78" s="242"/>
      <c r="QAW78" s="242"/>
      <c r="QAX78" s="242"/>
      <c r="QAY78" s="242"/>
      <c r="QAZ78" s="242"/>
      <c r="QBA78" s="242"/>
      <c r="QBB78" s="242"/>
      <c r="QBC78" s="242"/>
      <c r="QBD78" s="242"/>
      <c r="QBE78" s="242"/>
      <c r="QBF78" s="242"/>
      <c r="QBG78" s="242"/>
      <c r="QBH78" s="242"/>
      <c r="QBI78" s="242"/>
      <c r="QBJ78" s="242"/>
      <c r="QBK78" s="242"/>
      <c r="QBL78" s="242"/>
      <c r="QBM78" s="242"/>
      <c r="QBN78" s="242"/>
      <c r="QBO78" s="242"/>
      <c r="QBP78" s="242"/>
      <c r="QBQ78" s="242"/>
      <c r="QBR78" s="242"/>
      <c r="QBS78" s="242"/>
      <c r="QBT78" s="242"/>
      <c r="QBU78" s="242"/>
      <c r="QBV78" s="242"/>
      <c r="QBW78" s="242"/>
      <c r="QBX78" s="242"/>
      <c r="QBY78" s="242"/>
      <c r="QBZ78" s="242"/>
      <c r="QCA78" s="242"/>
      <c r="QCB78" s="242"/>
      <c r="QCC78" s="242"/>
      <c r="QCD78" s="242"/>
      <c r="QCE78" s="242"/>
      <c r="QCF78" s="242"/>
      <c r="QCG78" s="242"/>
      <c r="QCH78" s="242"/>
      <c r="QCI78" s="242"/>
      <c r="QCJ78" s="242"/>
      <c r="QCK78" s="242"/>
      <c r="QCL78" s="242"/>
      <c r="QCM78" s="242"/>
      <c r="QCN78" s="242"/>
      <c r="QCO78" s="242"/>
      <c r="QCP78" s="242"/>
      <c r="QCQ78" s="242"/>
      <c r="QCR78" s="242"/>
      <c r="QCS78" s="242"/>
      <c r="QCT78" s="242"/>
      <c r="QCU78" s="242"/>
      <c r="QCV78" s="242"/>
      <c r="QCW78" s="242"/>
      <c r="QCX78" s="242"/>
      <c r="QCY78" s="242"/>
      <c r="QCZ78" s="242"/>
      <c r="QDA78" s="242"/>
      <c r="QDB78" s="242"/>
      <c r="QDC78" s="242"/>
      <c r="QDD78" s="242"/>
      <c r="QDE78" s="242"/>
      <c r="QDF78" s="242"/>
      <c r="QDG78" s="242"/>
      <c r="QDH78" s="242"/>
      <c r="QDI78" s="242"/>
      <c r="QDJ78" s="242"/>
      <c r="QDK78" s="242"/>
      <c r="QDL78" s="242"/>
      <c r="QDM78" s="242"/>
      <c r="QDN78" s="242"/>
      <c r="QDO78" s="242"/>
      <c r="QDP78" s="242"/>
      <c r="QDQ78" s="242"/>
      <c r="QDR78" s="242"/>
      <c r="QDS78" s="242"/>
      <c r="QDT78" s="242"/>
      <c r="QDU78" s="242"/>
      <c r="QDV78" s="242"/>
      <c r="QDW78" s="242"/>
      <c r="QDX78" s="242"/>
      <c r="QDY78" s="242"/>
      <c r="QDZ78" s="242"/>
      <c r="QEA78" s="242"/>
      <c r="QEB78" s="242"/>
      <c r="QEC78" s="242"/>
      <c r="QED78" s="242"/>
      <c r="QEE78" s="242"/>
      <c r="QEF78" s="242"/>
      <c r="QEG78" s="242"/>
      <c r="QEH78" s="242"/>
      <c r="QEI78" s="242"/>
      <c r="QEJ78" s="242"/>
      <c r="QEK78" s="242"/>
      <c r="QEL78" s="242"/>
      <c r="QEM78" s="242"/>
      <c r="QEN78" s="242"/>
      <c r="QEO78" s="242"/>
      <c r="QEP78" s="242"/>
      <c r="QEQ78" s="242"/>
      <c r="QER78" s="242"/>
      <c r="QES78" s="242"/>
      <c r="QET78" s="242"/>
      <c r="QEU78" s="242"/>
      <c r="QEV78" s="242"/>
      <c r="QEW78" s="242"/>
      <c r="QEX78" s="242"/>
      <c r="QEY78" s="242"/>
      <c r="QEZ78" s="242"/>
      <c r="QFA78" s="242"/>
      <c r="QFB78" s="242"/>
      <c r="QFC78" s="242"/>
      <c r="QFD78" s="242"/>
      <c r="QFE78" s="242"/>
      <c r="QFF78" s="242"/>
      <c r="QFG78" s="242"/>
      <c r="QFH78" s="242"/>
      <c r="QFI78" s="242"/>
      <c r="QFJ78" s="242"/>
      <c r="QFK78" s="242"/>
      <c r="QFL78" s="242"/>
      <c r="QFM78" s="242"/>
      <c r="QFN78" s="242"/>
      <c r="QFO78" s="242"/>
      <c r="QFP78" s="242"/>
      <c r="QFQ78" s="242"/>
      <c r="QFR78" s="242"/>
      <c r="QFS78" s="242"/>
      <c r="QFT78" s="242"/>
      <c r="QFU78" s="242"/>
      <c r="QFV78" s="242"/>
      <c r="QFW78" s="242"/>
      <c r="QFX78" s="242"/>
      <c r="QFY78" s="242"/>
      <c r="QFZ78" s="242"/>
      <c r="QGA78" s="242"/>
      <c r="QGB78" s="242"/>
      <c r="QGC78" s="242"/>
      <c r="QGD78" s="242"/>
      <c r="QGE78" s="242"/>
      <c r="QGF78" s="242"/>
      <c r="QGG78" s="242"/>
      <c r="QGH78" s="242"/>
      <c r="QGI78" s="242"/>
      <c r="QGJ78" s="242"/>
      <c r="QGK78" s="242"/>
      <c r="QGL78" s="242"/>
      <c r="QGM78" s="242"/>
      <c r="QGN78" s="242"/>
      <c r="QGO78" s="242"/>
      <c r="QGP78" s="242"/>
      <c r="QGQ78" s="242"/>
      <c r="QGR78" s="242"/>
      <c r="QGS78" s="242"/>
      <c r="QGT78" s="242"/>
      <c r="QGU78" s="242"/>
      <c r="QGV78" s="242"/>
      <c r="QGW78" s="242"/>
      <c r="QGX78" s="242"/>
      <c r="QGY78" s="242"/>
      <c r="QGZ78" s="242"/>
      <c r="QHA78" s="242"/>
      <c r="QHB78" s="242"/>
      <c r="QHC78" s="242"/>
      <c r="QHD78" s="242"/>
      <c r="QHE78" s="242"/>
      <c r="QHF78" s="242"/>
      <c r="QHG78" s="242"/>
      <c r="QHH78" s="242"/>
      <c r="QHI78" s="242"/>
      <c r="QHJ78" s="242"/>
      <c r="QHK78" s="242"/>
      <c r="QHL78" s="242"/>
      <c r="QHM78" s="242"/>
      <c r="QHN78" s="242"/>
      <c r="QHO78" s="242"/>
      <c r="QHP78" s="242"/>
      <c r="QHQ78" s="242"/>
      <c r="QHR78" s="242"/>
      <c r="QHS78" s="242"/>
      <c r="QHT78" s="242"/>
      <c r="QHU78" s="242"/>
      <c r="QHV78" s="242"/>
      <c r="QHW78" s="242"/>
      <c r="QHX78" s="242"/>
      <c r="QHY78" s="242"/>
      <c r="QHZ78" s="242"/>
      <c r="QIA78" s="242"/>
      <c r="QIB78" s="242"/>
      <c r="QIC78" s="242"/>
      <c r="QID78" s="242"/>
      <c r="QIE78" s="242"/>
      <c r="QIF78" s="242"/>
      <c r="QIG78" s="242"/>
      <c r="QIH78" s="242"/>
      <c r="QII78" s="242"/>
      <c r="QIJ78" s="242"/>
      <c r="QIK78" s="242"/>
      <c r="QIL78" s="242"/>
      <c r="QIM78" s="242"/>
      <c r="QIN78" s="242"/>
      <c r="QIO78" s="242"/>
      <c r="QIP78" s="242"/>
      <c r="QIQ78" s="242"/>
      <c r="QIR78" s="242"/>
      <c r="QIS78" s="242"/>
      <c r="QIT78" s="242"/>
      <c r="QIU78" s="242"/>
      <c r="QIV78" s="242"/>
      <c r="QIW78" s="242"/>
      <c r="QIX78" s="242"/>
      <c r="QIY78" s="242"/>
      <c r="QIZ78" s="242"/>
      <c r="QJA78" s="242"/>
      <c r="QJB78" s="242"/>
      <c r="QJC78" s="242"/>
      <c r="QJD78" s="242"/>
      <c r="QJE78" s="242"/>
      <c r="QJF78" s="242"/>
      <c r="QJG78" s="242"/>
      <c r="QJH78" s="242"/>
      <c r="QJI78" s="242"/>
      <c r="QJJ78" s="242"/>
      <c r="QJK78" s="242"/>
      <c r="QJL78" s="242"/>
      <c r="QJM78" s="242"/>
      <c r="QJN78" s="242"/>
      <c r="QJO78" s="242"/>
      <c r="QJP78" s="242"/>
      <c r="QJQ78" s="242"/>
      <c r="QJR78" s="242"/>
      <c r="QJS78" s="242"/>
      <c r="QJT78" s="242"/>
      <c r="QJU78" s="242"/>
      <c r="QJV78" s="242"/>
      <c r="QJW78" s="242"/>
      <c r="QJX78" s="242"/>
      <c r="QJY78" s="242"/>
      <c r="QJZ78" s="242"/>
      <c r="QKA78" s="242"/>
      <c r="QKB78" s="242"/>
      <c r="QKC78" s="242"/>
      <c r="QKD78" s="242"/>
      <c r="QKE78" s="242"/>
      <c r="QKF78" s="242"/>
      <c r="QKG78" s="242"/>
      <c r="QKH78" s="242"/>
      <c r="QKI78" s="242"/>
      <c r="QKJ78" s="242"/>
      <c r="QKK78" s="242"/>
      <c r="QKL78" s="242"/>
      <c r="QKM78" s="242"/>
      <c r="QKN78" s="242"/>
      <c r="QKO78" s="242"/>
      <c r="QKP78" s="242"/>
      <c r="QKQ78" s="242"/>
      <c r="QKR78" s="242"/>
      <c r="QKS78" s="242"/>
      <c r="QKT78" s="242"/>
      <c r="QKU78" s="242"/>
      <c r="QKV78" s="242"/>
      <c r="QKW78" s="242"/>
      <c r="QKX78" s="242"/>
      <c r="QKY78" s="242"/>
      <c r="QKZ78" s="242"/>
      <c r="QLA78" s="242"/>
      <c r="QLB78" s="242"/>
      <c r="QLC78" s="242"/>
      <c r="QLD78" s="242"/>
      <c r="QLE78" s="242"/>
      <c r="QLF78" s="242"/>
      <c r="QLG78" s="242"/>
      <c r="QLH78" s="242"/>
      <c r="QLI78" s="242"/>
      <c r="QLJ78" s="242"/>
      <c r="QLK78" s="242"/>
      <c r="QLL78" s="242"/>
      <c r="QLM78" s="242"/>
      <c r="QLN78" s="242"/>
      <c r="QLO78" s="242"/>
      <c r="QLP78" s="242"/>
      <c r="QLQ78" s="242"/>
      <c r="QLR78" s="242"/>
      <c r="QLS78" s="242"/>
      <c r="QLT78" s="242"/>
      <c r="QLU78" s="242"/>
      <c r="QLV78" s="242"/>
      <c r="QLW78" s="242"/>
      <c r="QLX78" s="242"/>
      <c r="QLY78" s="242"/>
      <c r="QLZ78" s="242"/>
      <c r="QMA78" s="242"/>
      <c r="QMB78" s="242"/>
      <c r="QMC78" s="242"/>
      <c r="QMD78" s="242"/>
      <c r="QME78" s="242"/>
      <c r="QMF78" s="242"/>
      <c r="QMG78" s="242"/>
      <c r="QMH78" s="242"/>
      <c r="QMI78" s="242"/>
      <c r="QMJ78" s="242"/>
      <c r="QMK78" s="242"/>
      <c r="QML78" s="242"/>
      <c r="QMM78" s="242"/>
      <c r="QMN78" s="242"/>
      <c r="QMO78" s="242"/>
      <c r="QMP78" s="242"/>
      <c r="QMQ78" s="242"/>
      <c r="QMR78" s="242"/>
      <c r="QMS78" s="242"/>
      <c r="QMT78" s="242"/>
      <c r="QMU78" s="242"/>
      <c r="QMV78" s="242"/>
      <c r="QMW78" s="242"/>
      <c r="QMX78" s="242"/>
      <c r="QMY78" s="242"/>
      <c r="QMZ78" s="242"/>
      <c r="QNA78" s="242"/>
      <c r="QNB78" s="242"/>
      <c r="QNC78" s="242"/>
      <c r="QND78" s="242"/>
      <c r="QNE78" s="242"/>
      <c r="QNF78" s="242"/>
      <c r="QNG78" s="242"/>
      <c r="QNH78" s="242"/>
      <c r="QNI78" s="242"/>
      <c r="QNJ78" s="242"/>
      <c r="QNK78" s="242"/>
      <c r="QNL78" s="242"/>
      <c r="QNM78" s="242"/>
      <c r="QNN78" s="242"/>
      <c r="QNO78" s="242"/>
      <c r="QNP78" s="242"/>
      <c r="QNQ78" s="242"/>
      <c r="QNR78" s="242"/>
      <c r="QNS78" s="242"/>
      <c r="QNT78" s="242"/>
      <c r="QNU78" s="242"/>
      <c r="QNV78" s="242"/>
      <c r="QNW78" s="242"/>
      <c r="QNX78" s="242"/>
      <c r="QNY78" s="242"/>
      <c r="QNZ78" s="242"/>
      <c r="QOA78" s="242"/>
      <c r="QOB78" s="242"/>
      <c r="QOC78" s="242"/>
      <c r="QOD78" s="242"/>
      <c r="QOE78" s="242"/>
      <c r="QOF78" s="242"/>
      <c r="QOG78" s="242"/>
      <c r="QOH78" s="242"/>
      <c r="QOI78" s="242"/>
      <c r="QOJ78" s="242"/>
      <c r="QOK78" s="242"/>
      <c r="QOL78" s="242"/>
      <c r="QOM78" s="242"/>
      <c r="QON78" s="242"/>
      <c r="QOO78" s="242"/>
      <c r="QOP78" s="242"/>
      <c r="QOQ78" s="242"/>
      <c r="QOR78" s="242"/>
      <c r="QOS78" s="242"/>
      <c r="QOT78" s="242"/>
      <c r="QOU78" s="242"/>
      <c r="QOV78" s="242"/>
      <c r="QOW78" s="242"/>
      <c r="QOX78" s="242"/>
      <c r="QOY78" s="242"/>
      <c r="QOZ78" s="242"/>
      <c r="QPA78" s="242"/>
      <c r="QPB78" s="242"/>
      <c r="QPC78" s="242"/>
      <c r="QPD78" s="242"/>
      <c r="QPE78" s="242"/>
      <c r="QPF78" s="242"/>
      <c r="QPG78" s="242"/>
      <c r="QPH78" s="242"/>
      <c r="QPI78" s="242"/>
      <c r="QPJ78" s="242"/>
      <c r="QPK78" s="242"/>
      <c r="QPL78" s="242"/>
      <c r="QPM78" s="242"/>
      <c r="QPN78" s="242"/>
      <c r="QPO78" s="242"/>
      <c r="QPP78" s="242"/>
      <c r="QPQ78" s="242"/>
      <c r="QPR78" s="242"/>
      <c r="QPS78" s="242"/>
      <c r="QPT78" s="242"/>
      <c r="QPU78" s="242"/>
      <c r="QPV78" s="242"/>
      <c r="QPW78" s="242"/>
      <c r="QPX78" s="242"/>
      <c r="QPY78" s="242"/>
      <c r="QPZ78" s="242"/>
      <c r="QQA78" s="242"/>
      <c r="QQB78" s="242"/>
      <c r="QQC78" s="242"/>
      <c r="QQD78" s="242"/>
      <c r="QQE78" s="242"/>
      <c r="QQF78" s="242"/>
      <c r="QQG78" s="242"/>
      <c r="QQH78" s="242"/>
      <c r="QQI78" s="242"/>
      <c r="QQJ78" s="242"/>
      <c r="QQK78" s="242"/>
      <c r="QQL78" s="242"/>
      <c r="QQM78" s="242"/>
      <c r="QQN78" s="242"/>
      <c r="QQO78" s="242"/>
      <c r="QQP78" s="242"/>
      <c r="QQQ78" s="242"/>
      <c r="QQR78" s="242"/>
      <c r="QQS78" s="242"/>
      <c r="QQT78" s="242"/>
      <c r="QQU78" s="242"/>
      <c r="QQV78" s="242"/>
      <c r="QQW78" s="242"/>
      <c r="QQX78" s="242"/>
      <c r="QQY78" s="242"/>
      <c r="QQZ78" s="242"/>
      <c r="QRA78" s="242"/>
      <c r="QRB78" s="242"/>
      <c r="QRC78" s="242"/>
      <c r="QRD78" s="242"/>
      <c r="QRE78" s="242"/>
      <c r="QRF78" s="242"/>
      <c r="QRG78" s="242"/>
      <c r="QRH78" s="242"/>
      <c r="QRI78" s="242"/>
      <c r="QRJ78" s="242"/>
      <c r="QRK78" s="242"/>
      <c r="QRL78" s="242"/>
      <c r="QRM78" s="242"/>
      <c r="QRN78" s="242"/>
      <c r="QRO78" s="242"/>
      <c r="QRP78" s="242"/>
      <c r="QRQ78" s="242"/>
      <c r="QRR78" s="242"/>
      <c r="QRS78" s="242"/>
      <c r="QRT78" s="242"/>
      <c r="QRU78" s="242"/>
      <c r="QRV78" s="242"/>
      <c r="QRW78" s="242"/>
      <c r="QRX78" s="242"/>
      <c r="QRY78" s="242"/>
      <c r="QRZ78" s="242"/>
      <c r="QSA78" s="242"/>
      <c r="QSB78" s="242"/>
      <c r="QSC78" s="242"/>
      <c r="QSD78" s="242"/>
      <c r="QSE78" s="242"/>
      <c r="QSF78" s="242"/>
      <c r="QSG78" s="242"/>
      <c r="QSH78" s="242"/>
      <c r="QSI78" s="242"/>
      <c r="QSJ78" s="242"/>
      <c r="QSK78" s="242"/>
      <c r="QSL78" s="242"/>
      <c r="QSM78" s="242"/>
      <c r="QSN78" s="242"/>
      <c r="QSO78" s="242"/>
      <c r="QSP78" s="242"/>
      <c r="QSQ78" s="242"/>
      <c r="QSR78" s="242"/>
      <c r="QSS78" s="242"/>
      <c r="QST78" s="242"/>
      <c r="QSU78" s="242"/>
      <c r="QSV78" s="242"/>
      <c r="QSW78" s="242"/>
      <c r="QSX78" s="242"/>
      <c r="QSY78" s="242"/>
      <c r="QSZ78" s="242"/>
      <c r="QTA78" s="242"/>
      <c r="QTB78" s="242"/>
      <c r="QTC78" s="242"/>
      <c r="QTD78" s="242"/>
      <c r="QTE78" s="242"/>
      <c r="QTF78" s="242"/>
      <c r="QTG78" s="242"/>
      <c r="QTH78" s="242"/>
      <c r="QTI78" s="242"/>
      <c r="QTJ78" s="242"/>
      <c r="QTK78" s="242"/>
      <c r="QTL78" s="242"/>
      <c r="QTM78" s="242"/>
      <c r="QTN78" s="242"/>
      <c r="QTO78" s="242"/>
      <c r="QTP78" s="242"/>
      <c r="QTQ78" s="242"/>
      <c r="QTR78" s="242"/>
      <c r="QTS78" s="242"/>
      <c r="QTT78" s="242"/>
      <c r="QTU78" s="242"/>
      <c r="QTV78" s="242"/>
      <c r="QTW78" s="242"/>
      <c r="QTX78" s="242"/>
      <c r="QTY78" s="242"/>
      <c r="QTZ78" s="242"/>
      <c r="QUA78" s="242"/>
      <c r="QUB78" s="242"/>
      <c r="QUC78" s="242"/>
      <c r="QUD78" s="242"/>
      <c r="QUE78" s="242"/>
      <c r="QUF78" s="242"/>
      <c r="QUG78" s="242"/>
      <c r="QUH78" s="242"/>
      <c r="QUI78" s="242"/>
      <c r="QUJ78" s="242"/>
      <c r="QUK78" s="242"/>
      <c r="QUL78" s="242"/>
      <c r="QUM78" s="242"/>
      <c r="QUN78" s="242"/>
      <c r="QUO78" s="242"/>
      <c r="QUP78" s="242"/>
      <c r="QUQ78" s="242"/>
      <c r="QUR78" s="242"/>
      <c r="QUS78" s="242"/>
      <c r="QUT78" s="242"/>
      <c r="QUU78" s="242"/>
      <c r="QUV78" s="242"/>
      <c r="QUW78" s="242"/>
      <c r="QUX78" s="242"/>
      <c r="QUY78" s="242"/>
      <c r="QUZ78" s="242"/>
      <c r="QVA78" s="242"/>
      <c r="QVB78" s="242"/>
      <c r="QVC78" s="242"/>
      <c r="QVD78" s="242"/>
      <c r="QVE78" s="242"/>
      <c r="QVF78" s="242"/>
      <c r="QVG78" s="242"/>
      <c r="QVH78" s="242"/>
      <c r="QVI78" s="242"/>
      <c r="QVJ78" s="242"/>
      <c r="QVK78" s="242"/>
      <c r="QVL78" s="242"/>
      <c r="QVM78" s="242"/>
      <c r="QVN78" s="242"/>
      <c r="QVO78" s="242"/>
      <c r="QVP78" s="242"/>
      <c r="QVQ78" s="242"/>
      <c r="QVR78" s="242"/>
      <c r="QVS78" s="242"/>
      <c r="QVT78" s="242"/>
      <c r="QVU78" s="242"/>
      <c r="QVV78" s="242"/>
      <c r="QVW78" s="242"/>
      <c r="QVX78" s="242"/>
      <c r="QVY78" s="242"/>
      <c r="QVZ78" s="242"/>
      <c r="QWA78" s="242"/>
      <c r="QWB78" s="242"/>
      <c r="QWC78" s="242"/>
      <c r="QWD78" s="242"/>
      <c r="QWE78" s="242"/>
      <c r="QWF78" s="242"/>
      <c r="QWG78" s="242"/>
      <c r="QWH78" s="242"/>
      <c r="QWI78" s="242"/>
      <c r="QWJ78" s="242"/>
      <c r="QWK78" s="242"/>
      <c r="QWL78" s="242"/>
      <c r="QWM78" s="242"/>
      <c r="QWN78" s="242"/>
      <c r="QWO78" s="242"/>
      <c r="QWP78" s="242"/>
      <c r="QWQ78" s="242"/>
      <c r="QWR78" s="242"/>
      <c r="QWS78" s="242"/>
      <c r="QWT78" s="242"/>
      <c r="QWU78" s="242"/>
      <c r="QWV78" s="242"/>
      <c r="QWW78" s="242"/>
      <c r="QWX78" s="242"/>
      <c r="QWY78" s="242"/>
      <c r="QWZ78" s="242"/>
      <c r="QXA78" s="242"/>
      <c r="QXB78" s="242"/>
      <c r="QXC78" s="242"/>
      <c r="QXD78" s="242"/>
      <c r="QXE78" s="242"/>
      <c r="QXF78" s="242"/>
      <c r="QXG78" s="242"/>
      <c r="QXH78" s="242"/>
      <c r="QXI78" s="242"/>
      <c r="QXJ78" s="242"/>
      <c r="QXK78" s="242"/>
      <c r="QXL78" s="242"/>
      <c r="QXM78" s="242"/>
      <c r="QXN78" s="242"/>
      <c r="QXO78" s="242"/>
      <c r="QXP78" s="242"/>
      <c r="QXQ78" s="242"/>
      <c r="QXR78" s="242"/>
      <c r="QXS78" s="242"/>
      <c r="QXT78" s="242"/>
      <c r="QXU78" s="242"/>
      <c r="QXV78" s="242"/>
      <c r="QXW78" s="242"/>
      <c r="QXX78" s="242"/>
      <c r="QXY78" s="242"/>
      <c r="QXZ78" s="242"/>
      <c r="QYA78" s="242"/>
      <c r="QYB78" s="242"/>
      <c r="QYC78" s="242"/>
      <c r="QYD78" s="242"/>
      <c r="QYE78" s="242"/>
      <c r="QYF78" s="242"/>
      <c r="QYG78" s="242"/>
      <c r="QYH78" s="242"/>
      <c r="QYI78" s="242"/>
      <c r="QYJ78" s="242"/>
      <c r="QYK78" s="242"/>
      <c r="QYL78" s="242"/>
      <c r="QYM78" s="242"/>
      <c r="QYN78" s="242"/>
      <c r="QYO78" s="242"/>
      <c r="QYP78" s="242"/>
      <c r="QYQ78" s="242"/>
      <c r="QYR78" s="242"/>
      <c r="QYS78" s="242"/>
      <c r="QYT78" s="242"/>
      <c r="QYU78" s="242"/>
      <c r="QYV78" s="242"/>
      <c r="QYW78" s="242"/>
      <c r="QYX78" s="242"/>
      <c r="QYY78" s="242"/>
      <c r="QYZ78" s="242"/>
      <c r="QZA78" s="242"/>
      <c r="QZB78" s="242"/>
      <c r="QZC78" s="242"/>
      <c r="QZD78" s="242"/>
      <c r="QZE78" s="242"/>
      <c r="QZF78" s="242"/>
      <c r="QZG78" s="242"/>
      <c r="QZH78" s="242"/>
      <c r="QZI78" s="242"/>
      <c r="QZJ78" s="242"/>
      <c r="QZK78" s="242"/>
      <c r="QZL78" s="242"/>
      <c r="QZM78" s="242"/>
      <c r="QZN78" s="242"/>
      <c r="QZO78" s="242"/>
      <c r="QZP78" s="242"/>
      <c r="QZQ78" s="242"/>
      <c r="QZR78" s="242"/>
      <c r="QZS78" s="242"/>
      <c r="QZT78" s="242"/>
      <c r="QZU78" s="242"/>
      <c r="QZV78" s="242"/>
      <c r="QZW78" s="242"/>
      <c r="QZX78" s="242"/>
      <c r="QZY78" s="242"/>
      <c r="QZZ78" s="242"/>
      <c r="RAA78" s="242"/>
      <c r="RAB78" s="242"/>
      <c r="RAC78" s="242"/>
      <c r="RAD78" s="242"/>
      <c r="RAE78" s="242"/>
      <c r="RAF78" s="242"/>
      <c r="RAG78" s="242"/>
      <c r="RAH78" s="242"/>
      <c r="RAI78" s="242"/>
      <c r="RAJ78" s="242"/>
      <c r="RAK78" s="242"/>
      <c r="RAL78" s="242"/>
      <c r="RAM78" s="242"/>
      <c r="RAN78" s="242"/>
      <c r="RAO78" s="242"/>
      <c r="RAP78" s="242"/>
      <c r="RAQ78" s="242"/>
      <c r="RAR78" s="242"/>
      <c r="RAS78" s="242"/>
      <c r="RAT78" s="242"/>
      <c r="RAU78" s="242"/>
      <c r="RAV78" s="242"/>
      <c r="RAW78" s="242"/>
      <c r="RAX78" s="242"/>
      <c r="RAY78" s="242"/>
      <c r="RAZ78" s="242"/>
      <c r="RBA78" s="242"/>
      <c r="RBB78" s="242"/>
      <c r="RBC78" s="242"/>
      <c r="RBD78" s="242"/>
      <c r="RBE78" s="242"/>
      <c r="RBF78" s="242"/>
      <c r="RBG78" s="242"/>
      <c r="RBH78" s="242"/>
      <c r="RBI78" s="242"/>
      <c r="RBJ78" s="242"/>
      <c r="RBK78" s="242"/>
      <c r="RBL78" s="242"/>
      <c r="RBM78" s="242"/>
      <c r="RBN78" s="242"/>
      <c r="RBO78" s="242"/>
      <c r="RBP78" s="242"/>
      <c r="RBQ78" s="242"/>
      <c r="RBR78" s="242"/>
      <c r="RBS78" s="242"/>
      <c r="RBT78" s="242"/>
      <c r="RBU78" s="242"/>
      <c r="RBV78" s="242"/>
      <c r="RBW78" s="242"/>
      <c r="RBX78" s="242"/>
      <c r="RBY78" s="242"/>
      <c r="RBZ78" s="242"/>
      <c r="RCA78" s="242"/>
      <c r="RCB78" s="242"/>
      <c r="RCC78" s="242"/>
      <c r="RCD78" s="242"/>
      <c r="RCE78" s="242"/>
      <c r="RCF78" s="242"/>
      <c r="RCG78" s="242"/>
      <c r="RCH78" s="242"/>
      <c r="RCI78" s="242"/>
      <c r="RCJ78" s="242"/>
      <c r="RCK78" s="242"/>
      <c r="RCL78" s="242"/>
      <c r="RCM78" s="242"/>
      <c r="RCN78" s="242"/>
      <c r="RCO78" s="242"/>
      <c r="RCP78" s="242"/>
      <c r="RCQ78" s="242"/>
      <c r="RCR78" s="242"/>
      <c r="RCS78" s="242"/>
      <c r="RCT78" s="242"/>
      <c r="RCU78" s="242"/>
      <c r="RCV78" s="242"/>
      <c r="RCW78" s="242"/>
      <c r="RCX78" s="242"/>
      <c r="RCY78" s="242"/>
      <c r="RCZ78" s="242"/>
      <c r="RDA78" s="242"/>
      <c r="RDB78" s="242"/>
      <c r="RDC78" s="242"/>
      <c r="RDD78" s="242"/>
      <c r="RDE78" s="242"/>
      <c r="RDF78" s="242"/>
      <c r="RDG78" s="242"/>
      <c r="RDH78" s="242"/>
      <c r="RDI78" s="242"/>
      <c r="RDJ78" s="242"/>
      <c r="RDK78" s="242"/>
      <c r="RDL78" s="242"/>
      <c r="RDM78" s="242"/>
      <c r="RDN78" s="242"/>
      <c r="RDO78" s="242"/>
      <c r="RDP78" s="242"/>
      <c r="RDQ78" s="242"/>
      <c r="RDR78" s="242"/>
      <c r="RDS78" s="242"/>
      <c r="RDT78" s="242"/>
      <c r="RDU78" s="242"/>
      <c r="RDV78" s="242"/>
      <c r="RDW78" s="242"/>
      <c r="RDX78" s="242"/>
      <c r="RDY78" s="242"/>
      <c r="RDZ78" s="242"/>
      <c r="REA78" s="242"/>
      <c r="REB78" s="242"/>
      <c r="REC78" s="242"/>
      <c r="RED78" s="242"/>
      <c r="REE78" s="242"/>
      <c r="REF78" s="242"/>
      <c r="REG78" s="242"/>
      <c r="REH78" s="242"/>
      <c r="REI78" s="242"/>
      <c r="REJ78" s="242"/>
      <c r="REK78" s="242"/>
      <c r="REL78" s="242"/>
      <c r="REM78" s="242"/>
      <c r="REN78" s="242"/>
      <c r="REO78" s="242"/>
      <c r="REP78" s="242"/>
      <c r="REQ78" s="242"/>
      <c r="RER78" s="242"/>
      <c r="RES78" s="242"/>
      <c r="RET78" s="242"/>
      <c r="REU78" s="242"/>
      <c r="REV78" s="242"/>
      <c r="REW78" s="242"/>
      <c r="REX78" s="242"/>
      <c r="REY78" s="242"/>
      <c r="REZ78" s="242"/>
      <c r="RFA78" s="242"/>
      <c r="RFB78" s="242"/>
      <c r="RFC78" s="242"/>
      <c r="RFD78" s="242"/>
      <c r="RFE78" s="242"/>
      <c r="RFF78" s="242"/>
      <c r="RFG78" s="242"/>
      <c r="RFH78" s="242"/>
      <c r="RFI78" s="242"/>
      <c r="RFJ78" s="242"/>
      <c r="RFK78" s="242"/>
      <c r="RFL78" s="242"/>
      <c r="RFM78" s="242"/>
      <c r="RFN78" s="242"/>
      <c r="RFO78" s="242"/>
      <c r="RFP78" s="242"/>
      <c r="RFQ78" s="242"/>
      <c r="RFR78" s="242"/>
      <c r="RFS78" s="242"/>
      <c r="RFT78" s="242"/>
      <c r="RFU78" s="242"/>
      <c r="RFV78" s="242"/>
      <c r="RFW78" s="242"/>
      <c r="RFX78" s="242"/>
      <c r="RFY78" s="242"/>
      <c r="RFZ78" s="242"/>
      <c r="RGA78" s="242"/>
      <c r="RGB78" s="242"/>
      <c r="RGC78" s="242"/>
      <c r="RGD78" s="242"/>
      <c r="RGE78" s="242"/>
      <c r="RGF78" s="242"/>
      <c r="RGG78" s="242"/>
      <c r="RGH78" s="242"/>
      <c r="RGI78" s="242"/>
      <c r="RGJ78" s="242"/>
      <c r="RGK78" s="242"/>
      <c r="RGL78" s="242"/>
      <c r="RGM78" s="242"/>
      <c r="RGN78" s="242"/>
      <c r="RGO78" s="242"/>
      <c r="RGP78" s="242"/>
      <c r="RGQ78" s="242"/>
      <c r="RGR78" s="242"/>
      <c r="RGS78" s="242"/>
      <c r="RGT78" s="242"/>
      <c r="RGU78" s="242"/>
      <c r="RGV78" s="242"/>
      <c r="RGW78" s="242"/>
      <c r="RGX78" s="242"/>
      <c r="RGY78" s="242"/>
      <c r="RGZ78" s="242"/>
      <c r="RHA78" s="242"/>
      <c r="RHB78" s="242"/>
      <c r="RHC78" s="242"/>
      <c r="RHD78" s="242"/>
      <c r="RHE78" s="242"/>
      <c r="RHF78" s="242"/>
      <c r="RHG78" s="242"/>
      <c r="RHH78" s="242"/>
      <c r="RHI78" s="242"/>
      <c r="RHJ78" s="242"/>
      <c r="RHK78" s="242"/>
      <c r="RHL78" s="242"/>
      <c r="RHM78" s="242"/>
      <c r="RHN78" s="242"/>
      <c r="RHO78" s="242"/>
      <c r="RHP78" s="242"/>
      <c r="RHQ78" s="242"/>
      <c r="RHR78" s="242"/>
      <c r="RHS78" s="242"/>
      <c r="RHT78" s="242"/>
      <c r="RHU78" s="242"/>
      <c r="RHV78" s="242"/>
      <c r="RHW78" s="242"/>
      <c r="RHX78" s="242"/>
      <c r="RHY78" s="242"/>
      <c r="RHZ78" s="242"/>
      <c r="RIA78" s="242"/>
      <c r="RIB78" s="242"/>
      <c r="RIC78" s="242"/>
      <c r="RID78" s="242"/>
      <c r="RIE78" s="242"/>
      <c r="RIF78" s="242"/>
      <c r="RIG78" s="242"/>
      <c r="RIH78" s="242"/>
      <c r="RII78" s="242"/>
      <c r="RIJ78" s="242"/>
      <c r="RIK78" s="242"/>
      <c r="RIL78" s="242"/>
      <c r="RIM78" s="242"/>
      <c r="RIN78" s="242"/>
      <c r="RIO78" s="242"/>
      <c r="RIP78" s="242"/>
      <c r="RIQ78" s="242"/>
      <c r="RIR78" s="242"/>
      <c r="RIS78" s="242"/>
      <c r="RIT78" s="242"/>
      <c r="RIU78" s="242"/>
      <c r="RIV78" s="242"/>
      <c r="RIW78" s="242"/>
      <c r="RIX78" s="242"/>
      <c r="RIY78" s="242"/>
      <c r="RIZ78" s="242"/>
      <c r="RJA78" s="242"/>
      <c r="RJB78" s="242"/>
      <c r="RJC78" s="242"/>
      <c r="RJD78" s="242"/>
      <c r="RJE78" s="242"/>
      <c r="RJF78" s="242"/>
      <c r="RJG78" s="242"/>
      <c r="RJH78" s="242"/>
      <c r="RJI78" s="242"/>
      <c r="RJJ78" s="242"/>
      <c r="RJK78" s="242"/>
      <c r="RJL78" s="242"/>
      <c r="RJM78" s="242"/>
      <c r="RJN78" s="242"/>
      <c r="RJO78" s="242"/>
      <c r="RJP78" s="242"/>
      <c r="RJQ78" s="242"/>
      <c r="RJR78" s="242"/>
      <c r="RJS78" s="242"/>
      <c r="RJT78" s="242"/>
      <c r="RJU78" s="242"/>
      <c r="RJV78" s="242"/>
      <c r="RJW78" s="242"/>
      <c r="RJX78" s="242"/>
      <c r="RJY78" s="242"/>
      <c r="RJZ78" s="242"/>
      <c r="RKA78" s="242"/>
      <c r="RKB78" s="242"/>
      <c r="RKC78" s="242"/>
      <c r="RKD78" s="242"/>
      <c r="RKE78" s="242"/>
      <c r="RKF78" s="242"/>
      <c r="RKG78" s="242"/>
      <c r="RKH78" s="242"/>
      <c r="RKI78" s="242"/>
      <c r="RKJ78" s="242"/>
      <c r="RKK78" s="242"/>
      <c r="RKL78" s="242"/>
      <c r="RKM78" s="242"/>
      <c r="RKN78" s="242"/>
      <c r="RKO78" s="242"/>
      <c r="RKP78" s="242"/>
      <c r="RKQ78" s="242"/>
      <c r="RKR78" s="242"/>
      <c r="RKS78" s="242"/>
      <c r="RKT78" s="242"/>
      <c r="RKU78" s="242"/>
      <c r="RKV78" s="242"/>
      <c r="RKW78" s="242"/>
      <c r="RKX78" s="242"/>
      <c r="RKY78" s="242"/>
      <c r="RKZ78" s="242"/>
      <c r="RLA78" s="242"/>
      <c r="RLB78" s="242"/>
      <c r="RLC78" s="242"/>
      <c r="RLD78" s="242"/>
      <c r="RLE78" s="242"/>
      <c r="RLF78" s="242"/>
      <c r="RLG78" s="242"/>
      <c r="RLH78" s="242"/>
      <c r="RLI78" s="242"/>
      <c r="RLJ78" s="242"/>
      <c r="RLK78" s="242"/>
      <c r="RLL78" s="242"/>
      <c r="RLM78" s="242"/>
      <c r="RLN78" s="242"/>
      <c r="RLO78" s="242"/>
      <c r="RLP78" s="242"/>
      <c r="RLQ78" s="242"/>
      <c r="RLR78" s="242"/>
      <c r="RLS78" s="242"/>
      <c r="RLT78" s="242"/>
      <c r="RLU78" s="242"/>
      <c r="RLV78" s="242"/>
      <c r="RLW78" s="242"/>
      <c r="RLX78" s="242"/>
      <c r="RLY78" s="242"/>
      <c r="RLZ78" s="242"/>
      <c r="RMA78" s="242"/>
      <c r="RMB78" s="242"/>
      <c r="RMC78" s="242"/>
      <c r="RMD78" s="242"/>
      <c r="RME78" s="242"/>
      <c r="RMF78" s="242"/>
      <c r="RMG78" s="242"/>
      <c r="RMH78" s="242"/>
      <c r="RMI78" s="242"/>
      <c r="RMJ78" s="242"/>
      <c r="RMK78" s="242"/>
      <c r="RML78" s="242"/>
      <c r="RMM78" s="242"/>
      <c r="RMN78" s="242"/>
      <c r="RMO78" s="242"/>
      <c r="RMP78" s="242"/>
      <c r="RMQ78" s="242"/>
      <c r="RMR78" s="242"/>
      <c r="RMS78" s="242"/>
      <c r="RMT78" s="242"/>
      <c r="RMU78" s="242"/>
      <c r="RMV78" s="242"/>
      <c r="RMW78" s="242"/>
      <c r="RMX78" s="242"/>
      <c r="RMY78" s="242"/>
      <c r="RMZ78" s="242"/>
      <c r="RNA78" s="242"/>
      <c r="RNB78" s="242"/>
      <c r="RNC78" s="242"/>
      <c r="RND78" s="242"/>
      <c r="RNE78" s="242"/>
      <c r="RNF78" s="242"/>
      <c r="RNG78" s="242"/>
      <c r="RNH78" s="242"/>
      <c r="RNI78" s="242"/>
      <c r="RNJ78" s="242"/>
      <c r="RNK78" s="242"/>
      <c r="RNL78" s="242"/>
      <c r="RNM78" s="242"/>
      <c r="RNN78" s="242"/>
      <c r="RNO78" s="242"/>
      <c r="RNP78" s="242"/>
      <c r="RNQ78" s="242"/>
      <c r="RNR78" s="242"/>
      <c r="RNS78" s="242"/>
      <c r="RNT78" s="242"/>
      <c r="RNU78" s="242"/>
      <c r="RNV78" s="242"/>
      <c r="RNW78" s="242"/>
      <c r="RNX78" s="242"/>
      <c r="RNY78" s="242"/>
      <c r="RNZ78" s="242"/>
      <c r="ROA78" s="242"/>
      <c r="ROB78" s="242"/>
      <c r="ROC78" s="242"/>
      <c r="ROD78" s="242"/>
      <c r="ROE78" s="242"/>
      <c r="ROF78" s="242"/>
      <c r="ROG78" s="242"/>
      <c r="ROH78" s="242"/>
      <c r="ROI78" s="242"/>
      <c r="ROJ78" s="242"/>
      <c r="ROK78" s="242"/>
      <c r="ROL78" s="242"/>
      <c r="ROM78" s="242"/>
      <c r="RON78" s="242"/>
      <c r="ROO78" s="242"/>
      <c r="ROP78" s="242"/>
      <c r="ROQ78" s="242"/>
      <c r="ROR78" s="242"/>
      <c r="ROS78" s="242"/>
      <c r="ROT78" s="242"/>
      <c r="ROU78" s="242"/>
      <c r="ROV78" s="242"/>
      <c r="ROW78" s="242"/>
      <c r="ROX78" s="242"/>
      <c r="ROY78" s="242"/>
      <c r="ROZ78" s="242"/>
      <c r="RPA78" s="242"/>
      <c r="RPB78" s="242"/>
      <c r="RPC78" s="242"/>
      <c r="RPD78" s="242"/>
      <c r="RPE78" s="242"/>
      <c r="RPF78" s="242"/>
      <c r="RPG78" s="242"/>
      <c r="RPH78" s="242"/>
      <c r="RPI78" s="242"/>
      <c r="RPJ78" s="242"/>
      <c r="RPK78" s="242"/>
      <c r="RPL78" s="242"/>
      <c r="RPM78" s="242"/>
      <c r="RPN78" s="242"/>
      <c r="RPO78" s="242"/>
      <c r="RPP78" s="242"/>
      <c r="RPQ78" s="242"/>
      <c r="RPR78" s="242"/>
      <c r="RPS78" s="242"/>
      <c r="RPT78" s="242"/>
      <c r="RPU78" s="242"/>
      <c r="RPV78" s="242"/>
      <c r="RPW78" s="242"/>
      <c r="RPX78" s="242"/>
      <c r="RPY78" s="242"/>
      <c r="RPZ78" s="242"/>
      <c r="RQA78" s="242"/>
      <c r="RQB78" s="242"/>
      <c r="RQC78" s="242"/>
      <c r="RQD78" s="242"/>
      <c r="RQE78" s="242"/>
      <c r="RQF78" s="242"/>
      <c r="RQG78" s="242"/>
      <c r="RQH78" s="242"/>
      <c r="RQI78" s="242"/>
      <c r="RQJ78" s="242"/>
      <c r="RQK78" s="242"/>
      <c r="RQL78" s="242"/>
      <c r="RQM78" s="242"/>
      <c r="RQN78" s="242"/>
      <c r="RQO78" s="242"/>
      <c r="RQP78" s="242"/>
      <c r="RQQ78" s="242"/>
      <c r="RQR78" s="242"/>
      <c r="RQS78" s="242"/>
      <c r="RQT78" s="242"/>
      <c r="RQU78" s="242"/>
      <c r="RQV78" s="242"/>
      <c r="RQW78" s="242"/>
      <c r="RQX78" s="242"/>
      <c r="RQY78" s="242"/>
      <c r="RQZ78" s="242"/>
      <c r="RRA78" s="242"/>
      <c r="RRB78" s="242"/>
      <c r="RRC78" s="242"/>
      <c r="RRD78" s="242"/>
      <c r="RRE78" s="242"/>
      <c r="RRF78" s="242"/>
      <c r="RRG78" s="242"/>
      <c r="RRH78" s="242"/>
      <c r="RRI78" s="242"/>
      <c r="RRJ78" s="242"/>
      <c r="RRK78" s="242"/>
      <c r="RRL78" s="242"/>
      <c r="RRM78" s="242"/>
      <c r="RRN78" s="242"/>
      <c r="RRO78" s="242"/>
      <c r="RRP78" s="242"/>
      <c r="RRQ78" s="242"/>
      <c r="RRR78" s="242"/>
      <c r="RRS78" s="242"/>
      <c r="RRT78" s="242"/>
      <c r="RRU78" s="242"/>
      <c r="RRV78" s="242"/>
      <c r="RRW78" s="242"/>
      <c r="RRX78" s="242"/>
      <c r="RRY78" s="242"/>
      <c r="RRZ78" s="242"/>
      <c r="RSA78" s="242"/>
      <c r="RSB78" s="242"/>
      <c r="RSC78" s="242"/>
      <c r="RSD78" s="242"/>
      <c r="RSE78" s="242"/>
      <c r="RSF78" s="242"/>
      <c r="RSG78" s="242"/>
      <c r="RSH78" s="242"/>
      <c r="RSI78" s="242"/>
      <c r="RSJ78" s="242"/>
      <c r="RSK78" s="242"/>
      <c r="RSL78" s="242"/>
      <c r="RSM78" s="242"/>
      <c r="RSN78" s="242"/>
      <c r="RSO78" s="242"/>
      <c r="RSP78" s="242"/>
      <c r="RSQ78" s="242"/>
      <c r="RSR78" s="242"/>
      <c r="RSS78" s="242"/>
      <c r="RST78" s="242"/>
      <c r="RSU78" s="242"/>
      <c r="RSV78" s="242"/>
      <c r="RSW78" s="242"/>
      <c r="RSX78" s="242"/>
      <c r="RSY78" s="242"/>
      <c r="RSZ78" s="242"/>
      <c r="RTA78" s="242"/>
      <c r="RTB78" s="242"/>
      <c r="RTC78" s="242"/>
      <c r="RTD78" s="242"/>
      <c r="RTE78" s="242"/>
      <c r="RTF78" s="242"/>
      <c r="RTG78" s="242"/>
      <c r="RTH78" s="242"/>
      <c r="RTI78" s="242"/>
      <c r="RTJ78" s="242"/>
      <c r="RTK78" s="242"/>
      <c r="RTL78" s="242"/>
      <c r="RTM78" s="242"/>
      <c r="RTN78" s="242"/>
      <c r="RTO78" s="242"/>
      <c r="RTP78" s="242"/>
      <c r="RTQ78" s="242"/>
      <c r="RTR78" s="242"/>
      <c r="RTS78" s="242"/>
      <c r="RTT78" s="242"/>
      <c r="RTU78" s="242"/>
      <c r="RTV78" s="242"/>
      <c r="RTW78" s="242"/>
      <c r="RTX78" s="242"/>
      <c r="RTY78" s="242"/>
      <c r="RTZ78" s="242"/>
      <c r="RUA78" s="242"/>
      <c r="RUB78" s="242"/>
      <c r="RUC78" s="242"/>
      <c r="RUD78" s="242"/>
      <c r="RUE78" s="242"/>
      <c r="RUF78" s="242"/>
      <c r="RUG78" s="242"/>
      <c r="RUH78" s="242"/>
      <c r="RUI78" s="242"/>
      <c r="RUJ78" s="242"/>
      <c r="RUK78" s="242"/>
      <c r="RUL78" s="242"/>
      <c r="RUM78" s="242"/>
      <c r="RUN78" s="242"/>
      <c r="RUO78" s="242"/>
      <c r="RUP78" s="242"/>
      <c r="RUQ78" s="242"/>
      <c r="RUR78" s="242"/>
      <c r="RUS78" s="242"/>
      <c r="RUT78" s="242"/>
      <c r="RUU78" s="242"/>
      <c r="RUV78" s="242"/>
      <c r="RUW78" s="242"/>
      <c r="RUX78" s="242"/>
      <c r="RUY78" s="242"/>
      <c r="RUZ78" s="242"/>
      <c r="RVA78" s="242"/>
      <c r="RVB78" s="242"/>
      <c r="RVC78" s="242"/>
      <c r="RVD78" s="242"/>
      <c r="RVE78" s="242"/>
      <c r="RVF78" s="242"/>
      <c r="RVG78" s="242"/>
      <c r="RVH78" s="242"/>
      <c r="RVI78" s="242"/>
      <c r="RVJ78" s="242"/>
      <c r="RVK78" s="242"/>
      <c r="RVL78" s="242"/>
      <c r="RVM78" s="242"/>
      <c r="RVN78" s="242"/>
      <c r="RVO78" s="242"/>
      <c r="RVP78" s="242"/>
      <c r="RVQ78" s="242"/>
      <c r="RVR78" s="242"/>
      <c r="RVS78" s="242"/>
      <c r="RVT78" s="242"/>
      <c r="RVU78" s="242"/>
      <c r="RVV78" s="242"/>
      <c r="RVW78" s="242"/>
      <c r="RVX78" s="242"/>
      <c r="RVY78" s="242"/>
      <c r="RVZ78" s="242"/>
      <c r="RWA78" s="242"/>
      <c r="RWB78" s="242"/>
      <c r="RWC78" s="242"/>
      <c r="RWD78" s="242"/>
      <c r="RWE78" s="242"/>
      <c r="RWF78" s="242"/>
      <c r="RWG78" s="242"/>
      <c r="RWH78" s="242"/>
      <c r="RWI78" s="242"/>
      <c r="RWJ78" s="242"/>
      <c r="RWK78" s="242"/>
      <c r="RWL78" s="242"/>
      <c r="RWM78" s="242"/>
      <c r="RWN78" s="242"/>
      <c r="RWO78" s="242"/>
      <c r="RWP78" s="242"/>
      <c r="RWQ78" s="242"/>
      <c r="RWR78" s="242"/>
      <c r="RWS78" s="242"/>
      <c r="RWT78" s="242"/>
      <c r="RWU78" s="242"/>
      <c r="RWV78" s="242"/>
      <c r="RWW78" s="242"/>
      <c r="RWX78" s="242"/>
      <c r="RWY78" s="242"/>
      <c r="RWZ78" s="242"/>
      <c r="RXA78" s="242"/>
      <c r="RXB78" s="242"/>
      <c r="RXC78" s="242"/>
      <c r="RXD78" s="242"/>
      <c r="RXE78" s="242"/>
      <c r="RXF78" s="242"/>
      <c r="RXG78" s="242"/>
      <c r="RXH78" s="242"/>
      <c r="RXI78" s="242"/>
      <c r="RXJ78" s="242"/>
      <c r="RXK78" s="242"/>
      <c r="RXL78" s="242"/>
      <c r="RXM78" s="242"/>
      <c r="RXN78" s="242"/>
      <c r="RXO78" s="242"/>
      <c r="RXP78" s="242"/>
      <c r="RXQ78" s="242"/>
      <c r="RXR78" s="242"/>
      <c r="RXS78" s="242"/>
      <c r="RXT78" s="242"/>
      <c r="RXU78" s="242"/>
      <c r="RXV78" s="242"/>
      <c r="RXW78" s="242"/>
      <c r="RXX78" s="242"/>
      <c r="RXY78" s="242"/>
      <c r="RXZ78" s="242"/>
      <c r="RYA78" s="242"/>
      <c r="RYB78" s="242"/>
      <c r="RYC78" s="242"/>
      <c r="RYD78" s="242"/>
      <c r="RYE78" s="242"/>
      <c r="RYF78" s="242"/>
      <c r="RYG78" s="242"/>
      <c r="RYH78" s="242"/>
      <c r="RYI78" s="242"/>
      <c r="RYJ78" s="242"/>
      <c r="RYK78" s="242"/>
      <c r="RYL78" s="242"/>
      <c r="RYM78" s="242"/>
      <c r="RYN78" s="242"/>
      <c r="RYO78" s="242"/>
      <c r="RYP78" s="242"/>
      <c r="RYQ78" s="242"/>
      <c r="RYR78" s="242"/>
      <c r="RYS78" s="242"/>
      <c r="RYT78" s="242"/>
      <c r="RYU78" s="242"/>
      <c r="RYV78" s="242"/>
      <c r="RYW78" s="242"/>
      <c r="RYX78" s="242"/>
      <c r="RYY78" s="242"/>
      <c r="RYZ78" s="242"/>
      <c r="RZA78" s="242"/>
      <c r="RZB78" s="242"/>
      <c r="RZC78" s="242"/>
      <c r="RZD78" s="242"/>
      <c r="RZE78" s="242"/>
      <c r="RZF78" s="242"/>
      <c r="RZG78" s="242"/>
      <c r="RZH78" s="242"/>
      <c r="RZI78" s="242"/>
      <c r="RZJ78" s="242"/>
      <c r="RZK78" s="242"/>
      <c r="RZL78" s="242"/>
      <c r="RZM78" s="242"/>
      <c r="RZN78" s="242"/>
      <c r="RZO78" s="242"/>
      <c r="RZP78" s="242"/>
      <c r="RZQ78" s="242"/>
      <c r="RZR78" s="242"/>
      <c r="RZS78" s="242"/>
      <c r="RZT78" s="242"/>
      <c r="RZU78" s="242"/>
      <c r="RZV78" s="242"/>
      <c r="RZW78" s="242"/>
      <c r="RZX78" s="242"/>
      <c r="RZY78" s="242"/>
      <c r="RZZ78" s="242"/>
      <c r="SAA78" s="242"/>
      <c r="SAB78" s="242"/>
      <c r="SAC78" s="242"/>
      <c r="SAD78" s="242"/>
      <c r="SAE78" s="242"/>
      <c r="SAF78" s="242"/>
      <c r="SAG78" s="242"/>
      <c r="SAH78" s="242"/>
      <c r="SAI78" s="242"/>
      <c r="SAJ78" s="242"/>
      <c r="SAK78" s="242"/>
      <c r="SAL78" s="242"/>
      <c r="SAM78" s="242"/>
      <c r="SAN78" s="242"/>
      <c r="SAO78" s="242"/>
      <c r="SAP78" s="242"/>
      <c r="SAQ78" s="242"/>
      <c r="SAR78" s="242"/>
      <c r="SAS78" s="242"/>
      <c r="SAT78" s="242"/>
      <c r="SAU78" s="242"/>
      <c r="SAV78" s="242"/>
      <c r="SAW78" s="242"/>
      <c r="SAX78" s="242"/>
      <c r="SAY78" s="242"/>
      <c r="SAZ78" s="242"/>
      <c r="SBA78" s="242"/>
      <c r="SBB78" s="242"/>
      <c r="SBC78" s="242"/>
      <c r="SBD78" s="242"/>
      <c r="SBE78" s="242"/>
      <c r="SBF78" s="242"/>
      <c r="SBG78" s="242"/>
      <c r="SBH78" s="242"/>
      <c r="SBI78" s="242"/>
      <c r="SBJ78" s="242"/>
      <c r="SBK78" s="242"/>
      <c r="SBL78" s="242"/>
      <c r="SBM78" s="242"/>
      <c r="SBN78" s="242"/>
      <c r="SBO78" s="242"/>
      <c r="SBP78" s="242"/>
      <c r="SBQ78" s="242"/>
      <c r="SBR78" s="242"/>
      <c r="SBS78" s="242"/>
      <c r="SBT78" s="242"/>
      <c r="SBU78" s="242"/>
      <c r="SBV78" s="242"/>
      <c r="SBW78" s="242"/>
      <c r="SBX78" s="242"/>
      <c r="SBY78" s="242"/>
      <c r="SBZ78" s="242"/>
      <c r="SCA78" s="242"/>
      <c r="SCB78" s="242"/>
      <c r="SCC78" s="242"/>
      <c r="SCD78" s="242"/>
      <c r="SCE78" s="242"/>
      <c r="SCF78" s="242"/>
      <c r="SCG78" s="242"/>
      <c r="SCH78" s="242"/>
      <c r="SCI78" s="242"/>
      <c r="SCJ78" s="242"/>
      <c r="SCK78" s="242"/>
      <c r="SCL78" s="242"/>
      <c r="SCM78" s="242"/>
      <c r="SCN78" s="242"/>
      <c r="SCO78" s="242"/>
      <c r="SCP78" s="242"/>
      <c r="SCQ78" s="242"/>
      <c r="SCR78" s="242"/>
      <c r="SCS78" s="242"/>
      <c r="SCT78" s="242"/>
      <c r="SCU78" s="242"/>
      <c r="SCV78" s="242"/>
      <c r="SCW78" s="242"/>
      <c r="SCX78" s="242"/>
      <c r="SCY78" s="242"/>
      <c r="SCZ78" s="242"/>
      <c r="SDA78" s="242"/>
      <c r="SDB78" s="242"/>
      <c r="SDC78" s="242"/>
      <c r="SDD78" s="242"/>
      <c r="SDE78" s="242"/>
      <c r="SDF78" s="242"/>
      <c r="SDG78" s="242"/>
      <c r="SDH78" s="242"/>
      <c r="SDI78" s="242"/>
      <c r="SDJ78" s="242"/>
      <c r="SDK78" s="242"/>
      <c r="SDL78" s="242"/>
      <c r="SDM78" s="242"/>
      <c r="SDN78" s="242"/>
      <c r="SDO78" s="242"/>
      <c r="SDP78" s="242"/>
      <c r="SDQ78" s="242"/>
      <c r="SDR78" s="242"/>
      <c r="SDS78" s="242"/>
      <c r="SDT78" s="242"/>
      <c r="SDU78" s="242"/>
      <c r="SDV78" s="242"/>
      <c r="SDW78" s="242"/>
      <c r="SDX78" s="242"/>
      <c r="SDY78" s="242"/>
      <c r="SDZ78" s="242"/>
      <c r="SEA78" s="242"/>
      <c r="SEB78" s="242"/>
      <c r="SEC78" s="242"/>
      <c r="SED78" s="242"/>
      <c r="SEE78" s="242"/>
      <c r="SEF78" s="242"/>
      <c r="SEG78" s="242"/>
      <c r="SEH78" s="242"/>
      <c r="SEI78" s="242"/>
      <c r="SEJ78" s="242"/>
      <c r="SEK78" s="242"/>
      <c r="SEL78" s="242"/>
      <c r="SEM78" s="242"/>
      <c r="SEN78" s="242"/>
      <c r="SEO78" s="242"/>
      <c r="SEP78" s="242"/>
      <c r="SEQ78" s="242"/>
      <c r="SER78" s="242"/>
      <c r="SES78" s="242"/>
      <c r="SET78" s="242"/>
      <c r="SEU78" s="242"/>
      <c r="SEV78" s="242"/>
      <c r="SEW78" s="242"/>
      <c r="SEX78" s="242"/>
      <c r="SEY78" s="242"/>
      <c r="SEZ78" s="242"/>
      <c r="SFA78" s="242"/>
      <c r="SFB78" s="242"/>
      <c r="SFC78" s="242"/>
      <c r="SFD78" s="242"/>
      <c r="SFE78" s="242"/>
      <c r="SFF78" s="242"/>
      <c r="SFG78" s="242"/>
      <c r="SFH78" s="242"/>
      <c r="SFI78" s="242"/>
      <c r="SFJ78" s="242"/>
      <c r="SFK78" s="242"/>
      <c r="SFL78" s="242"/>
      <c r="SFM78" s="242"/>
      <c r="SFN78" s="242"/>
      <c r="SFO78" s="242"/>
      <c r="SFP78" s="242"/>
      <c r="SFQ78" s="242"/>
      <c r="SFR78" s="242"/>
      <c r="SFS78" s="242"/>
      <c r="SFT78" s="242"/>
      <c r="SFU78" s="242"/>
      <c r="SFV78" s="242"/>
      <c r="SFW78" s="242"/>
      <c r="SFX78" s="242"/>
      <c r="SFY78" s="242"/>
      <c r="SFZ78" s="242"/>
      <c r="SGA78" s="242"/>
      <c r="SGB78" s="242"/>
      <c r="SGC78" s="242"/>
      <c r="SGD78" s="242"/>
      <c r="SGE78" s="242"/>
      <c r="SGF78" s="242"/>
      <c r="SGG78" s="242"/>
      <c r="SGH78" s="242"/>
      <c r="SGI78" s="242"/>
      <c r="SGJ78" s="242"/>
      <c r="SGK78" s="242"/>
      <c r="SGL78" s="242"/>
      <c r="SGM78" s="242"/>
      <c r="SGN78" s="242"/>
      <c r="SGO78" s="242"/>
      <c r="SGP78" s="242"/>
      <c r="SGQ78" s="242"/>
      <c r="SGR78" s="242"/>
      <c r="SGS78" s="242"/>
      <c r="SGT78" s="242"/>
      <c r="SGU78" s="242"/>
      <c r="SGV78" s="242"/>
      <c r="SGW78" s="242"/>
      <c r="SGX78" s="242"/>
      <c r="SGY78" s="242"/>
      <c r="SGZ78" s="242"/>
      <c r="SHA78" s="242"/>
      <c r="SHB78" s="242"/>
      <c r="SHC78" s="242"/>
      <c r="SHD78" s="242"/>
      <c r="SHE78" s="242"/>
      <c r="SHF78" s="242"/>
      <c r="SHG78" s="242"/>
      <c r="SHH78" s="242"/>
      <c r="SHI78" s="242"/>
      <c r="SHJ78" s="242"/>
      <c r="SHK78" s="242"/>
      <c r="SHL78" s="242"/>
      <c r="SHM78" s="242"/>
      <c r="SHN78" s="242"/>
      <c r="SHO78" s="242"/>
      <c r="SHP78" s="242"/>
      <c r="SHQ78" s="242"/>
      <c r="SHR78" s="242"/>
      <c r="SHS78" s="242"/>
      <c r="SHT78" s="242"/>
      <c r="SHU78" s="242"/>
      <c r="SHV78" s="242"/>
      <c r="SHW78" s="242"/>
      <c r="SHX78" s="242"/>
      <c r="SHY78" s="242"/>
      <c r="SHZ78" s="242"/>
      <c r="SIA78" s="242"/>
      <c r="SIB78" s="242"/>
      <c r="SIC78" s="242"/>
      <c r="SID78" s="242"/>
      <c r="SIE78" s="242"/>
      <c r="SIF78" s="242"/>
      <c r="SIG78" s="242"/>
      <c r="SIH78" s="242"/>
      <c r="SII78" s="242"/>
      <c r="SIJ78" s="242"/>
      <c r="SIK78" s="242"/>
      <c r="SIL78" s="242"/>
      <c r="SIM78" s="242"/>
      <c r="SIN78" s="242"/>
      <c r="SIO78" s="242"/>
      <c r="SIP78" s="242"/>
      <c r="SIQ78" s="242"/>
      <c r="SIR78" s="242"/>
      <c r="SIS78" s="242"/>
      <c r="SIT78" s="242"/>
      <c r="SIU78" s="242"/>
      <c r="SIV78" s="242"/>
      <c r="SIW78" s="242"/>
      <c r="SIX78" s="242"/>
      <c r="SIY78" s="242"/>
      <c r="SIZ78" s="242"/>
      <c r="SJA78" s="242"/>
      <c r="SJB78" s="242"/>
      <c r="SJC78" s="242"/>
      <c r="SJD78" s="242"/>
      <c r="SJE78" s="242"/>
      <c r="SJF78" s="242"/>
      <c r="SJG78" s="242"/>
      <c r="SJH78" s="242"/>
      <c r="SJI78" s="242"/>
      <c r="SJJ78" s="242"/>
      <c r="SJK78" s="242"/>
      <c r="SJL78" s="242"/>
      <c r="SJM78" s="242"/>
      <c r="SJN78" s="242"/>
      <c r="SJO78" s="242"/>
      <c r="SJP78" s="242"/>
      <c r="SJQ78" s="242"/>
      <c r="SJR78" s="242"/>
      <c r="SJS78" s="242"/>
      <c r="SJT78" s="242"/>
      <c r="SJU78" s="242"/>
      <c r="SJV78" s="242"/>
      <c r="SJW78" s="242"/>
      <c r="SJX78" s="242"/>
      <c r="SJY78" s="242"/>
      <c r="SJZ78" s="242"/>
      <c r="SKA78" s="242"/>
      <c r="SKB78" s="242"/>
      <c r="SKC78" s="242"/>
      <c r="SKD78" s="242"/>
      <c r="SKE78" s="242"/>
      <c r="SKF78" s="242"/>
      <c r="SKG78" s="242"/>
      <c r="SKH78" s="242"/>
      <c r="SKI78" s="242"/>
      <c r="SKJ78" s="242"/>
      <c r="SKK78" s="242"/>
      <c r="SKL78" s="242"/>
      <c r="SKM78" s="242"/>
      <c r="SKN78" s="242"/>
      <c r="SKO78" s="242"/>
      <c r="SKP78" s="242"/>
      <c r="SKQ78" s="242"/>
      <c r="SKR78" s="242"/>
      <c r="SKS78" s="242"/>
      <c r="SKT78" s="242"/>
      <c r="SKU78" s="242"/>
      <c r="SKV78" s="242"/>
      <c r="SKW78" s="242"/>
      <c r="SKX78" s="242"/>
      <c r="SKY78" s="242"/>
      <c r="SKZ78" s="242"/>
      <c r="SLA78" s="242"/>
      <c r="SLB78" s="242"/>
      <c r="SLC78" s="242"/>
      <c r="SLD78" s="242"/>
      <c r="SLE78" s="242"/>
      <c r="SLF78" s="242"/>
      <c r="SLG78" s="242"/>
      <c r="SLH78" s="242"/>
      <c r="SLI78" s="242"/>
      <c r="SLJ78" s="242"/>
      <c r="SLK78" s="242"/>
      <c r="SLL78" s="242"/>
      <c r="SLM78" s="242"/>
      <c r="SLN78" s="242"/>
      <c r="SLO78" s="242"/>
      <c r="SLP78" s="242"/>
      <c r="SLQ78" s="242"/>
      <c r="SLR78" s="242"/>
      <c r="SLS78" s="242"/>
      <c r="SLT78" s="242"/>
      <c r="SLU78" s="242"/>
      <c r="SLV78" s="242"/>
      <c r="SLW78" s="242"/>
      <c r="SLX78" s="242"/>
      <c r="SLY78" s="242"/>
      <c r="SLZ78" s="242"/>
      <c r="SMA78" s="242"/>
      <c r="SMB78" s="242"/>
      <c r="SMC78" s="242"/>
      <c r="SMD78" s="242"/>
      <c r="SME78" s="242"/>
      <c r="SMF78" s="242"/>
      <c r="SMG78" s="242"/>
      <c r="SMH78" s="242"/>
      <c r="SMI78" s="242"/>
      <c r="SMJ78" s="242"/>
      <c r="SMK78" s="242"/>
      <c r="SML78" s="242"/>
      <c r="SMM78" s="242"/>
      <c r="SMN78" s="242"/>
      <c r="SMO78" s="242"/>
      <c r="SMP78" s="242"/>
      <c r="SMQ78" s="242"/>
      <c r="SMR78" s="242"/>
      <c r="SMS78" s="242"/>
      <c r="SMT78" s="242"/>
      <c r="SMU78" s="242"/>
      <c r="SMV78" s="242"/>
      <c r="SMW78" s="242"/>
      <c r="SMX78" s="242"/>
      <c r="SMY78" s="242"/>
      <c r="SMZ78" s="242"/>
      <c r="SNA78" s="242"/>
      <c r="SNB78" s="242"/>
      <c r="SNC78" s="242"/>
      <c r="SND78" s="242"/>
      <c r="SNE78" s="242"/>
      <c r="SNF78" s="242"/>
      <c r="SNG78" s="242"/>
      <c r="SNH78" s="242"/>
      <c r="SNI78" s="242"/>
      <c r="SNJ78" s="242"/>
      <c r="SNK78" s="242"/>
      <c r="SNL78" s="242"/>
      <c r="SNM78" s="242"/>
      <c r="SNN78" s="242"/>
      <c r="SNO78" s="242"/>
      <c r="SNP78" s="242"/>
      <c r="SNQ78" s="242"/>
      <c r="SNR78" s="242"/>
      <c r="SNS78" s="242"/>
      <c r="SNT78" s="242"/>
      <c r="SNU78" s="242"/>
      <c r="SNV78" s="242"/>
      <c r="SNW78" s="242"/>
      <c r="SNX78" s="242"/>
      <c r="SNY78" s="242"/>
      <c r="SNZ78" s="242"/>
      <c r="SOA78" s="242"/>
      <c r="SOB78" s="242"/>
      <c r="SOC78" s="242"/>
      <c r="SOD78" s="242"/>
      <c r="SOE78" s="242"/>
      <c r="SOF78" s="242"/>
      <c r="SOG78" s="242"/>
      <c r="SOH78" s="242"/>
      <c r="SOI78" s="242"/>
      <c r="SOJ78" s="242"/>
      <c r="SOK78" s="242"/>
      <c r="SOL78" s="242"/>
      <c r="SOM78" s="242"/>
      <c r="SON78" s="242"/>
      <c r="SOO78" s="242"/>
      <c r="SOP78" s="242"/>
      <c r="SOQ78" s="242"/>
      <c r="SOR78" s="242"/>
      <c r="SOS78" s="242"/>
      <c r="SOT78" s="242"/>
      <c r="SOU78" s="242"/>
      <c r="SOV78" s="242"/>
      <c r="SOW78" s="242"/>
      <c r="SOX78" s="242"/>
      <c r="SOY78" s="242"/>
      <c r="SOZ78" s="242"/>
      <c r="SPA78" s="242"/>
      <c r="SPB78" s="242"/>
      <c r="SPC78" s="242"/>
      <c r="SPD78" s="242"/>
      <c r="SPE78" s="242"/>
      <c r="SPF78" s="242"/>
      <c r="SPG78" s="242"/>
      <c r="SPH78" s="242"/>
      <c r="SPI78" s="242"/>
      <c r="SPJ78" s="242"/>
      <c r="SPK78" s="242"/>
      <c r="SPL78" s="242"/>
      <c r="SPM78" s="242"/>
      <c r="SPN78" s="242"/>
      <c r="SPO78" s="242"/>
      <c r="SPP78" s="242"/>
      <c r="SPQ78" s="242"/>
      <c r="SPR78" s="242"/>
      <c r="SPS78" s="242"/>
      <c r="SPT78" s="242"/>
      <c r="SPU78" s="242"/>
      <c r="SPV78" s="242"/>
      <c r="SPW78" s="242"/>
      <c r="SPX78" s="242"/>
      <c r="SPY78" s="242"/>
      <c r="SPZ78" s="242"/>
      <c r="SQA78" s="242"/>
      <c r="SQB78" s="242"/>
      <c r="SQC78" s="242"/>
      <c r="SQD78" s="242"/>
      <c r="SQE78" s="242"/>
      <c r="SQF78" s="242"/>
      <c r="SQG78" s="242"/>
      <c r="SQH78" s="242"/>
      <c r="SQI78" s="242"/>
      <c r="SQJ78" s="242"/>
      <c r="SQK78" s="242"/>
      <c r="SQL78" s="242"/>
      <c r="SQM78" s="242"/>
      <c r="SQN78" s="242"/>
      <c r="SQO78" s="242"/>
      <c r="SQP78" s="242"/>
      <c r="SQQ78" s="242"/>
      <c r="SQR78" s="242"/>
      <c r="SQS78" s="242"/>
      <c r="SQT78" s="242"/>
      <c r="SQU78" s="242"/>
      <c r="SQV78" s="242"/>
      <c r="SQW78" s="242"/>
      <c r="SQX78" s="242"/>
      <c r="SQY78" s="242"/>
      <c r="SQZ78" s="242"/>
      <c r="SRA78" s="242"/>
      <c r="SRB78" s="242"/>
      <c r="SRC78" s="242"/>
      <c r="SRD78" s="242"/>
      <c r="SRE78" s="242"/>
      <c r="SRF78" s="242"/>
      <c r="SRG78" s="242"/>
      <c r="SRH78" s="242"/>
      <c r="SRI78" s="242"/>
      <c r="SRJ78" s="242"/>
      <c r="SRK78" s="242"/>
      <c r="SRL78" s="242"/>
      <c r="SRM78" s="242"/>
      <c r="SRN78" s="242"/>
      <c r="SRO78" s="242"/>
      <c r="SRP78" s="242"/>
      <c r="SRQ78" s="242"/>
      <c r="SRR78" s="242"/>
      <c r="SRS78" s="242"/>
      <c r="SRT78" s="242"/>
      <c r="SRU78" s="242"/>
      <c r="SRV78" s="242"/>
      <c r="SRW78" s="242"/>
      <c r="SRX78" s="242"/>
      <c r="SRY78" s="242"/>
      <c r="SRZ78" s="242"/>
      <c r="SSA78" s="242"/>
      <c r="SSB78" s="242"/>
      <c r="SSC78" s="242"/>
      <c r="SSD78" s="242"/>
      <c r="SSE78" s="242"/>
      <c r="SSF78" s="242"/>
      <c r="SSG78" s="242"/>
      <c r="SSH78" s="242"/>
      <c r="SSI78" s="242"/>
      <c r="SSJ78" s="242"/>
      <c r="SSK78" s="242"/>
      <c r="SSL78" s="242"/>
      <c r="SSM78" s="242"/>
      <c r="SSN78" s="242"/>
      <c r="SSO78" s="242"/>
      <c r="SSP78" s="242"/>
      <c r="SSQ78" s="242"/>
      <c r="SSR78" s="242"/>
      <c r="SSS78" s="242"/>
      <c r="SST78" s="242"/>
      <c r="SSU78" s="242"/>
      <c r="SSV78" s="242"/>
      <c r="SSW78" s="242"/>
      <c r="SSX78" s="242"/>
      <c r="SSY78" s="242"/>
      <c r="SSZ78" s="242"/>
      <c r="STA78" s="242"/>
      <c r="STB78" s="242"/>
      <c r="STC78" s="242"/>
      <c r="STD78" s="242"/>
      <c r="STE78" s="242"/>
      <c r="STF78" s="242"/>
      <c r="STG78" s="242"/>
      <c r="STH78" s="242"/>
      <c r="STI78" s="242"/>
      <c r="STJ78" s="242"/>
      <c r="STK78" s="242"/>
      <c r="STL78" s="242"/>
      <c r="STM78" s="242"/>
      <c r="STN78" s="242"/>
      <c r="STO78" s="242"/>
      <c r="STP78" s="242"/>
      <c r="STQ78" s="242"/>
      <c r="STR78" s="242"/>
      <c r="STS78" s="242"/>
      <c r="STT78" s="242"/>
      <c r="STU78" s="242"/>
      <c r="STV78" s="242"/>
      <c r="STW78" s="242"/>
      <c r="STX78" s="242"/>
      <c r="STY78" s="242"/>
      <c r="STZ78" s="242"/>
      <c r="SUA78" s="242"/>
      <c r="SUB78" s="242"/>
      <c r="SUC78" s="242"/>
      <c r="SUD78" s="242"/>
      <c r="SUE78" s="242"/>
      <c r="SUF78" s="242"/>
      <c r="SUG78" s="242"/>
      <c r="SUH78" s="242"/>
      <c r="SUI78" s="242"/>
      <c r="SUJ78" s="242"/>
      <c r="SUK78" s="242"/>
      <c r="SUL78" s="242"/>
      <c r="SUM78" s="242"/>
      <c r="SUN78" s="242"/>
      <c r="SUO78" s="242"/>
      <c r="SUP78" s="242"/>
      <c r="SUQ78" s="242"/>
      <c r="SUR78" s="242"/>
      <c r="SUS78" s="242"/>
      <c r="SUT78" s="242"/>
      <c r="SUU78" s="242"/>
      <c r="SUV78" s="242"/>
      <c r="SUW78" s="242"/>
      <c r="SUX78" s="242"/>
      <c r="SUY78" s="242"/>
      <c r="SUZ78" s="242"/>
      <c r="SVA78" s="242"/>
      <c r="SVB78" s="242"/>
      <c r="SVC78" s="242"/>
      <c r="SVD78" s="242"/>
      <c r="SVE78" s="242"/>
      <c r="SVF78" s="242"/>
      <c r="SVG78" s="242"/>
      <c r="SVH78" s="242"/>
      <c r="SVI78" s="242"/>
      <c r="SVJ78" s="242"/>
      <c r="SVK78" s="242"/>
      <c r="SVL78" s="242"/>
      <c r="SVM78" s="242"/>
      <c r="SVN78" s="242"/>
      <c r="SVO78" s="242"/>
      <c r="SVP78" s="242"/>
      <c r="SVQ78" s="242"/>
      <c r="SVR78" s="242"/>
      <c r="SVS78" s="242"/>
      <c r="SVT78" s="242"/>
      <c r="SVU78" s="242"/>
      <c r="SVV78" s="242"/>
      <c r="SVW78" s="242"/>
      <c r="SVX78" s="242"/>
      <c r="SVY78" s="242"/>
      <c r="SVZ78" s="242"/>
      <c r="SWA78" s="242"/>
      <c r="SWB78" s="242"/>
      <c r="SWC78" s="242"/>
      <c r="SWD78" s="242"/>
      <c r="SWE78" s="242"/>
      <c r="SWF78" s="242"/>
      <c r="SWG78" s="242"/>
      <c r="SWH78" s="242"/>
      <c r="SWI78" s="242"/>
      <c r="SWJ78" s="242"/>
      <c r="SWK78" s="242"/>
      <c r="SWL78" s="242"/>
      <c r="SWM78" s="242"/>
      <c r="SWN78" s="242"/>
      <c r="SWO78" s="242"/>
      <c r="SWP78" s="242"/>
      <c r="SWQ78" s="242"/>
      <c r="SWR78" s="242"/>
      <c r="SWS78" s="242"/>
      <c r="SWT78" s="242"/>
      <c r="SWU78" s="242"/>
      <c r="SWV78" s="242"/>
      <c r="SWW78" s="242"/>
      <c r="SWX78" s="242"/>
      <c r="SWY78" s="242"/>
      <c r="SWZ78" s="242"/>
      <c r="SXA78" s="242"/>
      <c r="SXB78" s="242"/>
      <c r="SXC78" s="242"/>
      <c r="SXD78" s="242"/>
      <c r="SXE78" s="242"/>
      <c r="SXF78" s="242"/>
      <c r="SXG78" s="242"/>
      <c r="SXH78" s="242"/>
      <c r="SXI78" s="242"/>
      <c r="SXJ78" s="242"/>
      <c r="SXK78" s="242"/>
      <c r="SXL78" s="242"/>
      <c r="SXM78" s="242"/>
      <c r="SXN78" s="242"/>
      <c r="SXO78" s="242"/>
      <c r="SXP78" s="242"/>
      <c r="SXQ78" s="242"/>
      <c r="SXR78" s="242"/>
      <c r="SXS78" s="242"/>
      <c r="SXT78" s="242"/>
      <c r="SXU78" s="242"/>
      <c r="SXV78" s="242"/>
      <c r="SXW78" s="242"/>
      <c r="SXX78" s="242"/>
      <c r="SXY78" s="242"/>
      <c r="SXZ78" s="242"/>
      <c r="SYA78" s="242"/>
      <c r="SYB78" s="242"/>
      <c r="SYC78" s="242"/>
      <c r="SYD78" s="242"/>
      <c r="SYE78" s="242"/>
      <c r="SYF78" s="242"/>
      <c r="SYG78" s="242"/>
      <c r="SYH78" s="242"/>
      <c r="SYI78" s="242"/>
      <c r="SYJ78" s="242"/>
      <c r="SYK78" s="242"/>
      <c r="SYL78" s="242"/>
      <c r="SYM78" s="242"/>
      <c r="SYN78" s="242"/>
      <c r="SYO78" s="242"/>
      <c r="SYP78" s="242"/>
      <c r="SYQ78" s="242"/>
      <c r="SYR78" s="242"/>
      <c r="SYS78" s="242"/>
      <c r="SYT78" s="242"/>
      <c r="SYU78" s="242"/>
      <c r="SYV78" s="242"/>
      <c r="SYW78" s="242"/>
      <c r="SYX78" s="242"/>
      <c r="SYY78" s="242"/>
      <c r="SYZ78" s="242"/>
      <c r="SZA78" s="242"/>
      <c r="SZB78" s="242"/>
      <c r="SZC78" s="242"/>
      <c r="SZD78" s="242"/>
      <c r="SZE78" s="242"/>
      <c r="SZF78" s="242"/>
      <c r="SZG78" s="242"/>
      <c r="SZH78" s="242"/>
      <c r="SZI78" s="242"/>
      <c r="SZJ78" s="242"/>
      <c r="SZK78" s="242"/>
      <c r="SZL78" s="242"/>
      <c r="SZM78" s="242"/>
      <c r="SZN78" s="242"/>
      <c r="SZO78" s="242"/>
      <c r="SZP78" s="242"/>
      <c r="SZQ78" s="242"/>
      <c r="SZR78" s="242"/>
      <c r="SZS78" s="242"/>
      <c r="SZT78" s="242"/>
      <c r="SZU78" s="242"/>
      <c r="SZV78" s="242"/>
      <c r="SZW78" s="242"/>
      <c r="SZX78" s="242"/>
      <c r="SZY78" s="242"/>
      <c r="SZZ78" s="242"/>
      <c r="TAA78" s="242"/>
      <c r="TAB78" s="242"/>
      <c r="TAC78" s="242"/>
      <c r="TAD78" s="242"/>
      <c r="TAE78" s="242"/>
      <c r="TAF78" s="242"/>
      <c r="TAG78" s="242"/>
      <c r="TAH78" s="242"/>
      <c r="TAI78" s="242"/>
      <c r="TAJ78" s="242"/>
      <c r="TAK78" s="242"/>
      <c r="TAL78" s="242"/>
      <c r="TAM78" s="242"/>
      <c r="TAN78" s="242"/>
      <c r="TAO78" s="242"/>
      <c r="TAP78" s="242"/>
      <c r="TAQ78" s="242"/>
      <c r="TAR78" s="242"/>
      <c r="TAS78" s="242"/>
      <c r="TAT78" s="242"/>
      <c r="TAU78" s="242"/>
      <c r="TAV78" s="242"/>
      <c r="TAW78" s="242"/>
      <c r="TAX78" s="242"/>
      <c r="TAY78" s="242"/>
      <c r="TAZ78" s="242"/>
      <c r="TBA78" s="242"/>
      <c r="TBB78" s="242"/>
      <c r="TBC78" s="242"/>
      <c r="TBD78" s="242"/>
      <c r="TBE78" s="242"/>
      <c r="TBF78" s="242"/>
      <c r="TBG78" s="242"/>
      <c r="TBH78" s="242"/>
      <c r="TBI78" s="242"/>
      <c r="TBJ78" s="242"/>
      <c r="TBK78" s="242"/>
      <c r="TBL78" s="242"/>
      <c r="TBM78" s="242"/>
      <c r="TBN78" s="242"/>
      <c r="TBO78" s="242"/>
      <c r="TBP78" s="242"/>
      <c r="TBQ78" s="242"/>
      <c r="TBR78" s="242"/>
      <c r="TBS78" s="242"/>
      <c r="TBT78" s="242"/>
      <c r="TBU78" s="242"/>
      <c r="TBV78" s="242"/>
      <c r="TBW78" s="242"/>
      <c r="TBX78" s="242"/>
      <c r="TBY78" s="242"/>
      <c r="TBZ78" s="242"/>
      <c r="TCA78" s="242"/>
      <c r="TCB78" s="242"/>
      <c r="TCC78" s="242"/>
      <c r="TCD78" s="242"/>
      <c r="TCE78" s="242"/>
      <c r="TCF78" s="242"/>
      <c r="TCG78" s="242"/>
      <c r="TCH78" s="242"/>
      <c r="TCI78" s="242"/>
      <c r="TCJ78" s="242"/>
      <c r="TCK78" s="242"/>
      <c r="TCL78" s="242"/>
      <c r="TCM78" s="242"/>
      <c r="TCN78" s="242"/>
      <c r="TCO78" s="242"/>
      <c r="TCP78" s="242"/>
      <c r="TCQ78" s="242"/>
      <c r="TCR78" s="242"/>
      <c r="TCS78" s="242"/>
      <c r="TCT78" s="242"/>
      <c r="TCU78" s="242"/>
      <c r="TCV78" s="242"/>
      <c r="TCW78" s="242"/>
      <c r="TCX78" s="242"/>
      <c r="TCY78" s="242"/>
      <c r="TCZ78" s="242"/>
      <c r="TDA78" s="242"/>
      <c r="TDB78" s="242"/>
      <c r="TDC78" s="242"/>
      <c r="TDD78" s="242"/>
      <c r="TDE78" s="242"/>
      <c r="TDF78" s="242"/>
      <c r="TDG78" s="242"/>
      <c r="TDH78" s="242"/>
      <c r="TDI78" s="242"/>
      <c r="TDJ78" s="242"/>
      <c r="TDK78" s="242"/>
      <c r="TDL78" s="242"/>
      <c r="TDM78" s="242"/>
      <c r="TDN78" s="242"/>
      <c r="TDO78" s="242"/>
      <c r="TDP78" s="242"/>
      <c r="TDQ78" s="242"/>
      <c r="TDR78" s="242"/>
      <c r="TDS78" s="242"/>
      <c r="TDT78" s="242"/>
      <c r="TDU78" s="242"/>
      <c r="TDV78" s="242"/>
      <c r="TDW78" s="242"/>
      <c r="TDX78" s="242"/>
      <c r="TDY78" s="242"/>
      <c r="TDZ78" s="242"/>
      <c r="TEA78" s="242"/>
      <c r="TEB78" s="242"/>
      <c r="TEC78" s="242"/>
      <c r="TED78" s="242"/>
      <c r="TEE78" s="242"/>
      <c r="TEF78" s="242"/>
      <c r="TEG78" s="242"/>
      <c r="TEH78" s="242"/>
      <c r="TEI78" s="242"/>
      <c r="TEJ78" s="242"/>
      <c r="TEK78" s="242"/>
      <c r="TEL78" s="242"/>
      <c r="TEM78" s="242"/>
      <c r="TEN78" s="242"/>
      <c r="TEO78" s="242"/>
      <c r="TEP78" s="242"/>
      <c r="TEQ78" s="242"/>
      <c r="TER78" s="242"/>
      <c r="TES78" s="242"/>
      <c r="TET78" s="242"/>
      <c r="TEU78" s="242"/>
      <c r="TEV78" s="242"/>
      <c r="TEW78" s="242"/>
      <c r="TEX78" s="242"/>
      <c r="TEY78" s="242"/>
      <c r="TEZ78" s="242"/>
      <c r="TFA78" s="242"/>
      <c r="TFB78" s="242"/>
      <c r="TFC78" s="242"/>
      <c r="TFD78" s="242"/>
      <c r="TFE78" s="242"/>
      <c r="TFF78" s="242"/>
      <c r="TFG78" s="242"/>
      <c r="TFH78" s="242"/>
      <c r="TFI78" s="242"/>
      <c r="TFJ78" s="242"/>
      <c r="TFK78" s="242"/>
      <c r="TFL78" s="242"/>
      <c r="TFM78" s="242"/>
      <c r="TFN78" s="242"/>
      <c r="TFO78" s="242"/>
      <c r="TFP78" s="242"/>
      <c r="TFQ78" s="242"/>
      <c r="TFR78" s="242"/>
      <c r="TFS78" s="242"/>
      <c r="TFT78" s="242"/>
      <c r="TFU78" s="242"/>
      <c r="TFV78" s="242"/>
      <c r="TFW78" s="242"/>
      <c r="TFX78" s="242"/>
      <c r="TFY78" s="242"/>
      <c r="TFZ78" s="242"/>
      <c r="TGA78" s="242"/>
      <c r="TGB78" s="242"/>
      <c r="TGC78" s="242"/>
      <c r="TGD78" s="242"/>
      <c r="TGE78" s="242"/>
      <c r="TGF78" s="242"/>
      <c r="TGG78" s="242"/>
      <c r="TGH78" s="242"/>
      <c r="TGI78" s="242"/>
      <c r="TGJ78" s="242"/>
      <c r="TGK78" s="242"/>
      <c r="TGL78" s="242"/>
      <c r="TGM78" s="242"/>
      <c r="TGN78" s="242"/>
      <c r="TGO78" s="242"/>
      <c r="TGP78" s="242"/>
      <c r="TGQ78" s="242"/>
      <c r="TGR78" s="242"/>
      <c r="TGS78" s="242"/>
      <c r="TGT78" s="242"/>
      <c r="TGU78" s="242"/>
      <c r="TGV78" s="242"/>
      <c r="TGW78" s="242"/>
      <c r="TGX78" s="242"/>
      <c r="TGY78" s="242"/>
      <c r="TGZ78" s="242"/>
      <c r="THA78" s="242"/>
      <c r="THB78" s="242"/>
      <c r="THC78" s="242"/>
      <c r="THD78" s="242"/>
      <c r="THE78" s="242"/>
      <c r="THF78" s="242"/>
      <c r="THG78" s="242"/>
      <c r="THH78" s="242"/>
      <c r="THI78" s="242"/>
      <c r="THJ78" s="242"/>
      <c r="THK78" s="242"/>
      <c r="THL78" s="242"/>
      <c r="THM78" s="242"/>
      <c r="THN78" s="242"/>
      <c r="THO78" s="242"/>
      <c r="THP78" s="242"/>
      <c r="THQ78" s="242"/>
      <c r="THR78" s="242"/>
      <c r="THS78" s="242"/>
      <c r="THT78" s="242"/>
      <c r="THU78" s="242"/>
      <c r="THV78" s="242"/>
      <c r="THW78" s="242"/>
      <c r="THX78" s="242"/>
      <c r="THY78" s="242"/>
      <c r="THZ78" s="242"/>
      <c r="TIA78" s="242"/>
      <c r="TIB78" s="242"/>
      <c r="TIC78" s="242"/>
      <c r="TID78" s="242"/>
      <c r="TIE78" s="242"/>
      <c r="TIF78" s="242"/>
      <c r="TIG78" s="242"/>
      <c r="TIH78" s="242"/>
      <c r="TII78" s="242"/>
      <c r="TIJ78" s="242"/>
      <c r="TIK78" s="242"/>
      <c r="TIL78" s="242"/>
      <c r="TIM78" s="242"/>
      <c r="TIN78" s="242"/>
      <c r="TIO78" s="242"/>
      <c r="TIP78" s="242"/>
      <c r="TIQ78" s="242"/>
      <c r="TIR78" s="242"/>
      <c r="TIS78" s="242"/>
      <c r="TIT78" s="242"/>
      <c r="TIU78" s="242"/>
      <c r="TIV78" s="242"/>
      <c r="TIW78" s="242"/>
      <c r="TIX78" s="242"/>
      <c r="TIY78" s="242"/>
      <c r="TIZ78" s="242"/>
      <c r="TJA78" s="242"/>
      <c r="TJB78" s="242"/>
      <c r="TJC78" s="242"/>
      <c r="TJD78" s="242"/>
      <c r="TJE78" s="242"/>
      <c r="TJF78" s="242"/>
      <c r="TJG78" s="242"/>
      <c r="TJH78" s="242"/>
      <c r="TJI78" s="242"/>
      <c r="TJJ78" s="242"/>
      <c r="TJK78" s="242"/>
      <c r="TJL78" s="242"/>
      <c r="TJM78" s="242"/>
      <c r="TJN78" s="242"/>
      <c r="TJO78" s="242"/>
      <c r="TJP78" s="242"/>
      <c r="TJQ78" s="242"/>
      <c r="TJR78" s="242"/>
      <c r="TJS78" s="242"/>
      <c r="TJT78" s="242"/>
      <c r="TJU78" s="242"/>
      <c r="TJV78" s="242"/>
      <c r="TJW78" s="242"/>
      <c r="TJX78" s="242"/>
      <c r="TJY78" s="242"/>
      <c r="TJZ78" s="242"/>
      <c r="TKA78" s="242"/>
      <c r="TKB78" s="242"/>
      <c r="TKC78" s="242"/>
      <c r="TKD78" s="242"/>
      <c r="TKE78" s="242"/>
      <c r="TKF78" s="242"/>
      <c r="TKG78" s="242"/>
      <c r="TKH78" s="242"/>
      <c r="TKI78" s="242"/>
      <c r="TKJ78" s="242"/>
      <c r="TKK78" s="242"/>
      <c r="TKL78" s="242"/>
      <c r="TKM78" s="242"/>
      <c r="TKN78" s="242"/>
      <c r="TKO78" s="242"/>
      <c r="TKP78" s="242"/>
      <c r="TKQ78" s="242"/>
      <c r="TKR78" s="242"/>
      <c r="TKS78" s="242"/>
      <c r="TKT78" s="242"/>
      <c r="TKU78" s="242"/>
      <c r="TKV78" s="242"/>
      <c r="TKW78" s="242"/>
      <c r="TKX78" s="242"/>
      <c r="TKY78" s="242"/>
      <c r="TKZ78" s="242"/>
      <c r="TLA78" s="242"/>
      <c r="TLB78" s="242"/>
      <c r="TLC78" s="242"/>
      <c r="TLD78" s="242"/>
      <c r="TLE78" s="242"/>
      <c r="TLF78" s="242"/>
      <c r="TLG78" s="242"/>
      <c r="TLH78" s="242"/>
      <c r="TLI78" s="242"/>
      <c r="TLJ78" s="242"/>
      <c r="TLK78" s="242"/>
      <c r="TLL78" s="242"/>
      <c r="TLM78" s="242"/>
      <c r="TLN78" s="242"/>
      <c r="TLO78" s="242"/>
      <c r="TLP78" s="242"/>
      <c r="TLQ78" s="242"/>
      <c r="TLR78" s="242"/>
      <c r="TLS78" s="242"/>
      <c r="TLT78" s="242"/>
      <c r="TLU78" s="242"/>
      <c r="TLV78" s="242"/>
      <c r="TLW78" s="242"/>
      <c r="TLX78" s="242"/>
      <c r="TLY78" s="242"/>
      <c r="TLZ78" s="242"/>
      <c r="TMA78" s="242"/>
      <c r="TMB78" s="242"/>
      <c r="TMC78" s="242"/>
      <c r="TMD78" s="242"/>
      <c r="TME78" s="242"/>
      <c r="TMF78" s="242"/>
      <c r="TMG78" s="242"/>
      <c r="TMH78" s="242"/>
      <c r="TMI78" s="242"/>
      <c r="TMJ78" s="242"/>
      <c r="TMK78" s="242"/>
      <c r="TML78" s="242"/>
      <c r="TMM78" s="242"/>
      <c r="TMN78" s="242"/>
      <c r="TMO78" s="242"/>
      <c r="TMP78" s="242"/>
      <c r="TMQ78" s="242"/>
      <c r="TMR78" s="242"/>
      <c r="TMS78" s="242"/>
      <c r="TMT78" s="242"/>
      <c r="TMU78" s="242"/>
      <c r="TMV78" s="242"/>
      <c r="TMW78" s="242"/>
      <c r="TMX78" s="242"/>
      <c r="TMY78" s="242"/>
      <c r="TMZ78" s="242"/>
      <c r="TNA78" s="242"/>
      <c r="TNB78" s="242"/>
      <c r="TNC78" s="242"/>
      <c r="TND78" s="242"/>
      <c r="TNE78" s="242"/>
      <c r="TNF78" s="242"/>
      <c r="TNG78" s="242"/>
      <c r="TNH78" s="242"/>
      <c r="TNI78" s="242"/>
      <c r="TNJ78" s="242"/>
      <c r="TNK78" s="242"/>
      <c r="TNL78" s="242"/>
      <c r="TNM78" s="242"/>
      <c r="TNN78" s="242"/>
      <c r="TNO78" s="242"/>
      <c r="TNP78" s="242"/>
      <c r="TNQ78" s="242"/>
      <c r="TNR78" s="242"/>
      <c r="TNS78" s="242"/>
      <c r="TNT78" s="242"/>
      <c r="TNU78" s="242"/>
      <c r="TNV78" s="242"/>
      <c r="TNW78" s="242"/>
      <c r="TNX78" s="242"/>
      <c r="TNY78" s="242"/>
      <c r="TNZ78" s="242"/>
      <c r="TOA78" s="242"/>
      <c r="TOB78" s="242"/>
      <c r="TOC78" s="242"/>
      <c r="TOD78" s="242"/>
      <c r="TOE78" s="242"/>
      <c r="TOF78" s="242"/>
      <c r="TOG78" s="242"/>
      <c r="TOH78" s="242"/>
      <c r="TOI78" s="242"/>
      <c r="TOJ78" s="242"/>
      <c r="TOK78" s="242"/>
      <c r="TOL78" s="242"/>
      <c r="TOM78" s="242"/>
      <c r="TON78" s="242"/>
      <c r="TOO78" s="242"/>
      <c r="TOP78" s="242"/>
      <c r="TOQ78" s="242"/>
      <c r="TOR78" s="242"/>
      <c r="TOS78" s="242"/>
      <c r="TOT78" s="242"/>
      <c r="TOU78" s="242"/>
      <c r="TOV78" s="242"/>
      <c r="TOW78" s="242"/>
      <c r="TOX78" s="242"/>
      <c r="TOY78" s="242"/>
      <c r="TOZ78" s="242"/>
      <c r="TPA78" s="242"/>
      <c r="TPB78" s="242"/>
      <c r="TPC78" s="242"/>
      <c r="TPD78" s="242"/>
      <c r="TPE78" s="242"/>
      <c r="TPF78" s="242"/>
      <c r="TPG78" s="242"/>
      <c r="TPH78" s="242"/>
      <c r="TPI78" s="242"/>
      <c r="TPJ78" s="242"/>
      <c r="TPK78" s="242"/>
      <c r="TPL78" s="242"/>
      <c r="TPM78" s="242"/>
      <c r="TPN78" s="242"/>
      <c r="TPO78" s="242"/>
      <c r="TPP78" s="242"/>
      <c r="TPQ78" s="242"/>
      <c r="TPR78" s="242"/>
      <c r="TPS78" s="242"/>
      <c r="TPT78" s="242"/>
      <c r="TPU78" s="242"/>
      <c r="TPV78" s="242"/>
      <c r="TPW78" s="242"/>
      <c r="TPX78" s="242"/>
      <c r="TPY78" s="242"/>
      <c r="TPZ78" s="242"/>
      <c r="TQA78" s="242"/>
      <c r="TQB78" s="242"/>
      <c r="TQC78" s="242"/>
      <c r="TQD78" s="242"/>
      <c r="TQE78" s="242"/>
      <c r="TQF78" s="242"/>
      <c r="TQG78" s="242"/>
      <c r="TQH78" s="242"/>
      <c r="TQI78" s="242"/>
      <c r="TQJ78" s="242"/>
      <c r="TQK78" s="242"/>
      <c r="TQL78" s="242"/>
      <c r="TQM78" s="242"/>
      <c r="TQN78" s="242"/>
      <c r="TQO78" s="242"/>
      <c r="TQP78" s="242"/>
      <c r="TQQ78" s="242"/>
      <c r="TQR78" s="242"/>
      <c r="TQS78" s="242"/>
      <c r="TQT78" s="242"/>
      <c r="TQU78" s="242"/>
      <c r="TQV78" s="242"/>
      <c r="TQW78" s="242"/>
      <c r="TQX78" s="242"/>
      <c r="TQY78" s="242"/>
      <c r="TQZ78" s="242"/>
      <c r="TRA78" s="242"/>
      <c r="TRB78" s="242"/>
      <c r="TRC78" s="242"/>
      <c r="TRD78" s="242"/>
      <c r="TRE78" s="242"/>
      <c r="TRF78" s="242"/>
      <c r="TRG78" s="242"/>
      <c r="TRH78" s="242"/>
      <c r="TRI78" s="242"/>
      <c r="TRJ78" s="242"/>
      <c r="TRK78" s="242"/>
      <c r="TRL78" s="242"/>
      <c r="TRM78" s="242"/>
      <c r="TRN78" s="242"/>
      <c r="TRO78" s="242"/>
      <c r="TRP78" s="242"/>
      <c r="TRQ78" s="242"/>
      <c r="TRR78" s="242"/>
      <c r="TRS78" s="242"/>
      <c r="TRT78" s="242"/>
      <c r="TRU78" s="242"/>
      <c r="TRV78" s="242"/>
      <c r="TRW78" s="242"/>
      <c r="TRX78" s="242"/>
      <c r="TRY78" s="242"/>
      <c r="TRZ78" s="242"/>
      <c r="TSA78" s="242"/>
      <c r="TSB78" s="242"/>
      <c r="TSC78" s="242"/>
      <c r="TSD78" s="242"/>
      <c r="TSE78" s="242"/>
      <c r="TSF78" s="242"/>
      <c r="TSG78" s="242"/>
      <c r="TSH78" s="242"/>
      <c r="TSI78" s="242"/>
      <c r="TSJ78" s="242"/>
      <c r="TSK78" s="242"/>
      <c r="TSL78" s="242"/>
      <c r="TSM78" s="242"/>
      <c r="TSN78" s="242"/>
      <c r="TSO78" s="242"/>
      <c r="TSP78" s="242"/>
      <c r="TSQ78" s="242"/>
      <c r="TSR78" s="242"/>
      <c r="TSS78" s="242"/>
      <c r="TST78" s="242"/>
      <c r="TSU78" s="242"/>
      <c r="TSV78" s="242"/>
      <c r="TSW78" s="242"/>
      <c r="TSX78" s="242"/>
      <c r="TSY78" s="242"/>
      <c r="TSZ78" s="242"/>
      <c r="TTA78" s="242"/>
      <c r="TTB78" s="242"/>
      <c r="TTC78" s="242"/>
      <c r="TTD78" s="242"/>
      <c r="TTE78" s="242"/>
      <c r="TTF78" s="242"/>
      <c r="TTG78" s="242"/>
      <c r="TTH78" s="242"/>
      <c r="TTI78" s="242"/>
      <c r="TTJ78" s="242"/>
      <c r="TTK78" s="242"/>
      <c r="TTL78" s="242"/>
      <c r="TTM78" s="242"/>
      <c r="TTN78" s="242"/>
      <c r="TTO78" s="242"/>
      <c r="TTP78" s="242"/>
      <c r="TTQ78" s="242"/>
      <c r="TTR78" s="242"/>
      <c r="TTS78" s="242"/>
      <c r="TTT78" s="242"/>
      <c r="TTU78" s="242"/>
      <c r="TTV78" s="242"/>
      <c r="TTW78" s="242"/>
      <c r="TTX78" s="242"/>
      <c r="TTY78" s="242"/>
      <c r="TTZ78" s="242"/>
      <c r="TUA78" s="242"/>
      <c r="TUB78" s="242"/>
      <c r="TUC78" s="242"/>
      <c r="TUD78" s="242"/>
      <c r="TUE78" s="242"/>
      <c r="TUF78" s="242"/>
      <c r="TUG78" s="242"/>
      <c r="TUH78" s="242"/>
      <c r="TUI78" s="242"/>
      <c r="TUJ78" s="242"/>
      <c r="TUK78" s="242"/>
      <c r="TUL78" s="242"/>
      <c r="TUM78" s="242"/>
      <c r="TUN78" s="242"/>
      <c r="TUO78" s="242"/>
      <c r="TUP78" s="242"/>
      <c r="TUQ78" s="242"/>
      <c r="TUR78" s="242"/>
      <c r="TUS78" s="242"/>
      <c r="TUT78" s="242"/>
      <c r="TUU78" s="242"/>
      <c r="TUV78" s="242"/>
      <c r="TUW78" s="242"/>
      <c r="TUX78" s="242"/>
      <c r="TUY78" s="242"/>
      <c r="TUZ78" s="242"/>
      <c r="TVA78" s="242"/>
      <c r="TVB78" s="242"/>
      <c r="TVC78" s="242"/>
      <c r="TVD78" s="242"/>
      <c r="TVE78" s="242"/>
      <c r="TVF78" s="242"/>
      <c r="TVG78" s="242"/>
      <c r="TVH78" s="242"/>
      <c r="TVI78" s="242"/>
      <c r="TVJ78" s="242"/>
      <c r="TVK78" s="242"/>
      <c r="TVL78" s="242"/>
      <c r="TVM78" s="242"/>
      <c r="TVN78" s="242"/>
      <c r="TVO78" s="242"/>
      <c r="TVP78" s="242"/>
      <c r="TVQ78" s="242"/>
      <c r="TVR78" s="242"/>
      <c r="TVS78" s="242"/>
      <c r="TVT78" s="242"/>
      <c r="TVU78" s="242"/>
      <c r="TVV78" s="242"/>
      <c r="TVW78" s="242"/>
      <c r="TVX78" s="242"/>
      <c r="TVY78" s="242"/>
      <c r="TVZ78" s="242"/>
      <c r="TWA78" s="242"/>
      <c r="TWB78" s="242"/>
      <c r="TWC78" s="242"/>
      <c r="TWD78" s="242"/>
      <c r="TWE78" s="242"/>
      <c r="TWF78" s="242"/>
      <c r="TWG78" s="242"/>
      <c r="TWH78" s="242"/>
      <c r="TWI78" s="242"/>
      <c r="TWJ78" s="242"/>
      <c r="TWK78" s="242"/>
      <c r="TWL78" s="242"/>
      <c r="TWM78" s="242"/>
      <c r="TWN78" s="242"/>
      <c r="TWO78" s="242"/>
      <c r="TWP78" s="242"/>
      <c r="TWQ78" s="242"/>
      <c r="TWR78" s="242"/>
      <c r="TWS78" s="242"/>
      <c r="TWT78" s="242"/>
      <c r="TWU78" s="242"/>
      <c r="TWV78" s="242"/>
      <c r="TWW78" s="242"/>
      <c r="TWX78" s="242"/>
      <c r="TWY78" s="242"/>
      <c r="TWZ78" s="242"/>
      <c r="TXA78" s="242"/>
      <c r="TXB78" s="242"/>
      <c r="TXC78" s="242"/>
      <c r="TXD78" s="242"/>
      <c r="TXE78" s="242"/>
      <c r="TXF78" s="242"/>
      <c r="TXG78" s="242"/>
      <c r="TXH78" s="242"/>
      <c r="TXI78" s="242"/>
      <c r="TXJ78" s="242"/>
      <c r="TXK78" s="242"/>
      <c r="TXL78" s="242"/>
      <c r="TXM78" s="242"/>
      <c r="TXN78" s="242"/>
      <c r="TXO78" s="242"/>
      <c r="TXP78" s="242"/>
      <c r="TXQ78" s="242"/>
      <c r="TXR78" s="242"/>
      <c r="TXS78" s="242"/>
      <c r="TXT78" s="242"/>
      <c r="TXU78" s="242"/>
      <c r="TXV78" s="242"/>
      <c r="TXW78" s="242"/>
      <c r="TXX78" s="242"/>
      <c r="TXY78" s="242"/>
      <c r="TXZ78" s="242"/>
      <c r="TYA78" s="242"/>
      <c r="TYB78" s="242"/>
      <c r="TYC78" s="242"/>
      <c r="TYD78" s="242"/>
      <c r="TYE78" s="242"/>
      <c r="TYF78" s="242"/>
      <c r="TYG78" s="242"/>
      <c r="TYH78" s="242"/>
      <c r="TYI78" s="242"/>
      <c r="TYJ78" s="242"/>
      <c r="TYK78" s="242"/>
      <c r="TYL78" s="242"/>
      <c r="TYM78" s="242"/>
      <c r="TYN78" s="242"/>
      <c r="TYO78" s="242"/>
      <c r="TYP78" s="242"/>
      <c r="TYQ78" s="242"/>
      <c r="TYR78" s="242"/>
      <c r="TYS78" s="242"/>
      <c r="TYT78" s="242"/>
      <c r="TYU78" s="242"/>
      <c r="TYV78" s="242"/>
      <c r="TYW78" s="242"/>
      <c r="TYX78" s="242"/>
      <c r="TYY78" s="242"/>
      <c r="TYZ78" s="242"/>
      <c r="TZA78" s="242"/>
      <c r="TZB78" s="242"/>
      <c r="TZC78" s="242"/>
      <c r="TZD78" s="242"/>
      <c r="TZE78" s="242"/>
      <c r="TZF78" s="242"/>
      <c r="TZG78" s="242"/>
      <c r="TZH78" s="242"/>
      <c r="TZI78" s="242"/>
      <c r="TZJ78" s="242"/>
      <c r="TZK78" s="242"/>
      <c r="TZL78" s="242"/>
      <c r="TZM78" s="242"/>
      <c r="TZN78" s="242"/>
      <c r="TZO78" s="242"/>
      <c r="TZP78" s="242"/>
      <c r="TZQ78" s="242"/>
      <c r="TZR78" s="242"/>
      <c r="TZS78" s="242"/>
      <c r="TZT78" s="242"/>
      <c r="TZU78" s="242"/>
      <c r="TZV78" s="242"/>
      <c r="TZW78" s="242"/>
      <c r="TZX78" s="242"/>
      <c r="TZY78" s="242"/>
      <c r="TZZ78" s="242"/>
      <c r="UAA78" s="242"/>
      <c r="UAB78" s="242"/>
      <c r="UAC78" s="242"/>
      <c r="UAD78" s="242"/>
      <c r="UAE78" s="242"/>
      <c r="UAF78" s="242"/>
      <c r="UAG78" s="242"/>
      <c r="UAH78" s="242"/>
      <c r="UAI78" s="242"/>
      <c r="UAJ78" s="242"/>
      <c r="UAK78" s="242"/>
      <c r="UAL78" s="242"/>
      <c r="UAM78" s="242"/>
      <c r="UAN78" s="242"/>
      <c r="UAO78" s="242"/>
      <c r="UAP78" s="242"/>
      <c r="UAQ78" s="242"/>
      <c r="UAR78" s="242"/>
      <c r="UAS78" s="242"/>
      <c r="UAT78" s="242"/>
      <c r="UAU78" s="242"/>
      <c r="UAV78" s="242"/>
      <c r="UAW78" s="242"/>
      <c r="UAX78" s="242"/>
      <c r="UAY78" s="242"/>
      <c r="UAZ78" s="242"/>
      <c r="UBA78" s="242"/>
      <c r="UBB78" s="242"/>
      <c r="UBC78" s="242"/>
      <c r="UBD78" s="242"/>
      <c r="UBE78" s="242"/>
      <c r="UBF78" s="242"/>
      <c r="UBG78" s="242"/>
      <c r="UBH78" s="242"/>
      <c r="UBI78" s="242"/>
      <c r="UBJ78" s="242"/>
      <c r="UBK78" s="242"/>
      <c r="UBL78" s="242"/>
      <c r="UBM78" s="242"/>
      <c r="UBN78" s="242"/>
      <c r="UBO78" s="242"/>
      <c r="UBP78" s="242"/>
      <c r="UBQ78" s="242"/>
      <c r="UBR78" s="242"/>
      <c r="UBS78" s="242"/>
      <c r="UBT78" s="242"/>
      <c r="UBU78" s="242"/>
      <c r="UBV78" s="242"/>
      <c r="UBW78" s="242"/>
      <c r="UBX78" s="242"/>
      <c r="UBY78" s="242"/>
      <c r="UBZ78" s="242"/>
      <c r="UCA78" s="242"/>
      <c r="UCB78" s="242"/>
      <c r="UCC78" s="242"/>
      <c r="UCD78" s="242"/>
      <c r="UCE78" s="242"/>
      <c r="UCF78" s="242"/>
      <c r="UCG78" s="242"/>
      <c r="UCH78" s="242"/>
      <c r="UCI78" s="242"/>
      <c r="UCJ78" s="242"/>
      <c r="UCK78" s="242"/>
      <c r="UCL78" s="242"/>
      <c r="UCM78" s="242"/>
      <c r="UCN78" s="242"/>
      <c r="UCO78" s="242"/>
      <c r="UCP78" s="242"/>
      <c r="UCQ78" s="242"/>
      <c r="UCR78" s="242"/>
      <c r="UCS78" s="242"/>
      <c r="UCT78" s="242"/>
      <c r="UCU78" s="242"/>
      <c r="UCV78" s="242"/>
      <c r="UCW78" s="242"/>
      <c r="UCX78" s="242"/>
      <c r="UCY78" s="242"/>
      <c r="UCZ78" s="242"/>
      <c r="UDA78" s="242"/>
      <c r="UDB78" s="242"/>
      <c r="UDC78" s="242"/>
      <c r="UDD78" s="242"/>
      <c r="UDE78" s="242"/>
      <c r="UDF78" s="242"/>
      <c r="UDG78" s="242"/>
      <c r="UDH78" s="242"/>
      <c r="UDI78" s="242"/>
      <c r="UDJ78" s="242"/>
      <c r="UDK78" s="242"/>
      <c r="UDL78" s="242"/>
      <c r="UDM78" s="242"/>
      <c r="UDN78" s="242"/>
      <c r="UDO78" s="242"/>
      <c r="UDP78" s="242"/>
      <c r="UDQ78" s="242"/>
      <c r="UDR78" s="242"/>
      <c r="UDS78" s="242"/>
      <c r="UDT78" s="242"/>
      <c r="UDU78" s="242"/>
      <c r="UDV78" s="242"/>
      <c r="UDW78" s="242"/>
      <c r="UDX78" s="242"/>
      <c r="UDY78" s="242"/>
      <c r="UDZ78" s="242"/>
      <c r="UEA78" s="242"/>
      <c r="UEB78" s="242"/>
      <c r="UEC78" s="242"/>
      <c r="UED78" s="242"/>
      <c r="UEE78" s="242"/>
      <c r="UEF78" s="242"/>
      <c r="UEG78" s="242"/>
      <c r="UEH78" s="242"/>
      <c r="UEI78" s="242"/>
      <c r="UEJ78" s="242"/>
      <c r="UEK78" s="242"/>
      <c r="UEL78" s="242"/>
      <c r="UEM78" s="242"/>
      <c r="UEN78" s="242"/>
      <c r="UEO78" s="242"/>
      <c r="UEP78" s="242"/>
      <c r="UEQ78" s="242"/>
      <c r="UER78" s="242"/>
      <c r="UES78" s="242"/>
      <c r="UET78" s="242"/>
      <c r="UEU78" s="242"/>
      <c r="UEV78" s="242"/>
      <c r="UEW78" s="242"/>
      <c r="UEX78" s="242"/>
      <c r="UEY78" s="242"/>
      <c r="UEZ78" s="242"/>
      <c r="UFA78" s="242"/>
      <c r="UFB78" s="242"/>
      <c r="UFC78" s="242"/>
      <c r="UFD78" s="242"/>
      <c r="UFE78" s="242"/>
      <c r="UFF78" s="242"/>
      <c r="UFG78" s="242"/>
      <c r="UFH78" s="242"/>
      <c r="UFI78" s="242"/>
      <c r="UFJ78" s="242"/>
      <c r="UFK78" s="242"/>
      <c r="UFL78" s="242"/>
      <c r="UFM78" s="242"/>
      <c r="UFN78" s="242"/>
      <c r="UFO78" s="242"/>
      <c r="UFP78" s="242"/>
      <c r="UFQ78" s="242"/>
      <c r="UFR78" s="242"/>
      <c r="UFS78" s="242"/>
      <c r="UFT78" s="242"/>
      <c r="UFU78" s="242"/>
      <c r="UFV78" s="242"/>
      <c r="UFW78" s="242"/>
      <c r="UFX78" s="242"/>
      <c r="UFY78" s="242"/>
      <c r="UFZ78" s="242"/>
      <c r="UGA78" s="242"/>
      <c r="UGB78" s="242"/>
      <c r="UGC78" s="242"/>
      <c r="UGD78" s="242"/>
      <c r="UGE78" s="242"/>
      <c r="UGF78" s="242"/>
      <c r="UGG78" s="242"/>
      <c r="UGH78" s="242"/>
      <c r="UGI78" s="242"/>
      <c r="UGJ78" s="242"/>
      <c r="UGK78" s="242"/>
      <c r="UGL78" s="242"/>
      <c r="UGM78" s="242"/>
      <c r="UGN78" s="242"/>
      <c r="UGO78" s="242"/>
      <c r="UGP78" s="242"/>
      <c r="UGQ78" s="242"/>
      <c r="UGR78" s="242"/>
      <c r="UGS78" s="242"/>
      <c r="UGT78" s="242"/>
      <c r="UGU78" s="242"/>
      <c r="UGV78" s="242"/>
      <c r="UGW78" s="242"/>
      <c r="UGX78" s="242"/>
      <c r="UGY78" s="242"/>
      <c r="UGZ78" s="242"/>
      <c r="UHA78" s="242"/>
      <c r="UHB78" s="242"/>
      <c r="UHC78" s="242"/>
      <c r="UHD78" s="242"/>
      <c r="UHE78" s="242"/>
      <c r="UHF78" s="242"/>
      <c r="UHG78" s="242"/>
      <c r="UHH78" s="242"/>
      <c r="UHI78" s="242"/>
      <c r="UHJ78" s="242"/>
      <c r="UHK78" s="242"/>
      <c r="UHL78" s="242"/>
      <c r="UHM78" s="242"/>
      <c r="UHN78" s="242"/>
      <c r="UHO78" s="242"/>
      <c r="UHP78" s="242"/>
      <c r="UHQ78" s="242"/>
      <c r="UHR78" s="242"/>
      <c r="UHS78" s="242"/>
      <c r="UHT78" s="242"/>
      <c r="UHU78" s="242"/>
      <c r="UHV78" s="242"/>
      <c r="UHW78" s="242"/>
      <c r="UHX78" s="242"/>
      <c r="UHY78" s="242"/>
      <c r="UHZ78" s="242"/>
      <c r="UIA78" s="242"/>
      <c r="UIB78" s="242"/>
      <c r="UIC78" s="242"/>
      <c r="UID78" s="242"/>
      <c r="UIE78" s="242"/>
      <c r="UIF78" s="242"/>
      <c r="UIG78" s="242"/>
      <c r="UIH78" s="242"/>
      <c r="UII78" s="242"/>
      <c r="UIJ78" s="242"/>
      <c r="UIK78" s="242"/>
      <c r="UIL78" s="242"/>
      <c r="UIM78" s="242"/>
      <c r="UIN78" s="242"/>
      <c r="UIO78" s="242"/>
      <c r="UIP78" s="242"/>
      <c r="UIQ78" s="242"/>
      <c r="UIR78" s="242"/>
      <c r="UIS78" s="242"/>
      <c r="UIT78" s="242"/>
      <c r="UIU78" s="242"/>
      <c r="UIV78" s="242"/>
      <c r="UIW78" s="242"/>
      <c r="UIX78" s="242"/>
      <c r="UIY78" s="242"/>
      <c r="UIZ78" s="242"/>
      <c r="UJA78" s="242"/>
      <c r="UJB78" s="242"/>
      <c r="UJC78" s="242"/>
      <c r="UJD78" s="242"/>
      <c r="UJE78" s="242"/>
      <c r="UJF78" s="242"/>
      <c r="UJG78" s="242"/>
      <c r="UJH78" s="242"/>
      <c r="UJI78" s="242"/>
      <c r="UJJ78" s="242"/>
      <c r="UJK78" s="242"/>
      <c r="UJL78" s="242"/>
      <c r="UJM78" s="242"/>
      <c r="UJN78" s="242"/>
      <c r="UJO78" s="242"/>
      <c r="UJP78" s="242"/>
      <c r="UJQ78" s="242"/>
      <c r="UJR78" s="242"/>
      <c r="UJS78" s="242"/>
      <c r="UJT78" s="242"/>
      <c r="UJU78" s="242"/>
      <c r="UJV78" s="242"/>
      <c r="UJW78" s="242"/>
      <c r="UJX78" s="242"/>
      <c r="UJY78" s="242"/>
      <c r="UJZ78" s="242"/>
      <c r="UKA78" s="242"/>
      <c r="UKB78" s="242"/>
      <c r="UKC78" s="242"/>
      <c r="UKD78" s="242"/>
      <c r="UKE78" s="242"/>
      <c r="UKF78" s="242"/>
      <c r="UKG78" s="242"/>
      <c r="UKH78" s="242"/>
      <c r="UKI78" s="242"/>
      <c r="UKJ78" s="242"/>
      <c r="UKK78" s="242"/>
      <c r="UKL78" s="242"/>
      <c r="UKM78" s="242"/>
      <c r="UKN78" s="242"/>
      <c r="UKO78" s="242"/>
      <c r="UKP78" s="242"/>
      <c r="UKQ78" s="242"/>
      <c r="UKR78" s="242"/>
      <c r="UKS78" s="242"/>
      <c r="UKT78" s="242"/>
      <c r="UKU78" s="242"/>
      <c r="UKV78" s="242"/>
      <c r="UKW78" s="242"/>
      <c r="UKX78" s="242"/>
      <c r="UKY78" s="242"/>
      <c r="UKZ78" s="242"/>
      <c r="ULA78" s="242"/>
      <c r="ULB78" s="242"/>
      <c r="ULC78" s="242"/>
      <c r="ULD78" s="242"/>
      <c r="ULE78" s="242"/>
      <c r="ULF78" s="242"/>
      <c r="ULG78" s="242"/>
      <c r="ULH78" s="242"/>
      <c r="ULI78" s="242"/>
      <c r="ULJ78" s="242"/>
      <c r="ULK78" s="242"/>
      <c r="ULL78" s="242"/>
      <c r="ULM78" s="242"/>
      <c r="ULN78" s="242"/>
      <c r="ULO78" s="242"/>
      <c r="ULP78" s="242"/>
      <c r="ULQ78" s="242"/>
      <c r="ULR78" s="242"/>
      <c r="ULS78" s="242"/>
      <c r="ULT78" s="242"/>
      <c r="ULU78" s="242"/>
      <c r="ULV78" s="242"/>
      <c r="ULW78" s="242"/>
      <c r="ULX78" s="242"/>
      <c r="ULY78" s="242"/>
      <c r="ULZ78" s="242"/>
      <c r="UMA78" s="242"/>
      <c r="UMB78" s="242"/>
      <c r="UMC78" s="242"/>
      <c r="UMD78" s="242"/>
      <c r="UME78" s="242"/>
      <c r="UMF78" s="242"/>
      <c r="UMG78" s="242"/>
      <c r="UMH78" s="242"/>
      <c r="UMI78" s="242"/>
      <c r="UMJ78" s="242"/>
      <c r="UMK78" s="242"/>
      <c r="UML78" s="242"/>
      <c r="UMM78" s="242"/>
      <c r="UMN78" s="242"/>
      <c r="UMO78" s="242"/>
      <c r="UMP78" s="242"/>
      <c r="UMQ78" s="242"/>
      <c r="UMR78" s="242"/>
      <c r="UMS78" s="242"/>
      <c r="UMT78" s="242"/>
      <c r="UMU78" s="242"/>
      <c r="UMV78" s="242"/>
      <c r="UMW78" s="242"/>
      <c r="UMX78" s="242"/>
      <c r="UMY78" s="242"/>
      <c r="UMZ78" s="242"/>
      <c r="UNA78" s="242"/>
      <c r="UNB78" s="242"/>
      <c r="UNC78" s="242"/>
      <c r="UND78" s="242"/>
      <c r="UNE78" s="242"/>
      <c r="UNF78" s="242"/>
      <c r="UNG78" s="242"/>
      <c r="UNH78" s="242"/>
      <c r="UNI78" s="242"/>
      <c r="UNJ78" s="242"/>
      <c r="UNK78" s="242"/>
      <c r="UNL78" s="242"/>
      <c r="UNM78" s="242"/>
      <c r="UNN78" s="242"/>
      <c r="UNO78" s="242"/>
      <c r="UNP78" s="242"/>
      <c r="UNQ78" s="242"/>
      <c r="UNR78" s="242"/>
      <c r="UNS78" s="242"/>
      <c r="UNT78" s="242"/>
      <c r="UNU78" s="242"/>
      <c r="UNV78" s="242"/>
      <c r="UNW78" s="242"/>
      <c r="UNX78" s="242"/>
      <c r="UNY78" s="242"/>
      <c r="UNZ78" s="242"/>
      <c r="UOA78" s="242"/>
      <c r="UOB78" s="242"/>
      <c r="UOC78" s="242"/>
      <c r="UOD78" s="242"/>
      <c r="UOE78" s="242"/>
      <c r="UOF78" s="242"/>
      <c r="UOG78" s="242"/>
      <c r="UOH78" s="242"/>
      <c r="UOI78" s="242"/>
      <c r="UOJ78" s="242"/>
      <c r="UOK78" s="242"/>
      <c r="UOL78" s="242"/>
      <c r="UOM78" s="242"/>
      <c r="UON78" s="242"/>
      <c r="UOO78" s="242"/>
      <c r="UOP78" s="242"/>
      <c r="UOQ78" s="242"/>
      <c r="UOR78" s="242"/>
      <c r="UOS78" s="242"/>
      <c r="UOT78" s="242"/>
      <c r="UOU78" s="242"/>
      <c r="UOV78" s="242"/>
      <c r="UOW78" s="242"/>
      <c r="UOX78" s="242"/>
      <c r="UOY78" s="242"/>
      <c r="UOZ78" s="242"/>
      <c r="UPA78" s="242"/>
      <c r="UPB78" s="242"/>
      <c r="UPC78" s="242"/>
      <c r="UPD78" s="242"/>
      <c r="UPE78" s="242"/>
      <c r="UPF78" s="242"/>
      <c r="UPG78" s="242"/>
      <c r="UPH78" s="242"/>
      <c r="UPI78" s="242"/>
      <c r="UPJ78" s="242"/>
      <c r="UPK78" s="242"/>
      <c r="UPL78" s="242"/>
      <c r="UPM78" s="242"/>
      <c r="UPN78" s="242"/>
      <c r="UPO78" s="242"/>
      <c r="UPP78" s="242"/>
      <c r="UPQ78" s="242"/>
      <c r="UPR78" s="242"/>
      <c r="UPS78" s="242"/>
      <c r="UPT78" s="242"/>
      <c r="UPU78" s="242"/>
      <c r="UPV78" s="242"/>
      <c r="UPW78" s="242"/>
      <c r="UPX78" s="242"/>
      <c r="UPY78" s="242"/>
      <c r="UPZ78" s="242"/>
      <c r="UQA78" s="242"/>
      <c r="UQB78" s="242"/>
      <c r="UQC78" s="242"/>
      <c r="UQD78" s="242"/>
      <c r="UQE78" s="242"/>
      <c r="UQF78" s="242"/>
      <c r="UQG78" s="242"/>
      <c r="UQH78" s="242"/>
      <c r="UQI78" s="242"/>
      <c r="UQJ78" s="242"/>
      <c r="UQK78" s="242"/>
      <c r="UQL78" s="242"/>
      <c r="UQM78" s="242"/>
      <c r="UQN78" s="242"/>
      <c r="UQO78" s="242"/>
      <c r="UQP78" s="242"/>
      <c r="UQQ78" s="242"/>
      <c r="UQR78" s="242"/>
      <c r="UQS78" s="242"/>
      <c r="UQT78" s="242"/>
      <c r="UQU78" s="242"/>
      <c r="UQV78" s="242"/>
      <c r="UQW78" s="242"/>
      <c r="UQX78" s="242"/>
      <c r="UQY78" s="242"/>
      <c r="UQZ78" s="242"/>
      <c r="URA78" s="242"/>
      <c r="URB78" s="242"/>
      <c r="URC78" s="242"/>
      <c r="URD78" s="242"/>
      <c r="URE78" s="242"/>
      <c r="URF78" s="242"/>
      <c r="URG78" s="242"/>
      <c r="URH78" s="242"/>
      <c r="URI78" s="242"/>
      <c r="URJ78" s="242"/>
      <c r="URK78" s="242"/>
      <c r="URL78" s="242"/>
      <c r="URM78" s="242"/>
      <c r="URN78" s="242"/>
      <c r="URO78" s="242"/>
      <c r="URP78" s="242"/>
      <c r="URQ78" s="242"/>
      <c r="URR78" s="242"/>
      <c r="URS78" s="242"/>
      <c r="URT78" s="242"/>
      <c r="URU78" s="242"/>
      <c r="URV78" s="242"/>
      <c r="URW78" s="242"/>
      <c r="URX78" s="242"/>
      <c r="URY78" s="242"/>
      <c r="URZ78" s="242"/>
      <c r="USA78" s="242"/>
      <c r="USB78" s="242"/>
      <c r="USC78" s="242"/>
      <c r="USD78" s="242"/>
      <c r="USE78" s="242"/>
      <c r="USF78" s="242"/>
      <c r="USG78" s="242"/>
      <c r="USH78" s="242"/>
      <c r="USI78" s="242"/>
      <c r="USJ78" s="242"/>
      <c r="USK78" s="242"/>
      <c r="USL78" s="242"/>
      <c r="USM78" s="242"/>
      <c r="USN78" s="242"/>
      <c r="USO78" s="242"/>
      <c r="USP78" s="242"/>
      <c r="USQ78" s="242"/>
      <c r="USR78" s="242"/>
      <c r="USS78" s="242"/>
      <c r="UST78" s="242"/>
      <c r="USU78" s="242"/>
      <c r="USV78" s="242"/>
      <c r="USW78" s="242"/>
      <c r="USX78" s="242"/>
      <c r="USY78" s="242"/>
      <c r="USZ78" s="242"/>
      <c r="UTA78" s="242"/>
      <c r="UTB78" s="242"/>
      <c r="UTC78" s="242"/>
      <c r="UTD78" s="242"/>
      <c r="UTE78" s="242"/>
      <c r="UTF78" s="242"/>
      <c r="UTG78" s="242"/>
      <c r="UTH78" s="242"/>
      <c r="UTI78" s="242"/>
      <c r="UTJ78" s="242"/>
      <c r="UTK78" s="242"/>
      <c r="UTL78" s="242"/>
      <c r="UTM78" s="242"/>
      <c r="UTN78" s="242"/>
      <c r="UTO78" s="242"/>
      <c r="UTP78" s="242"/>
      <c r="UTQ78" s="242"/>
      <c r="UTR78" s="242"/>
      <c r="UTS78" s="242"/>
      <c r="UTT78" s="242"/>
      <c r="UTU78" s="242"/>
      <c r="UTV78" s="242"/>
      <c r="UTW78" s="242"/>
      <c r="UTX78" s="242"/>
      <c r="UTY78" s="242"/>
      <c r="UTZ78" s="242"/>
      <c r="UUA78" s="242"/>
      <c r="UUB78" s="242"/>
      <c r="UUC78" s="242"/>
      <c r="UUD78" s="242"/>
      <c r="UUE78" s="242"/>
      <c r="UUF78" s="242"/>
      <c r="UUG78" s="242"/>
      <c r="UUH78" s="242"/>
      <c r="UUI78" s="242"/>
      <c r="UUJ78" s="242"/>
      <c r="UUK78" s="242"/>
      <c r="UUL78" s="242"/>
      <c r="UUM78" s="242"/>
      <c r="UUN78" s="242"/>
      <c r="UUO78" s="242"/>
      <c r="UUP78" s="242"/>
      <c r="UUQ78" s="242"/>
      <c r="UUR78" s="242"/>
      <c r="UUS78" s="242"/>
      <c r="UUT78" s="242"/>
      <c r="UUU78" s="242"/>
      <c r="UUV78" s="242"/>
      <c r="UUW78" s="242"/>
      <c r="UUX78" s="242"/>
      <c r="UUY78" s="242"/>
      <c r="UUZ78" s="242"/>
      <c r="UVA78" s="242"/>
      <c r="UVB78" s="242"/>
      <c r="UVC78" s="242"/>
      <c r="UVD78" s="242"/>
      <c r="UVE78" s="242"/>
      <c r="UVF78" s="242"/>
      <c r="UVG78" s="242"/>
      <c r="UVH78" s="242"/>
      <c r="UVI78" s="242"/>
      <c r="UVJ78" s="242"/>
      <c r="UVK78" s="242"/>
      <c r="UVL78" s="242"/>
      <c r="UVM78" s="242"/>
      <c r="UVN78" s="242"/>
      <c r="UVO78" s="242"/>
      <c r="UVP78" s="242"/>
      <c r="UVQ78" s="242"/>
      <c r="UVR78" s="242"/>
      <c r="UVS78" s="242"/>
      <c r="UVT78" s="242"/>
      <c r="UVU78" s="242"/>
      <c r="UVV78" s="242"/>
      <c r="UVW78" s="242"/>
      <c r="UVX78" s="242"/>
      <c r="UVY78" s="242"/>
      <c r="UVZ78" s="242"/>
      <c r="UWA78" s="242"/>
      <c r="UWB78" s="242"/>
      <c r="UWC78" s="242"/>
      <c r="UWD78" s="242"/>
      <c r="UWE78" s="242"/>
      <c r="UWF78" s="242"/>
      <c r="UWG78" s="242"/>
      <c r="UWH78" s="242"/>
      <c r="UWI78" s="242"/>
      <c r="UWJ78" s="242"/>
      <c r="UWK78" s="242"/>
      <c r="UWL78" s="242"/>
      <c r="UWM78" s="242"/>
      <c r="UWN78" s="242"/>
      <c r="UWO78" s="242"/>
      <c r="UWP78" s="242"/>
      <c r="UWQ78" s="242"/>
      <c r="UWR78" s="242"/>
      <c r="UWS78" s="242"/>
      <c r="UWT78" s="242"/>
      <c r="UWU78" s="242"/>
      <c r="UWV78" s="242"/>
      <c r="UWW78" s="242"/>
      <c r="UWX78" s="242"/>
      <c r="UWY78" s="242"/>
      <c r="UWZ78" s="242"/>
      <c r="UXA78" s="242"/>
      <c r="UXB78" s="242"/>
      <c r="UXC78" s="242"/>
      <c r="UXD78" s="242"/>
      <c r="UXE78" s="242"/>
      <c r="UXF78" s="242"/>
      <c r="UXG78" s="242"/>
      <c r="UXH78" s="242"/>
      <c r="UXI78" s="242"/>
      <c r="UXJ78" s="242"/>
      <c r="UXK78" s="242"/>
      <c r="UXL78" s="242"/>
      <c r="UXM78" s="242"/>
      <c r="UXN78" s="242"/>
      <c r="UXO78" s="242"/>
      <c r="UXP78" s="242"/>
      <c r="UXQ78" s="242"/>
      <c r="UXR78" s="242"/>
      <c r="UXS78" s="242"/>
      <c r="UXT78" s="242"/>
      <c r="UXU78" s="242"/>
      <c r="UXV78" s="242"/>
      <c r="UXW78" s="242"/>
      <c r="UXX78" s="242"/>
      <c r="UXY78" s="242"/>
      <c r="UXZ78" s="242"/>
      <c r="UYA78" s="242"/>
      <c r="UYB78" s="242"/>
      <c r="UYC78" s="242"/>
      <c r="UYD78" s="242"/>
      <c r="UYE78" s="242"/>
      <c r="UYF78" s="242"/>
      <c r="UYG78" s="242"/>
      <c r="UYH78" s="242"/>
      <c r="UYI78" s="242"/>
      <c r="UYJ78" s="242"/>
      <c r="UYK78" s="242"/>
      <c r="UYL78" s="242"/>
      <c r="UYM78" s="242"/>
      <c r="UYN78" s="242"/>
      <c r="UYO78" s="242"/>
      <c r="UYP78" s="242"/>
      <c r="UYQ78" s="242"/>
      <c r="UYR78" s="242"/>
      <c r="UYS78" s="242"/>
      <c r="UYT78" s="242"/>
      <c r="UYU78" s="242"/>
      <c r="UYV78" s="242"/>
      <c r="UYW78" s="242"/>
      <c r="UYX78" s="242"/>
      <c r="UYY78" s="242"/>
      <c r="UYZ78" s="242"/>
      <c r="UZA78" s="242"/>
      <c r="UZB78" s="242"/>
      <c r="UZC78" s="242"/>
      <c r="UZD78" s="242"/>
      <c r="UZE78" s="242"/>
      <c r="UZF78" s="242"/>
      <c r="UZG78" s="242"/>
      <c r="UZH78" s="242"/>
      <c r="UZI78" s="242"/>
      <c r="UZJ78" s="242"/>
      <c r="UZK78" s="242"/>
      <c r="UZL78" s="242"/>
      <c r="UZM78" s="242"/>
      <c r="UZN78" s="242"/>
      <c r="UZO78" s="242"/>
      <c r="UZP78" s="242"/>
      <c r="UZQ78" s="242"/>
      <c r="UZR78" s="242"/>
      <c r="UZS78" s="242"/>
      <c r="UZT78" s="242"/>
      <c r="UZU78" s="242"/>
      <c r="UZV78" s="242"/>
      <c r="UZW78" s="242"/>
      <c r="UZX78" s="242"/>
      <c r="UZY78" s="242"/>
      <c r="UZZ78" s="242"/>
      <c r="VAA78" s="242"/>
      <c r="VAB78" s="242"/>
      <c r="VAC78" s="242"/>
      <c r="VAD78" s="242"/>
      <c r="VAE78" s="242"/>
      <c r="VAF78" s="242"/>
      <c r="VAG78" s="242"/>
      <c r="VAH78" s="242"/>
      <c r="VAI78" s="242"/>
      <c r="VAJ78" s="242"/>
      <c r="VAK78" s="242"/>
      <c r="VAL78" s="242"/>
      <c r="VAM78" s="242"/>
      <c r="VAN78" s="242"/>
      <c r="VAO78" s="242"/>
      <c r="VAP78" s="242"/>
      <c r="VAQ78" s="242"/>
      <c r="VAR78" s="242"/>
      <c r="VAS78" s="242"/>
      <c r="VAT78" s="242"/>
      <c r="VAU78" s="242"/>
      <c r="VAV78" s="242"/>
      <c r="VAW78" s="242"/>
      <c r="VAX78" s="242"/>
      <c r="VAY78" s="242"/>
      <c r="VAZ78" s="242"/>
      <c r="VBA78" s="242"/>
      <c r="VBB78" s="242"/>
      <c r="VBC78" s="242"/>
      <c r="VBD78" s="242"/>
      <c r="VBE78" s="242"/>
      <c r="VBF78" s="242"/>
      <c r="VBG78" s="242"/>
      <c r="VBH78" s="242"/>
      <c r="VBI78" s="242"/>
      <c r="VBJ78" s="242"/>
      <c r="VBK78" s="242"/>
      <c r="VBL78" s="242"/>
      <c r="VBM78" s="242"/>
      <c r="VBN78" s="242"/>
      <c r="VBO78" s="242"/>
      <c r="VBP78" s="242"/>
      <c r="VBQ78" s="242"/>
      <c r="VBR78" s="242"/>
      <c r="VBS78" s="242"/>
      <c r="VBT78" s="242"/>
      <c r="VBU78" s="242"/>
      <c r="VBV78" s="242"/>
      <c r="VBW78" s="242"/>
      <c r="VBX78" s="242"/>
      <c r="VBY78" s="242"/>
      <c r="VBZ78" s="242"/>
      <c r="VCA78" s="242"/>
      <c r="VCB78" s="242"/>
      <c r="VCC78" s="242"/>
      <c r="VCD78" s="242"/>
      <c r="VCE78" s="242"/>
      <c r="VCF78" s="242"/>
      <c r="VCG78" s="242"/>
      <c r="VCH78" s="242"/>
      <c r="VCI78" s="242"/>
      <c r="VCJ78" s="242"/>
      <c r="VCK78" s="242"/>
      <c r="VCL78" s="242"/>
      <c r="VCM78" s="242"/>
      <c r="VCN78" s="242"/>
      <c r="VCO78" s="242"/>
      <c r="VCP78" s="242"/>
      <c r="VCQ78" s="242"/>
      <c r="VCR78" s="242"/>
      <c r="VCS78" s="242"/>
      <c r="VCT78" s="242"/>
      <c r="VCU78" s="242"/>
      <c r="VCV78" s="242"/>
      <c r="VCW78" s="242"/>
      <c r="VCX78" s="242"/>
      <c r="VCY78" s="242"/>
      <c r="VCZ78" s="242"/>
      <c r="VDA78" s="242"/>
      <c r="VDB78" s="242"/>
      <c r="VDC78" s="242"/>
      <c r="VDD78" s="242"/>
      <c r="VDE78" s="242"/>
      <c r="VDF78" s="242"/>
      <c r="VDG78" s="242"/>
      <c r="VDH78" s="242"/>
      <c r="VDI78" s="242"/>
      <c r="VDJ78" s="242"/>
      <c r="VDK78" s="242"/>
      <c r="VDL78" s="242"/>
      <c r="VDM78" s="242"/>
      <c r="VDN78" s="242"/>
      <c r="VDO78" s="242"/>
      <c r="VDP78" s="242"/>
      <c r="VDQ78" s="242"/>
      <c r="VDR78" s="242"/>
      <c r="VDS78" s="242"/>
      <c r="VDT78" s="242"/>
      <c r="VDU78" s="242"/>
      <c r="VDV78" s="242"/>
      <c r="VDW78" s="242"/>
      <c r="VDX78" s="242"/>
      <c r="VDY78" s="242"/>
      <c r="VDZ78" s="242"/>
      <c r="VEA78" s="242"/>
      <c r="VEB78" s="242"/>
      <c r="VEC78" s="242"/>
      <c r="VED78" s="242"/>
      <c r="VEE78" s="242"/>
      <c r="VEF78" s="242"/>
      <c r="VEG78" s="242"/>
      <c r="VEH78" s="242"/>
      <c r="VEI78" s="242"/>
      <c r="VEJ78" s="242"/>
      <c r="VEK78" s="242"/>
      <c r="VEL78" s="242"/>
      <c r="VEM78" s="242"/>
      <c r="VEN78" s="242"/>
      <c r="VEO78" s="242"/>
      <c r="VEP78" s="242"/>
      <c r="VEQ78" s="242"/>
      <c r="VER78" s="242"/>
      <c r="VES78" s="242"/>
      <c r="VET78" s="242"/>
      <c r="VEU78" s="242"/>
      <c r="VEV78" s="242"/>
      <c r="VEW78" s="242"/>
      <c r="VEX78" s="242"/>
      <c r="VEY78" s="242"/>
      <c r="VEZ78" s="242"/>
      <c r="VFA78" s="242"/>
      <c r="VFB78" s="242"/>
      <c r="VFC78" s="242"/>
      <c r="VFD78" s="242"/>
      <c r="VFE78" s="242"/>
      <c r="VFF78" s="242"/>
      <c r="VFG78" s="242"/>
      <c r="VFH78" s="242"/>
      <c r="VFI78" s="242"/>
      <c r="VFJ78" s="242"/>
      <c r="VFK78" s="242"/>
      <c r="VFL78" s="242"/>
      <c r="VFM78" s="242"/>
      <c r="VFN78" s="242"/>
      <c r="VFO78" s="242"/>
      <c r="VFP78" s="242"/>
      <c r="VFQ78" s="242"/>
      <c r="VFR78" s="242"/>
      <c r="VFS78" s="242"/>
      <c r="VFT78" s="242"/>
      <c r="VFU78" s="242"/>
      <c r="VFV78" s="242"/>
      <c r="VFW78" s="242"/>
      <c r="VFX78" s="242"/>
      <c r="VFY78" s="242"/>
      <c r="VFZ78" s="242"/>
      <c r="VGA78" s="242"/>
      <c r="VGB78" s="242"/>
      <c r="VGC78" s="242"/>
      <c r="VGD78" s="242"/>
      <c r="VGE78" s="242"/>
      <c r="VGF78" s="242"/>
      <c r="VGG78" s="242"/>
      <c r="VGH78" s="242"/>
      <c r="VGI78" s="242"/>
      <c r="VGJ78" s="242"/>
      <c r="VGK78" s="242"/>
      <c r="VGL78" s="242"/>
      <c r="VGM78" s="242"/>
      <c r="VGN78" s="242"/>
      <c r="VGO78" s="242"/>
      <c r="VGP78" s="242"/>
      <c r="VGQ78" s="242"/>
      <c r="VGR78" s="242"/>
      <c r="VGS78" s="242"/>
      <c r="VGT78" s="242"/>
      <c r="VGU78" s="242"/>
      <c r="VGV78" s="242"/>
      <c r="VGW78" s="242"/>
      <c r="VGX78" s="242"/>
      <c r="VGY78" s="242"/>
      <c r="VGZ78" s="242"/>
      <c r="VHA78" s="242"/>
      <c r="VHB78" s="242"/>
      <c r="VHC78" s="242"/>
      <c r="VHD78" s="242"/>
      <c r="VHE78" s="242"/>
      <c r="VHF78" s="242"/>
      <c r="VHG78" s="242"/>
      <c r="VHH78" s="242"/>
      <c r="VHI78" s="242"/>
      <c r="VHJ78" s="242"/>
      <c r="VHK78" s="242"/>
      <c r="VHL78" s="242"/>
      <c r="VHM78" s="242"/>
      <c r="VHN78" s="242"/>
      <c r="VHO78" s="242"/>
      <c r="VHP78" s="242"/>
      <c r="VHQ78" s="242"/>
      <c r="VHR78" s="242"/>
      <c r="VHS78" s="242"/>
      <c r="VHT78" s="242"/>
      <c r="VHU78" s="242"/>
      <c r="VHV78" s="242"/>
      <c r="VHW78" s="242"/>
      <c r="VHX78" s="242"/>
      <c r="VHY78" s="242"/>
      <c r="VHZ78" s="242"/>
      <c r="VIA78" s="242"/>
      <c r="VIB78" s="242"/>
      <c r="VIC78" s="242"/>
      <c r="VID78" s="242"/>
      <c r="VIE78" s="242"/>
      <c r="VIF78" s="242"/>
      <c r="VIG78" s="242"/>
      <c r="VIH78" s="242"/>
      <c r="VII78" s="242"/>
      <c r="VIJ78" s="242"/>
      <c r="VIK78" s="242"/>
      <c r="VIL78" s="242"/>
      <c r="VIM78" s="242"/>
      <c r="VIN78" s="242"/>
      <c r="VIO78" s="242"/>
      <c r="VIP78" s="242"/>
      <c r="VIQ78" s="242"/>
      <c r="VIR78" s="242"/>
      <c r="VIS78" s="242"/>
      <c r="VIT78" s="242"/>
      <c r="VIU78" s="242"/>
      <c r="VIV78" s="242"/>
      <c r="VIW78" s="242"/>
      <c r="VIX78" s="242"/>
      <c r="VIY78" s="242"/>
      <c r="VIZ78" s="242"/>
      <c r="VJA78" s="242"/>
      <c r="VJB78" s="242"/>
      <c r="VJC78" s="242"/>
      <c r="VJD78" s="242"/>
      <c r="VJE78" s="242"/>
      <c r="VJF78" s="242"/>
      <c r="VJG78" s="242"/>
      <c r="VJH78" s="242"/>
      <c r="VJI78" s="242"/>
      <c r="VJJ78" s="242"/>
      <c r="VJK78" s="242"/>
      <c r="VJL78" s="242"/>
      <c r="VJM78" s="242"/>
      <c r="VJN78" s="242"/>
      <c r="VJO78" s="242"/>
      <c r="VJP78" s="242"/>
      <c r="VJQ78" s="242"/>
      <c r="VJR78" s="242"/>
      <c r="VJS78" s="242"/>
      <c r="VJT78" s="242"/>
      <c r="VJU78" s="242"/>
      <c r="VJV78" s="242"/>
      <c r="VJW78" s="242"/>
      <c r="VJX78" s="242"/>
      <c r="VJY78" s="242"/>
      <c r="VJZ78" s="242"/>
      <c r="VKA78" s="242"/>
      <c r="VKB78" s="242"/>
      <c r="VKC78" s="242"/>
      <c r="VKD78" s="242"/>
      <c r="VKE78" s="242"/>
      <c r="VKF78" s="242"/>
      <c r="VKG78" s="242"/>
      <c r="VKH78" s="242"/>
      <c r="VKI78" s="242"/>
      <c r="VKJ78" s="242"/>
      <c r="VKK78" s="242"/>
      <c r="VKL78" s="242"/>
      <c r="VKM78" s="242"/>
      <c r="VKN78" s="242"/>
      <c r="VKO78" s="242"/>
      <c r="VKP78" s="242"/>
      <c r="VKQ78" s="242"/>
      <c r="VKR78" s="242"/>
      <c r="VKS78" s="242"/>
      <c r="VKT78" s="242"/>
      <c r="VKU78" s="242"/>
      <c r="VKV78" s="242"/>
      <c r="VKW78" s="242"/>
      <c r="VKX78" s="242"/>
      <c r="VKY78" s="242"/>
      <c r="VKZ78" s="242"/>
      <c r="VLA78" s="242"/>
      <c r="VLB78" s="242"/>
      <c r="VLC78" s="242"/>
      <c r="VLD78" s="242"/>
      <c r="VLE78" s="242"/>
      <c r="VLF78" s="242"/>
      <c r="VLG78" s="242"/>
      <c r="VLH78" s="242"/>
      <c r="VLI78" s="242"/>
      <c r="VLJ78" s="242"/>
      <c r="VLK78" s="242"/>
      <c r="VLL78" s="242"/>
      <c r="VLM78" s="242"/>
      <c r="VLN78" s="242"/>
      <c r="VLO78" s="242"/>
      <c r="VLP78" s="242"/>
      <c r="VLQ78" s="242"/>
      <c r="VLR78" s="242"/>
      <c r="VLS78" s="242"/>
      <c r="VLT78" s="242"/>
      <c r="VLU78" s="242"/>
      <c r="VLV78" s="242"/>
      <c r="VLW78" s="242"/>
      <c r="VLX78" s="242"/>
      <c r="VLY78" s="242"/>
      <c r="VLZ78" s="242"/>
      <c r="VMA78" s="242"/>
      <c r="VMB78" s="242"/>
      <c r="VMC78" s="242"/>
      <c r="VMD78" s="242"/>
      <c r="VME78" s="242"/>
      <c r="VMF78" s="242"/>
      <c r="VMG78" s="242"/>
      <c r="VMH78" s="242"/>
      <c r="VMI78" s="242"/>
      <c r="VMJ78" s="242"/>
      <c r="VMK78" s="242"/>
      <c r="VML78" s="242"/>
      <c r="VMM78" s="242"/>
      <c r="VMN78" s="242"/>
      <c r="VMO78" s="242"/>
      <c r="VMP78" s="242"/>
      <c r="VMQ78" s="242"/>
      <c r="VMR78" s="242"/>
      <c r="VMS78" s="242"/>
      <c r="VMT78" s="242"/>
      <c r="VMU78" s="242"/>
      <c r="VMV78" s="242"/>
      <c r="VMW78" s="242"/>
      <c r="VMX78" s="242"/>
      <c r="VMY78" s="242"/>
      <c r="VMZ78" s="242"/>
      <c r="VNA78" s="242"/>
      <c r="VNB78" s="242"/>
      <c r="VNC78" s="242"/>
      <c r="VND78" s="242"/>
      <c r="VNE78" s="242"/>
      <c r="VNF78" s="242"/>
      <c r="VNG78" s="242"/>
      <c r="VNH78" s="242"/>
      <c r="VNI78" s="242"/>
      <c r="VNJ78" s="242"/>
      <c r="VNK78" s="242"/>
      <c r="VNL78" s="242"/>
      <c r="VNM78" s="242"/>
      <c r="VNN78" s="242"/>
      <c r="VNO78" s="242"/>
      <c r="VNP78" s="242"/>
      <c r="VNQ78" s="242"/>
      <c r="VNR78" s="242"/>
      <c r="VNS78" s="242"/>
      <c r="VNT78" s="242"/>
      <c r="VNU78" s="242"/>
      <c r="VNV78" s="242"/>
      <c r="VNW78" s="242"/>
      <c r="VNX78" s="242"/>
      <c r="VNY78" s="242"/>
      <c r="VNZ78" s="242"/>
      <c r="VOA78" s="242"/>
      <c r="VOB78" s="242"/>
      <c r="VOC78" s="242"/>
      <c r="VOD78" s="242"/>
      <c r="VOE78" s="242"/>
      <c r="VOF78" s="242"/>
      <c r="VOG78" s="242"/>
      <c r="VOH78" s="242"/>
      <c r="VOI78" s="242"/>
      <c r="VOJ78" s="242"/>
      <c r="VOK78" s="242"/>
      <c r="VOL78" s="242"/>
      <c r="VOM78" s="242"/>
      <c r="VON78" s="242"/>
      <c r="VOO78" s="242"/>
      <c r="VOP78" s="242"/>
      <c r="VOQ78" s="242"/>
      <c r="VOR78" s="242"/>
      <c r="VOS78" s="242"/>
      <c r="VOT78" s="242"/>
      <c r="VOU78" s="242"/>
      <c r="VOV78" s="242"/>
      <c r="VOW78" s="242"/>
      <c r="VOX78" s="242"/>
      <c r="VOY78" s="242"/>
      <c r="VOZ78" s="242"/>
      <c r="VPA78" s="242"/>
      <c r="VPB78" s="242"/>
      <c r="VPC78" s="242"/>
      <c r="VPD78" s="242"/>
      <c r="VPE78" s="242"/>
      <c r="VPF78" s="242"/>
      <c r="VPG78" s="242"/>
      <c r="VPH78" s="242"/>
      <c r="VPI78" s="242"/>
      <c r="VPJ78" s="242"/>
      <c r="VPK78" s="242"/>
      <c r="VPL78" s="242"/>
      <c r="VPM78" s="242"/>
      <c r="VPN78" s="242"/>
      <c r="VPO78" s="242"/>
      <c r="VPP78" s="242"/>
      <c r="VPQ78" s="242"/>
      <c r="VPR78" s="242"/>
      <c r="VPS78" s="242"/>
      <c r="VPT78" s="242"/>
      <c r="VPU78" s="242"/>
      <c r="VPV78" s="242"/>
      <c r="VPW78" s="242"/>
      <c r="VPX78" s="242"/>
      <c r="VPY78" s="242"/>
      <c r="VPZ78" s="242"/>
      <c r="VQA78" s="242"/>
      <c r="VQB78" s="242"/>
      <c r="VQC78" s="242"/>
      <c r="VQD78" s="242"/>
      <c r="VQE78" s="242"/>
      <c r="VQF78" s="242"/>
      <c r="VQG78" s="242"/>
      <c r="VQH78" s="242"/>
      <c r="VQI78" s="242"/>
      <c r="VQJ78" s="242"/>
      <c r="VQK78" s="242"/>
      <c r="VQL78" s="242"/>
      <c r="VQM78" s="242"/>
      <c r="VQN78" s="242"/>
      <c r="VQO78" s="242"/>
      <c r="VQP78" s="242"/>
      <c r="VQQ78" s="242"/>
      <c r="VQR78" s="242"/>
      <c r="VQS78" s="242"/>
      <c r="VQT78" s="242"/>
      <c r="VQU78" s="242"/>
      <c r="VQV78" s="242"/>
      <c r="VQW78" s="242"/>
      <c r="VQX78" s="242"/>
      <c r="VQY78" s="242"/>
      <c r="VQZ78" s="242"/>
      <c r="VRA78" s="242"/>
      <c r="VRB78" s="242"/>
      <c r="VRC78" s="242"/>
      <c r="VRD78" s="242"/>
      <c r="VRE78" s="242"/>
      <c r="VRF78" s="242"/>
      <c r="VRG78" s="242"/>
      <c r="VRH78" s="242"/>
      <c r="VRI78" s="242"/>
      <c r="VRJ78" s="242"/>
      <c r="VRK78" s="242"/>
      <c r="VRL78" s="242"/>
      <c r="VRM78" s="242"/>
      <c r="VRN78" s="242"/>
      <c r="VRO78" s="242"/>
      <c r="VRP78" s="242"/>
      <c r="VRQ78" s="242"/>
      <c r="VRR78" s="242"/>
      <c r="VRS78" s="242"/>
      <c r="VRT78" s="242"/>
      <c r="VRU78" s="242"/>
      <c r="VRV78" s="242"/>
      <c r="VRW78" s="242"/>
      <c r="VRX78" s="242"/>
      <c r="VRY78" s="242"/>
      <c r="VRZ78" s="242"/>
      <c r="VSA78" s="242"/>
      <c r="VSB78" s="242"/>
      <c r="VSC78" s="242"/>
      <c r="VSD78" s="242"/>
      <c r="VSE78" s="242"/>
      <c r="VSF78" s="242"/>
      <c r="VSG78" s="242"/>
      <c r="VSH78" s="242"/>
      <c r="VSI78" s="242"/>
      <c r="VSJ78" s="242"/>
      <c r="VSK78" s="242"/>
      <c r="VSL78" s="242"/>
      <c r="VSM78" s="242"/>
      <c r="VSN78" s="242"/>
      <c r="VSO78" s="242"/>
      <c r="VSP78" s="242"/>
      <c r="VSQ78" s="242"/>
      <c r="VSR78" s="242"/>
      <c r="VSS78" s="242"/>
      <c r="VST78" s="242"/>
      <c r="VSU78" s="242"/>
      <c r="VSV78" s="242"/>
      <c r="VSW78" s="242"/>
      <c r="VSX78" s="242"/>
      <c r="VSY78" s="242"/>
      <c r="VSZ78" s="242"/>
      <c r="VTA78" s="242"/>
      <c r="VTB78" s="242"/>
      <c r="VTC78" s="242"/>
      <c r="VTD78" s="242"/>
      <c r="VTE78" s="242"/>
      <c r="VTF78" s="242"/>
      <c r="VTG78" s="242"/>
      <c r="VTH78" s="242"/>
      <c r="VTI78" s="242"/>
      <c r="VTJ78" s="242"/>
      <c r="VTK78" s="242"/>
      <c r="VTL78" s="242"/>
      <c r="VTM78" s="242"/>
      <c r="VTN78" s="242"/>
      <c r="VTO78" s="242"/>
      <c r="VTP78" s="242"/>
      <c r="VTQ78" s="242"/>
      <c r="VTR78" s="242"/>
      <c r="VTS78" s="242"/>
      <c r="VTT78" s="242"/>
      <c r="VTU78" s="242"/>
      <c r="VTV78" s="242"/>
      <c r="VTW78" s="242"/>
      <c r="VTX78" s="242"/>
      <c r="VTY78" s="242"/>
      <c r="VTZ78" s="242"/>
      <c r="VUA78" s="242"/>
      <c r="VUB78" s="242"/>
      <c r="VUC78" s="242"/>
      <c r="VUD78" s="242"/>
      <c r="VUE78" s="242"/>
      <c r="VUF78" s="242"/>
      <c r="VUG78" s="242"/>
      <c r="VUH78" s="242"/>
      <c r="VUI78" s="242"/>
      <c r="VUJ78" s="242"/>
      <c r="VUK78" s="242"/>
      <c r="VUL78" s="242"/>
      <c r="VUM78" s="242"/>
      <c r="VUN78" s="242"/>
      <c r="VUO78" s="242"/>
      <c r="VUP78" s="242"/>
      <c r="VUQ78" s="242"/>
      <c r="VUR78" s="242"/>
      <c r="VUS78" s="242"/>
      <c r="VUT78" s="242"/>
      <c r="VUU78" s="242"/>
      <c r="VUV78" s="242"/>
      <c r="VUW78" s="242"/>
      <c r="VUX78" s="242"/>
      <c r="VUY78" s="242"/>
      <c r="VUZ78" s="242"/>
      <c r="VVA78" s="242"/>
      <c r="VVB78" s="242"/>
      <c r="VVC78" s="242"/>
      <c r="VVD78" s="242"/>
      <c r="VVE78" s="242"/>
      <c r="VVF78" s="242"/>
      <c r="VVG78" s="242"/>
      <c r="VVH78" s="242"/>
      <c r="VVI78" s="242"/>
      <c r="VVJ78" s="242"/>
      <c r="VVK78" s="242"/>
      <c r="VVL78" s="242"/>
      <c r="VVM78" s="242"/>
      <c r="VVN78" s="242"/>
      <c r="VVO78" s="242"/>
      <c r="VVP78" s="242"/>
      <c r="VVQ78" s="242"/>
      <c r="VVR78" s="242"/>
      <c r="VVS78" s="242"/>
      <c r="VVT78" s="242"/>
      <c r="VVU78" s="242"/>
      <c r="VVV78" s="242"/>
      <c r="VVW78" s="242"/>
      <c r="VVX78" s="242"/>
      <c r="VVY78" s="242"/>
      <c r="VVZ78" s="242"/>
      <c r="VWA78" s="242"/>
      <c r="VWB78" s="242"/>
      <c r="VWC78" s="242"/>
      <c r="VWD78" s="242"/>
      <c r="VWE78" s="242"/>
      <c r="VWF78" s="242"/>
      <c r="VWG78" s="242"/>
      <c r="VWH78" s="242"/>
      <c r="VWI78" s="242"/>
      <c r="VWJ78" s="242"/>
      <c r="VWK78" s="242"/>
      <c r="VWL78" s="242"/>
      <c r="VWM78" s="242"/>
      <c r="VWN78" s="242"/>
      <c r="VWO78" s="242"/>
      <c r="VWP78" s="242"/>
      <c r="VWQ78" s="242"/>
      <c r="VWR78" s="242"/>
      <c r="VWS78" s="242"/>
      <c r="VWT78" s="242"/>
      <c r="VWU78" s="242"/>
      <c r="VWV78" s="242"/>
      <c r="VWW78" s="242"/>
      <c r="VWX78" s="242"/>
      <c r="VWY78" s="242"/>
      <c r="VWZ78" s="242"/>
      <c r="VXA78" s="242"/>
      <c r="VXB78" s="242"/>
      <c r="VXC78" s="242"/>
      <c r="VXD78" s="242"/>
      <c r="VXE78" s="242"/>
      <c r="VXF78" s="242"/>
      <c r="VXG78" s="242"/>
      <c r="VXH78" s="242"/>
      <c r="VXI78" s="242"/>
      <c r="VXJ78" s="242"/>
      <c r="VXK78" s="242"/>
      <c r="VXL78" s="242"/>
      <c r="VXM78" s="242"/>
      <c r="VXN78" s="242"/>
      <c r="VXO78" s="242"/>
      <c r="VXP78" s="242"/>
      <c r="VXQ78" s="242"/>
      <c r="VXR78" s="242"/>
      <c r="VXS78" s="242"/>
      <c r="VXT78" s="242"/>
      <c r="VXU78" s="242"/>
      <c r="VXV78" s="242"/>
      <c r="VXW78" s="242"/>
      <c r="VXX78" s="242"/>
      <c r="VXY78" s="242"/>
      <c r="VXZ78" s="242"/>
      <c r="VYA78" s="242"/>
      <c r="VYB78" s="242"/>
      <c r="VYC78" s="242"/>
      <c r="VYD78" s="242"/>
      <c r="VYE78" s="242"/>
      <c r="VYF78" s="242"/>
      <c r="VYG78" s="242"/>
      <c r="VYH78" s="242"/>
      <c r="VYI78" s="242"/>
      <c r="VYJ78" s="242"/>
      <c r="VYK78" s="242"/>
      <c r="VYL78" s="242"/>
      <c r="VYM78" s="242"/>
      <c r="VYN78" s="242"/>
      <c r="VYO78" s="242"/>
      <c r="VYP78" s="242"/>
      <c r="VYQ78" s="242"/>
      <c r="VYR78" s="242"/>
      <c r="VYS78" s="242"/>
      <c r="VYT78" s="242"/>
      <c r="VYU78" s="242"/>
      <c r="VYV78" s="242"/>
      <c r="VYW78" s="242"/>
      <c r="VYX78" s="242"/>
      <c r="VYY78" s="242"/>
      <c r="VYZ78" s="242"/>
      <c r="VZA78" s="242"/>
      <c r="VZB78" s="242"/>
      <c r="VZC78" s="242"/>
      <c r="VZD78" s="242"/>
      <c r="VZE78" s="242"/>
      <c r="VZF78" s="242"/>
      <c r="VZG78" s="242"/>
      <c r="VZH78" s="242"/>
      <c r="VZI78" s="242"/>
      <c r="VZJ78" s="242"/>
      <c r="VZK78" s="242"/>
      <c r="VZL78" s="242"/>
      <c r="VZM78" s="242"/>
      <c r="VZN78" s="242"/>
      <c r="VZO78" s="242"/>
      <c r="VZP78" s="242"/>
      <c r="VZQ78" s="242"/>
      <c r="VZR78" s="242"/>
      <c r="VZS78" s="242"/>
      <c r="VZT78" s="242"/>
      <c r="VZU78" s="242"/>
      <c r="VZV78" s="242"/>
      <c r="VZW78" s="242"/>
      <c r="VZX78" s="242"/>
      <c r="VZY78" s="242"/>
      <c r="VZZ78" s="242"/>
      <c r="WAA78" s="242"/>
      <c r="WAB78" s="242"/>
      <c r="WAC78" s="242"/>
      <c r="WAD78" s="242"/>
      <c r="WAE78" s="242"/>
      <c r="WAF78" s="242"/>
      <c r="WAG78" s="242"/>
      <c r="WAH78" s="242"/>
      <c r="WAI78" s="242"/>
      <c r="WAJ78" s="242"/>
      <c r="WAK78" s="242"/>
      <c r="WAL78" s="242"/>
      <c r="WAM78" s="242"/>
      <c r="WAN78" s="242"/>
      <c r="WAO78" s="242"/>
      <c r="WAP78" s="242"/>
      <c r="WAQ78" s="242"/>
      <c r="WAR78" s="242"/>
      <c r="WAS78" s="242"/>
      <c r="WAT78" s="242"/>
      <c r="WAU78" s="242"/>
      <c r="WAV78" s="242"/>
      <c r="WAW78" s="242"/>
      <c r="WAX78" s="242"/>
      <c r="WAY78" s="242"/>
      <c r="WAZ78" s="242"/>
      <c r="WBA78" s="242"/>
      <c r="WBB78" s="242"/>
      <c r="WBC78" s="242"/>
      <c r="WBD78" s="242"/>
      <c r="WBE78" s="242"/>
      <c r="WBF78" s="242"/>
      <c r="WBG78" s="242"/>
      <c r="WBH78" s="242"/>
      <c r="WBI78" s="242"/>
      <c r="WBJ78" s="242"/>
      <c r="WBK78" s="242"/>
      <c r="WBL78" s="242"/>
      <c r="WBM78" s="242"/>
      <c r="WBN78" s="242"/>
      <c r="WBO78" s="242"/>
      <c r="WBP78" s="242"/>
      <c r="WBQ78" s="242"/>
      <c r="WBR78" s="242"/>
      <c r="WBS78" s="242"/>
      <c r="WBT78" s="242"/>
      <c r="WBU78" s="242"/>
      <c r="WBV78" s="242"/>
      <c r="WBW78" s="242"/>
      <c r="WBX78" s="242"/>
      <c r="WBY78" s="242"/>
      <c r="WBZ78" s="242"/>
      <c r="WCA78" s="242"/>
      <c r="WCB78" s="242"/>
      <c r="WCC78" s="242"/>
      <c r="WCD78" s="242"/>
      <c r="WCE78" s="242"/>
      <c r="WCF78" s="242"/>
      <c r="WCG78" s="242"/>
      <c r="WCH78" s="242"/>
      <c r="WCI78" s="242"/>
      <c r="WCJ78" s="242"/>
      <c r="WCK78" s="242"/>
      <c r="WCL78" s="242"/>
      <c r="WCM78" s="242"/>
      <c r="WCN78" s="242"/>
      <c r="WCO78" s="242"/>
      <c r="WCP78" s="242"/>
      <c r="WCQ78" s="242"/>
      <c r="WCR78" s="242"/>
      <c r="WCS78" s="242"/>
      <c r="WCT78" s="242"/>
      <c r="WCU78" s="242"/>
      <c r="WCV78" s="242"/>
      <c r="WCW78" s="242"/>
      <c r="WCX78" s="242"/>
      <c r="WCY78" s="242"/>
      <c r="WCZ78" s="242"/>
      <c r="WDA78" s="242"/>
      <c r="WDB78" s="242"/>
      <c r="WDC78" s="242"/>
      <c r="WDD78" s="242"/>
      <c r="WDE78" s="242"/>
      <c r="WDF78" s="242"/>
      <c r="WDG78" s="242"/>
      <c r="WDH78" s="242"/>
      <c r="WDI78" s="242"/>
      <c r="WDJ78" s="242"/>
      <c r="WDK78" s="242"/>
      <c r="WDL78" s="242"/>
      <c r="WDM78" s="242"/>
      <c r="WDN78" s="242"/>
      <c r="WDO78" s="242"/>
      <c r="WDP78" s="242"/>
      <c r="WDQ78" s="242"/>
      <c r="WDR78" s="242"/>
      <c r="WDS78" s="242"/>
      <c r="WDT78" s="242"/>
      <c r="WDU78" s="242"/>
      <c r="WDV78" s="242"/>
      <c r="WDW78" s="242"/>
      <c r="WDX78" s="242"/>
      <c r="WDY78" s="242"/>
      <c r="WDZ78" s="242"/>
      <c r="WEA78" s="242"/>
      <c r="WEB78" s="242"/>
      <c r="WEC78" s="242"/>
      <c r="WED78" s="242"/>
      <c r="WEE78" s="242"/>
      <c r="WEF78" s="242"/>
      <c r="WEG78" s="242"/>
      <c r="WEH78" s="242"/>
      <c r="WEI78" s="242"/>
      <c r="WEJ78" s="242"/>
      <c r="WEK78" s="242"/>
      <c r="WEL78" s="242"/>
      <c r="WEM78" s="242"/>
      <c r="WEN78" s="242"/>
      <c r="WEO78" s="242"/>
      <c r="WEP78" s="242"/>
      <c r="WEQ78" s="242"/>
      <c r="WER78" s="242"/>
      <c r="WES78" s="242"/>
      <c r="WET78" s="242"/>
      <c r="WEU78" s="242"/>
      <c r="WEV78" s="242"/>
      <c r="WEW78" s="242"/>
      <c r="WEX78" s="242"/>
      <c r="WEY78" s="242"/>
      <c r="WEZ78" s="242"/>
      <c r="WFA78" s="242"/>
      <c r="WFB78" s="242"/>
      <c r="WFC78" s="242"/>
      <c r="WFD78" s="242"/>
      <c r="WFE78" s="242"/>
      <c r="WFF78" s="242"/>
      <c r="WFG78" s="242"/>
      <c r="WFH78" s="242"/>
      <c r="WFI78" s="242"/>
      <c r="WFJ78" s="242"/>
      <c r="WFK78" s="242"/>
      <c r="WFL78" s="242"/>
      <c r="WFM78" s="242"/>
      <c r="WFN78" s="242"/>
      <c r="WFO78" s="242"/>
      <c r="WFP78" s="242"/>
      <c r="WFQ78" s="242"/>
      <c r="WFR78" s="242"/>
      <c r="WFS78" s="242"/>
      <c r="WFT78" s="242"/>
      <c r="WFU78" s="242"/>
      <c r="WFV78" s="242"/>
      <c r="WFW78" s="242"/>
      <c r="WFX78" s="242"/>
      <c r="WFY78" s="242"/>
      <c r="WFZ78" s="242"/>
      <c r="WGA78" s="242"/>
      <c r="WGB78" s="242"/>
      <c r="WGC78" s="242"/>
      <c r="WGD78" s="242"/>
      <c r="WGE78" s="242"/>
      <c r="WGF78" s="242"/>
      <c r="WGG78" s="242"/>
      <c r="WGH78" s="242"/>
      <c r="WGI78" s="242"/>
      <c r="WGJ78" s="242"/>
      <c r="WGK78" s="242"/>
      <c r="WGL78" s="242"/>
      <c r="WGM78" s="242"/>
      <c r="WGN78" s="242"/>
      <c r="WGO78" s="242"/>
      <c r="WGP78" s="242"/>
      <c r="WGQ78" s="242"/>
      <c r="WGR78" s="242"/>
      <c r="WGS78" s="242"/>
      <c r="WGT78" s="242"/>
      <c r="WGU78" s="242"/>
      <c r="WGV78" s="242"/>
      <c r="WGW78" s="242"/>
      <c r="WGX78" s="242"/>
      <c r="WGY78" s="242"/>
      <c r="WGZ78" s="242"/>
      <c r="WHA78" s="242"/>
      <c r="WHB78" s="242"/>
      <c r="WHC78" s="242"/>
      <c r="WHD78" s="242"/>
      <c r="WHE78" s="242"/>
      <c r="WHF78" s="242"/>
      <c r="WHG78" s="242"/>
      <c r="WHH78" s="242"/>
      <c r="WHI78" s="242"/>
      <c r="WHJ78" s="242"/>
      <c r="WHK78" s="242"/>
      <c r="WHL78" s="242"/>
      <c r="WHM78" s="242"/>
      <c r="WHN78" s="242"/>
      <c r="WHO78" s="242"/>
      <c r="WHP78" s="242"/>
      <c r="WHQ78" s="242"/>
      <c r="WHR78" s="242"/>
      <c r="WHS78" s="242"/>
      <c r="WHT78" s="242"/>
      <c r="WHU78" s="242"/>
      <c r="WHV78" s="242"/>
      <c r="WHW78" s="242"/>
      <c r="WHX78" s="242"/>
      <c r="WHY78" s="242"/>
      <c r="WHZ78" s="242"/>
      <c r="WIA78" s="242"/>
      <c r="WIB78" s="242"/>
      <c r="WIC78" s="242"/>
      <c r="WID78" s="242"/>
      <c r="WIE78" s="242"/>
      <c r="WIF78" s="242"/>
      <c r="WIG78" s="242"/>
      <c r="WIH78" s="242"/>
      <c r="WII78" s="242"/>
      <c r="WIJ78" s="242"/>
      <c r="WIK78" s="242"/>
      <c r="WIL78" s="242"/>
      <c r="WIM78" s="242"/>
      <c r="WIN78" s="242"/>
      <c r="WIO78" s="242"/>
      <c r="WIP78" s="242"/>
      <c r="WIQ78" s="242"/>
      <c r="WIR78" s="242"/>
      <c r="WIS78" s="242"/>
      <c r="WIT78" s="242"/>
      <c r="WIU78" s="242"/>
      <c r="WIV78" s="242"/>
      <c r="WIW78" s="242"/>
      <c r="WIX78" s="242"/>
      <c r="WIY78" s="242"/>
      <c r="WIZ78" s="242"/>
      <c r="WJA78" s="242"/>
      <c r="WJB78" s="242"/>
      <c r="WJC78" s="242"/>
      <c r="WJD78" s="242"/>
      <c r="WJE78" s="242"/>
      <c r="WJF78" s="242"/>
      <c r="WJG78" s="242"/>
      <c r="WJH78" s="242"/>
      <c r="WJI78" s="242"/>
      <c r="WJJ78" s="242"/>
      <c r="WJK78" s="242"/>
      <c r="WJL78" s="242"/>
      <c r="WJM78" s="242"/>
      <c r="WJN78" s="242"/>
      <c r="WJO78" s="242"/>
      <c r="WJP78" s="242"/>
      <c r="WJQ78" s="242"/>
      <c r="WJR78" s="242"/>
      <c r="WJS78" s="242"/>
      <c r="WJT78" s="242"/>
      <c r="WJU78" s="242"/>
      <c r="WJV78" s="242"/>
      <c r="WJW78" s="242"/>
      <c r="WJX78" s="242"/>
      <c r="WJY78" s="242"/>
      <c r="WJZ78" s="242"/>
      <c r="WKA78" s="242"/>
      <c r="WKB78" s="242"/>
      <c r="WKC78" s="242"/>
      <c r="WKD78" s="242"/>
      <c r="WKE78" s="242"/>
      <c r="WKF78" s="242"/>
      <c r="WKG78" s="242"/>
      <c r="WKH78" s="242"/>
      <c r="WKI78" s="242"/>
      <c r="WKJ78" s="242"/>
      <c r="WKK78" s="242"/>
      <c r="WKL78" s="242"/>
      <c r="WKM78" s="242"/>
      <c r="WKN78" s="242"/>
      <c r="WKO78" s="242"/>
      <c r="WKP78" s="242"/>
      <c r="WKQ78" s="242"/>
      <c r="WKR78" s="242"/>
      <c r="WKS78" s="242"/>
      <c r="WKT78" s="242"/>
      <c r="WKU78" s="242"/>
      <c r="WKV78" s="242"/>
      <c r="WKW78" s="242"/>
      <c r="WKX78" s="242"/>
      <c r="WKY78" s="242"/>
      <c r="WKZ78" s="242"/>
      <c r="WLA78" s="242"/>
      <c r="WLB78" s="242"/>
      <c r="WLC78" s="242"/>
      <c r="WLD78" s="242"/>
      <c r="WLE78" s="242"/>
      <c r="WLF78" s="242"/>
      <c r="WLG78" s="242"/>
      <c r="WLH78" s="242"/>
      <c r="WLI78" s="242"/>
      <c r="WLJ78" s="242"/>
      <c r="WLK78" s="242"/>
      <c r="WLL78" s="242"/>
      <c r="WLM78" s="242"/>
      <c r="WLN78" s="242"/>
      <c r="WLO78" s="242"/>
      <c r="WLP78" s="242"/>
      <c r="WLQ78" s="242"/>
      <c r="WLR78" s="242"/>
      <c r="WLS78" s="242"/>
      <c r="WLT78" s="242"/>
      <c r="WLU78" s="242"/>
      <c r="WLV78" s="242"/>
      <c r="WLW78" s="242"/>
      <c r="WLX78" s="242"/>
      <c r="WLY78" s="242"/>
      <c r="WLZ78" s="242"/>
      <c r="WMA78" s="242"/>
      <c r="WMB78" s="242"/>
      <c r="WMC78" s="242"/>
      <c r="WMD78" s="242"/>
      <c r="WME78" s="242"/>
      <c r="WMF78" s="242"/>
      <c r="WMG78" s="242"/>
      <c r="WMH78" s="242"/>
      <c r="WMI78" s="242"/>
      <c r="WMJ78" s="242"/>
      <c r="WMK78" s="242"/>
      <c r="WML78" s="242"/>
      <c r="WMM78" s="242"/>
      <c r="WMN78" s="242"/>
      <c r="WMO78" s="242"/>
      <c r="WMP78" s="242"/>
      <c r="WMQ78" s="242"/>
      <c r="WMR78" s="242"/>
      <c r="WMS78" s="242"/>
      <c r="WMT78" s="242"/>
      <c r="WMU78" s="242"/>
      <c r="WMV78" s="242"/>
      <c r="WMW78" s="242"/>
      <c r="WMX78" s="242"/>
      <c r="WMY78" s="242"/>
      <c r="WMZ78" s="242"/>
      <c r="WNA78" s="242"/>
      <c r="WNB78" s="242"/>
      <c r="WNC78" s="242"/>
      <c r="WND78" s="242"/>
      <c r="WNE78" s="242"/>
      <c r="WNF78" s="242"/>
      <c r="WNG78" s="242"/>
      <c r="WNH78" s="242"/>
      <c r="WNI78" s="242"/>
      <c r="WNJ78" s="242"/>
      <c r="WNK78" s="242"/>
      <c r="WNL78" s="242"/>
      <c r="WNM78" s="242"/>
      <c r="WNN78" s="242"/>
      <c r="WNO78" s="242"/>
      <c r="WNP78" s="242"/>
      <c r="WNQ78" s="242"/>
      <c r="WNR78" s="242"/>
      <c r="WNS78" s="242"/>
      <c r="WNT78" s="242"/>
      <c r="WNU78" s="242"/>
      <c r="WNV78" s="242"/>
      <c r="WNW78" s="242"/>
      <c r="WNX78" s="242"/>
      <c r="WNY78" s="242"/>
      <c r="WNZ78" s="242"/>
      <c r="WOA78" s="242"/>
      <c r="WOB78" s="242"/>
      <c r="WOC78" s="242"/>
      <c r="WOD78" s="242"/>
      <c r="WOE78" s="242"/>
      <c r="WOF78" s="242"/>
      <c r="WOG78" s="242"/>
      <c r="WOH78" s="242"/>
      <c r="WOI78" s="242"/>
      <c r="WOJ78" s="242"/>
      <c r="WOK78" s="242"/>
      <c r="WOL78" s="242"/>
      <c r="WOM78" s="242"/>
      <c r="WON78" s="242"/>
      <c r="WOO78" s="242"/>
      <c r="WOP78" s="242"/>
      <c r="WOQ78" s="242"/>
      <c r="WOR78" s="242"/>
      <c r="WOS78" s="242"/>
      <c r="WOT78" s="242"/>
      <c r="WOU78" s="242"/>
      <c r="WOV78" s="242"/>
      <c r="WOW78" s="242"/>
      <c r="WOX78" s="242"/>
      <c r="WOY78" s="242"/>
      <c r="WOZ78" s="242"/>
      <c r="WPA78" s="242"/>
      <c r="WPB78" s="242"/>
      <c r="WPC78" s="242"/>
      <c r="WPD78" s="242"/>
      <c r="WPE78" s="242"/>
      <c r="WPF78" s="242"/>
      <c r="WPG78" s="242"/>
      <c r="WPH78" s="242"/>
      <c r="WPI78" s="242"/>
      <c r="WPJ78" s="242"/>
      <c r="WPK78" s="242"/>
      <c r="WPL78" s="242"/>
      <c r="WPM78" s="242"/>
      <c r="WPN78" s="242"/>
      <c r="WPO78" s="242"/>
      <c r="WPP78" s="242"/>
      <c r="WPQ78" s="242"/>
      <c r="WPR78" s="242"/>
      <c r="WPS78" s="242"/>
      <c r="WPT78" s="242"/>
      <c r="WPU78" s="242"/>
      <c r="WPV78" s="242"/>
      <c r="WPW78" s="242"/>
      <c r="WPX78" s="242"/>
      <c r="WPY78" s="242"/>
      <c r="WPZ78" s="242"/>
      <c r="WQA78" s="242"/>
      <c r="WQB78" s="242"/>
      <c r="WQC78" s="242"/>
      <c r="WQD78" s="242"/>
      <c r="WQE78" s="242"/>
      <c r="WQF78" s="242"/>
      <c r="WQG78" s="242"/>
      <c r="WQH78" s="242"/>
      <c r="WQI78" s="242"/>
      <c r="WQJ78" s="242"/>
      <c r="WQK78" s="242"/>
      <c r="WQL78" s="242"/>
      <c r="WQM78" s="242"/>
      <c r="WQN78" s="242"/>
      <c r="WQO78" s="242"/>
      <c r="WQP78" s="242"/>
      <c r="WQQ78" s="242"/>
      <c r="WQR78" s="242"/>
      <c r="WQS78" s="242"/>
      <c r="WQT78" s="242"/>
      <c r="WQU78" s="242"/>
      <c r="WQV78" s="242"/>
      <c r="WQW78" s="242"/>
      <c r="WQX78" s="242"/>
      <c r="WQY78" s="242"/>
      <c r="WQZ78" s="242"/>
      <c r="WRA78" s="242"/>
      <c r="WRB78" s="242"/>
      <c r="WRC78" s="242"/>
      <c r="WRD78" s="242"/>
      <c r="WRE78" s="242"/>
      <c r="WRF78" s="242"/>
      <c r="WRG78" s="242"/>
      <c r="WRH78" s="242"/>
      <c r="WRI78" s="242"/>
      <c r="WRJ78" s="242"/>
      <c r="WRK78" s="242"/>
      <c r="WRL78" s="242"/>
      <c r="WRM78" s="242"/>
      <c r="WRN78" s="242"/>
      <c r="WRO78" s="242"/>
      <c r="WRP78" s="242"/>
      <c r="WRQ78" s="242"/>
      <c r="WRR78" s="242"/>
      <c r="WRS78" s="242"/>
      <c r="WRT78" s="242"/>
      <c r="WRU78" s="242"/>
      <c r="WRV78" s="242"/>
      <c r="WRW78" s="242"/>
      <c r="WRX78" s="242"/>
      <c r="WRY78" s="242"/>
      <c r="WRZ78" s="242"/>
      <c r="WSA78" s="242"/>
      <c r="WSB78" s="242"/>
      <c r="WSC78" s="242"/>
      <c r="WSD78" s="242"/>
      <c r="WSE78" s="242"/>
      <c r="WSF78" s="242"/>
      <c r="WSG78" s="242"/>
      <c r="WSH78" s="242"/>
      <c r="WSI78" s="242"/>
      <c r="WSJ78" s="242"/>
      <c r="WSK78" s="242"/>
      <c r="WSL78" s="242"/>
      <c r="WSM78" s="242"/>
      <c r="WSN78" s="242"/>
      <c r="WSO78" s="242"/>
      <c r="WSP78" s="242"/>
      <c r="WSQ78" s="242"/>
      <c r="WSR78" s="242"/>
      <c r="WSS78" s="242"/>
      <c r="WST78" s="242"/>
      <c r="WSU78" s="242"/>
      <c r="WSV78" s="242"/>
      <c r="WSW78" s="242"/>
      <c r="WSX78" s="242"/>
      <c r="WSY78" s="242"/>
      <c r="WSZ78" s="242"/>
      <c r="WTA78" s="242"/>
      <c r="WTB78" s="242"/>
      <c r="WTC78" s="242"/>
      <c r="WTD78" s="242"/>
      <c r="WTE78" s="242"/>
      <c r="WTF78" s="242"/>
      <c r="WTG78" s="242"/>
      <c r="WTH78" s="242"/>
      <c r="WTI78" s="242"/>
      <c r="WTJ78" s="242"/>
      <c r="WTK78" s="242"/>
      <c r="WTL78" s="242"/>
      <c r="WTM78" s="242"/>
      <c r="WTN78" s="242"/>
      <c r="WTO78" s="242"/>
      <c r="WTP78" s="242"/>
      <c r="WTQ78" s="242"/>
      <c r="WTR78" s="242"/>
      <c r="WTS78" s="242"/>
      <c r="WTT78" s="242"/>
      <c r="WTU78" s="242"/>
      <c r="WTV78" s="242"/>
      <c r="WTW78" s="242"/>
      <c r="WTX78" s="242"/>
      <c r="WTY78" s="242"/>
      <c r="WTZ78" s="242"/>
      <c r="WUA78" s="242"/>
      <c r="WUB78" s="242"/>
      <c r="WUC78" s="242"/>
      <c r="WUD78" s="242"/>
      <c r="WUE78" s="242"/>
      <c r="WUF78" s="242"/>
      <c r="WUG78" s="242"/>
      <c r="WUH78" s="242"/>
      <c r="WUI78" s="242"/>
      <c r="WUJ78" s="242"/>
      <c r="WUK78" s="242"/>
      <c r="WUL78" s="242"/>
      <c r="WUM78" s="242"/>
      <c r="WUN78" s="242"/>
      <c r="WUO78" s="242"/>
      <c r="WUP78" s="242"/>
      <c r="WUQ78" s="242"/>
      <c r="WUR78" s="242"/>
      <c r="WUS78" s="242"/>
      <c r="WUT78" s="242"/>
      <c r="WUU78" s="242"/>
      <c r="WUV78" s="242"/>
      <c r="WUW78" s="242"/>
      <c r="WUX78" s="242"/>
      <c r="WUY78" s="242"/>
      <c r="WUZ78" s="242"/>
      <c r="WVA78" s="242"/>
      <c r="WVB78" s="242"/>
      <c r="WVC78" s="242"/>
      <c r="WVD78" s="242"/>
      <c r="WVE78" s="242"/>
      <c r="WVF78" s="242"/>
      <c r="WVG78" s="242"/>
      <c r="WVH78" s="242"/>
      <c r="WVI78" s="242"/>
      <c r="WVJ78" s="242"/>
      <c r="WVK78" s="242"/>
      <c r="WVL78" s="242"/>
      <c r="WVM78" s="242"/>
      <c r="WVN78" s="242"/>
      <c r="WVO78" s="242"/>
      <c r="WVP78" s="242"/>
      <c r="WVQ78" s="242"/>
      <c r="WVR78" s="242"/>
      <c r="WVS78" s="242"/>
      <c r="WVT78" s="242"/>
      <c r="WVU78" s="242"/>
      <c r="WVV78" s="242"/>
      <c r="WVW78" s="242"/>
      <c r="WVX78" s="242"/>
      <c r="WVY78" s="242"/>
      <c r="WVZ78" s="242"/>
      <c r="WWA78" s="242"/>
      <c r="WWB78" s="242"/>
      <c r="WWC78" s="242"/>
      <c r="WWD78" s="242"/>
      <c r="WWE78" s="242"/>
      <c r="WWF78" s="242"/>
      <c r="WWG78" s="242"/>
      <c r="WWH78" s="242"/>
      <c r="WWI78" s="242"/>
      <c r="WWJ78" s="242"/>
      <c r="WWK78" s="242"/>
      <c r="WWL78" s="242"/>
      <c r="WWM78" s="242"/>
      <c r="WWN78" s="242"/>
      <c r="WWO78" s="242"/>
      <c r="WWP78" s="242"/>
      <c r="WWQ78" s="242"/>
      <c r="WWR78" s="242"/>
      <c r="WWS78" s="242"/>
      <c r="WWT78" s="242"/>
      <c r="WWU78" s="242"/>
      <c r="WWV78" s="242"/>
      <c r="WWW78" s="242"/>
      <c r="WWX78" s="242"/>
      <c r="WWY78" s="242"/>
      <c r="WWZ78" s="242"/>
      <c r="WXA78" s="242"/>
      <c r="WXB78" s="242"/>
      <c r="WXC78" s="242"/>
      <c r="WXD78" s="242"/>
      <c r="WXE78" s="242"/>
      <c r="WXF78" s="242"/>
      <c r="WXG78" s="242"/>
      <c r="WXH78" s="242"/>
      <c r="WXI78" s="242"/>
      <c r="WXJ78" s="242"/>
      <c r="WXK78" s="242"/>
      <c r="WXL78" s="242"/>
      <c r="WXM78" s="242"/>
      <c r="WXN78" s="242"/>
      <c r="WXO78" s="242"/>
      <c r="WXP78" s="242"/>
      <c r="WXQ78" s="242"/>
      <c r="WXR78" s="242"/>
      <c r="WXS78" s="242"/>
      <c r="WXT78" s="242"/>
      <c r="WXU78" s="242"/>
      <c r="WXV78" s="242"/>
      <c r="WXW78" s="242"/>
      <c r="WXX78" s="242"/>
      <c r="WXY78" s="242"/>
      <c r="WXZ78" s="242"/>
      <c r="WYA78" s="242"/>
      <c r="WYB78" s="242"/>
      <c r="WYC78" s="242"/>
      <c r="WYD78" s="242"/>
      <c r="WYE78" s="242"/>
      <c r="WYF78" s="242"/>
      <c r="WYG78" s="242"/>
      <c r="WYH78" s="242"/>
      <c r="WYI78" s="242"/>
      <c r="WYJ78" s="242"/>
      <c r="WYK78" s="242"/>
      <c r="WYL78" s="242"/>
      <c r="WYM78" s="242"/>
      <c r="WYN78" s="242"/>
      <c r="WYO78" s="242"/>
      <c r="WYP78" s="242"/>
      <c r="WYQ78" s="242"/>
      <c r="WYR78" s="242"/>
      <c r="WYS78" s="242"/>
      <c r="WYT78" s="242"/>
      <c r="WYU78" s="242"/>
      <c r="WYV78" s="242"/>
      <c r="WYW78" s="242"/>
      <c r="WYX78" s="242"/>
      <c r="WYY78" s="242"/>
      <c r="WYZ78" s="242"/>
      <c r="WZA78" s="242"/>
      <c r="WZB78" s="242"/>
      <c r="WZC78" s="242"/>
      <c r="WZD78" s="242"/>
      <c r="WZE78" s="242"/>
      <c r="WZF78" s="242"/>
      <c r="WZG78" s="242"/>
      <c r="WZH78" s="242"/>
      <c r="WZI78" s="242"/>
      <c r="WZJ78" s="242"/>
      <c r="WZK78" s="242"/>
      <c r="WZL78" s="242"/>
      <c r="WZM78" s="242"/>
      <c r="WZN78" s="242"/>
      <c r="WZO78" s="242"/>
      <c r="WZP78" s="242"/>
      <c r="WZQ78" s="242"/>
      <c r="WZR78" s="242"/>
      <c r="WZS78" s="242"/>
      <c r="WZT78" s="242"/>
      <c r="WZU78" s="242"/>
      <c r="WZV78" s="242"/>
      <c r="WZW78" s="242"/>
      <c r="WZX78" s="242"/>
      <c r="WZY78" s="242"/>
      <c r="WZZ78" s="242"/>
      <c r="XAA78" s="242"/>
      <c r="XAB78" s="242"/>
      <c r="XAC78" s="242"/>
      <c r="XAD78" s="242"/>
      <c r="XAE78" s="242"/>
      <c r="XAF78" s="242"/>
      <c r="XAG78" s="242"/>
      <c r="XAH78" s="242"/>
      <c r="XAI78" s="242"/>
      <c r="XAJ78" s="242"/>
      <c r="XAK78" s="242"/>
      <c r="XAL78" s="242"/>
      <c r="XAM78" s="242"/>
      <c r="XAN78" s="242"/>
      <c r="XAO78" s="242"/>
      <c r="XAP78" s="242"/>
      <c r="XAQ78" s="242"/>
      <c r="XAR78" s="242"/>
      <c r="XAS78" s="242"/>
      <c r="XAT78" s="242"/>
      <c r="XAU78" s="242"/>
      <c r="XAV78" s="242"/>
      <c r="XAW78" s="242"/>
      <c r="XAX78" s="242"/>
      <c r="XAY78" s="242"/>
      <c r="XAZ78" s="242"/>
      <c r="XBA78" s="242"/>
      <c r="XBB78" s="242"/>
      <c r="XBC78" s="242"/>
      <c r="XBD78" s="242"/>
      <c r="XBE78" s="242"/>
      <c r="XBF78" s="242"/>
      <c r="XBG78" s="242"/>
      <c r="XBH78" s="242"/>
      <c r="XBI78" s="242"/>
      <c r="XBJ78" s="242"/>
      <c r="XBK78" s="242"/>
      <c r="XBL78" s="242"/>
      <c r="XBM78" s="242"/>
      <c r="XBN78" s="242"/>
      <c r="XBO78" s="242"/>
      <c r="XBP78" s="242"/>
      <c r="XBQ78" s="242"/>
      <c r="XBR78" s="242"/>
      <c r="XBS78" s="242"/>
      <c r="XBT78" s="242"/>
      <c r="XBU78" s="242"/>
      <c r="XBV78" s="242"/>
      <c r="XBW78" s="242"/>
      <c r="XBX78" s="242"/>
      <c r="XBY78" s="242"/>
      <c r="XBZ78" s="242"/>
      <c r="XCA78" s="242"/>
      <c r="XCB78" s="242"/>
      <c r="XCC78" s="242"/>
      <c r="XCD78" s="242"/>
      <c r="XCE78" s="242"/>
      <c r="XCF78" s="242"/>
      <c r="XCG78" s="242"/>
      <c r="XCH78" s="242"/>
      <c r="XCI78" s="242"/>
      <c r="XCJ78" s="242"/>
      <c r="XCK78" s="242"/>
      <c r="XCL78" s="242"/>
      <c r="XCM78" s="242"/>
      <c r="XCN78" s="242"/>
      <c r="XCO78" s="242"/>
      <c r="XCP78" s="242"/>
      <c r="XCQ78" s="242"/>
      <c r="XCR78" s="242"/>
      <c r="XCS78" s="242"/>
      <c r="XCT78" s="242"/>
      <c r="XCU78" s="242"/>
      <c r="XCV78" s="242"/>
      <c r="XCW78" s="242"/>
      <c r="XCX78" s="242"/>
      <c r="XCY78" s="242"/>
      <c r="XCZ78" s="242"/>
      <c r="XDA78" s="242"/>
      <c r="XDB78" s="242"/>
      <c r="XDC78" s="242"/>
      <c r="XDD78" s="242"/>
      <c r="XDE78" s="242"/>
      <c r="XDF78" s="242"/>
      <c r="XDG78" s="242"/>
      <c r="XDH78" s="242"/>
      <c r="XDI78" s="242"/>
      <c r="XDJ78" s="242"/>
      <c r="XDK78" s="242"/>
      <c r="XDL78" s="242"/>
      <c r="XDM78" s="242"/>
      <c r="XDN78" s="242"/>
      <c r="XDO78" s="242"/>
      <c r="XDP78" s="242"/>
      <c r="XDQ78" s="242"/>
      <c r="XDR78" s="242"/>
    </row>
    <row r="79" spans="1:16346" s="250" customFormat="1" ht="18" x14ac:dyDescent="0.35">
      <c r="A79" s="239"/>
      <c r="C79" s="20"/>
      <c r="D79" s="20"/>
      <c r="E79" s="20"/>
      <c r="G79" s="243"/>
      <c r="H79" s="239"/>
      <c r="I79" s="242"/>
      <c r="J79" s="242"/>
      <c r="K79" s="242"/>
      <c r="L79" s="242"/>
      <c r="M79" s="242"/>
      <c r="N79" s="242"/>
      <c r="O79" s="242"/>
      <c r="P79" s="242"/>
      <c r="Q79" s="242"/>
      <c r="R79" s="242"/>
      <c r="S79" s="242"/>
      <c r="T79" s="242"/>
      <c r="U79" s="242"/>
      <c r="V79" s="242"/>
      <c r="W79" s="242"/>
      <c r="X79" s="242"/>
      <c r="Y79" s="242"/>
      <c r="Z79" s="242"/>
      <c r="AA79" s="242"/>
      <c r="AB79" s="242"/>
      <c r="AC79" s="242"/>
      <c r="AD79" s="242"/>
      <c r="AE79" s="242"/>
      <c r="AF79" s="242"/>
      <c r="AG79" s="242"/>
      <c r="AH79" s="242"/>
      <c r="AI79" s="242"/>
      <c r="AJ79" s="242"/>
      <c r="AK79" s="242"/>
      <c r="AL79" s="242"/>
      <c r="AM79" s="242"/>
      <c r="AN79" s="242"/>
      <c r="AO79" s="242"/>
      <c r="AP79" s="242"/>
      <c r="AQ79" s="242"/>
      <c r="AR79" s="242"/>
      <c r="AS79" s="242"/>
      <c r="AT79" s="242"/>
      <c r="AU79" s="242"/>
      <c r="AV79" s="242"/>
      <c r="AW79" s="242"/>
      <c r="AX79" s="242"/>
      <c r="AY79" s="242"/>
      <c r="AZ79" s="242"/>
      <c r="BA79" s="242"/>
      <c r="BB79" s="242"/>
      <c r="BC79" s="242"/>
      <c r="BD79" s="242"/>
      <c r="BE79" s="242"/>
      <c r="BF79" s="242"/>
      <c r="BG79" s="242"/>
      <c r="BH79" s="242"/>
      <c r="BI79" s="242"/>
      <c r="BJ79" s="242"/>
      <c r="BK79" s="242"/>
      <c r="BL79" s="242"/>
      <c r="BM79" s="242"/>
      <c r="BN79" s="242"/>
      <c r="BO79" s="242"/>
      <c r="BP79" s="242"/>
      <c r="BQ79" s="242"/>
      <c r="BR79" s="242"/>
      <c r="BS79" s="242"/>
      <c r="BT79" s="242"/>
      <c r="BU79" s="242"/>
      <c r="BV79" s="242"/>
      <c r="BW79" s="242"/>
      <c r="BX79" s="242"/>
      <c r="BY79" s="242"/>
      <c r="BZ79" s="242"/>
      <c r="CA79" s="242"/>
      <c r="CB79" s="242"/>
      <c r="CC79" s="242"/>
      <c r="CD79" s="242"/>
      <c r="CE79" s="242"/>
      <c r="CF79" s="242"/>
      <c r="CG79" s="242"/>
      <c r="CH79" s="242"/>
      <c r="CI79" s="242"/>
      <c r="CJ79" s="242"/>
      <c r="CK79" s="242"/>
      <c r="CL79" s="242"/>
      <c r="CM79" s="242"/>
      <c r="CN79" s="242"/>
      <c r="CO79" s="242"/>
      <c r="CP79" s="242"/>
      <c r="CQ79" s="242"/>
      <c r="CR79" s="242"/>
      <c r="CS79" s="242"/>
      <c r="CT79" s="242"/>
      <c r="CU79" s="242"/>
      <c r="CV79" s="242"/>
      <c r="CW79" s="242"/>
      <c r="CX79" s="242"/>
      <c r="CY79" s="242"/>
      <c r="CZ79" s="242"/>
      <c r="DA79" s="242"/>
      <c r="DB79" s="242"/>
      <c r="DC79" s="242"/>
      <c r="DD79" s="242"/>
      <c r="DE79" s="242"/>
      <c r="DF79" s="242"/>
      <c r="DG79" s="242"/>
      <c r="DH79" s="242"/>
      <c r="DI79" s="242"/>
      <c r="DJ79" s="242"/>
      <c r="DK79" s="242"/>
      <c r="DL79" s="242"/>
      <c r="DM79" s="242"/>
      <c r="DN79" s="242"/>
      <c r="DO79" s="242"/>
      <c r="DP79" s="242"/>
      <c r="DQ79" s="242"/>
      <c r="DR79" s="242"/>
      <c r="DS79" s="242"/>
      <c r="DT79" s="242"/>
      <c r="DU79" s="242"/>
      <c r="DV79" s="242"/>
      <c r="DW79" s="242"/>
      <c r="DX79" s="242"/>
      <c r="DY79" s="242"/>
      <c r="DZ79" s="242"/>
      <c r="EA79" s="242"/>
      <c r="EB79" s="242"/>
      <c r="EC79" s="242"/>
      <c r="ED79" s="242"/>
      <c r="EE79" s="242"/>
      <c r="EF79" s="242"/>
      <c r="EG79" s="242"/>
      <c r="EH79" s="242"/>
      <c r="EI79" s="242"/>
      <c r="EJ79" s="242"/>
      <c r="EK79" s="242"/>
      <c r="EL79" s="242"/>
      <c r="EM79" s="242"/>
      <c r="EN79" s="242"/>
      <c r="EO79" s="242"/>
      <c r="EP79" s="242"/>
      <c r="EQ79" s="242"/>
      <c r="ER79" s="242"/>
      <c r="ES79" s="242"/>
      <c r="ET79" s="242"/>
      <c r="EU79" s="242"/>
      <c r="EV79" s="242"/>
      <c r="EW79" s="242"/>
      <c r="EX79" s="242"/>
      <c r="EY79" s="242"/>
      <c r="EZ79" s="242"/>
      <c r="FA79" s="242"/>
      <c r="FB79" s="242"/>
      <c r="FC79" s="242"/>
      <c r="FD79" s="242"/>
      <c r="FE79" s="242"/>
      <c r="FF79" s="242"/>
      <c r="FG79" s="242"/>
      <c r="FH79" s="242"/>
      <c r="FI79" s="242"/>
      <c r="FJ79" s="242"/>
      <c r="FK79" s="242"/>
      <c r="FL79" s="242"/>
      <c r="FM79" s="242"/>
      <c r="FN79" s="242"/>
      <c r="FO79" s="242"/>
      <c r="FP79" s="242"/>
      <c r="FQ79" s="242"/>
      <c r="FR79" s="242"/>
      <c r="FS79" s="242"/>
      <c r="FT79" s="242"/>
      <c r="FU79" s="242"/>
      <c r="FV79" s="242"/>
      <c r="FW79" s="242"/>
      <c r="FX79" s="242"/>
      <c r="FY79" s="242"/>
      <c r="FZ79" s="242"/>
      <c r="GA79" s="242"/>
      <c r="GB79" s="242"/>
      <c r="GC79" s="242"/>
      <c r="GD79" s="242"/>
      <c r="GE79" s="242"/>
      <c r="GF79" s="242"/>
      <c r="GG79" s="242"/>
      <c r="GH79" s="242"/>
      <c r="GI79" s="242"/>
      <c r="GJ79" s="242"/>
      <c r="GK79" s="242"/>
      <c r="GL79" s="242"/>
      <c r="GM79" s="242"/>
      <c r="GN79" s="242"/>
      <c r="GO79" s="242"/>
      <c r="GP79" s="242"/>
      <c r="GQ79" s="242"/>
      <c r="GR79" s="242"/>
      <c r="GS79" s="242"/>
      <c r="GT79" s="242"/>
      <c r="GU79" s="242"/>
      <c r="GV79" s="242"/>
      <c r="GW79" s="242"/>
      <c r="GX79" s="242"/>
      <c r="GY79" s="242"/>
      <c r="GZ79" s="242"/>
      <c r="HA79" s="242"/>
      <c r="HB79" s="242"/>
      <c r="HC79" s="242"/>
      <c r="HD79" s="242"/>
      <c r="HE79" s="242"/>
      <c r="HF79" s="242"/>
      <c r="HG79" s="242"/>
      <c r="HH79" s="242"/>
      <c r="HI79" s="242"/>
      <c r="HJ79" s="242"/>
      <c r="HK79" s="242"/>
      <c r="HL79" s="242"/>
      <c r="HM79" s="242"/>
      <c r="HN79" s="242"/>
      <c r="HO79" s="242"/>
      <c r="HP79" s="242"/>
      <c r="HQ79" s="242"/>
      <c r="HR79" s="242"/>
      <c r="HS79" s="242"/>
      <c r="HT79" s="242"/>
      <c r="HU79" s="242"/>
      <c r="HV79" s="242"/>
      <c r="HW79" s="242"/>
      <c r="HX79" s="242"/>
      <c r="HY79" s="242"/>
      <c r="HZ79" s="242"/>
      <c r="IA79" s="242"/>
      <c r="IB79" s="242"/>
      <c r="IC79" s="242"/>
      <c r="ID79" s="242"/>
      <c r="IE79" s="242"/>
      <c r="IF79" s="242"/>
      <c r="IG79" s="242"/>
      <c r="IH79" s="242"/>
      <c r="II79" s="242"/>
      <c r="IJ79" s="242"/>
      <c r="IK79" s="242"/>
      <c r="IL79" s="242"/>
      <c r="IM79" s="242"/>
      <c r="IN79" s="242"/>
      <c r="IO79" s="242"/>
      <c r="IP79" s="242"/>
      <c r="IQ79" s="242"/>
      <c r="IR79" s="242"/>
      <c r="IS79" s="242"/>
      <c r="IT79" s="242"/>
      <c r="IU79" s="242"/>
      <c r="IV79" s="242"/>
      <c r="IW79" s="242"/>
      <c r="IX79" s="242"/>
      <c r="IY79" s="242"/>
      <c r="IZ79" s="242"/>
      <c r="JA79" s="242"/>
      <c r="JB79" s="242"/>
      <c r="JC79" s="242"/>
      <c r="JD79" s="242"/>
      <c r="JE79" s="242"/>
      <c r="JF79" s="242"/>
      <c r="JG79" s="242"/>
      <c r="JH79" s="242"/>
      <c r="JI79" s="242"/>
      <c r="JJ79" s="242"/>
      <c r="JK79" s="242"/>
      <c r="JL79" s="242"/>
      <c r="JM79" s="242"/>
      <c r="JN79" s="242"/>
      <c r="JO79" s="242"/>
      <c r="JP79" s="242"/>
      <c r="JQ79" s="242"/>
      <c r="JR79" s="242"/>
      <c r="JS79" s="242"/>
      <c r="JT79" s="242"/>
      <c r="JU79" s="242"/>
      <c r="JV79" s="242"/>
      <c r="JW79" s="242"/>
      <c r="JX79" s="242"/>
      <c r="JY79" s="242"/>
      <c r="JZ79" s="242"/>
      <c r="KA79" s="242"/>
      <c r="KB79" s="242"/>
      <c r="KC79" s="242"/>
      <c r="KD79" s="242"/>
      <c r="KE79" s="242"/>
      <c r="KF79" s="242"/>
      <c r="KG79" s="242"/>
      <c r="KH79" s="242"/>
      <c r="KI79" s="242"/>
      <c r="KJ79" s="242"/>
      <c r="KK79" s="242"/>
      <c r="KL79" s="242"/>
      <c r="KM79" s="242"/>
      <c r="KN79" s="242"/>
      <c r="KO79" s="242"/>
      <c r="KP79" s="242"/>
      <c r="KQ79" s="242"/>
      <c r="KR79" s="242"/>
      <c r="KS79" s="242"/>
      <c r="KT79" s="242"/>
      <c r="KU79" s="242"/>
      <c r="KV79" s="242"/>
      <c r="KW79" s="242"/>
      <c r="KX79" s="242"/>
      <c r="KY79" s="242"/>
      <c r="KZ79" s="242"/>
      <c r="LA79" s="242"/>
      <c r="LB79" s="242"/>
      <c r="LC79" s="242"/>
      <c r="LD79" s="242"/>
      <c r="LE79" s="242"/>
      <c r="LF79" s="242"/>
      <c r="LG79" s="242"/>
      <c r="LH79" s="242"/>
      <c r="LI79" s="242"/>
      <c r="LJ79" s="242"/>
      <c r="LK79" s="242"/>
      <c r="LL79" s="242"/>
      <c r="LM79" s="242"/>
      <c r="LN79" s="242"/>
      <c r="LO79" s="242"/>
      <c r="LP79" s="242"/>
      <c r="LQ79" s="242"/>
      <c r="LR79" s="242"/>
      <c r="LS79" s="242"/>
      <c r="LT79" s="242"/>
      <c r="LU79" s="242"/>
      <c r="LV79" s="242"/>
      <c r="LW79" s="242"/>
      <c r="LX79" s="242"/>
      <c r="LY79" s="242"/>
      <c r="LZ79" s="242"/>
      <c r="MA79" s="242"/>
      <c r="MB79" s="242"/>
      <c r="MC79" s="242"/>
      <c r="MD79" s="242"/>
      <c r="ME79" s="242"/>
      <c r="MF79" s="242"/>
      <c r="MG79" s="242"/>
      <c r="MH79" s="242"/>
      <c r="MI79" s="242"/>
      <c r="MJ79" s="242"/>
      <c r="MK79" s="242"/>
      <c r="ML79" s="242"/>
      <c r="MM79" s="242"/>
      <c r="MN79" s="242"/>
      <c r="MO79" s="242"/>
      <c r="MP79" s="242"/>
      <c r="MQ79" s="242"/>
      <c r="MR79" s="242"/>
      <c r="MS79" s="242"/>
      <c r="MT79" s="242"/>
      <c r="MU79" s="242"/>
      <c r="MV79" s="242"/>
      <c r="MW79" s="242"/>
      <c r="MX79" s="242"/>
      <c r="MY79" s="242"/>
      <c r="MZ79" s="242"/>
      <c r="NA79" s="242"/>
      <c r="NB79" s="242"/>
      <c r="NC79" s="242"/>
      <c r="ND79" s="242"/>
      <c r="NE79" s="242"/>
      <c r="NF79" s="242"/>
      <c r="NG79" s="242"/>
      <c r="NH79" s="242"/>
      <c r="NI79" s="242"/>
      <c r="NJ79" s="242"/>
      <c r="NK79" s="242"/>
      <c r="NL79" s="242"/>
      <c r="NM79" s="242"/>
      <c r="NN79" s="242"/>
      <c r="NO79" s="242"/>
      <c r="NP79" s="242"/>
      <c r="NQ79" s="242"/>
      <c r="NR79" s="242"/>
      <c r="NS79" s="242"/>
      <c r="NT79" s="242"/>
      <c r="NU79" s="242"/>
      <c r="NV79" s="242"/>
      <c r="NW79" s="242"/>
      <c r="NX79" s="242"/>
      <c r="NY79" s="242"/>
      <c r="NZ79" s="242"/>
      <c r="OA79" s="242"/>
      <c r="OB79" s="242"/>
      <c r="OC79" s="242"/>
      <c r="OD79" s="242"/>
      <c r="OE79" s="242"/>
      <c r="OF79" s="242"/>
      <c r="OG79" s="242"/>
      <c r="OH79" s="242"/>
      <c r="OI79" s="242"/>
      <c r="OJ79" s="242"/>
      <c r="OK79" s="242"/>
      <c r="OL79" s="242"/>
      <c r="OM79" s="242"/>
      <c r="ON79" s="242"/>
      <c r="OO79" s="242"/>
      <c r="OP79" s="242"/>
      <c r="OQ79" s="242"/>
      <c r="OR79" s="242"/>
      <c r="OS79" s="242"/>
      <c r="OT79" s="242"/>
      <c r="OU79" s="242"/>
      <c r="OV79" s="242"/>
      <c r="OW79" s="242"/>
      <c r="OX79" s="242"/>
      <c r="OY79" s="242"/>
      <c r="OZ79" s="242"/>
      <c r="PA79" s="242"/>
      <c r="PB79" s="242"/>
      <c r="PC79" s="242"/>
      <c r="PD79" s="242"/>
      <c r="PE79" s="242"/>
      <c r="PF79" s="242"/>
      <c r="PG79" s="242"/>
      <c r="PH79" s="242"/>
      <c r="PI79" s="242"/>
      <c r="PJ79" s="242"/>
      <c r="PK79" s="242"/>
      <c r="PL79" s="242"/>
      <c r="PM79" s="242"/>
      <c r="PN79" s="242"/>
      <c r="PO79" s="242"/>
      <c r="PP79" s="242"/>
      <c r="PQ79" s="242"/>
      <c r="PR79" s="242"/>
      <c r="PS79" s="242"/>
      <c r="PT79" s="242"/>
      <c r="PU79" s="242"/>
      <c r="PV79" s="242"/>
      <c r="PW79" s="242"/>
      <c r="PX79" s="242"/>
      <c r="PY79" s="242"/>
      <c r="PZ79" s="242"/>
      <c r="QA79" s="242"/>
      <c r="QB79" s="242"/>
      <c r="QC79" s="242"/>
      <c r="QD79" s="242"/>
      <c r="QE79" s="242"/>
      <c r="QF79" s="242"/>
      <c r="QG79" s="242"/>
      <c r="QH79" s="242"/>
      <c r="QI79" s="242"/>
      <c r="QJ79" s="242"/>
      <c r="QK79" s="242"/>
      <c r="QL79" s="242"/>
      <c r="QM79" s="242"/>
      <c r="QN79" s="242"/>
      <c r="QO79" s="242"/>
      <c r="QP79" s="242"/>
      <c r="QQ79" s="242"/>
      <c r="QR79" s="242"/>
      <c r="QS79" s="242"/>
      <c r="QT79" s="242"/>
      <c r="QU79" s="242"/>
      <c r="QV79" s="242"/>
      <c r="QW79" s="242"/>
      <c r="QX79" s="242"/>
      <c r="QY79" s="242"/>
      <c r="QZ79" s="242"/>
      <c r="RA79" s="242"/>
      <c r="RB79" s="242"/>
      <c r="RC79" s="242"/>
      <c r="RD79" s="242"/>
      <c r="RE79" s="242"/>
      <c r="RF79" s="242"/>
      <c r="RG79" s="242"/>
      <c r="RH79" s="242"/>
      <c r="RI79" s="242"/>
      <c r="RJ79" s="242"/>
      <c r="RK79" s="242"/>
      <c r="RL79" s="242"/>
      <c r="RM79" s="242"/>
      <c r="RN79" s="242"/>
      <c r="RO79" s="242"/>
      <c r="RP79" s="242"/>
      <c r="RQ79" s="242"/>
      <c r="RR79" s="242"/>
      <c r="RS79" s="242"/>
      <c r="RT79" s="242"/>
      <c r="RU79" s="242"/>
      <c r="RV79" s="242"/>
      <c r="RW79" s="242"/>
      <c r="RX79" s="242"/>
      <c r="RY79" s="242"/>
      <c r="RZ79" s="242"/>
      <c r="SA79" s="242"/>
      <c r="SB79" s="242"/>
      <c r="SC79" s="242"/>
      <c r="SD79" s="242"/>
      <c r="SE79" s="242"/>
      <c r="SF79" s="242"/>
      <c r="SG79" s="242"/>
      <c r="SH79" s="242"/>
      <c r="SI79" s="242"/>
      <c r="SJ79" s="242"/>
      <c r="SK79" s="242"/>
      <c r="SL79" s="242"/>
      <c r="SM79" s="242"/>
      <c r="SN79" s="242"/>
      <c r="SO79" s="242"/>
      <c r="SP79" s="242"/>
      <c r="SQ79" s="242"/>
      <c r="SR79" s="242"/>
      <c r="SS79" s="242"/>
      <c r="ST79" s="242"/>
      <c r="SU79" s="242"/>
      <c r="SV79" s="242"/>
      <c r="SW79" s="242"/>
      <c r="SX79" s="242"/>
      <c r="SY79" s="242"/>
      <c r="SZ79" s="242"/>
      <c r="TA79" s="242"/>
      <c r="TB79" s="242"/>
      <c r="TC79" s="242"/>
      <c r="TD79" s="242"/>
      <c r="TE79" s="242"/>
      <c r="TF79" s="242"/>
      <c r="TG79" s="242"/>
      <c r="TH79" s="242"/>
      <c r="TI79" s="242"/>
      <c r="TJ79" s="242"/>
      <c r="TK79" s="242"/>
      <c r="TL79" s="242"/>
      <c r="TM79" s="242"/>
      <c r="TN79" s="242"/>
      <c r="TO79" s="242"/>
      <c r="TP79" s="242"/>
      <c r="TQ79" s="242"/>
      <c r="TR79" s="242"/>
      <c r="TS79" s="242"/>
      <c r="TT79" s="242"/>
      <c r="TU79" s="242"/>
      <c r="TV79" s="242"/>
      <c r="TW79" s="242"/>
      <c r="TX79" s="242"/>
      <c r="TY79" s="242"/>
      <c r="TZ79" s="242"/>
      <c r="UA79" s="242"/>
      <c r="UB79" s="242"/>
      <c r="UC79" s="242"/>
      <c r="UD79" s="242"/>
      <c r="UE79" s="242"/>
      <c r="UF79" s="242"/>
      <c r="UG79" s="242"/>
      <c r="UH79" s="242"/>
      <c r="UI79" s="242"/>
      <c r="UJ79" s="242"/>
      <c r="UK79" s="242"/>
      <c r="UL79" s="242"/>
      <c r="UM79" s="242"/>
      <c r="UN79" s="242"/>
      <c r="UO79" s="242"/>
      <c r="UP79" s="242"/>
      <c r="UQ79" s="242"/>
      <c r="UR79" s="242"/>
      <c r="US79" s="242"/>
      <c r="UT79" s="242"/>
      <c r="UU79" s="242"/>
      <c r="UV79" s="242"/>
      <c r="UW79" s="242"/>
      <c r="UX79" s="242"/>
      <c r="UY79" s="242"/>
      <c r="UZ79" s="242"/>
      <c r="VA79" s="242"/>
      <c r="VB79" s="242"/>
      <c r="VC79" s="242"/>
      <c r="VD79" s="242"/>
      <c r="VE79" s="242"/>
      <c r="VF79" s="242"/>
      <c r="VG79" s="242"/>
      <c r="VH79" s="242"/>
      <c r="VI79" s="242"/>
      <c r="VJ79" s="242"/>
      <c r="VK79" s="242"/>
      <c r="VL79" s="242"/>
      <c r="VM79" s="242"/>
      <c r="VN79" s="242"/>
      <c r="VO79" s="242"/>
      <c r="VP79" s="242"/>
      <c r="VQ79" s="242"/>
      <c r="VR79" s="242"/>
      <c r="VS79" s="242"/>
      <c r="VT79" s="242"/>
      <c r="VU79" s="242"/>
      <c r="VV79" s="242"/>
      <c r="VW79" s="242"/>
      <c r="VX79" s="242"/>
      <c r="VY79" s="242"/>
      <c r="VZ79" s="242"/>
      <c r="WA79" s="242"/>
      <c r="WB79" s="242"/>
      <c r="WC79" s="242"/>
      <c r="WD79" s="242"/>
      <c r="WE79" s="242"/>
      <c r="WF79" s="242"/>
      <c r="WG79" s="242"/>
      <c r="WH79" s="242"/>
      <c r="WI79" s="242"/>
      <c r="WJ79" s="242"/>
      <c r="WK79" s="242"/>
      <c r="WL79" s="242"/>
      <c r="WM79" s="242"/>
      <c r="WN79" s="242"/>
      <c r="WO79" s="242"/>
      <c r="WP79" s="242"/>
      <c r="WQ79" s="242"/>
      <c r="WR79" s="242"/>
      <c r="WS79" s="242"/>
      <c r="WT79" s="242"/>
      <c r="WU79" s="242"/>
      <c r="WV79" s="242"/>
      <c r="WW79" s="242"/>
      <c r="WX79" s="242"/>
      <c r="WY79" s="242"/>
      <c r="WZ79" s="242"/>
      <c r="XA79" s="242"/>
      <c r="XB79" s="242"/>
      <c r="XC79" s="242"/>
      <c r="XD79" s="242"/>
      <c r="XE79" s="242"/>
      <c r="XF79" s="242"/>
      <c r="XG79" s="242"/>
      <c r="XH79" s="242"/>
      <c r="XI79" s="242"/>
      <c r="XJ79" s="242"/>
      <c r="XK79" s="242"/>
      <c r="XL79" s="242"/>
      <c r="XM79" s="242"/>
      <c r="XN79" s="242"/>
      <c r="XO79" s="242"/>
      <c r="XP79" s="242"/>
      <c r="XQ79" s="242"/>
      <c r="XR79" s="242"/>
      <c r="XS79" s="242"/>
      <c r="XT79" s="242"/>
      <c r="XU79" s="242"/>
      <c r="XV79" s="242"/>
      <c r="XW79" s="242"/>
      <c r="XX79" s="242"/>
      <c r="XY79" s="242"/>
      <c r="XZ79" s="242"/>
      <c r="YA79" s="242"/>
      <c r="YB79" s="242"/>
      <c r="YC79" s="242"/>
      <c r="YD79" s="242"/>
      <c r="YE79" s="242"/>
      <c r="YF79" s="242"/>
      <c r="YG79" s="242"/>
      <c r="YH79" s="242"/>
      <c r="YI79" s="242"/>
      <c r="YJ79" s="242"/>
      <c r="YK79" s="242"/>
      <c r="YL79" s="242"/>
      <c r="YM79" s="242"/>
      <c r="YN79" s="242"/>
      <c r="YO79" s="242"/>
      <c r="YP79" s="242"/>
      <c r="YQ79" s="242"/>
      <c r="YR79" s="242"/>
      <c r="YS79" s="242"/>
      <c r="YT79" s="242"/>
      <c r="YU79" s="242"/>
      <c r="YV79" s="242"/>
      <c r="YW79" s="242"/>
      <c r="YX79" s="242"/>
      <c r="YY79" s="242"/>
      <c r="YZ79" s="242"/>
      <c r="ZA79" s="242"/>
      <c r="ZB79" s="242"/>
      <c r="ZC79" s="242"/>
      <c r="ZD79" s="242"/>
      <c r="ZE79" s="242"/>
      <c r="ZF79" s="242"/>
      <c r="ZG79" s="242"/>
      <c r="ZH79" s="242"/>
      <c r="ZI79" s="242"/>
      <c r="ZJ79" s="242"/>
      <c r="ZK79" s="242"/>
      <c r="ZL79" s="242"/>
      <c r="ZM79" s="242"/>
      <c r="ZN79" s="242"/>
      <c r="ZO79" s="242"/>
      <c r="ZP79" s="242"/>
      <c r="ZQ79" s="242"/>
      <c r="ZR79" s="242"/>
      <c r="ZS79" s="242"/>
      <c r="ZT79" s="242"/>
      <c r="ZU79" s="242"/>
      <c r="ZV79" s="242"/>
      <c r="ZW79" s="242"/>
      <c r="ZX79" s="242"/>
      <c r="ZY79" s="242"/>
      <c r="ZZ79" s="242"/>
      <c r="AAA79" s="242"/>
      <c r="AAB79" s="242"/>
      <c r="AAC79" s="242"/>
      <c r="AAD79" s="242"/>
      <c r="AAE79" s="242"/>
      <c r="AAF79" s="242"/>
      <c r="AAG79" s="242"/>
      <c r="AAH79" s="242"/>
      <c r="AAI79" s="242"/>
      <c r="AAJ79" s="242"/>
      <c r="AAK79" s="242"/>
      <c r="AAL79" s="242"/>
      <c r="AAM79" s="242"/>
      <c r="AAN79" s="242"/>
      <c r="AAO79" s="242"/>
      <c r="AAP79" s="242"/>
      <c r="AAQ79" s="242"/>
      <c r="AAR79" s="242"/>
      <c r="AAS79" s="242"/>
      <c r="AAT79" s="242"/>
      <c r="AAU79" s="242"/>
      <c r="AAV79" s="242"/>
      <c r="AAW79" s="242"/>
      <c r="AAX79" s="242"/>
      <c r="AAY79" s="242"/>
      <c r="AAZ79" s="242"/>
      <c r="ABA79" s="242"/>
      <c r="ABB79" s="242"/>
      <c r="ABC79" s="242"/>
      <c r="ABD79" s="242"/>
      <c r="ABE79" s="242"/>
      <c r="ABF79" s="242"/>
      <c r="ABG79" s="242"/>
      <c r="ABH79" s="242"/>
      <c r="ABI79" s="242"/>
      <c r="ABJ79" s="242"/>
      <c r="ABK79" s="242"/>
      <c r="ABL79" s="242"/>
      <c r="ABM79" s="242"/>
      <c r="ABN79" s="242"/>
      <c r="ABO79" s="242"/>
      <c r="ABP79" s="242"/>
      <c r="ABQ79" s="242"/>
      <c r="ABR79" s="242"/>
      <c r="ABS79" s="242"/>
      <c r="ABT79" s="242"/>
      <c r="ABU79" s="242"/>
      <c r="ABV79" s="242"/>
      <c r="ABW79" s="242"/>
      <c r="ABX79" s="242"/>
      <c r="ABY79" s="242"/>
      <c r="ABZ79" s="242"/>
      <c r="ACA79" s="242"/>
      <c r="ACB79" s="242"/>
      <c r="ACC79" s="242"/>
      <c r="ACD79" s="242"/>
      <c r="ACE79" s="242"/>
      <c r="ACF79" s="242"/>
      <c r="ACG79" s="242"/>
      <c r="ACH79" s="242"/>
      <c r="ACI79" s="242"/>
      <c r="ACJ79" s="242"/>
      <c r="ACK79" s="242"/>
      <c r="ACL79" s="242"/>
      <c r="ACM79" s="242"/>
      <c r="ACN79" s="242"/>
      <c r="ACO79" s="242"/>
      <c r="ACP79" s="242"/>
      <c r="ACQ79" s="242"/>
      <c r="ACR79" s="242"/>
      <c r="ACS79" s="242"/>
      <c r="ACT79" s="242"/>
      <c r="ACU79" s="242"/>
      <c r="ACV79" s="242"/>
      <c r="ACW79" s="242"/>
      <c r="ACX79" s="242"/>
      <c r="ACY79" s="242"/>
      <c r="ACZ79" s="242"/>
      <c r="ADA79" s="242"/>
      <c r="ADB79" s="242"/>
      <c r="ADC79" s="242"/>
      <c r="ADD79" s="242"/>
      <c r="ADE79" s="242"/>
      <c r="ADF79" s="242"/>
      <c r="ADG79" s="242"/>
      <c r="ADH79" s="242"/>
      <c r="ADI79" s="242"/>
      <c r="ADJ79" s="242"/>
      <c r="ADK79" s="242"/>
      <c r="ADL79" s="242"/>
      <c r="ADM79" s="242"/>
      <c r="ADN79" s="242"/>
      <c r="ADO79" s="242"/>
      <c r="ADP79" s="242"/>
      <c r="ADQ79" s="242"/>
      <c r="ADR79" s="242"/>
      <c r="ADS79" s="242"/>
      <c r="ADT79" s="242"/>
      <c r="ADU79" s="242"/>
      <c r="ADV79" s="242"/>
      <c r="ADW79" s="242"/>
      <c r="ADX79" s="242"/>
      <c r="ADY79" s="242"/>
      <c r="ADZ79" s="242"/>
      <c r="AEA79" s="242"/>
      <c r="AEB79" s="242"/>
      <c r="AEC79" s="242"/>
      <c r="AED79" s="242"/>
      <c r="AEE79" s="242"/>
      <c r="AEF79" s="242"/>
      <c r="AEG79" s="242"/>
      <c r="AEH79" s="242"/>
      <c r="AEI79" s="242"/>
      <c r="AEJ79" s="242"/>
      <c r="AEK79" s="242"/>
      <c r="AEL79" s="242"/>
      <c r="AEM79" s="242"/>
      <c r="AEN79" s="242"/>
      <c r="AEO79" s="242"/>
      <c r="AEP79" s="242"/>
      <c r="AEQ79" s="242"/>
      <c r="AER79" s="242"/>
      <c r="AES79" s="242"/>
      <c r="AET79" s="242"/>
      <c r="AEU79" s="242"/>
      <c r="AEV79" s="242"/>
      <c r="AEW79" s="242"/>
      <c r="AEX79" s="242"/>
      <c r="AEY79" s="242"/>
      <c r="AEZ79" s="242"/>
      <c r="AFA79" s="242"/>
      <c r="AFB79" s="242"/>
      <c r="AFC79" s="242"/>
      <c r="AFD79" s="242"/>
      <c r="AFE79" s="242"/>
      <c r="AFF79" s="242"/>
      <c r="AFG79" s="242"/>
      <c r="AFH79" s="242"/>
      <c r="AFI79" s="242"/>
      <c r="AFJ79" s="242"/>
      <c r="AFK79" s="242"/>
      <c r="AFL79" s="242"/>
      <c r="AFM79" s="242"/>
      <c r="AFN79" s="242"/>
      <c r="AFO79" s="242"/>
      <c r="AFP79" s="242"/>
      <c r="AFQ79" s="242"/>
      <c r="AFR79" s="242"/>
      <c r="AFS79" s="242"/>
      <c r="AFT79" s="242"/>
      <c r="AFU79" s="242"/>
      <c r="AFV79" s="242"/>
      <c r="AFW79" s="242"/>
      <c r="AFX79" s="242"/>
      <c r="AFY79" s="242"/>
      <c r="AFZ79" s="242"/>
      <c r="AGA79" s="242"/>
      <c r="AGB79" s="242"/>
      <c r="AGC79" s="242"/>
      <c r="AGD79" s="242"/>
      <c r="AGE79" s="242"/>
      <c r="AGF79" s="242"/>
      <c r="AGG79" s="242"/>
      <c r="AGH79" s="242"/>
      <c r="AGI79" s="242"/>
      <c r="AGJ79" s="242"/>
      <c r="AGK79" s="242"/>
      <c r="AGL79" s="242"/>
      <c r="AGM79" s="242"/>
      <c r="AGN79" s="242"/>
      <c r="AGO79" s="242"/>
      <c r="AGP79" s="242"/>
      <c r="AGQ79" s="242"/>
      <c r="AGR79" s="242"/>
      <c r="AGS79" s="242"/>
      <c r="AGT79" s="242"/>
      <c r="AGU79" s="242"/>
      <c r="AGV79" s="242"/>
      <c r="AGW79" s="242"/>
      <c r="AGX79" s="242"/>
      <c r="AGY79" s="242"/>
      <c r="AGZ79" s="242"/>
      <c r="AHA79" s="242"/>
      <c r="AHB79" s="242"/>
      <c r="AHC79" s="242"/>
      <c r="AHD79" s="242"/>
      <c r="AHE79" s="242"/>
      <c r="AHF79" s="242"/>
      <c r="AHG79" s="242"/>
      <c r="AHH79" s="242"/>
      <c r="AHI79" s="242"/>
      <c r="AHJ79" s="242"/>
      <c r="AHK79" s="242"/>
      <c r="AHL79" s="242"/>
      <c r="AHM79" s="242"/>
      <c r="AHN79" s="242"/>
      <c r="AHO79" s="242"/>
      <c r="AHP79" s="242"/>
      <c r="AHQ79" s="242"/>
      <c r="AHR79" s="242"/>
      <c r="AHS79" s="242"/>
      <c r="AHT79" s="242"/>
      <c r="AHU79" s="242"/>
      <c r="AHV79" s="242"/>
      <c r="AHW79" s="242"/>
      <c r="AHX79" s="242"/>
      <c r="AHY79" s="242"/>
      <c r="AHZ79" s="242"/>
      <c r="AIA79" s="242"/>
      <c r="AIB79" s="242"/>
      <c r="AIC79" s="242"/>
      <c r="AID79" s="242"/>
      <c r="AIE79" s="242"/>
      <c r="AIF79" s="242"/>
      <c r="AIG79" s="242"/>
      <c r="AIH79" s="242"/>
      <c r="AII79" s="242"/>
      <c r="AIJ79" s="242"/>
      <c r="AIK79" s="242"/>
      <c r="AIL79" s="242"/>
      <c r="AIM79" s="242"/>
      <c r="AIN79" s="242"/>
      <c r="AIO79" s="242"/>
      <c r="AIP79" s="242"/>
      <c r="AIQ79" s="242"/>
      <c r="AIR79" s="242"/>
      <c r="AIS79" s="242"/>
      <c r="AIT79" s="242"/>
      <c r="AIU79" s="242"/>
      <c r="AIV79" s="242"/>
      <c r="AIW79" s="242"/>
      <c r="AIX79" s="242"/>
      <c r="AIY79" s="242"/>
      <c r="AIZ79" s="242"/>
      <c r="AJA79" s="242"/>
      <c r="AJB79" s="242"/>
      <c r="AJC79" s="242"/>
      <c r="AJD79" s="242"/>
      <c r="AJE79" s="242"/>
      <c r="AJF79" s="242"/>
      <c r="AJG79" s="242"/>
      <c r="AJH79" s="242"/>
      <c r="AJI79" s="242"/>
      <c r="AJJ79" s="242"/>
      <c r="AJK79" s="242"/>
      <c r="AJL79" s="242"/>
      <c r="AJM79" s="242"/>
      <c r="AJN79" s="242"/>
      <c r="AJO79" s="242"/>
      <c r="AJP79" s="242"/>
      <c r="AJQ79" s="242"/>
      <c r="AJR79" s="242"/>
      <c r="AJS79" s="242"/>
      <c r="AJT79" s="242"/>
      <c r="AJU79" s="242"/>
      <c r="AJV79" s="242"/>
      <c r="AJW79" s="242"/>
      <c r="AJX79" s="242"/>
      <c r="AJY79" s="242"/>
      <c r="AJZ79" s="242"/>
      <c r="AKA79" s="242"/>
      <c r="AKB79" s="242"/>
      <c r="AKC79" s="242"/>
      <c r="AKD79" s="242"/>
      <c r="AKE79" s="242"/>
      <c r="AKF79" s="242"/>
      <c r="AKG79" s="242"/>
      <c r="AKH79" s="242"/>
      <c r="AKI79" s="242"/>
      <c r="AKJ79" s="242"/>
      <c r="AKK79" s="242"/>
      <c r="AKL79" s="242"/>
      <c r="AKM79" s="242"/>
      <c r="AKN79" s="242"/>
      <c r="AKO79" s="242"/>
      <c r="AKP79" s="242"/>
      <c r="AKQ79" s="242"/>
      <c r="AKR79" s="242"/>
      <c r="AKS79" s="242"/>
      <c r="AKT79" s="242"/>
      <c r="AKU79" s="242"/>
      <c r="AKV79" s="242"/>
      <c r="AKW79" s="242"/>
      <c r="AKX79" s="242"/>
      <c r="AKY79" s="242"/>
      <c r="AKZ79" s="242"/>
      <c r="ALA79" s="242"/>
      <c r="ALB79" s="242"/>
      <c r="ALC79" s="242"/>
      <c r="ALD79" s="242"/>
      <c r="ALE79" s="242"/>
      <c r="ALF79" s="242"/>
      <c r="ALG79" s="242"/>
      <c r="ALH79" s="242"/>
      <c r="ALI79" s="242"/>
      <c r="ALJ79" s="242"/>
      <c r="ALK79" s="242"/>
      <c r="ALL79" s="242"/>
      <c r="ALM79" s="242"/>
      <c r="ALN79" s="242"/>
      <c r="ALO79" s="242"/>
      <c r="ALP79" s="242"/>
      <c r="ALQ79" s="242"/>
      <c r="ALR79" s="242"/>
      <c r="ALS79" s="242"/>
      <c r="ALT79" s="242"/>
      <c r="ALU79" s="242"/>
      <c r="ALV79" s="242"/>
      <c r="ALW79" s="242"/>
      <c r="ALX79" s="242"/>
      <c r="ALY79" s="242"/>
      <c r="ALZ79" s="242"/>
      <c r="AMA79" s="242"/>
      <c r="AMB79" s="242"/>
      <c r="AMC79" s="242"/>
      <c r="AMD79" s="242"/>
      <c r="AME79" s="242"/>
      <c r="AMF79" s="242"/>
      <c r="AMG79" s="242"/>
      <c r="AMH79" s="242"/>
      <c r="AMI79" s="242"/>
      <c r="AMJ79" s="242"/>
      <c r="AMK79" s="242"/>
      <c r="AML79" s="242"/>
      <c r="AMM79" s="242"/>
      <c r="AMN79" s="242"/>
      <c r="AMO79" s="242"/>
      <c r="AMP79" s="242"/>
      <c r="AMQ79" s="242"/>
      <c r="AMR79" s="242"/>
      <c r="AMS79" s="242"/>
      <c r="AMT79" s="242"/>
      <c r="AMU79" s="242"/>
      <c r="AMV79" s="242"/>
      <c r="AMW79" s="242"/>
      <c r="AMX79" s="242"/>
      <c r="AMY79" s="242"/>
      <c r="AMZ79" s="242"/>
      <c r="ANA79" s="242"/>
      <c r="ANB79" s="242"/>
      <c r="ANC79" s="242"/>
      <c r="AND79" s="242"/>
      <c r="ANE79" s="242"/>
      <c r="ANF79" s="242"/>
      <c r="ANG79" s="242"/>
      <c r="ANH79" s="242"/>
      <c r="ANI79" s="242"/>
      <c r="ANJ79" s="242"/>
      <c r="ANK79" s="242"/>
      <c r="ANL79" s="242"/>
      <c r="ANM79" s="242"/>
      <c r="ANN79" s="242"/>
      <c r="ANO79" s="242"/>
      <c r="ANP79" s="242"/>
      <c r="ANQ79" s="242"/>
      <c r="ANR79" s="242"/>
      <c r="ANS79" s="242"/>
      <c r="ANT79" s="242"/>
      <c r="ANU79" s="242"/>
      <c r="ANV79" s="242"/>
      <c r="ANW79" s="242"/>
      <c r="ANX79" s="242"/>
      <c r="ANY79" s="242"/>
      <c r="ANZ79" s="242"/>
      <c r="AOA79" s="242"/>
      <c r="AOB79" s="242"/>
      <c r="AOC79" s="242"/>
      <c r="AOD79" s="242"/>
      <c r="AOE79" s="242"/>
      <c r="AOF79" s="242"/>
      <c r="AOG79" s="242"/>
      <c r="AOH79" s="242"/>
      <c r="AOI79" s="242"/>
      <c r="AOJ79" s="242"/>
      <c r="AOK79" s="242"/>
      <c r="AOL79" s="242"/>
      <c r="AOM79" s="242"/>
      <c r="AON79" s="242"/>
      <c r="AOO79" s="242"/>
      <c r="AOP79" s="242"/>
      <c r="AOQ79" s="242"/>
      <c r="AOR79" s="242"/>
      <c r="AOS79" s="242"/>
      <c r="AOT79" s="242"/>
      <c r="AOU79" s="242"/>
      <c r="AOV79" s="242"/>
      <c r="AOW79" s="242"/>
      <c r="AOX79" s="242"/>
      <c r="AOY79" s="242"/>
      <c r="AOZ79" s="242"/>
      <c r="APA79" s="242"/>
      <c r="APB79" s="242"/>
      <c r="APC79" s="242"/>
      <c r="APD79" s="242"/>
      <c r="APE79" s="242"/>
      <c r="APF79" s="242"/>
      <c r="APG79" s="242"/>
      <c r="APH79" s="242"/>
      <c r="API79" s="242"/>
      <c r="APJ79" s="242"/>
      <c r="APK79" s="242"/>
      <c r="APL79" s="242"/>
      <c r="APM79" s="242"/>
      <c r="APN79" s="242"/>
      <c r="APO79" s="242"/>
      <c r="APP79" s="242"/>
      <c r="APQ79" s="242"/>
      <c r="APR79" s="242"/>
      <c r="APS79" s="242"/>
      <c r="APT79" s="242"/>
      <c r="APU79" s="242"/>
      <c r="APV79" s="242"/>
      <c r="APW79" s="242"/>
      <c r="APX79" s="242"/>
      <c r="APY79" s="242"/>
      <c r="APZ79" s="242"/>
      <c r="AQA79" s="242"/>
      <c r="AQB79" s="242"/>
      <c r="AQC79" s="242"/>
      <c r="AQD79" s="242"/>
      <c r="AQE79" s="242"/>
      <c r="AQF79" s="242"/>
      <c r="AQG79" s="242"/>
      <c r="AQH79" s="242"/>
      <c r="AQI79" s="242"/>
      <c r="AQJ79" s="242"/>
      <c r="AQK79" s="242"/>
      <c r="AQL79" s="242"/>
      <c r="AQM79" s="242"/>
      <c r="AQN79" s="242"/>
      <c r="AQO79" s="242"/>
      <c r="AQP79" s="242"/>
      <c r="AQQ79" s="242"/>
      <c r="AQR79" s="242"/>
      <c r="AQS79" s="242"/>
      <c r="AQT79" s="242"/>
      <c r="AQU79" s="242"/>
      <c r="AQV79" s="242"/>
      <c r="AQW79" s="242"/>
      <c r="AQX79" s="242"/>
      <c r="AQY79" s="242"/>
      <c r="AQZ79" s="242"/>
      <c r="ARA79" s="242"/>
      <c r="ARB79" s="242"/>
      <c r="ARC79" s="242"/>
      <c r="ARD79" s="242"/>
      <c r="ARE79" s="242"/>
      <c r="ARF79" s="242"/>
      <c r="ARG79" s="242"/>
      <c r="ARH79" s="242"/>
      <c r="ARI79" s="242"/>
      <c r="ARJ79" s="242"/>
      <c r="ARK79" s="242"/>
      <c r="ARL79" s="242"/>
      <c r="ARM79" s="242"/>
      <c r="ARN79" s="242"/>
      <c r="ARO79" s="242"/>
      <c r="ARP79" s="242"/>
      <c r="ARQ79" s="242"/>
      <c r="ARR79" s="242"/>
      <c r="ARS79" s="242"/>
      <c r="ART79" s="242"/>
      <c r="ARU79" s="242"/>
      <c r="ARV79" s="242"/>
      <c r="ARW79" s="242"/>
      <c r="ARX79" s="242"/>
      <c r="ARY79" s="242"/>
      <c r="ARZ79" s="242"/>
      <c r="ASA79" s="242"/>
      <c r="ASB79" s="242"/>
      <c r="ASC79" s="242"/>
      <c r="ASD79" s="242"/>
      <c r="ASE79" s="242"/>
      <c r="ASF79" s="242"/>
      <c r="ASG79" s="242"/>
      <c r="ASH79" s="242"/>
      <c r="ASI79" s="242"/>
      <c r="ASJ79" s="242"/>
      <c r="ASK79" s="242"/>
      <c r="ASL79" s="242"/>
      <c r="ASM79" s="242"/>
      <c r="ASN79" s="242"/>
      <c r="ASO79" s="242"/>
      <c r="ASP79" s="242"/>
      <c r="ASQ79" s="242"/>
      <c r="ASR79" s="242"/>
      <c r="ASS79" s="242"/>
      <c r="AST79" s="242"/>
      <c r="ASU79" s="242"/>
      <c r="ASV79" s="242"/>
      <c r="ASW79" s="242"/>
      <c r="ASX79" s="242"/>
      <c r="ASY79" s="242"/>
      <c r="ASZ79" s="242"/>
      <c r="ATA79" s="242"/>
      <c r="ATB79" s="242"/>
      <c r="ATC79" s="242"/>
      <c r="ATD79" s="242"/>
      <c r="ATE79" s="242"/>
      <c r="ATF79" s="242"/>
      <c r="ATG79" s="242"/>
      <c r="ATH79" s="242"/>
      <c r="ATI79" s="242"/>
      <c r="ATJ79" s="242"/>
      <c r="ATK79" s="242"/>
      <c r="ATL79" s="242"/>
      <c r="ATM79" s="242"/>
      <c r="ATN79" s="242"/>
      <c r="ATO79" s="242"/>
      <c r="ATP79" s="242"/>
      <c r="ATQ79" s="242"/>
      <c r="ATR79" s="242"/>
      <c r="ATS79" s="242"/>
      <c r="ATT79" s="242"/>
      <c r="ATU79" s="242"/>
      <c r="ATV79" s="242"/>
      <c r="ATW79" s="242"/>
      <c r="ATX79" s="242"/>
      <c r="ATY79" s="242"/>
      <c r="ATZ79" s="242"/>
      <c r="AUA79" s="242"/>
      <c r="AUB79" s="242"/>
      <c r="AUC79" s="242"/>
      <c r="AUD79" s="242"/>
      <c r="AUE79" s="242"/>
      <c r="AUF79" s="242"/>
      <c r="AUG79" s="242"/>
      <c r="AUH79" s="242"/>
      <c r="AUI79" s="242"/>
      <c r="AUJ79" s="242"/>
      <c r="AUK79" s="242"/>
      <c r="AUL79" s="242"/>
      <c r="AUM79" s="242"/>
      <c r="AUN79" s="242"/>
      <c r="AUO79" s="242"/>
      <c r="AUP79" s="242"/>
      <c r="AUQ79" s="242"/>
      <c r="AUR79" s="242"/>
      <c r="AUS79" s="242"/>
      <c r="AUT79" s="242"/>
      <c r="AUU79" s="242"/>
      <c r="AUV79" s="242"/>
      <c r="AUW79" s="242"/>
      <c r="AUX79" s="242"/>
      <c r="AUY79" s="242"/>
      <c r="AUZ79" s="242"/>
      <c r="AVA79" s="242"/>
      <c r="AVB79" s="242"/>
      <c r="AVC79" s="242"/>
      <c r="AVD79" s="242"/>
      <c r="AVE79" s="242"/>
      <c r="AVF79" s="242"/>
      <c r="AVG79" s="242"/>
      <c r="AVH79" s="242"/>
      <c r="AVI79" s="242"/>
      <c r="AVJ79" s="242"/>
      <c r="AVK79" s="242"/>
      <c r="AVL79" s="242"/>
      <c r="AVM79" s="242"/>
      <c r="AVN79" s="242"/>
      <c r="AVO79" s="242"/>
      <c r="AVP79" s="242"/>
      <c r="AVQ79" s="242"/>
      <c r="AVR79" s="242"/>
      <c r="AVS79" s="242"/>
      <c r="AVT79" s="242"/>
      <c r="AVU79" s="242"/>
      <c r="AVV79" s="242"/>
      <c r="AVW79" s="242"/>
      <c r="AVX79" s="242"/>
      <c r="AVY79" s="242"/>
      <c r="AVZ79" s="242"/>
      <c r="AWA79" s="242"/>
      <c r="AWB79" s="242"/>
      <c r="AWC79" s="242"/>
      <c r="AWD79" s="242"/>
      <c r="AWE79" s="242"/>
      <c r="AWF79" s="242"/>
      <c r="AWG79" s="242"/>
      <c r="AWH79" s="242"/>
      <c r="AWI79" s="242"/>
      <c r="AWJ79" s="242"/>
      <c r="AWK79" s="242"/>
      <c r="AWL79" s="242"/>
      <c r="AWM79" s="242"/>
      <c r="AWN79" s="242"/>
      <c r="AWO79" s="242"/>
      <c r="AWP79" s="242"/>
      <c r="AWQ79" s="242"/>
      <c r="AWR79" s="242"/>
      <c r="AWS79" s="242"/>
      <c r="AWT79" s="242"/>
      <c r="AWU79" s="242"/>
      <c r="AWV79" s="242"/>
      <c r="AWW79" s="242"/>
      <c r="AWX79" s="242"/>
      <c r="AWY79" s="242"/>
      <c r="AWZ79" s="242"/>
      <c r="AXA79" s="242"/>
      <c r="AXB79" s="242"/>
      <c r="AXC79" s="242"/>
      <c r="AXD79" s="242"/>
      <c r="AXE79" s="242"/>
      <c r="AXF79" s="242"/>
      <c r="AXG79" s="242"/>
      <c r="AXH79" s="242"/>
      <c r="AXI79" s="242"/>
      <c r="AXJ79" s="242"/>
      <c r="AXK79" s="242"/>
      <c r="AXL79" s="242"/>
      <c r="AXM79" s="242"/>
      <c r="AXN79" s="242"/>
      <c r="AXO79" s="242"/>
      <c r="AXP79" s="242"/>
      <c r="AXQ79" s="242"/>
      <c r="AXR79" s="242"/>
      <c r="AXS79" s="242"/>
      <c r="AXT79" s="242"/>
      <c r="AXU79" s="242"/>
      <c r="AXV79" s="242"/>
      <c r="AXW79" s="242"/>
      <c r="AXX79" s="242"/>
      <c r="AXY79" s="242"/>
      <c r="AXZ79" s="242"/>
      <c r="AYA79" s="242"/>
      <c r="AYB79" s="242"/>
      <c r="AYC79" s="242"/>
      <c r="AYD79" s="242"/>
      <c r="AYE79" s="242"/>
      <c r="AYF79" s="242"/>
      <c r="AYG79" s="242"/>
      <c r="AYH79" s="242"/>
      <c r="AYI79" s="242"/>
      <c r="AYJ79" s="242"/>
      <c r="AYK79" s="242"/>
      <c r="AYL79" s="242"/>
      <c r="AYM79" s="242"/>
      <c r="AYN79" s="242"/>
      <c r="AYO79" s="242"/>
      <c r="AYP79" s="242"/>
      <c r="AYQ79" s="242"/>
      <c r="AYR79" s="242"/>
      <c r="AYS79" s="242"/>
      <c r="AYT79" s="242"/>
      <c r="AYU79" s="242"/>
      <c r="AYV79" s="242"/>
      <c r="AYW79" s="242"/>
      <c r="AYX79" s="242"/>
      <c r="AYY79" s="242"/>
      <c r="AYZ79" s="242"/>
      <c r="AZA79" s="242"/>
      <c r="AZB79" s="242"/>
      <c r="AZC79" s="242"/>
      <c r="AZD79" s="242"/>
      <c r="AZE79" s="242"/>
      <c r="AZF79" s="242"/>
      <c r="AZG79" s="242"/>
      <c r="AZH79" s="242"/>
      <c r="AZI79" s="242"/>
      <c r="AZJ79" s="242"/>
      <c r="AZK79" s="242"/>
      <c r="AZL79" s="242"/>
      <c r="AZM79" s="242"/>
      <c r="AZN79" s="242"/>
      <c r="AZO79" s="242"/>
      <c r="AZP79" s="242"/>
      <c r="AZQ79" s="242"/>
      <c r="AZR79" s="242"/>
      <c r="AZS79" s="242"/>
      <c r="AZT79" s="242"/>
      <c r="AZU79" s="242"/>
      <c r="AZV79" s="242"/>
      <c r="AZW79" s="242"/>
      <c r="AZX79" s="242"/>
      <c r="AZY79" s="242"/>
      <c r="AZZ79" s="242"/>
      <c r="BAA79" s="242"/>
      <c r="BAB79" s="242"/>
      <c r="BAC79" s="242"/>
      <c r="BAD79" s="242"/>
      <c r="BAE79" s="242"/>
      <c r="BAF79" s="242"/>
      <c r="BAG79" s="242"/>
      <c r="BAH79" s="242"/>
      <c r="BAI79" s="242"/>
      <c r="BAJ79" s="242"/>
      <c r="BAK79" s="242"/>
      <c r="BAL79" s="242"/>
      <c r="BAM79" s="242"/>
      <c r="BAN79" s="242"/>
      <c r="BAO79" s="242"/>
      <c r="BAP79" s="242"/>
      <c r="BAQ79" s="242"/>
      <c r="BAR79" s="242"/>
      <c r="BAS79" s="242"/>
      <c r="BAT79" s="242"/>
      <c r="BAU79" s="242"/>
      <c r="BAV79" s="242"/>
      <c r="BAW79" s="242"/>
      <c r="BAX79" s="242"/>
      <c r="BAY79" s="242"/>
      <c r="BAZ79" s="242"/>
      <c r="BBA79" s="242"/>
      <c r="BBB79" s="242"/>
      <c r="BBC79" s="242"/>
      <c r="BBD79" s="242"/>
      <c r="BBE79" s="242"/>
      <c r="BBF79" s="242"/>
      <c r="BBG79" s="242"/>
      <c r="BBH79" s="242"/>
      <c r="BBI79" s="242"/>
      <c r="BBJ79" s="242"/>
      <c r="BBK79" s="242"/>
      <c r="BBL79" s="242"/>
      <c r="BBM79" s="242"/>
      <c r="BBN79" s="242"/>
      <c r="BBO79" s="242"/>
      <c r="BBP79" s="242"/>
      <c r="BBQ79" s="242"/>
      <c r="BBR79" s="242"/>
      <c r="BBS79" s="242"/>
      <c r="BBT79" s="242"/>
      <c r="BBU79" s="242"/>
      <c r="BBV79" s="242"/>
      <c r="BBW79" s="242"/>
      <c r="BBX79" s="242"/>
      <c r="BBY79" s="242"/>
      <c r="BBZ79" s="242"/>
      <c r="BCA79" s="242"/>
      <c r="BCB79" s="242"/>
      <c r="BCC79" s="242"/>
      <c r="BCD79" s="242"/>
      <c r="BCE79" s="242"/>
      <c r="BCF79" s="242"/>
      <c r="BCG79" s="242"/>
      <c r="BCH79" s="242"/>
      <c r="BCI79" s="242"/>
      <c r="BCJ79" s="242"/>
      <c r="BCK79" s="242"/>
      <c r="BCL79" s="242"/>
      <c r="BCM79" s="242"/>
      <c r="BCN79" s="242"/>
      <c r="BCO79" s="242"/>
      <c r="BCP79" s="242"/>
      <c r="BCQ79" s="242"/>
      <c r="BCR79" s="242"/>
      <c r="BCS79" s="242"/>
      <c r="BCT79" s="242"/>
      <c r="BCU79" s="242"/>
      <c r="BCV79" s="242"/>
      <c r="BCW79" s="242"/>
      <c r="BCX79" s="242"/>
      <c r="BCY79" s="242"/>
      <c r="BCZ79" s="242"/>
      <c r="BDA79" s="242"/>
      <c r="BDB79" s="242"/>
      <c r="BDC79" s="242"/>
      <c r="BDD79" s="242"/>
      <c r="BDE79" s="242"/>
      <c r="BDF79" s="242"/>
      <c r="BDG79" s="242"/>
      <c r="BDH79" s="242"/>
      <c r="BDI79" s="242"/>
      <c r="BDJ79" s="242"/>
      <c r="BDK79" s="242"/>
      <c r="BDL79" s="242"/>
      <c r="BDM79" s="242"/>
      <c r="BDN79" s="242"/>
      <c r="BDO79" s="242"/>
      <c r="BDP79" s="242"/>
      <c r="BDQ79" s="242"/>
      <c r="BDR79" s="242"/>
      <c r="BDS79" s="242"/>
      <c r="BDT79" s="242"/>
      <c r="BDU79" s="242"/>
      <c r="BDV79" s="242"/>
      <c r="BDW79" s="242"/>
      <c r="BDX79" s="242"/>
      <c r="BDY79" s="242"/>
      <c r="BDZ79" s="242"/>
      <c r="BEA79" s="242"/>
      <c r="BEB79" s="242"/>
      <c r="BEC79" s="242"/>
      <c r="BED79" s="242"/>
      <c r="BEE79" s="242"/>
      <c r="BEF79" s="242"/>
      <c r="BEG79" s="242"/>
      <c r="BEH79" s="242"/>
      <c r="BEI79" s="242"/>
      <c r="BEJ79" s="242"/>
      <c r="BEK79" s="242"/>
      <c r="BEL79" s="242"/>
      <c r="BEM79" s="242"/>
      <c r="BEN79" s="242"/>
      <c r="BEO79" s="242"/>
      <c r="BEP79" s="242"/>
      <c r="BEQ79" s="242"/>
      <c r="BER79" s="242"/>
      <c r="BES79" s="242"/>
      <c r="BET79" s="242"/>
      <c r="BEU79" s="242"/>
      <c r="BEV79" s="242"/>
      <c r="BEW79" s="242"/>
      <c r="BEX79" s="242"/>
      <c r="BEY79" s="242"/>
      <c r="BEZ79" s="242"/>
      <c r="BFA79" s="242"/>
      <c r="BFB79" s="242"/>
      <c r="BFC79" s="242"/>
      <c r="BFD79" s="242"/>
      <c r="BFE79" s="242"/>
      <c r="BFF79" s="242"/>
      <c r="BFG79" s="242"/>
      <c r="BFH79" s="242"/>
      <c r="BFI79" s="242"/>
      <c r="BFJ79" s="242"/>
      <c r="BFK79" s="242"/>
      <c r="BFL79" s="242"/>
      <c r="BFM79" s="242"/>
      <c r="BFN79" s="242"/>
      <c r="BFO79" s="242"/>
      <c r="BFP79" s="242"/>
      <c r="BFQ79" s="242"/>
      <c r="BFR79" s="242"/>
      <c r="BFS79" s="242"/>
      <c r="BFT79" s="242"/>
      <c r="BFU79" s="242"/>
      <c r="BFV79" s="242"/>
      <c r="BFW79" s="242"/>
      <c r="BFX79" s="242"/>
      <c r="BFY79" s="242"/>
      <c r="BFZ79" s="242"/>
      <c r="BGA79" s="242"/>
      <c r="BGB79" s="242"/>
      <c r="BGC79" s="242"/>
      <c r="BGD79" s="242"/>
      <c r="BGE79" s="242"/>
      <c r="BGF79" s="242"/>
      <c r="BGG79" s="242"/>
      <c r="BGH79" s="242"/>
      <c r="BGI79" s="242"/>
      <c r="BGJ79" s="242"/>
      <c r="BGK79" s="242"/>
      <c r="BGL79" s="242"/>
      <c r="BGM79" s="242"/>
      <c r="BGN79" s="242"/>
      <c r="BGO79" s="242"/>
      <c r="BGP79" s="242"/>
      <c r="BGQ79" s="242"/>
      <c r="BGR79" s="242"/>
      <c r="BGS79" s="242"/>
      <c r="BGT79" s="242"/>
      <c r="BGU79" s="242"/>
      <c r="BGV79" s="242"/>
      <c r="BGW79" s="242"/>
      <c r="BGX79" s="242"/>
      <c r="BGY79" s="242"/>
      <c r="BGZ79" s="242"/>
      <c r="BHA79" s="242"/>
      <c r="BHB79" s="242"/>
      <c r="BHC79" s="242"/>
      <c r="BHD79" s="242"/>
      <c r="BHE79" s="242"/>
      <c r="BHF79" s="242"/>
      <c r="BHG79" s="242"/>
      <c r="BHH79" s="242"/>
      <c r="BHI79" s="242"/>
      <c r="BHJ79" s="242"/>
      <c r="BHK79" s="242"/>
      <c r="BHL79" s="242"/>
      <c r="BHM79" s="242"/>
      <c r="BHN79" s="242"/>
      <c r="BHO79" s="242"/>
      <c r="BHP79" s="242"/>
      <c r="BHQ79" s="242"/>
      <c r="BHR79" s="242"/>
      <c r="BHS79" s="242"/>
      <c r="BHT79" s="242"/>
      <c r="BHU79" s="242"/>
      <c r="BHV79" s="242"/>
      <c r="BHW79" s="242"/>
      <c r="BHX79" s="242"/>
      <c r="BHY79" s="242"/>
      <c r="BHZ79" s="242"/>
      <c r="BIA79" s="242"/>
      <c r="BIB79" s="242"/>
      <c r="BIC79" s="242"/>
      <c r="BID79" s="242"/>
      <c r="BIE79" s="242"/>
      <c r="BIF79" s="242"/>
      <c r="BIG79" s="242"/>
      <c r="BIH79" s="242"/>
      <c r="BII79" s="242"/>
      <c r="BIJ79" s="242"/>
      <c r="BIK79" s="242"/>
      <c r="BIL79" s="242"/>
      <c r="BIM79" s="242"/>
      <c r="BIN79" s="242"/>
      <c r="BIO79" s="242"/>
      <c r="BIP79" s="242"/>
      <c r="BIQ79" s="242"/>
      <c r="BIR79" s="242"/>
      <c r="BIS79" s="242"/>
      <c r="BIT79" s="242"/>
      <c r="BIU79" s="242"/>
      <c r="BIV79" s="242"/>
      <c r="BIW79" s="242"/>
      <c r="BIX79" s="242"/>
      <c r="BIY79" s="242"/>
      <c r="BIZ79" s="242"/>
      <c r="BJA79" s="242"/>
      <c r="BJB79" s="242"/>
      <c r="BJC79" s="242"/>
      <c r="BJD79" s="242"/>
      <c r="BJE79" s="242"/>
      <c r="BJF79" s="242"/>
      <c r="BJG79" s="242"/>
      <c r="BJH79" s="242"/>
      <c r="BJI79" s="242"/>
      <c r="BJJ79" s="242"/>
      <c r="BJK79" s="242"/>
      <c r="BJL79" s="242"/>
      <c r="BJM79" s="242"/>
      <c r="BJN79" s="242"/>
      <c r="BJO79" s="242"/>
      <c r="BJP79" s="242"/>
      <c r="BJQ79" s="242"/>
      <c r="BJR79" s="242"/>
      <c r="BJS79" s="242"/>
      <c r="BJT79" s="242"/>
      <c r="BJU79" s="242"/>
      <c r="BJV79" s="242"/>
      <c r="BJW79" s="242"/>
      <c r="BJX79" s="242"/>
      <c r="BJY79" s="242"/>
      <c r="BJZ79" s="242"/>
      <c r="BKA79" s="242"/>
      <c r="BKB79" s="242"/>
      <c r="BKC79" s="242"/>
      <c r="BKD79" s="242"/>
      <c r="BKE79" s="242"/>
      <c r="BKF79" s="242"/>
      <c r="BKG79" s="242"/>
      <c r="BKH79" s="242"/>
      <c r="BKI79" s="242"/>
      <c r="BKJ79" s="242"/>
      <c r="BKK79" s="242"/>
      <c r="BKL79" s="242"/>
      <c r="BKM79" s="242"/>
      <c r="BKN79" s="242"/>
      <c r="BKO79" s="242"/>
      <c r="BKP79" s="242"/>
      <c r="BKQ79" s="242"/>
      <c r="BKR79" s="242"/>
      <c r="BKS79" s="242"/>
      <c r="BKT79" s="242"/>
      <c r="BKU79" s="242"/>
      <c r="BKV79" s="242"/>
      <c r="BKW79" s="242"/>
      <c r="BKX79" s="242"/>
      <c r="BKY79" s="242"/>
      <c r="BKZ79" s="242"/>
      <c r="BLA79" s="242"/>
      <c r="BLB79" s="242"/>
      <c r="BLC79" s="242"/>
      <c r="BLD79" s="242"/>
      <c r="BLE79" s="242"/>
      <c r="BLF79" s="242"/>
      <c r="BLG79" s="242"/>
      <c r="BLH79" s="242"/>
      <c r="BLI79" s="242"/>
      <c r="BLJ79" s="242"/>
      <c r="BLK79" s="242"/>
      <c r="BLL79" s="242"/>
      <c r="BLM79" s="242"/>
      <c r="BLN79" s="242"/>
      <c r="BLO79" s="242"/>
      <c r="BLP79" s="242"/>
      <c r="BLQ79" s="242"/>
      <c r="BLR79" s="242"/>
      <c r="BLS79" s="242"/>
      <c r="BLT79" s="242"/>
      <c r="BLU79" s="242"/>
      <c r="BLV79" s="242"/>
      <c r="BLW79" s="242"/>
      <c r="BLX79" s="242"/>
      <c r="BLY79" s="242"/>
      <c r="BLZ79" s="242"/>
      <c r="BMA79" s="242"/>
      <c r="BMB79" s="242"/>
      <c r="BMC79" s="242"/>
      <c r="BMD79" s="242"/>
      <c r="BME79" s="242"/>
      <c r="BMF79" s="242"/>
      <c r="BMG79" s="242"/>
      <c r="BMH79" s="242"/>
      <c r="BMI79" s="242"/>
      <c r="BMJ79" s="242"/>
      <c r="BMK79" s="242"/>
      <c r="BML79" s="242"/>
      <c r="BMM79" s="242"/>
      <c r="BMN79" s="242"/>
      <c r="BMO79" s="242"/>
      <c r="BMP79" s="242"/>
      <c r="BMQ79" s="242"/>
      <c r="BMR79" s="242"/>
      <c r="BMS79" s="242"/>
      <c r="BMT79" s="242"/>
      <c r="BMU79" s="242"/>
      <c r="BMV79" s="242"/>
      <c r="BMW79" s="242"/>
      <c r="BMX79" s="242"/>
      <c r="BMY79" s="242"/>
      <c r="BMZ79" s="242"/>
      <c r="BNA79" s="242"/>
      <c r="BNB79" s="242"/>
      <c r="BNC79" s="242"/>
      <c r="BND79" s="242"/>
      <c r="BNE79" s="242"/>
      <c r="BNF79" s="242"/>
      <c r="BNG79" s="242"/>
      <c r="BNH79" s="242"/>
      <c r="BNI79" s="242"/>
      <c r="BNJ79" s="242"/>
      <c r="BNK79" s="242"/>
      <c r="BNL79" s="242"/>
      <c r="BNM79" s="242"/>
      <c r="BNN79" s="242"/>
      <c r="BNO79" s="242"/>
      <c r="BNP79" s="242"/>
      <c r="BNQ79" s="242"/>
      <c r="BNR79" s="242"/>
      <c r="BNS79" s="242"/>
      <c r="BNT79" s="242"/>
      <c r="BNU79" s="242"/>
      <c r="BNV79" s="242"/>
      <c r="BNW79" s="242"/>
      <c r="BNX79" s="242"/>
      <c r="BNY79" s="242"/>
      <c r="BNZ79" s="242"/>
      <c r="BOA79" s="242"/>
      <c r="BOB79" s="242"/>
      <c r="BOC79" s="242"/>
      <c r="BOD79" s="242"/>
      <c r="BOE79" s="242"/>
      <c r="BOF79" s="242"/>
      <c r="BOG79" s="242"/>
      <c r="BOH79" s="242"/>
      <c r="BOI79" s="242"/>
      <c r="BOJ79" s="242"/>
      <c r="BOK79" s="242"/>
      <c r="BOL79" s="242"/>
      <c r="BOM79" s="242"/>
      <c r="BON79" s="242"/>
      <c r="BOO79" s="242"/>
      <c r="BOP79" s="242"/>
      <c r="BOQ79" s="242"/>
      <c r="BOR79" s="242"/>
      <c r="BOS79" s="242"/>
      <c r="BOT79" s="242"/>
      <c r="BOU79" s="242"/>
      <c r="BOV79" s="242"/>
      <c r="BOW79" s="242"/>
      <c r="BOX79" s="242"/>
      <c r="BOY79" s="242"/>
      <c r="BOZ79" s="242"/>
      <c r="BPA79" s="242"/>
      <c r="BPB79" s="242"/>
      <c r="BPC79" s="242"/>
      <c r="BPD79" s="242"/>
      <c r="BPE79" s="242"/>
      <c r="BPF79" s="242"/>
      <c r="BPG79" s="242"/>
      <c r="BPH79" s="242"/>
      <c r="BPI79" s="242"/>
      <c r="BPJ79" s="242"/>
      <c r="BPK79" s="242"/>
      <c r="BPL79" s="242"/>
      <c r="BPM79" s="242"/>
      <c r="BPN79" s="242"/>
      <c r="BPO79" s="242"/>
      <c r="BPP79" s="242"/>
      <c r="BPQ79" s="242"/>
      <c r="BPR79" s="242"/>
      <c r="BPS79" s="242"/>
      <c r="BPT79" s="242"/>
      <c r="BPU79" s="242"/>
      <c r="BPV79" s="242"/>
      <c r="BPW79" s="242"/>
      <c r="BPX79" s="242"/>
      <c r="BPY79" s="242"/>
      <c r="BPZ79" s="242"/>
      <c r="BQA79" s="242"/>
      <c r="BQB79" s="242"/>
      <c r="BQC79" s="242"/>
      <c r="BQD79" s="242"/>
      <c r="BQE79" s="242"/>
      <c r="BQF79" s="242"/>
      <c r="BQG79" s="242"/>
      <c r="BQH79" s="242"/>
      <c r="BQI79" s="242"/>
      <c r="BQJ79" s="242"/>
      <c r="BQK79" s="242"/>
      <c r="BQL79" s="242"/>
      <c r="BQM79" s="242"/>
      <c r="BQN79" s="242"/>
      <c r="BQO79" s="242"/>
      <c r="BQP79" s="242"/>
      <c r="BQQ79" s="242"/>
      <c r="BQR79" s="242"/>
      <c r="BQS79" s="242"/>
      <c r="BQT79" s="242"/>
      <c r="BQU79" s="242"/>
      <c r="BQV79" s="242"/>
      <c r="BQW79" s="242"/>
      <c r="BQX79" s="242"/>
      <c r="BQY79" s="242"/>
      <c r="BQZ79" s="242"/>
      <c r="BRA79" s="242"/>
      <c r="BRB79" s="242"/>
      <c r="BRC79" s="242"/>
      <c r="BRD79" s="242"/>
      <c r="BRE79" s="242"/>
      <c r="BRF79" s="242"/>
      <c r="BRG79" s="242"/>
      <c r="BRH79" s="242"/>
      <c r="BRI79" s="242"/>
      <c r="BRJ79" s="242"/>
      <c r="BRK79" s="242"/>
      <c r="BRL79" s="242"/>
      <c r="BRM79" s="242"/>
      <c r="BRN79" s="242"/>
      <c r="BRO79" s="242"/>
      <c r="BRP79" s="242"/>
      <c r="BRQ79" s="242"/>
      <c r="BRR79" s="242"/>
      <c r="BRS79" s="242"/>
      <c r="BRT79" s="242"/>
      <c r="BRU79" s="242"/>
      <c r="BRV79" s="242"/>
      <c r="BRW79" s="242"/>
      <c r="BRX79" s="242"/>
      <c r="BRY79" s="242"/>
      <c r="BRZ79" s="242"/>
      <c r="BSA79" s="242"/>
      <c r="BSB79" s="242"/>
      <c r="BSC79" s="242"/>
      <c r="BSD79" s="242"/>
      <c r="BSE79" s="242"/>
      <c r="BSF79" s="242"/>
      <c r="BSG79" s="242"/>
      <c r="BSH79" s="242"/>
      <c r="BSI79" s="242"/>
      <c r="BSJ79" s="242"/>
      <c r="BSK79" s="242"/>
      <c r="BSL79" s="242"/>
      <c r="BSM79" s="242"/>
      <c r="BSN79" s="242"/>
      <c r="BSO79" s="242"/>
      <c r="BSP79" s="242"/>
      <c r="BSQ79" s="242"/>
      <c r="BSR79" s="242"/>
      <c r="BSS79" s="242"/>
      <c r="BST79" s="242"/>
      <c r="BSU79" s="242"/>
      <c r="BSV79" s="242"/>
      <c r="BSW79" s="242"/>
      <c r="BSX79" s="242"/>
      <c r="BSY79" s="242"/>
      <c r="BSZ79" s="242"/>
      <c r="BTA79" s="242"/>
      <c r="BTB79" s="242"/>
      <c r="BTC79" s="242"/>
      <c r="BTD79" s="242"/>
      <c r="BTE79" s="242"/>
      <c r="BTF79" s="242"/>
      <c r="BTG79" s="242"/>
      <c r="BTH79" s="242"/>
      <c r="BTI79" s="242"/>
      <c r="BTJ79" s="242"/>
      <c r="BTK79" s="242"/>
      <c r="BTL79" s="242"/>
      <c r="BTM79" s="242"/>
      <c r="BTN79" s="242"/>
      <c r="BTO79" s="242"/>
      <c r="BTP79" s="242"/>
      <c r="BTQ79" s="242"/>
      <c r="BTR79" s="242"/>
      <c r="BTS79" s="242"/>
      <c r="BTT79" s="242"/>
      <c r="BTU79" s="242"/>
      <c r="BTV79" s="242"/>
      <c r="BTW79" s="242"/>
      <c r="BTX79" s="242"/>
      <c r="BTY79" s="242"/>
      <c r="BTZ79" s="242"/>
      <c r="BUA79" s="242"/>
      <c r="BUB79" s="242"/>
      <c r="BUC79" s="242"/>
      <c r="BUD79" s="242"/>
      <c r="BUE79" s="242"/>
      <c r="BUF79" s="242"/>
      <c r="BUG79" s="242"/>
      <c r="BUH79" s="242"/>
      <c r="BUI79" s="242"/>
      <c r="BUJ79" s="242"/>
      <c r="BUK79" s="242"/>
      <c r="BUL79" s="242"/>
      <c r="BUM79" s="242"/>
      <c r="BUN79" s="242"/>
      <c r="BUO79" s="242"/>
      <c r="BUP79" s="242"/>
      <c r="BUQ79" s="242"/>
      <c r="BUR79" s="242"/>
      <c r="BUS79" s="242"/>
      <c r="BUT79" s="242"/>
      <c r="BUU79" s="242"/>
      <c r="BUV79" s="242"/>
      <c r="BUW79" s="242"/>
      <c r="BUX79" s="242"/>
      <c r="BUY79" s="242"/>
      <c r="BUZ79" s="242"/>
      <c r="BVA79" s="242"/>
      <c r="BVB79" s="242"/>
      <c r="BVC79" s="242"/>
      <c r="BVD79" s="242"/>
      <c r="BVE79" s="242"/>
      <c r="BVF79" s="242"/>
      <c r="BVG79" s="242"/>
      <c r="BVH79" s="242"/>
      <c r="BVI79" s="242"/>
      <c r="BVJ79" s="242"/>
      <c r="BVK79" s="242"/>
      <c r="BVL79" s="242"/>
      <c r="BVM79" s="242"/>
      <c r="BVN79" s="242"/>
      <c r="BVO79" s="242"/>
      <c r="BVP79" s="242"/>
      <c r="BVQ79" s="242"/>
      <c r="BVR79" s="242"/>
      <c r="BVS79" s="242"/>
      <c r="BVT79" s="242"/>
      <c r="BVU79" s="242"/>
      <c r="BVV79" s="242"/>
      <c r="BVW79" s="242"/>
      <c r="BVX79" s="242"/>
      <c r="BVY79" s="242"/>
      <c r="BVZ79" s="242"/>
      <c r="BWA79" s="242"/>
      <c r="BWB79" s="242"/>
      <c r="BWC79" s="242"/>
      <c r="BWD79" s="242"/>
      <c r="BWE79" s="242"/>
      <c r="BWF79" s="242"/>
      <c r="BWG79" s="242"/>
      <c r="BWH79" s="242"/>
      <c r="BWI79" s="242"/>
      <c r="BWJ79" s="242"/>
      <c r="BWK79" s="242"/>
      <c r="BWL79" s="242"/>
      <c r="BWM79" s="242"/>
      <c r="BWN79" s="242"/>
      <c r="BWO79" s="242"/>
      <c r="BWP79" s="242"/>
      <c r="BWQ79" s="242"/>
      <c r="BWR79" s="242"/>
      <c r="BWS79" s="242"/>
      <c r="BWT79" s="242"/>
      <c r="BWU79" s="242"/>
      <c r="BWV79" s="242"/>
      <c r="BWW79" s="242"/>
      <c r="BWX79" s="242"/>
      <c r="BWY79" s="242"/>
      <c r="BWZ79" s="242"/>
      <c r="BXA79" s="242"/>
      <c r="BXB79" s="242"/>
      <c r="BXC79" s="242"/>
      <c r="BXD79" s="242"/>
      <c r="BXE79" s="242"/>
      <c r="BXF79" s="242"/>
      <c r="BXG79" s="242"/>
      <c r="BXH79" s="242"/>
      <c r="BXI79" s="242"/>
      <c r="BXJ79" s="242"/>
      <c r="BXK79" s="242"/>
      <c r="BXL79" s="242"/>
      <c r="BXM79" s="242"/>
      <c r="BXN79" s="242"/>
      <c r="BXO79" s="242"/>
      <c r="BXP79" s="242"/>
      <c r="BXQ79" s="242"/>
      <c r="BXR79" s="242"/>
      <c r="BXS79" s="242"/>
      <c r="BXT79" s="242"/>
      <c r="BXU79" s="242"/>
      <c r="BXV79" s="242"/>
      <c r="BXW79" s="242"/>
      <c r="BXX79" s="242"/>
      <c r="BXY79" s="242"/>
      <c r="BXZ79" s="242"/>
      <c r="BYA79" s="242"/>
      <c r="BYB79" s="242"/>
      <c r="BYC79" s="242"/>
      <c r="BYD79" s="242"/>
      <c r="BYE79" s="242"/>
      <c r="BYF79" s="242"/>
      <c r="BYG79" s="242"/>
      <c r="BYH79" s="242"/>
      <c r="BYI79" s="242"/>
      <c r="BYJ79" s="242"/>
      <c r="BYK79" s="242"/>
      <c r="BYL79" s="242"/>
      <c r="BYM79" s="242"/>
      <c r="BYN79" s="242"/>
      <c r="BYO79" s="242"/>
      <c r="BYP79" s="242"/>
      <c r="BYQ79" s="242"/>
      <c r="BYR79" s="242"/>
      <c r="BYS79" s="242"/>
      <c r="BYT79" s="242"/>
      <c r="BYU79" s="242"/>
      <c r="BYV79" s="242"/>
      <c r="BYW79" s="242"/>
      <c r="BYX79" s="242"/>
      <c r="BYY79" s="242"/>
      <c r="BYZ79" s="242"/>
      <c r="BZA79" s="242"/>
      <c r="BZB79" s="242"/>
      <c r="BZC79" s="242"/>
      <c r="BZD79" s="242"/>
      <c r="BZE79" s="242"/>
      <c r="BZF79" s="242"/>
      <c r="BZG79" s="242"/>
      <c r="BZH79" s="242"/>
      <c r="BZI79" s="242"/>
      <c r="BZJ79" s="242"/>
      <c r="BZK79" s="242"/>
      <c r="BZL79" s="242"/>
      <c r="BZM79" s="242"/>
      <c r="BZN79" s="242"/>
      <c r="BZO79" s="242"/>
      <c r="BZP79" s="242"/>
      <c r="BZQ79" s="242"/>
      <c r="BZR79" s="242"/>
      <c r="BZS79" s="242"/>
      <c r="BZT79" s="242"/>
      <c r="BZU79" s="242"/>
      <c r="BZV79" s="242"/>
      <c r="BZW79" s="242"/>
      <c r="BZX79" s="242"/>
      <c r="BZY79" s="242"/>
      <c r="BZZ79" s="242"/>
      <c r="CAA79" s="242"/>
      <c r="CAB79" s="242"/>
      <c r="CAC79" s="242"/>
      <c r="CAD79" s="242"/>
      <c r="CAE79" s="242"/>
      <c r="CAF79" s="242"/>
      <c r="CAG79" s="242"/>
      <c r="CAH79" s="242"/>
      <c r="CAI79" s="242"/>
      <c r="CAJ79" s="242"/>
      <c r="CAK79" s="242"/>
      <c r="CAL79" s="242"/>
      <c r="CAM79" s="242"/>
      <c r="CAN79" s="242"/>
      <c r="CAO79" s="242"/>
      <c r="CAP79" s="242"/>
      <c r="CAQ79" s="242"/>
      <c r="CAR79" s="242"/>
      <c r="CAS79" s="242"/>
      <c r="CAT79" s="242"/>
      <c r="CAU79" s="242"/>
      <c r="CAV79" s="242"/>
      <c r="CAW79" s="242"/>
      <c r="CAX79" s="242"/>
      <c r="CAY79" s="242"/>
      <c r="CAZ79" s="242"/>
      <c r="CBA79" s="242"/>
      <c r="CBB79" s="242"/>
      <c r="CBC79" s="242"/>
      <c r="CBD79" s="242"/>
      <c r="CBE79" s="242"/>
      <c r="CBF79" s="242"/>
      <c r="CBG79" s="242"/>
      <c r="CBH79" s="242"/>
      <c r="CBI79" s="242"/>
      <c r="CBJ79" s="242"/>
      <c r="CBK79" s="242"/>
      <c r="CBL79" s="242"/>
      <c r="CBM79" s="242"/>
      <c r="CBN79" s="242"/>
      <c r="CBO79" s="242"/>
      <c r="CBP79" s="242"/>
      <c r="CBQ79" s="242"/>
      <c r="CBR79" s="242"/>
      <c r="CBS79" s="242"/>
      <c r="CBT79" s="242"/>
      <c r="CBU79" s="242"/>
      <c r="CBV79" s="242"/>
      <c r="CBW79" s="242"/>
      <c r="CBX79" s="242"/>
      <c r="CBY79" s="242"/>
      <c r="CBZ79" s="242"/>
      <c r="CCA79" s="242"/>
      <c r="CCB79" s="242"/>
      <c r="CCC79" s="242"/>
      <c r="CCD79" s="242"/>
      <c r="CCE79" s="242"/>
      <c r="CCF79" s="242"/>
      <c r="CCG79" s="242"/>
      <c r="CCH79" s="242"/>
      <c r="CCI79" s="242"/>
      <c r="CCJ79" s="242"/>
      <c r="CCK79" s="242"/>
      <c r="CCL79" s="242"/>
      <c r="CCM79" s="242"/>
      <c r="CCN79" s="242"/>
      <c r="CCO79" s="242"/>
      <c r="CCP79" s="242"/>
      <c r="CCQ79" s="242"/>
      <c r="CCR79" s="242"/>
      <c r="CCS79" s="242"/>
      <c r="CCT79" s="242"/>
      <c r="CCU79" s="242"/>
      <c r="CCV79" s="242"/>
      <c r="CCW79" s="242"/>
      <c r="CCX79" s="242"/>
      <c r="CCY79" s="242"/>
      <c r="CCZ79" s="242"/>
      <c r="CDA79" s="242"/>
      <c r="CDB79" s="242"/>
      <c r="CDC79" s="242"/>
      <c r="CDD79" s="242"/>
      <c r="CDE79" s="242"/>
      <c r="CDF79" s="242"/>
      <c r="CDG79" s="242"/>
      <c r="CDH79" s="242"/>
      <c r="CDI79" s="242"/>
      <c r="CDJ79" s="242"/>
      <c r="CDK79" s="242"/>
      <c r="CDL79" s="242"/>
      <c r="CDM79" s="242"/>
      <c r="CDN79" s="242"/>
      <c r="CDO79" s="242"/>
      <c r="CDP79" s="242"/>
      <c r="CDQ79" s="242"/>
      <c r="CDR79" s="242"/>
      <c r="CDS79" s="242"/>
      <c r="CDT79" s="242"/>
      <c r="CDU79" s="242"/>
      <c r="CDV79" s="242"/>
      <c r="CDW79" s="242"/>
      <c r="CDX79" s="242"/>
      <c r="CDY79" s="242"/>
      <c r="CDZ79" s="242"/>
      <c r="CEA79" s="242"/>
      <c r="CEB79" s="242"/>
      <c r="CEC79" s="242"/>
      <c r="CED79" s="242"/>
      <c r="CEE79" s="242"/>
      <c r="CEF79" s="242"/>
      <c r="CEG79" s="242"/>
      <c r="CEH79" s="242"/>
      <c r="CEI79" s="242"/>
      <c r="CEJ79" s="242"/>
      <c r="CEK79" s="242"/>
      <c r="CEL79" s="242"/>
      <c r="CEM79" s="242"/>
      <c r="CEN79" s="242"/>
      <c r="CEO79" s="242"/>
      <c r="CEP79" s="242"/>
      <c r="CEQ79" s="242"/>
      <c r="CER79" s="242"/>
      <c r="CES79" s="242"/>
      <c r="CET79" s="242"/>
      <c r="CEU79" s="242"/>
      <c r="CEV79" s="242"/>
      <c r="CEW79" s="242"/>
      <c r="CEX79" s="242"/>
      <c r="CEY79" s="242"/>
      <c r="CEZ79" s="242"/>
      <c r="CFA79" s="242"/>
      <c r="CFB79" s="242"/>
      <c r="CFC79" s="242"/>
      <c r="CFD79" s="242"/>
      <c r="CFE79" s="242"/>
      <c r="CFF79" s="242"/>
      <c r="CFG79" s="242"/>
      <c r="CFH79" s="242"/>
      <c r="CFI79" s="242"/>
      <c r="CFJ79" s="242"/>
      <c r="CFK79" s="242"/>
      <c r="CFL79" s="242"/>
      <c r="CFM79" s="242"/>
      <c r="CFN79" s="242"/>
      <c r="CFO79" s="242"/>
      <c r="CFP79" s="242"/>
      <c r="CFQ79" s="242"/>
      <c r="CFR79" s="242"/>
      <c r="CFS79" s="242"/>
      <c r="CFT79" s="242"/>
      <c r="CFU79" s="242"/>
      <c r="CFV79" s="242"/>
      <c r="CFW79" s="242"/>
      <c r="CFX79" s="242"/>
      <c r="CFY79" s="242"/>
      <c r="CFZ79" s="242"/>
      <c r="CGA79" s="242"/>
      <c r="CGB79" s="242"/>
      <c r="CGC79" s="242"/>
      <c r="CGD79" s="242"/>
      <c r="CGE79" s="242"/>
      <c r="CGF79" s="242"/>
      <c r="CGG79" s="242"/>
      <c r="CGH79" s="242"/>
      <c r="CGI79" s="242"/>
      <c r="CGJ79" s="242"/>
      <c r="CGK79" s="242"/>
      <c r="CGL79" s="242"/>
      <c r="CGM79" s="242"/>
      <c r="CGN79" s="242"/>
      <c r="CGO79" s="242"/>
      <c r="CGP79" s="242"/>
      <c r="CGQ79" s="242"/>
      <c r="CGR79" s="242"/>
      <c r="CGS79" s="242"/>
      <c r="CGT79" s="242"/>
      <c r="CGU79" s="242"/>
      <c r="CGV79" s="242"/>
      <c r="CGW79" s="242"/>
      <c r="CGX79" s="242"/>
      <c r="CGY79" s="242"/>
      <c r="CGZ79" s="242"/>
      <c r="CHA79" s="242"/>
      <c r="CHB79" s="242"/>
      <c r="CHC79" s="242"/>
      <c r="CHD79" s="242"/>
      <c r="CHE79" s="242"/>
      <c r="CHF79" s="242"/>
      <c r="CHG79" s="242"/>
      <c r="CHH79" s="242"/>
      <c r="CHI79" s="242"/>
      <c r="CHJ79" s="242"/>
      <c r="CHK79" s="242"/>
      <c r="CHL79" s="242"/>
      <c r="CHM79" s="242"/>
      <c r="CHN79" s="242"/>
      <c r="CHO79" s="242"/>
      <c r="CHP79" s="242"/>
      <c r="CHQ79" s="242"/>
      <c r="CHR79" s="242"/>
      <c r="CHS79" s="242"/>
      <c r="CHT79" s="242"/>
      <c r="CHU79" s="242"/>
      <c r="CHV79" s="242"/>
      <c r="CHW79" s="242"/>
      <c r="CHX79" s="242"/>
      <c r="CHY79" s="242"/>
      <c r="CHZ79" s="242"/>
      <c r="CIA79" s="242"/>
      <c r="CIB79" s="242"/>
      <c r="CIC79" s="242"/>
      <c r="CID79" s="242"/>
      <c r="CIE79" s="242"/>
      <c r="CIF79" s="242"/>
      <c r="CIG79" s="242"/>
      <c r="CIH79" s="242"/>
      <c r="CII79" s="242"/>
      <c r="CIJ79" s="242"/>
      <c r="CIK79" s="242"/>
      <c r="CIL79" s="242"/>
      <c r="CIM79" s="242"/>
      <c r="CIN79" s="242"/>
      <c r="CIO79" s="242"/>
      <c r="CIP79" s="242"/>
      <c r="CIQ79" s="242"/>
      <c r="CIR79" s="242"/>
      <c r="CIS79" s="242"/>
      <c r="CIT79" s="242"/>
      <c r="CIU79" s="242"/>
      <c r="CIV79" s="242"/>
      <c r="CIW79" s="242"/>
      <c r="CIX79" s="242"/>
      <c r="CIY79" s="242"/>
      <c r="CIZ79" s="242"/>
      <c r="CJA79" s="242"/>
      <c r="CJB79" s="242"/>
      <c r="CJC79" s="242"/>
      <c r="CJD79" s="242"/>
      <c r="CJE79" s="242"/>
      <c r="CJF79" s="242"/>
      <c r="CJG79" s="242"/>
      <c r="CJH79" s="242"/>
      <c r="CJI79" s="242"/>
      <c r="CJJ79" s="242"/>
      <c r="CJK79" s="242"/>
      <c r="CJL79" s="242"/>
      <c r="CJM79" s="242"/>
      <c r="CJN79" s="242"/>
      <c r="CJO79" s="242"/>
      <c r="CJP79" s="242"/>
      <c r="CJQ79" s="242"/>
      <c r="CJR79" s="242"/>
      <c r="CJS79" s="242"/>
      <c r="CJT79" s="242"/>
      <c r="CJU79" s="242"/>
      <c r="CJV79" s="242"/>
      <c r="CJW79" s="242"/>
      <c r="CJX79" s="242"/>
      <c r="CJY79" s="242"/>
      <c r="CJZ79" s="242"/>
      <c r="CKA79" s="242"/>
      <c r="CKB79" s="242"/>
      <c r="CKC79" s="242"/>
      <c r="CKD79" s="242"/>
      <c r="CKE79" s="242"/>
      <c r="CKF79" s="242"/>
      <c r="CKG79" s="242"/>
      <c r="CKH79" s="242"/>
      <c r="CKI79" s="242"/>
      <c r="CKJ79" s="242"/>
      <c r="CKK79" s="242"/>
      <c r="CKL79" s="242"/>
      <c r="CKM79" s="242"/>
      <c r="CKN79" s="242"/>
      <c r="CKO79" s="242"/>
      <c r="CKP79" s="242"/>
      <c r="CKQ79" s="242"/>
      <c r="CKR79" s="242"/>
      <c r="CKS79" s="242"/>
      <c r="CKT79" s="242"/>
      <c r="CKU79" s="242"/>
      <c r="CKV79" s="242"/>
      <c r="CKW79" s="242"/>
      <c r="CKX79" s="242"/>
      <c r="CKY79" s="242"/>
      <c r="CKZ79" s="242"/>
      <c r="CLA79" s="242"/>
      <c r="CLB79" s="242"/>
      <c r="CLC79" s="242"/>
      <c r="CLD79" s="242"/>
      <c r="CLE79" s="242"/>
      <c r="CLF79" s="242"/>
      <c r="CLG79" s="242"/>
      <c r="CLH79" s="242"/>
      <c r="CLI79" s="242"/>
      <c r="CLJ79" s="242"/>
      <c r="CLK79" s="242"/>
      <c r="CLL79" s="242"/>
      <c r="CLM79" s="242"/>
      <c r="CLN79" s="242"/>
      <c r="CLO79" s="242"/>
      <c r="CLP79" s="242"/>
      <c r="CLQ79" s="242"/>
      <c r="CLR79" s="242"/>
      <c r="CLS79" s="242"/>
      <c r="CLT79" s="242"/>
      <c r="CLU79" s="242"/>
      <c r="CLV79" s="242"/>
      <c r="CLW79" s="242"/>
      <c r="CLX79" s="242"/>
      <c r="CLY79" s="242"/>
      <c r="CLZ79" s="242"/>
      <c r="CMA79" s="242"/>
      <c r="CMB79" s="242"/>
      <c r="CMC79" s="242"/>
      <c r="CMD79" s="242"/>
      <c r="CME79" s="242"/>
      <c r="CMF79" s="242"/>
      <c r="CMG79" s="242"/>
      <c r="CMH79" s="242"/>
      <c r="CMI79" s="242"/>
      <c r="CMJ79" s="242"/>
      <c r="CMK79" s="242"/>
      <c r="CML79" s="242"/>
      <c r="CMM79" s="242"/>
      <c r="CMN79" s="242"/>
      <c r="CMO79" s="242"/>
      <c r="CMP79" s="242"/>
      <c r="CMQ79" s="242"/>
      <c r="CMR79" s="242"/>
      <c r="CMS79" s="242"/>
      <c r="CMT79" s="242"/>
      <c r="CMU79" s="242"/>
      <c r="CMV79" s="242"/>
      <c r="CMW79" s="242"/>
      <c r="CMX79" s="242"/>
      <c r="CMY79" s="242"/>
      <c r="CMZ79" s="242"/>
      <c r="CNA79" s="242"/>
      <c r="CNB79" s="242"/>
      <c r="CNC79" s="242"/>
      <c r="CND79" s="242"/>
      <c r="CNE79" s="242"/>
      <c r="CNF79" s="242"/>
      <c r="CNG79" s="242"/>
      <c r="CNH79" s="242"/>
      <c r="CNI79" s="242"/>
      <c r="CNJ79" s="242"/>
      <c r="CNK79" s="242"/>
      <c r="CNL79" s="242"/>
      <c r="CNM79" s="242"/>
      <c r="CNN79" s="242"/>
      <c r="CNO79" s="242"/>
      <c r="CNP79" s="242"/>
      <c r="CNQ79" s="242"/>
      <c r="CNR79" s="242"/>
      <c r="CNS79" s="242"/>
      <c r="CNT79" s="242"/>
      <c r="CNU79" s="242"/>
      <c r="CNV79" s="242"/>
      <c r="CNW79" s="242"/>
      <c r="CNX79" s="242"/>
      <c r="CNY79" s="242"/>
      <c r="CNZ79" s="242"/>
      <c r="COA79" s="242"/>
      <c r="COB79" s="242"/>
      <c r="COC79" s="242"/>
      <c r="COD79" s="242"/>
      <c r="COE79" s="242"/>
      <c r="COF79" s="242"/>
      <c r="COG79" s="242"/>
      <c r="COH79" s="242"/>
      <c r="COI79" s="242"/>
      <c r="COJ79" s="242"/>
      <c r="COK79" s="242"/>
      <c r="COL79" s="242"/>
      <c r="COM79" s="242"/>
      <c r="CON79" s="242"/>
      <c r="COO79" s="242"/>
      <c r="COP79" s="242"/>
      <c r="COQ79" s="242"/>
      <c r="COR79" s="242"/>
      <c r="COS79" s="242"/>
      <c r="COT79" s="242"/>
      <c r="COU79" s="242"/>
      <c r="COV79" s="242"/>
      <c r="COW79" s="242"/>
      <c r="COX79" s="242"/>
      <c r="COY79" s="242"/>
      <c r="COZ79" s="242"/>
      <c r="CPA79" s="242"/>
      <c r="CPB79" s="242"/>
      <c r="CPC79" s="242"/>
      <c r="CPD79" s="242"/>
      <c r="CPE79" s="242"/>
      <c r="CPF79" s="242"/>
      <c r="CPG79" s="242"/>
      <c r="CPH79" s="242"/>
      <c r="CPI79" s="242"/>
      <c r="CPJ79" s="242"/>
      <c r="CPK79" s="242"/>
      <c r="CPL79" s="242"/>
      <c r="CPM79" s="242"/>
      <c r="CPN79" s="242"/>
      <c r="CPO79" s="242"/>
      <c r="CPP79" s="242"/>
      <c r="CPQ79" s="242"/>
      <c r="CPR79" s="242"/>
      <c r="CPS79" s="242"/>
      <c r="CPT79" s="242"/>
      <c r="CPU79" s="242"/>
      <c r="CPV79" s="242"/>
      <c r="CPW79" s="242"/>
      <c r="CPX79" s="242"/>
      <c r="CPY79" s="242"/>
      <c r="CPZ79" s="242"/>
      <c r="CQA79" s="242"/>
      <c r="CQB79" s="242"/>
      <c r="CQC79" s="242"/>
      <c r="CQD79" s="242"/>
      <c r="CQE79" s="242"/>
      <c r="CQF79" s="242"/>
      <c r="CQG79" s="242"/>
      <c r="CQH79" s="242"/>
      <c r="CQI79" s="242"/>
      <c r="CQJ79" s="242"/>
      <c r="CQK79" s="242"/>
      <c r="CQL79" s="242"/>
      <c r="CQM79" s="242"/>
      <c r="CQN79" s="242"/>
      <c r="CQO79" s="242"/>
      <c r="CQP79" s="242"/>
      <c r="CQQ79" s="242"/>
      <c r="CQR79" s="242"/>
      <c r="CQS79" s="242"/>
      <c r="CQT79" s="242"/>
      <c r="CQU79" s="242"/>
      <c r="CQV79" s="242"/>
      <c r="CQW79" s="242"/>
      <c r="CQX79" s="242"/>
      <c r="CQY79" s="242"/>
      <c r="CQZ79" s="242"/>
      <c r="CRA79" s="242"/>
      <c r="CRB79" s="242"/>
      <c r="CRC79" s="242"/>
      <c r="CRD79" s="242"/>
      <c r="CRE79" s="242"/>
      <c r="CRF79" s="242"/>
      <c r="CRG79" s="242"/>
      <c r="CRH79" s="242"/>
      <c r="CRI79" s="242"/>
      <c r="CRJ79" s="242"/>
      <c r="CRK79" s="242"/>
      <c r="CRL79" s="242"/>
      <c r="CRM79" s="242"/>
      <c r="CRN79" s="242"/>
      <c r="CRO79" s="242"/>
      <c r="CRP79" s="242"/>
      <c r="CRQ79" s="242"/>
      <c r="CRR79" s="242"/>
      <c r="CRS79" s="242"/>
      <c r="CRT79" s="242"/>
      <c r="CRU79" s="242"/>
      <c r="CRV79" s="242"/>
      <c r="CRW79" s="242"/>
      <c r="CRX79" s="242"/>
      <c r="CRY79" s="242"/>
      <c r="CRZ79" s="242"/>
      <c r="CSA79" s="242"/>
      <c r="CSB79" s="242"/>
      <c r="CSC79" s="242"/>
      <c r="CSD79" s="242"/>
      <c r="CSE79" s="242"/>
      <c r="CSF79" s="242"/>
      <c r="CSG79" s="242"/>
      <c r="CSH79" s="242"/>
      <c r="CSI79" s="242"/>
      <c r="CSJ79" s="242"/>
      <c r="CSK79" s="242"/>
      <c r="CSL79" s="242"/>
      <c r="CSM79" s="242"/>
      <c r="CSN79" s="242"/>
      <c r="CSO79" s="242"/>
      <c r="CSP79" s="242"/>
      <c r="CSQ79" s="242"/>
      <c r="CSR79" s="242"/>
      <c r="CSS79" s="242"/>
      <c r="CST79" s="242"/>
      <c r="CSU79" s="242"/>
      <c r="CSV79" s="242"/>
      <c r="CSW79" s="242"/>
      <c r="CSX79" s="242"/>
      <c r="CSY79" s="242"/>
      <c r="CSZ79" s="242"/>
      <c r="CTA79" s="242"/>
      <c r="CTB79" s="242"/>
      <c r="CTC79" s="242"/>
      <c r="CTD79" s="242"/>
      <c r="CTE79" s="242"/>
      <c r="CTF79" s="242"/>
      <c r="CTG79" s="242"/>
      <c r="CTH79" s="242"/>
      <c r="CTI79" s="242"/>
      <c r="CTJ79" s="242"/>
      <c r="CTK79" s="242"/>
      <c r="CTL79" s="242"/>
      <c r="CTM79" s="242"/>
      <c r="CTN79" s="242"/>
      <c r="CTO79" s="242"/>
      <c r="CTP79" s="242"/>
      <c r="CTQ79" s="242"/>
      <c r="CTR79" s="242"/>
      <c r="CTS79" s="242"/>
      <c r="CTT79" s="242"/>
      <c r="CTU79" s="242"/>
      <c r="CTV79" s="242"/>
      <c r="CTW79" s="242"/>
      <c r="CTX79" s="242"/>
      <c r="CTY79" s="242"/>
      <c r="CTZ79" s="242"/>
      <c r="CUA79" s="242"/>
      <c r="CUB79" s="242"/>
      <c r="CUC79" s="242"/>
      <c r="CUD79" s="242"/>
      <c r="CUE79" s="242"/>
      <c r="CUF79" s="242"/>
      <c r="CUG79" s="242"/>
      <c r="CUH79" s="242"/>
      <c r="CUI79" s="242"/>
      <c r="CUJ79" s="242"/>
      <c r="CUK79" s="242"/>
      <c r="CUL79" s="242"/>
      <c r="CUM79" s="242"/>
      <c r="CUN79" s="242"/>
      <c r="CUO79" s="242"/>
      <c r="CUP79" s="242"/>
      <c r="CUQ79" s="242"/>
      <c r="CUR79" s="242"/>
      <c r="CUS79" s="242"/>
      <c r="CUT79" s="242"/>
      <c r="CUU79" s="242"/>
      <c r="CUV79" s="242"/>
      <c r="CUW79" s="242"/>
      <c r="CUX79" s="242"/>
      <c r="CUY79" s="242"/>
      <c r="CUZ79" s="242"/>
      <c r="CVA79" s="242"/>
      <c r="CVB79" s="242"/>
      <c r="CVC79" s="242"/>
      <c r="CVD79" s="242"/>
      <c r="CVE79" s="242"/>
      <c r="CVF79" s="242"/>
      <c r="CVG79" s="242"/>
      <c r="CVH79" s="242"/>
      <c r="CVI79" s="242"/>
      <c r="CVJ79" s="242"/>
      <c r="CVK79" s="242"/>
      <c r="CVL79" s="242"/>
      <c r="CVM79" s="242"/>
      <c r="CVN79" s="242"/>
      <c r="CVO79" s="242"/>
      <c r="CVP79" s="242"/>
      <c r="CVQ79" s="242"/>
      <c r="CVR79" s="242"/>
      <c r="CVS79" s="242"/>
      <c r="CVT79" s="242"/>
      <c r="CVU79" s="242"/>
      <c r="CVV79" s="242"/>
      <c r="CVW79" s="242"/>
      <c r="CVX79" s="242"/>
      <c r="CVY79" s="242"/>
      <c r="CVZ79" s="242"/>
      <c r="CWA79" s="242"/>
      <c r="CWB79" s="242"/>
      <c r="CWC79" s="242"/>
      <c r="CWD79" s="242"/>
      <c r="CWE79" s="242"/>
      <c r="CWF79" s="242"/>
      <c r="CWG79" s="242"/>
      <c r="CWH79" s="242"/>
      <c r="CWI79" s="242"/>
      <c r="CWJ79" s="242"/>
      <c r="CWK79" s="242"/>
      <c r="CWL79" s="242"/>
      <c r="CWM79" s="242"/>
      <c r="CWN79" s="242"/>
      <c r="CWO79" s="242"/>
      <c r="CWP79" s="242"/>
      <c r="CWQ79" s="242"/>
      <c r="CWR79" s="242"/>
      <c r="CWS79" s="242"/>
      <c r="CWT79" s="242"/>
      <c r="CWU79" s="242"/>
      <c r="CWV79" s="242"/>
      <c r="CWW79" s="242"/>
      <c r="CWX79" s="242"/>
      <c r="CWY79" s="242"/>
      <c r="CWZ79" s="242"/>
      <c r="CXA79" s="242"/>
      <c r="CXB79" s="242"/>
      <c r="CXC79" s="242"/>
      <c r="CXD79" s="242"/>
      <c r="CXE79" s="242"/>
      <c r="CXF79" s="242"/>
      <c r="CXG79" s="242"/>
      <c r="CXH79" s="242"/>
      <c r="CXI79" s="242"/>
      <c r="CXJ79" s="242"/>
      <c r="CXK79" s="242"/>
      <c r="CXL79" s="242"/>
      <c r="CXM79" s="242"/>
      <c r="CXN79" s="242"/>
      <c r="CXO79" s="242"/>
      <c r="CXP79" s="242"/>
      <c r="CXQ79" s="242"/>
      <c r="CXR79" s="242"/>
      <c r="CXS79" s="242"/>
      <c r="CXT79" s="242"/>
      <c r="CXU79" s="242"/>
      <c r="CXV79" s="242"/>
      <c r="CXW79" s="242"/>
      <c r="CXX79" s="242"/>
      <c r="CXY79" s="242"/>
      <c r="CXZ79" s="242"/>
      <c r="CYA79" s="242"/>
      <c r="CYB79" s="242"/>
      <c r="CYC79" s="242"/>
      <c r="CYD79" s="242"/>
      <c r="CYE79" s="242"/>
      <c r="CYF79" s="242"/>
      <c r="CYG79" s="242"/>
      <c r="CYH79" s="242"/>
      <c r="CYI79" s="242"/>
      <c r="CYJ79" s="242"/>
      <c r="CYK79" s="242"/>
      <c r="CYL79" s="242"/>
      <c r="CYM79" s="242"/>
      <c r="CYN79" s="242"/>
      <c r="CYO79" s="242"/>
      <c r="CYP79" s="242"/>
      <c r="CYQ79" s="242"/>
      <c r="CYR79" s="242"/>
      <c r="CYS79" s="242"/>
      <c r="CYT79" s="242"/>
      <c r="CYU79" s="242"/>
      <c r="CYV79" s="242"/>
      <c r="CYW79" s="242"/>
      <c r="CYX79" s="242"/>
      <c r="CYY79" s="242"/>
      <c r="CYZ79" s="242"/>
      <c r="CZA79" s="242"/>
      <c r="CZB79" s="242"/>
      <c r="CZC79" s="242"/>
      <c r="CZD79" s="242"/>
      <c r="CZE79" s="242"/>
      <c r="CZF79" s="242"/>
      <c r="CZG79" s="242"/>
      <c r="CZH79" s="242"/>
      <c r="CZI79" s="242"/>
      <c r="CZJ79" s="242"/>
      <c r="CZK79" s="242"/>
      <c r="CZL79" s="242"/>
      <c r="CZM79" s="242"/>
      <c r="CZN79" s="242"/>
      <c r="CZO79" s="242"/>
      <c r="CZP79" s="242"/>
      <c r="CZQ79" s="242"/>
      <c r="CZR79" s="242"/>
      <c r="CZS79" s="242"/>
      <c r="CZT79" s="242"/>
      <c r="CZU79" s="242"/>
      <c r="CZV79" s="242"/>
      <c r="CZW79" s="242"/>
      <c r="CZX79" s="242"/>
      <c r="CZY79" s="242"/>
      <c r="CZZ79" s="242"/>
      <c r="DAA79" s="242"/>
      <c r="DAB79" s="242"/>
      <c r="DAC79" s="242"/>
      <c r="DAD79" s="242"/>
      <c r="DAE79" s="242"/>
      <c r="DAF79" s="242"/>
      <c r="DAG79" s="242"/>
      <c r="DAH79" s="242"/>
      <c r="DAI79" s="242"/>
      <c r="DAJ79" s="242"/>
      <c r="DAK79" s="242"/>
      <c r="DAL79" s="242"/>
      <c r="DAM79" s="242"/>
      <c r="DAN79" s="242"/>
      <c r="DAO79" s="242"/>
      <c r="DAP79" s="242"/>
      <c r="DAQ79" s="242"/>
      <c r="DAR79" s="242"/>
      <c r="DAS79" s="242"/>
      <c r="DAT79" s="242"/>
      <c r="DAU79" s="242"/>
      <c r="DAV79" s="242"/>
      <c r="DAW79" s="242"/>
      <c r="DAX79" s="242"/>
      <c r="DAY79" s="242"/>
      <c r="DAZ79" s="242"/>
      <c r="DBA79" s="242"/>
      <c r="DBB79" s="242"/>
      <c r="DBC79" s="242"/>
      <c r="DBD79" s="242"/>
      <c r="DBE79" s="242"/>
      <c r="DBF79" s="242"/>
      <c r="DBG79" s="242"/>
      <c r="DBH79" s="242"/>
      <c r="DBI79" s="242"/>
      <c r="DBJ79" s="242"/>
      <c r="DBK79" s="242"/>
      <c r="DBL79" s="242"/>
      <c r="DBM79" s="242"/>
      <c r="DBN79" s="242"/>
      <c r="DBO79" s="242"/>
      <c r="DBP79" s="242"/>
      <c r="DBQ79" s="242"/>
      <c r="DBR79" s="242"/>
      <c r="DBS79" s="242"/>
      <c r="DBT79" s="242"/>
      <c r="DBU79" s="242"/>
      <c r="DBV79" s="242"/>
      <c r="DBW79" s="242"/>
      <c r="DBX79" s="242"/>
      <c r="DBY79" s="242"/>
      <c r="DBZ79" s="242"/>
      <c r="DCA79" s="242"/>
      <c r="DCB79" s="242"/>
      <c r="DCC79" s="242"/>
      <c r="DCD79" s="242"/>
      <c r="DCE79" s="242"/>
      <c r="DCF79" s="242"/>
      <c r="DCG79" s="242"/>
      <c r="DCH79" s="242"/>
      <c r="DCI79" s="242"/>
      <c r="DCJ79" s="242"/>
      <c r="DCK79" s="242"/>
      <c r="DCL79" s="242"/>
      <c r="DCM79" s="242"/>
      <c r="DCN79" s="242"/>
      <c r="DCO79" s="242"/>
      <c r="DCP79" s="242"/>
      <c r="DCQ79" s="242"/>
      <c r="DCR79" s="242"/>
      <c r="DCS79" s="242"/>
      <c r="DCT79" s="242"/>
      <c r="DCU79" s="242"/>
      <c r="DCV79" s="242"/>
      <c r="DCW79" s="242"/>
      <c r="DCX79" s="242"/>
      <c r="DCY79" s="242"/>
      <c r="DCZ79" s="242"/>
      <c r="DDA79" s="242"/>
      <c r="DDB79" s="242"/>
      <c r="DDC79" s="242"/>
      <c r="DDD79" s="242"/>
      <c r="DDE79" s="242"/>
      <c r="DDF79" s="242"/>
      <c r="DDG79" s="242"/>
      <c r="DDH79" s="242"/>
      <c r="DDI79" s="242"/>
      <c r="DDJ79" s="242"/>
      <c r="DDK79" s="242"/>
      <c r="DDL79" s="242"/>
      <c r="DDM79" s="242"/>
      <c r="DDN79" s="242"/>
      <c r="DDO79" s="242"/>
      <c r="DDP79" s="242"/>
      <c r="DDQ79" s="242"/>
      <c r="DDR79" s="242"/>
      <c r="DDS79" s="242"/>
      <c r="DDT79" s="242"/>
      <c r="DDU79" s="242"/>
      <c r="DDV79" s="242"/>
      <c r="DDW79" s="242"/>
      <c r="DDX79" s="242"/>
      <c r="DDY79" s="242"/>
      <c r="DDZ79" s="242"/>
      <c r="DEA79" s="242"/>
      <c r="DEB79" s="242"/>
      <c r="DEC79" s="242"/>
      <c r="DED79" s="242"/>
      <c r="DEE79" s="242"/>
      <c r="DEF79" s="242"/>
      <c r="DEG79" s="242"/>
      <c r="DEH79" s="242"/>
      <c r="DEI79" s="242"/>
      <c r="DEJ79" s="242"/>
      <c r="DEK79" s="242"/>
      <c r="DEL79" s="242"/>
      <c r="DEM79" s="242"/>
      <c r="DEN79" s="242"/>
      <c r="DEO79" s="242"/>
      <c r="DEP79" s="242"/>
      <c r="DEQ79" s="242"/>
      <c r="DER79" s="242"/>
      <c r="DES79" s="242"/>
      <c r="DET79" s="242"/>
      <c r="DEU79" s="242"/>
      <c r="DEV79" s="242"/>
      <c r="DEW79" s="242"/>
      <c r="DEX79" s="242"/>
      <c r="DEY79" s="242"/>
      <c r="DEZ79" s="242"/>
      <c r="DFA79" s="242"/>
      <c r="DFB79" s="242"/>
      <c r="DFC79" s="242"/>
      <c r="DFD79" s="242"/>
      <c r="DFE79" s="242"/>
      <c r="DFF79" s="242"/>
      <c r="DFG79" s="242"/>
      <c r="DFH79" s="242"/>
      <c r="DFI79" s="242"/>
      <c r="DFJ79" s="242"/>
      <c r="DFK79" s="242"/>
      <c r="DFL79" s="242"/>
      <c r="DFM79" s="242"/>
      <c r="DFN79" s="242"/>
      <c r="DFO79" s="242"/>
      <c r="DFP79" s="242"/>
      <c r="DFQ79" s="242"/>
      <c r="DFR79" s="242"/>
      <c r="DFS79" s="242"/>
      <c r="DFT79" s="242"/>
      <c r="DFU79" s="242"/>
      <c r="DFV79" s="242"/>
      <c r="DFW79" s="242"/>
      <c r="DFX79" s="242"/>
      <c r="DFY79" s="242"/>
      <c r="DFZ79" s="242"/>
      <c r="DGA79" s="242"/>
      <c r="DGB79" s="242"/>
      <c r="DGC79" s="242"/>
      <c r="DGD79" s="242"/>
      <c r="DGE79" s="242"/>
      <c r="DGF79" s="242"/>
      <c r="DGG79" s="242"/>
      <c r="DGH79" s="242"/>
      <c r="DGI79" s="242"/>
      <c r="DGJ79" s="242"/>
      <c r="DGK79" s="242"/>
      <c r="DGL79" s="242"/>
      <c r="DGM79" s="242"/>
      <c r="DGN79" s="242"/>
      <c r="DGO79" s="242"/>
      <c r="DGP79" s="242"/>
      <c r="DGQ79" s="242"/>
      <c r="DGR79" s="242"/>
      <c r="DGS79" s="242"/>
      <c r="DGT79" s="242"/>
      <c r="DGU79" s="242"/>
      <c r="DGV79" s="242"/>
      <c r="DGW79" s="242"/>
      <c r="DGX79" s="242"/>
      <c r="DGY79" s="242"/>
      <c r="DGZ79" s="242"/>
      <c r="DHA79" s="242"/>
      <c r="DHB79" s="242"/>
      <c r="DHC79" s="242"/>
      <c r="DHD79" s="242"/>
      <c r="DHE79" s="242"/>
      <c r="DHF79" s="242"/>
      <c r="DHG79" s="242"/>
      <c r="DHH79" s="242"/>
      <c r="DHI79" s="242"/>
      <c r="DHJ79" s="242"/>
      <c r="DHK79" s="242"/>
      <c r="DHL79" s="242"/>
      <c r="DHM79" s="242"/>
      <c r="DHN79" s="242"/>
      <c r="DHO79" s="242"/>
      <c r="DHP79" s="242"/>
      <c r="DHQ79" s="242"/>
      <c r="DHR79" s="242"/>
      <c r="DHS79" s="242"/>
      <c r="DHT79" s="242"/>
      <c r="DHU79" s="242"/>
      <c r="DHV79" s="242"/>
      <c r="DHW79" s="242"/>
      <c r="DHX79" s="242"/>
      <c r="DHY79" s="242"/>
      <c r="DHZ79" s="242"/>
      <c r="DIA79" s="242"/>
      <c r="DIB79" s="242"/>
      <c r="DIC79" s="242"/>
      <c r="DID79" s="242"/>
      <c r="DIE79" s="242"/>
      <c r="DIF79" s="242"/>
      <c r="DIG79" s="242"/>
      <c r="DIH79" s="242"/>
      <c r="DII79" s="242"/>
      <c r="DIJ79" s="242"/>
      <c r="DIK79" s="242"/>
      <c r="DIL79" s="242"/>
      <c r="DIM79" s="242"/>
      <c r="DIN79" s="242"/>
      <c r="DIO79" s="242"/>
      <c r="DIP79" s="242"/>
      <c r="DIQ79" s="242"/>
      <c r="DIR79" s="242"/>
      <c r="DIS79" s="242"/>
      <c r="DIT79" s="242"/>
      <c r="DIU79" s="242"/>
      <c r="DIV79" s="242"/>
      <c r="DIW79" s="242"/>
      <c r="DIX79" s="242"/>
      <c r="DIY79" s="242"/>
      <c r="DIZ79" s="242"/>
      <c r="DJA79" s="242"/>
      <c r="DJB79" s="242"/>
      <c r="DJC79" s="242"/>
      <c r="DJD79" s="242"/>
      <c r="DJE79" s="242"/>
      <c r="DJF79" s="242"/>
      <c r="DJG79" s="242"/>
      <c r="DJH79" s="242"/>
      <c r="DJI79" s="242"/>
      <c r="DJJ79" s="242"/>
      <c r="DJK79" s="242"/>
      <c r="DJL79" s="242"/>
      <c r="DJM79" s="242"/>
      <c r="DJN79" s="242"/>
      <c r="DJO79" s="242"/>
      <c r="DJP79" s="242"/>
      <c r="DJQ79" s="242"/>
      <c r="DJR79" s="242"/>
      <c r="DJS79" s="242"/>
      <c r="DJT79" s="242"/>
      <c r="DJU79" s="242"/>
      <c r="DJV79" s="242"/>
      <c r="DJW79" s="242"/>
      <c r="DJX79" s="242"/>
      <c r="DJY79" s="242"/>
      <c r="DJZ79" s="242"/>
      <c r="DKA79" s="242"/>
      <c r="DKB79" s="242"/>
      <c r="DKC79" s="242"/>
      <c r="DKD79" s="242"/>
      <c r="DKE79" s="242"/>
      <c r="DKF79" s="242"/>
      <c r="DKG79" s="242"/>
      <c r="DKH79" s="242"/>
      <c r="DKI79" s="242"/>
      <c r="DKJ79" s="242"/>
      <c r="DKK79" s="242"/>
      <c r="DKL79" s="242"/>
      <c r="DKM79" s="242"/>
      <c r="DKN79" s="242"/>
      <c r="DKO79" s="242"/>
      <c r="DKP79" s="242"/>
      <c r="DKQ79" s="242"/>
      <c r="DKR79" s="242"/>
      <c r="DKS79" s="242"/>
      <c r="DKT79" s="242"/>
      <c r="DKU79" s="242"/>
      <c r="DKV79" s="242"/>
      <c r="DKW79" s="242"/>
      <c r="DKX79" s="242"/>
      <c r="DKY79" s="242"/>
      <c r="DKZ79" s="242"/>
      <c r="DLA79" s="242"/>
      <c r="DLB79" s="242"/>
      <c r="DLC79" s="242"/>
      <c r="DLD79" s="242"/>
      <c r="DLE79" s="242"/>
      <c r="DLF79" s="242"/>
      <c r="DLG79" s="242"/>
      <c r="DLH79" s="242"/>
      <c r="DLI79" s="242"/>
      <c r="DLJ79" s="242"/>
      <c r="DLK79" s="242"/>
      <c r="DLL79" s="242"/>
      <c r="DLM79" s="242"/>
      <c r="DLN79" s="242"/>
      <c r="DLO79" s="242"/>
      <c r="DLP79" s="242"/>
      <c r="DLQ79" s="242"/>
      <c r="DLR79" s="242"/>
      <c r="DLS79" s="242"/>
      <c r="DLT79" s="242"/>
      <c r="DLU79" s="242"/>
      <c r="DLV79" s="242"/>
      <c r="DLW79" s="242"/>
      <c r="DLX79" s="242"/>
      <c r="DLY79" s="242"/>
      <c r="DLZ79" s="242"/>
      <c r="DMA79" s="242"/>
      <c r="DMB79" s="242"/>
      <c r="DMC79" s="242"/>
      <c r="DMD79" s="242"/>
      <c r="DME79" s="242"/>
      <c r="DMF79" s="242"/>
      <c r="DMG79" s="242"/>
      <c r="DMH79" s="242"/>
      <c r="DMI79" s="242"/>
      <c r="DMJ79" s="242"/>
      <c r="DMK79" s="242"/>
      <c r="DML79" s="242"/>
      <c r="DMM79" s="242"/>
      <c r="DMN79" s="242"/>
      <c r="DMO79" s="242"/>
      <c r="DMP79" s="242"/>
      <c r="DMQ79" s="242"/>
      <c r="DMR79" s="242"/>
      <c r="DMS79" s="242"/>
      <c r="DMT79" s="242"/>
      <c r="DMU79" s="242"/>
      <c r="DMV79" s="242"/>
      <c r="DMW79" s="242"/>
      <c r="DMX79" s="242"/>
      <c r="DMY79" s="242"/>
      <c r="DMZ79" s="242"/>
      <c r="DNA79" s="242"/>
      <c r="DNB79" s="242"/>
      <c r="DNC79" s="242"/>
      <c r="DND79" s="242"/>
      <c r="DNE79" s="242"/>
      <c r="DNF79" s="242"/>
      <c r="DNG79" s="242"/>
      <c r="DNH79" s="242"/>
      <c r="DNI79" s="242"/>
      <c r="DNJ79" s="242"/>
      <c r="DNK79" s="242"/>
      <c r="DNL79" s="242"/>
      <c r="DNM79" s="242"/>
      <c r="DNN79" s="242"/>
      <c r="DNO79" s="242"/>
      <c r="DNP79" s="242"/>
      <c r="DNQ79" s="242"/>
      <c r="DNR79" s="242"/>
      <c r="DNS79" s="242"/>
      <c r="DNT79" s="242"/>
      <c r="DNU79" s="242"/>
      <c r="DNV79" s="242"/>
      <c r="DNW79" s="242"/>
      <c r="DNX79" s="242"/>
      <c r="DNY79" s="242"/>
      <c r="DNZ79" s="242"/>
      <c r="DOA79" s="242"/>
      <c r="DOB79" s="242"/>
      <c r="DOC79" s="242"/>
      <c r="DOD79" s="242"/>
      <c r="DOE79" s="242"/>
      <c r="DOF79" s="242"/>
      <c r="DOG79" s="242"/>
      <c r="DOH79" s="242"/>
      <c r="DOI79" s="242"/>
      <c r="DOJ79" s="242"/>
      <c r="DOK79" s="242"/>
      <c r="DOL79" s="242"/>
      <c r="DOM79" s="242"/>
      <c r="DON79" s="242"/>
      <c r="DOO79" s="242"/>
      <c r="DOP79" s="242"/>
      <c r="DOQ79" s="242"/>
      <c r="DOR79" s="242"/>
      <c r="DOS79" s="242"/>
      <c r="DOT79" s="242"/>
      <c r="DOU79" s="242"/>
      <c r="DOV79" s="242"/>
      <c r="DOW79" s="242"/>
      <c r="DOX79" s="242"/>
      <c r="DOY79" s="242"/>
      <c r="DOZ79" s="242"/>
      <c r="DPA79" s="242"/>
      <c r="DPB79" s="242"/>
      <c r="DPC79" s="242"/>
      <c r="DPD79" s="242"/>
      <c r="DPE79" s="242"/>
      <c r="DPF79" s="242"/>
      <c r="DPG79" s="242"/>
      <c r="DPH79" s="242"/>
      <c r="DPI79" s="242"/>
      <c r="DPJ79" s="242"/>
      <c r="DPK79" s="242"/>
      <c r="DPL79" s="242"/>
      <c r="DPM79" s="242"/>
      <c r="DPN79" s="242"/>
      <c r="DPO79" s="242"/>
      <c r="DPP79" s="242"/>
      <c r="DPQ79" s="242"/>
      <c r="DPR79" s="242"/>
      <c r="DPS79" s="242"/>
      <c r="DPT79" s="242"/>
      <c r="DPU79" s="242"/>
      <c r="DPV79" s="242"/>
      <c r="DPW79" s="242"/>
      <c r="DPX79" s="242"/>
      <c r="DPY79" s="242"/>
      <c r="DPZ79" s="242"/>
      <c r="DQA79" s="242"/>
      <c r="DQB79" s="242"/>
      <c r="DQC79" s="242"/>
      <c r="DQD79" s="242"/>
      <c r="DQE79" s="242"/>
      <c r="DQF79" s="242"/>
      <c r="DQG79" s="242"/>
      <c r="DQH79" s="242"/>
      <c r="DQI79" s="242"/>
      <c r="DQJ79" s="242"/>
      <c r="DQK79" s="242"/>
      <c r="DQL79" s="242"/>
      <c r="DQM79" s="242"/>
      <c r="DQN79" s="242"/>
      <c r="DQO79" s="242"/>
      <c r="DQP79" s="242"/>
      <c r="DQQ79" s="242"/>
      <c r="DQR79" s="242"/>
      <c r="DQS79" s="242"/>
      <c r="DQT79" s="242"/>
      <c r="DQU79" s="242"/>
      <c r="DQV79" s="242"/>
      <c r="DQW79" s="242"/>
      <c r="DQX79" s="242"/>
      <c r="DQY79" s="242"/>
      <c r="DQZ79" s="242"/>
      <c r="DRA79" s="242"/>
      <c r="DRB79" s="242"/>
      <c r="DRC79" s="242"/>
      <c r="DRD79" s="242"/>
      <c r="DRE79" s="242"/>
      <c r="DRF79" s="242"/>
      <c r="DRG79" s="242"/>
      <c r="DRH79" s="242"/>
      <c r="DRI79" s="242"/>
      <c r="DRJ79" s="242"/>
      <c r="DRK79" s="242"/>
      <c r="DRL79" s="242"/>
      <c r="DRM79" s="242"/>
      <c r="DRN79" s="242"/>
      <c r="DRO79" s="242"/>
      <c r="DRP79" s="242"/>
      <c r="DRQ79" s="242"/>
      <c r="DRR79" s="242"/>
      <c r="DRS79" s="242"/>
      <c r="DRT79" s="242"/>
      <c r="DRU79" s="242"/>
      <c r="DRV79" s="242"/>
      <c r="DRW79" s="242"/>
      <c r="DRX79" s="242"/>
      <c r="DRY79" s="242"/>
      <c r="DRZ79" s="242"/>
      <c r="DSA79" s="242"/>
      <c r="DSB79" s="242"/>
      <c r="DSC79" s="242"/>
      <c r="DSD79" s="242"/>
      <c r="DSE79" s="242"/>
      <c r="DSF79" s="242"/>
      <c r="DSG79" s="242"/>
      <c r="DSH79" s="242"/>
      <c r="DSI79" s="242"/>
      <c r="DSJ79" s="242"/>
      <c r="DSK79" s="242"/>
      <c r="DSL79" s="242"/>
      <c r="DSM79" s="242"/>
      <c r="DSN79" s="242"/>
      <c r="DSO79" s="242"/>
      <c r="DSP79" s="242"/>
      <c r="DSQ79" s="242"/>
      <c r="DSR79" s="242"/>
      <c r="DSS79" s="242"/>
      <c r="DST79" s="242"/>
      <c r="DSU79" s="242"/>
      <c r="DSV79" s="242"/>
      <c r="DSW79" s="242"/>
      <c r="DSX79" s="242"/>
      <c r="DSY79" s="242"/>
      <c r="DSZ79" s="242"/>
      <c r="DTA79" s="242"/>
      <c r="DTB79" s="242"/>
      <c r="DTC79" s="242"/>
      <c r="DTD79" s="242"/>
      <c r="DTE79" s="242"/>
      <c r="DTF79" s="242"/>
      <c r="DTG79" s="242"/>
      <c r="DTH79" s="242"/>
      <c r="DTI79" s="242"/>
      <c r="DTJ79" s="242"/>
      <c r="DTK79" s="242"/>
      <c r="DTL79" s="242"/>
      <c r="DTM79" s="242"/>
      <c r="DTN79" s="242"/>
      <c r="DTO79" s="242"/>
      <c r="DTP79" s="242"/>
      <c r="DTQ79" s="242"/>
      <c r="DTR79" s="242"/>
      <c r="DTS79" s="242"/>
      <c r="DTT79" s="242"/>
      <c r="DTU79" s="242"/>
      <c r="DTV79" s="242"/>
      <c r="DTW79" s="242"/>
      <c r="DTX79" s="242"/>
      <c r="DTY79" s="242"/>
      <c r="DTZ79" s="242"/>
      <c r="DUA79" s="242"/>
      <c r="DUB79" s="242"/>
      <c r="DUC79" s="242"/>
      <c r="DUD79" s="242"/>
      <c r="DUE79" s="242"/>
      <c r="DUF79" s="242"/>
      <c r="DUG79" s="242"/>
      <c r="DUH79" s="242"/>
      <c r="DUI79" s="242"/>
      <c r="DUJ79" s="242"/>
      <c r="DUK79" s="242"/>
      <c r="DUL79" s="242"/>
      <c r="DUM79" s="242"/>
      <c r="DUN79" s="242"/>
      <c r="DUO79" s="242"/>
      <c r="DUP79" s="242"/>
      <c r="DUQ79" s="242"/>
      <c r="DUR79" s="242"/>
      <c r="DUS79" s="242"/>
      <c r="DUT79" s="242"/>
      <c r="DUU79" s="242"/>
      <c r="DUV79" s="242"/>
      <c r="DUW79" s="242"/>
      <c r="DUX79" s="242"/>
      <c r="DUY79" s="242"/>
      <c r="DUZ79" s="242"/>
      <c r="DVA79" s="242"/>
      <c r="DVB79" s="242"/>
      <c r="DVC79" s="242"/>
      <c r="DVD79" s="242"/>
      <c r="DVE79" s="242"/>
      <c r="DVF79" s="242"/>
      <c r="DVG79" s="242"/>
      <c r="DVH79" s="242"/>
      <c r="DVI79" s="242"/>
      <c r="DVJ79" s="242"/>
      <c r="DVK79" s="242"/>
      <c r="DVL79" s="242"/>
      <c r="DVM79" s="242"/>
      <c r="DVN79" s="242"/>
      <c r="DVO79" s="242"/>
      <c r="DVP79" s="242"/>
      <c r="DVQ79" s="242"/>
      <c r="DVR79" s="242"/>
      <c r="DVS79" s="242"/>
      <c r="DVT79" s="242"/>
      <c r="DVU79" s="242"/>
      <c r="DVV79" s="242"/>
      <c r="DVW79" s="242"/>
      <c r="DVX79" s="242"/>
      <c r="DVY79" s="242"/>
      <c r="DVZ79" s="242"/>
      <c r="DWA79" s="242"/>
      <c r="DWB79" s="242"/>
      <c r="DWC79" s="242"/>
      <c r="DWD79" s="242"/>
      <c r="DWE79" s="242"/>
      <c r="DWF79" s="242"/>
      <c r="DWG79" s="242"/>
      <c r="DWH79" s="242"/>
      <c r="DWI79" s="242"/>
      <c r="DWJ79" s="242"/>
      <c r="DWK79" s="242"/>
      <c r="DWL79" s="242"/>
      <c r="DWM79" s="242"/>
      <c r="DWN79" s="242"/>
      <c r="DWO79" s="242"/>
      <c r="DWP79" s="242"/>
      <c r="DWQ79" s="242"/>
      <c r="DWR79" s="242"/>
      <c r="DWS79" s="242"/>
      <c r="DWT79" s="242"/>
      <c r="DWU79" s="242"/>
      <c r="DWV79" s="242"/>
      <c r="DWW79" s="242"/>
      <c r="DWX79" s="242"/>
      <c r="DWY79" s="242"/>
      <c r="DWZ79" s="242"/>
      <c r="DXA79" s="242"/>
      <c r="DXB79" s="242"/>
      <c r="DXC79" s="242"/>
      <c r="DXD79" s="242"/>
      <c r="DXE79" s="242"/>
      <c r="DXF79" s="242"/>
      <c r="DXG79" s="242"/>
      <c r="DXH79" s="242"/>
      <c r="DXI79" s="242"/>
      <c r="DXJ79" s="242"/>
      <c r="DXK79" s="242"/>
      <c r="DXL79" s="242"/>
      <c r="DXM79" s="242"/>
      <c r="DXN79" s="242"/>
      <c r="DXO79" s="242"/>
      <c r="DXP79" s="242"/>
      <c r="DXQ79" s="242"/>
      <c r="DXR79" s="242"/>
      <c r="DXS79" s="242"/>
      <c r="DXT79" s="242"/>
      <c r="DXU79" s="242"/>
      <c r="DXV79" s="242"/>
      <c r="DXW79" s="242"/>
      <c r="DXX79" s="242"/>
      <c r="DXY79" s="242"/>
      <c r="DXZ79" s="242"/>
      <c r="DYA79" s="242"/>
      <c r="DYB79" s="242"/>
      <c r="DYC79" s="242"/>
      <c r="DYD79" s="242"/>
      <c r="DYE79" s="242"/>
      <c r="DYF79" s="242"/>
      <c r="DYG79" s="242"/>
      <c r="DYH79" s="242"/>
      <c r="DYI79" s="242"/>
      <c r="DYJ79" s="242"/>
      <c r="DYK79" s="242"/>
      <c r="DYL79" s="242"/>
      <c r="DYM79" s="242"/>
      <c r="DYN79" s="242"/>
      <c r="DYO79" s="242"/>
      <c r="DYP79" s="242"/>
      <c r="DYQ79" s="242"/>
      <c r="DYR79" s="242"/>
      <c r="DYS79" s="242"/>
      <c r="DYT79" s="242"/>
      <c r="DYU79" s="242"/>
      <c r="DYV79" s="242"/>
      <c r="DYW79" s="242"/>
      <c r="DYX79" s="242"/>
      <c r="DYY79" s="242"/>
      <c r="DYZ79" s="242"/>
      <c r="DZA79" s="242"/>
      <c r="DZB79" s="242"/>
      <c r="DZC79" s="242"/>
      <c r="DZD79" s="242"/>
      <c r="DZE79" s="242"/>
      <c r="DZF79" s="242"/>
      <c r="DZG79" s="242"/>
      <c r="DZH79" s="242"/>
      <c r="DZI79" s="242"/>
      <c r="DZJ79" s="242"/>
      <c r="DZK79" s="242"/>
      <c r="DZL79" s="242"/>
      <c r="DZM79" s="242"/>
      <c r="DZN79" s="242"/>
      <c r="DZO79" s="242"/>
      <c r="DZP79" s="242"/>
      <c r="DZQ79" s="242"/>
      <c r="DZR79" s="242"/>
      <c r="DZS79" s="242"/>
      <c r="DZT79" s="242"/>
      <c r="DZU79" s="242"/>
      <c r="DZV79" s="242"/>
      <c r="DZW79" s="242"/>
      <c r="DZX79" s="242"/>
      <c r="DZY79" s="242"/>
      <c r="DZZ79" s="242"/>
      <c r="EAA79" s="242"/>
      <c r="EAB79" s="242"/>
      <c r="EAC79" s="242"/>
      <c r="EAD79" s="242"/>
      <c r="EAE79" s="242"/>
      <c r="EAF79" s="242"/>
      <c r="EAG79" s="242"/>
      <c r="EAH79" s="242"/>
      <c r="EAI79" s="242"/>
      <c r="EAJ79" s="242"/>
      <c r="EAK79" s="242"/>
      <c r="EAL79" s="242"/>
      <c r="EAM79" s="242"/>
      <c r="EAN79" s="242"/>
      <c r="EAO79" s="242"/>
      <c r="EAP79" s="242"/>
      <c r="EAQ79" s="242"/>
      <c r="EAR79" s="242"/>
      <c r="EAS79" s="242"/>
      <c r="EAT79" s="242"/>
      <c r="EAU79" s="242"/>
      <c r="EAV79" s="242"/>
      <c r="EAW79" s="242"/>
      <c r="EAX79" s="242"/>
      <c r="EAY79" s="242"/>
      <c r="EAZ79" s="242"/>
      <c r="EBA79" s="242"/>
      <c r="EBB79" s="242"/>
      <c r="EBC79" s="242"/>
      <c r="EBD79" s="242"/>
      <c r="EBE79" s="242"/>
      <c r="EBF79" s="242"/>
      <c r="EBG79" s="242"/>
      <c r="EBH79" s="242"/>
      <c r="EBI79" s="242"/>
      <c r="EBJ79" s="242"/>
      <c r="EBK79" s="242"/>
      <c r="EBL79" s="242"/>
      <c r="EBM79" s="242"/>
      <c r="EBN79" s="242"/>
      <c r="EBO79" s="242"/>
      <c r="EBP79" s="242"/>
      <c r="EBQ79" s="242"/>
      <c r="EBR79" s="242"/>
      <c r="EBS79" s="242"/>
      <c r="EBT79" s="242"/>
      <c r="EBU79" s="242"/>
      <c r="EBV79" s="242"/>
      <c r="EBW79" s="242"/>
      <c r="EBX79" s="242"/>
      <c r="EBY79" s="242"/>
      <c r="EBZ79" s="242"/>
      <c r="ECA79" s="242"/>
      <c r="ECB79" s="242"/>
      <c r="ECC79" s="242"/>
      <c r="ECD79" s="242"/>
      <c r="ECE79" s="242"/>
      <c r="ECF79" s="242"/>
      <c r="ECG79" s="242"/>
      <c r="ECH79" s="242"/>
      <c r="ECI79" s="242"/>
      <c r="ECJ79" s="242"/>
      <c r="ECK79" s="242"/>
      <c r="ECL79" s="242"/>
      <c r="ECM79" s="242"/>
      <c r="ECN79" s="242"/>
      <c r="ECO79" s="242"/>
      <c r="ECP79" s="242"/>
      <c r="ECQ79" s="242"/>
      <c r="ECR79" s="242"/>
      <c r="ECS79" s="242"/>
      <c r="ECT79" s="242"/>
      <c r="ECU79" s="242"/>
      <c r="ECV79" s="242"/>
      <c r="ECW79" s="242"/>
      <c r="ECX79" s="242"/>
      <c r="ECY79" s="242"/>
      <c r="ECZ79" s="242"/>
      <c r="EDA79" s="242"/>
      <c r="EDB79" s="242"/>
      <c r="EDC79" s="242"/>
      <c r="EDD79" s="242"/>
      <c r="EDE79" s="242"/>
      <c r="EDF79" s="242"/>
      <c r="EDG79" s="242"/>
      <c r="EDH79" s="242"/>
      <c r="EDI79" s="242"/>
      <c r="EDJ79" s="242"/>
      <c r="EDK79" s="242"/>
      <c r="EDL79" s="242"/>
      <c r="EDM79" s="242"/>
      <c r="EDN79" s="242"/>
      <c r="EDO79" s="242"/>
      <c r="EDP79" s="242"/>
      <c r="EDQ79" s="242"/>
      <c r="EDR79" s="242"/>
      <c r="EDS79" s="242"/>
      <c r="EDT79" s="242"/>
      <c r="EDU79" s="242"/>
      <c r="EDV79" s="242"/>
      <c r="EDW79" s="242"/>
      <c r="EDX79" s="242"/>
      <c r="EDY79" s="242"/>
      <c r="EDZ79" s="242"/>
      <c r="EEA79" s="242"/>
      <c r="EEB79" s="242"/>
      <c r="EEC79" s="242"/>
      <c r="EED79" s="242"/>
      <c r="EEE79" s="242"/>
      <c r="EEF79" s="242"/>
      <c r="EEG79" s="242"/>
      <c r="EEH79" s="242"/>
      <c r="EEI79" s="242"/>
      <c r="EEJ79" s="242"/>
      <c r="EEK79" s="242"/>
      <c r="EEL79" s="242"/>
      <c r="EEM79" s="242"/>
      <c r="EEN79" s="242"/>
      <c r="EEO79" s="242"/>
      <c r="EEP79" s="242"/>
      <c r="EEQ79" s="242"/>
      <c r="EER79" s="242"/>
      <c r="EES79" s="242"/>
      <c r="EET79" s="242"/>
      <c r="EEU79" s="242"/>
      <c r="EEV79" s="242"/>
      <c r="EEW79" s="242"/>
      <c r="EEX79" s="242"/>
      <c r="EEY79" s="242"/>
      <c r="EEZ79" s="242"/>
      <c r="EFA79" s="242"/>
      <c r="EFB79" s="242"/>
      <c r="EFC79" s="242"/>
      <c r="EFD79" s="242"/>
      <c r="EFE79" s="242"/>
      <c r="EFF79" s="242"/>
      <c r="EFG79" s="242"/>
      <c r="EFH79" s="242"/>
      <c r="EFI79" s="242"/>
      <c r="EFJ79" s="242"/>
      <c r="EFK79" s="242"/>
      <c r="EFL79" s="242"/>
      <c r="EFM79" s="242"/>
      <c r="EFN79" s="242"/>
      <c r="EFO79" s="242"/>
      <c r="EFP79" s="242"/>
      <c r="EFQ79" s="242"/>
      <c r="EFR79" s="242"/>
      <c r="EFS79" s="242"/>
      <c r="EFT79" s="242"/>
      <c r="EFU79" s="242"/>
      <c r="EFV79" s="242"/>
      <c r="EFW79" s="242"/>
      <c r="EFX79" s="242"/>
      <c r="EFY79" s="242"/>
      <c r="EFZ79" s="242"/>
      <c r="EGA79" s="242"/>
      <c r="EGB79" s="242"/>
      <c r="EGC79" s="242"/>
      <c r="EGD79" s="242"/>
      <c r="EGE79" s="242"/>
      <c r="EGF79" s="242"/>
      <c r="EGG79" s="242"/>
      <c r="EGH79" s="242"/>
      <c r="EGI79" s="242"/>
      <c r="EGJ79" s="242"/>
      <c r="EGK79" s="242"/>
      <c r="EGL79" s="242"/>
      <c r="EGM79" s="242"/>
      <c r="EGN79" s="242"/>
      <c r="EGO79" s="242"/>
      <c r="EGP79" s="242"/>
      <c r="EGQ79" s="242"/>
      <c r="EGR79" s="242"/>
      <c r="EGS79" s="242"/>
      <c r="EGT79" s="242"/>
      <c r="EGU79" s="242"/>
      <c r="EGV79" s="242"/>
      <c r="EGW79" s="242"/>
      <c r="EGX79" s="242"/>
      <c r="EGY79" s="242"/>
      <c r="EGZ79" s="242"/>
      <c r="EHA79" s="242"/>
      <c r="EHB79" s="242"/>
      <c r="EHC79" s="242"/>
      <c r="EHD79" s="242"/>
      <c r="EHE79" s="242"/>
      <c r="EHF79" s="242"/>
      <c r="EHG79" s="242"/>
      <c r="EHH79" s="242"/>
      <c r="EHI79" s="242"/>
      <c r="EHJ79" s="242"/>
      <c r="EHK79" s="242"/>
      <c r="EHL79" s="242"/>
      <c r="EHM79" s="242"/>
      <c r="EHN79" s="242"/>
      <c r="EHO79" s="242"/>
      <c r="EHP79" s="242"/>
      <c r="EHQ79" s="242"/>
      <c r="EHR79" s="242"/>
      <c r="EHS79" s="242"/>
      <c r="EHT79" s="242"/>
      <c r="EHU79" s="242"/>
      <c r="EHV79" s="242"/>
      <c r="EHW79" s="242"/>
      <c r="EHX79" s="242"/>
      <c r="EHY79" s="242"/>
      <c r="EHZ79" s="242"/>
      <c r="EIA79" s="242"/>
      <c r="EIB79" s="242"/>
      <c r="EIC79" s="242"/>
      <c r="EID79" s="242"/>
      <c r="EIE79" s="242"/>
      <c r="EIF79" s="242"/>
      <c r="EIG79" s="242"/>
      <c r="EIH79" s="242"/>
      <c r="EII79" s="242"/>
      <c r="EIJ79" s="242"/>
      <c r="EIK79" s="242"/>
      <c r="EIL79" s="242"/>
      <c r="EIM79" s="242"/>
      <c r="EIN79" s="242"/>
      <c r="EIO79" s="242"/>
      <c r="EIP79" s="242"/>
      <c r="EIQ79" s="242"/>
      <c r="EIR79" s="242"/>
      <c r="EIS79" s="242"/>
      <c r="EIT79" s="242"/>
      <c r="EIU79" s="242"/>
      <c r="EIV79" s="242"/>
      <c r="EIW79" s="242"/>
      <c r="EIX79" s="242"/>
      <c r="EIY79" s="242"/>
      <c r="EIZ79" s="242"/>
      <c r="EJA79" s="242"/>
      <c r="EJB79" s="242"/>
      <c r="EJC79" s="242"/>
      <c r="EJD79" s="242"/>
      <c r="EJE79" s="242"/>
      <c r="EJF79" s="242"/>
      <c r="EJG79" s="242"/>
      <c r="EJH79" s="242"/>
      <c r="EJI79" s="242"/>
      <c r="EJJ79" s="242"/>
      <c r="EJK79" s="242"/>
      <c r="EJL79" s="242"/>
      <c r="EJM79" s="242"/>
      <c r="EJN79" s="242"/>
      <c r="EJO79" s="242"/>
      <c r="EJP79" s="242"/>
      <c r="EJQ79" s="242"/>
      <c r="EJR79" s="242"/>
      <c r="EJS79" s="242"/>
      <c r="EJT79" s="242"/>
      <c r="EJU79" s="242"/>
      <c r="EJV79" s="242"/>
      <c r="EJW79" s="242"/>
      <c r="EJX79" s="242"/>
      <c r="EJY79" s="242"/>
      <c r="EJZ79" s="242"/>
      <c r="EKA79" s="242"/>
      <c r="EKB79" s="242"/>
      <c r="EKC79" s="242"/>
      <c r="EKD79" s="242"/>
      <c r="EKE79" s="242"/>
      <c r="EKF79" s="242"/>
      <c r="EKG79" s="242"/>
      <c r="EKH79" s="242"/>
      <c r="EKI79" s="242"/>
      <c r="EKJ79" s="242"/>
      <c r="EKK79" s="242"/>
      <c r="EKL79" s="242"/>
      <c r="EKM79" s="242"/>
      <c r="EKN79" s="242"/>
      <c r="EKO79" s="242"/>
      <c r="EKP79" s="242"/>
      <c r="EKQ79" s="242"/>
      <c r="EKR79" s="242"/>
      <c r="EKS79" s="242"/>
      <c r="EKT79" s="242"/>
      <c r="EKU79" s="242"/>
      <c r="EKV79" s="242"/>
      <c r="EKW79" s="242"/>
      <c r="EKX79" s="242"/>
      <c r="EKY79" s="242"/>
      <c r="EKZ79" s="242"/>
      <c r="ELA79" s="242"/>
      <c r="ELB79" s="242"/>
      <c r="ELC79" s="242"/>
      <c r="ELD79" s="242"/>
      <c r="ELE79" s="242"/>
      <c r="ELF79" s="242"/>
      <c r="ELG79" s="242"/>
      <c r="ELH79" s="242"/>
      <c r="ELI79" s="242"/>
      <c r="ELJ79" s="242"/>
      <c r="ELK79" s="242"/>
      <c r="ELL79" s="242"/>
      <c r="ELM79" s="242"/>
      <c r="ELN79" s="242"/>
      <c r="ELO79" s="242"/>
      <c r="ELP79" s="242"/>
      <c r="ELQ79" s="242"/>
      <c r="ELR79" s="242"/>
      <c r="ELS79" s="242"/>
      <c r="ELT79" s="242"/>
      <c r="ELU79" s="242"/>
      <c r="ELV79" s="242"/>
      <c r="ELW79" s="242"/>
      <c r="ELX79" s="242"/>
      <c r="ELY79" s="242"/>
      <c r="ELZ79" s="242"/>
      <c r="EMA79" s="242"/>
      <c r="EMB79" s="242"/>
      <c r="EMC79" s="242"/>
      <c r="EMD79" s="242"/>
      <c r="EME79" s="242"/>
      <c r="EMF79" s="242"/>
      <c r="EMG79" s="242"/>
      <c r="EMH79" s="242"/>
      <c r="EMI79" s="242"/>
      <c r="EMJ79" s="242"/>
      <c r="EMK79" s="242"/>
      <c r="EML79" s="242"/>
      <c r="EMM79" s="242"/>
      <c r="EMN79" s="242"/>
      <c r="EMO79" s="242"/>
      <c r="EMP79" s="242"/>
      <c r="EMQ79" s="242"/>
      <c r="EMR79" s="242"/>
      <c r="EMS79" s="242"/>
      <c r="EMT79" s="242"/>
      <c r="EMU79" s="242"/>
      <c r="EMV79" s="242"/>
      <c r="EMW79" s="242"/>
      <c r="EMX79" s="242"/>
      <c r="EMY79" s="242"/>
      <c r="EMZ79" s="242"/>
      <c r="ENA79" s="242"/>
      <c r="ENB79" s="242"/>
      <c r="ENC79" s="242"/>
      <c r="END79" s="242"/>
      <c r="ENE79" s="242"/>
      <c r="ENF79" s="242"/>
      <c r="ENG79" s="242"/>
      <c r="ENH79" s="242"/>
      <c r="ENI79" s="242"/>
      <c r="ENJ79" s="242"/>
      <c r="ENK79" s="242"/>
      <c r="ENL79" s="242"/>
      <c r="ENM79" s="242"/>
      <c r="ENN79" s="242"/>
      <c r="ENO79" s="242"/>
      <c r="ENP79" s="242"/>
      <c r="ENQ79" s="242"/>
      <c r="ENR79" s="242"/>
      <c r="ENS79" s="242"/>
      <c r="ENT79" s="242"/>
      <c r="ENU79" s="242"/>
      <c r="ENV79" s="242"/>
      <c r="ENW79" s="242"/>
      <c r="ENX79" s="242"/>
      <c r="ENY79" s="242"/>
      <c r="ENZ79" s="242"/>
      <c r="EOA79" s="242"/>
      <c r="EOB79" s="242"/>
      <c r="EOC79" s="242"/>
      <c r="EOD79" s="242"/>
      <c r="EOE79" s="242"/>
      <c r="EOF79" s="242"/>
      <c r="EOG79" s="242"/>
      <c r="EOH79" s="242"/>
      <c r="EOI79" s="242"/>
      <c r="EOJ79" s="242"/>
      <c r="EOK79" s="242"/>
      <c r="EOL79" s="242"/>
      <c r="EOM79" s="242"/>
      <c r="EON79" s="242"/>
      <c r="EOO79" s="242"/>
      <c r="EOP79" s="242"/>
      <c r="EOQ79" s="242"/>
      <c r="EOR79" s="242"/>
      <c r="EOS79" s="242"/>
      <c r="EOT79" s="242"/>
      <c r="EOU79" s="242"/>
      <c r="EOV79" s="242"/>
      <c r="EOW79" s="242"/>
      <c r="EOX79" s="242"/>
      <c r="EOY79" s="242"/>
      <c r="EOZ79" s="242"/>
      <c r="EPA79" s="242"/>
      <c r="EPB79" s="242"/>
      <c r="EPC79" s="242"/>
      <c r="EPD79" s="242"/>
      <c r="EPE79" s="242"/>
      <c r="EPF79" s="242"/>
      <c r="EPG79" s="242"/>
      <c r="EPH79" s="242"/>
      <c r="EPI79" s="242"/>
      <c r="EPJ79" s="242"/>
      <c r="EPK79" s="242"/>
      <c r="EPL79" s="242"/>
      <c r="EPM79" s="242"/>
      <c r="EPN79" s="242"/>
      <c r="EPO79" s="242"/>
      <c r="EPP79" s="242"/>
      <c r="EPQ79" s="242"/>
      <c r="EPR79" s="242"/>
      <c r="EPS79" s="242"/>
      <c r="EPT79" s="242"/>
      <c r="EPU79" s="242"/>
      <c r="EPV79" s="242"/>
      <c r="EPW79" s="242"/>
      <c r="EPX79" s="242"/>
      <c r="EPY79" s="242"/>
      <c r="EPZ79" s="242"/>
      <c r="EQA79" s="242"/>
      <c r="EQB79" s="242"/>
      <c r="EQC79" s="242"/>
      <c r="EQD79" s="242"/>
      <c r="EQE79" s="242"/>
      <c r="EQF79" s="242"/>
      <c r="EQG79" s="242"/>
      <c r="EQH79" s="242"/>
      <c r="EQI79" s="242"/>
      <c r="EQJ79" s="242"/>
      <c r="EQK79" s="242"/>
      <c r="EQL79" s="242"/>
      <c r="EQM79" s="242"/>
      <c r="EQN79" s="242"/>
      <c r="EQO79" s="242"/>
      <c r="EQP79" s="242"/>
      <c r="EQQ79" s="242"/>
      <c r="EQR79" s="242"/>
      <c r="EQS79" s="242"/>
      <c r="EQT79" s="242"/>
      <c r="EQU79" s="242"/>
      <c r="EQV79" s="242"/>
      <c r="EQW79" s="242"/>
      <c r="EQX79" s="242"/>
      <c r="EQY79" s="242"/>
      <c r="EQZ79" s="242"/>
      <c r="ERA79" s="242"/>
      <c r="ERB79" s="242"/>
      <c r="ERC79" s="242"/>
      <c r="ERD79" s="242"/>
      <c r="ERE79" s="242"/>
      <c r="ERF79" s="242"/>
      <c r="ERG79" s="242"/>
      <c r="ERH79" s="242"/>
      <c r="ERI79" s="242"/>
      <c r="ERJ79" s="242"/>
      <c r="ERK79" s="242"/>
      <c r="ERL79" s="242"/>
      <c r="ERM79" s="242"/>
      <c r="ERN79" s="242"/>
      <c r="ERO79" s="242"/>
      <c r="ERP79" s="242"/>
      <c r="ERQ79" s="242"/>
      <c r="ERR79" s="242"/>
      <c r="ERS79" s="242"/>
      <c r="ERT79" s="242"/>
      <c r="ERU79" s="242"/>
      <c r="ERV79" s="242"/>
      <c r="ERW79" s="242"/>
      <c r="ERX79" s="242"/>
      <c r="ERY79" s="242"/>
      <c r="ERZ79" s="242"/>
      <c r="ESA79" s="242"/>
      <c r="ESB79" s="242"/>
      <c r="ESC79" s="242"/>
      <c r="ESD79" s="242"/>
      <c r="ESE79" s="242"/>
      <c r="ESF79" s="242"/>
      <c r="ESG79" s="242"/>
      <c r="ESH79" s="242"/>
      <c r="ESI79" s="242"/>
      <c r="ESJ79" s="242"/>
      <c r="ESK79" s="242"/>
      <c r="ESL79" s="242"/>
      <c r="ESM79" s="242"/>
      <c r="ESN79" s="242"/>
      <c r="ESO79" s="242"/>
      <c r="ESP79" s="242"/>
      <c r="ESQ79" s="242"/>
      <c r="ESR79" s="242"/>
      <c r="ESS79" s="242"/>
      <c r="EST79" s="242"/>
      <c r="ESU79" s="242"/>
      <c r="ESV79" s="242"/>
      <c r="ESW79" s="242"/>
      <c r="ESX79" s="242"/>
      <c r="ESY79" s="242"/>
      <c r="ESZ79" s="242"/>
      <c r="ETA79" s="242"/>
      <c r="ETB79" s="242"/>
      <c r="ETC79" s="242"/>
      <c r="ETD79" s="242"/>
      <c r="ETE79" s="242"/>
      <c r="ETF79" s="242"/>
      <c r="ETG79" s="242"/>
      <c r="ETH79" s="242"/>
      <c r="ETI79" s="242"/>
      <c r="ETJ79" s="242"/>
      <c r="ETK79" s="242"/>
      <c r="ETL79" s="242"/>
      <c r="ETM79" s="242"/>
      <c r="ETN79" s="242"/>
      <c r="ETO79" s="242"/>
      <c r="ETP79" s="242"/>
      <c r="ETQ79" s="242"/>
      <c r="ETR79" s="242"/>
      <c r="ETS79" s="242"/>
      <c r="ETT79" s="242"/>
      <c r="ETU79" s="242"/>
      <c r="ETV79" s="242"/>
      <c r="ETW79" s="242"/>
      <c r="ETX79" s="242"/>
      <c r="ETY79" s="242"/>
      <c r="ETZ79" s="242"/>
      <c r="EUA79" s="242"/>
      <c r="EUB79" s="242"/>
      <c r="EUC79" s="242"/>
      <c r="EUD79" s="242"/>
      <c r="EUE79" s="242"/>
      <c r="EUF79" s="242"/>
      <c r="EUG79" s="242"/>
      <c r="EUH79" s="242"/>
      <c r="EUI79" s="242"/>
      <c r="EUJ79" s="242"/>
      <c r="EUK79" s="242"/>
      <c r="EUL79" s="242"/>
      <c r="EUM79" s="242"/>
      <c r="EUN79" s="242"/>
      <c r="EUO79" s="242"/>
      <c r="EUP79" s="242"/>
      <c r="EUQ79" s="242"/>
      <c r="EUR79" s="242"/>
      <c r="EUS79" s="242"/>
      <c r="EUT79" s="242"/>
      <c r="EUU79" s="242"/>
      <c r="EUV79" s="242"/>
      <c r="EUW79" s="242"/>
      <c r="EUX79" s="242"/>
      <c r="EUY79" s="242"/>
      <c r="EUZ79" s="242"/>
      <c r="EVA79" s="242"/>
      <c r="EVB79" s="242"/>
      <c r="EVC79" s="242"/>
      <c r="EVD79" s="242"/>
      <c r="EVE79" s="242"/>
      <c r="EVF79" s="242"/>
      <c r="EVG79" s="242"/>
      <c r="EVH79" s="242"/>
      <c r="EVI79" s="242"/>
      <c r="EVJ79" s="242"/>
      <c r="EVK79" s="242"/>
      <c r="EVL79" s="242"/>
      <c r="EVM79" s="242"/>
      <c r="EVN79" s="242"/>
      <c r="EVO79" s="242"/>
      <c r="EVP79" s="242"/>
      <c r="EVQ79" s="242"/>
      <c r="EVR79" s="242"/>
      <c r="EVS79" s="242"/>
      <c r="EVT79" s="242"/>
      <c r="EVU79" s="242"/>
      <c r="EVV79" s="242"/>
      <c r="EVW79" s="242"/>
      <c r="EVX79" s="242"/>
      <c r="EVY79" s="242"/>
      <c r="EVZ79" s="242"/>
      <c r="EWA79" s="242"/>
      <c r="EWB79" s="242"/>
      <c r="EWC79" s="242"/>
      <c r="EWD79" s="242"/>
      <c r="EWE79" s="242"/>
      <c r="EWF79" s="242"/>
      <c r="EWG79" s="242"/>
      <c r="EWH79" s="242"/>
      <c r="EWI79" s="242"/>
      <c r="EWJ79" s="242"/>
      <c r="EWK79" s="242"/>
      <c r="EWL79" s="242"/>
      <c r="EWM79" s="242"/>
      <c r="EWN79" s="242"/>
      <c r="EWO79" s="242"/>
      <c r="EWP79" s="242"/>
      <c r="EWQ79" s="242"/>
      <c r="EWR79" s="242"/>
      <c r="EWS79" s="242"/>
      <c r="EWT79" s="242"/>
      <c r="EWU79" s="242"/>
      <c r="EWV79" s="242"/>
      <c r="EWW79" s="242"/>
      <c r="EWX79" s="242"/>
      <c r="EWY79" s="242"/>
      <c r="EWZ79" s="242"/>
      <c r="EXA79" s="242"/>
      <c r="EXB79" s="242"/>
      <c r="EXC79" s="242"/>
      <c r="EXD79" s="242"/>
      <c r="EXE79" s="242"/>
      <c r="EXF79" s="242"/>
      <c r="EXG79" s="242"/>
      <c r="EXH79" s="242"/>
      <c r="EXI79" s="242"/>
      <c r="EXJ79" s="242"/>
      <c r="EXK79" s="242"/>
      <c r="EXL79" s="242"/>
      <c r="EXM79" s="242"/>
      <c r="EXN79" s="242"/>
      <c r="EXO79" s="242"/>
      <c r="EXP79" s="242"/>
      <c r="EXQ79" s="242"/>
      <c r="EXR79" s="242"/>
      <c r="EXS79" s="242"/>
      <c r="EXT79" s="242"/>
      <c r="EXU79" s="242"/>
      <c r="EXV79" s="242"/>
      <c r="EXW79" s="242"/>
      <c r="EXX79" s="242"/>
      <c r="EXY79" s="242"/>
      <c r="EXZ79" s="242"/>
      <c r="EYA79" s="242"/>
      <c r="EYB79" s="242"/>
      <c r="EYC79" s="242"/>
      <c r="EYD79" s="242"/>
      <c r="EYE79" s="242"/>
      <c r="EYF79" s="242"/>
      <c r="EYG79" s="242"/>
      <c r="EYH79" s="242"/>
      <c r="EYI79" s="242"/>
      <c r="EYJ79" s="242"/>
      <c r="EYK79" s="242"/>
      <c r="EYL79" s="242"/>
      <c r="EYM79" s="242"/>
      <c r="EYN79" s="242"/>
      <c r="EYO79" s="242"/>
      <c r="EYP79" s="242"/>
      <c r="EYQ79" s="242"/>
      <c r="EYR79" s="242"/>
      <c r="EYS79" s="242"/>
      <c r="EYT79" s="242"/>
      <c r="EYU79" s="242"/>
      <c r="EYV79" s="242"/>
      <c r="EYW79" s="242"/>
      <c r="EYX79" s="242"/>
      <c r="EYY79" s="242"/>
      <c r="EYZ79" s="242"/>
      <c r="EZA79" s="242"/>
      <c r="EZB79" s="242"/>
      <c r="EZC79" s="242"/>
      <c r="EZD79" s="242"/>
      <c r="EZE79" s="242"/>
      <c r="EZF79" s="242"/>
      <c r="EZG79" s="242"/>
      <c r="EZH79" s="242"/>
      <c r="EZI79" s="242"/>
      <c r="EZJ79" s="242"/>
      <c r="EZK79" s="242"/>
      <c r="EZL79" s="242"/>
      <c r="EZM79" s="242"/>
      <c r="EZN79" s="242"/>
      <c r="EZO79" s="242"/>
      <c r="EZP79" s="242"/>
      <c r="EZQ79" s="242"/>
      <c r="EZR79" s="242"/>
      <c r="EZS79" s="242"/>
      <c r="EZT79" s="242"/>
      <c r="EZU79" s="242"/>
      <c r="EZV79" s="242"/>
      <c r="EZW79" s="242"/>
      <c r="EZX79" s="242"/>
      <c r="EZY79" s="242"/>
      <c r="EZZ79" s="242"/>
      <c r="FAA79" s="242"/>
      <c r="FAB79" s="242"/>
      <c r="FAC79" s="242"/>
      <c r="FAD79" s="242"/>
      <c r="FAE79" s="242"/>
      <c r="FAF79" s="242"/>
      <c r="FAG79" s="242"/>
      <c r="FAH79" s="242"/>
      <c r="FAI79" s="242"/>
      <c r="FAJ79" s="242"/>
      <c r="FAK79" s="242"/>
      <c r="FAL79" s="242"/>
      <c r="FAM79" s="242"/>
      <c r="FAN79" s="242"/>
      <c r="FAO79" s="242"/>
      <c r="FAP79" s="242"/>
      <c r="FAQ79" s="242"/>
      <c r="FAR79" s="242"/>
      <c r="FAS79" s="242"/>
      <c r="FAT79" s="242"/>
      <c r="FAU79" s="242"/>
      <c r="FAV79" s="242"/>
      <c r="FAW79" s="242"/>
      <c r="FAX79" s="242"/>
      <c r="FAY79" s="242"/>
      <c r="FAZ79" s="242"/>
      <c r="FBA79" s="242"/>
      <c r="FBB79" s="242"/>
      <c r="FBC79" s="242"/>
      <c r="FBD79" s="242"/>
      <c r="FBE79" s="242"/>
      <c r="FBF79" s="242"/>
      <c r="FBG79" s="242"/>
      <c r="FBH79" s="242"/>
      <c r="FBI79" s="242"/>
      <c r="FBJ79" s="242"/>
      <c r="FBK79" s="242"/>
      <c r="FBL79" s="242"/>
      <c r="FBM79" s="242"/>
      <c r="FBN79" s="242"/>
      <c r="FBO79" s="242"/>
      <c r="FBP79" s="242"/>
      <c r="FBQ79" s="242"/>
      <c r="FBR79" s="242"/>
      <c r="FBS79" s="242"/>
      <c r="FBT79" s="242"/>
      <c r="FBU79" s="242"/>
      <c r="FBV79" s="242"/>
      <c r="FBW79" s="242"/>
      <c r="FBX79" s="242"/>
      <c r="FBY79" s="242"/>
      <c r="FBZ79" s="242"/>
      <c r="FCA79" s="242"/>
      <c r="FCB79" s="242"/>
      <c r="FCC79" s="242"/>
      <c r="FCD79" s="242"/>
      <c r="FCE79" s="242"/>
      <c r="FCF79" s="242"/>
      <c r="FCG79" s="242"/>
      <c r="FCH79" s="242"/>
      <c r="FCI79" s="242"/>
      <c r="FCJ79" s="242"/>
      <c r="FCK79" s="242"/>
      <c r="FCL79" s="242"/>
      <c r="FCM79" s="242"/>
      <c r="FCN79" s="242"/>
      <c r="FCO79" s="242"/>
      <c r="FCP79" s="242"/>
      <c r="FCQ79" s="242"/>
      <c r="FCR79" s="242"/>
      <c r="FCS79" s="242"/>
      <c r="FCT79" s="242"/>
      <c r="FCU79" s="242"/>
      <c r="FCV79" s="242"/>
      <c r="FCW79" s="242"/>
      <c r="FCX79" s="242"/>
      <c r="FCY79" s="242"/>
      <c r="FCZ79" s="242"/>
      <c r="FDA79" s="242"/>
      <c r="FDB79" s="242"/>
      <c r="FDC79" s="242"/>
      <c r="FDD79" s="242"/>
      <c r="FDE79" s="242"/>
      <c r="FDF79" s="242"/>
      <c r="FDG79" s="242"/>
      <c r="FDH79" s="242"/>
      <c r="FDI79" s="242"/>
      <c r="FDJ79" s="242"/>
      <c r="FDK79" s="242"/>
      <c r="FDL79" s="242"/>
      <c r="FDM79" s="242"/>
      <c r="FDN79" s="242"/>
      <c r="FDO79" s="242"/>
      <c r="FDP79" s="242"/>
      <c r="FDQ79" s="242"/>
      <c r="FDR79" s="242"/>
      <c r="FDS79" s="242"/>
      <c r="FDT79" s="242"/>
      <c r="FDU79" s="242"/>
      <c r="FDV79" s="242"/>
      <c r="FDW79" s="242"/>
      <c r="FDX79" s="242"/>
      <c r="FDY79" s="242"/>
      <c r="FDZ79" s="242"/>
      <c r="FEA79" s="242"/>
      <c r="FEB79" s="242"/>
      <c r="FEC79" s="242"/>
      <c r="FED79" s="242"/>
      <c r="FEE79" s="242"/>
      <c r="FEF79" s="242"/>
      <c r="FEG79" s="242"/>
      <c r="FEH79" s="242"/>
      <c r="FEI79" s="242"/>
      <c r="FEJ79" s="242"/>
      <c r="FEK79" s="242"/>
      <c r="FEL79" s="242"/>
      <c r="FEM79" s="242"/>
      <c r="FEN79" s="242"/>
      <c r="FEO79" s="242"/>
      <c r="FEP79" s="242"/>
      <c r="FEQ79" s="242"/>
      <c r="FER79" s="242"/>
      <c r="FES79" s="242"/>
      <c r="FET79" s="242"/>
      <c r="FEU79" s="242"/>
      <c r="FEV79" s="242"/>
      <c r="FEW79" s="242"/>
      <c r="FEX79" s="242"/>
      <c r="FEY79" s="242"/>
      <c r="FEZ79" s="242"/>
      <c r="FFA79" s="242"/>
      <c r="FFB79" s="242"/>
      <c r="FFC79" s="242"/>
      <c r="FFD79" s="242"/>
      <c r="FFE79" s="242"/>
      <c r="FFF79" s="242"/>
      <c r="FFG79" s="242"/>
      <c r="FFH79" s="242"/>
      <c r="FFI79" s="242"/>
      <c r="FFJ79" s="242"/>
      <c r="FFK79" s="242"/>
      <c r="FFL79" s="242"/>
      <c r="FFM79" s="242"/>
      <c r="FFN79" s="242"/>
      <c r="FFO79" s="242"/>
      <c r="FFP79" s="242"/>
      <c r="FFQ79" s="242"/>
      <c r="FFR79" s="242"/>
      <c r="FFS79" s="242"/>
      <c r="FFT79" s="242"/>
      <c r="FFU79" s="242"/>
      <c r="FFV79" s="242"/>
      <c r="FFW79" s="242"/>
      <c r="FFX79" s="242"/>
      <c r="FFY79" s="242"/>
      <c r="FFZ79" s="242"/>
      <c r="FGA79" s="242"/>
      <c r="FGB79" s="242"/>
      <c r="FGC79" s="242"/>
      <c r="FGD79" s="242"/>
      <c r="FGE79" s="242"/>
      <c r="FGF79" s="242"/>
      <c r="FGG79" s="242"/>
      <c r="FGH79" s="242"/>
      <c r="FGI79" s="242"/>
      <c r="FGJ79" s="242"/>
      <c r="FGK79" s="242"/>
      <c r="FGL79" s="242"/>
      <c r="FGM79" s="242"/>
      <c r="FGN79" s="242"/>
      <c r="FGO79" s="242"/>
      <c r="FGP79" s="242"/>
      <c r="FGQ79" s="242"/>
      <c r="FGR79" s="242"/>
      <c r="FGS79" s="242"/>
      <c r="FGT79" s="242"/>
      <c r="FGU79" s="242"/>
      <c r="FGV79" s="242"/>
      <c r="FGW79" s="242"/>
      <c r="FGX79" s="242"/>
      <c r="FGY79" s="242"/>
      <c r="FGZ79" s="242"/>
      <c r="FHA79" s="242"/>
      <c r="FHB79" s="242"/>
      <c r="FHC79" s="242"/>
      <c r="FHD79" s="242"/>
      <c r="FHE79" s="242"/>
      <c r="FHF79" s="242"/>
      <c r="FHG79" s="242"/>
      <c r="FHH79" s="242"/>
      <c r="FHI79" s="242"/>
      <c r="FHJ79" s="242"/>
      <c r="FHK79" s="242"/>
      <c r="FHL79" s="242"/>
      <c r="FHM79" s="242"/>
      <c r="FHN79" s="242"/>
      <c r="FHO79" s="242"/>
      <c r="FHP79" s="242"/>
      <c r="FHQ79" s="242"/>
      <c r="FHR79" s="242"/>
      <c r="FHS79" s="242"/>
      <c r="FHT79" s="242"/>
      <c r="FHU79" s="242"/>
      <c r="FHV79" s="242"/>
      <c r="FHW79" s="242"/>
      <c r="FHX79" s="242"/>
      <c r="FHY79" s="242"/>
      <c r="FHZ79" s="242"/>
      <c r="FIA79" s="242"/>
      <c r="FIB79" s="242"/>
      <c r="FIC79" s="242"/>
      <c r="FID79" s="242"/>
      <c r="FIE79" s="242"/>
      <c r="FIF79" s="242"/>
      <c r="FIG79" s="242"/>
      <c r="FIH79" s="242"/>
      <c r="FII79" s="242"/>
      <c r="FIJ79" s="242"/>
      <c r="FIK79" s="242"/>
      <c r="FIL79" s="242"/>
      <c r="FIM79" s="242"/>
      <c r="FIN79" s="242"/>
      <c r="FIO79" s="242"/>
      <c r="FIP79" s="242"/>
      <c r="FIQ79" s="242"/>
      <c r="FIR79" s="242"/>
      <c r="FIS79" s="242"/>
      <c r="FIT79" s="242"/>
      <c r="FIU79" s="242"/>
      <c r="FIV79" s="242"/>
      <c r="FIW79" s="242"/>
      <c r="FIX79" s="242"/>
      <c r="FIY79" s="242"/>
      <c r="FIZ79" s="242"/>
      <c r="FJA79" s="242"/>
      <c r="FJB79" s="242"/>
      <c r="FJC79" s="242"/>
      <c r="FJD79" s="242"/>
      <c r="FJE79" s="242"/>
      <c r="FJF79" s="242"/>
      <c r="FJG79" s="242"/>
      <c r="FJH79" s="242"/>
      <c r="FJI79" s="242"/>
      <c r="FJJ79" s="242"/>
      <c r="FJK79" s="242"/>
      <c r="FJL79" s="242"/>
      <c r="FJM79" s="242"/>
      <c r="FJN79" s="242"/>
      <c r="FJO79" s="242"/>
      <c r="FJP79" s="242"/>
      <c r="FJQ79" s="242"/>
      <c r="FJR79" s="242"/>
      <c r="FJS79" s="242"/>
      <c r="FJT79" s="242"/>
      <c r="FJU79" s="242"/>
      <c r="FJV79" s="242"/>
      <c r="FJW79" s="242"/>
      <c r="FJX79" s="242"/>
      <c r="FJY79" s="242"/>
      <c r="FJZ79" s="242"/>
      <c r="FKA79" s="242"/>
      <c r="FKB79" s="242"/>
      <c r="FKC79" s="242"/>
      <c r="FKD79" s="242"/>
      <c r="FKE79" s="242"/>
      <c r="FKF79" s="242"/>
      <c r="FKG79" s="242"/>
      <c r="FKH79" s="242"/>
      <c r="FKI79" s="242"/>
      <c r="FKJ79" s="242"/>
      <c r="FKK79" s="242"/>
      <c r="FKL79" s="242"/>
      <c r="FKM79" s="242"/>
      <c r="FKN79" s="242"/>
      <c r="FKO79" s="242"/>
      <c r="FKP79" s="242"/>
      <c r="FKQ79" s="242"/>
      <c r="FKR79" s="242"/>
      <c r="FKS79" s="242"/>
      <c r="FKT79" s="242"/>
      <c r="FKU79" s="242"/>
      <c r="FKV79" s="242"/>
      <c r="FKW79" s="242"/>
      <c r="FKX79" s="242"/>
      <c r="FKY79" s="242"/>
      <c r="FKZ79" s="242"/>
      <c r="FLA79" s="242"/>
      <c r="FLB79" s="242"/>
      <c r="FLC79" s="242"/>
      <c r="FLD79" s="242"/>
      <c r="FLE79" s="242"/>
      <c r="FLF79" s="242"/>
      <c r="FLG79" s="242"/>
      <c r="FLH79" s="242"/>
      <c r="FLI79" s="242"/>
      <c r="FLJ79" s="242"/>
      <c r="FLK79" s="242"/>
      <c r="FLL79" s="242"/>
      <c r="FLM79" s="242"/>
      <c r="FLN79" s="242"/>
      <c r="FLO79" s="242"/>
      <c r="FLP79" s="242"/>
      <c r="FLQ79" s="242"/>
      <c r="FLR79" s="242"/>
      <c r="FLS79" s="242"/>
      <c r="FLT79" s="242"/>
      <c r="FLU79" s="242"/>
      <c r="FLV79" s="242"/>
      <c r="FLW79" s="242"/>
      <c r="FLX79" s="242"/>
      <c r="FLY79" s="242"/>
      <c r="FLZ79" s="242"/>
      <c r="FMA79" s="242"/>
      <c r="FMB79" s="242"/>
      <c r="FMC79" s="242"/>
      <c r="FMD79" s="242"/>
      <c r="FME79" s="242"/>
      <c r="FMF79" s="242"/>
      <c r="FMG79" s="242"/>
      <c r="FMH79" s="242"/>
      <c r="FMI79" s="242"/>
      <c r="FMJ79" s="242"/>
      <c r="FMK79" s="242"/>
      <c r="FML79" s="242"/>
      <c r="FMM79" s="242"/>
      <c r="FMN79" s="242"/>
      <c r="FMO79" s="242"/>
      <c r="FMP79" s="242"/>
      <c r="FMQ79" s="242"/>
      <c r="FMR79" s="242"/>
      <c r="FMS79" s="242"/>
      <c r="FMT79" s="242"/>
      <c r="FMU79" s="242"/>
      <c r="FMV79" s="242"/>
      <c r="FMW79" s="242"/>
      <c r="FMX79" s="242"/>
      <c r="FMY79" s="242"/>
      <c r="FMZ79" s="242"/>
      <c r="FNA79" s="242"/>
      <c r="FNB79" s="242"/>
      <c r="FNC79" s="242"/>
      <c r="FND79" s="242"/>
      <c r="FNE79" s="242"/>
      <c r="FNF79" s="242"/>
      <c r="FNG79" s="242"/>
      <c r="FNH79" s="242"/>
      <c r="FNI79" s="242"/>
      <c r="FNJ79" s="242"/>
      <c r="FNK79" s="242"/>
      <c r="FNL79" s="242"/>
      <c r="FNM79" s="242"/>
      <c r="FNN79" s="242"/>
      <c r="FNO79" s="242"/>
      <c r="FNP79" s="242"/>
      <c r="FNQ79" s="242"/>
      <c r="FNR79" s="242"/>
      <c r="FNS79" s="242"/>
      <c r="FNT79" s="242"/>
      <c r="FNU79" s="242"/>
      <c r="FNV79" s="242"/>
      <c r="FNW79" s="242"/>
      <c r="FNX79" s="242"/>
      <c r="FNY79" s="242"/>
      <c r="FNZ79" s="242"/>
      <c r="FOA79" s="242"/>
      <c r="FOB79" s="242"/>
      <c r="FOC79" s="242"/>
      <c r="FOD79" s="242"/>
      <c r="FOE79" s="242"/>
      <c r="FOF79" s="242"/>
      <c r="FOG79" s="242"/>
      <c r="FOH79" s="242"/>
      <c r="FOI79" s="242"/>
      <c r="FOJ79" s="242"/>
      <c r="FOK79" s="242"/>
      <c r="FOL79" s="242"/>
      <c r="FOM79" s="242"/>
      <c r="FON79" s="242"/>
      <c r="FOO79" s="242"/>
      <c r="FOP79" s="242"/>
      <c r="FOQ79" s="242"/>
      <c r="FOR79" s="242"/>
      <c r="FOS79" s="242"/>
      <c r="FOT79" s="242"/>
      <c r="FOU79" s="242"/>
      <c r="FOV79" s="242"/>
      <c r="FOW79" s="242"/>
      <c r="FOX79" s="242"/>
      <c r="FOY79" s="242"/>
      <c r="FOZ79" s="242"/>
      <c r="FPA79" s="242"/>
      <c r="FPB79" s="242"/>
      <c r="FPC79" s="242"/>
      <c r="FPD79" s="242"/>
      <c r="FPE79" s="242"/>
      <c r="FPF79" s="242"/>
      <c r="FPG79" s="242"/>
      <c r="FPH79" s="242"/>
      <c r="FPI79" s="242"/>
      <c r="FPJ79" s="242"/>
      <c r="FPK79" s="242"/>
      <c r="FPL79" s="242"/>
      <c r="FPM79" s="242"/>
      <c r="FPN79" s="242"/>
      <c r="FPO79" s="242"/>
      <c r="FPP79" s="242"/>
      <c r="FPQ79" s="242"/>
      <c r="FPR79" s="242"/>
      <c r="FPS79" s="242"/>
      <c r="FPT79" s="242"/>
      <c r="FPU79" s="242"/>
      <c r="FPV79" s="242"/>
      <c r="FPW79" s="242"/>
      <c r="FPX79" s="242"/>
      <c r="FPY79" s="242"/>
      <c r="FPZ79" s="242"/>
      <c r="FQA79" s="242"/>
      <c r="FQB79" s="242"/>
      <c r="FQC79" s="242"/>
      <c r="FQD79" s="242"/>
      <c r="FQE79" s="242"/>
      <c r="FQF79" s="242"/>
      <c r="FQG79" s="242"/>
      <c r="FQH79" s="242"/>
      <c r="FQI79" s="242"/>
      <c r="FQJ79" s="242"/>
      <c r="FQK79" s="242"/>
      <c r="FQL79" s="242"/>
      <c r="FQM79" s="242"/>
      <c r="FQN79" s="242"/>
      <c r="FQO79" s="242"/>
      <c r="FQP79" s="242"/>
      <c r="FQQ79" s="242"/>
      <c r="FQR79" s="242"/>
      <c r="FQS79" s="242"/>
      <c r="FQT79" s="242"/>
      <c r="FQU79" s="242"/>
      <c r="FQV79" s="242"/>
      <c r="FQW79" s="242"/>
      <c r="FQX79" s="242"/>
      <c r="FQY79" s="242"/>
      <c r="FQZ79" s="242"/>
      <c r="FRA79" s="242"/>
      <c r="FRB79" s="242"/>
      <c r="FRC79" s="242"/>
      <c r="FRD79" s="242"/>
      <c r="FRE79" s="242"/>
      <c r="FRF79" s="242"/>
      <c r="FRG79" s="242"/>
      <c r="FRH79" s="242"/>
      <c r="FRI79" s="242"/>
      <c r="FRJ79" s="242"/>
      <c r="FRK79" s="242"/>
      <c r="FRL79" s="242"/>
      <c r="FRM79" s="242"/>
      <c r="FRN79" s="242"/>
      <c r="FRO79" s="242"/>
      <c r="FRP79" s="242"/>
      <c r="FRQ79" s="242"/>
      <c r="FRR79" s="242"/>
      <c r="FRS79" s="242"/>
      <c r="FRT79" s="242"/>
      <c r="FRU79" s="242"/>
      <c r="FRV79" s="242"/>
      <c r="FRW79" s="242"/>
      <c r="FRX79" s="242"/>
      <c r="FRY79" s="242"/>
      <c r="FRZ79" s="242"/>
      <c r="FSA79" s="242"/>
      <c r="FSB79" s="242"/>
      <c r="FSC79" s="242"/>
      <c r="FSD79" s="242"/>
      <c r="FSE79" s="242"/>
      <c r="FSF79" s="242"/>
      <c r="FSG79" s="242"/>
      <c r="FSH79" s="242"/>
      <c r="FSI79" s="242"/>
      <c r="FSJ79" s="242"/>
      <c r="FSK79" s="242"/>
      <c r="FSL79" s="242"/>
      <c r="FSM79" s="242"/>
      <c r="FSN79" s="242"/>
      <c r="FSO79" s="242"/>
      <c r="FSP79" s="242"/>
      <c r="FSQ79" s="242"/>
      <c r="FSR79" s="242"/>
      <c r="FSS79" s="242"/>
      <c r="FST79" s="242"/>
      <c r="FSU79" s="242"/>
      <c r="FSV79" s="242"/>
      <c r="FSW79" s="242"/>
      <c r="FSX79" s="242"/>
      <c r="FSY79" s="242"/>
      <c r="FSZ79" s="242"/>
      <c r="FTA79" s="242"/>
      <c r="FTB79" s="242"/>
      <c r="FTC79" s="242"/>
      <c r="FTD79" s="242"/>
      <c r="FTE79" s="242"/>
      <c r="FTF79" s="242"/>
      <c r="FTG79" s="242"/>
      <c r="FTH79" s="242"/>
      <c r="FTI79" s="242"/>
      <c r="FTJ79" s="242"/>
      <c r="FTK79" s="242"/>
      <c r="FTL79" s="242"/>
      <c r="FTM79" s="242"/>
      <c r="FTN79" s="242"/>
      <c r="FTO79" s="242"/>
      <c r="FTP79" s="242"/>
      <c r="FTQ79" s="242"/>
      <c r="FTR79" s="242"/>
      <c r="FTS79" s="242"/>
      <c r="FTT79" s="242"/>
      <c r="FTU79" s="242"/>
      <c r="FTV79" s="242"/>
      <c r="FTW79" s="242"/>
      <c r="FTX79" s="242"/>
      <c r="FTY79" s="242"/>
      <c r="FTZ79" s="242"/>
      <c r="FUA79" s="242"/>
      <c r="FUB79" s="242"/>
      <c r="FUC79" s="242"/>
      <c r="FUD79" s="242"/>
      <c r="FUE79" s="242"/>
      <c r="FUF79" s="242"/>
      <c r="FUG79" s="242"/>
      <c r="FUH79" s="242"/>
      <c r="FUI79" s="242"/>
      <c r="FUJ79" s="242"/>
      <c r="FUK79" s="242"/>
      <c r="FUL79" s="242"/>
      <c r="FUM79" s="242"/>
      <c r="FUN79" s="242"/>
      <c r="FUO79" s="242"/>
      <c r="FUP79" s="242"/>
      <c r="FUQ79" s="242"/>
      <c r="FUR79" s="242"/>
      <c r="FUS79" s="242"/>
      <c r="FUT79" s="242"/>
      <c r="FUU79" s="242"/>
      <c r="FUV79" s="242"/>
      <c r="FUW79" s="242"/>
      <c r="FUX79" s="242"/>
      <c r="FUY79" s="242"/>
      <c r="FUZ79" s="242"/>
      <c r="FVA79" s="242"/>
      <c r="FVB79" s="242"/>
      <c r="FVC79" s="242"/>
      <c r="FVD79" s="242"/>
      <c r="FVE79" s="242"/>
      <c r="FVF79" s="242"/>
      <c r="FVG79" s="242"/>
      <c r="FVH79" s="242"/>
      <c r="FVI79" s="242"/>
      <c r="FVJ79" s="242"/>
      <c r="FVK79" s="242"/>
      <c r="FVL79" s="242"/>
      <c r="FVM79" s="242"/>
      <c r="FVN79" s="242"/>
      <c r="FVO79" s="242"/>
      <c r="FVP79" s="242"/>
      <c r="FVQ79" s="242"/>
      <c r="FVR79" s="242"/>
      <c r="FVS79" s="242"/>
      <c r="FVT79" s="242"/>
      <c r="FVU79" s="242"/>
      <c r="FVV79" s="242"/>
      <c r="FVW79" s="242"/>
      <c r="FVX79" s="242"/>
      <c r="FVY79" s="242"/>
      <c r="FVZ79" s="242"/>
      <c r="FWA79" s="242"/>
      <c r="FWB79" s="242"/>
      <c r="FWC79" s="242"/>
      <c r="FWD79" s="242"/>
      <c r="FWE79" s="242"/>
      <c r="FWF79" s="242"/>
      <c r="FWG79" s="242"/>
      <c r="FWH79" s="242"/>
      <c r="FWI79" s="242"/>
      <c r="FWJ79" s="242"/>
      <c r="FWK79" s="242"/>
      <c r="FWL79" s="242"/>
      <c r="FWM79" s="242"/>
      <c r="FWN79" s="242"/>
      <c r="FWO79" s="242"/>
      <c r="FWP79" s="242"/>
      <c r="FWQ79" s="242"/>
      <c r="FWR79" s="242"/>
      <c r="FWS79" s="242"/>
      <c r="FWT79" s="242"/>
      <c r="FWU79" s="242"/>
      <c r="FWV79" s="242"/>
      <c r="FWW79" s="242"/>
      <c r="FWX79" s="242"/>
      <c r="FWY79" s="242"/>
      <c r="FWZ79" s="242"/>
      <c r="FXA79" s="242"/>
      <c r="FXB79" s="242"/>
      <c r="FXC79" s="242"/>
      <c r="FXD79" s="242"/>
      <c r="FXE79" s="242"/>
      <c r="FXF79" s="242"/>
      <c r="FXG79" s="242"/>
      <c r="FXH79" s="242"/>
      <c r="FXI79" s="242"/>
      <c r="FXJ79" s="242"/>
      <c r="FXK79" s="242"/>
      <c r="FXL79" s="242"/>
      <c r="FXM79" s="242"/>
      <c r="FXN79" s="242"/>
      <c r="FXO79" s="242"/>
      <c r="FXP79" s="242"/>
      <c r="FXQ79" s="242"/>
      <c r="FXR79" s="242"/>
      <c r="FXS79" s="242"/>
      <c r="FXT79" s="242"/>
      <c r="FXU79" s="242"/>
      <c r="FXV79" s="242"/>
      <c r="FXW79" s="242"/>
      <c r="FXX79" s="242"/>
      <c r="FXY79" s="242"/>
      <c r="FXZ79" s="242"/>
      <c r="FYA79" s="242"/>
      <c r="FYB79" s="242"/>
      <c r="FYC79" s="242"/>
      <c r="FYD79" s="242"/>
      <c r="FYE79" s="242"/>
      <c r="FYF79" s="242"/>
      <c r="FYG79" s="242"/>
      <c r="FYH79" s="242"/>
      <c r="FYI79" s="242"/>
      <c r="FYJ79" s="242"/>
      <c r="FYK79" s="242"/>
      <c r="FYL79" s="242"/>
      <c r="FYM79" s="242"/>
      <c r="FYN79" s="242"/>
      <c r="FYO79" s="242"/>
      <c r="FYP79" s="242"/>
      <c r="FYQ79" s="242"/>
      <c r="FYR79" s="242"/>
      <c r="FYS79" s="242"/>
      <c r="FYT79" s="242"/>
      <c r="FYU79" s="242"/>
      <c r="FYV79" s="242"/>
      <c r="FYW79" s="242"/>
      <c r="FYX79" s="242"/>
      <c r="FYY79" s="242"/>
      <c r="FYZ79" s="242"/>
      <c r="FZA79" s="242"/>
      <c r="FZB79" s="242"/>
      <c r="FZC79" s="242"/>
      <c r="FZD79" s="242"/>
      <c r="FZE79" s="242"/>
      <c r="FZF79" s="242"/>
      <c r="FZG79" s="242"/>
      <c r="FZH79" s="242"/>
      <c r="FZI79" s="242"/>
      <c r="FZJ79" s="242"/>
      <c r="FZK79" s="242"/>
      <c r="FZL79" s="242"/>
      <c r="FZM79" s="242"/>
      <c r="FZN79" s="242"/>
      <c r="FZO79" s="242"/>
      <c r="FZP79" s="242"/>
      <c r="FZQ79" s="242"/>
      <c r="FZR79" s="242"/>
      <c r="FZS79" s="242"/>
      <c r="FZT79" s="242"/>
      <c r="FZU79" s="242"/>
      <c r="FZV79" s="242"/>
      <c r="FZW79" s="242"/>
      <c r="FZX79" s="242"/>
      <c r="FZY79" s="242"/>
      <c r="FZZ79" s="242"/>
      <c r="GAA79" s="242"/>
      <c r="GAB79" s="242"/>
      <c r="GAC79" s="242"/>
      <c r="GAD79" s="242"/>
      <c r="GAE79" s="242"/>
      <c r="GAF79" s="242"/>
      <c r="GAG79" s="242"/>
      <c r="GAH79" s="242"/>
      <c r="GAI79" s="242"/>
      <c r="GAJ79" s="242"/>
      <c r="GAK79" s="242"/>
      <c r="GAL79" s="242"/>
      <c r="GAM79" s="242"/>
      <c r="GAN79" s="242"/>
      <c r="GAO79" s="242"/>
      <c r="GAP79" s="242"/>
      <c r="GAQ79" s="242"/>
      <c r="GAR79" s="242"/>
      <c r="GAS79" s="242"/>
      <c r="GAT79" s="242"/>
      <c r="GAU79" s="242"/>
      <c r="GAV79" s="242"/>
      <c r="GAW79" s="242"/>
      <c r="GAX79" s="242"/>
      <c r="GAY79" s="242"/>
      <c r="GAZ79" s="242"/>
      <c r="GBA79" s="242"/>
      <c r="GBB79" s="242"/>
      <c r="GBC79" s="242"/>
      <c r="GBD79" s="242"/>
      <c r="GBE79" s="242"/>
      <c r="GBF79" s="242"/>
      <c r="GBG79" s="242"/>
      <c r="GBH79" s="242"/>
      <c r="GBI79" s="242"/>
      <c r="GBJ79" s="242"/>
      <c r="GBK79" s="242"/>
      <c r="GBL79" s="242"/>
      <c r="GBM79" s="242"/>
      <c r="GBN79" s="242"/>
      <c r="GBO79" s="242"/>
      <c r="GBP79" s="242"/>
      <c r="GBQ79" s="242"/>
      <c r="GBR79" s="242"/>
      <c r="GBS79" s="242"/>
      <c r="GBT79" s="242"/>
      <c r="GBU79" s="242"/>
      <c r="GBV79" s="242"/>
      <c r="GBW79" s="242"/>
      <c r="GBX79" s="242"/>
      <c r="GBY79" s="242"/>
      <c r="GBZ79" s="242"/>
      <c r="GCA79" s="242"/>
      <c r="GCB79" s="242"/>
      <c r="GCC79" s="242"/>
      <c r="GCD79" s="242"/>
      <c r="GCE79" s="242"/>
      <c r="GCF79" s="242"/>
      <c r="GCG79" s="242"/>
      <c r="GCH79" s="242"/>
      <c r="GCI79" s="242"/>
      <c r="GCJ79" s="242"/>
      <c r="GCK79" s="242"/>
      <c r="GCL79" s="242"/>
      <c r="GCM79" s="242"/>
      <c r="GCN79" s="242"/>
      <c r="GCO79" s="242"/>
      <c r="GCP79" s="242"/>
      <c r="GCQ79" s="242"/>
      <c r="GCR79" s="242"/>
      <c r="GCS79" s="242"/>
      <c r="GCT79" s="242"/>
      <c r="GCU79" s="242"/>
      <c r="GCV79" s="242"/>
      <c r="GCW79" s="242"/>
      <c r="GCX79" s="242"/>
      <c r="GCY79" s="242"/>
      <c r="GCZ79" s="242"/>
      <c r="GDA79" s="242"/>
      <c r="GDB79" s="242"/>
      <c r="GDC79" s="242"/>
      <c r="GDD79" s="242"/>
      <c r="GDE79" s="242"/>
      <c r="GDF79" s="242"/>
      <c r="GDG79" s="242"/>
      <c r="GDH79" s="242"/>
      <c r="GDI79" s="242"/>
      <c r="GDJ79" s="242"/>
      <c r="GDK79" s="242"/>
      <c r="GDL79" s="242"/>
      <c r="GDM79" s="242"/>
      <c r="GDN79" s="242"/>
      <c r="GDO79" s="242"/>
      <c r="GDP79" s="242"/>
      <c r="GDQ79" s="242"/>
      <c r="GDR79" s="242"/>
      <c r="GDS79" s="242"/>
      <c r="GDT79" s="242"/>
      <c r="GDU79" s="242"/>
      <c r="GDV79" s="242"/>
      <c r="GDW79" s="242"/>
      <c r="GDX79" s="242"/>
      <c r="GDY79" s="242"/>
      <c r="GDZ79" s="242"/>
      <c r="GEA79" s="242"/>
      <c r="GEB79" s="242"/>
      <c r="GEC79" s="242"/>
      <c r="GED79" s="242"/>
      <c r="GEE79" s="242"/>
      <c r="GEF79" s="242"/>
      <c r="GEG79" s="242"/>
      <c r="GEH79" s="242"/>
      <c r="GEI79" s="242"/>
      <c r="GEJ79" s="242"/>
      <c r="GEK79" s="242"/>
      <c r="GEL79" s="242"/>
      <c r="GEM79" s="242"/>
      <c r="GEN79" s="242"/>
      <c r="GEO79" s="242"/>
      <c r="GEP79" s="242"/>
      <c r="GEQ79" s="242"/>
      <c r="GER79" s="242"/>
      <c r="GES79" s="242"/>
      <c r="GET79" s="242"/>
      <c r="GEU79" s="242"/>
      <c r="GEV79" s="242"/>
      <c r="GEW79" s="242"/>
      <c r="GEX79" s="242"/>
      <c r="GEY79" s="242"/>
      <c r="GEZ79" s="242"/>
      <c r="GFA79" s="242"/>
      <c r="GFB79" s="242"/>
      <c r="GFC79" s="242"/>
      <c r="GFD79" s="242"/>
      <c r="GFE79" s="242"/>
      <c r="GFF79" s="242"/>
      <c r="GFG79" s="242"/>
      <c r="GFH79" s="242"/>
      <c r="GFI79" s="242"/>
      <c r="GFJ79" s="242"/>
      <c r="GFK79" s="242"/>
      <c r="GFL79" s="242"/>
      <c r="GFM79" s="242"/>
      <c r="GFN79" s="242"/>
      <c r="GFO79" s="242"/>
      <c r="GFP79" s="242"/>
      <c r="GFQ79" s="242"/>
      <c r="GFR79" s="242"/>
      <c r="GFS79" s="242"/>
      <c r="GFT79" s="242"/>
      <c r="GFU79" s="242"/>
      <c r="GFV79" s="242"/>
      <c r="GFW79" s="242"/>
      <c r="GFX79" s="242"/>
      <c r="GFY79" s="242"/>
      <c r="GFZ79" s="242"/>
      <c r="GGA79" s="242"/>
      <c r="GGB79" s="242"/>
      <c r="GGC79" s="242"/>
      <c r="GGD79" s="242"/>
      <c r="GGE79" s="242"/>
      <c r="GGF79" s="242"/>
      <c r="GGG79" s="242"/>
      <c r="GGH79" s="242"/>
      <c r="GGI79" s="242"/>
      <c r="GGJ79" s="242"/>
      <c r="GGK79" s="242"/>
      <c r="GGL79" s="242"/>
      <c r="GGM79" s="242"/>
      <c r="GGN79" s="242"/>
      <c r="GGO79" s="242"/>
      <c r="GGP79" s="242"/>
      <c r="GGQ79" s="242"/>
      <c r="GGR79" s="242"/>
      <c r="GGS79" s="242"/>
      <c r="GGT79" s="242"/>
      <c r="GGU79" s="242"/>
      <c r="GGV79" s="242"/>
      <c r="GGW79" s="242"/>
      <c r="GGX79" s="242"/>
      <c r="GGY79" s="242"/>
      <c r="GGZ79" s="242"/>
      <c r="GHA79" s="242"/>
      <c r="GHB79" s="242"/>
      <c r="GHC79" s="242"/>
      <c r="GHD79" s="242"/>
      <c r="GHE79" s="242"/>
      <c r="GHF79" s="242"/>
      <c r="GHG79" s="242"/>
      <c r="GHH79" s="242"/>
      <c r="GHI79" s="242"/>
      <c r="GHJ79" s="242"/>
      <c r="GHK79" s="242"/>
      <c r="GHL79" s="242"/>
      <c r="GHM79" s="242"/>
      <c r="GHN79" s="242"/>
      <c r="GHO79" s="242"/>
      <c r="GHP79" s="242"/>
      <c r="GHQ79" s="242"/>
      <c r="GHR79" s="242"/>
      <c r="GHS79" s="242"/>
      <c r="GHT79" s="242"/>
      <c r="GHU79" s="242"/>
      <c r="GHV79" s="242"/>
      <c r="GHW79" s="242"/>
      <c r="GHX79" s="242"/>
      <c r="GHY79" s="242"/>
      <c r="GHZ79" s="242"/>
      <c r="GIA79" s="242"/>
      <c r="GIB79" s="242"/>
      <c r="GIC79" s="242"/>
      <c r="GID79" s="242"/>
      <c r="GIE79" s="242"/>
      <c r="GIF79" s="242"/>
      <c r="GIG79" s="242"/>
      <c r="GIH79" s="242"/>
      <c r="GII79" s="242"/>
      <c r="GIJ79" s="242"/>
      <c r="GIK79" s="242"/>
      <c r="GIL79" s="242"/>
      <c r="GIM79" s="242"/>
      <c r="GIN79" s="242"/>
      <c r="GIO79" s="242"/>
      <c r="GIP79" s="242"/>
      <c r="GIQ79" s="242"/>
      <c r="GIR79" s="242"/>
      <c r="GIS79" s="242"/>
      <c r="GIT79" s="242"/>
      <c r="GIU79" s="242"/>
      <c r="GIV79" s="242"/>
      <c r="GIW79" s="242"/>
      <c r="GIX79" s="242"/>
      <c r="GIY79" s="242"/>
      <c r="GIZ79" s="242"/>
      <c r="GJA79" s="242"/>
      <c r="GJB79" s="242"/>
      <c r="GJC79" s="242"/>
      <c r="GJD79" s="242"/>
      <c r="GJE79" s="242"/>
      <c r="GJF79" s="242"/>
      <c r="GJG79" s="242"/>
      <c r="GJH79" s="242"/>
      <c r="GJI79" s="242"/>
      <c r="GJJ79" s="242"/>
      <c r="GJK79" s="242"/>
      <c r="GJL79" s="242"/>
      <c r="GJM79" s="242"/>
      <c r="GJN79" s="242"/>
      <c r="GJO79" s="242"/>
      <c r="GJP79" s="242"/>
      <c r="GJQ79" s="242"/>
      <c r="GJR79" s="242"/>
      <c r="GJS79" s="242"/>
      <c r="GJT79" s="242"/>
      <c r="GJU79" s="242"/>
      <c r="GJV79" s="242"/>
      <c r="GJW79" s="242"/>
      <c r="GJX79" s="242"/>
      <c r="GJY79" s="242"/>
      <c r="GJZ79" s="242"/>
      <c r="GKA79" s="242"/>
      <c r="GKB79" s="242"/>
      <c r="GKC79" s="242"/>
      <c r="GKD79" s="242"/>
      <c r="GKE79" s="242"/>
      <c r="GKF79" s="242"/>
      <c r="GKG79" s="242"/>
      <c r="GKH79" s="242"/>
      <c r="GKI79" s="242"/>
      <c r="GKJ79" s="242"/>
      <c r="GKK79" s="242"/>
      <c r="GKL79" s="242"/>
      <c r="GKM79" s="242"/>
      <c r="GKN79" s="242"/>
      <c r="GKO79" s="242"/>
      <c r="GKP79" s="242"/>
      <c r="GKQ79" s="242"/>
      <c r="GKR79" s="242"/>
      <c r="GKS79" s="242"/>
      <c r="GKT79" s="242"/>
      <c r="GKU79" s="242"/>
      <c r="GKV79" s="242"/>
      <c r="GKW79" s="242"/>
      <c r="GKX79" s="242"/>
      <c r="GKY79" s="242"/>
      <c r="GKZ79" s="242"/>
      <c r="GLA79" s="242"/>
      <c r="GLB79" s="242"/>
      <c r="GLC79" s="242"/>
      <c r="GLD79" s="242"/>
      <c r="GLE79" s="242"/>
      <c r="GLF79" s="242"/>
      <c r="GLG79" s="242"/>
      <c r="GLH79" s="242"/>
      <c r="GLI79" s="242"/>
      <c r="GLJ79" s="242"/>
      <c r="GLK79" s="242"/>
      <c r="GLL79" s="242"/>
      <c r="GLM79" s="242"/>
      <c r="GLN79" s="242"/>
      <c r="GLO79" s="242"/>
      <c r="GLP79" s="242"/>
      <c r="GLQ79" s="242"/>
      <c r="GLR79" s="242"/>
      <c r="GLS79" s="242"/>
      <c r="GLT79" s="242"/>
      <c r="GLU79" s="242"/>
      <c r="GLV79" s="242"/>
      <c r="GLW79" s="242"/>
      <c r="GLX79" s="242"/>
      <c r="GLY79" s="242"/>
      <c r="GLZ79" s="242"/>
      <c r="GMA79" s="242"/>
      <c r="GMB79" s="242"/>
      <c r="GMC79" s="242"/>
      <c r="GMD79" s="242"/>
      <c r="GME79" s="242"/>
      <c r="GMF79" s="242"/>
      <c r="GMG79" s="242"/>
      <c r="GMH79" s="242"/>
      <c r="GMI79" s="242"/>
      <c r="GMJ79" s="242"/>
      <c r="GMK79" s="242"/>
      <c r="GML79" s="242"/>
      <c r="GMM79" s="242"/>
      <c r="GMN79" s="242"/>
      <c r="GMO79" s="242"/>
      <c r="GMP79" s="242"/>
      <c r="GMQ79" s="242"/>
      <c r="GMR79" s="242"/>
      <c r="GMS79" s="242"/>
      <c r="GMT79" s="242"/>
      <c r="GMU79" s="242"/>
      <c r="GMV79" s="242"/>
      <c r="GMW79" s="242"/>
      <c r="GMX79" s="242"/>
      <c r="GMY79" s="242"/>
      <c r="GMZ79" s="242"/>
      <c r="GNA79" s="242"/>
      <c r="GNB79" s="242"/>
      <c r="GNC79" s="242"/>
      <c r="GND79" s="242"/>
      <c r="GNE79" s="242"/>
      <c r="GNF79" s="242"/>
      <c r="GNG79" s="242"/>
      <c r="GNH79" s="242"/>
      <c r="GNI79" s="242"/>
      <c r="GNJ79" s="242"/>
      <c r="GNK79" s="242"/>
      <c r="GNL79" s="242"/>
      <c r="GNM79" s="242"/>
      <c r="GNN79" s="242"/>
      <c r="GNO79" s="242"/>
      <c r="GNP79" s="242"/>
      <c r="GNQ79" s="242"/>
      <c r="GNR79" s="242"/>
      <c r="GNS79" s="242"/>
      <c r="GNT79" s="242"/>
      <c r="GNU79" s="242"/>
      <c r="GNV79" s="242"/>
      <c r="GNW79" s="242"/>
      <c r="GNX79" s="242"/>
      <c r="GNY79" s="242"/>
      <c r="GNZ79" s="242"/>
      <c r="GOA79" s="242"/>
      <c r="GOB79" s="242"/>
      <c r="GOC79" s="242"/>
      <c r="GOD79" s="242"/>
      <c r="GOE79" s="242"/>
      <c r="GOF79" s="242"/>
      <c r="GOG79" s="242"/>
      <c r="GOH79" s="242"/>
      <c r="GOI79" s="242"/>
      <c r="GOJ79" s="242"/>
      <c r="GOK79" s="242"/>
      <c r="GOL79" s="242"/>
      <c r="GOM79" s="242"/>
      <c r="GON79" s="242"/>
      <c r="GOO79" s="242"/>
      <c r="GOP79" s="242"/>
      <c r="GOQ79" s="242"/>
      <c r="GOR79" s="242"/>
      <c r="GOS79" s="242"/>
      <c r="GOT79" s="242"/>
      <c r="GOU79" s="242"/>
      <c r="GOV79" s="242"/>
      <c r="GOW79" s="242"/>
      <c r="GOX79" s="242"/>
      <c r="GOY79" s="242"/>
      <c r="GOZ79" s="242"/>
      <c r="GPA79" s="242"/>
      <c r="GPB79" s="242"/>
      <c r="GPC79" s="242"/>
      <c r="GPD79" s="242"/>
      <c r="GPE79" s="242"/>
      <c r="GPF79" s="242"/>
      <c r="GPG79" s="242"/>
      <c r="GPH79" s="242"/>
      <c r="GPI79" s="242"/>
      <c r="GPJ79" s="242"/>
      <c r="GPK79" s="242"/>
      <c r="GPL79" s="242"/>
      <c r="GPM79" s="242"/>
      <c r="GPN79" s="242"/>
      <c r="GPO79" s="242"/>
      <c r="GPP79" s="242"/>
      <c r="GPQ79" s="242"/>
      <c r="GPR79" s="242"/>
      <c r="GPS79" s="242"/>
      <c r="GPT79" s="242"/>
      <c r="GPU79" s="242"/>
      <c r="GPV79" s="242"/>
      <c r="GPW79" s="242"/>
      <c r="GPX79" s="242"/>
      <c r="GPY79" s="242"/>
      <c r="GPZ79" s="242"/>
      <c r="GQA79" s="242"/>
      <c r="GQB79" s="242"/>
      <c r="GQC79" s="242"/>
      <c r="GQD79" s="242"/>
      <c r="GQE79" s="242"/>
      <c r="GQF79" s="242"/>
      <c r="GQG79" s="242"/>
      <c r="GQH79" s="242"/>
      <c r="GQI79" s="242"/>
      <c r="GQJ79" s="242"/>
      <c r="GQK79" s="242"/>
      <c r="GQL79" s="242"/>
      <c r="GQM79" s="242"/>
      <c r="GQN79" s="242"/>
      <c r="GQO79" s="242"/>
      <c r="GQP79" s="242"/>
      <c r="GQQ79" s="242"/>
      <c r="GQR79" s="242"/>
      <c r="GQS79" s="242"/>
      <c r="GQT79" s="242"/>
      <c r="GQU79" s="242"/>
      <c r="GQV79" s="242"/>
      <c r="GQW79" s="242"/>
      <c r="GQX79" s="242"/>
      <c r="GQY79" s="242"/>
      <c r="GQZ79" s="242"/>
      <c r="GRA79" s="242"/>
      <c r="GRB79" s="242"/>
      <c r="GRC79" s="242"/>
      <c r="GRD79" s="242"/>
      <c r="GRE79" s="242"/>
      <c r="GRF79" s="242"/>
      <c r="GRG79" s="242"/>
      <c r="GRH79" s="242"/>
      <c r="GRI79" s="242"/>
      <c r="GRJ79" s="242"/>
      <c r="GRK79" s="242"/>
      <c r="GRL79" s="242"/>
      <c r="GRM79" s="242"/>
      <c r="GRN79" s="242"/>
      <c r="GRO79" s="242"/>
      <c r="GRP79" s="242"/>
      <c r="GRQ79" s="242"/>
      <c r="GRR79" s="242"/>
      <c r="GRS79" s="242"/>
      <c r="GRT79" s="242"/>
      <c r="GRU79" s="242"/>
      <c r="GRV79" s="242"/>
      <c r="GRW79" s="242"/>
      <c r="GRX79" s="242"/>
      <c r="GRY79" s="242"/>
      <c r="GRZ79" s="242"/>
      <c r="GSA79" s="242"/>
      <c r="GSB79" s="242"/>
      <c r="GSC79" s="242"/>
      <c r="GSD79" s="242"/>
      <c r="GSE79" s="242"/>
      <c r="GSF79" s="242"/>
      <c r="GSG79" s="242"/>
      <c r="GSH79" s="242"/>
      <c r="GSI79" s="242"/>
      <c r="GSJ79" s="242"/>
      <c r="GSK79" s="242"/>
      <c r="GSL79" s="242"/>
      <c r="GSM79" s="242"/>
      <c r="GSN79" s="242"/>
      <c r="GSO79" s="242"/>
      <c r="GSP79" s="242"/>
      <c r="GSQ79" s="242"/>
      <c r="GSR79" s="242"/>
      <c r="GSS79" s="242"/>
      <c r="GST79" s="242"/>
      <c r="GSU79" s="242"/>
      <c r="GSV79" s="242"/>
      <c r="GSW79" s="242"/>
      <c r="GSX79" s="242"/>
      <c r="GSY79" s="242"/>
      <c r="GSZ79" s="242"/>
      <c r="GTA79" s="242"/>
      <c r="GTB79" s="242"/>
      <c r="GTC79" s="242"/>
      <c r="GTD79" s="242"/>
      <c r="GTE79" s="242"/>
      <c r="GTF79" s="242"/>
      <c r="GTG79" s="242"/>
      <c r="GTH79" s="242"/>
      <c r="GTI79" s="242"/>
      <c r="GTJ79" s="242"/>
      <c r="GTK79" s="242"/>
      <c r="GTL79" s="242"/>
      <c r="GTM79" s="242"/>
      <c r="GTN79" s="242"/>
      <c r="GTO79" s="242"/>
      <c r="GTP79" s="242"/>
      <c r="GTQ79" s="242"/>
      <c r="GTR79" s="242"/>
      <c r="GTS79" s="242"/>
      <c r="GTT79" s="242"/>
      <c r="GTU79" s="242"/>
      <c r="GTV79" s="242"/>
      <c r="GTW79" s="242"/>
      <c r="GTX79" s="242"/>
      <c r="GTY79" s="242"/>
      <c r="GTZ79" s="242"/>
      <c r="GUA79" s="242"/>
      <c r="GUB79" s="242"/>
      <c r="GUC79" s="242"/>
      <c r="GUD79" s="242"/>
      <c r="GUE79" s="242"/>
      <c r="GUF79" s="242"/>
      <c r="GUG79" s="242"/>
      <c r="GUH79" s="242"/>
      <c r="GUI79" s="242"/>
      <c r="GUJ79" s="242"/>
      <c r="GUK79" s="242"/>
      <c r="GUL79" s="242"/>
      <c r="GUM79" s="242"/>
      <c r="GUN79" s="242"/>
      <c r="GUO79" s="242"/>
      <c r="GUP79" s="242"/>
      <c r="GUQ79" s="242"/>
      <c r="GUR79" s="242"/>
      <c r="GUS79" s="242"/>
      <c r="GUT79" s="242"/>
      <c r="GUU79" s="242"/>
      <c r="GUV79" s="242"/>
      <c r="GUW79" s="242"/>
      <c r="GUX79" s="242"/>
      <c r="GUY79" s="242"/>
      <c r="GUZ79" s="242"/>
      <c r="GVA79" s="242"/>
      <c r="GVB79" s="242"/>
      <c r="GVC79" s="242"/>
      <c r="GVD79" s="242"/>
      <c r="GVE79" s="242"/>
      <c r="GVF79" s="242"/>
      <c r="GVG79" s="242"/>
      <c r="GVH79" s="242"/>
      <c r="GVI79" s="242"/>
      <c r="GVJ79" s="242"/>
      <c r="GVK79" s="242"/>
      <c r="GVL79" s="242"/>
      <c r="GVM79" s="242"/>
      <c r="GVN79" s="242"/>
      <c r="GVO79" s="242"/>
      <c r="GVP79" s="242"/>
      <c r="GVQ79" s="242"/>
      <c r="GVR79" s="242"/>
      <c r="GVS79" s="242"/>
      <c r="GVT79" s="242"/>
      <c r="GVU79" s="242"/>
      <c r="GVV79" s="242"/>
      <c r="GVW79" s="242"/>
      <c r="GVX79" s="242"/>
      <c r="GVY79" s="242"/>
      <c r="GVZ79" s="242"/>
      <c r="GWA79" s="242"/>
      <c r="GWB79" s="242"/>
      <c r="GWC79" s="242"/>
      <c r="GWD79" s="242"/>
      <c r="GWE79" s="242"/>
      <c r="GWF79" s="242"/>
      <c r="GWG79" s="242"/>
      <c r="GWH79" s="242"/>
      <c r="GWI79" s="242"/>
      <c r="GWJ79" s="242"/>
      <c r="GWK79" s="242"/>
      <c r="GWL79" s="242"/>
      <c r="GWM79" s="242"/>
      <c r="GWN79" s="242"/>
      <c r="GWO79" s="242"/>
      <c r="GWP79" s="242"/>
      <c r="GWQ79" s="242"/>
      <c r="GWR79" s="242"/>
      <c r="GWS79" s="242"/>
      <c r="GWT79" s="242"/>
      <c r="GWU79" s="242"/>
      <c r="GWV79" s="242"/>
      <c r="GWW79" s="242"/>
      <c r="GWX79" s="242"/>
      <c r="GWY79" s="242"/>
      <c r="GWZ79" s="242"/>
      <c r="GXA79" s="242"/>
      <c r="GXB79" s="242"/>
      <c r="GXC79" s="242"/>
      <c r="GXD79" s="242"/>
      <c r="GXE79" s="242"/>
      <c r="GXF79" s="242"/>
      <c r="GXG79" s="242"/>
      <c r="GXH79" s="242"/>
      <c r="GXI79" s="242"/>
      <c r="GXJ79" s="242"/>
      <c r="GXK79" s="242"/>
      <c r="GXL79" s="242"/>
      <c r="GXM79" s="242"/>
      <c r="GXN79" s="242"/>
      <c r="GXO79" s="242"/>
      <c r="GXP79" s="242"/>
      <c r="GXQ79" s="242"/>
      <c r="GXR79" s="242"/>
      <c r="GXS79" s="242"/>
      <c r="GXT79" s="242"/>
      <c r="GXU79" s="242"/>
      <c r="GXV79" s="242"/>
      <c r="GXW79" s="242"/>
      <c r="GXX79" s="242"/>
      <c r="GXY79" s="242"/>
      <c r="GXZ79" s="242"/>
      <c r="GYA79" s="242"/>
      <c r="GYB79" s="242"/>
      <c r="GYC79" s="242"/>
      <c r="GYD79" s="242"/>
      <c r="GYE79" s="242"/>
      <c r="GYF79" s="242"/>
      <c r="GYG79" s="242"/>
      <c r="GYH79" s="242"/>
      <c r="GYI79" s="242"/>
      <c r="GYJ79" s="242"/>
      <c r="GYK79" s="242"/>
      <c r="GYL79" s="242"/>
      <c r="GYM79" s="242"/>
      <c r="GYN79" s="242"/>
      <c r="GYO79" s="242"/>
      <c r="GYP79" s="242"/>
      <c r="GYQ79" s="242"/>
      <c r="GYR79" s="242"/>
      <c r="GYS79" s="242"/>
      <c r="GYT79" s="242"/>
      <c r="GYU79" s="242"/>
      <c r="GYV79" s="242"/>
      <c r="GYW79" s="242"/>
      <c r="GYX79" s="242"/>
      <c r="GYY79" s="242"/>
      <c r="GYZ79" s="242"/>
      <c r="GZA79" s="242"/>
      <c r="GZB79" s="242"/>
      <c r="GZC79" s="242"/>
      <c r="GZD79" s="242"/>
      <c r="GZE79" s="242"/>
      <c r="GZF79" s="242"/>
      <c r="GZG79" s="242"/>
      <c r="GZH79" s="242"/>
      <c r="GZI79" s="242"/>
      <c r="GZJ79" s="242"/>
      <c r="GZK79" s="242"/>
      <c r="GZL79" s="242"/>
      <c r="GZM79" s="242"/>
      <c r="GZN79" s="242"/>
      <c r="GZO79" s="242"/>
      <c r="GZP79" s="242"/>
      <c r="GZQ79" s="242"/>
      <c r="GZR79" s="242"/>
      <c r="GZS79" s="242"/>
      <c r="GZT79" s="242"/>
      <c r="GZU79" s="242"/>
      <c r="GZV79" s="242"/>
      <c r="GZW79" s="242"/>
      <c r="GZX79" s="242"/>
      <c r="GZY79" s="242"/>
      <c r="GZZ79" s="242"/>
      <c r="HAA79" s="242"/>
      <c r="HAB79" s="242"/>
      <c r="HAC79" s="242"/>
      <c r="HAD79" s="242"/>
      <c r="HAE79" s="242"/>
      <c r="HAF79" s="242"/>
      <c r="HAG79" s="242"/>
      <c r="HAH79" s="242"/>
      <c r="HAI79" s="242"/>
      <c r="HAJ79" s="242"/>
      <c r="HAK79" s="242"/>
      <c r="HAL79" s="242"/>
      <c r="HAM79" s="242"/>
      <c r="HAN79" s="242"/>
      <c r="HAO79" s="242"/>
      <c r="HAP79" s="242"/>
      <c r="HAQ79" s="242"/>
      <c r="HAR79" s="242"/>
      <c r="HAS79" s="242"/>
      <c r="HAT79" s="242"/>
      <c r="HAU79" s="242"/>
      <c r="HAV79" s="242"/>
      <c r="HAW79" s="242"/>
      <c r="HAX79" s="242"/>
      <c r="HAY79" s="242"/>
      <c r="HAZ79" s="242"/>
      <c r="HBA79" s="242"/>
      <c r="HBB79" s="242"/>
      <c r="HBC79" s="242"/>
      <c r="HBD79" s="242"/>
      <c r="HBE79" s="242"/>
      <c r="HBF79" s="242"/>
      <c r="HBG79" s="242"/>
      <c r="HBH79" s="242"/>
      <c r="HBI79" s="242"/>
      <c r="HBJ79" s="242"/>
      <c r="HBK79" s="242"/>
      <c r="HBL79" s="242"/>
      <c r="HBM79" s="242"/>
      <c r="HBN79" s="242"/>
      <c r="HBO79" s="242"/>
      <c r="HBP79" s="242"/>
      <c r="HBQ79" s="242"/>
      <c r="HBR79" s="242"/>
      <c r="HBS79" s="242"/>
      <c r="HBT79" s="242"/>
      <c r="HBU79" s="242"/>
      <c r="HBV79" s="242"/>
      <c r="HBW79" s="242"/>
      <c r="HBX79" s="242"/>
      <c r="HBY79" s="242"/>
      <c r="HBZ79" s="242"/>
      <c r="HCA79" s="242"/>
      <c r="HCB79" s="242"/>
      <c r="HCC79" s="242"/>
      <c r="HCD79" s="242"/>
      <c r="HCE79" s="242"/>
      <c r="HCF79" s="242"/>
      <c r="HCG79" s="242"/>
      <c r="HCH79" s="242"/>
      <c r="HCI79" s="242"/>
      <c r="HCJ79" s="242"/>
      <c r="HCK79" s="242"/>
      <c r="HCL79" s="242"/>
      <c r="HCM79" s="242"/>
      <c r="HCN79" s="242"/>
      <c r="HCO79" s="242"/>
      <c r="HCP79" s="242"/>
      <c r="HCQ79" s="242"/>
      <c r="HCR79" s="242"/>
      <c r="HCS79" s="242"/>
      <c r="HCT79" s="242"/>
      <c r="HCU79" s="242"/>
      <c r="HCV79" s="242"/>
      <c r="HCW79" s="242"/>
      <c r="HCX79" s="242"/>
      <c r="HCY79" s="242"/>
      <c r="HCZ79" s="242"/>
      <c r="HDA79" s="242"/>
      <c r="HDB79" s="242"/>
      <c r="HDC79" s="242"/>
      <c r="HDD79" s="242"/>
      <c r="HDE79" s="242"/>
      <c r="HDF79" s="242"/>
      <c r="HDG79" s="242"/>
      <c r="HDH79" s="242"/>
      <c r="HDI79" s="242"/>
      <c r="HDJ79" s="242"/>
      <c r="HDK79" s="242"/>
      <c r="HDL79" s="242"/>
      <c r="HDM79" s="242"/>
      <c r="HDN79" s="242"/>
      <c r="HDO79" s="242"/>
      <c r="HDP79" s="242"/>
      <c r="HDQ79" s="242"/>
      <c r="HDR79" s="242"/>
      <c r="HDS79" s="242"/>
      <c r="HDT79" s="242"/>
      <c r="HDU79" s="242"/>
      <c r="HDV79" s="242"/>
      <c r="HDW79" s="242"/>
      <c r="HDX79" s="242"/>
      <c r="HDY79" s="242"/>
      <c r="HDZ79" s="242"/>
      <c r="HEA79" s="242"/>
      <c r="HEB79" s="242"/>
      <c r="HEC79" s="242"/>
      <c r="HED79" s="242"/>
      <c r="HEE79" s="242"/>
      <c r="HEF79" s="242"/>
      <c r="HEG79" s="242"/>
      <c r="HEH79" s="242"/>
      <c r="HEI79" s="242"/>
      <c r="HEJ79" s="242"/>
      <c r="HEK79" s="242"/>
      <c r="HEL79" s="242"/>
      <c r="HEM79" s="242"/>
      <c r="HEN79" s="242"/>
      <c r="HEO79" s="242"/>
      <c r="HEP79" s="242"/>
      <c r="HEQ79" s="242"/>
      <c r="HER79" s="242"/>
      <c r="HES79" s="242"/>
      <c r="HET79" s="242"/>
      <c r="HEU79" s="242"/>
      <c r="HEV79" s="242"/>
      <c r="HEW79" s="242"/>
      <c r="HEX79" s="242"/>
      <c r="HEY79" s="242"/>
      <c r="HEZ79" s="242"/>
      <c r="HFA79" s="242"/>
      <c r="HFB79" s="242"/>
      <c r="HFC79" s="242"/>
      <c r="HFD79" s="242"/>
      <c r="HFE79" s="242"/>
      <c r="HFF79" s="242"/>
      <c r="HFG79" s="242"/>
      <c r="HFH79" s="242"/>
      <c r="HFI79" s="242"/>
      <c r="HFJ79" s="242"/>
      <c r="HFK79" s="242"/>
      <c r="HFL79" s="242"/>
      <c r="HFM79" s="242"/>
      <c r="HFN79" s="242"/>
      <c r="HFO79" s="242"/>
      <c r="HFP79" s="242"/>
      <c r="HFQ79" s="242"/>
      <c r="HFR79" s="242"/>
      <c r="HFS79" s="242"/>
      <c r="HFT79" s="242"/>
      <c r="HFU79" s="242"/>
      <c r="HFV79" s="242"/>
      <c r="HFW79" s="242"/>
      <c r="HFX79" s="242"/>
      <c r="HFY79" s="242"/>
      <c r="HFZ79" s="242"/>
      <c r="HGA79" s="242"/>
      <c r="HGB79" s="242"/>
      <c r="HGC79" s="242"/>
      <c r="HGD79" s="242"/>
      <c r="HGE79" s="242"/>
      <c r="HGF79" s="242"/>
      <c r="HGG79" s="242"/>
      <c r="HGH79" s="242"/>
      <c r="HGI79" s="242"/>
      <c r="HGJ79" s="242"/>
      <c r="HGK79" s="242"/>
      <c r="HGL79" s="242"/>
      <c r="HGM79" s="242"/>
      <c r="HGN79" s="242"/>
      <c r="HGO79" s="242"/>
      <c r="HGP79" s="242"/>
      <c r="HGQ79" s="242"/>
      <c r="HGR79" s="242"/>
      <c r="HGS79" s="242"/>
      <c r="HGT79" s="242"/>
      <c r="HGU79" s="242"/>
      <c r="HGV79" s="242"/>
      <c r="HGW79" s="242"/>
      <c r="HGX79" s="242"/>
      <c r="HGY79" s="242"/>
      <c r="HGZ79" s="242"/>
      <c r="HHA79" s="242"/>
      <c r="HHB79" s="242"/>
      <c r="HHC79" s="242"/>
      <c r="HHD79" s="242"/>
      <c r="HHE79" s="242"/>
      <c r="HHF79" s="242"/>
      <c r="HHG79" s="242"/>
      <c r="HHH79" s="242"/>
      <c r="HHI79" s="242"/>
      <c r="HHJ79" s="242"/>
      <c r="HHK79" s="242"/>
      <c r="HHL79" s="242"/>
      <c r="HHM79" s="242"/>
      <c r="HHN79" s="242"/>
      <c r="HHO79" s="242"/>
      <c r="HHP79" s="242"/>
      <c r="HHQ79" s="242"/>
      <c r="HHR79" s="242"/>
      <c r="HHS79" s="242"/>
      <c r="HHT79" s="242"/>
      <c r="HHU79" s="242"/>
      <c r="HHV79" s="242"/>
      <c r="HHW79" s="242"/>
      <c r="HHX79" s="242"/>
      <c r="HHY79" s="242"/>
      <c r="HHZ79" s="242"/>
      <c r="HIA79" s="242"/>
      <c r="HIB79" s="242"/>
      <c r="HIC79" s="242"/>
      <c r="HID79" s="242"/>
      <c r="HIE79" s="242"/>
      <c r="HIF79" s="242"/>
      <c r="HIG79" s="242"/>
      <c r="HIH79" s="242"/>
      <c r="HII79" s="242"/>
      <c r="HIJ79" s="242"/>
      <c r="HIK79" s="242"/>
      <c r="HIL79" s="242"/>
      <c r="HIM79" s="242"/>
      <c r="HIN79" s="242"/>
      <c r="HIO79" s="242"/>
      <c r="HIP79" s="242"/>
      <c r="HIQ79" s="242"/>
      <c r="HIR79" s="242"/>
      <c r="HIS79" s="242"/>
      <c r="HIT79" s="242"/>
      <c r="HIU79" s="242"/>
      <c r="HIV79" s="242"/>
      <c r="HIW79" s="242"/>
      <c r="HIX79" s="242"/>
      <c r="HIY79" s="242"/>
      <c r="HIZ79" s="242"/>
      <c r="HJA79" s="242"/>
      <c r="HJB79" s="242"/>
      <c r="HJC79" s="242"/>
      <c r="HJD79" s="242"/>
      <c r="HJE79" s="242"/>
      <c r="HJF79" s="242"/>
      <c r="HJG79" s="242"/>
      <c r="HJH79" s="242"/>
      <c r="HJI79" s="242"/>
      <c r="HJJ79" s="242"/>
      <c r="HJK79" s="242"/>
      <c r="HJL79" s="242"/>
      <c r="HJM79" s="242"/>
      <c r="HJN79" s="242"/>
      <c r="HJO79" s="242"/>
      <c r="HJP79" s="242"/>
      <c r="HJQ79" s="242"/>
      <c r="HJR79" s="242"/>
      <c r="HJS79" s="242"/>
      <c r="HJT79" s="242"/>
      <c r="HJU79" s="242"/>
      <c r="HJV79" s="242"/>
      <c r="HJW79" s="242"/>
      <c r="HJX79" s="242"/>
      <c r="HJY79" s="242"/>
      <c r="HJZ79" s="242"/>
      <c r="HKA79" s="242"/>
      <c r="HKB79" s="242"/>
      <c r="HKC79" s="242"/>
      <c r="HKD79" s="242"/>
      <c r="HKE79" s="242"/>
      <c r="HKF79" s="242"/>
      <c r="HKG79" s="242"/>
      <c r="HKH79" s="242"/>
      <c r="HKI79" s="242"/>
      <c r="HKJ79" s="242"/>
      <c r="HKK79" s="242"/>
      <c r="HKL79" s="242"/>
      <c r="HKM79" s="242"/>
      <c r="HKN79" s="242"/>
      <c r="HKO79" s="242"/>
      <c r="HKP79" s="242"/>
      <c r="HKQ79" s="242"/>
      <c r="HKR79" s="242"/>
      <c r="HKS79" s="242"/>
      <c r="HKT79" s="242"/>
      <c r="HKU79" s="242"/>
      <c r="HKV79" s="242"/>
      <c r="HKW79" s="242"/>
      <c r="HKX79" s="242"/>
      <c r="HKY79" s="242"/>
      <c r="HKZ79" s="242"/>
      <c r="HLA79" s="242"/>
      <c r="HLB79" s="242"/>
      <c r="HLC79" s="242"/>
      <c r="HLD79" s="242"/>
      <c r="HLE79" s="242"/>
      <c r="HLF79" s="242"/>
      <c r="HLG79" s="242"/>
      <c r="HLH79" s="242"/>
      <c r="HLI79" s="242"/>
      <c r="HLJ79" s="242"/>
      <c r="HLK79" s="242"/>
      <c r="HLL79" s="242"/>
      <c r="HLM79" s="242"/>
      <c r="HLN79" s="242"/>
      <c r="HLO79" s="242"/>
      <c r="HLP79" s="242"/>
      <c r="HLQ79" s="242"/>
      <c r="HLR79" s="242"/>
      <c r="HLS79" s="242"/>
      <c r="HLT79" s="242"/>
      <c r="HLU79" s="242"/>
      <c r="HLV79" s="242"/>
      <c r="HLW79" s="242"/>
      <c r="HLX79" s="242"/>
      <c r="HLY79" s="242"/>
      <c r="HLZ79" s="242"/>
      <c r="HMA79" s="242"/>
      <c r="HMB79" s="242"/>
      <c r="HMC79" s="242"/>
      <c r="HMD79" s="242"/>
      <c r="HME79" s="242"/>
      <c r="HMF79" s="242"/>
      <c r="HMG79" s="242"/>
      <c r="HMH79" s="242"/>
      <c r="HMI79" s="242"/>
      <c r="HMJ79" s="242"/>
      <c r="HMK79" s="242"/>
      <c r="HML79" s="242"/>
      <c r="HMM79" s="242"/>
      <c r="HMN79" s="242"/>
      <c r="HMO79" s="242"/>
      <c r="HMP79" s="242"/>
      <c r="HMQ79" s="242"/>
      <c r="HMR79" s="242"/>
      <c r="HMS79" s="242"/>
      <c r="HMT79" s="242"/>
      <c r="HMU79" s="242"/>
      <c r="HMV79" s="242"/>
      <c r="HMW79" s="242"/>
      <c r="HMX79" s="242"/>
      <c r="HMY79" s="242"/>
      <c r="HMZ79" s="242"/>
      <c r="HNA79" s="242"/>
      <c r="HNB79" s="242"/>
      <c r="HNC79" s="242"/>
      <c r="HND79" s="242"/>
      <c r="HNE79" s="242"/>
      <c r="HNF79" s="242"/>
      <c r="HNG79" s="242"/>
      <c r="HNH79" s="242"/>
      <c r="HNI79" s="242"/>
      <c r="HNJ79" s="242"/>
      <c r="HNK79" s="242"/>
      <c r="HNL79" s="242"/>
      <c r="HNM79" s="242"/>
      <c r="HNN79" s="242"/>
      <c r="HNO79" s="242"/>
      <c r="HNP79" s="242"/>
      <c r="HNQ79" s="242"/>
      <c r="HNR79" s="242"/>
      <c r="HNS79" s="242"/>
      <c r="HNT79" s="242"/>
      <c r="HNU79" s="242"/>
      <c r="HNV79" s="242"/>
      <c r="HNW79" s="242"/>
      <c r="HNX79" s="242"/>
      <c r="HNY79" s="242"/>
      <c r="HNZ79" s="242"/>
      <c r="HOA79" s="242"/>
      <c r="HOB79" s="242"/>
      <c r="HOC79" s="242"/>
      <c r="HOD79" s="242"/>
      <c r="HOE79" s="242"/>
      <c r="HOF79" s="242"/>
      <c r="HOG79" s="242"/>
      <c r="HOH79" s="242"/>
      <c r="HOI79" s="242"/>
      <c r="HOJ79" s="242"/>
      <c r="HOK79" s="242"/>
      <c r="HOL79" s="242"/>
      <c r="HOM79" s="242"/>
      <c r="HON79" s="242"/>
      <c r="HOO79" s="242"/>
      <c r="HOP79" s="242"/>
      <c r="HOQ79" s="242"/>
      <c r="HOR79" s="242"/>
      <c r="HOS79" s="242"/>
      <c r="HOT79" s="242"/>
      <c r="HOU79" s="242"/>
      <c r="HOV79" s="242"/>
      <c r="HOW79" s="242"/>
      <c r="HOX79" s="242"/>
      <c r="HOY79" s="242"/>
      <c r="HOZ79" s="242"/>
      <c r="HPA79" s="242"/>
      <c r="HPB79" s="242"/>
      <c r="HPC79" s="242"/>
      <c r="HPD79" s="242"/>
      <c r="HPE79" s="242"/>
      <c r="HPF79" s="242"/>
      <c r="HPG79" s="242"/>
      <c r="HPH79" s="242"/>
      <c r="HPI79" s="242"/>
      <c r="HPJ79" s="242"/>
      <c r="HPK79" s="242"/>
      <c r="HPL79" s="242"/>
      <c r="HPM79" s="242"/>
      <c r="HPN79" s="242"/>
      <c r="HPO79" s="242"/>
      <c r="HPP79" s="242"/>
      <c r="HPQ79" s="242"/>
      <c r="HPR79" s="242"/>
      <c r="HPS79" s="242"/>
      <c r="HPT79" s="242"/>
      <c r="HPU79" s="242"/>
      <c r="HPV79" s="242"/>
      <c r="HPW79" s="242"/>
      <c r="HPX79" s="242"/>
      <c r="HPY79" s="242"/>
      <c r="HPZ79" s="242"/>
      <c r="HQA79" s="242"/>
      <c r="HQB79" s="242"/>
      <c r="HQC79" s="242"/>
      <c r="HQD79" s="242"/>
      <c r="HQE79" s="242"/>
      <c r="HQF79" s="242"/>
      <c r="HQG79" s="242"/>
      <c r="HQH79" s="242"/>
      <c r="HQI79" s="242"/>
      <c r="HQJ79" s="242"/>
      <c r="HQK79" s="242"/>
      <c r="HQL79" s="242"/>
      <c r="HQM79" s="242"/>
      <c r="HQN79" s="242"/>
      <c r="HQO79" s="242"/>
      <c r="HQP79" s="242"/>
      <c r="HQQ79" s="242"/>
      <c r="HQR79" s="242"/>
      <c r="HQS79" s="242"/>
      <c r="HQT79" s="242"/>
      <c r="HQU79" s="242"/>
      <c r="HQV79" s="242"/>
      <c r="HQW79" s="242"/>
      <c r="HQX79" s="242"/>
      <c r="HQY79" s="242"/>
      <c r="HQZ79" s="242"/>
      <c r="HRA79" s="242"/>
      <c r="HRB79" s="242"/>
      <c r="HRC79" s="242"/>
      <c r="HRD79" s="242"/>
      <c r="HRE79" s="242"/>
      <c r="HRF79" s="242"/>
      <c r="HRG79" s="242"/>
      <c r="HRH79" s="242"/>
      <c r="HRI79" s="242"/>
      <c r="HRJ79" s="242"/>
      <c r="HRK79" s="242"/>
      <c r="HRL79" s="242"/>
      <c r="HRM79" s="242"/>
      <c r="HRN79" s="242"/>
      <c r="HRO79" s="242"/>
      <c r="HRP79" s="242"/>
      <c r="HRQ79" s="242"/>
      <c r="HRR79" s="242"/>
      <c r="HRS79" s="242"/>
      <c r="HRT79" s="242"/>
      <c r="HRU79" s="242"/>
      <c r="HRV79" s="242"/>
      <c r="HRW79" s="242"/>
      <c r="HRX79" s="242"/>
      <c r="HRY79" s="242"/>
      <c r="HRZ79" s="242"/>
      <c r="HSA79" s="242"/>
      <c r="HSB79" s="242"/>
      <c r="HSC79" s="242"/>
      <c r="HSD79" s="242"/>
      <c r="HSE79" s="242"/>
      <c r="HSF79" s="242"/>
      <c r="HSG79" s="242"/>
      <c r="HSH79" s="242"/>
      <c r="HSI79" s="242"/>
      <c r="HSJ79" s="242"/>
      <c r="HSK79" s="242"/>
      <c r="HSL79" s="242"/>
      <c r="HSM79" s="242"/>
      <c r="HSN79" s="242"/>
      <c r="HSO79" s="242"/>
      <c r="HSP79" s="242"/>
      <c r="HSQ79" s="242"/>
      <c r="HSR79" s="242"/>
      <c r="HSS79" s="242"/>
      <c r="HST79" s="242"/>
      <c r="HSU79" s="242"/>
      <c r="HSV79" s="242"/>
      <c r="HSW79" s="242"/>
      <c r="HSX79" s="242"/>
      <c r="HSY79" s="242"/>
      <c r="HSZ79" s="242"/>
      <c r="HTA79" s="242"/>
      <c r="HTB79" s="242"/>
      <c r="HTC79" s="242"/>
      <c r="HTD79" s="242"/>
      <c r="HTE79" s="242"/>
      <c r="HTF79" s="242"/>
      <c r="HTG79" s="242"/>
      <c r="HTH79" s="242"/>
      <c r="HTI79" s="242"/>
      <c r="HTJ79" s="242"/>
      <c r="HTK79" s="242"/>
      <c r="HTL79" s="242"/>
      <c r="HTM79" s="242"/>
      <c r="HTN79" s="242"/>
      <c r="HTO79" s="242"/>
      <c r="HTP79" s="242"/>
      <c r="HTQ79" s="242"/>
      <c r="HTR79" s="242"/>
      <c r="HTS79" s="242"/>
      <c r="HTT79" s="242"/>
      <c r="HTU79" s="242"/>
      <c r="HTV79" s="242"/>
      <c r="HTW79" s="242"/>
      <c r="HTX79" s="242"/>
      <c r="HTY79" s="242"/>
      <c r="HTZ79" s="242"/>
      <c r="HUA79" s="242"/>
      <c r="HUB79" s="242"/>
      <c r="HUC79" s="242"/>
      <c r="HUD79" s="242"/>
      <c r="HUE79" s="242"/>
      <c r="HUF79" s="242"/>
      <c r="HUG79" s="242"/>
      <c r="HUH79" s="242"/>
      <c r="HUI79" s="242"/>
      <c r="HUJ79" s="242"/>
      <c r="HUK79" s="242"/>
      <c r="HUL79" s="242"/>
      <c r="HUM79" s="242"/>
      <c r="HUN79" s="242"/>
      <c r="HUO79" s="242"/>
      <c r="HUP79" s="242"/>
      <c r="HUQ79" s="242"/>
      <c r="HUR79" s="242"/>
      <c r="HUS79" s="242"/>
      <c r="HUT79" s="242"/>
      <c r="HUU79" s="242"/>
      <c r="HUV79" s="242"/>
      <c r="HUW79" s="242"/>
      <c r="HUX79" s="242"/>
      <c r="HUY79" s="242"/>
      <c r="HUZ79" s="242"/>
      <c r="HVA79" s="242"/>
      <c r="HVB79" s="242"/>
      <c r="HVC79" s="242"/>
      <c r="HVD79" s="242"/>
      <c r="HVE79" s="242"/>
      <c r="HVF79" s="242"/>
      <c r="HVG79" s="242"/>
      <c r="HVH79" s="242"/>
      <c r="HVI79" s="242"/>
      <c r="HVJ79" s="242"/>
      <c r="HVK79" s="242"/>
      <c r="HVL79" s="242"/>
      <c r="HVM79" s="242"/>
      <c r="HVN79" s="242"/>
      <c r="HVO79" s="242"/>
      <c r="HVP79" s="242"/>
      <c r="HVQ79" s="242"/>
      <c r="HVR79" s="242"/>
      <c r="HVS79" s="242"/>
      <c r="HVT79" s="242"/>
      <c r="HVU79" s="242"/>
      <c r="HVV79" s="242"/>
      <c r="HVW79" s="242"/>
      <c r="HVX79" s="242"/>
      <c r="HVY79" s="242"/>
      <c r="HVZ79" s="242"/>
      <c r="HWA79" s="242"/>
      <c r="HWB79" s="242"/>
      <c r="HWC79" s="242"/>
      <c r="HWD79" s="242"/>
      <c r="HWE79" s="242"/>
      <c r="HWF79" s="242"/>
      <c r="HWG79" s="242"/>
      <c r="HWH79" s="242"/>
      <c r="HWI79" s="242"/>
      <c r="HWJ79" s="242"/>
      <c r="HWK79" s="242"/>
      <c r="HWL79" s="242"/>
      <c r="HWM79" s="242"/>
      <c r="HWN79" s="242"/>
      <c r="HWO79" s="242"/>
      <c r="HWP79" s="242"/>
      <c r="HWQ79" s="242"/>
      <c r="HWR79" s="242"/>
      <c r="HWS79" s="242"/>
      <c r="HWT79" s="242"/>
      <c r="HWU79" s="242"/>
      <c r="HWV79" s="242"/>
      <c r="HWW79" s="242"/>
      <c r="HWX79" s="242"/>
      <c r="HWY79" s="242"/>
      <c r="HWZ79" s="242"/>
      <c r="HXA79" s="242"/>
      <c r="HXB79" s="242"/>
      <c r="HXC79" s="242"/>
      <c r="HXD79" s="242"/>
      <c r="HXE79" s="242"/>
      <c r="HXF79" s="242"/>
      <c r="HXG79" s="242"/>
      <c r="HXH79" s="242"/>
      <c r="HXI79" s="242"/>
      <c r="HXJ79" s="242"/>
      <c r="HXK79" s="242"/>
      <c r="HXL79" s="242"/>
      <c r="HXM79" s="242"/>
      <c r="HXN79" s="242"/>
      <c r="HXO79" s="242"/>
      <c r="HXP79" s="242"/>
      <c r="HXQ79" s="242"/>
      <c r="HXR79" s="242"/>
      <c r="HXS79" s="242"/>
      <c r="HXT79" s="242"/>
      <c r="HXU79" s="242"/>
      <c r="HXV79" s="242"/>
      <c r="HXW79" s="242"/>
      <c r="HXX79" s="242"/>
      <c r="HXY79" s="242"/>
      <c r="HXZ79" s="242"/>
      <c r="HYA79" s="242"/>
      <c r="HYB79" s="242"/>
      <c r="HYC79" s="242"/>
      <c r="HYD79" s="242"/>
      <c r="HYE79" s="242"/>
      <c r="HYF79" s="242"/>
      <c r="HYG79" s="242"/>
      <c r="HYH79" s="242"/>
      <c r="HYI79" s="242"/>
      <c r="HYJ79" s="242"/>
      <c r="HYK79" s="242"/>
      <c r="HYL79" s="242"/>
      <c r="HYM79" s="242"/>
      <c r="HYN79" s="242"/>
      <c r="HYO79" s="242"/>
      <c r="HYP79" s="242"/>
      <c r="HYQ79" s="242"/>
      <c r="HYR79" s="242"/>
      <c r="HYS79" s="242"/>
      <c r="HYT79" s="242"/>
      <c r="HYU79" s="242"/>
      <c r="HYV79" s="242"/>
      <c r="HYW79" s="242"/>
      <c r="HYX79" s="242"/>
      <c r="HYY79" s="242"/>
      <c r="HYZ79" s="242"/>
      <c r="HZA79" s="242"/>
      <c r="HZB79" s="242"/>
      <c r="HZC79" s="242"/>
      <c r="HZD79" s="242"/>
      <c r="HZE79" s="242"/>
      <c r="HZF79" s="242"/>
      <c r="HZG79" s="242"/>
      <c r="HZH79" s="242"/>
      <c r="HZI79" s="242"/>
      <c r="HZJ79" s="242"/>
      <c r="HZK79" s="242"/>
      <c r="HZL79" s="242"/>
      <c r="HZM79" s="242"/>
      <c r="HZN79" s="242"/>
      <c r="HZO79" s="242"/>
      <c r="HZP79" s="242"/>
      <c r="HZQ79" s="242"/>
      <c r="HZR79" s="242"/>
      <c r="HZS79" s="242"/>
      <c r="HZT79" s="242"/>
      <c r="HZU79" s="242"/>
      <c r="HZV79" s="242"/>
      <c r="HZW79" s="242"/>
      <c r="HZX79" s="242"/>
      <c r="HZY79" s="242"/>
      <c r="HZZ79" s="242"/>
      <c r="IAA79" s="242"/>
      <c r="IAB79" s="242"/>
      <c r="IAC79" s="242"/>
      <c r="IAD79" s="242"/>
      <c r="IAE79" s="242"/>
      <c r="IAF79" s="242"/>
      <c r="IAG79" s="242"/>
      <c r="IAH79" s="242"/>
      <c r="IAI79" s="242"/>
      <c r="IAJ79" s="242"/>
      <c r="IAK79" s="242"/>
      <c r="IAL79" s="242"/>
      <c r="IAM79" s="242"/>
      <c r="IAN79" s="242"/>
      <c r="IAO79" s="242"/>
      <c r="IAP79" s="242"/>
      <c r="IAQ79" s="242"/>
      <c r="IAR79" s="242"/>
      <c r="IAS79" s="242"/>
      <c r="IAT79" s="242"/>
      <c r="IAU79" s="242"/>
      <c r="IAV79" s="242"/>
      <c r="IAW79" s="242"/>
      <c r="IAX79" s="242"/>
      <c r="IAY79" s="242"/>
      <c r="IAZ79" s="242"/>
      <c r="IBA79" s="242"/>
      <c r="IBB79" s="242"/>
      <c r="IBC79" s="242"/>
      <c r="IBD79" s="242"/>
      <c r="IBE79" s="242"/>
      <c r="IBF79" s="242"/>
      <c r="IBG79" s="242"/>
      <c r="IBH79" s="242"/>
      <c r="IBI79" s="242"/>
      <c r="IBJ79" s="242"/>
      <c r="IBK79" s="242"/>
      <c r="IBL79" s="242"/>
      <c r="IBM79" s="242"/>
      <c r="IBN79" s="242"/>
      <c r="IBO79" s="242"/>
      <c r="IBP79" s="242"/>
      <c r="IBQ79" s="242"/>
      <c r="IBR79" s="242"/>
      <c r="IBS79" s="242"/>
      <c r="IBT79" s="242"/>
      <c r="IBU79" s="242"/>
      <c r="IBV79" s="242"/>
      <c r="IBW79" s="242"/>
      <c r="IBX79" s="242"/>
      <c r="IBY79" s="242"/>
      <c r="IBZ79" s="242"/>
      <c r="ICA79" s="242"/>
      <c r="ICB79" s="242"/>
      <c r="ICC79" s="242"/>
      <c r="ICD79" s="242"/>
      <c r="ICE79" s="242"/>
      <c r="ICF79" s="242"/>
      <c r="ICG79" s="242"/>
      <c r="ICH79" s="242"/>
      <c r="ICI79" s="242"/>
      <c r="ICJ79" s="242"/>
      <c r="ICK79" s="242"/>
      <c r="ICL79" s="242"/>
      <c r="ICM79" s="242"/>
      <c r="ICN79" s="242"/>
      <c r="ICO79" s="242"/>
      <c r="ICP79" s="242"/>
      <c r="ICQ79" s="242"/>
      <c r="ICR79" s="242"/>
      <c r="ICS79" s="242"/>
      <c r="ICT79" s="242"/>
      <c r="ICU79" s="242"/>
      <c r="ICV79" s="242"/>
      <c r="ICW79" s="242"/>
      <c r="ICX79" s="242"/>
      <c r="ICY79" s="242"/>
      <c r="ICZ79" s="242"/>
      <c r="IDA79" s="242"/>
      <c r="IDB79" s="242"/>
      <c r="IDC79" s="242"/>
      <c r="IDD79" s="242"/>
      <c r="IDE79" s="242"/>
      <c r="IDF79" s="242"/>
      <c r="IDG79" s="242"/>
      <c r="IDH79" s="242"/>
      <c r="IDI79" s="242"/>
      <c r="IDJ79" s="242"/>
      <c r="IDK79" s="242"/>
      <c r="IDL79" s="242"/>
      <c r="IDM79" s="242"/>
      <c r="IDN79" s="242"/>
      <c r="IDO79" s="242"/>
      <c r="IDP79" s="242"/>
      <c r="IDQ79" s="242"/>
      <c r="IDR79" s="242"/>
      <c r="IDS79" s="242"/>
      <c r="IDT79" s="242"/>
      <c r="IDU79" s="242"/>
      <c r="IDV79" s="242"/>
      <c r="IDW79" s="242"/>
      <c r="IDX79" s="242"/>
      <c r="IDY79" s="242"/>
      <c r="IDZ79" s="242"/>
      <c r="IEA79" s="242"/>
      <c r="IEB79" s="242"/>
      <c r="IEC79" s="242"/>
      <c r="IED79" s="242"/>
      <c r="IEE79" s="242"/>
      <c r="IEF79" s="242"/>
      <c r="IEG79" s="242"/>
      <c r="IEH79" s="242"/>
      <c r="IEI79" s="242"/>
      <c r="IEJ79" s="242"/>
      <c r="IEK79" s="242"/>
      <c r="IEL79" s="242"/>
      <c r="IEM79" s="242"/>
      <c r="IEN79" s="242"/>
      <c r="IEO79" s="242"/>
      <c r="IEP79" s="242"/>
      <c r="IEQ79" s="242"/>
      <c r="IER79" s="242"/>
      <c r="IES79" s="242"/>
      <c r="IET79" s="242"/>
      <c r="IEU79" s="242"/>
      <c r="IEV79" s="242"/>
      <c r="IEW79" s="242"/>
      <c r="IEX79" s="242"/>
      <c r="IEY79" s="242"/>
      <c r="IEZ79" s="242"/>
      <c r="IFA79" s="242"/>
      <c r="IFB79" s="242"/>
      <c r="IFC79" s="242"/>
      <c r="IFD79" s="242"/>
      <c r="IFE79" s="242"/>
      <c r="IFF79" s="242"/>
      <c r="IFG79" s="242"/>
      <c r="IFH79" s="242"/>
      <c r="IFI79" s="242"/>
      <c r="IFJ79" s="242"/>
      <c r="IFK79" s="242"/>
      <c r="IFL79" s="242"/>
      <c r="IFM79" s="242"/>
      <c r="IFN79" s="242"/>
      <c r="IFO79" s="242"/>
      <c r="IFP79" s="242"/>
      <c r="IFQ79" s="242"/>
      <c r="IFR79" s="242"/>
      <c r="IFS79" s="242"/>
      <c r="IFT79" s="242"/>
      <c r="IFU79" s="242"/>
      <c r="IFV79" s="242"/>
      <c r="IFW79" s="242"/>
      <c r="IFX79" s="242"/>
      <c r="IFY79" s="242"/>
      <c r="IFZ79" s="242"/>
      <c r="IGA79" s="242"/>
      <c r="IGB79" s="242"/>
      <c r="IGC79" s="242"/>
      <c r="IGD79" s="242"/>
      <c r="IGE79" s="242"/>
      <c r="IGF79" s="242"/>
      <c r="IGG79" s="242"/>
      <c r="IGH79" s="242"/>
      <c r="IGI79" s="242"/>
      <c r="IGJ79" s="242"/>
      <c r="IGK79" s="242"/>
      <c r="IGL79" s="242"/>
      <c r="IGM79" s="242"/>
      <c r="IGN79" s="242"/>
      <c r="IGO79" s="242"/>
      <c r="IGP79" s="242"/>
      <c r="IGQ79" s="242"/>
      <c r="IGR79" s="242"/>
      <c r="IGS79" s="242"/>
      <c r="IGT79" s="242"/>
      <c r="IGU79" s="242"/>
      <c r="IGV79" s="242"/>
      <c r="IGW79" s="242"/>
      <c r="IGX79" s="242"/>
      <c r="IGY79" s="242"/>
      <c r="IGZ79" s="242"/>
      <c r="IHA79" s="242"/>
      <c r="IHB79" s="242"/>
      <c r="IHC79" s="242"/>
      <c r="IHD79" s="242"/>
      <c r="IHE79" s="242"/>
      <c r="IHF79" s="242"/>
      <c r="IHG79" s="242"/>
      <c r="IHH79" s="242"/>
      <c r="IHI79" s="242"/>
      <c r="IHJ79" s="242"/>
      <c r="IHK79" s="242"/>
      <c r="IHL79" s="242"/>
      <c r="IHM79" s="242"/>
      <c r="IHN79" s="242"/>
      <c r="IHO79" s="242"/>
      <c r="IHP79" s="242"/>
      <c r="IHQ79" s="242"/>
      <c r="IHR79" s="242"/>
      <c r="IHS79" s="242"/>
      <c r="IHT79" s="242"/>
      <c r="IHU79" s="242"/>
      <c r="IHV79" s="242"/>
      <c r="IHW79" s="242"/>
      <c r="IHX79" s="242"/>
      <c r="IHY79" s="242"/>
      <c r="IHZ79" s="242"/>
      <c r="IIA79" s="242"/>
      <c r="IIB79" s="242"/>
      <c r="IIC79" s="242"/>
      <c r="IID79" s="242"/>
      <c r="IIE79" s="242"/>
      <c r="IIF79" s="242"/>
      <c r="IIG79" s="242"/>
      <c r="IIH79" s="242"/>
      <c r="III79" s="242"/>
      <c r="IIJ79" s="242"/>
      <c r="IIK79" s="242"/>
      <c r="IIL79" s="242"/>
      <c r="IIM79" s="242"/>
      <c r="IIN79" s="242"/>
      <c r="IIO79" s="242"/>
      <c r="IIP79" s="242"/>
      <c r="IIQ79" s="242"/>
      <c r="IIR79" s="242"/>
      <c r="IIS79" s="242"/>
      <c r="IIT79" s="242"/>
      <c r="IIU79" s="242"/>
      <c r="IIV79" s="242"/>
      <c r="IIW79" s="242"/>
      <c r="IIX79" s="242"/>
      <c r="IIY79" s="242"/>
      <c r="IIZ79" s="242"/>
      <c r="IJA79" s="242"/>
      <c r="IJB79" s="242"/>
      <c r="IJC79" s="242"/>
      <c r="IJD79" s="242"/>
      <c r="IJE79" s="242"/>
      <c r="IJF79" s="242"/>
      <c r="IJG79" s="242"/>
      <c r="IJH79" s="242"/>
      <c r="IJI79" s="242"/>
      <c r="IJJ79" s="242"/>
      <c r="IJK79" s="242"/>
      <c r="IJL79" s="242"/>
      <c r="IJM79" s="242"/>
      <c r="IJN79" s="242"/>
      <c r="IJO79" s="242"/>
      <c r="IJP79" s="242"/>
      <c r="IJQ79" s="242"/>
      <c r="IJR79" s="242"/>
      <c r="IJS79" s="242"/>
      <c r="IJT79" s="242"/>
      <c r="IJU79" s="242"/>
      <c r="IJV79" s="242"/>
      <c r="IJW79" s="242"/>
      <c r="IJX79" s="242"/>
      <c r="IJY79" s="242"/>
      <c r="IJZ79" s="242"/>
      <c r="IKA79" s="242"/>
      <c r="IKB79" s="242"/>
      <c r="IKC79" s="242"/>
      <c r="IKD79" s="242"/>
      <c r="IKE79" s="242"/>
      <c r="IKF79" s="242"/>
      <c r="IKG79" s="242"/>
      <c r="IKH79" s="242"/>
      <c r="IKI79" s="242"/>
      <c r="IKJ79" s="242"/>
      <c r="IKK79" s="242"/>
      <c r="IKL79" s="242"/>
      <c r="IKM79" s="242"/>
      <c r="IKN79" s="242"/>
      <c r="IKO79" s="242"/>
      <c r="IKP79" s="242"/>
      <c r="IKQ79" s="242"/>
      <c r="IKR79" s="242"/>
      <c r="IKS79" s="242"/>
      <c r="IKT79" s="242"/>
      <c r="IKU79" s="242"/>
      <c r="IKV79" s="242"/>
      <c r="IKW79" s="242"/>
      <c r="IKX79" s="242"/>
      <c r="IKY79" s="242"/>
      <c r="IKZ79" s="242"/>
      <c r="ILA79" s="242"/>
      <c r="ILB79" s="242"/>
      <c r="ILC79" s="242"/>
      <c r="ILD79" s="242"/>
      <c r="ILE79" s="242"/>
      <c r="ILF79" s="242"/>
      <c r="ILG79" s="242"/>
      <c r="ILH79" s="242"/>
      <c r="ILI79" s="242"/>
      <c r="ILJ79" s="242"/>
      <c r="ILK79" s="242"/>
      <c r="ILL79" s="242"/>
      <c r="ILM79" s="242"/>
      <c r="ILN79" s="242"/>
      <c r="ILO79" s="242"/>
      <c r="ILP79" s="242"/>
      <c r="ILQ79" s="242"/>
      <c r="ILR79" s="242"/>
      <c r="ILS79" s="242"/>
      <c r="ILT79" s="242"/>
      <c r="ILU79" s="242"/>
      <c r="ILV79" s="242"/>
      <c r="ILW79" s="242"/>
      <c r="ILX79" s="242"/>
      <c r="ILY79" s="242"/>
      <c r="ILZ79" s="242"/>
      <c r="IMA79" s="242"/>
      <c r="IMB79" s="242"/>
      <c r="IMC79" s="242"/>
      <c r="IMD79" s="242"/>
      <c r="IME79" s="242"/>
      <c r="IMF79" s="242"/>
      <c r="IMG79" s="242"/>
      <c r="IMH79" s="242"/>
      <c r="IMI79" s="242"/>
      <c r="IMJ79" s="242"/>
      <c r="IMK79" s="242"/>
      <c r="IML79" s="242"/>
      <c r="IMM79" s="242"/>
      <c r="IMN79" s="242"/>
      <c r="IMO79" s="242"/>
      <c r="IMP79" s="242"/>
      <c r="IMQ79" s="242"/>
      <c r="IMR79" s="242"/>
      <c r="IMS79" s="242"/>
      <c r="IMT79" s="242"/>
      <c r="IMU79" s="242"/>
      <c r="IMV79" s="242"/>
      <c r="IMW79" s="242"/>
      <c r="IMX79" s="242"/>
      <c r="IMY79" s="242"/>
      <c r="IMZ79" s="242"/>
      <c r="INA79" s="242"/>
      <c r="INB79" s="242"/>
      <c r="INC79" s="242"/>
      <c r="IND79" s="242"/>
      <c r="INE79" s="242"/>
      <c r="INF79" s="242"/>
      <c r="ING79" s="242"/>
      <c r="INH79" s="242"/>
      <c r="INI79" s="242"/>
      <c r="INJ79" s="242"/>
      <c r="INK79" s="242"/>
      <c r="INL79" s="242"/>
      <c r="INM79" s="242"/>
      <c r="INN79" s="242"/>
      <c r="INO79" s="242"/>
      <c r="INP79" s="242"/>
      <c r="INQ79" s="242"/>
      <c r="INR79" s="242"/>
      <c r="INS79" s="242"/>
      <c r="INT79" s="242"/>
      <c r="INU79" s="242"/>
      <c r="INV79" s="242"/>
      <c r="INW79" s="242"/>
      <c r="INX79" s="242"/>
      <c r="INY79" s="242"/>
      <c r="INZ79" s="242"/>
      <c r="IOA79" s="242"/>
      <c r="IOB79" s="242"/>
      <c r="IOC79" s="242"/>
      <c r="IOD79" s="242"/>
      <c r="IOE79" s="242"/>
      <c r="IOF79" s="242"/>
      <c r="IOG79" s="242"/>
      <c r="IOH79" s="242"/>
      <c r="IOI79" s="242"/>
      <c r="IOJ79" s="242"/>
      <c r="IOK79" s="242"/>
      <c r="IOL79" s="242"/>
      <c r="IOM79" s="242"/>
      <c r="ION79" s="242"/>
      <c r="IOO79" s="242"/>
      <c r="IOP79" s="242"/>
      <c r="IOQ79" s="242"/>
      <c r="IOR79" s="242"/>
      <c r="IOS79" s="242"/>
      <c r="IOT79" s="242"/>
      <c r="IOU79" s="242"/>
      <c r="IOV79" s="242"/>
      <c r="IOW79" s="242"/>
      <c r="IOX79" s="242"/>
      <c r="IOY79" s="242"/>
      <c r="IOZ79" s="242"/>
      <c r="IPA79" s="242"/>
      <c r="IPB79" s="242"/>
      <c r="IPC79" s="242"/>
      <c r="IPD79" s="242"/>
      <c r="IPE79" s="242"/>
      <c r="IPF79" s="242"/>
      <c r="IPG79" s="242"/>
      <c r="IPH79" s="242"/>
      <c r="IPI79" s="242"/>
      <c r="IPJ79" s="242"/>
      <c r="IPK79" s="242"/>
      <c r="IPL79" s="242"/>
      <c r="IPM79" s="242"/>
      <c r="IPN79" s="242"/>
      <c r="IPO79" s="242"/>
      <c r="IPP79" s="242"/>
      <c r="IPQ79" s="242"/>
      <c r="IPR79" s="242"/>
      <c r="IPS79" s="242"/>
      <c r="IPT79" s="242"/>
      <c r="IPU79" s="242"/>
      <c r="IPV79" s="242"/>
      <c r="IPW79" s="242"/>
      <c r="IPX79" s="242"/>
      <c r="IPY79" s="242"/>
      <c r="IPZ79" s="242"/>
      <c r="IQA79" s="242"/>
      <c r="IQB79" s="242"/>
      <c r="IQC79" s="242"/>
      <c r="IQD79" s="242"/>
      <c r="IQE79" s="242"/>
      <c r="IQF79" s="242"/>
      <c r="IQG79" s="242"/>
      <c r="IQH79" s="242"/>
      <c r="IQI79" s="242"/>
      <c r="IQJ79" s="242"/>
      <c r="IQK79" s="242"/>
      <c r="IQL79" s="242"/>
      <c r="IQM79" s="242"/>
      <c r="IQN79" s="242"/>
      <c r="IQO79" s="242"/>
      <c r="IQP79" s="242"/>
      <c r="IQQ79" s="242"/>
      <c r="IQR79" s="242"/>
      <c r="IQS79" s="242"/>
      <c r="IQT79" s="242"/>
      <c r="IQU79" s="242"/>
      <c r="IQV79" s="242"/>
      <c r="IQW79" s="242"/>
      <c r="IQX79" s="242"/>
      <c r="IQY79" s="242"/>
      <c r="IQZ79" s="242"/>
      <c r="IRA79" s="242"/>
      <c r="IRB79" s="242"/>
      <c r="IRC79" s="242"/>
      <c r="IRD79" s="242"/>
      <c r="IRE79" s="242"/>
      <c r="IRF79" s="242"/>
      <c r="IRG79" s="242"/>
      <c r="IRH79" s="242"/>
      <c r="IRI79" s="242"/>
      <c r="IRJ79" s="242"/>
      <c r="IRK79" s="242"/>
      <c r="IRL79" s="242"/>
      <c r="IRM79" s="242"/>
      <c r="IRN79" s="242"/>
      <c r="IRO79" s="242"/>
      <c r="IRP79" s="242"/>
      <c r="IRQ79" s="242"/>
      <c r="IRR79" s="242"/>
      <c r="IRS79" s="242"/>
      <c r="IRT79" s="242"/>
      <c r="IRU79" s="242"/>
      <c r="IRV79" s="242"/>
      <c r="IRW79" s="242"/>
      <c r="IRX79" s="242"/>
      <c r="IRY79" s="242"/>
      <c r="IRZ79" s="242"/>
      <c r="ISA79" s="242"/>
      <c r="ISB79" s="242"/>
      <c r="ISC79" s="242"/>
      <c r="ISD79" s="242"/>
      <c r="ISE79" s="242"/>
      <c r="ISF79" s="242"/>
      <c r="ISG79" s="242"/>
      <c r="ISH79" s="242"/>
      <c r="ISI79" s="242"/>
      <c r="ISJ79" s="242"/>
      <c r="ISK79" s="242"/>
      <c r="ISL79" s="242"/>
      <c r="ISM79" s="242"/>
      <c r="ISN79" s="242"/>
      <c r="ISO79" s="242"/>
      <c r="ISP79" s="242"/>
      <c r="ISQ79" s="242"/>
      <c r="ISR79" s="242"/>
      <c r="ISS79" s="242"/>
      <c r="IST79" s="242"/>
      <c r="ISU79" s="242"/>
      <c r="ISV79" s="242"/>
      <c r="ISW79" s="242"/>
      <c r="ISX79" s="242"/>
      <c r="ISY79" s="242"/>
      <c r="ISZ79" s="242"/>
      <c r="ITA79" s="242"/>
      <c r="ITB79" s="242"/>
      <c r="ITC79" s="242"/>
      <c r="ITD79" s="242"/>
      <c r="ITE79" s="242"/>
      <c r="ITF79" s="242"/>
      <c r="ITG79" s="242"/>
      <c r="ITH79" s="242"/>
      <c r="ITI79" s="242"/>
      <c r="ITJ79" s="242"/>
      <c r="ITK79" s="242"/>
      <c r="ITL79" s="242"/>
      <c r="ITM79" s="242"/>
      <c r="ITN79" s="242"/>
      <c r="ITO79" s="242"/>
      <c r="ITP79" s="242"/>
      <c r="ITQ79" s="242"/>
      <c r="ITR79" s="242"/>
      <c r="ITS79" s="242"/>
      <c r="ITT79" s="242"/>
      <c r="ITU79" s="242"/>
      <c r="ITV79" s="242"/>
      <c r="ITW79" s="242"/>
      <c r="ITX79" s="242"/>
      <c r="ITY79" s="242"/>
      <c r="ITZ79" s="242"/>
      <c r="IUA79" s="242"/>
      <c r="IUB79" s="242"/>
      <c r="IUC79" s="242"/>
      <c r="IUD79" s="242"/>
      <c r="IUE79" s="242"/>
      <c r="IUF79" s="242"/>
      <c r="IUG79" s="242"/>
      <c r="IUH79" s="242"/>
      <c r="IUI79" s="242"/>
      <c r="IUJ79" s="242"/>
      <c r="IUK79" s="242"/>
      <c r="IUL79" s="242"/>
      <c r="IUM79" s="242"/>
      <c r="IUN79" s="242"/>
      <c r="IUO79" s="242"/>
      <c r="IUP79" s="242"/>
      <c r="IUQ79" s="242"/>
      <c r="IUR79" s="242"/>
      <c r="IUS79" s="242"/>
      <c r="IUT79" s="242"/>
      <c r="IUU79" s="242"/>
      <c r="IUV79" s="242"/>
      <c r="IUW79" s="242"/>
      <c r="IUX79" s="242"/>
      <c r="IUY79" s="242"/>
      <c r="IUZ79" s="242"/>
      <c r="IVA79" s="242"/>
      <c r="IVB79" s="242"/>
      <c r="IVC79" s="242"/>
      <c r="IVD79" s="242"/>
      <c r="IVE79" s="242"/>
      <c r="IVF79" s="242"/>
      <c r="IVG79" s="242"/>
      <c r="IVH79" s="242"/>
      <c r="IVI79" s="242"/>
      <c r="IVJ79" s="242"/>
      <c r="IVK79" s="242"/>
      <c r="IVL79" s="242"/>
      <c r="IVM79" s="242"/>
      <c r="IVN79" s="242"/>
      <c r="IVO79" s="242"/>
      <c r="IVP79" s="242"/>
      <c r="IVQ79" s="242"/>
      <c r="IVR79" s="242"/>
      <c r="IVS79" s="242"/>
      <c r="IVT79" s="242"/>
      <c r="IVU79" s="242"/>
      <c r="IVV79" s="242"/>
      <c r="IVW79" s="242"/>
      <c r="IVX79" s="242"/>
      <c r="IVY79" s="242"/>
      <c r="IVZ79" s="242"/>
      <c r="IWA79" s="242"/>
      <c r="IWB79" s="242"/>
      <c r="IWC79" s="242"/>
      <c r="IWD79" s="242"/>
      <c r="IWE79" s="242"/>
      <c r="IWF79" s="242"/>
      <c r="IWG79" s="242"/>
      <c r="IWH79" s="242"/>
      <c r="IWI79" s="242"/>
      <c r="IWJ79" s="242"/>
      <c r="IWK79" s="242"/>
      <c r="IWL79" s="242"/>
      <c r="IWM79" s="242"/>
      <c r="IWN79" s="242"/>
      <c r="IWO79" s="242"/>
      <c r="IWP79" s="242"/>
      <c r="IWQ79" s="242"/>
      <c r="IWR79" s="242"/>
      <c r="IWS79" s="242"/>
      <c r="IWT79" s="242"/>
      <c r="IWU79" s="242"/>
      <c r="IWV79" s="242"/>
      <c r="IWW79" s="242"/>
      <c r="IWX79" s="242"/>
      <c r="IWY79" s="242"/>
      <c r="IWZ79" s="242"/>
      <c r="IXA79" s="242"/>
      <c r="IXB79" s="242"/>
      <c r="IXC79" s="242"/>
      <c r="IXD79" s="242"/>
      <c r="IXE79" s="242"/>
      <c r="IXF79" s="242"/>
      <c r="IXG79" s="242"/>
      <c r="IXH79" s="242"/>
      <c r="IXI79" s="242"/>
      <c r="IXJ79" s="242"/>
      <c r="IXK79" s="242"/>
      <c r="IXL79" s="242"/>
      <c r="IXM79" s="242"/>
      <c r="IXN79" s="242"/>
      <c r="IXO79" s="242"/>
      <c r="IXP79" s="242"/>
      <c r="IXQ79" s="242"/>
      <c r="IXR79" s="242"/>
      <c r="IXS79" s="242"/>
      <c r="IXT79" s="242"/>
      <c r="IXU79" s="242"/>
      <c r="IXV79" s="242"/>
      <c r="IXW79" s="242"/>
      <c r="IXX79" s="242"/>
      <c r="IXY79" s="242"/>
      <c r="IXZ79" s="242"/>
      <c r="IYA79" s="242"/>
      <c r="IYB79" s="242"/>
      <c r="IYC79" s="242"/>
      <c r="IYD79" s="242"/>
      <c r="IYE79" s="242"/>
      <c r="IYF79" s="242"/>
      <c r="IYG79" s="242"/>
      <c r="IYH79" s="242"/>
      <c r="IYI79" s="242"/>
      <c r="IYJ79" s="242"/>
      <c r="IYK79" s="242"/>
      <c r="IYL79" s="242"/>
      <c r="IYM79" s="242"/>
      <c r="IYN79" s="242"/>
      <c r="IYO79" s="242"/>
      <c r="IYP79" s="242"/>
      <c r="IYQ79" s="242"/>
      <c r="IYR79" s="242"/>
      <c r="IYS79" s="242"/>
      <c r="IYT79" s="242"/>
      <c r="IYU79" s="242"/>
      <c r="IYV79" s="242"/>
      <c r="IYW79" s="242"/>
      <c r="IYX79" s="242"/>
      <c r="IYY79" s="242"/>
      <c r="IYZ79" s="242"/>
      <c r="IZA79" s="242"/>
      <c r="IZB79" s="242"/>
      <c r="IZC79" s="242"/>
      <c r="IZD79" s="242"/>
      <c r="IZE79" s="242"/>
      <c r="IZF79" s="242"/>
      <c r="IZG79" s="242"/>
      <c r="IZH79" s="242"/>
      <c r="IZI79" s="242"/>
      <c r="IZJ79" s="242"/>
      <c r="IZK79" s="242"/>
      <c r="IZL79" s="242"/>
      <c r="IZM79" s="242"/>
      <c r="IZN79" s="242"/>
      <c r="IZO79" s="242"/>
      <c r="IZP79" s="242"/>
      <c r="IZQ79" s="242"/>
      <c r="IZR79" s="242"/>
      <c r="IZS79" s="242"/>
      <c r="IZT79" s="242"/>
      <c r="IZU79" s="242"/>
      <c r="IZV79" s="242"/>
      <c r="IZW79" s="242"/>
      <c r="IZX79" s="242"/>
      <c r="IZY79" s="242"/>
      <c r="IZZ79" s="242"/>
      <c r="JAA79" s="242"/>
      <c r="JAB79" s="242"/>
      <c r="JAC79" s="242"/>
      <c r="JAD79" s="242"/>
      <c r="JAE79" s="242"/>
      <c r="JAF79" s="242"/>
      <c r="JAG79" s="242"/>
      <c r="JAH79" s="242"/>
      <c r="JAI79" s="242"/>
      <c r="JAJ79" s="242"/>
      <c r="JAK79" s="242"/>
      <c r="JAL79" s="242"/>
      <c r="JAM79" s="242"/>
      <c r="JAN79" s="242"/>
      <c r="JAO79" s="242"/>
      <c r="JAP79" s="242"/>
      <c r="JAQ79" s="242"/>
      <c r="JAR79" s="242"/>
      <c r="JAS79" s="242"/>
      <c r="JAT79" s="242"/>
      <c r="JAU79" s="242"/>
      <c r="JAV79" s="242"/>
      <c r="JAW79" s="242"/>
      <c r="JAX79" s="242"/>
      <c r="JAY79" s="242"/>
      <c r="JAZ79" s="242"/>
      <c r="JBA79" s="242"/>
      <c r="JBB79" s="242"/>
      <c r="JBC79" s="242"/>
      <c r="JBD79" s="242"/>
      <c r="JBE79" s="242"/>
      <c r="JBF79" s="242"/>
      <c r="JBG79" s="242"/>
      <c r="JBH79" s="242"/>
      <c r="JBI79" s="242"/>
      <c r="JBJ79" s="242"/>
      <c r="JBK79" s="242"/>
      <c r="JBL79" s="242"/>
      <c r="JBM79" s="242"/>
      <c r="JBN79" s="242"/>
      <c r="JBO79" s="242"/>
      <c r="JBP79" s="242"/>
      <c r="JBQ79" s="242"/>
      <c r="JBR79" s="242"/>
      <c r="JBS79" s="242"/>
      <c r="JBT79" s="242"/>
      <c r="JBU79" s="242"/>
      <c r="JBV79" s="242"/>
      <c r="JBW79" s="242"/>
      <c r="JBX79" s="242"/>
      <c r="JBY79" s="242"/>
      <c r="JBZ79" s="242"/>
      <c r="JCA79" s="242"/>
      <c r="JCB79" s="242"/>
      <c r="JCC79" s="242"/>
      <c r="JCD79" s="242"/>
      <c r="JCE79" s="242"/>
      <c r="JCF79" s="242"/>
      <c r="JCG79" s="242"/>
      <c r="JCH79" s="242"/>
      <c r="JCI79" s="242"/>
      <c r="JCJ79" s="242"/>
      <c r="JCK79" s="242"/>
      <c r="JCL79" s="242"/>
      <c r="JCM79" s="242"/>
      <c r="JCN79" s="242"/>
      <c r="JCO79" s="242"/>
      <c r="JCP79" s="242"/>
      <c r="JCQ79" s="242"/>
      <c r="JCR79" s="242"/>
      <c r="JCS79" s="242"/>
      <c r="JCT79" s="242"/>
      <c r="JCU79" s="242"/>
      <c r="JCV79" s="242"/>
      <c r="JCW79" s="242"/>
      <c r="JCX79" s="242"/>
      <c r="JCY79" s="242"/>
      <c r="JCZ79" s="242"/>
      <c r="JDA79" s="242"/>
      <c r="JDB79" s="242"/>
      <c r="JDC79" s="242"/>
      <c r="JDD79" s="242"/>
      <c r="JDE79" s="242"/>
      <c r="JDF79" s="242"/>
      <c r="JDG79" s="242"/>
      <c r="JDH79" s="242"/>
      <c r="JDI79" s="242"/>
      <c r="JDJ79" s="242"/>
      <c r="JDK79" s="242"/>
      <c r="JDL79" s="242"/>
      <c r="JDM79" s="242"/>
      <c r="JDN79" s="242"/>
      <c r="JDO79" s="242"/>
      <c r="JDP79" s="242"/>
      <c r="JDQ79" s="242"/>
      <c r="JDR79" s="242"/>
      <c r="JDS79" s="242"/>
      <c r="JDT79" s="242"/>
      <c r="JDU79" s="242"/>
      <c r="JDV79" s="242"/>
      <c r="JDW79" s="242"/>
      <c r="JDX79" s="242"/>
      <c r="JDY79" s="242"/>
      <c r="JDZ79" s="242"/>
      <c r="JEA79" s="242"/>
      <c r="JEB79" s="242"/>
      <c r="JEC79" s="242"/>
      <c r="JED79" s="242"/>
      <c r="JEE79" s="242"/>
      <c r="JEF79" s="242"/>
      <c r="JEG79" s="242"/>
      <c r="JEH79" s="242"/>
      <c r="JEI79" s="242"/>
      <c r="JEJ79" s="242"/>
      <c r="JEK79" s="242"/>
      <c r="JEL79" s="242"/>
      <c r="JEM79" s="242"/>
      <c r="JEN79" s="242"/>
      <c r="JEO79" s="242"/>
      <c r="JEP79" s="242"/>
      <c r="JEQ79" s="242"/>
      <c r="JER79" s="242"/>
      <c r="JES79" s="242"/>
      <c r="JET79" s="242"/>
      <c r="JEU79" s="242"/>
      <c r="JEV79" s="242"/>
      <c r="JEW79" s="242"/>
      <c r="JEX79" s="242"/>
      <c r="JEY79" s="242"/>
      <c r="JEZ79" s="242"/>
      <c r="JFA79" s="242"/>
      <c r="JFB79" s="242"/>
      <c r="JFC79" s="242"/>
      <c r="JFD79" s="242"/>
      <c r="JFE79" s="242"/>
      <c r="JFF79" s="242"/>
      <c r="JFG79" s="242"/>
      <c r="JFH79" s="242"/>
      <c r="JFI79" s="242"/>
      <c r="JFJ79" s="242"/>
      <c r="JFK79" s="242"/>
      <c r="JFL79" s="242"/>
      <c r="JFM79" s="242"/>
      <c r="JFN79" s="242"/>
      <c r="JFO79" s="242"/>
      <c r="JFP79" s="242"/>
      <c r="JFQ79" s="242"/>
      <c r="JFR79" s="242"/>
      <c r="JFS79" s="242"/>
      <c r="JFT79" s="242"/>
      <c r="JFU79" s="242"/>
      <c r="JFV79" s="242"/>
      <c r="JFW79" s="242"/>
      <c r="JFX79" s="242"/>
      <c r="JFY79" s="242"/>
      <c r="JFZ79" s="242"/>
      <c r="JGA79" s="242"/>
      <c r="JGB79" s="242"/>
      <c r="JGC79" s="242"/>
      <c r="JGD79" s="242"/>
      <c r="JGE79" s="242"/>
      <c r="JGF79" s="242"/>
      <c r="JGG79" s="242"/>
      <c r="JGH79" s="242"/>
      <c r="JGI79" s="242"/>
      <c r="JGJ79" s="242"/>
      <c r="JGK79" s="242"/>
      <c r="JGL79" s="242"/>
      <c r="JGM79" s="242"/>
      <c r="JGN79" s="242"/>
      <c r="JGO79" s="242"/>
      <c r="JGP79" s="242"/>
      <c r="JGQ79" s="242"/>
      <c r="JGR79" s="242"/>
      <c r="JGS79" s="242"/>
      <c r="JGT79" s="242"/>
      <c r="JGU79" s="242"/>
      <c r="JGV79" s="242"/>
      <c r="JGW79" s="242"/>
      <c r="JGX79" s="242"/>
      <c r="JGY79" s="242"/>
      <c r="JGZ79" s="242"/>
      <c r="JHA79" s="242"/>
      <c r="JHB79" s="242"/>
      <c r="JHC79" s="242"/>
      <c r="JHD79" s="242"/>
      <c r="JHE79" s="242"/>
      <c r="JHF79" s="242"/>
      <c r="JHG79" s="242"/>
      <c r="JHH79" s="242"/>
      <c r="JHI79" s="242"/>
      <c r="JHJ79" s="242"/>
      <c r="JHK79" s="242"/>
      <c r="JHL79" s="242"/>
      <c r="JHM79" s="242"/>
      <c r="JHN79" s="242"/>
      <c r="JHO79" s="242"/>
      <c r="JHP79" s="242"/>
      <c r="JHQ79" s="242"/>
      <c r="JHR79" s="242"/>
      <c r="JHS79" s="242"/>
      <c r="JHT79" s="242"/>
      <c r="JHU79" s="242"/>
      <c r="JHV79" s="242"/>
      <c r="JHW79" s="242"/>
      <c r="JHX79" s="242"/>
      <c r="JHY79" s="242"/>
      <c r="JHZ79" s="242"/>
      <c r="JIA79" s="242"/>
      <c r="JIB79" s="242"/>
      <c r="JIC79" s="242"/>
      <c r="JID79" s="242"/>
      <c r="JIE79" s="242"/>
      <c r="JIF79" s="242"/>
      <c r="JIG79" s="242"/>
      <c r="JIH79" s="242"/>
      <c r="JII79" s="242"/>
      <c r="JIJ79" s="242"/>
      <c r="JIK79" s="242"/>
      <c r="JIL79" s="242"/>
      <c r="JIM79" s="242"/>
      <c r="JIN79" s="242"/>
      <c r="JIO79" s="242"/>
      <c r="JIP79" s="242"/>
      <c r="JIQ79" s="242"/>
      <c r="JIR79" s="242"/>
      <c r="JIS79" s="242"/>
      <c r="JIT79" s="242"/>
      <c r="JIU79" s="242"/>
      <c r="JIV79" s="242"/>
      <c r="JIW79" s="242"/>
      <c r="JIX79" s="242"/>
      <c r="JIY79" s="242"/>
      <c r="JIZ79" s="242"/>
      <c r="JJA79" s="242"/>
      <c r="JJB79" s="242"/>
      <c r="JJC79" s="242"/>
      <c r="JJD79" s="242"/>
      <c r="JJE79" s="242"/>
      <c r="JJF79" s="242"/>
      <c r="JJG79" s="242"/>
      <c r="JJH79" s="242"/>
      <c r="JJI79" s="242"/>
      <c r="JJJ79" s="242"/>
      <c r="JJK79" s="242"/>
      <c r="JJL79" s="242"/>
      <c r="JJM79" s="242"/>
      <c r="JJN79" s="242"/>
      <c r="JJO79" s="242"/>
      <c r="JJP79" s="242"/>
      <c r="JJQ79" s="242"/>
      <c r="JJR79" s="242"/>
      <c r="JJS79" s="242"/>
      <c r="JJT79" s="242"/>
      <c r="JJU79" s="242"/>
      <c r="JJV79" s="242"/>
      <c r="JJW79" s="242"/>
      <c r="JJX79" s="242"/>
      <c r="JJY79" s="242"/>
      <c r="JJZ79" s="242"/>
      <c r="JKA79" s="242"/>
      <c r="JKB79" s="242"/>
      <c r="JKC79" s="242"/>
      <c r="JKD79" s="242"/>
      <c r="JKE79" s="242"/>
      <c r="JKF79" s="242"/>
      <c r="JKG79" s="242"/>
      <c r="JKH79" s="242"/>
      <c r="JKI79" s="242"/>
      <c r="JKJ79" s="242"/>
      <c r="JKK79" s="242"/>
      <c r="JKL79" s="242"/>
      <c r="JKM79" s="242"/>
      <c r="JKN79" s="242"/>
      <c r="JKO79" s="242"/>
      <c r="JKP79" s="242"/>
      <c r="JKQ79" s="242"/>
      <c r="JKR79" s="242"/>
      <c r="JKS79" s="242"/>
      <c r="JKT79" s="242"/>
      <c r="JKU79" s="242"/>
      <c r="JKV79" s="242"/>
      <c r="JKW79" s="242"/>
      <c r="JKX79" s="242"/>
      <c r="JKY79" s="242"/>
      <c r="JKZ79" s="242"/>
      <c r="JLA79" s="242"/>
      <c r="JLB79" s="242"/>
      <c r="JLC79" s="242"/>
      <c r="JLD79" s="242"/>
      <c r="JLE79" s="242"/>
      <c r="JLF79" s="242"/>
      <c r="JLG79" s="242"/>
      <c r="JLH79" s="242"/>
      <c r="JLI79" s="242"/>
      <c r="JLJ79" s="242"/>
      <c r="JLK79" s="242"/>
      <c r="JLL79" s="242"/>
      <c r="JLM79" s="242"/>
      <c r="JLN79" s="242"/>
      <c r="JLO79" s="242"/>
      <c r="JLP79" s="242"/>
      <c r="JLQ79" s="242"/>
      <c r="JLR79" s="242"/>
      <c r="JLS79" s="242"/>
      <c r="JLT79" s="242"/>
      <c r="JLU79" s="242"/>
      <c r="JLV79" s="242"/>
      <c r="JLW79" s="242"/>
      <c r="JLX79" s="242"/>
      <c r="JLY79" s="242"/>
      <c r="JLZ79" s="242"/>
      <c r="JMA79" s="242"/>
      <c r="JMB79" s="242"/>
      <c r="JMC79" s="242"/>
      <c r="JMD79" s="242"/>
      <c r="JME79" s="242"/>
      <c r="JMF79" s="242"/>
      <c r="JMG79" s="242"/>
      <c r="JMH79" s="242"/>
      <c r="JMI79" s="242"/>
      <c r="JMJ79" s="242"/>
      <c r="JMK79" s="242"/>
      <c r="JML79" s="242"/>
      <c r="JMM79" s="242"/>
      <c r="JMN79" s="242"/>
      <c r="JMO79" s="242"/>
      <c r="JMP79" s="242"/>
      <c r="JMQ79" s="242"/>
      <c r="JMR79" s="242"/>
      <c r="JMS79" s="242"/>
      <c r="JMT79" s="242"/>
      <c r="JMU79" s="242"/>
      <c r="JMV79" s="242"/>
      <c r="JMW79" s="242"/>
      <c r="JMX79" s="242"/>
      <c r="JMY79" s="242"/>
      <c r="JMZ79" s="242"/>
      <c r="JNA79" s="242"/>
      <c r="JNB79" s="242"/>
      <c r="JNC79" s="242"/>
      <c r="JND79" s="242"/>
      <c r="JNE79" s="242"/>
      <c r="JNF79" s="242"/>
      <c r="JNG79" s="242"/>
      <c r="JNH79" s="242"/>
      <c r="JNI79" s="242"/>
      <c r="JNJ79" s="242"/>
      <c r="JNK79" s="242"/>
      <c r="JNL79" s="242"/>
      <c r="JNM79" s="242"/>
      <c r="JNN79" s="242"/>
      <c r="JNO79" s="242"/>
      <c r="JNP79" s="242"/>
      <c r="JNQ79" s="242"/>
      <c r="JNR79" s="242"/>
      <c r="JNS79" s="242"/>
      <c r="JNT79" s="242"/>
      <c r="JNU79" s="242"/>
      <c r="JNV79" s="242"/>
      <c r="JNW79" s="242"/>
      <c r="JNX79" s="242"/>
      <c r="JNY79" s="242"/>
      <c r="JNZ79" s="242"/>
      <c r="JOA79" s="242"/>
      <c r="JOB79" s="242"/>
      <c r="JOC79" s="242"/>
      <c r="JOD79" s="242"/>
      <c r="JOE79" s="242"/>
      <c r="JOF79" s="242"/>
      <c r="JOG79" s="242"/>
      <c r="JOH79" s="242"/>
      <c r="JOI79" s="242"/>
      <c r="JOJ79" s="242"/>
      <c r="JOK79" s="242"/>
      <c r="JOL79" s="242"/>
      <c r="JOM79" s="242"/>
      <c r="JON79" s="242"/>
      <c r="JOO79" s="242"/>
      <c r="JOP79" s="242"/>
      <c r="JOQ79" s="242"/>
      <c r="JOR79" s="242"/>
      <c r="JOS79" s="242"/>
      <c r="JOT79" s="242"/>
      <c r="JOU79" s="242"/>
      <c r="JOV79" s="242"/>
      <c r="JOW79" s="242"/>
      <c r="JOX79" s="242"/>
      <c r="JOY79" s="242"/>
      <c r="JOZ79" s="242"/>
      <c r="JPA79" s="242"/>
      <c r="JPB79" s="242"/>
      <c r="JPC79" s="242"/>
      <c r="JPD79" s="242"/>
      <c r="JPE79" s="242"/>
      <c r="JPF79" s="242"/>
      <c r="JPG79" s="242"/>
      <c r="JPH79" s="242"/>
      <c r="JPI79" s="242"/>
      <c r="JPJ79" s="242"/>
      <c r="JPK79" s="242"/>
      <c r="JPL79" s="242"/>
      <c r="JPM79" s="242"/>
      <c r="JPN79" s="242"/>
      <c r="JPO79" s="242"/>
      <c r="JPP79" s="242"/>
      <c r="JPQ79" s="242"/>
      <c r="JPR79" s="242"/>
      <c r="JPS79" s="242"/>
      <c r="JPT79" s="242"/>
      <c r="JPU79" s="242"/>
      <c r="JPV79" s="242"/>
      <c r="JPW79" s="242"/>
      <c r="JPX79" s="242"/>
      <c r="JPY79" s="242"/>
      <c r="JPZ79" s="242"/>
      <c r="JQA79" s="242"/>
      <c r="JQB79" s="242"/>
      <c r="JQC79" s="242"/>
      <c r="JQD79" s="242"/>
      <c r="JQE79" s="242"/>
      <c r="JQF79" s="242"/>
      <c r="JQG79" s="242"/>
      <c r="JQH79" s="242"/>
      <c r="JQI79" s="242"/>
      <c r="JQJ79" s="242"/>
      <c r="JQK79" s="242"/>
      <c r="JQL79" s="242"/>
      <c r="JQM79" s="242"/>
      <c r="JQN79" s="242"/>
      <c r="JQO79" s="242"/>
      <c r="JQP79" s="242"/>
      <c r="JQQ79" s="242"/>
      <c r="JQR79" s="242"/>
      <c r="JQS79" s="242"/>
      <c r="JQT79" s="242"/>
      <c r="JQU79" s="242"/>
      <c r="JQV79" s="242"/>
      <c r="JQW79" s="242"/>
      <c r="JQX79" s="242"/>
      <c r="JQY79" s="242"/>
      <c r="JQZ79" s="242"/>
      <c r="JRA79" s="242"/>
      <c r="JRB79" s="242"/>
      <c r="JRC79" s="242"/>
      <c r="JRD79" s="242"/>
      <c r="JRE79" s="242"/>
      <c r="JRF79" s="242"/>
      <c r="JRG79" s="242"/>
      <c r="JRH79" s="242"/>
      <c r="JRI79" s="242"/>
      <c r="JRJ79" s="242"/>
      <c r="JRK79" s="242"/>
      <c r="JRL79" s="242"/>
      <c r="JRM79" s="242"/>
      <c r="JRN79" s="242"/>
      <c r="JRO79" s="242"/>
      <c r="JRP79" s="242"/>
      <c r="JRQ79" s="242"/>
      <c r="JRR79" s="242"/>
      <c r="JRS79" s="242"/>
      <c r="JRT79" s="242"/>
      <c r="JRU79" s="242"/>
      <c r="JRV79" s="242"/>
      <c r="JRW79" s="242"/>
      <c r="JRX79" s="242"/>
      <c r="JRY79" s="242"/>
      <c r="JRZ79" s="242"/>
      <c r="JSA79" s="242"/>
      <c r="JSB79" s="242"/>
      <c r="JSC79" s="242"/>
      <c r="JSD79" s="242"/>
      <c r="JSE79" s="242"/>
      <c r="JSF79" s="242"/>
      <c r="JSG79" s="242"/>
      <c r="JSH79" s="242"/>
      <c r="JSI79" s="242"/>
      <c r="JSJ79" s="242"/>
      <c r="JSK79" s="242"/>
      <c r="JSL79" s="242"/>
      <c r="JSM79" s="242"/>
      <c r="JSN79" s="242"/>
      <c r="JSO79" s="242"/>
      <c r="JSP79" s="242"/>
      <c r="JSQ79" s="242"/>
      <c r="JSR79" s="242"/>
      <c r="JSS79" s="242"/>
      <c r="JST79" s="242"/>
      <c r="JSU79" s="242"/>
      <c r="JSV79" s="242"/>
      <c r="JSW79" s="242"/>
      <c r="JSX79" s="242"/>
      <c r="JSY79" s="242"/>
      <c r="JSZ79" s="242"/>
      <c r="JTA79" s="242"/>
      <c r="JTB79" s="242"/>
      <c r="JTC79" s="242"/>
      <c r="JTD79" s="242"/>
      <c r="JTE79" s="242"/>
      <c r="JTF79" s="242"/>
      <c r="JTG79" s="242"/>
      <c r="JTH79" s="242"/>
      <c r="JTI79" s="242"/>
      <c r="JTJ79" s="242"/>
      <c r="JTK79" s="242"/>
      <c r="JTL79" s="242"/>
      <c r="JTM79" s="242"/>
      <c r="JTN79" s="242"/>
      <c r="JTO79" s="242"/>
      <c r="JTP79" s="242"/>
      <c r="JTQ79" s="242"/>
      <c r="JTR79" s="242"/>
      <c r="JTS79" s="242"/>
      <c r="JTT79" s="242"/>
      <c r="JTU79" s="242"/>
      <c r="JTV79" s="242"/>
      <c r="JTW79" s="242"/>
      <c r="JTX79" s="242"/>
      <c r="JTY79" s="242"/>
      <c r="JTZ79" s="242"/>
      <c r="JUA79" s="242"/>
      <c r="JUB79" s="242"/>
      <c r="JUC79" s="242"/>
      <c r="JUD79" s="242"/>
      <c r="JUE79" s="242"/>
      <c r="JUF79" s="242"/>
      <c r="JUG79" s="242"/>
      <c r="JUH79" s="242"/>
      <c r="JUI79" s="242"/>
      <c r="JUJ79" s="242"/>
      <c r="JUK79" s="242"/>
      <c r="JUL79" s="242"/>
      <c r="JUM79" s="242"/>
      <c r="JUN79" s="242"/>
      <c r="JUO79" s="242"/>
      <c r="JUP79" s="242"/>
      <c r="JUQ79" s="242"/>
      <c r="JUR79" s="242"/>
      <c r="JUS79" s="242"/>
      <c r="JUT79" s="242"/>
      <c r="JUU79" s="242"/>
      <c r="JUV79" s="242"/>
      <c r="JUW79" s="242"/>
      <c r="JUX79" s="242"/>
      <c r="JUY79" s="242"/>
      <c r="JUZ79" s="242"/>
      <c r="JVA79" s="242"/>
      <c r="JVB79" s="242"/>
      <c r="JVC79" s="242"/>
      <c r="JVD79" s="242"/>
      <c r="JVE79" s="242"/>
      <c r="JVF79" s="242"/>
      <c r="JVG79" s="242"/>
      <c r="JVH79" s="242"/>
      <c r="JVI79" s="242"/>
      <c r="JVJ79" s="242"/>
      <c r="JVK79" s="242"/>
      <c r="JVL79" s="242"/>
      <c r="JVM79" s="242"/>
      <c r="JVN79" s="242"/>
      <c r="JVO79" s="242"/>
      <c r="JVP79" s="242"/>
      <c r="JVQ79" s="242"/>
      <c r="JVR79" s="242"/>
      <c r="JVS79" s="242"/>
      <c r="JVT79" s="242"/>
      <c r="JVU79" s="242"/>
      <c r="JVV79" s="242"/>
      <c r="JVW79" s="242"/>
      <c r="JVX79" s="242"/>
      <c r="JVY79" s="242"/>
      <c r="JVZ79" s="242"/>
      <c r="JWA79" s="242"/>
      <c r="JWB79" s="242"/>
      <c r="JWC79" s="242"/>
      <c r="JWD79" s="242"/>
      <c r="JWE79" s="242"/>
      <c r="JWF79" s="242"/>
      <c r="JWG79" s="242"/>
      <c r="JWH79" s="242"/>
      <c r="JWI79" s="242"/>
      <c r="JWJ79" s="242"/>
      <c r="JWK79" s="242"/>
      <c r="JWL79" s="242"/>
      <c r="JWM79" s="242"/>
      <c r="JWN79" s="242"/>
      <c r="JWO79" s="242"/>
      <c r="JWP79" s="242"/>
      <c r="JWQ79" s="242"/>
      <c r="JWR79" s="242"/>
      <c r="JWS79" s="242"/>
      <c r="JWT79" s="242"/>
      <c r="JWU79" s="242"/>
      <c r="JWV79" s="242"/>
      <c r="JWW79" s="242"/>
      <c r="JWX79" s="242"/>
      <c r="JWY79" s="242"/>
      <c r="JWZ79" s="242"/>
      <c r="JXA79" s="242"/>
      <c r="JXB79" s="242"/>
      <c r="JXC79" s="242"/>
      <c r="JXD79" s="242"/>
      <c r="JXE79" s="242"/>
      <c r="JXF79" s="242"/>
      <c r="JXG79" s="242"/>
      <c r="JXH79" s="242"/>
      <c r="JXI79" s="242"/>
      <c r="JXJ79" s="242"/>
      <c r="JXK79" s="242"/>
      <c r="JXL79" s="242"/>
      <c r="JXM79" s="242"/>
      <c r="JXN79" s="242"/>
      <c r="JXO79" s="242"/>
      <c r="JXP79" s="242"/>
      <c r="JXQ79" s="242"/>
      <c r="JXR79" s="242"/>
      <c r="JXS79" s="242"/>
      <c r="JXT79" s="242"/>
      <c r="JXU79" s="242"/>
      <c r="JXV79" s="242"/>
      <c r="JXW79" s="242"/>
      <c r="JXX79" s="242"/>
      <c r="JXY79" s="242"/>
      <c r="JXZ79" s="242"/>
      <c r="JYA79" s="242"/>
      <c r="JYB79" s="242"/>
      <c r="JYC79" s="242"/>
      <c r="JYD79" s="242"/>
      <c r="JYE79" s="242"/>
      <c r="JYF79" s="242"/>
      <c r="JYG79" s="242"/>
      <c r="JYH79" s="242"/>
      <c r="JYI79" s="242"/>
      <c r="JYJ79" s="242"/>
      <c r="JYK79" s="242"/>
      <c r="JYL79" s="242"/>
      <c r="JYM79" s="242"/>
      <c r="JYN79" s="242"/>
      <c r="JYO79" s="242"/>
      <c r="JYP79" s="242"/>
      <c r="JYQ79" s="242"/>
      <c r="JYR79" s="242"/>
      <c r="JYS79" s="242"/>
      <c r="JYT79" s="242"/>
      <c r="JYU79" s="242"/>
      <c r="JYV79" s="242"/>
      <c r="JYW79" s="242"/>
      <c r="JYX79" s="242"/>
      <c r="JYY79" s="242"/>
      <c r="JYZ79" s="242"/>
      <c r="JZA79" s="242"/>
      <c r="JZB79" s="242"/>
      <c r="JZC79" s="242"/>
      <c r="JZD79" s="242"/>
      <c r="JZE79" s="242"/>
      <c r="JZF79" s="242"/>
      <c r="JZG79" s="242"/>
      <c r="JZH79" s="242"/>
      <c r="JZI79" s="242"/>
      <c r="JZJ79" s="242"/>
      <c r="JZK79" s="242"/>
      <c r="JZL79" s="242"/>
      <c r="JZM79" s="242"/>
      <c r="JZN79" s="242"/>
      <c r="JZO79" s="242"/>
      <c r="JZP79" s="242"/>
      <c r="JZQ79" s="242"/>
      <c r="JZR79" s="242"/>
      <c r="JZS79" s="242"/>
      <c r="JZT79" s="242"/>
      <c r="JZU79" s="242"/>
      <c r="JZV79" s="242"/>
      <c r="JZW79" s="242"/>
      <c r="JZX79" s="242"/>
      <c r="JZY79" s="242"/>
      <c r="JZZ79" s="242"/>
      <c r="KAA79" s="242"/>
      <c r="KAB79" s="242"/>
      <c r="KAC79" s="242"/>
      <c r="KAD79" s="242"/>
      <c r="KAE79" s="242"/>
      <c r="KAF79" s="242"/>
      <c r="KAG79" s="242"/>
      <c r="KAH79" s="242"/>
      <c r="KAI79" s="242"/>
      <c r="KAJ79" s="242"/>
      <c r="KAK79" s="242"/>
      <c r="KAL79" s="242"/>
      <c r="KAM79" s="242"/>
      <c r="KAN79" s="242"/>
      <c r="KAO79" s="242"/>
      <c r="KAP79" s="242"/>
      <c r="KAQ79" s="242"/>
      <c r="KAR79" s="242"/>
      <c r="KAS79" s="242"/>
      <c r="KAT79" s="242"/>
      <c r="KAU79" s="242"/>
      <c r="KAV79" s="242"/>
      <c r="KAW79" s="242"/>
      <c r="KAX79" s="242"/>
      <c r="KAY79" s="242"/>
      <c r="KAZ79" s="242"/>
      <c r="KBA79" s="242"/>
      <c r="KBB79" s="242"/>
      <c r="KBC79" s="242"/>
      <c r="KBD79" s="242"/>
      <c r="KBE79" s="242"/>
      <c r="KBF79" s="242"/>
      <c r="KBG79" s="242"/>
      <c r="KBH79" s="242"/>
      <c r="KBI79" s="242"/>
      <c r="KBJ79" s="242"/>
      <c r="KBK79" s="242"/>
      <c r="KBL79" s="242"/>
      <c r="KBM79" s="242"/>
      <c r="KBN79" s="242"/>
      <c r="KBO79" s="242"/>
      <c r="KBP79" s="242"/>
      <c r="KBQ79" s="242"/>
      <c r="KBR79" s="242"/>
      <c r="KBS79" s="242"/>
      <c r="KBT79" s="242"/>
      <c r="KBU79" s="242"/>
      <c r="KBV79" s="242"/>
      <c r="KBW79" s="242"/>
      <c r="KBX79" s="242"/>
      <c r="KBY79" s="242"/>
      <c r="KBZ79" s="242"/>
      <c r="KCA79" s="242"/>
      <c r="KCB79" s="242"/>
      <c r="KCC79" s="242"/>
      <c r="KCD79" s="242"/>
      <c r="KCE79" s="242"/>
      <c r="KCF79" s="242"/>
      <c r="KCG79" s="242"/>
      <c r="KCH79" s="242"/>
      <c r="KCI79" s="242"/>
      <c r="KCJ79" s="242"/>
      <c r="KCK79" s="242"/>
      <c r="KCL79" s="242"/>
      <c r="KCM79" s="242"/>
      <c r="KCN79" s="242"/>
      <c r="KCO79" s="242"/>
      <c r="KCP79" s="242"/>
      <c r="KCQ79" s="242"/>
      <c r="KCR79" s="242"/>
      <c r="KCS79" s="242"/>
      <c r="KCT79" s="242"/>
      <c r="KCU79" s="242"/>
      <c r="KCV79" s="242"/>
      <c r="KCW79" s="242"/>
      <c r="KCX79" s="242"/>
      <c r="KCY79" s="242"/>
      <c r="KCZ79" s="242"/>
      <c r="KDA79" s="242"/>
      <c r="KDB79" s="242"/>
      <c r="KDC79" s="242"/>
      <c r="KDD79" s="242"/>
      <c r="KDE79" s="242"/>
      <c r="KDF79" s="242"/>
      <c r="KDG79" s="242"/>
      <c r="KDH79" s="242"/>
      <c r="KDI79" s="242"/>
      <c r="KDJ79" s="242"/>
      <c r="KDK79" s="242"/>
      <c r="KDL79" s="242"/>
      <c r="KDM79" s="242"/>
      <c r="KDN79" s="242"/>
      <c r="KDO79" s="242"/>
      <c r="KDP79" s="242"/>
      <c r="KDQ79" s="242"/>
      <c r="KDR79" s="242"/>
      <c r="KDS79" s="242"/>
      <c r="KDT79" s="242"/>
      <c r="KDU79" s="242"/>
      <c r="KDV79" s="242"/>
      <c r="KDW79" s="242"/>
      <c r="KDX79" s="242"/>
      <c r="KDY79" s="242"/>
      <c r="KDZ79" s="242"/>
      <c r="KEA79" s="242"/>
      <c r="KEB79" s="242"/>
      <c r="KEC79" s="242"/>
      <c r="KED79" s="242"/>
      <c r="KEE79" s="242"/>
      <c r="KEF79" s="242"/>
      <c r="KEG79" s="242"/>
      <c r="KEH79" s="242"/>
      <c r="KEI79" s="242"/>
      <c r="KEJ79" s="242"/>
      <c r="KEK79" s="242"/>
      <c r="KEL79" s="242"/>
      <c r="KEM79" s="242"/>
      <c r="KEN79" s="242"/>
      <c r="KEO79" s="242"/>
      <c r="KEP79" s="242"/>
      <c r="KEQ79" s="242"/>
      <c r="KER79" s="242"/>
      <c r="KES79" s="242"/>
      <c r="KET79" s="242"/>
      <c r="KEU79" s="242"/>
      <c r="KEV79" s="242"/>
      <c r="KEW79" s="242"/>
      <c r="KEX79" s="242"/>
      <c r="KEY79" s="242"/>
      <c r="KEZ79" s="242"/>
      <c r="KFA79" s="242"/>
      <c r="KFB79" s="242"/>
      <c r="KFC79" s="242"/>
      <c r="KFD79" s="242"/>
      <c r="KFE79" s="242"/>
      <c r="KFF79" s="242"/>
      <c r="KFG79" s="242"/>
      <c r="KFH79" s="242"/>
      <c r="KFI79" s="242"/>
      <c r="KFJ79" s="242"/>
      <c r="KFK79" s="242"/>
      <c r="KFL79" s="242"/>
      <c r="KFM79" s="242"/>
      <c r="KFN79" s="242"/>
      <c r="KFO79" s="242"/>
      <c r="KFP79" s="242"/>
      <c r="KFQ79" s="242"/>
      <c r="KFR79" s="242"/>
      <c r="KFS79" s="242"/>
      <c r="KFT79" s="242"/>
      <c r="KFU79" s="242"/>
      <c r="KFV79" s="242"/>
      <c r="KFW79" s="242"/>
      <c r="KFX79" s="242"/>
      <c r="KFY79" s="242"/>
      <c r="KFZ79" s="242"/>
      <c r="KGA79" s="242"/>
      <c r="KGB79" s="242"/>
      <c r="KGC79" s="242"/>
      <c r="KGD79" s="242"/>
      <c r="KGE79" s="242"/>
      <c r="KGF79" s="242"/>
      <c r="KGG79" s="242"/>
      <c r="KGH79" s="242"/>
      <c r="KGI79" s="242"/>
      <c r="KGJ79" s="242"/>
      <c r="KGK79" s="242"/>
      <c r="KGL79" s="242"/>
      <c r="KGM79" s="242"/>
      <c r="KGN79" s="242"/>
      <c r="KGO79" s="242"/>
      <c r="KGP79" s="242"/>
      <c r="KGQ79" s="242"/>
      <c r="KGR79" s="242"/>
      <c r="KGS79" s="242"/>
      <c r="KGT79" s="242"/>
      <c r="KGU79" s="242"/>
      <c r="KGV79" s="242"/>
      <c r="KGW79" s="242"/>
      <c r="KGX79" s="242"/>
      <c r="KGY79" s="242"/>
      <c r="KGZ79" s="242"/>
      <c r="KHA79" s="242"/>
      <c r="KHB79" s="242"/>
      <c r="KHC79" s="242"/>
      <c r="KHD79" s="242"/>
      <c r="KHE79" s="242"/>
      <c r="KHF79" s="242"/>
      <c r="KHG79" s="242"/>
      <c r="KHH79" s="242"/>
      <c r="KHI79" s="242"/>
      <c r="KHJ79" s="242"/>
      <c r="KHK79" s="242"/>
      <c r="KHL79" s="242"/>
      <c r="KHM79" s="242"/>
      <c r="KHN79" s="242"/>
      <c r="KHO79" s="242"/>
      <c r="KHP79" s="242"/>
      <c r="KHQ79" s="242"/>
      <c r="KHR79" s="242"/>
      <c r="KHS79" s="242"/>
      <c r="KHT79" s="242"/>
      <c r="KHU79" s="242"/>
      <c r="KHV79" s="242"/>
      <c r="KHW79" s="242"/>
      <c r="KHX79" s="242"/>
      <c r="KHY79" s="242"/>
      <c r="KHZ79" s="242"/>
      <c r="KIA79" s="242"/>
      <c r="KIB79" s="242"/>
      <c r="KIC79" s="242"/>
      <c r="KID79" s="242"/>
      <c r="KIE79" s="242"/>
      <c r="KIF79" s="242"/>
      <c r="KIG79" s="242"/>
      <c r="KIH79" s="242"/>
      <c r="KII79" s="242"/>
      <c r="KIJ79" s="242"/>
      <c r="KIK79" s="242"/>
      <c r="KIL79" s="242"/>
      <c r="KIM79" s="242"/>
      <c r="KIN79" s="242"/>
      <c r="KIO79" s="242"/>
      <c r="KIP79" s="242"/>
      <c r="KIQ79" s="242"/>
      <c r="KIR79" s="242"/>
      <c r="KIS79" s="242"/>
      <c r="KIT79" s="242"/>
      <c r="KIU79" s="242"/>
      <c r="KIV79" s="242"/>
      <c r="KIW79" s="242"/>
      <c r="KIX79" s="242"/>
      <c r="KIY79" s="242"/>
      <c r="KIZ79" s="242"/>
      <c r="KJA79" s="242"/>
      <c r="KJB79" s="242"/>
      <c r="KJC79" s="242"/>
      <c r="KJD79" s="242"/>
      <c r="KJE79" s="242"/>
      <c r="KJF79" s="242"/>
      <c r="KJG79" s="242"/>
      <c r="KJH79" s="242"/>
      <c r="KJI79" s="242"/>
      <c r="KJJ79" s="242"/>
      <c r="KJK79" s="242"/>
      <c r="KJL79" s="242"/>
      <c r="KJM79" s="242"/>
      <c r="KJN79" s="242"/>
      <c r="KJO79" s="242"/>
      <c r="KJP79" s="242"/>
      <c r="KJQ79" s="242"/>
      <c r="KJR79" s="242"/>
      <c r="KJS79" s="242"/>
      <c r="KJT79" s="242"/>
      <c r="KJU79" s="242"/>
      <c r="KJV79" s="242"/>
      <c r="KJW79" s="242"/>
      <c r="KJX79" s="242"/>
      <c r="KJY79" s="242"/>
      <c r="KJZ79" s="242"/>
      <c r="KKA79" s="242"/>
      <c r="KKB79" s="242"/>
      <c r="KKC79" s="242"/>
      <c r="KKD79" s="242"/>
      <c r="KKE79" s="242"/>
      <c r="KKF79" s="242"/>
      <c r="KKG79" s="242"/>
      <c r="KKH79" s="242"/>
      <c r="KKI79" s="242"/>
      <c r="KKJ79" s="242"/>
      <c r="KKK79" s="242"/>
      <c r="KKL79" s="242"/>
      <c r="KKM79" s="242"/>
      <c r="KKN79" s="242"/>
      <c r="KKO79" s="242"/>
      <c r="KKP79" s="242"/>
      <c r="KKQ79" s="242"/>
      <c r="KKR79" s="242"/>
      <c r="KKS79" s="242"/>
      <c r="KKT79" s="242"/>
      <c r="KKU79" s="242"/>
      <c r="KKV79" s="242"/>
      <c r="KKW79" s="242"/>
      <c r="KKX79" s="242"/>
      <c r="KKY79" s="242"/>
      <c r="KKZ79" s="242"/>
      <c r="KLA79" s="242"/>
      <c r="KLB79" s="242"/>
      <c r="KLC79" s="242"/>
      <c r="KLD79" s="242"/>
      <c r="KLE79" s="242"/>
      <c r="KLF79" s="242"/>
      <c r="KLG79" s="242"/>
      <c r="KLH79" s="242"/>
      <c r="KLI79" s="242"/>
      <c r="KLJ79" s="242"/>
      <c r="KLK79" s="242"/>
      <c r="KLL79" s="242"/>
      <c r="KLM79" s="242"/>
      <c r="KLN79" s="242"/>
      <c r="KLO79" s="242"/>
      <c r="KLP79" s="242"/>
      <c r="KLQ79" s="242"/>
      <c r="KLR79" s="242"/>
      <c r="KLS79" s="242"/>
      <c r="KLT79" s="242"/>
      <c r="KLU79" s="242"/>
      <c r="KLV79" s="242"/>
      <c r="KLW79" s="242"/>
      <c r="KLX79" s="242"/>
      <c r="KLY79" s="242"/>
      <c r="KLZ79" s="242"/>
      <c r="KMA79" s="242"/>
      <c r="KMB79" s="242"/>
      <c r="KMC79" s="242"/>
      <c r="KMD79" s="242"/>
      <c r="KME79" s="242"/>
      <c r="KMF79" s="242"/>
      <c r="KMG79" s="242"/>
      <c r="KMH79" s="242"/>
      <c r="KMI79" s="242"/>
      <c r="KMJ79" s="242"/>
      <c r="KMK79" s="242"/>
      <c r="KML79" s="242"/>
      <c r="KMM79" s="242"/>
      <c r="KMN79" s="242"/>
      <c r="KMO79" s="242"/>
      <c r="KMP79" s="242"/>
      <c r="KMQ79" s="242"/>
      <c r="KMR79" s="242"/>
      <c r="KMS79" s="242"/>
      <c r="KMT79" s="242"/>
      <c r="KMU79" s="242"/>
      <c r="KMV79" s="242"/>
      <c r="KMW79" s="242"/>
      <c r="KMX79" s="242"/>
      <c r="KMY79" s="242"/>
      <c r="KMZ79" s="242"/>
      <c r="KNA79" s="242"/>
      <c r="KNB79" s="242"/>
      <c r="KNC79" s="242"/>
      <c r="KND79" s="242"/>
      <c r="KNE79" s="242"/>
      <c r="KNF79" s="242"/>
      <c r="KNG79" s="242"/>
      <c r="KNH79" s="242"/>
      <c r="KNI79" s="242"/>
      <c r="KNJ79" s="242"/>
      <c r="KNK79" s="242"/>
      <c r="KNL79" s="242"/>
      <c r="KNM79" s="242"/>
      <c r="KNN79" s="242"/>
      <c r="KNO79" s="242"/>
      <c r="KNP79" s="242"/>
      <c r="KNQ79" s="242"/>
      <c r="KNR79" s="242"/>
      <c r="KNS79" s="242"/>
      <c r="KNT79" s="242"/>
      <c r="KNU79" s="242"/>
      <c r="KNV79" s="242"/>
      <c r="KNW79" s="242"/>
      <c r="KNX79" s="242"/>
      <c r="KNY79" s="242"/>
      <c r="KNZ79" s="242"/>
      <c r="KOA79" s="242"/>
      <c r="KOB79" s="242"/>
      <c r="KOC79" s="242"/>
      <c r="KOD79" s="242"/>
      <c r="KOE79" s="242"/>
      <c r="KOF79" s="242"/>
      <c r="KOG79" s="242"/>
      <c r="KOH79" s="242"/>
      <c r="KOI79" s="242"/>
      <c r="KOJ79" s="242"/>
      <c r="KOK79" s="242"/>
      <c r="KOL79" s="242"/>
      <c r="KOM79" s="242"/>
      <c r="KON79" s="242"/>
      <c r="KOO79" s="242"/>
      <c r="KOP79" s="242"/>
      <c r="KOQ79" s="242"/>
      <c r="KOR79" s="242"/>
      <c r="KOS79" s="242"/>
      <c r="KOT79" s="242"/>
      <c r="KOU79" s="242"/>
      <c r="KOV79" s="242"/>
      <c r="KOW79" s="242"/>
      <c r="KOX79" s="242"/>
      <c r="KOY79" s="242"/>
      <c r="KOZ79" s="242"/>
      <c r="KPA79" s="242"/>
      <c r="KPB79" s="242"/>
      <c r="KPC79" s="242"/>
      <c r="KPD79" s="242"/>
      <c r="KPE79" s="242"/>
      <c r="KPF79" s="242"/>
      <c r="KPG79" s="242"/>
      <c r="KPH79" s="242"/>
      <c r="KPI79" s="242"/>
      <c r="KPJ79" s="242"/>
      <c r="KPK79" s="242"/>
      <c r="KPL79" s="242"/>
      <c r="KPM79" s="242"/>
      <c r="KPN79" s="242"/>
      <c r="KPO79" s="242"/>
      <c r="KPP79" s="242"/>
      <c r="KPQ79" s="242"/>
      <c r="KPR79" s="242"/>
      <c r="KPS79" s="242"/>
      <c r="KPT79" s="242"/>
      <c r="KPU79" s="242"/>
      <c r="KPV79" s="242"/>
      <c r="KPW79" s="242"/>
      <c r="KPX79" s="242"/>
      <c r="KPY79" s="242"/>
      <c r="KPZ79" s="242"/>
      <c r="KQA79" s="242"/>
      <c r="KQB79" s="242"/>
      <c r="KQC79" s="242"/>
      <c r="KQD79" s="242"/>
      <c r="KQE79" s="242"/>
      <c r="KQF79" s="242"/>
      <c r="KQG79" s="242"/>
      <c r="KQH79" s="242"/>
      <c r="KQI79" s="242"/>
      <c r="KQJ79" s="242"/>
      <c r="KQK79" s="242"/>
      <c r="KQL79" s="242"/>
      <c r="KQM79" s="242"/>
      <c r="KQN79" s="242"/>
      <c r="KQO79" s="242"/>
      <c r="KQP79" s="242"/>
      <c r="KQQ79" s="242"/>
      <c r="KQR79" s="242"/>
      <c r="KQS79" s="242"/>
      <c r="KQT79" s="242"/>
      <c r="KQU79" s="242"/>
      <c r="KQV79" s="242"/>
      <c r="KQW79" s="242"/>
      <c r="KQX79" s="242"/>
      <c r="KQY79" s="242"/>
      <c r="KQZ79" s="242"/>
      <c r="KRA79" s="242"/>
      <c r="KRB79" s="242"/>
      <c r="KRC79" s="242"/>
      <c r="KRD79" s="242"/>
      <c r="KRE79" s="242"/>
      <c r="KRF79" s="242"/>
      <c r="KRG79" s="242"/>
      <c r="KRH79" s="242"/>
      <c r="KRI79" s="242"/>
      <c r="KRJ79" s="242"/>
      <c r="KRK79" s="242"/>
      <c r="KRL79" s="242"/>
      <c r="KRM79" s="242"/>
      <c r="KRN79" s="242"/>
      <c r="KRO79" s="242"/>
      <c r="KRP79" s="242"/>
      <c r="KRQ79" s="242"/>
      <c r="KRR79" s="242"/>
      <c r="KRS79" s="242"/>
      <c r="KRT79" s="242"/>
      <c r="KRU79" s="242"/>
      <c r="KRV79" s="242"/>
      <c r="KRW79" s="242"/>
      <c r="KRX79" s="242"/>
      <c r="KRY79" s="242"/>
      <c r="KRZ79" s="242"/>
      <c r="KSA79" s="242"/>
      <c r="KSB79" s="242"/>
      <c r="KSC79" s="242"/>
      <c r="KSD79" s="242"/>
      <c r="KSE79" s="242"/>
      <c r="KSF79" s="242"/>
      <c r="KSG79" s="242"/>
      <c r="KSH79" s="242"/>
      <c r="KSI79" s="242"/>
      <c r="KSJ79" s="242"/>
      <c r="KSK79" s="242"/>
      <c r="KSL79" s="242"/>
      <c r="KSM79" s="242"/>
      <c r="KSN79" s="242"/>
      <c r="KSO79" s="242"/>
      <c r="KSP79" s="242"/>
      <c r="KSQ79" s="242"/>
      <c r="KSR79" s="242"/>
      <c r="KSS79" s="242"/>
      <c r="KST79" s="242"/>
      <c r="KSU79" s="242"/>
      <c r="KSV79" s="242"/>
      <c r="KSW79" s="242"/>
      <c r="KSX79" s="242"/>
      <c r="KSY79" s="242"/>
      <c r="KSZ79" s="242"/>
      <c r="KTA79" s="242"/>
      <c r="KTB79" s="242"/>
      <c r="KTC79" s="242"/>
      <c r="KTD79" s="242"/>
      <c r="KTE79" s="242"/>
      <c r="KTF79" s="242"/>
      <c r="KTG79" s="242"/>
      <c r="KTH79" s="242"/>
      <c r="KTI79" s="242"/>
      <c r="KTJ79" s="242"/>
      <c r="KTK79" s="242"/>
      <c r="KTL79" s="242"/>
      <c r="KTM79" s="242"/>
      <c r="KTN79" s="242"/>
      <c r="KTO79" s="242"/>
      <c r="KTP79" s="242"/>
      <c r="KTQ79" s="242"/>
      <c r="KTR79" s="242"/>
      <c r="KTS79" s="242"/>
      <c r="KTT79" s="242"/>
      <c r="KTU79" s="242"/>
      <c r="KTV79" s="242"/>
      <c r="KTW79" s="242"/>
      <c r="KTX79" s="242"/>
      <c r="KTY79" s="242"/>
      <c r="KTZ79" s="242"/>
      <c r="KUA79" s="242"/>
      <c r="KUB79" s="242"/>
      <c r="KUC79" s="242"/>
      <c r="KUD79" s="242"/>
      <c r="KUE79" s="242"/>
      <c r="KUF79" s="242"/>
      <c r="KUG79" s="242"/>
      <c r="KUH79" s="242"/>
      <c r="KUI79" s="242"/>
      <c r="KUJ79" s="242"/>
      <c r="KUK79" s="242"/>
      <c r="KUL79" s="242"/>
      <c r="KUM79" s="242"/>
      <c r="KUN79" s="242"/>
      <c r="KUO79" s="242"/>
      <c r="KUP79" s="242"/>
      <c r="KUQ79" s="242"/>
      <c r="KUR79" s="242"/>
      <c r="KUS79" s="242"/>
      <c r="KUT79" s="242"/>
      <c r="KUU79" s="242"/>
      <c r="KUV79" s="242"/>
      <c r="KUW79" s="242"/>
      <c r="KUX79" s="242"/>
      <c r="KUY79" s="242"/>
      <c r="KUZ79" s="242"/>
      <c r="KVA79" s="242"/>
      <c r="KVB79" s="242"/>
      <c r="KVC79" s="242"/>
      <c r="KVD79" s="242"/>
      <c r="KVE79" s="242"/>
      <c r="KVF79" s="242"/>
      <c r="KVG79" s="242"/>
      <c r="KVH79" s="242"/>
      <c r="KVI79" s="242"/>
      <c r="KVJ79" s="242"/>
      <c r="KVK79" s="242"/>
      <c r="KVL79" s="242"/>
      <c r="KVM79" s="242"/>
      <c r="KVN79" s="242"/>
      <c r="KVO79" s="242"/>
      <c r="KVP79" s="242"/>
      <c r="KVQ79" s="242"/>
      <c r="KVR79" s="242"/>
      <c r="KVS79" s="242"/>
      <c r="KVT79" s="242"/>
      <c r="KVU79" s="242"/>
      <c r="KVV79" s="242"/>
      <c r="KVW79" s="242"/>
      <c r="KVX79" s="242"/>
      <c r="KVY79" s="242"/>
      <c r="KVZ79" s="242"/>
      <c r="KWA79" s="242"/>
      <c r="KWB79" s="242"/>
      <c r="KWC79" s="242"/>
      <c r="KWD79" s="242"/>
      <c r="KWE79" s="242"/>
      <c r="KWF79" s="242"/>
      <c r="KWG79" s="242"/>
      <c r="KWH79" s="242"/>
      <c r="KWI79" s="242"/>
      <c r="KWJ79" s="242"/>
      <c r="KWK79" s="242"/>
      <c r="KWL79" s="242"/>
      <c r="KWM79" s="242"/>
      <c r="KWN79" s="242"/>
      <c r="KWO79" s="242"/>
      <c r="KWP79" s="242"/>
      <c r="KWQ79" s="242"/>
      <c r="KWR79" s="242"/>
      <c r="KWS79" s="242"/>
      <c r="KWT79" s="242"/>
      <c r="KWU79" s="242"/>
      <c r="KWV79" s="242"/>
      <c r="KWW79" s="242"/>
      <c r="KWX79" s="242"/>
      <c r="KWY79" s="242"/>
      <c r="KWZ79" s="242"/>
      <c r="KXA79" s="242"/>
      <c r="KXB79" s="242"/>
      <c r="KXC79" s="242"/>
      <c r="KXD79" s="242"/>
      <c r="KXE79" s="242"/>
      <c r="KXF79" s="242"/>
      <c r="KXG79" s="242"/>
      <c r="KXH79" s="242"/>
      <c r="KXI79" s="242"/>
      <c r="KXJ79" s="242"/>
      <c r="KXK79" s="242"/>
      <c r="KXL79" s="242"/>
      <c r="KXM79" s="242"/>
      <c r="KXN79" s="242"/>
      <c r="KXO79" s="242"/>
      <c r="KXP79" s="242"/>
      <c r="KXQ79" s="242"/>
      <c r="KXR79" s="242"/>
      <c r="KXS79" s="242"/>
      <c r="KXT79" s="242"/>
      <c r="KXU79" s="242"/>
      <c r="KXV79" s="242"/>
      <c r="KXW79" s="242"/>
      <c r="KXX79" s="242"/>
      <c r="KXY79" s="242"/>
      <c r="KXZ79" s="242"/>
      <c r="KYA79" s="242"/>
      <c r="KYB79" s="242"/>
      <c r="KYC79" s="242"/>
      <c r="KYD79" s="242"/>
      <c r="KYE79" s="242"/>
      <c r="KYF79" s="242"/>
      <c r="KYG79" s="242"/>
      <c r="KYH79" s="242"/>
      <c r="KYI79" s="242"/>
      <c r="KYJ79" s="242"/>
      <c r="KYK79" s="242"/>
      <c r="KYL79" s="242"/>
      <c r="KYM79" s="242"/>
      <c r="KYN79" s="242"/>
      <c r="KYO79" s="242"/>
      <c r="KYP79" s="242"/>
      <c r="KYQ79" s="242"/>
      <c r="KYR79" s="242"/>
      <c r="KYS79" s="242"/>
      <c r="KYT79" s="242"/>
      <c r="KYU79" s="242"/>
      <c r="KYV79" s="242"/>
      <c r="KYW79" s="242"/>
      <c r="KYX79" s="242"/>
      <c r="KYY79" s="242"/>
      <c r="KYZ79" s="242"/>
      <c r="KZA79" s="242"/>
      <c r="KZB79" s="242"/>
      <c r="KZC79" s="242"/>
      <c r="KZD79" s="242"/>
      <c r="KZE79" s="242"/>
      <c r="KZF79" s="242"/>
      <c r="KZG79" s="242"/>
      <c r="KZH79" s="242"/>
      <c r="KZI79" s="242"/>
      <c r="KZJ79" s="242"/>
      <c r="KZK79" s="242"/>
      <c r="KZL79" s="242"/>
      <c r="KZM79" s="242"/>
      <c r="KZN79" s="242"/>
      <c r="KZO79" s="242"/>
      <c r="KZP79" s="242"/>
      <c r="KZQ79" s="242"/>
      <c r="KZR79" s="242"/>
      <c r="KZS79" s="242"/>
      <c r="KZT79" s="242"/>
      <c r="KZU79" s="242"/>
      <c r="KZV79" s="242"/>
      <c r="KZW79" s="242"/>
      <c r="KZX79" s="242"/>
      <c r="KZY79" s="242"/>
      <c r="KZZ79" s="242"/>
      <c r="LAA79" s="242"/>
      <c r="LAB79" s="242"/>
      <c r="LAC79" s="242"/>
      <c r="LAD79" s="242"/>
      <c r="LAE79" s="242"/>
      <c r="LAF79" s="242"/>
      <c r="LAG79" s="242"/>
      <c r="LAH79" s="242"/>
      <c r="LAI79" s="242"/>
      <c r="LAJ79" s="242"/>
      <c r="LAK79" s="242"/>
      <c r="LAL79" s="242"/>
      <c r="LAM79" s="242"/>
      <c r="LAN79" s="242"/>
      <c r="LAO79" s="242"/>
      <c r="LAP79" s="242"/>
      <c r="LAQ79" s="242"/>
      <c r="LAR79" s="242"/>
      <c r="LAS79" s="242"/>
      <c r="LAT79" s="242"/>
      <c r="LAU79" s="242"/>
      <c r="LAV79" s="242"/>
      <c r="LAW79" s="242"/>
      <c r="LAX79" s="242"/>
      <c r="LAY79" s="242"/>
      <c r="LAZ79" s="242"/>
      <c r="LBA79" s="242"/>
      <c r="LBB79" s="242"/>
      <c r="LBC79" s="242"/>
      <c r="LBD79" s="242"/>
      <c r="LBE79" s="242"/>
      <c r="LBF79" s="242"/>
      <c r="LBG79" s="242"/>
      <c r="LBH79" s="242"/>
      <c r="LBI79" s="242"/>
      <c r="LBJ79" s="242"/>
      <c r="LBK79" s="242"/>
      <c r="LBL79" s="242"/>
      <c r="LBM79" s="242"/>
      <c r="LBN79" s="242"/>
      <c r="LBO79" s="242"/>
      <c r="LBP79" s="242"/>
      <c r="LBQ79" s="242"/>
      <c r="LBR79" s="242"/>
      <c r="LBS79" s="242"/>
      <c r="LBT79" s="242"/>
      <c r="LBU79" s="242"/>
      <c r="LBV79" s="242"/>
      <c r="LBW79" s="242"/>
      <c r="LBX79" s="242"/>
      <c r="LBY79" s="242"/>
      <c r="LBZ79" s="242"/>
      <c r="LCA79" s="242"/>
      <c r="LCB79" s="242"/>
      <c r="LCC79" s="242"/>
      <c r="LCD79" s="242"/>
      <c r="LCE79" s="242"/>
      <c r="LCF79" s="242"/>
      <c r="LCG79" s="242"/>
      <c r="LCH79" s="242"/>
      <c r="LCI79" s="242"/>
      <c r="LCJ79" s="242"/>
      <c r="LCK79" s="242"/>
      <c r="LCL79" s="242"/>
      <c r="LCM79" s="242"/>
      <c r="LCN79" s="242"/>
      <c r="LCO79" s="242"/>
      <c r="LCP79" s="242"/>
      <c r="LCQ79" s="242"/>
      <c r="LCR79" s="242"/>
      <c r="LCS79" s="242"/>
      <c r="LCT79" s="242"/>
      <c r="LCU79" s="242"/>
      <c r="LCV79" s="242"/>
      <c r="LCW79" s="242"/>
      <c r="LCX79" s="242"/>
      <c r="LCY79" s="242"/>
      <c r="LCZ79" s="242"/>
      <c r="LDA79" s="242"/>
      <c r="LDB79" s="242"/>
      <c r="LDC79" s="242"/>
      <c r="LDD79" s="242"/>
      <c r="LDE79" s="242"/>
      <c r="LDF79" s="242"/>
      <c r="LDG79" s="242"/>
      <c r="LDH79" s="242"/>
      <c r="LDI79" s="242"/>
      <c r="LDJ79" s="242"/>
      <c r="LDK79" s="242"/>
      <c r="LDL79" s="242"/>
      <c r="LDM79" s="242"/>
      <c r="LDN79" s="242"/>
      <c r="LDO79" s="242"/>
      <c r="LDP79" s="242"/>
      <c r="LDQ79" s="242"/>
      <c r="LDR79" s="242"/>
      <c r="LDS79" s="242"/>
      <c r="LDT79" s="242"/>
      <c r="LDU79" s="242"/>
      <c r="LDV79" s="242"/>
      <c r="LDW79" s="242"/>
      <c r="LDX79" s="242"/>
      <c r="LDY79" s="242"/>
      <c r="LDZ79" s="242"/>
      <c r="LEA79" s="242"/>
      <c r="LEB79" s="242"/>
      <c r="LEC79" s="242"/>
      <c r="LED79" s="242"/>
      <c r="LEE79" s="242"/>
      <c r="LEF79" s="242"/>
      <c r="LEG79" s="242"/>
      <c r="LEH79" s="242"/>
      <c r="LEI79" s="242"/>
      <c r="LEJ79" s="242"/>
      <c r="LEK79" s="242"/>
      <c r="LEL79" s="242"/>
      <c r="LEM79" s="242"/>
      <c r="LEN79" s="242"/>
      <c r="LEO79" s="242"/>
      <c r="LEP79" s="242"/>
      <c r="LEQ79" s="242"/>
      <c r="LER79" s="242"/>
      <c r="LES79" s="242"/>
      <c r="LET79" s="242"/>
      <c r="LEU79" s="242"/>
      <c r="LEV79" s="242"/>
      <c r="LEW79" s="242"/>
      <c r="LEX79" s="242"/>
      <c r="LEY79" s="242"/>
      <c r="LEZ79" s="242"/>
      <c r="LFA79" s="242"/>
      <c r="LFB79" s="242"/>
      <c r="LFC79" s="242"/>
      <c r="LFD79" s="242"/>
      <c r="LFE79" s="242"/>
      <c r="LFF79" s="242"/>
      <c r="LFG79" s="242"/>
      <c r="LFH79" s="242"/>
      <c r="LFI79" s="242"/>
      <c r="LFJ79" s="242"/>
      <c r="LFK79" s="242"/>
      <c r="LFL79" s="242"/>
      <c r="LFM79" s="242"/>
      <c r="LFN79" s="242"/>
      <c r="LFO79" s="242"/>
      <c r="LFP79" s="242"/>
      <c r="LFQ79" s="242"/>
      <c r="LFR79" s="242"/>
      <c r="LFS79" s="242"/>
      <c r="LFT79" s="242"/>
      <c r="LFU79" s="242"/>
      <c r="LFV79" s="242"/>
      <c r="LFW79" s="242"/>
      <c r="LFX79" s="242"/>
      <c r="LFY79" s="242"/>
      <c r="LFZ79" s="242"/>
      <c r="LGA79" s="242"/>
      <c r="LGB79" s="242"/>
      <c r="LGC79" s="242"/>
      <c r="LGD79" s="242"/>
      <c r="LGE79" s="242"/>
      <c r="LGF79" s="242"/>
      <c r="LGG79" s="242"/>
      <c r="LGH79" s="242"/>
      <c r="LGI79" s="242"/>
      <c r="LGJ79" s="242"/>
      <c r="LGK79" s="242"/>
      <c r="LGL79" s="242"/>
      <c r="LGM79" s="242"/>
      <c r="LGN79" s="242"/>
      <c r="LGO79" s="242"/>
      <c r="LGP79" s="242"/>
      <c r="LGQ79" s="242"/>
      <c r="LGR79" s="242"/>
      <c r="LGS79" s="242"/>
      <c r="LGT79" s="242"/>
      <c r="LGU79" s="242"/>
      <c r="LGV79" s="242"/>
      <c r="LGW79" s="242"/>
      <c r="LGX79" s="242"/>
      <c r="LGY79" s="242"/>
      <c r="LGZ79" s="242"/>
      <c r="LHA79" s="242"/>
      <c r="LHB79" s="242"/>
      <c r="LHC79" s="242"/>
      <c r="LHD79" s="242"/>
      <c r="LHE79" s="242"/>
      <c r="LHF79" s="242"/>
      <c r="LHG79" s="242"/>
      <c r="LHH79" s="242"/>
      <c r="LHI79" s="242"/>
      <c r="LHJ79" s="242"/>
      <c r="LHK79" s="242"/>
      <c r="LHL79" s="242"/>
      <c r="LHM79" s="242"/>
      <c r="LHN79" s="242"/>
      <c r="LHO79" s="242"/>
      <c r="LHP79" s="242"/>
      <c r="LHQ79" s="242"/>
      <c r="LHR79" s="242"/>
      <c r="LHS79" s="242"/>
      <c r="LHT79" s="242"/>
      <c r="LHU79" s="242"/>
      <c r="LHV79" s="242"/>
      <c r="LHW79" s="242"/>
      <c r="LHX79" s="242"/>
      <c r="LHY79" s="242"/>
      <c r="LHZ79" s="242"/>
      <c r="LIA79" s="242"/>
      <c r="LIB79" s="242"/>
      <c r="LIC79" s="242"/>
      <c r="LID79" s="242"/>
      <c r="LIE79" s="242"/>
      <c r="LIF79" s="242"/>
      <c r="LIG79" s="242"/>
      <c r="LIH79" s="242"/>
      <c r="LII79" s="242"/>
      <c r="LIJ79" s="242"/>
      <c r="LIK79" s="242"/>
      <c r="LIL79" s="242"/>
      <c r="LIM79" s="242"/>
      <c r="LIN79" s="242"/>
      <c r="LIO79" s="242"/>
      <c r="LIP79" s="242"/>
      <c r="LIQ79" s="242"/>
      <c r="LIR79" s="242"/>
      <c r="LIS79" s="242"/>
      <c r="LIT79" s="242"/>
      <c r="LIU79" s="242"/>
      <c r="LIV79" s="242"/>
      <c r="LIW79" s="242"/>
      <c r="LIX79" s="242"/>
      <c r="LIY79" s="242"/>
      <c r="LIZ79" s="242"/>
      <c r="LJA79" s="242"/>
      <c r="LJB79" s="242"/>
      <c r="LJC79" s="242"/>
      <c r="LJD79" s="242"/>
      <c r="LJE79" s="242"/>
      <c r="LJF79" s="242"/>
      <c r="LJG79" s="242"/>
      <c r="LJH79" s="242"/>
      <c r="LJI79" s="242"/>
      <c r="LJJ79" s="242"/>
      <c r="LJK79" s="242"/>
      <c r="LJL79" s="242"/>
      <c r="LJM79" s="242"/>
      <c r="LJN79" s="242"/>
      <c r="LJO79" s="242"/>
      <c r="LJP79" s="242"/>
      <c r="LJQ79" s="242"/>
      <c r="LJR79" s="242"/>
      <c r="LJS79" s="242"/>
      <c r="LJT79" s="242"/>
      <c r="LJU79" s="242"/>
      <c r="LJV79" s="242"/>
      <c r="LJW79" s="242"/>
      <c r="LJX79" s="242"/>
      <c r="LJY79" s="242"/>
      <c r="LJZ79" s="242"/>
      <c r="LKA79" s="242"/>
      <c r="LKB79" s="242"/>
      <c r="LKC79" s="242"/>
      <c r="LKD79" s="242"/>
      <c r="LKE79" s="242"/>
      <c r="LKF79" s="242"/>
      <c r="LKG79" s="242"/>
      <c r="LKH79" s="242"/>
      <c r="LKI79" s="242"/>
      <c r="LKJ79" s="242"/>
      <c r="LKK79" s="242"/>
      <c r="LKL79" s="242"/>
      <c r="LKM79" s="242"/>
      <c r="LKN79" s="242"/>
      <c r="LKO79" s="242"/>
      <c r="LKP79" s="242"/>
      <c r="LKQ79" s="242"/>
      <c r="LKR79" s="242"/>
      <c r="LKS79" s="242"/>
      <c r="LKT79" s="242"/>
      <c r="LKU79" s="242"/>
      <c r="LKV79" s="242"/>
      <c r="LKW79" s="242"/>
      <c r="LKX79" s="242"/>
      <c r="LKY79" s="242"/>
      <c r="LKZ79" s="242"/>
      <c r="LLA79" s="242"/>
      <c r="LLB79" s="242"/>
      <c r="LLC79" s="242"/>
      <c r="LLD79" s="242"/>
      <c r="LLE79" s="242"/>
      <c r="LLF79" s="242"/>
      <c r="LLG79" s="242"/>
      <c r="LLH79" s="242"/>
      <c r="LLI79" s="242"/>
      <c r="LLJ79" s="242"/>
      <c r="LLK79" s="242"/>
      <c r="LLL79" s="242"/>
      <c r="LLM79" s="242"/>
      <c r="LLN79" s="242"/>
      <c r="LLO79" s="242"/>
      <c r="LLP79" s="242"/>
      <c r="LLQ79" s="242"/>
      <c r="LLR79" s="242"/>
      <c r="LLS79" s="242"/>
      <c r="LLT79" s="242"/>
      <c r="LLU79" s="242"/>
      <c r="LLV79" s="242"/>
      <c r="LLW79" s="242"/>
      <c r="LLX79" s="242"/>
      <c r="LLY79" s="242"/>
      <c r="LLZ79" s="242"/>
      <c r="LMA79" s="242"/>
      <c r="LMB79" s="242"/>
      <c r="LMC79" s="242"/>
      <c r="LMD79" s="242"/>
      <c r="LME79" s="242"/>
      <c r="LMF79" s="242"/>
      <c r="LMG79" s="242"/>
      <c r="LMH79" s="242"/>
      <c r="LMI79" s="242"/>
      <c r="LMJ79" s="242"/>
      <c r="LMK79" s="242"/>
      <c r="LML79" s="242"/>
      <c r="LMM79" s="242"/>
      <c r="LMN79" s="242"/>
      <c r="LMO79" s="242"/>
      <c r="LMP79" s="242"/>
      <c r="LMQ79" s="242"/>
      <c r="LMR79" s="242"/>
      <c r="LMS79" s="242"/>
      <c r="LMT79" s="242"/>
      <c r="LMU79" s="242"/>
      <c r="LMV79" s="242"/>
      <c r="LMW79" s="242"/>
      <c r="LMX79" s="242"/>
      <c r="LMY79" s="242"/>
      <c r="LMZ79" s="242"/>
      <c r="LNA79" s="242"/>
      <c r="LNB79" s="242"/>
      <c r="LNC79" s="242"/>
      <c r="LND79" s="242"/>
      <c r="LNE79" s="242"/>
      <c r="LNF79" s="242"/>
      <c r="LNG79" s="242"/>
      <c r="LNH79" s="242"/>
      <c r="LNI79" s="242"/>
      <c r="LNJ79" s="242"/>
      <c r="LNK79" s="242"/>
      <c r="LNL79" s="242"/>
      <c r="LNM79" s="242"/>
      <c r="LNN79" s="242"/>
      <c r="LNO79" s="242"/>
      <c r="LNP79" s="242"/>
      <c r="LNQ79" s="242"/>
      <c r="LNR79" s="242"/>
      <c r="LNS79" s="242"/>
      <c r="LNT79" s="242"/>
      <c r="LNU79" s="242"/>
      <c r="LNV79" s="242"/>
      <c r="LNW79" s="242"/>
      <c r="LNX79" s="242"/>
      <c r="LNY79" s="242"/>
      <c r="LNZ79" s="242"/>
      <c r="LOA79" s="242"/>
      <c r="LOB79" s="242"/>
      <c r="LOC79" s="242"/>
      <c r="LOD79" s="242"/>
      <c r="LOE79" s="242"/>
      <c r="LOF79" s="242"/>
      <c r="LOG79" s="242"/>
      <c r="LOH79" s="242"/>
      <c r="LOI79" s="242"/>
      <c r="LOJ79" s="242"/>
      <c r="LOK79" s="242"/>
      <c r="LOL79" s="242"/>
      <c r="LOM79" s="242"/>
      <c r="LON79" s="242"/>
      <c r="LOO79" s="242"/>
      <c r="LOP79" s="242"/>
      <c r="LOQ79" s="242"/>
      <c r="LOR79" s="242"/>
      <c r="LOS79" s="242"/>
      <c r="LOT79" s="242"/>
      <c r="LOU79" s="242"/>
      <c r="LOV79" s="242"/>
      <c r="LOW79" s="242"/>
      <c r="LOX79" s="242"/>
      <c r="LOY79" s="242"/>
      <c r="LOZ79" s="242"/>
      <c r="LPA79" s="242"/>
      <c r="LPB79" s="242"/>
      <c r="LPC79" s="242"/>
      <c r="LPD79" s="242"/>
      <c r="LPE79" s="242"/>
      <c r="LPF79" s="242"/>
      <c r="LPG79" s="242"/>
      <c r="LPH79" s="242"/>
      <c r="LPI79" s="242"/>
      <c r="LPJ79" s="242"/>
      <c r="LPK79" s="242"/>
      <c r="LPL79" s="242"/>
      <c r="LPM79" s="242"/>
      <c r="LPN79" s="242"/>
      <c r="LPO79" s="242"/>
      <c r="LPP79" s="242"/>
      <c r="LPQ79" s="242"/>
      <c r="LPR79" s="242"/>
      <c r="LPS79" s="242"/>
      <c r="LPT79" s="242"/>
      <c r="LPU79" s="242"/>
      <c r="LPV79" s="242"/>
      <c r="LPW79" s="242"/>
      <c r="LPX79" s="242"/>
      <c r="LPY79" s="242"/>
      <c r="LPZ79" s="242"/>
      <c r="LQA79" s="242"/>
      <c r="LQB79" s="242"/>
      <c r="LQC79" s="242"/>
      <c r="LQD79" s="242"/>
      <c r="LQE79" s="242"/>
      <c r="LQF79" s="242"/>
      <c r="LQG79" s="242"/>
      <c r="LQH79" s="242"/>
      <c r="LQI79" s="242"/>
      <c r="LQJ79" s="242"/>
      <c r="LQK79" s="242"/>
      <c r="LQL79" s="242"/>
      <c r="LQM79" s="242"/>
      <c r="LQN79" s="242"/>
      <c r="LQO79" s="242"/>
      <c r="LQP79" s="242"/>
      <c r="LQQ79" s="242"/>
      <c r="LQR79" s="242"/>
      <c r="LQS79" s="242"/>
      <c r="LQT79" s="242"/>
      <c r="LQU79" s="242"/>
      <c r="LQV79" s="242"/>
      <c r="LQW79" s="242"/>
      <c r="LQX79" s="242"/>
      <c r="LQY79" s="242"/>
      <c r="LQZ79" s="242"/>
      <c r="LRA79" s="242"/>
      <c r="LRB79" s="242"/>
      <c r="LRC79" s="242"/>
      <c r="LRD79" s="242"/>
      <c r="LRE79" s="242"/>
      <c r="LRF79" s="242"/>
      <c r="LRG79" s="242"/>
      <c r="LRH79" s="242"/>
      <c r="LRI79" s="242"/>
      <c r="LRJ79" s="242"/>
      <c r="LRK79" s="242"/>
      <c r="LRL79" s="242"/>
      <c r="LRM79" s="242"/>
      <c r="LRN79" s="242"/>
      <c r="LRO79" s="242"/>
      <c r="LRP79" s="242"/>
      <c r="LRQ79" s="242"/>
      <c r="LRR79" s="242"/>
      <c r="LRS79" s="242"/>
      <c r="LRT79" s="242"/>
      <c r="LRU79" s="242"/>
      <c r="LRV79" s="242"/>
      <c r="LRW79" s="242"/>
      <c r="LRX79" s="242"/>
      <c r="LRY79" s="242"/>
      <c r="LRZ79" s="242"/>
      <c r="LSA79" s="242"/>
      <c r="LSB79" s="242"/>
      <c r="LSC79" s="242"/>
      <c r="LSD79" s="242"/>
      <c r="LSE79" s="242"/>
      <c r="LSF79" s="242"/>
      <c r="LSG79" s="242"/>
      <c r="LSH79" s="242"/>
      <c r="LSI79" s="242"/>
      <c r="LSJ79" s="242"/>
      <c r="LSK79" s="242"/>
      <c r="LSL79" s="242"/>
      <c r="LSM79" s="242"/>
      <c r="LSN79" s="242"/>
      <c r="LSO79" s="242"/>
      <c r="LSP79" s="242"/>
      <c r="LSQ79" s="242"/>
      <c r="LSR79" s="242"/>
      <c r="LSS79" s="242"/>
      <c r="LST79" s="242"/>
      <c r="LSU79" s="242"/>
      <c r="LSV79" s="242"/>
      <c r="LSW79" s="242"/>
      <c r="LSX79" s="242"/>
      <c r="LSY79" s="242"/>
      <c r="LSZ79" s="242"/>
      <c r="LTA79" s="242"/>
      <c r="LTB79" s="242"/>
      <c r="LTC79" s="242"/>
      <c r="LTD79" s="242"/>
      <c r="LTE79" s="242"/>
      <c r="LTF79" s="242"/>
      <c r="LTG79" s="242"/>
      <c r="LTH79" s="242"/>
      <c r="LTI79" s="242"/>
      <c r="LTJ79" s="242"/>
      <c r="LTK79" s="242"/>
      <c r="LTL79" s="242"/>
      <c r="LTM79" s="242"/>
      <c r="LTN79" s="242"/>
      <c r="LTO79" s="242"/>
      <c r="LTP79" s="242"/>
      <c r="LTQ79" s="242"/>
      <c r="LTR79" s="242"/>
      <c r="LTS79" s="242"/>
      <c r="LTT79" s="242"/>
      <c r="LTU79" s="242"/>
      <c r="LTV79" s="242"/>
      <c r="LTW79" s="242"/>
      <c r="LTX79" s="242"/>
      <c r="LTY79" s="242"/>
      <c r="LTZ79" s="242"/>
      <c r="LUA79" s="242"/>
      <c r="LUB79" s="242"/>
      <c r="LUC79" s="242"/>
      <c r="LUD79" s="242"/>
      <c r="LUE79" s="242"/>
      <c r="LUF79" s="242"/>
      <c r="LUG79" s="242"/>
      <c r="LUH79" s="242"/>
      <c r="LUI79" s="242"/>
      <c r="LUJ79" s="242"/>
      <c r="LUK79" s="242"/>
      <c r="LUL79" s="242"/>
      <c r="LUM79" s="242"/>
      <c r="LUN79" s="242"/>
      <c r="LUO79" s="242"/>
      <c r="LUP79" s="242"/>
      <c r="LUQ79" s="242"/>
      <c r="LUR79" s="242"/>
      <c r="LUS79" s="242"/>
      <c r="LUT79" s="242"/>
      <c r="LUU79" s="242"/>
      <c r="LUV79" s="242"/>
      <c r="LUW79" s="242"/>
      <c r="LUX79" s="242"/>
      <c r="LUY79" s="242"/>
      <c r="LUZ79" s="242"/>
      <c r="LVA79" s="242"/>
      <c r="LVB79" s="242"/>
      <c r="LVC79" s="242"/>
      <c r="LVD79" s="242"/>
      <c r="LVE79" s="242"/>
      <c r="LVF79" s="242"/>
      <c r="LVG79" s="242"/>
      <c r="LVH79" s="242"/>
      <c r="LVI79" s="242"/>
      <c r="LVJ79" s="242"/>
      <c r="LVK79" s="242"/>
      <c r="LVL79" s="242"/>
      <c r="LVM79" s="242"/>
      <c r="LVN79" s="242"/>
      <c r="LVO79" s="242"/>
      <c r="LVP79" s="242"/>
      <c r="LVQ79" s="242"/>
      <c r="LVR79" s="242"/>
      <c r="LVS79" s="242"/>
      <c r="LVT79" s="242"/>
      <c r="LVU79" s="242"/>
      <c r="LVV79" s="242"/>
      <c r="LVW79" s="242"/>
      <c r="LVX79" s="242"/>
      <c r="LVY79" s="242"/>
      <c r="LVZ79" s="242"/>
      <c r="LWA79" s="242"/>
      <c r="LWB79" s="242"/>
      <c r="LWC79" s="242"/>
      <c r="LWD79" s="242"/>
      <c r="LWE79" s="242"/>
      <c r="LWF79" s="242"/>
      <c r="LWG79" s="242"/>
      <c r="LWH79" s="242"/>
      <c r="LWI79" s="242"/>
      <c r="LWJ79" s="242"/>
      <c r="LWK79" s="242"/>
      <c r="LWL79" s="242"/>
      <c r="LWM79" s="242"/>
      <c r="LWN79" s="242"/>
      <c r="LWO79" s="242"/>
      <c r="LWP79" s="242"/>
      <c r="LWQ79" s="242"/>
      <c r="LWR79" s="242"/>
      <c r="LWS79" s="242"/>
      <c r="LWT79" s="242"/>
      <c r="LWU79" s="242"/>
      <c r="LWV79" s="242"/>
      <c r="LWW79" s="242"/>
      <c r="LWX79" s="242"/>
      <c r="LWY79" s="242"/>
      <c r="LWZ79" s="242"/>
      <c r="LXA79" s="242"/>
      <c r="LXB79" s="242"/>
      <c r="LXC79" s="242"/>
      <c r="LXD79" s="242"/>
      <c r="LXE79" s="242"/>
      <c r="LXF79" s="242"/>
      <c r="LXG79" s="242"/>
      <c r="LXH79" s="242"/>
      <c r="LXI79" s="242"/>
      <c r="LXJ79" s="242"/>
      <c r="LXK79" s="242"/>
      <c r="LXL79" s="242"/>
      <c r="LXM79" s="242"/>
      <c r="LXN79" s="242"/>
      <c r="LXO79" s="242"/>
      <c r="LXP79" s="242"/>
      <c r="LXQ79" s="242"/>
      <c r="LXR79" s="242"/>
      <c r="LXS79" s="242"/>
      <c r="LXT79" s="242"/>
      <c r="LXU79" s="242"/>
      <c r="LXV79" s="242"/>
      <c r="LXW79" s="242"/>
      <c r="LXX79" s="242"/>
      <c r="LXY79" s="242"/>
      <c r="LXZ79" s="242"/>
      <c r="LYA79" s="242"/>
      <c r="LYB79" s="242"/>
      <c r="LYC79" s="242"/>
      <c r="LYD79" s="242"/>
      <c r="LYE79" s="242"/>
      <c r="LYF79" s="242"/>
      <c r="LYG79" s="242"/>
      <c r="LYH79" s="242"/>
      <c r="LYI79" s="242"/>
      <c r="LYJ79" s="242"/>
      <c r="LYK79" s="242"/>
      <c r="LYL79" s="242"/>
      <c r="LYM79" s="242"/>
      <c r="LYN79" s="242"/>
      <c r="LYO79" s="242"/>
      <c r="LYP79" s="242"/>
      <c r="LYQ79" s="242"/>
      <c r="LYR79" s="242"/>
      <c r="LYS79" s="242"/>
      <c r="LYT79" s="242"/>
      <c r="LYU79" s="242"/>
      <c r="LYV79" s="242"/>
      <c r="LYW79" s="242"/>
      <c r="LYX79" s="242"/>
      <c r="LYY79" s="242"/>
      <c r="LYZ79" s="242"/>
      <c r="LZA79" s="242"/>
      <c r="LZB79" s="242"/>
      <c r="LZC79" s="242"/>
      <c r="LZD79" s="242"/>
      <c r="LZE79" s="242"/>
      <c r="LZF79" s="242"/>
      <c r="LZG79" s="242"/>
      <c r="LZH79" s="242"/>
      <c r="LZI79" s="242"/>
      <c r="LZJ79" s="242"/>
      <c r="LZK79" s="242"/>
      <c r="LZL79" s="242"/>
      <c r="LZM79" s="242"/>
      <c r="LZN79" s="242"/>
      <c r="LZO79" s="242"/>
      <c r="LZP79" s="242"/>
      <c r="LZQ79" s="242"/>
      <c r="LZR79" s="242"/>
      <c r="LZS79" s="242"/>
      <c r="LZT79" s="242"/>
      <c r="LZU79" s="242"/>
      <c r="LZV79" s="242"/>
      <c r="LZW79" s="242"/>
      <c r="LZX79" s="242"/>
      <c r="LZY79" s="242"/>
      <c r="LZZ79" s="242"/>
      <c r="MAA79" s="242"/>
      <c r="MAB79" s="242"/>
      <c r="MAC79" s="242"/>
      <c r="MAD79" s="242"/>
      <c r="MAE79" s="242"/>
      <c r="MAF79" s="242"/>
      <c r="MAG79" s="242"/>
      <c r="MAH79" s="242"/>
      <c r="MAI79" s="242"/>
      <c r="MAJ79" s="242"/>
      <c r="MAK79" s="242"/>
      <c r="MAL79" s="242"/>
      <c r="MAM79" s="242"/>
      <c r="MAN79" s="242"/>
      <c r="MAO79" s="242"/>
      <c r="MAP79" s="242"/>
      <c r="MAQ79" s="242"/>
      <c r="MAR79" s="242"/>
      <c r="MAS79" s="242"/>
      <c r="MAT79" s="242"/>
      <c r="MAU79" s="242"/>
      <c r="MAV79" s="242"/>
      <c r="MAW79" s="242"/>
      <c r="MAX79" s="242"/>
      <c r="MAY79" s="242"/>
      <c r="MAZ79" s="242"/>
      <c r="MBA79" s="242"/>
      <c r="MBB79" s="242"/>
      <c r="MBC79" s="242"/>
      <c r="MBD79" s="242"/>
      <c r="MBE79" s="242"/>
      <c r="MBF79" s="242"/>
      <c r="MBG79" s="242"/>
      <c r="MBH79" s="242"/>
      <c r="MBI79" s="242"/>
      <c r="MBJ79" s="242"/>
      <c r="MBK79" s="242"/>
      <c r="MBL79" s="242"/>
      <c r="MBM79" s="242"/>
      <c r="MBN79" s="242"/>
      <c r="MBO79" s="242"/>
      <c r="MBP79" s="242"/>
      <c r="MBQ79" s="242"/>
      <c r="MBR79" s="242"/>
      <c r="MBS79" s="242"/>
      <c r="MBT79" s="242"/>
      <c r="MBU79" s="242"/>
      <c r="MBV79" s="242"/>
      <c r="MBW79" s="242"/>
      <c r="MBX79" s="242"/>
      <c r="MBY79" s="242"/>
      <c r="MBZ79" s="242"/>
      <c r="MCA79" s="242"/>
      <c r="MCB79" s="242"/>
      <c r="MCC79" s="242"/>
      <c r="MCD79" s="242"/>
      <c r="MCE79" s="242"/>
      <c r="MCF79" s="242"/>
      <c r="MCG79" s="242"/>
      <c r="MCH79" s="242"/>
      <c r="MCI79" s="242"/>
      <c r="MCJ79" s="242"/>
      <c r="MCK79" s="242"/>
      <c r="MCL79" s="242"/>
      <c r="MCM79" s="242"/>
      <c r="MCN79" s="242"/>
      <c r="MCO79" s="242"/>
      <c r="MCP79" s="242"/>
      <c r="MCQ79" s="242"/>
      <c r="MCR79" s="242"/>
      <c r="MCS79" s="242"/>
      <c r="MCT79" s="242"/>
      <c r="MCU79" s="242"/>
      <c r="MCV79" s="242"/>
      <c r="MCW79" s="242"/>
      <c r="MCX79" s="242"/>
      <c r="MCY79" s="242"/>
      <c r="MCZ79" s="242"/>
      <c r="MDA79" s="242"/>
      <c r="MDB79" s="242"/>
      <c r="MDC79" s="242"/>
      <c r="MDD79" s="242"/>
      <c r="MDE79" s="242"/>
      <c r="MDF79" s="242"/>
      <c r="MDG79" s="242"/>
      <c r="MDH79" s="242"/>
      <c r="MDI79" s="242"/>
      <c r="MDJ79" s="242"/>
      <c r="MDK79" s="242"/>
      <c r="MDL79" s="242"/>
      <c r="MDM79" s="242"/>
      <c r="MDN79" s="242"/>
      <c r="MDO79" s="242"/>
      <c r="MDP79" s="242"/>
      <c r="MDQ79" s="242"/>
      <c r="MDR79" s="242"/>
      <c r="MDS79" s="242"/>
      <c r="MDT79" s="242"/>
      <c r="MDU79" s="242"/>
      <c r="MDV79" s="242"/>
      <c r="MDW79" s="242"/>
      <c r="MDX79" s="242"/>
      <c r="MDY79" s="242"/>
      <c r="MDZ79" s="242"/>
      <c r="MEA79" s="242"/>
      <c r="MEB79" s="242"/>
      <c r="MEC79" s="242"/>
      <c r="MED79" s="242"/>
      <c r="MEE79" s="242"/>
      <c r="MEF79" s="242"/>
      <c r="MEG79" s="242"/>
      <c r="MEH79" s="242"/>
      <c r="MEI79" s="242"/>
      <c r="MEJ79" s="242"/>
      <c r="MEK79" s="242"/>
      <c r="MEL79" s="242"/>
      <c r="MEM79" s="242"/>
      <c r="MEN79" s="242"/>
      <c r="MEO79" s="242"/>
      <c r="MEP79" s="242"/>
      <c r="MEQ79" s="242"/>
      <c r="MER79" s="242"/>
      <c r="MES79" s="242"/>
      <c r="MET79" s="242"/>
      <c r="MEU79" s="242"/>
      <c r="MEV79" s="242"/>
      <c r="MEW79" s="242"/>
      <c r="MEX79" s="242"/>
      <c r="MEY79" s="242"/>
      <c r="MEZ79" s="242"/>
      <c r="MFA79" s="242"/>
      <c r="MFB79" s="242"/>
      <c r="MFC79" s="242"/>
      <c r="MFD79" s="242"/>
      <c r="MFE79" s="242"/>
      <c r="MFF79" s="242"/>
      <c r="MFG79" s="242"/>
      <c r="MFH79" s="242"/>
      <c r="MFI79" s="242"/>
      <c r="MFJ79" s="242"/>
      <c r="MFK79" s="242"/>
      <c r="MFL79" s="242"/>
      <c r="MFM79" s="242"/>
      <c r="MFN79" s="242"/>
      <c r="MFO79" s="242"/>
      <c r="MFP79" s="242"/>
      <c r="MFQ79" s="242"/>
      <c r="MFR79" s="242"/>
      <c r="MFS79" s="242"/>
      <c r="MFT79" s="242"/>
      <c r="MFU79" s="242"/>
      <c r="MFV79" s="242"/>
      <c r="MFW79" s="242"/>
      <c r="MFX79" s="242"/>
      <c r="MFY79" s="242"/>
      <c r="MFZ79" s="242"/>
      <c r="MGA79" s="242"/>
      <c r="MGB79" s="242"/>
      <c r="MGC79" s="242"/>
      <c r="MGD79" s="242"/>
      <c r="MGE79" s="242"/>
      <c r="MGF79" s="242"/>
      <c r="MGG79" s="242"/>
      <c r="MGH79" s="242"/>
      <c r="MGI79" s="242"/>
      <c r="MGJ79" s="242"/>
      <c r="MGK79" s="242"/>
      <c r="MGL79" s="242"/>
      <c r="MGM79" s="242"/>
      <c r="MGN79" s="242"/>
      <c r="MGO79" s="242"/>
      <c r="MGP79" s="242"/>
      <c r="MGQ79" s="242"/>
      <c r="MGR79" s="242"/>
      <c r="MGS79" s="242"/>
      <c r="MGT79" s="242"/>
      <c r="MGU79" s="242"/>
      <c r="MGV79" s="242"/>
      <c r="MGW79" s="242"/>
      <c r="MGX79" s="242"/>
      <c r="MGY79" s="242"/>
      <c r="MGZ79" s="242"/>
      <c r="MHA79" s="242"/>
      <c r="MHB79" s="242"/>
      <c r="MHC79" s="242"/>
      <c r="MHD79" s="242"/>
      <c r="MHE79" s="242"/>
      <c r="MHF79" s="242"/>
      <c r="MHG79" s="242"/>
      <c r="MHH79" s="242"/>
      <c r="MHI79" s="242"/>
      <c r="MHJ79" s="242"/>
      <c r="MHK79" s="242"/>
      <c r="MHL79" s="242"/>
      <c r="MHM79" s="242"/>
      <c r="MHN79" s="242"/>
      <c r="MHO79" s="242"/>
      <c r="MHP79" s="242"/>
      <c r="MHQ79" s="242"/>
      <c r="MHR79" s="242"/>
      <c r="MHS79" s="242"/>
      <c r="MHT79" s="242"/>
      <c r="MHU79" s="242"/>
      <c r="MHV79" s="242"/>
      <c r="MHW79" s="242"/>
      <c r="MHX79" s="242"/>
      <c r="MHY79" s="242"/>
      <c r="MHZ79" s="242"/>
      <c r="MIA79" s="242"/>
      <c r="MIB79" s="242"/>
      <c r="MIC79" s="242"/>
      <c r="MID79" s="242"/>
      <c r="MIE79" s="242"/>
      <c r="MIF79" s="242"/>
      <c r="MIG79" s="242"/>
      <c r="MIH79" s="242"/>
      <c r="MII79" s="242"/>
      <c r="MIJ79" s="242"/>
      <c r="MIK79" s="242"/>
      <c r="MIL79" s="242"/>
      <c r="MIM79" s="242"/>
      <c r="MIN79" s="242"/>
      <c r="MIO79" s="242"/>
      <c r="MIP79" s="242"/>
      <c r="MIQ79" s="242"/>
      <c r="MIR79" s="242"/>
      <c r="MIS79" s="242"/>
      <c r="MIT79" s="242"/>
      <c r="MIU79" s="242"/>
      <c r="MIV79" s="242"/>
      <c r="MIW79" s="242"/>
      <c r="MIX79" s="242"/>
      <c r="MIY79" s="242"/>
      <c r="MIZ79" s="242"/>
      <c r="MJA79" s="242"/>
      <c r="MJB79" s="242"/>
      <c r="MJC79" s="242"/>
      <c r="MJD79" s="242"/>
      <c r="MJE79" s="242"/>
      <c r="MJF79" s="242"/>
      <c r="MJG79" s="242"/>
      <c r="MJH79" s="242"/>
      <c r="MJI79" s="242"/>
      <c r="MJJ79" s="242"/>
      <c r="MJK79" s="242"/>
      <c r="MJL79" s="242"/>
      <c r="MJM79" s="242"/>
      <c r="MJN79" s="242"/>
      <c r="MJO79" s="242"/>
      <c r="MJP79" s="242"/>
      <c r="MJQ79" s="242"/>
      <c r="MJR79" s="242"/>
      <c r="MJS79" s="242"/>
      <c r="MJT79" s="242"/>
      <c r="MJU79" s="242"/>
      <c r="MJV79" s="242"/>
      <c r="MJW79" s="242"/>
      <c r="MJX79" s="242"/>
      <c r="MJY79" s="242"/>
      <c r="MJZ79" s="242"/>
      <c r="MKA79" s="242"/>
      <c r="MKB79" s="242"/>
      <c r="MKC79" s="242"/>
      <c r="MKD79" s="242"/>
      <c r="MKE79" s="242"/>
      <c r="MKF79" s="242"/>
      <c r="MKG79" s="242"/>
      <c r="MKH79" s="242"/>
      <c r="MKI79" s="242"/>
      <c r="MKJ79" s="242"/>
      <c r="MKK79" s="242"/>
      <c r="MKL79" s="242"/>
      <c r="MKM79" s="242"/>
      <c r="MKN79" s="242"/>
      <c r="MKO79" s="242"/>
      <c r="MKP79" s="242"/>
      <c r="MKQ79" s="242"/>
      <c r="MKR79" s="242"/>
      <c r="MKS79" s="242"/>
      <c r="MKT79" s="242"/>
      <c r="MKU79" s="242"/>
      <c r="MKV79" s="242"/>
      <c r="MKW79" s="242"/>
      <c r="MKX79" s="242"/>
      <c r="MKY79" s="242"/>
      <c r="MKZ79" s="242"/>
      <c r="MLA79" s="242"/>
      <c r="MLB79" s="242"/>
      <c r="MLC79" s="242"/>
      <c r="MLD79" s="242"/>
      <c r="MLE79" s="242"/>
      <c r="MLF79" s="242"/>
      <c r="MLG79" s="242"/>
      <c r="MLH79" s="242"/>
      <c r="MLI79" s="242"/>
      <c r="MLJ79" s="242"/>
      <c r="MLK79" s="242"/>
      <c r="MLL79" s="242"/>
      <c r="MLM79" s="242"/>
      <c r="MLN79" s="242"/>
      <c r="MLO79" s="242"/>
      <c r="MLP79" s="242"/>
      <c r="MLQ79" s="242"/>
      <c r="MLR79" s="242"/>
      <c r="MLS79" s="242"/>
      <c r="MLT79" s="242"/>
      <c r="MLU79" s="242"/>
      <c r="MLV79" s="242"/>
      <c r="MLW79" s="242"/>
      <c r="MLX79" s="242"/>
      <c r="MLY79" s="242"/>
      <c r="MLZ79" s="242"/>
      <c r="MMA79" s="242"/>
      <c r="MMB79" s="242"/>
      <c r="MMC79" s="242"/>
      <c r="MMD79" s="242"/>
      <c r="MME79" s="242"/>
      <c r="MMF79" s="242"/>
      <c r="MMG79" s="242"/>
      <c r="MMH79" s="242"/>
      <c r="MMI79" s="242"/>
      <c r="MMJ79" s="242"/>
      <c r="MMK79" s="242"/>
      <c r="MML79" s="242"/>
      <c r="MMM79" s="242"/>
      <c r="MMN79" s="242"/>
      <c r="MMO79" s="242"/>
      <c r="MMP79" s="242"/>
      <c r="MMQ79" s="242"/>
      <c r="MMR79" s="242"/>
      <c r="MMS79" s="242"/>
      <c r="MMT79" s="242"/>
      <c r="MMU79" s="242"/>
      <c r="MMV79" s="242"/>
      <c r="MMW79" s="242"/>
      <c r="MMX79" s="242"/>
      <c r="MMY79" s="242"/>
      <c r="MMZ79" s="242"/>
      <c r="MNA79" s="242"/>
      <c r="MNB79" s="242"/>
      <c r="MNC79" s="242"/>
      <c r="MND79" s="242"/>
      <c r="MNE79" s="242"/>
      <c r="MNF79" s="242"/>
      <c r="MNG79" s="242"/>
      <c r="MNH79" s="242"/>
      <c r="MNI79" s="242"/>
      <c r="MNJ79" s="242"/>
      <c r="MNK79" s="242"/>
      <c r="MNL79" s="242"/>
      <c r="MNM79" s="242"/>
      <c r="MNN79" s="242"/>
      <c r="MNO79" s="242"/>
      <c r="MNP79" s="242"/>
      <c r="MNQ79" s="242"/>
      <c r="MNR79" s="242"/>
      <c r="MNS79" s="242"/>
      <c r="MNT79" s="242"/>
      <c r="MNU79" s="242"/>
      <c r="MNV79" s="242"/>
      <c r="MNW79" s="242"/>
      <c r="MNX79" s="242"/>
      <c r="MNY79" s="242"/>
      <c r="MNZ79" s="242"/>
      <c r="MOA79" s="242"/>
      <c r="MOB79" s="242"/>
      <c r="MOC79" s="242"/>
      <c r="MOD79" s="242"/>
      <c r="MOE79" s="242"/>
      <c r="MOF79" s="242"/>
      <c r="MOG79" s="242"/>
      <c r="MOH79" s="242"/>
      <c r="MOI79" s="242"/>
      <c r="MOJ79" s="242"/>
      <c r="MOK79" s="242"/>
      <c r="MOL79" s="242"/>
      <c r="MOM79" s="242"/>
      <c r="MON79" s="242"/>
      <c r="MOO79" s="242"/>
      <c r="MOP79" s="242"/>
      <c r="MOQ79" s="242"/>
      <c r="MOR79" s="242"/>
      <c r="MOS79" s="242"/>
      <c r="MOT79" s="242"/>
      <c r="MOU79" s="242"/>
      <c r="MOV79" s="242"/>
      <c r="MOW79" s="242"/>
      <c r="MOX79" s="242"/>
      <c r="MOY79" s="242"/>
      <c r="MOZ79" s="242"/>
      <c r="MPA79" s="242"/>
      <c r="MPB79" s="242"/>
      <c r="MPC79" s="242"/>
      <c r="MPD79" s="242"/>
      <c r="MPE79" s="242"/>
      <c r="MPF79" s="242"/>
      <c r="MPG79" s="242"/>
      <c r="MPH79" s="242"/>
      <c r="MPI79" s="242"/>
      <c r="MPJ79" s="242"/>
      <c r="MPK79" s="242"/>
      <c r="MPL79" s="242"/>
      <c r="MPM79" s="242"/>
      <c r="MPN79" s="242"/>
      <c r="MPO79" s="242"/>
      <c r="MPP79" s="242"/>
      <c r="MPQ79" s="242"/>
      <c r="MPR79" s="242"/>
      <c r="MPS79" s="242"/>
      <c r="MPT79" s="242"/>
      <c r="MPU79" s="242"/>
      <c r="MPV79" s="242"/>
      <c r="MPW79" s="242"/>
      <c r="MPX79" s="242"/>
      <c r="MPY79" s="242"/>
      <c r="MPZ79" s="242"/>
      <c r="MQA79" s="242"/>
      <c r="MQB79" s="242"/>
      <c r="MQC79" s="242"/>
      <c r="MQD79" s="242"/>
      <c r="MQE79" s="242"/>
      <c r="MQF79" s="242"/>
      <c r="MQG79" s="242"/>
      <c r="MQH79" s="242"/>
      <c r="MQI79" s="242"/>
      <c r="MQJ79" s="242"/>
      <c r="MQK79" s="242"/>
      <c r="MQL79" s="242"/>
      <c r="MQM79" s="242"/>
      <c r="MQN79" s="242"/>
      <c r="MQO79" s="242"/>
      <c r="MQP79" s="242"/>
      <c r="MQQ79" s="242"/>
      <c r="MQR79" s="242"/>
      <c r="MQS79" s="242"/>
      <c r="MQT79" s="242"/>
      <c r="MQU79" s="242"/>
      <c r="MQV79" s="242"/>
      <c r="MQW79" s="242"/>
      <c r="MQX79" s="242"/>
      <c r="MQY79" s="242"/>
      <c r="MQZ79" s="242"/>
      <c r="MRA79" s="242"/>
      <c r="MRB79" s="242"/>
      <c r="MRC79" s="242"/>
      <c r="MRD79" s="242"/>
      <c r="MRE79" s="242"/>
      <c r="MRF79" s="242"/>
      <c r="MRG79" s="242"/>
      <c r="MRH79" s="242"/>
      <c r="MRI79" s="242"/>
      <c r="MRJ79" s="242"/>
      <c r="MRK79" s="242"/>
      <c r="MRL79" s="242"/>
      <c r="MRM79" s="242"/>
      <c r="MRN79" s="242"/>
      <c r="MRO79" s="242"/>
      <c r="MRP79" s="242"/>
      <c r="MRQ79" s="242"/>
      <c r="MRR79" s="242"/>
      <c r="MRS79" s="242"/>
      <c r="MRT79" s="242"/>
      <c r="MRU79" s="242"/>
      <c r="MRV79" s="242"/>
      <c r="MRW79" s="242"/>
      <c r="MRX79" s="242"/>
      <c r="MRY79" s="242"/>
      <c r="MRZ79" s="242"/>
      <c r="MSA79" s="242"/>
      <c r="MSB79" s="242"/>
      <c r="MSC79" s="242"/>
      <c r="MSD79" s="242"/>
      <c r="MSE79" s="242"/>
      <c r="MSF79" s="242"/>
      <c r="MSG79" s="242"/>
      <c r="MSH79" s="242"/>
      <c r="MSI79" s="242"/>
      <c r="MSJ79" s="242"/>
      <c r="MSK79" s="242"/>
      <c r="MSL79" s="242"/>
      <c r="MSM79" s="242"/>
      <c r="MSN79" s="242"/>
      <c r="MSO79" s="242"/>
      <c r="MSP79" s="242"/>
      <c r="MSQ79" s="242"/>
      <c r="MSR79" s="242"/>
      <c r="MSS79" s="242"/>
      <c r="MST79" s="242"/>
      <c r="MSU79" s="242"/>
      <c r="MSV79" s="242"/>
      <c r="MSW79" s="242"/>
      <c r="MSX79" s="242"/>
      <c r="MSY79" s="242"/>
      <c r="MSZ79" s="242"/>
      <c r="MTA79" s="242"/>
      <c r="MTB79" s="242"/>
      <c r="MTC79" s="242"/>
      <c r="MTD79" s="242"/>
      <c r="MTE79" s="242"/>
      <c r="MTF79" s="242"/>
      <c r="MTG79" s="242"/>
      <c r="MTH79" s="242"/>
      <c r="MTI79" s="242"/>
      <c r="MTJ79" s="242"/>
      <c r="MTK79" s="242"/>
      <c r="MTL79" s="242"/>
      <c r="MTM79" s="242"/>
      <c r="MTN79" s="242"/>
      <c r="MTO79" s="242"/>
      <c r="MTP79" s="242"/>
      <c r="MTQ79" s="242"/>
      <c r="MTR79" s="242"/>
      <c r="MTS79" s="242"/>
      <c r="MTT79" s="242"/>
      <c r="MTU79" s="242"/>
      <c r="MTV79" s="242"/>
      <c r="MTW79" s="242"/>
      <c r="MTX79" s="242"/>
      <c r="MTY79" s="242"/>
      <c r="MTZ79" s="242"/>
      <c r="MUA79" s="242"/>
      <c r="MUB79" s="242"/>
      <c r="MUC79" s="242"/>
      <c r="MUD79" s="242"/>
      <c r="MUE79" s="242"/>
      <c r="MUF79" s="242"/>
      <c r="MUG79" s="242"/>
      <c r="MUH79" s="242"/>
      <c r="MUI79" s="242"/>
      <c r="MUJ79" s="242"/>
      <c r="MUK79" s="242"/>
      <c r="MUL79" s="242"/>
      <c r="MUM79" s="242"/>
      <c r="MUN79" s="242"/>
      <c r="MUO79" s="242"/>
      <c r="MUP79" s="242"/>
      <c r="MUQ79" s="242"/>
      <c r="MUR79" s="242"/>
      <c r="MUS79" s="242"/>
      <c r="MUT79" s="242"/>
      <c r="MUU79" s="242"/>
      <c r="MUV79" s="242"/>
      <c r="MUW79" s="242"/>
      <c r="MUX79" s="242"/>
      <c r="MUY79" s="242"/>
      <c r="MUZ79" s="242"/>
      <c r="MVA79" s="242"/>
      <c r="MVB79" s="242"/>
      <c r="MVC79" s="242"/>
      <c r="MVD79" s="242"/>
      <c r="MVE79" s="242"/>
      <c r="MVF79" s="242"/>
      <c r="MVG79" s="242"/>
      <c r="MVH79" s="242"/>
      <c r="MVI79" s="242"/>
      <c r="MVJ79" s="242"/>
      <c r="MVK79" s="242"/>
      <c r="MVL79" s="242"/>
      <c r="MVM79" s="242"/>
      <c r="MVN79" s="242"/>
      <c r="MVO79" s="242"/>
      <c r="MVP79" s="242"/>
      <c r="MVQ79" s="242"/>
      <c r="MVR79" s="242"/>
      <c r="MVS79" s="242"/>
      <c r="MVT79" s="242"/>
      <c r="MVU79" s="242"/>
      <c r="MVV79" s="242"/>
      <c r="MVW79" s="242"/>
      <c r="MVX79" s="242"/>
      <c r="MVY79" s="242"/>
      <c r="MVZ79" s="242"/>
      <c r="MWA79" s="242"/>
      <c r="MWB79" s="242"/>
      <c r="MWC79" s="242"/>
      <c r="MWD79" s="242"/>
      <c r="MWE79" s="242"/>
      <c r="MWF79" s="242"/>
      <c r="MWG79" s="242"/>
      <c r="MWH79" s="242"/>
      <c r="MWI79" s="242"/>
      <c r="MWJ79" s="242"/>
      <c r="MWK79" s="242"/>
      <c r="MWL79" s="242"/>
      <c r="MWM79" s="242"/>
      <c r="MWN79" s="242"/>
      <c r="MWO79" s="242"/>
      <c r="MWP79" s="242"/>
      <c r="MWQ79" s="242"/>
      <c r="MWR79" s="242"/>
      <c r="MWS79" s="242"/>
      <c r="MWT79" s="242"/>
      <c r="MWU79" s="242"/>
      <c r="MWV79" s="242"/>
      <c r="MWW79" s="242"/>
      <c r="MWX79" s="242"/>
      <c r="MWY79" s="242"/>
      <c r="MWZ79" s="242"/>
      <c r="MXA79" s="242"/>
      <c r="MXB79" s="242"/>
      <c r="MXC79" s="242"/>
      <c r="MXD79" s="242"/>
      <c r="MXE79" s="242"/>
      <c r="MXF79" s="242"/>
      <c r="MXG79" s="242"/>
      <c r="MXH79" s="242"/>
      <c r="MXI79" s="242"/>
      <c r="MXJ79" s="242"/>
      <c r="MXK79" s="242"/>
      <c r="MXL79" s="242"/>
      <c r="MXM79" s="242"/>
      <c r="MXN79" s="242"/>
      <c r="MXO79" s="242"/>
      <c r="MXP79" s="242"/>
      <c r="MXQ79" s="242"/>
      <c r="MXR79" s="242"/>
      <c r="MXS79" s="242"/>
      <c r="MXT79" s="242"/>
      <c r="MXU79" s="242"/>
      <c r="MXV79" s="242"/>
      <c r="MXW79" s="242"/>
      <c r="MXX79" s="242"/>
      <c r="MXY79" s="242"/>
      <c r="MXZ79" s="242"/>
      <c r="MYA79" s="242"/>
      <c r="MYB79" s="242"/>
      <c r="MYC79" s="242"/>
      <c r="MYD79" s="242"/>
      <c r="MYE79" s="242"/>
      <c r="MYF79" s="242"/>
      <c r="MYG79" s="242"/>
      <c r="MYH79" s="242"/>
      <c r="MYI79" s="242"/>
      <c r="MYJ79" s="242"/>
      <c r="MYK79" s="242"/>
      <c r="MYL79" s="242"/>
      <c r="MYM79" s="242"/>
      <c r="MYN79" s="242"/>
      <c r="MYO79" s="242"/>
      <c r="MYP79" s="242"/>
      <c r="MYQ79" s="242"/>
      <c r="MYR79" s="242"/>
      <c r="MYS79" s="242"/>
      <c r="MYT79" s="242"/>
      <c r="MYU79" s="242"/>
      <c r="MYV79" s="242"/>
      <c r="MYW79" s="242"/>
      <c r="MYX79" s="242"/>
      <c r="MYY79" s="242"/>
      <c r="MYZ79" s="242"/>
      <c r="MZA79" s="242"/>
      <c r="MZB79" s="242"/>
      <c r="MZC79" s="242"/>
      <c r="MZD79" s="242"/>
      <c r="MZE79" s="242"/>
      <c r="MZF79" s="242"/>
      <c r="MZG79" s="242"/>
      <c r="MZH79" s="242"/>
      <c r="MZI79" s="242"/>
      <c r="MZJ79" s="242"/>
      <c r="MZK79" s="242"/>
      <c r="MZL79" s="242"/>
      <c r="MZM79" s="242"/>
      <c r="MZN79" s="242"/>
      <c r="MZO79" s="242"/>
      <c r="MZP79" s="242"/>
      <c r="MZQ79" s="242"/>
      <c r="MZR79" s="242"/>
      <c r="MZS79" s="242"/>
      <c r="MZT79" s="242"/>
      <c r="MZU79" s="242"/>
      <c r="MZV79" s="242"/>
      <c r="MZW79" s="242"/>
      <c r="MZX79" s="242"/>
      <c r="MZY79" s="242"/>
      <c r="MZZ79" s="242"/>
      <c r="NAA79" s="242"/>
      <c r="NAB79" s="242"/>
      <c r="NAC79" s="242"/>
      <c r="NAD79" s="242"/>
      <c r="NAE79" s="242"/>
      <c r="NAF79" s="242"/>
      <c r="NAG79" s="242"/>
      <c r="NAH79" s="242"/>
      <c r="NAI79" s="242"/>
      <c r="NAJ79" s="242"/>
      <c r="NAK79" s="242"/>
      <c r="NAL79" s="242"/>
      <c r="NAM79" s="242"/>
      <c r="NAN79" s="242"/>
      <c r="NAO79" s="242"/>
      <c r="NAP79" s="242"/>
      <c r="NAQ79" s="242"/>
      <c r="NAR79" s="242"/>
      <c r="NAS79" s="242"/>
      <c r="NAT79" s="242"/>
      <c r="NAU79" s="242"/>
      <c r="NAV79" s="242"/>
      <c r="NAW79" s="242"/>
      <c r="NAX79" s="242"/>
      <c r="NAY79" s="242"/>
      <c r="NAZ79" s="242"/>
      <c r="NBA79" s="242"/>
      <c r="NBB79" s="242"/>
      <c r="NBC79" s="242"/>
      <c r="NBD79" s="242"/>
      <c r="NBE79" s="242"/>
      <c r="NBF79" s="242"/>
      <c r="NBG79" s="242"/>
      <c r="NBH79" s="242"/>
      <c r="NBI79" s="242"/>
      <c r="NBJ79" s="242"/>
      <c r="NBK79" s="242"/>
      <c r="NBL79" s="242"/>
      <c r="NBM79" s="242"/>
      <c r="NBN79" s="242"/>
      <c r="NBO79" s="242"/>
      <c r="NBP79" s="242"/>
      <c r="NBQ79" s="242"/>
      <c r="NBR79" s="242"/>
      <c r="NBS79" s="242"/>
      <c r="NBT79" s="242"/>
      <c r="NBU79" s="242"/>
      <c r="NBV79" s="242"/>
      <c r="NBW79" s="242"/>
      <c r="NBX79" s="242"/>
      <c r="NBY79" s="242"/>
      <c r="NBZ79" s="242"/>
      <c r="NCA79" s="242"/>
      <c r="NCB79" s="242"/>
      <c r="NCC79" s="242"/>
      <c r="NCD79" s="242"/>
      <c r="NCE79" s="242"/>
      <c r="NCF79" s="242"/>
      <c r="NCG79" s="242"/>
      <c r="NCH79" s="242"/>
      <c r="NCI79" s="242"/>
      <c r="NCJ79" s="242"/>
      <c r="NCK79" s="242"/>
      <c r="NCL79" s="242"/>
      <c r="NCM79" s="242"/>
      <c r="NCN79" s="242"/>
      <c r="NCO79" s="242"/>
      <c r="NCP79" s="242"/>
      <c r="NCQ79" s="242"/>
      <c r="NCR79" s="242"/>
      <c r="NCS79" s="242"/>
      <c r="NCT79" s="242"/>
      <c r="NCU79" s="242"/>
      <c r="NCV79" s="242"/>
      <c r="NCW79" s="242"/>
      <c r="NCX79" s="242"/>
      <c r="NCY79" s="242"/>
      <c r="NCZ79" s="242"/>
      <c r="NDA79" s="242"/>
      <c r="NDB79" s="242"/>
      <c r="NDC79" s="242"/>
      <c r="NDD79" s="242"/>
      <c r="NDE79" s="242"/>
      <c r="NDF79" s="242"/>
      <c r="NDG79" s="242"/>
      <c r="NDH79" s="242"/>
      <c r="NDI79" s="242"/>
      <c r="NDJ79" s="242"/>
      <c r="NDK79" s="242"/>
      <c r="NDL79" s="242"/>
      <c r="NDM79" s="242"/>
      <c r="NDN79" s="242"/>
      <c r="NDO79" s="242"/>
      <c r="NDP79" s="242"/>
      <c r="NDQ79" s="242"/>
      <c r="NDR79" s="242"/>
      <c r="NDS79" s="242"/>
      <c r="NDT79" s="242"/>
      <c r="NDU79" s="242"/>
      <c r="NDV79" s="242"/>
      <c r="NDW79" s="242"/>
      <c r="NDX79" s="242"/>
      <c r="NDY79" s="242"/>
      <c r="NDZ79" s="242"/>
      <c r="NEA79" s="242"/>
      <c r="NEB79" s="242"/>
      <c r="NEC79" s="242"/>
      <c r="NED79" s="242"/>
      <c r="NEE79" s="242"/>
      <c r="NEF79" s="242"/>
      <c r="NEG79" s="242"/>
      <c r="NEH79" s="242"/>
      <c r="NEI79" s="242"/>
      <c r="NEJ79" s="242"/>
      <c r="NEK79" s="242"/>
      <c r="NEL79" s="242"/>
      <c r="NEM79" s="242"/>
      <c r="NEN79" s="242"/>
      <c r="NEO79" s="242"/>
      <c r="NEP79" s="242"/>
      <c r="NEQ79" s="242"/>
      <c r="NER79" s="242"/>
      <c r="NES79" s="242"/>
      <c r="NET79" s="242"/>
      <c r="NEU79" s="242"/>
      <c r="NEV79" s="242"/>
      <c r="NEW79" s="242"/>
      <c r="NEX79" s="242"/>
      <c r="NEY79" s="242"/>
      <c r="NEZ79" s="242"/>
      <c r="NFA79" s="242"/>
      <c r="NFB79" s="242"/>
      <c r="NFC79" s="242"/>
      <c r="NFD79" s="242"/>
      <c r="NFE79" s="242"/>
      <c r="NFF79" s="242"/>
      <c r="NFG79" s="242"/>
      <c r="NFH79" s="242"/>
      <c r="NFI79" s="242"/>
      <c r="NFJ79" s="242"/>
      <c r="NFK79" s="242"/>
      <c r="NFL79" s="242"/>
      <c r="NFM79" s="242"/>
      <c r="NFN79" s="242"/>
      <c r="NFO79" s="242"/>
      <c r="NFP79" s="242"/>
      <c r="NFQ79" s="242"/>
      <c r="NFR79" s="242"/>
      <c r="NFS79" s="242"/>
      <c r="NFT79" s="242"/>
      <c r="NFU79" s="242"/>
      <c r="NFV79" s="242"/>
      <c r="NFW79" s="242"/>
      <c r="NFX79" s="242"/>
      <c r="NFY79" s="242"/>
      <c r="NFZ79" s="242"/>
      <c r="NGA79" s="242"/>
      <c r="NGB79" s="242"/>
      <c r="NGC79" s="242"/>
      <c r="NGD79" s="242"/>
      <c r="NGE79" s="242"/>
      <c r="NGF79" s="242"/>
      <c r="NGG79" s="242"/>
      <c r="NGH79" s="242"/>
      <c r="NGI79" s="242"/>
      <c r="NGJ79" s="242"/>
      <c r="NGK79" s="242"/>
      <c r="NGL79" s="242"/>
      <c r="NGM79" s="242"/>
      <c r="NGN79" s="242"/>
      <c r="NGO79" s="242"/>
      <c r="NGP79" s="242"/>
      <c r="NGQ79" s="242"/>
      <c r="NGR79" s="242"/>
      <c r="NGS79" s="242"/>
      <c r="NGT79" s="242"/>
      <c r="NGU79" s="242"/>
      <c r="NGV79" s="242"/>
      <c r="NGW79" s="242"/>
      <c r="NGX79" s="242"/>
      <c r="NGY79" s="242"/>
      <c r="NGZ79" s="242"/>
      <c r="NHA79" s="242"/>
      <c r="NHB79" s="242"/>
      <c r="NHC79" s="242"/>
      <c r="NHD79" s="242"/>
      <c r="NHE79" s="242"/>
      <c r="NHF79" s="242"/>
      <c r="NHG79" s="242"/>
      <c r="NHH79" s="242"/>
      <c r="NHI79" s="242"/>
      <c r="NHJ79" s="242"/>
      <c r="NHK79" s="242"/>
      <c r="NHL79" s="242"/>
      <c r="NHM79" s="242"/>
      <c r="NHN79" s="242"/>
      <c r="NHO79" s="242"/>
      <c r="NHP79" s="242"/>
      <c r="NHQ79" s="242"/>
      <c r="NHR79" s="242"/>
      <c r="NHS79" s="242"/>
      <c r="NHT79" s="242"/>
      <c r="NHU79" s="242"/>
      <c r="NHV79" s="242"/>
      <c r="NHW79" s="242"/>
      <c r="NHX79" s="242"/>
      <c r="NHY79" s="242"/>
      <c r="NHZ79" s="242"/>
      <c r="NIA79" s="242"/>
      <c r="NIB79" s="242"/>
      <c r="NIC79" s="242"/>
      <c r="NID79" s="242"/>
      <c r="NIE79" s="242"/>
      <c r="NIF79" s="242"/>
      <c r="NIG79" s="242"/>
      <c r="NIH79" s="242"/>
      <c r="NII79" s="242"/>
      <c r="NIJ79" s="242"/>
      <c r="NIK79" s="242"/>
      <c r="NIL79" s="242"/>
      <c r="NIM79" s="242"/>
      <c r="NIN79" s="242"/>
      <c r="NIO79" s="242"/>
      <c r="NIP79" s="242"/>
      <c r="NIQ79" s="242"/>
      <c r="NIR79" s="242"/>
      <c r="NIS79" s="242"/>
      <c r="NIT79" s="242"/>
      <c r="NIU79" s="242"/>
      <c r="NIV79" s="242"/>
      <c r="NIW79" s="242"/>
      <c r="NIX79" s="242"/>
      <c r="NIY79" s="242"/>
      <c r="NIZ79" s="242"/>
      <c r="NJA79" s="242"/>
      <c r="NJB79" s="242"/>
      <c r="NJC79" s="242"/>
      <c r="NJD79" s="242"/>
      <c r="NJE79" s="242"/>
      <c r="NJF79" s="242"/>
      <c r="NJG79" s="242"/>
      <c r="NJH79" s="242"/>
      <c r="NJI79" s="242"/>
      <c r="NJJ79" s="242"/>
      <c r="NJK79" s="242"/>
      <c r="NJL79" s="242"/>
      <c r="NJM79" s="242"/>
      <c r="NJN79" s="242"/>
      <c r="NJO79" s="242"/>
      <c r="NJP79" s="242"/>
      <c r="NJQ79" s="242"/>
      <c r="NJR79" s="242"/>
      <c r="NJS79" s="242"/>
      <c r="NJT79" s="242"/>
      <c r="NJU79" s="242"/>
      <c r="NJV79" s="242"/>
      <c r="NJW79" s="242"/>
      <c r="NJX79" s="242"/>
      <c r="NJY79" s="242"/>
      <c r="NJZ79" s="242"/>
      <c r="NKA79" s="242"/>
      <c r="NKB79" s="242"/>
      <c r="NKC79" s="242"/>
      <c r="NKD79" s="242"/>
      <c r="NKE79" s="242"/>
      <c r="NKF79" s="242"/>
      <c r="NKG79" s="242"/>
      <c r="NKH79" s="242"/>
      <c r="NKI79" s="242"/>
      <c r="NKJ79" s="242"/>
      <c r="NKK79" s="242"/>
      <c r="NKL79" s="242"/>
      <c r="NKM79" s="242"/>
      <c r="NKN79" s="242"/>
      <c r="NKO79" s="242"/>
      <c r="NKP79" s="242"/>
      <c r="NKQ79" s="242"/>
      <c r="NKR79" s="242"/>
      <c r="NKS79" s="242"/>
      <c r="NKT79" s="242"/>
      <c r="NKU79" s="242"/>
      <c r="NKV79" s="242"/>
      <c r="NKW79" s="242"/>
      <c r="NKX79" s="242"/>
      <c r="NKY79" s="242"/>
      <c r="NKZ79" s="242"/>
      <c r="NLA79" s="242"/>
      <c r="NLB79" s="242"/>
      <c r="NLC79" s="242"/>
      <c r="NLD79" s="242"/>
      <c r="NLE79" s="242"/>
      <c r="NLF79" s="242"/>
      <c r="NLG79" s="242"/>
      <c r="NLH79" s="242"/>
      <c r="NLI79" s="242"/>
      <c r="NLJ79" s="242"/>
      <c r="NLK79" s="242"/>
      <c r="NLL79" s="242"/>
      <c r="NLM79" s="242"/>
      <c r="NLN79" s="242"/>
      <c r="NLO79" s="242"/>
      <c r="NLP79" s="242"/>
      <c r="NLQ79" s="242"/>
      <c r="NLR79" s="242"/>
      <c r="NLS79" s="242"/>
      <c r="NLT79" s="242"/>
      <c r="NLU79" s="242"/>
      <c r="NLV79" s="242"/>
      <c r="NLW79" s="242"/>
      <c r="NLX79" s="242"/>
      <c r="NLY79" s="242"/>
      <c r="NLZ79" s="242"/>
      <c r="NMA79" s="242"/>
      <c r="NMB79" s="242"/>
      <c r="NMC79" s="242"/>
      <c r="NMD79" s="242"/>
      <c r="NME79" s="242"/>
      <c r="NMF79" s="242"/>
      <c r="NMG79" s="242"/>
      <c r="NMH79" s="242"/>
      <c r="NMI79" s="242"/>
      <c r="NMJ79" s="242"/>
      <c r="NMK79" s="242"/>
      <c r="NML79" s="242"/>
      <c r="NMM79" s="242"/>
      <c r="NMN79" s="242"/>
      <c r="NMO79" s="242"/>
      <c r="NMP79" s="242"/>
      <c r="NMQ79" s="242"/>
      <c r="NMR79" s="242"/>
      <c r="NMS79" s="242"/>
      <c r="NMT79" s="242"/>
      <c r="NMU79" s="242"/>
      <c r="NMV79" s="242"/>
      <c r="NMW79" s="242"/>
      <c r="NMX79" s="242"/>
      <c r="NMY79" s="242"/>
      <c r="NMZ79" s="242"/>
      <c r="NNA79" s="242"/>
      <c r="NNB79" s="242"/>
      <c r="NNC79" s="242"/>
      <c r="NND79" s="242"/>
      <c r="NNE79" s="242"/>
      <c r="NNF79" s="242"/>
      <c r="NNG79" s="242"/>
      <c r="NNH79" s="242"/>
      <c r="NNI79" s="242"/>
      <c r="NNJ79" s="242"/>
      <c r="NNK79" s="242"/>
      <c r="NNL79" s="242"/>
      <c r="NNM79" s="242"/>
      <c r="NNN79" s="242"/>
      <c r="NNO79" s="242"/>
      <c r="NNP79" s="242"/>
      <c r="NNQ79" s="242"/>
      <c r="NNR79" s="242"/>
      <c r="NNS79" s="242"/>
      <c r="NNT79" s="242"/>
      <c r="NNU79" s="242"/>
      <c r="NNV79" s="242"/>
      <c r="NNW79" s="242"/>
      <c r="NNX79" s="242"/>
      <c r="NNY79" s="242"/>
      <c r="NNZ79" s="242"/>
      <c r="NOA79" s="242"/>
      <c r="NOB79" s="242"/>
      <c r="NOC79" s="242"/>
      <c r="NOD79" s="242"/>
      <c r="NOE79" s="242"/>
      <c r="NOF79" s="242"/>
      <c r="NOG79" s="242"/>
      <c r="NOH79" s="242"/>
      <c r="NOI79" s="242"/>
      <c r="NOJ79" s="242"/>
      <c r="NOK79" s="242"/>
      <c r="NOL79" s="242"/>
      <c r="NOM79" s="242"/>
      <c r="NON79" s="242"/>
      <c r="NOO79" s="242"/>
      <c r="NOP79" s="242"/>
      <c r="NOQ79" s="242"/>
      <c r="NOR79" s="242"/>
      <c r="NOS79" s="242"/>
      <c r="NOT79" s="242"/>
      <c r="NOU79" s="242"/>
      <c r="NOV79" s="242"/>
      <c r="NOW79" s="242"/>
      <c r="NOX79" s="242"/>
      <c r="NOY79" s="242"/>
      <c r="NOZ79" s="242"/>
      <c r="NPA79" s="242"/>
      <c r="NPB79" s="242"/>
      <c r="NPC79" s="242"/>
      <c r="NPD79" s="242"/>
      <c r="NPE79" s="242"/>
      <c r="NPF79" s="242"/>
      <c r="NPG79" s="242"/>
      <c r="NPH79" s="242"/>
      <c r="NPI79" s="242"/>
      <c r="NPJ79" s="242"/>
      <c r="NPK79" s="242"/>
      <c r="NPL79" s="242"/>
      <c r="NPM79" s="242"/>
      <c r="NPN79" s="242"/>
      <c r="NPO79" s="242"/>
      <c r="NPP79" s="242"/>
      <c r="NPQ79" s="242"/>
      <c r="NPR79" s="242"/>
      <c r="NPS79" s="242"/>
      <c r="NPT79" s="242"/>
      <c r="NPU79" s="242"/>
      <c r="NPV79" s="242"/>
      <c r="NPW79" s="242"/>
      <c r="NPX79" s="242"/>
      <c r="NPY79" s="242"/>
      <c r="NPZ79" s="242"/>
      <c r="NQA79" s="242"/>
      <c r="NQB79" s="242"/>
      <c r="NQC79" s="242"/>
      <c r="NQD79" s="242"/>
      <c r="NQE79" s="242"/>
      <c r="NQF79" s="242"/>
      <c r="NQG79" s="242"/>
      <c r="NQH79" s="242"/>
      <c r="NQI79" s="242"/>
      <c r="NQJ79" s="242"/>
      <c r="NQK79" s="242"/>
      <c r="NQL79" s="242"/>
      <c r="NQM79" s="242"/>
      <c r="NQN79" s="242"/>
      <c r="NQO79" s="242"/>
      <c r="NQP79" s="242"/>
      <c r="NQQ79" s="242"/>
      <c r="NQR79" s="242"/>
      <c r="NQS79" s="242"/>
      <c r="NQT79" s="242"/>
      <c r="NQU79" s="242"/>
      <c r="NQV79" s="242"/>
      <c r="NQW79" s="242"/>
      <c r="NQX79" s="242"/>
      <c r="NQY79" s="242"/>
      <c r="NQZ79" s="242"/>
      <c r="NRA79" s="242"/>
      <c r="NRB79" s="242"/>
      <c r="NRC79" s="242"/>
      <c r="NRD79" s="242"/>
      <c r="NRE79" s="242"/>
      <c r="NRF79" s="242"/>
      <c r="NRG79" s="242"/>
      <c r="NRH79" s="242"/>
      <c r="NRI79" s="242"/>
      <c r="NRJ79" s="242"/>
      <c r="NRK79" s="242"/>
      <c r="NRL79" s="242"/>
      <c r="NRM79" s="242"/>
      <c r="NRN79" s="242"/>
      <c r="NRO79" s="242"/>
      <c r="NRP79" s="242"/>
      <c r="NRQ79" s="242"/>
      <c r="NRR79" s="242"/>
      <c r="NRS79" s="242"/>
      <c r="NRT79" s="242"/>
      <c r="NRU79" s="242"/>
      <c r="NRV79" s="242"/>
      <c r="NRW79" s="242"/>
      <c r="NRX79" s="242"/>
      <c r="NRY79" s="242"/>
      <c r="NRZ79" s="242"/>
      <c r="NSA79" s="242"/>
      <c r="NSB79" s="242"/>
      <c r="NSC79" s="242"/>
      <c r="NSD79" s="242"/>
      <c r="NSE79" s="242"/>
      <c r="NSF79" s="242"/>
      <c r="NSG79" s="242"/>
      <c r="NSH79" s="242"/>
      <c r="NSI79" s="242"/>
      <c r="NSJ79" s="242"/>
      <c r="NSK79" s="242"/>
      <c r="NSL79" s="242"/>
      <c r="NSM79" s="242"/>
      <c r="NSN79" s="242"/>
      <c r="NSO79" s="242"/>
      <c r="NSP79" s="242"/>
      <c r="NSQ79" s="242"/>
      <c r="NSR79" s="242"/>
      <c r="NSS79" s="242"/>
      <c r="NST79" s="242"/>
      <c r="NSU79" s="242"/>
      <c r="NSV79" s="242"/>
      <c r="NSW79" s="242"/>
      <c r="NSX79" s="242"/>
      <c r="NSY79" s="242"/>
      <c r="NSZ79" s="242"/>
      <c r="NTA79" s="242"/>
      <c r="NTB79" s="242"/>
      <c r="NTC79" s="242"/>
      <c r="NTD79" s="242"/>
      <c r="NTE79" s="242"/>
      <c r="NTF79" s="242"/>
      <c r="NTG79" s="242"/>
      <c r="NTH79" s="242"/>
      <c r="NTI79" s="242"/>
      <c r="NTJ79" s="242"/>
      <c r="NTK79" s="242"/>
      <c r="NTL79" s="242"/>
      <c r="NTM79" s="242"/>
      <c r="NTN79" s="242"/>
      <c r="NTO79" s="242"/>
      <c r="NTP79" s="242"/>
      <c r="NTQ79" s="242"/>
      <c r="NTR79" s="242"/>
      <c r="NTS79" s="242"/>
      <c r="NTT79" s="242"/>
      <c r="NTU79" s="242"/>
      <c r="NTV79" s="242"/>
      <c r="NTW79" s="242"/>
      <c r="NTX79" s="242"/>
      <c r="NTY79" s="242"/>
      <c r="NTZ79" s="242"/>
      <c r="NUA79" s="242"/>
      <c r="NUB79" s="242"/>
      <c r="NUC79" s="242"/>
      <c r="NUD79" s="242"/>
      <c r="NUE79" s="242"/>
      <c r="NUF79" s="242"/>
      <c r="NUG79" s="242"/>
      <c r="NUH79" s="242"/>
      <c r="NUI79" s="242"/>
      <c r="NUJ79" s="242"/>
      <c r="NUK79" s="242"/>
      <c r="NUL79" s="242"/>
      <c r="NUM79" s="242"/>
      <c r="NUN79" s="242"/>
      <c r="NUO79" s="242"/>
      <c r="NUP79" s="242"/>
      <c r="NUQ79" s="242"/>
      <c r="NUR79" s="242"/>
      <c r="NUS79" s="242"/>
      <c r="NUT79" s="242"/>
      <c r="NUU79" s="242"/>
      <c r="NUV79" s="242"/>
      <c r="NUW79" s="242"/>
      <c r="NUX79" s="242"/>
      <c r="NUY79" s="242"/>
      <c r="NUZ79" s="242"/>
      <c r="NVA79" s="242"/>
      <c r="NVB79" s="242"/>
      <c r="NVC79" s="242"/>
      <c r="NVD79" s="242"/>
      <c r="NVE79" s="242"/>
      <c r="NVF79" s="242"/>
      <c r="NVG79" s="242"/>
      <c r="NVH79" s="242"/>
      <c r="NVI79" s="242"/>
      <c r="NVJ79" s="242"/>
      <c r="NVK79" s="242"/>
      <c r="NVL79" s="242"/>
      <c r="NVM79" s="242"/>
      <c r="NVN79" s="242"/>
      <c r="NVO79" s="242"/>
      <c r="NVP79" s="242"/>
      <c r="NVQ79" s="242"/>
      <c r="NVR79" s="242"/>
      <c r="NVS79" s="242"/>
      <c r="NVT79" s="242"/>
      <c r="NVU79" s="242"/>
      <c r="NVV79" s="242"/>
      <c r="NVW79" s="242"/>
      <c r="NVX79" s="242"/>
      <c r="NVY79" s="242"/>
      <c r="NVZ79" s="242"/>
      <c r="NWA79" s="242"/>
      <c r="NWB79" s="242"/>
      <c r="NWC79" s="242"/>
      <c r="NWD79" s="242"/>
      <c r="NWE79" s="242"/>
      <c r="NWF79" s="242"/>
      <c r="NWG79" s="242"/>
      <c r="NWH79" s="242"/>
      <c r="NWI79" s="242"/>
      <c r="NWJ79" s="242"/>
      <c r="NWK79" s="242"/>
      <c r="NWL79" s="242"/>
      <c r="NWM79" s="242"/>
      <c r="NWN79" s="242"/>
      <c r="NWO79" s="242"/>
      <c r="NWP79" s="242"/>
      <c r="NWQ79" s="242"/>
      <c r="NWR79" s="242"/>
      <c r="NWS79" s="242"/>
      <c r="NWT79" s="242"/>
      <c r="NWU79" s="242"/>
      <c r="NWV79" s="242"/>
      <c r="NWW79" s="242"/>
      <c r="NWX79" s="242"/>
      <c r="NWY79" s="242"/>
      <c r="NWZ79" s="242"/>
      <c r="NXA79" s="242"/>
      <c r="NXB79" s="242"/>
      <c r="NXC79" s="242"/>
      <c r="NXD79" s="242"/>
      <c r="NXE79" s="242"/>
      <c r="NXF79" s="242"/>
      <c r="NXG79" s="242"/>
      <c r="NXH79" s="242"/>
      <c r="NXI79" s="242"/>
      <c r="NXJ79" s="242"/>
      <c r="NXK79" s="242"/>
      <c r="NXL79" s="242"/>
      <c r="NXM79" s="242"/>
      <c r="NXN79" s="242"/>
      <c r="NXO79" s="242"/>
      <c r="NXP79" s="242"/>
      <c r="NXQ79" s="242"/>
      <c r="NXR79" s="242"/>
      <c r="NXS79" s="242"/>
      <c r="NXT79" s="242"/>
      <c r="NXU79" s="242"/>
      <c r="NXV79" s="242"/>
      <c r="NXW79" s="242"/>
      <c r="NXX79" s="242"/>
      <c r="NXY79" s="242"/>
      <c r="NXZ79" s="242"/>
      <c r="NYA79" s="242"/>
      <c r="NYB79" s="242"/>
      <c r="NYC79" s="242"/>
      <c r="NYD79" s="242"/>
      <c r="NYE79" s="242"/>
      <c r="NYF79" s="242"/>
      <c r="NYG79" s="242"/>
      <c r="NYH79" s="242"/>
      <c r="NYI79" s="242"/>
      <c r="NYJ79" s="242"/>
      <c r="NYK79" s="242"/>
      <c r="NYL79" s="242"/>
      <c r="NYM79" s="242"/>
      <c r="NYN79" s="242"/>
      <c r="NYO79" s="242"/>
      <c r="NYP79" s="242"/>
      <c r="NYQ79" s="242"/>
      <c r="NYR79" s="242"/>
      <c r="NYS79" s="242"/>
      <c r="NYT79" s="242"/>
      <c r="NYU79" s="242"/>
      <c r="NYV79" s="242"/>
      <c r="NYW79" s="242"/>
      <c r="NYX79" s="242"/>
      <c r="NYY79" s="242"/>
      <c r="NYZ79" s="242"/>
      <c r="NZA79" s="242"/>
      <c r="NZB79" s="242"/>
      <c r="NZC79" s="242"/>
      <c r="NZD79" s="242"/>
      <c r="NZE79" s="242"/>
      <c r="NZF79" s="242"/>
      <c r="NZG79" s="242"/>
      <c r="NZH79" s="242"/>
      <c r="NZI79" s="242"/>
      <c r="NZJ79" s="242"/>
      <c r="NZK79" s="242"/>
      <c r="NZL79" s="242"/>
      <c r="NZM79" s="242"/>
      <c r="NZN79" s="242"/>
      <c r="NZO79" s="242"/>
      <c r="NZP79" s="242"/>
      <c r="NZQ79" s="242"/>
      <c r="NZR79" s="242"/>
      <c r="NZS79" s="242"/>
      <c r="NZT79" s="242"/>
      <c r="NZU79" s="242"/>
      <c r="NZV79" s="242"/>
      <c r="NZW79" s="242"/>
      <c r="NZX79" s="242"/>
      <c r="NZY79" s="242"/>
      <c r="NZZ79" s="242"/>
      <c r="OAA79" s="242"/>
      <c r="OAB79" s="242"/>
      <c r="OAC79" s="242"/>
      <c r="OAD79" s="242"/>
      <c r="OAE79" s="242"/>
      <c r="OAF79" s="242"/>
      <c r="OAG79" s="242"/>
      <c r="OAH79" s="242"/>
      <c r="OAI79" s="242"/>
      <c r="OAJ79" s="242"/>
      <c r="OAK79" s="242"/>
      <c r="OAL79" s="242"/>
      <c r="OAM79" s="242"/>
      <c r="OAN79" s="242"/>
      <c r="OAO79" s="242"/>
      <c r="OAP79" s="242"/>
      <c r="OAQ79" s="242"/>
      <c r="OAR79" s="242"/>
      <c r="OAS79" s="242"/>
      <c r="OAT79" s="242"/>
      <c r="OAU79" s="242"/>
      <c r="OAV79" s="242"/>
      <c r="OAW79" s="242"/>
      <c r="OAX79" s="242"/>
      <c r="OAY79" s="242"/>
      <c r="OAZ79" s="242"/>
      <c r="OBA79" s="242"/>
      <c r="OBB79" s="242"/>
      <c r="OBC79" s="242"/>
      <c r="OBD79" s="242"/>
      <c r="OBE79" s="242"/>
      <c r="OBF79" s="242"/>
      <c r="OBG79" s="242"/>
      <c r="OBH79" s="242"/>
      <c r="OBI79" s="242"/>
      <c r="OBJ79" s="242"/>
      <c r="OBK79" s="242"/>
      <c r="OBL79" s="242"/>
      <c r="OBM79" s="242"/>
      <c r="OBN79" s="242"/>
      <c r="OBO79" s="242"/>
      <c r="OBP79" s="242"/>
      <c r="OBQ79" s="242"/>
      <c r="OBR79" s="242"/>
      <c r="OBS79" s="242"/>
      <c r="OBT79" s="242"/>
      <c r="OBU79" s="242"/>
      <c r="OBV79" s="242"/>
      <c r="OBW79" s="242"/>
      <c r="OBX79" s="242"/>
      <c r="OBY79" s="242"/>
      <c r="OBZ79" s="242"/>
      <c r="OCA79" s="242"/>
      <c r="OCB79" s="242"/>
      <c r="OCC79" s="242"/>
      <c r="OCD79" s="242"/>
      <c r="OCE79" s="242"/>
      <c r="OCF79" s="242"/>
      <c r="OCG79" s="242"/>
      <c r="OCH79" s="242"/>
      <c r="OCI79" s="242"/>
      <c r="OCJ79" s="242"/>
      <c r="OCK79" s="242"/>
      <c r="OCL79" s="242"/>
      <c r="OCM79" s="242"/>
      <c r="OCN79" s="242"/>
      <c r="OCO79" s="242"/>
      <c r="OCP79" s="242"/>
      <c r="OCQ79" s="242"/>
      <c r="OCR79" s="242"/>
      <c r="OCS79" s="242"/>
      <c r="OCT79" s="242"/>
      <c r="OCU79" s="242"/>
      <c r="OCV79" s="242"/>
      <c r="OCW79" s="242"/>
      <c r="OCX79" s="242"/>
      <c r="OCY79" s="242"/>
      <c r="OCZ79" s="242"/>
      <c r="ODA79" s="242"/>
      <c r="ODB79" s="242"/>
      <c r="ODC79" s="242"/>
      <c r="ODD79" s="242"/>
      <c r="ODE79" s="242"/>
      <c r="ODF79" s="242"/>
      <c r="ODG79" s="242"/>
      <c r="ODH79" s="242"/>
      <c r="ODI79" s="242"/>
      <c r="ODJ79" s="242"/>
      <c r="ODK79" s="242"/>
      <c r="ODL79" s="242"/>
      <c r="ODM79" s="242"/>
      <c r="ODN79" s="242"/>
      <c r="ODO79" s="242"/>
      <c r="ODP79" s="242"/>
      <c r="ODQ79" s="242"/>
      <c r="ODR79" s="242"/>
      <c r="ODS79" s="242"/>
      <c r="ODT79" s="242"/>
      <c r="ODU79" s="242"/>
      <c r="ODV79" s="242"/>
      <c r="ODW79" s="242"/>
      <c r="ODX79" s="242"/>
      <c r="ODY79" s="242"/>
      <c r="ODZ79" s="242"/>
      <c r="OEA79" s="242"/>
      <c r="OEB79" s="242"/>
      <c r="OEC79" s="242"/>
      <c r="OED79" s="242"/>
      <c r="OEE79" s="242"/>
      <c r="OEF79" s="242"/>
      <c r="OEG79" s="242"/>
      <c r="OEH79" s="242"/>
      <c r="OEI79" s="242"/>
      <c r="OEJ79" s="242"/>
      <c r="OEK79" s="242"/>
      <c r="OEL79" s="242"/>
      <c r="OEM79" s="242"/>
      <c r="OEN79" s="242"/>
      <c r="OEO79" s="242"/>
      <c r="OEP79" s="242"/>
      <c r="OEQ79" s="242"/>
      <c r="OER79" s="242"/>
      <c r="OES79" s="242"/>
      <c r="OET79" s="242"/>
      <c r="OEU79" s="242"/>
      <c r="OEV79" s="242"/>
      <c r="OEW79" s="242"/>
      <c r="OEX79" s="242"/>
      <c r="OEY79" s="242"/>
      <c r="OEZ79" s="242"/>
      <c r="OFA79" s="242"/>
      <c r="OFB79" s="242"/>
      <c r="OFC79" s="242"/>
      <c r="OFD79" s="242"/>
      <c r="OFE79" s="242"/>
      <c r="OFF79" s="242"/>
      <c r="OFG79" s="242"/>
      <c r="OFH79" s="242"/>
      <c r="OFI79" s="242"/>
      <c r="OFJ79" s="242"/>
      <c r="OFK79" s="242"/>
      <c r="OFL79" s="242"/>
      <c r="OFM79" s="242"/>
      <c r="OFN79" s="242"/>
      <c r="OFO79" s="242"/>
      <c r="OFP79" s="242"/>
      <c r="OFQ79" s="242"/>
      <c r="OFR79" s="242"/>
      <c r="OFS79" s="242"/>
      <c r="OFT79" s="242"/>
      <c r="OFU79" s="242"/>
      <c r="OFV79" s="242"/>
      <c r="OFW79" s="242"/>
      <c r="OFX79" s="242"/>
      <c r="OFY79" s="242"/>
      <c r="OFZ79" s="242"/>
      <c r="OGA79" s="242"/>
      <c r="OGB79" s="242"/>
      <c r="OGC79" s="242"/>
      <c r="OGD79" s="242"/>
      <c r="OGE79" s="242"/>
      <c r="OGF79" s="242"/>
      <c r="OGG79" s="242"/>
      <c r="OGH79" s="242"/>
      <c r="OGI79" s="242"/>
      <c r="OGJ79" s="242"/>
      <c r="OGK79" s="242"/>
      <c r="OGL79" s="242"/>
      <c r="OGM79" s="242"/>
      <c r="OGN79" s="242"/>
      <c r="OGO79" s="242"/>
      <c r="OGP79" s="242"/>
      <c r="OGQ79" s="242"/>
      <c r="OGR79" s="242"/>
      <c r="OGS79" s="242"/>
      <c r="OGT79" s="242"/>
      <c r="OGU79" s="242"/>
      <c r="OGV79" s="242"/>
      <c r="OGW79" s="242"/>
      <c r="OGX79" s="242"/>
      <c r="OGY79" s="242"/>
      <c r="OGZ79" s="242"/>
      <c r="OHA79" s="242"/>
      <c r="OHB79" s="242"/>
      <c r="OHC79" s="242"/>
      <c r="OHD79" s="242"/>
      <c r="OHE79" s="242"/>
      <c r="OHF79" s="242"/>
      <c r="OHG79" s="242"/>
      <c r="OHH79" s="242"/>
      <c r="OHI79" s="242"/>
      <c r="OHJ79" s="242"/>
      <c r="OHK79" s="242"/>
      <c r="OHL79" s="242"/>
      <c r="OHM79" s="242"/>
      <c r="OHN79" s="242"/>
      <c r="OHO79" s="242"/>
      <c r="OHP79" s="242"/>
      <c r="OHQ79" s="242"/>
      <c r="OHR79" s="242"/>
      <c r="OHS79" s="242"/>
      <c r="OHT79" s="242"/>
      <c r="OHU79" s="242"/>
      <c r="OHV79" s="242"/>
      <c r="OHW79" s="242"/>
      <c r="OHX79" s="242"/>
      <c r="OHY79" s="242"/>
      <c r="OHZ79" s="242"/>
      <c r="OIA79" s="242"/>
      <c r="OIB79" s="242"/>
      <c r="OIC79" s="242"/>
      <c r="OID79" s="242"/>
      <c r="OIE79" s="242"/>
      <c r="OIF79" s="242"/>
      <c r="OIG79" s="242"/>
      <c r="OIH79" s="242"/>
      <c r="OII79" s="242"/>
      <c r="OIJ79" s="242"/>
      <c r="OIK79" s="242"/>
      <c r="OIL79" s="242"/>
      <c r="OIM79" s="242"/>
      <c r="OIN79" s="242"/>
      <c r="OIO79" s="242"/>
      <c r="OIP79" s="242"/>
      <c r="OIQ79" s="242"/>
      <c r="OIR79" s="242"/>
      <c r="OIS79" s="242"/>
      <c r="OIT79" s="242"/>
      <c r="OIU79" s="242"/>
      <c r="OIV79" s="242"/>
      <c r="OIW79" s="242"/>
      <c r="OIX79" s="242"/>
      <c r="OIY79" s="242"/>
      <c r="OIZ79" s="242"/>
      <c r="OJA79" s="242"/>
      <c r="OJB79" s="242"/>
      <c r="OJC79" s="242"/>
      <c r="OJD79" s="242"/>
      <c r="OJE79" s="242"/>
      <c r="OJF79" s="242"/>
      <c r="OJG79" s="242"/>
      <c r="OJH79" s="242"/>
      <c r="OJI79" s="242"/>
      <c r="OJJ79" s="242"/>
      <c r="OJK79" s="242"/>
      <c r="OJL79" s="242"/>
      <c r="OJM79" s="242"/>
      <c r="OJN79" s="242"/>
      <c r="OJO79" s="242"/>
      <c r="OJP79" s="242"/>
      <c r="OJQ79" s="242"/>
      <c r="OJR79" s="242"/>
      <c r="OJS79" s="242"/>
      <c r="OJT79" s="242"/>
      <c r="OJU79" s="242"/>
      <c r="OJV79" s="242"/>
      <c r="OJW79" s="242"/>
      <c r="OJX79" s="242"/>
      <c r="OJY79" s="242"/>
      <c r="OJZ79" s="242"/>
      <c r="OKA79" s="242"/>
      <c r="OKB79" s="242"/>
      <c r="OKC79" s="242"/>
      <c r="OKD79" s="242"/>
      <c r="OKE79" s="242"/>
      <c r="OKF79" s="242"/>
      <c r="OKG79" s="242"/>
      <c r="OKH79" s="242"/>
      <c r="OKI79" s="242"/>
      <c r="OKJ79" s="242"/>
      <c r="OKK79" s="242"/>
      <c r="OKL79" s="242"/>
      <c r="OKM79" s="242"/>
      <c r="OKN79" s="242"/>
      <c r="OKO79" s="242"/>
      <c r="OKP79" s="242"/>
      <c r="OKQ79" s="242"/>
      <c r="OKR79" s="242"/>
      <c r="OKS79" s="242"/>
      <c r="OKT79" s="242"/>
      <c r="OKU79" s="242"/>
      <c r="OKV79" s="242"/>
      <c r="OKW79" s="242"/>
      <c r="OKX79" s="242"/>
      <c r="OKY79" s="242"/>
      <c r="OKZ79" s="242"/>
      <c r="OLA79" s="242"/>
      <c r="OLB79" s="242"/>
      <c r="OLC79" s="242"/>
      <c r="OLD79" s="242"/>
      <c r="OLE79" s="242"/>
      <c r="OLF79" s="242"/>
      <c r="OLG79" s="242"/>
      <c r="OLH79" s="242"/>
      <c r="OLI79" s="242"/>
      <c r="OLJ79" s="242"/>
      <c r="OLK79" s="242"/>
      <c r="OLL79" s="242"/>
      <c r="OLM79" s="242"/>
      <c r="OLN79" s="242"/>
      <c r="OLO79" s="242"/>
      <c r="OLP79" s="242"/>
      <c r="OLQ79" s="242"/>
      <c r="OLR79" s="242"/>
      <c r="OLS79" s="242"/>
      <c r="OLT79" s="242"/>
      <c r="OLU79" s="242"/>
      <c r="OLV79" s="242"/>
      <c r="OLW79" s="242"/>
      <c r="OLX79" s="242"/>
      <c r="OLY79" s="242"/>
      <c r="OLZ79" s="242"/>
      <c r="OMA79" s="242"/>
      <c r="OMB79" s="242"/>
      <c r="OMC79" s="242"/>
      <c r="OMD79" s="242"/>
      <c r="OME79" s="242"/>
      <c r="OMF79" s="242"/>
      <c r="OMG79" s="242"/>
      <c r="OMH79" s="242"/>
      <c r="OMI79" s="242"/>
      <c r="OMJ79" s="242"/>
      <c r="OMK79" s="242"/>
      <c r="OML79" s="242"/>
      <c r="OMM79" s="242"/>
      <c r="OMN79" s="242"/>
      <c r="OMO79" s="242"/>
      <c r="OMP79" s="242"/>
      <c r="OMQ79" s="242"/>
      <c r="OMR79" s="242"/>
      <c r="OMS79" s="242"/>
      <c r="OMT79" s="242"/>
      <c r="OMU79" s="242"/>
      <c r="OMV79" s="242"/>
      <c r="OMW79" s="242"/>
      <c r="OMX79" s="242"/>
      <c r="OMY79" s="242"/>
      <c r="OMZ79" s="242"/>
      <c r="ONA79" s="242"/>
      <c r="ONB79" s="242"/>
      <c r="ONC79" s="242"/>
      <c r="OND79" s="242"/>
      <c r="ONE79" s="242"/>
      <c r="ONF79" s="242"/>
      <c r="ONG79" s="242"/>
      <c r="ONH79" s="242"/>
      <c r="ONI79" s="242"/>
      <c r="ONJ79" s="242"/>
      <c r="ONK79" s="242"/>
      <c r="ONL79" s="242"/>
      <c r="ONM79" s="242"/>
      <c r="ONN79" s="242"/>
      <c r="ONO79" s="242"/>
      <c r="ONP79" s="242"/>
      <c r="ONQ79" s="242"/>
      <c r="ONR79" s="242"/>
      <c r="ONS79" s="242"/>
      <c r="ONT79" s="242"/>
      <c r="ONU79" s="242"/>
      <c r="ONV79" s="242"/>
      <c r="ONW79" s="242"/>
      <c r="ONX79" s="242"/>
      <c r="ONY79" s="242"/>
      <c r="ONZ79" s="242"/>
      <c r="OOA79" s="242"/>
      <c r="OOB79" s="242"/>
      <c r="OOC79" s="242"/>
      <c r="OOD79" s="242"/>
      <c r="OOE79" s="242"/>
      <c r="OOF79" s="242"/>
      <c r="OOG79" s="242"/>
      <c r="OOH79" s="242"/>
      <c r="OOI79" s="242"/>
      <c r="OOJ79" s="242"/>
      <c r="OOK79" s="242"/>
      <c r="OOL79" s="242"/>
      <c r="OOM79" s="242"/>
      <c r="OON79" s="242"/>
      <c r="OOO79" s="242"/>
      <c r="OOP79" s="242"/>
      <c r="OOQ79" s="242"/>
      <c r="OOR79" s="242"/>
      <c r="OOS79" s="242"/>
      <c r="OOT79" s="242"/>
      <c r="OOU79" s="242"/>
      <c r="OOV79" s="242"/>
      <c r="OOW79" s="242"/>
      <c r="OOX79" s="242"/>
      <c r="OOY79" s="242"/>
      <c r="OOZ79" s="242"/>
      <c r="OPA79" s="242"/>
      <c r="OPB79" s="242"/>
      <c r="OPC79" s="242"/>
      <c r="OPD79" s="242"/>
      <c r="OPE79" s="242"/>
      <c r="OPF79" s="242"/>
      <c r="OPG79" s="242"/>
      <c r="OPH79" s="242"/>
      <c r="OPI79" s="242"/>
      <c r="OPJ79" s="242"/>
      <c r="OPK79" s="242"/>
      <c r="OPL79" s="242"/>
      <c r="OPM79" s="242"/>
      <c r="OPN79" s="242"/>
      <c r="OPO79" s="242"/>
      <c r="OPP79" s="242"/>
      <c r="OPQ79" s="242"/>
      <c r="OPR79" s="242"/>
      <c r="OPS79" s="242"/>
      <c r="OPT79" s="242"/>
      <c r="OPU79" s="242"/>
      <c r="OPV79" s="242"/>
      <c r="OPW79" s="242"/>
      <c r="OPX79" s="242"/>
      <c r="OPY79" s="242"/>
      <c r="OPZ79" s="242"/>
      <c r="OQA79" s="242"/>
      <c r="OQB79" s="242"/>
      <c r="OQC79" s="242"/>
      <c r="OQD79" s="242"/>
      <c r="OQE79" s="242"/>
      <c r="OQF79" s="242"/>
      <c r="OQG79" s="242"/>
      <c r="OQH79" s="242"/>
      <c r="OQI79" s="242"/>
      <c r="OQJ79" s="242"/>
      <c r="OQK79" s="242"/>
      <c r="OQL79" s="242"/>
      <c r="OQM79" s="242"/>
      <c r="OQN79" s="242"/>
      <c r="OQO79" s="242"/>
      <c r="OQP79" s="242"/>
      <c r="OQQ79" s="242"/>
      <c r="OQR79" s="242"/>
      <c r="OQS79" s="242"/>
      <c r="OQT79" s="242"/>
      <c r="OQU79" s="242"/>
      <c r="OQV79" s="242"/>
      <c r="OQW79" s="242"/>
      <c r="OQX79" s="242"/>
      <c r="OQY79" s="242"/>
      <c r="OQZ79" s="242"/>
      <c r="ORA79" s="242"/>
      <c r="ORB79" s="242"/>
      <c r="ORC79" s="242"/>
      <c r="ORD79" s="242"/>
      <c r="ORE79" s="242"/>
      <c r="ORF79" s="242"/>
      <c r="ORG79" s="242"/>
      <c r="ORH79" s="242"/>
      <c r="ORI79" s="242"/>
      <c r="ORJ79" s="242"/>
      <c r="ORK79" s="242"/>
      <c r="ORL79" s="242"/>
      <c r="ORM79" s="242"/>
      <c r="ORN79" s="242"/>
      <c r="ORO79" s="242"/>
      <c r="ORP79" s="242"/>
      <c r="ORQ79" s="242"/>
      <c r="ORR79" s="242"/>
      <c r="ORS79" s="242"/>
      <c r="ORT79" s="242"/>
      <c r="ORU79" s="242"/>
      <c r="ORV79" s="242"/>
      <c r="ORW79" s="242"/>
      <c r="ORX79" s="242"/>
      <c r="ORY79" s="242"/>
      <c r="ORZ79" s="242"/>
      <c r="OSA79" s="242"/>
      <c r="OSB79" s="242"/>
      <c r="OSC79" s="242"/>
      <c r="OSD79" s="242"/>
      <c r="OSE79" s="242"/>
      <c r="OSF79" s="242"/>
      <c r="OSG79" s="242"/>
      <c r="OSH79" s="242"/>
      <c r="OSI79" s="242"/>
      <c r="OSJ79" s="242"/>
      <c r="OSK79" s="242"/>
      <c r="OSL79" s="242"/>
      <c r="OSM79" s="242"/>
      <c r="OSN79" s="242"/>
      <c r="OSO79" s="242"/>
      <c r="OSP79" s="242"/>
      <c r="OSQ79" s="242"/>
      <c r="OSR79" s="242"/>
      <c r="OSS79" s="242"/>
      <c r="OST79" s="242"/>
      <c r="OSU79" s="242"/>
      <c r="OSV79" s="242"/>
      <c r="OSW79" s="242"/>
      <c r="OSX79" s="242"/>
      <c r="OSY79" s="242"/>
      <c r="OSZ79" s="242"/>
      <c r="OTA79" s="242"/>
      <c r="OTB79" s="242"/>
      <c r="OTC79" s="242"/>
      <c r="OTD79" s="242"/>
      <c r="OTE79" s="242"/>
      <c r="OTF79" s="242"/>
      <c r="OTG79" s="242"/>
      <c r="OTH79" s="242"/>
      <c r="OTI79" s="242"/>
      <c r="OTJ79" s="242"/>
      <c r="OTK79" s="242"/>
      <c r="OTL79" s="242"/>
      <c r="OTM79" s="242"/>
      <c r="OTN79" s="242"/>
      <c r="OTO79" s="242"/>
      <c r="OTP79" s="242"/>
      <c r="OTQ79" s="242"/>
      <c r="OTR79" s="242"/>
      <c r="OTS79" s="242"/>
      <c r="OTT79" s="242"/>
      <c r="OTU79" s="242"/>
      <c r="OTV79" s="242"/>
      <c r="OTW79" s="242"/>
      <c r="OTX79" s="242"/>
      <c r="OTY79" s="242"/>
      <c r="OTZ79" s="242"/>
      <c r="OUA79" s="242"/>
      <c r="OUB79" s="242"/>
      <c r="OUC79" s="242"/>
      <c r="OUD79" s="242"/>
      <c r="OUE79" s="242"/>
      <c r="OUF79" s="242"/>
      <c r="OUG79" s="242"/>
      <c r="OUH79" s="242"/>
      <c r="OUI79" s="242"/>
      <c r="OUJ79" s="242"/>
      <c r="OUK79" s="242"/>
      <c r="OUL79" s="242"/>
      <c r="OUM79" s="242"/>
      <c r="OUN79" s="242"/>
      <c r="OUO79" s="242"/>
      <c r="OUP79" s="242"/>
      <c r="OUQ79" s="242"/>
      <c r="OUR79" s="242"/>
      <c r="OUS79" s="242"/>
      <c r="OUT79" s="242"/>
      <c r="OUU79" s="242"/>
      <c r="OUV79" s="242"/>
      <c r="OUW79" s="242"/>
      <c r="OUX79" s="242"/>
      <c r="OUY79" s="242"/>
      <c r="OUZ79" s="242"/>
      <c r="OVA79" s="242"/>
      <c r="OVB79" s="242"/>
      <c r="OVC79" s="242"/>
      <c r="OVD79" s="242"/>
      <c r="OVE79" s="242"/>
      <c r="OVF79" s="242"/>
      <c r="OVG79" s="242"/>
      <c r="OVH79" s="242"/>
      <c r="OVI79" s="242"/>
      <c r="OVJ79" s="242"/>
      <c r="OVK79" s="242"/>
      <c r="OVL79" s="242"/>
      <c r="OVM79" s="242"/>
      <c r="OVN79" s="242"/>
      <c r="OVO79" s="242"/>
      <c r="OVP79" s="242"/>
      <c r="OVQ79" s="242"/>
      <c r="OVR79" s="242"/>
      <c r="OVS79" s="242"/>
      <c r="OVT79" s="242"/>
      <c r="OVU79" s="242"/>
      <c r="OVV79" s="242"/>
      <c r="OVW79" s="242"/>
      <c r="OVX79" s="242"/>
      <c r="OVY79" s="242"/>
      <c r="OVZ79" s="242"/>
      <c r="OWA79" s="242"/>
      <c r="OWB79" s="242"/>
      <c r="OWC79" s="242"/>
      <c r="OWD79" s="242"/>
      <c r="OWE79" s="242"/>
      <c r="OWF79" s="242"/>
      <c r="OWG79" s="242"/>
      <c r="OWH79" s="242"/>
      <c r="OWI79" s="242"/>
      <c r="OWJ79" s="242"/>
      <c r="OWK79" s="242"/>
      <c r="OWL79" s="242"/>
      <c r="OWM79" s="242"/>
      <c r="OWN79" s="242"/>
      <c r="OWO79" s="242"/>
      <c r="OWP79" s="242"/>
      <c r="OWQ79" s="242"/>
      <c r="OWR79" s="242"/>
      <c r="OWS79" s="242"/>
      <c r="OWT79" s="242"/>
      <c r="OWU79" s="242"/>
      <c r="OWV79" s="242"/>
      <c r="OWW79" s="242"/>
      <c r="OWX79" s="242"/>
      <c r="OWY79" s="242"/>
      <c r="OWZ79" s="242"/>
      <c r="OXA79" s="242"/>
      <c r="OXB79" s="242"/>
      <c r="OXC79" s="242"/>
      <c r="OXD79" s="242"/>
      <c r="OXE79" s="242"/>
      <c r="OXF79" s="242"/>
      <c r="OXG79" s="242"/>
      <c r="OXH79" s="242"/>
      <c r="OXI79" s="242"/>
      <c r="OXJ79" s="242"/>
      <c r="OXK79" s="242"/>
      <c r="OXL79" s="242"/>
      <c r="OXM79" s="242"/>
      <c r="OXN79" s="242"/>
      <c r="OXO79" s="242"/>
      <c r="OXP79" s="242"/>
      <c r="OXQ79" s="242"/>
      <c r="OXR79" s="242"/>
      <c r="OXS79" s="242"/>
      <c r="OXT79" s="242"/>
      <c r="OXU79" s="242"/>
      <c r="OXV79" s="242"/>
      <c r="OXW79" s="242"/>
      <c r="OXX79" s="242"/>
      <c r="OXY79" s="242"/>
      <c r="OXZ79" s="242"/>
      <c r="OYA79" s="242"/>
      <c r="OYB79" s="242"/>
      <c r="OYC79" s="242"/>
      <c r="OYD79" s="242"/>
      <c r="OYE79" s="242"/>
      <c r="OYF79" s="242"/>
      <c r="OYG79" s="242"/>
      <c r="OYH79" s="242"/>
      <c r="OYI79" s="242"/>
      <c r="OYJ79" s="242"/>
      <c r="OYK79" s="242"/>
      <c r="OYL79" s="242"/>
      <c r="OYM79" s="242"/>
      <c r="OYN79" s="242"/>
      <c r="OYO79" s="242"/>
      <c r="OYP79" s="242"/>
      <c r="OYQ79" s="242"/>
      <c r="OYR79" s="242"/>
      <c r="OYS79" s="242"/>
      <c r="OYT79" s="242"/>
      <c r="OYU79" s="242"/>
      <c r="OYV79" s="242"/>
      <c r="OYW79" s="242"/>
      <c r="OYX79" s="242"/>
      <c r="OYY79" s="242"/>
      <c r="OYZ79" s="242"/>
      <c r="OZA79" s="242"/>
      <c r="OZB79" s="242"/>
      <c r="OZC79" s="242"/>
      <c r="OZD79" s="242"/>
      <c r="OZE79" s="242"/>
      <c r="OZF79" s="242"/>
      <c r="OZG79" s="242"/>
      <c r="OZH79" s="242"/>
      <c r="OZI79" s="242"/>
      <c r="OZJ79" s="242"/>
      <c r="OZK79" s="242"/>
      <c r="OZL79" s="242"/>
      <c r="OZM79" s="242"/>
      <c r="OZN79" s="242"/>
      <c r="OZO79" s="242"/>
      <c r="OZP79" s="242"/>
      <c r="OZQ79" s="242"/>
      <c r="OZR79" s="242"/>
      <c r="OZS79" s="242"/>
      <c r="OZT79" s="242"/>
      <c r="OZU79" s="242"/>
      <c r="OZV79" s="242"/>
      <c r="OZW79" s="242"/>
      <c r="OZX79" s="242"/>
      <c r="OZY79" s="242"/>
      <c r="OZZ79" s="242"/>
      <c r="PAA79" s="242"/>
      <c r="PAB79" s="242"/>
      <c r="PAC79" s="242"/>
      <c r="PAD79" s="242"/>
      <c r="PAE79" s="242"/>
      <c r="PAF79" s="242"/>
      <c r="PAG79" s="242"/>
      <c r="PAH79" s="242"/>
      <c r="PAI79" s="242"/>
      <c r="PAJ79" s="242"/>
      <c r="PAK79" s="242"/>
      <c r="PAL79" s="242"/>
      <c r="PAM79" s="242"/>
      <c r="PAN79" s="242"/>
      <c r="PAO79" s="242"/>
      <c r="PAP79" s="242"/>
      <c r="PAQ79" s="242"/>
      <c r="PAR79" s="242"/>
      <c r="PAS79" s="242"/>
      <c r="PAT79" s="242"/>
      <c r="PAU79" s="242"/>
      <c r="PAV79" s="242"/>
      <c r="PAW79" s="242"/>
      <c r="PAX79" s="242"/>
      <c r="PAY79" s="242"/>
      <c r="PAZ79" s="242"/>
      <c r="PBA79" s="242"/>
      <c r="PBB79" s="242"/>
      <c r="PBC79" s="242"/>
      <c r="PBD79" s="242"/>
      <c r="PBE79" s="242"/>
      <c r="PBF79" s="242"/>
      <c r="PBG79" s="242"/>
      <c r="PBH79" s="242"/>
      <c r="PBI79" s="242"/>
      <c r="PBJ79" s="242"/>
      <c r="PBK79" s="242"/>
      <c r="PBL79" s="242"/>
      <c r="PBM79" s="242"/>
      <c r="PBN79" s="242"/>
      <c r="PBO79" s="242"/>
      <c r="PBP79" s="242"/>
      <c r="PBQ79" s="242"/>
      <c r="PBR79" s="242"/>
      <c r="PBS79" s="242"/>
      <c r="PBT79" s="242"/>
      <c r="PBU79" s="242"/>
      <c r="PBV79" s="242"/>
      <c r="PBW79" s="242"/>
      <c r="PBX79" s="242"/>
      <c r="PBY79" s="242"/>
      <c r="PBZ79" s="242"/>
      <c r="PCA79" s="242"/>
      <c r="PCB79" s="242"/>
      <c r="PCC79" s="242"/>
      <c r="PCD79" s="242"/>
      <c r="PCE79" s="242"/>
      <c r="PCF79" s="242"/>
      <c r="PCG79" s="242"/>
      <c r="PCH79" s="242"/>
      <c r="PCI79" s="242"/>
      <c r="PCJ79" s="242"/>
      <c r="PCK79" s="242"/>
      <c r="PCL79" s="242"/>
      <c r="PCM79" s="242"/>
      <c r="PCN79" s="242"/>
      <c r="PCO79" s="242"/>
      <c r="PCP79" s="242"/>
      <c r="PCQ79" s="242"/>
      <c r="PCR79" s="242"/>
      <c r="PCS79" s="242"/>
      <c r="PCT79" s="242"/>
      <c r="PCU79" s="242"/>
      <c r="PCV79" s="242"/>
      <c r="PCW79" s="242"/>
      <c r="PCX79" s="242"/>
      <c r="PCY79" s="242"/>
      <c r="PCZ79" s="242"/>
      <c r="PDA79" s="242"/>
      <c r="PDB79" s="242"/>
      <c r="PDC79" s="242"/>
      <c r="PDD79" s="242"/>
      <c r="PDE79" s="242"/>
      <c r="PDF79" s="242"/>
      <c r="PDG79" s="242"/>
      <c r="PDH79" s="242"/>
      <c r="PDI79" s="242"/>
      <c r="PDJ79" s="242"/>
      <c r="PDK79" s="242"/>
      <c r="PDL79" s="242"/>
      <c r="PDM79" s="242"/>
      <c r="PDN79" s="242"/>
      <c r="PDO79" s="242"/>
      <c r="PDP79" s="242"/>
      <c r="PDQ79" s="242"/>
      <c r="PDR79" s="242"/>
      <c r="PDS79" s="242"/>
      <c r="PDT79" s="242"/>
      <c r="PDU79" s="242"/>
      <c r="PDV79" s="242"/>
      <c r="PDW79" s="242"/>
      <c r="PDX79" s="242"/>
      <c r="PDY79" s="242"/>
      <c r="PDZ79" s="242"/>
      <c r="PEA79" s="242"/>
      <c r="PEB79" s="242"/>
      <c r="PEC79" s="242"/>
      <c r="PED79" s="242"/>
      <c r="PEE79" s="242"/>
      <c r="PEF79" s="242"/>
      <c r="PEG79" s="242"/>
      <c r="PEH79" s="242"/>
      <c r="PEI79" s="242"/>
      <c r="PEJ79" s="242"/>
      <c r="PEK79" s="242"/>
      <c r="PEL79" s="242"/>
      <c r="PEM79" s="242"/>
      <c r="PEN79" s="242"/>
      <c r="PEO79" s="242"/>
      <c r="PEP79" s="242"/>
      <c r="PEQ79" s="242"/>
      <c r="PER79" s="242"/>
      <c r="PES79" s="242"/>
      <c r="PET79" s="242"/>
      <c r="PEU79" s="242"/>
      <c r="PEV79" s="242"/>
      <c r="PEW79" s="242"/>
      <c r="PEX79" s="242"/>
      <c r="PEY79" s="242"/>
      <c r="PEZ79" s="242"/>
      <c r="PFA79" s="242"/>
      <c r="PFB79" s="242"/>
      <c r="PFC79" s="242"/>
      <c r="PFD79" s="242"/>
      <c r="PFE79" s="242"/>
      <c r="PFF79" s="242"/>
      <c r="PFG79" s="242"/>
      <c r="PFH79" s="242"/>
      <c r="PFI79" s="242"/>
      <c r="PFJ79" s="242"/>
      <c r="PFK79" s="242"/>
      <c r="PFL79" s="242"/>
      <c r="PFM79" s="242"/>
      <c r="PFN79" s="242"/>
      <c r="PFO79" s="242"/>
      <c r="PFP79" s="242"/>
      <c r="PFQ79" s="242"/>
      <c r="PFR79" s="242"/>
      <c r="PFS79" s="242"/>
      <c r="PFT79" s="242"/>
      <c r="PFU79" s="242"/>
      <c r="PFV79" s="242"/>
      <c r="PFW79" s="242"/>
      <c r="PFX79" s="242"/>
      <c r="PFY79" s="242"/>
      <c r="PFZ79" s="242"/>
      <c r="PGA79" s="242"/>
      <c r="PGB79" s="242"/>
      <c r="PGC79" s="242"/>
      <c r="PGD79" s="242"/>
      <c r="PGE79" s="242"/>
      <c r="PGF79" s="242"/>
      <c r="PGG79" s="242"/>
      <c r="PGH79" s="242"/>
      <c r="PGI79" s="242"/>
      <c r="PGJ79" s="242"/>
      <c r="PGK79" s="242"/>
      <c r="PGL79" s="242"/>
      <c r="PGM79" s="242"/>
      <c r="PGN79" s="242"/>
      <c r="PGO79" s="242"/>
      <c r="PGP79" s="242"/>
      <c r="PGQ79" s="242"/>
      <c r="PGR79" s="242"/>
      <c r="PGS79" s="242"/>
      <c r="PGT79" s="242"/>
      <c r="PGU79" s="242"/>
      <c r="PGV79" s="242"/>
      <c r="PGW79" s="242"/>
      <c r="PGX79" s="242"/>
      <c r="PGY79" s="242"/>
      <c r="PGZ79" s="242"/>
      <c r="PHA79" s="242"/>
      <c r="PHB79" s="242"/>
      <c r="PHC79" s="242"/>
      <c r="PHD79" s="242"/>
      <c r="PHE79" s="242"/>
      <c r="PHF79" s="242"/>
      <c r="PHG79" s="242"/>
      <c r="PHH79" s="242"/>
      <c r="PHI79" s="242"/>
      <c r="PHJ79" s="242"/>
      <c r="PHK79" s="242"/>
      <c r="PHL79" s="242"/>
      <c r="PHM79" s="242"/>
      <c r="PHN79" s="242"/>
      <c r="PHO79" s="242"/>
      <c r="PHP79" s="242"/>
      <c r="PHQ79" s="242"/>
      <c r="PHR79" s="242"/>
      <c r="PHS79" s="242"/>
      <c r="PHT79" s="242"/>
      <c r="PHU79" s="242"/>
      <c r="PHV79" s="242"/>
      <c r="PHW79" s="242"/>
      <c r="PHX79" s="242"/>
      <c r="PHY79" s="242"/>
      <c r="PHZ79" s="242"/>
      <c r="PIA79" s="242"/>
      <c r="PIB79" s="242"/>
      <c r="PIC79" s="242"/>
      <c r="PID79" s="242"/>
      <c r="PIE79" s="242"/>
      <c r="PIF79" s="242"/>
      <c r="PIG79" s="242"/>
      <c r="PIH79" s="242"/>
      <c r="PII79" s="242"/>
      <c r="PIJ79" s="242"/>
      <c r="PIK79" s="242"/>
      <c r="PIL79" s="242"/>
      <c r="PIM79" s="242"/>
      <c r="PIN79" s="242"/>
      <c r="PIO79" s="242"/>
      <c r="PIP79" s="242"/>
      <c r="PIQ79" s="242"/>
      <c r="PIR79" s="242"/>
      <c r="PIS79" s="242"/>
      <c r="PIT79" s="242"/>
      <c r="PIU79" s="242"/>
      <c r="PIV79" s="242"/>
      <c r="PIW79" s="242"/>
      <c r="PIX79" s="242"/>
      <c r="PIY79" s="242"/>
      <c r="PIZ79" s="242"/>
      <c r="PJA79" s="242"/>
      <c r="PJB79" s="242"/>
      <c r="PJC79" s="242"/>
      <c r="PJD79" s="242"/>
      <c r="PJE79" s="242"/>
      <c r="PJF79" s="242"/>
      <c r="PJG79" s="242"/>
      <c r="PJH79" s="242"/>
      <c r="PJI79" s="242"/>
      <c r="PJJ79" s="242"/>
      <c r="PJK79" s="242"/>
      <c r="PJL79" s="242"/>
      <c r="PJM79" s="242"/>
      <c r="PJN79" s="242"/>
      <c r="PJO79" s="242"/>
      <c r="PJP79" s="242"/>
      <c r="PJQ79" s="242"/>
      <c r="PJR79" s="242"/>
      <c r="PJS79" s="242"/>
      <c r="PJT79" s="242"/>
      <c r="PJU79" s="242"/>
      <c r="PJV79" s="242"/>
      <c r="PJW79" s="242"/>
      <c r="PJX79" s="242"/>
      <c r="PJY79" s="242"/>
      <c r="PJZ79" s="242"/>
      <c r="PKA79" s="242"/>
      <c r="PKB79" s="242"/>
      <c r="PKC79" s="242"/>
      <c r="PKD79" s="242"/>
      <c r="PKE79" s="242"/>
      <c r="PKF79" s="242"/>
      <c r="PKG79" s="242"/>
      <c r="PKH79" s="242"/>
      <c r="PKI79" s="242"/>
      <c r="PKJ79" s="242"/>
      <c r="PKK79" s="242"/>
      <c r="PKL79" s="242"/>
      <c r="PKM79" s="242"/>
      <c r="PKN79" s="242"/>
      <c r="PKO79" s="242"/>
      <c r="PKP79" s="242"/>
      <c r="PKQ79" s="242"/>
      <c r="PKR79" s="242"/>
      <c r="PKS79" s="242"/>
      <c r="PKT79" s="242"/>
      <c r="PKU79" s="242"/>
      <c r="PKV79" s="242"/>
      <c r="PKW79" s="242"/>
      <c r="PKX79" s="242"/>
      <c r="PKY79" s="242"/>
      <c r="PKZ79" s="242"/>
      <c r="PLA79" s="242"/>
      <c r="PLB79" s="242"/>
      <c r="PLC79" s="242"/>
      <c r="PLD79" s="242"/>
      <c r="PLE79" s="242"/>
      <c r="PLF79" s="242"/>
      <c r="PLG79" s="242"/>
      <c r="PLH79" s="242"/>
      <c r="PLI79" s="242"/>
      <c r="PLJ79" s="242"/>
      <c r="PLK79" s="242"/>
      <c r="PLL79" s="242"/>
      <c r="PLM79" s="242"/>
      <c r="PLN79" s="242"/>
      <c r="PLO79" s="242"/>
      <c r="PLP79" s="242"/>
      <c r="PLQ79" s="242"/>
      <c r="PLR79" s="242"/>
      <c r="PLS79" s="242"/>
      <c r="PLT79" s="242"/>
      <c r="PLU79" s="242"/>
      <c r="PLV79" s="242"/>
      <c r="PLW79" s="242"/>
      <c r="PLX79" s="242"/>
      <c r="PLY79" s="242"/>
      <c r="PLZ79" s="242"/>
      <c r="PMA79" s="242"/>
      <c r="PMB79" s="242"/>
      <c r="PMC79" s="242"/>
      <c r="PMD79" s="242"/>
      <c r="PME79" s="242"/>
      <c r="PMF79" s="242"/>
      <c r="PMG79" s="242"/>
      <c r="PMH79" s="242"/>
      <c r="PMI79" s="242"/>
      <c r="PMJ79" s="242"/>
      <c r="PMK79" s="242"/>
      <c r="PML79" s="242"/>
      <c r="PMM79" s="242"/>
      <c r="PMN79" s="242"/>
      <c r="PMO79" s="242"/>
      <c r="PMP79" s="242"/>
      <c r="PMQ79" s="242"/>
      <c r="PMR79" s="242"/>
      <c r="PMS79" s="242"/>
      <c r="PMT79" s="242"/>
      <c r="PMU79" s="242"/>
      <c r="PMV79" s="242"/>
      <c r="PMW79" s="242"/>
      <c r="PMX79" s="242"/>
      <c r="PMY79" s="242"/>
      <c r="PMZ79" s="242"/>
      <c r="PNA79" s="242"/>
      <c r="PNB79" s="242"/>
      <c r="PNC79" s="242"/>
      <c r="PND79" s="242"/>
      <c r="PNE79" s="242"/>
      <c r="PNF79" s="242"/>
      <c r="PNG79" s="242"/>
      <c r="PNH79" s="242"/>
      <c r="PNI79" s="242"/>
      <c r="PNJ79" s="242"/>
      <c r="PNK79" s="242"/>
      <c r="PNL79" s="242"/>
      <c r="PNM79" s="242"/>
      <c r="PNN79" s="242"/>
      <c r="PNO79" s="242"/>
      <c r="PNP79" s="242"/>
      <c r="PNQ79" s="242"/>
      <c r="PNR79" s="242"/>
      <c r="PNS79" s="242"/>
      <c r="PNT79" s="242"/>
      <c r="PNU79" s="242"/>
      <c r="PNV79" s="242"/>
      <c r="PNW79" s="242"/>
      <c r="PNX79" s="242"/>
      <c r="PNY79" s="242"/>
      <c r="PNZ79" s="242"/>
      <c r="POA79" s="242"/>
      <c r="POB79" s="242"/>
      <c r="POC79" s="242"/>
      <c r="POD79" s="242"/>
      <c r="POE79" s="242"/>
      <c r="POF79" s="242"/>
      <c r="POG79" s="242"/>
      <c r="POH79" s="242"/>
      <c r="POI79" s="242"/>
      <c r="POJ79" s="242"/>
      <c r="POK79" s="242"/>
      <c r="POL79" s="242"/>
      <c r="POM79" s="242"/>
      <c r="PON79" s="242"/>
      <c r="POO79" s="242"/>
      <c r="POP79" s="242"/>
      <c r="POQ79" s="242"/>
      <c r="POR79" s="242"/>
      <c r="POS79" s="242"/>
      <c r="POT79" s="242"/>
      <c r="POU79" s="242"/>
      <c r="POV79" s="242"/>
      <c r="POW79" s="242"/>
      <c r="POX79" s="242"/>
      <c r="POY79" s="242"/>
      <c r="POZ79" s="242"/>
      <c r="PPA79" s="242"/>
      <c r="PPB79" s="242"/>
      <c r="PPC79" s="242"/>
      <c r="PPD79" s="242"/>
      <c r="PPE79" s="242"/>
      <c r="PPF79" s="242"/>
      <c r="PPG79" s="242"/>
      <c r="PPH79" s="242"/>
      <c r="PPI79" s="242"/>
      <c r="PPJ79" s="242"/>
      <c r="PPK79" s="242"/>
      <c r="PPL79" s="242"/>
      <c r="PPM79" s="242"/>
      <c r="PPN79" s="242"/>
      <c r="PPO79" s="242"/>
      <c r="PPP79" s="242"/>
      <c r="PPQ79" s="242"/>
      <c r="PPR79" s="242"/>
      <c r="PPS79" s="242"/>
      <c r="PPT79" s="242"/>
      <c r="PPU79" s="242"/>
      <c r="PPV79" s="242"/>
      <c r="PPW79" s="242"/>
      <c r="PPX79" s="242"/>
      <c r="PPY79" s="242"/>
      <c r="PPZ79" s="242"/>
      <c r="PQA79" s="242"/>
      <c r="PQB79" s="242"/>
      <c r="PQC79" s="242"/>
      <c r="PQD79" s="242"/>
      <c r="PQE79" s="242"/>
      <c r="PQF79" s="242"/>
      <c r="PQG79" s="242"/>
      <c r="PQH79" s="242"/>
      <c r="PQI79" s="242"/>
      <c r="PQJ79" s="242"/>
      <c r="PQK79" s="242"/>
      <c r="PQL79" s="242"/>
      <c r="PQM79" s="242"/>
      <c r="PQN79" s="242"/>
      <c r="PQO79" s="242"/>
      <c r="PQP79" s="242"/>
      <c r="PQQ79" s="242"/>
      <c r="PQR79" s="242"/>
      <c r="PQS79" s="242"/>
      <c r="PQT79" s="242"/>
      <c r="PQU79" s="242"/>
      <c r="PQV79" s="242"/>
      <c r="PQW79" s="242"/>
      <c r="PQX79" s="242"/>
      <c r="PQY79" s="242"/>
      <c r="PQZ79" s="242"/>
      <c r="PRA79" s="242"/>
      <c r="PRB79" s="242"/>
      <c r="PRC79" s="242"/>
      <c r="PRD79" s="242"/>
      <c r="PRE79" s="242"/>
      <c r="PRF79" s="242"/>
      <c r="PRG79" s="242"/>
      <c r="PRH79" s="242"/>
      <c r="PRI79" s="242"/>
      <c r="PRJ79" s="242"/>
      <c r="PRK79" s="242"/>
      <c r="PRL79" s="242"/>
      <c r="PRM79" s="242"/>
      <c r="PRN79" s="242"/>
      <c r="PRO79" s="242"/>
      <c r="PRP79" s="242"/>
      <c r="PRQ79" s="242"/>
      <c r="PRR79" s="242"/>
      <c r="PRS79" s="242"/>
      <c r="PRT79" s="242"/>
      <c r="PRU79" s="242"/>
      <c r="PRV79" s="242"/>
      <c r="PRW79" s="242"/>
      <c r="PRX79" s="242"/>
      <c r="PRY79" s="242"/>
      <c r="PRZ79" s="242"/>
      <c r="PSA79" s="242"/>
      <c r="PSB79" s="242"/>
      <c r="PSC79" s="242"/>
      <c r="PSD79" s="242"/>
      <c r="PSE79" s="242"/>
      <c r="PSF79" s="242"/>
      <c r="PSG79" s="242"/>
      <c r="PSH79" s="242"/>
      <c r="PSI79" s="242"/>
      <c r="PSJ79" s="242"/>
      <c r="PSK79" s="242"/>
      <c r="PSL79" s="242"/>
      <c r="PSM79" s="242"/>
      <c r="PSN79" s="242"/>
      <c r="PSO79" s="242"/>
      <c r="PSP79" s="242"/>
      <c r="PSQ79" s="242"/>
      <c r="PSR79" s="242"/>
      <c r="PSS79" s="242"/>
      <c r="PST79" s="242"/>
      <c r="PSU79" s="242"/>
      <c r="PSV79" s="242"/>
      <c r="PSW79" s="242"/>
      <c r="PSX79" s="242"/>
      <c r="PSY79" s="242"/>
      <c r="PSZ79" s="242"/>
      <c r="PTA79" s="242"/>
      <c r="PTB79" s="242"/>
      <c r="PTC79" s="242"/>
      <c r="PTD79" s="242"/>
      <c r="PTE79" s="242"/>
      <c r="PTF79" s="242"/>
      <c r="PTG79" s="242"/>
      <c r="PTH79" s="242"/>
      <c r="PTI79" s="242"/>
      <c r="PTJ79" s="242"/>
      <c r="PTK79" s="242"/>
      <c r="PTL79" s="242"/>
      <c r="PTM79" s="242"/>
      <c r="PTN79" s="242"/>
      <c r="PTO79" s="242"/>
      <c r="PTP79" s="242"/>
      <c r="PTQ79" s="242"/>
      <c r="PTR79" s="242"/>
      <c r="PTS79" s="242"/>
      <c r="PTT79" s="242"/>
      <c r="PTU79" s="242"/>
      <c r="PTV79" s="242"/>
      <c r="PTW79" s="242"/>
      <c r="PTX79" s="242"/>
      <c r="PTY79" s="242"/>
      <c r="PTZ79" s="242"/>
      <c r="PUA79" s="242"/>
      <c r="PUB79" s="242"/>
      <c r="PUC79" s="242"/>
      <c r="PUD79" s="242"/>
      <c r="PUE79" s="242"/>
      <c r="PUF79" s="242"/>
      <c r="PUG79" s="242"/>
      <c r="PUH79" s="242"/>
      <c r="PUI79" s="242"/>
      <c r="PUJ79" s="242"/>
      <c r="PUK79" s="242"/>
      <c r="PUL79" s="242"/>
      <c r="PUM79" s="242"/>
      <c r="PUN79" s="242"/>
      <c r="PUO79" s="242"/>
      <c r="PUP79" s="242"/>
      <c r="PUQ79" s="242"/>
      <c r="PUR79" s="242"/>
      <c r="PUS79" s="242"/>
      <c r="PUT79" s="242"/>
      <c r="PUU79" s="242"/>
      <c r="PUV79" s="242"/>
      <c r="PUW79" s="242"/>
      <c r="PUX79" s="242"/>
      <c r="PUY79" s="242"/>
      <c r="PUZ79" s="242"/>
      <c r="PVA79" s="242"/>
      <c r="PVB79" s="242"/>
      <c r="PVC79" s="242"/>
      <c r="PVD79" s="242"/>
      <c r="PVE79" s="242"/>
      <c r="PVF79" s="242"/>
      <c r="PVG79" s="242"/>
      <c r="PVH79" s="242"/>
      <c r="PVI79" s="242"/>
      <c r="PVJ79" s="242"/>
      <c r="PVK79" s="242"/>
      <c r="PVL79" s="242"/>
      <c r="PVM79" s="242"/>
      <c r="PVN79" s="242"/>
      <c r="PVO79" s="242"/>
      <c r="PVP79" s="242"/>
      <c r="PVQ79" s="242"/>
      <c r="PVR79" s="242"/>
      <c r="PVS79" s="242"/>
      <c r="PVT79" s="242"/>
      <c r="PVU79" s="242"/>
      <c r="PVV79" s="242"/>
      <c r="PVW79" s="242"/>
      <c r="PVX79" s="242"/>
      <c r="PVY79" s="242"/>
      <c r="PVZ79" s="242"/>
      <c r="PWA79" s="242"/>
      <c r="PWB79" s="242"/>
      <c r="PWC79" s="242"/>
      <c r="PWD79" s="242"/>
      <c r="PWE79" s="242"/>
      <c r="PWF79" s="242"/>
      <c r="PWG79" s="242"/>
      <c r="PWH79" s="242"/>
      <c r="PWI79" s="242"/>
      <c r="PWJ79" s="242"/>
      <c r="PWK79" s="242"/>
      <c r="PWL79" s="242"/>
      <c r="PWM79" s="242"/>
      <c r="PWN79" s="242"/>
      <c r="PWO79" s="242"/>
      <c r="PWP79" s="242"/>
      <c r="PWQ79" s="242"/>
      <c r="PWR79" s="242"/>
      <c r="PWS79" s="242"/>
      <c r="PWT79" s="242"/>
      <c r="PWU79" s="242"/>
      <c r="PWV79" s="242"/>
      <c r="PWW79" s="242"/>
      <c r="PWX79" s="242"/>
      <c r="PWY79" s="242"/>
      <c r="PWZ79" s="242"/>
      <c r="PXA79" s="242"/>
      <c r="PXB79" s="242"/>
      <c r="PXC79" s="242"/>
      <c r="PXD79" s="242"/>
      <c r="PXE79" s="242"/>
      <c r="PXF79" s="242"/>
      <c r="PXG79" s="242"/>
      <c r="PXH79" s="242"/>
      <c r="PXI79" s="242"/>
      <c r="PXJ79" s="242"/>
      <c r="PXK79" s="242"/>
      <c r="PXL79" s="242"/>
      <c r="PXM79" s="242"/>
      <c r="PXN79" s="242"/>
      <c r="PXO79" s="242"/>
      <c r="PXP79" s="242"/>
      <c r="PXQ79" s="242"/>
      <c r="PXR79" s="242"/>
      <c r="PXS79" s="242"/>
      <c r="PXT79" s="242"/>
      <c r="PXU79" s="242"/>
      <c r="PXV79" s="242"/>
      <c r="PXW79" s="242"/>
      <c r="PXX79" s="242"/>
      <c r="PXY79" s="242"/>
      <c r="PXZ79" s="242"/>
      <c r="PYA79" s="242"/>
      <c r="PYB79" s="242"/>
      <c r="PYC79" s="242"/>
      <c r="PYD79" s="242"/>
      <c r="PYE79" s="242"/>
      <c r="PYF79" s="242"/>
      <c r="PYG79" s="242"/>
      <c r="PYH79" s="242"/>
      <c r="PYI79" s="242"/>
      <c r="PYJ79" s="242"/>
      <c r="PYK79" s="242"/>
      <c r="PYL79" s="242"/>
      <c r="PYM79" s="242"/>
      <c r="PYN79" s="242"/>
      <c r="PYO79" s="242"/>
      <c r="PYP79" s="242"/>
      <c r="PYQ79" s="242"/>
      <c r="PYR79" s="242"/>
      <c r="PYS79" s="242"/>
      <c r="PYT79" s="242"/>
      <c r="PYU79" s="242"/>
      <c r="PYV79" s="242"/>
      <c r="PYW79" s="242"/>
      <c r="PYX79" s="242"/>
      <c r="PYY79" s="242"/>
      <c r="PYZ79" s="242"/>
      <c r="PZA79" s="242"/>
      <c r="PZB79" s="242"/>
      <c r="PZC79" s="242"/>
      <c r="PZD79" s="242"/>
      <c r="PZE79" s="242"/>
      <c r="PZF79" s="242"/>
      <c r="PZG79" s="242"/>
      <c r="PZH79" s="242"/>
      <c r="PZI79" s="242"/>
      <c r="PZJ79" s="242"/>
      <c r="PZK79" s="242"/>
      <c r="PZL79" s="242"/>
      <c r="PZM79" s="242"/>
      <c r="PZN79" s="242"/>
      <c r="PZO79" s="242"/>
      <c r="PZP79" s="242"/>
      <c r="PZQ79" s="242"/>
      <c r="PZR79" s="242"/>
      <c r="PZS79" s="242"/>
      <c r="PZT79" s="242"/>
      <c r="PZU79" s="242"/>
      <c r="PZV79" s="242"/>
      <c r="PZW79" s="242"/>
      <c r="PZX79" s="242"/>
      <c r="PZY79" s="242"/>
      <c r="PZZ79" s="242"/>
      <c r="QAA79" s="242"/>
      <c r="QAB79" s="242"/>
      <c r="QAC79" s="242"/>
      <c r="QAD79" s="242"/>
      <c r="QAE79" s="242"/>
      <c r="QAF79" s="242"/>
      <c r="QAG79" s="242"/>
      <c r="QAH79" s="242"/>
      <c r="QAI79" s="242"/>
      <c r="QAJ79" s="242"/>
      <c r="QAK79" s="242"/>
      <c r="QAL79" s="242"/>
      <c r="QAM79" s="242"/>
      <c r="QAN79" s="242"/>
      <c r="QAO79" s="242"/>
      <c r="QAP79" s="242"/>
      <c r="QAQ79" s="242"/>
      <c r="QAR79" s="242"/>
      <c r="QAS79" s="242"/>
      <c r="QAT79" s="242"/>
      <c r="QAU79" s="242"/>
      <c r="QAV79" s="242"/>
      <c r="QAW79" s="242"/>
      <c r="QAX79" s="242"/>
      <c r="QAY79" s="242"/>
      <c r="QAZ79" s="242"/>
      <c r="QBA79" s="242"/>
      <c r="QBB79" s="242"/>
      <c r="QBC79" s="242"/>
      <c r="QBD79" s="242"/>
      <c r="QBE79" s="242"/>
      <c r="QBF79" s="242"/>
      <c r="QBG79" s="242"/>
      <c r="QBH79" s="242"/>
      <c r="QBI79" s="242"/>
      <c r="QBJ79" s="242"/>
      <c r="QBK79" s="242"/>
      <c r="QBL79" s="242"/>
      <c r="QBM79" s="242"/>
      <c r="QBN79" s="242"/>
      <c r="QBO79" s="242"/>
      <c r="QBP79" s="242"/>
      <c r="QBQ79" s="242"/>
      <c r="QBR79" s="242"/>
      <c r="QBS79" s="242"/>
      <c r="QBT79" s="242"/>
      <c r="QBU79" s="242"/>
      <c r="QBV79" s="242"/>
      <c r="QBW79" s="242"/>
      <c r="QBX79" s="242"/>
      <c r="QBY79" s="242"/>
      <c r="QBZ79" s="242"/>
      <c r="QCA79" s="242"/>
      <c r="QCB79" s="242"/>
      <c r="QCC79" s="242"/>
      <c r="QCD79" s="242"/>
      <c r="QCE79" s="242"/>
      <c r="QCF79" s="242"/>
      <c r="QCG79" s="242"/>
      <c r="QCH79" s="242"/>
      <c r="QCI79" s="242"/>
      <c r="QCJ79" s="242"/>
      <c r="QCK79" s="242"/>
      <c r="QCL79" s="242"/>
      <c r="QCM79" s="242"/>
      <c r="QCN79" s="242"/>
      <c r="QCO79" s="242"/>
      <c r="QCP79" s="242"/>
      <c r="QCQ79" s="242"/>
      <c r="QCR79" s="242"/>
      <c r="QCS79" s="242"/>
      <c r="QCT79" s="242"/>
      <c r="QCU79" s="242"/>
      <c r="QCV79" s="242"/>
      <c r="QCW79" s="242"/>
      <c r="QCX79" s="242"/>
      <c r="QCY79" s="242"/>
      <c r="QCZ79" s="242"/>
      <c r="QDA79" s="242"/>
      <c r="QDB79" s="242"/>
      <c r="QDC79" s="242"/>
      <c r="QDD79" s="242"/>
      <c r="QDE79" s="242"/>
      <c r="QDF79" s="242"/>
      <c r="QDG79" s="242"/>
      <c r="QDH79" s="242"/>
      <c r="QDI79" s="242"/>
      <c r="QDJ79" s="242"/>
      <c r="QDK79" s="242"/>
      <c r="QDL79" s="242"/>
      <c r="QDM79" s="242"/>
      <c r="QDN79" s="242"/>
      <c r="QDO79" s="242"/>
      <c r="QDP79" s="242"/>
      <c r="QDQ79" s="242"/>
      <c r="QDR79" s="242"/>
      <c r="QDS79" s="242"/>
      <c r="QDT79" s="242"/>
      <c r="QDU79" s="242"/>
      <c r="QDV79" s="242"/>
      <c r="QDW79" s="242"/>
      <c r="QDX79" s="242"/>
      <c r="QDY79" s="242"/>
      <c r="QDZ79" s="242"/>
      <c r="QEA79" s="242"/>
      <c r="QEB79" s="242"/>
      <c r="QEC79" s="242"/>
      <c r="QED79" s="242"/>
      <c r="QEE79" s="242"/>
      <c r="QEF79" s="242"/>
      <c r="QEG79" s="242"/>
      <c r="QEH79" s="242"/>
      <c r="QEI79" s="242"/>
      <c r="QEJ79" s="242"/>
      <c r="QEK79" s="242"/>
      <c r="QEL79" s="242"/>
      <c r="QEM79" s="242"/>
      <c r="QEN79" s="242"/>
      <c r="QEO79" s="242"/>
      <c r="QEP79" s="242"/>
      <c r="QEQ79" s="242"/>
      <c r="QER79" s="242"/>
      <c r="QES79" s="242"/>
      <c r="QET79" s="242"/>
      <c r="QEU79" s="242"/>
      <c r="QEV79" s="242"/>
      <c r="QEW79" s="242"/>
      <c r="QEX79" s="242"/>
      <c r="QEY79" s="242"/>
      <c r="QEZ79" s="242"/>
      <c r="QFA79" s="242"/>
      <c r="QFB79" s="242"/>
      <c r="QFC79" s="242"/>
      <c r="QFD79" s="242"/>
      <c r="QFE79" s="242"/>
      <c r="QFF79" s="242"/>
      <c r="QFG79" s="242"/>
      <c r="QFH79" s="242"/>
      <c r="QFI79" s="242"/>
      <c r="QFJ79" s="242"/>
      <c r="QFK79" s="242"/>
      <c r="QFL79" s="242"/>
      <c r="QFM79" s="242"/>
      <c r="QFN79" s="242"/>
      <c r="QFO79" s="242"/>
      <c r="QFP79" s="242"/>
      <c r="QFQ79" s="242"/>
      <c r="QFR79" s="242"/>
      <c r="QFS79" s="242"/>
      <c r="QFT79" s="242"/>
      <c r="QFU79" s="242"/>
      <c r="QFV79" s="242"/>
      <c r="QFW79" s="242"/>
      <c r="QFX79" s="242"/>
      <c r="QFY79" s="242"/>
      <c r="QFZ79" s="242"/>
      <c r="QGA79" s="242"/>
      <c r="QGB79" s="242"/>
      <c r="QGC79" s="242"/>
      <c r="QGD79" s="242"/>
      <c r="QGE79" s="242"/>
      <c r="QGF79" s="242"/>
      <c r="QGG79" s="242"/>
      <c r="QGH79" s="242"/>
      <c r="QGI79" s="242"/>
      <c r="QGJ79" s="242"/>
      <c r="QGK79" s="242"/>
      <c r="QGL79" s="242"/>
      <c r="QGM79" s="242"/>
      <c r="QGN79" s="242"/>
      <c r="QGO79" s="242"/>
      <c r="QGP79" s="242"/>
      <c r="QGQ79" s="242"/>
      <c r="QGR79" s="242"/>
      <c r="QGS79" s="242"/>
      <c r="QGT79" s="242"/>
      <c r="QGU79" s="242"/>
      <c r="QGV79" s="242"/>
      <c r="QGW79" s="242"/>
      <c r="QGX79" s="242"/>
      <c r="QGY79" s="242"/>
      <c r="QGZ79" s="242"/>
      <c r="QHA79" s="242"/>
      <c r="QHB79" s="242"/>
      <c r="QHC79" s="242"/>
      <c r="QHD79" s="242"/>
      <c r="QHE79" s="242"/>
      <c r="QHF79" s="242"/>
      <c r="QHG79" s="242"/>
      <c r="QHH79" s="242"/>
      <c r="QHI79" s="242"/>
      <c r="QHJ79" s="242"/>
      <c r="QHK79" s="242"/>
      <c r="QHL79" s="242"/>
      <c r="QHM79" s="242"/>
      <c r="QHN79" s="242"/>
      <c r="QHO79" s="242"/>
      <c r="QHP79" s="242"/>
      <c r="QHQ79" s="242"/>
      <c r="QHR79" s="242"/>
      <c r="QHS79" s="242"/>
      <c r="QHT79" s="242"/>
      <c r="QHU79" s="242"/>
      <c r="QHV79" s="242"/>
      <c r="QHW79" s="242"/>
      <c r="QHX79" s="242"/>
      <c r="QHY79" s="242"/>
      <c r="QHZ79" s="242"/>
      <c r="QIA79" s="242"/>
      <c r="QIB79" s="242"/>
      <c r="QIC79" s="242"/>
      <c r="QID79" s="242"/>
      <c r="QIE79" s="242"/>
      <c r="QIF79" s="242"/>
      <c r="QIG79" s="242"/>
      <c r="QIH79" s="242"/>
      <c r="QII79" s="242"/>
      <c r="QIJ79" s="242"/>
      <c r="QIK79" s="242"/>
      <c r="QIL79" s="242"/>
      <c r="QIM79" s="242"/>
      <c r="QIN79" s="242"/>
      <c r="QIO79" s="242"/>
      <c r="QIP79" s="242"/>
      <c r="QIQ79" s="242"/>
      <c r="QIR79" s="242"/>
      <c r="QIS79" s="242"/>
      <c r="QIT79" s="242"/>
      <c r="QIU79" s="242"/>
      <c r="QIV79" s="242"/>
      <c r="QIW79" s="242"/>
      <c r="QIX79" s="242"/>
      <c r="QIY79" s="242"/>
      <c r="QIZ79" s="242"/>
      <c r="QJA79" s="242"/>
      <c r="QJB79" s="242"/>
      <c r="QJC79" s="242"/>
      <c r="QJD79" s="242"/>
      <c r="QJE79" s="242"/>
      <c r="QJF79" s="242"/>
      <c r="QJG79" s="242"/>
      <c r="QJH79" s="242"/>
      <c r="QJI79" s="242"/>
      <c r="QJJ79" s="242"/>
      <c r="QJK79" s="242"/>
      <c r="QJL79" s="242"/>
      <c r="QJM79" s="242"/>
      <c r="QJN79" s="242"/>
      <c r="QJO79" s="242"/>
      <c r="QJP79" s="242"/>
      <c r="QJQ79" s="242"/>
      <c r="QJR79" s="242"/>
      <c r="QJS79" s="242"/>
      <c r="QJT79" s="242"/>
      <c r="QJU79" s="242"/>
      <c r="QJV79" s="242"/>
      <c r="QJW79" s="242"/>
      <c r="QJX79" s="242"/>
      <c r="QJY79" s="242"/>
      <c r="QJZ79" s="242"/>
      <c r="QKA79" s="242"/>
      <c r="QKB79" s="242"/>
      <c r="QKC79" s="242"/>
      <c r="QKD79" s="242"/>
      <c r="QKE79" s="242"/>
      <c r="QKF79" s="242"/>
      <c r="QKG79" s="242"/>
      <c r="QKH79" s="242"/>
      <c r="QKI79" s="242"/>
      <c r="QKJ79" s="242"/>
      <c r="QKK79" s="242"/>
      <c r="QKL79" s="242"/>
      <c r="QKM79" s="242"/>
      <c r="QKN79" s="242"/>
      <c r="QKO79" s="242"/>
      <c r="QKP79" s="242"/>
      <c r="QKQ79" s="242"/>
      <c r="QKR79" s="242"/>
      <c r="QKS79" s="242"/>
      <c r="QKT79" s="242"/>
      <c r="QKU79" s="242"/>
      <c r="QKV79" s="242"/>
      <c r="QKW79" s="242"/>
      <c r="QKX79" s="242"/>
      <c r="QKY79" s="242"/>
      <c r="QKZ79" s="242"/>
      <c r="QLA79" s="242"/>
      <c r="QLB79" s="242"/>
      <c r="QLC79" s="242"/>
      <c r="QLD79" s="242"/>
      <c r="QLE79" s="242"/>
      <c r="QLF79" s="242"/>
      <c r="QLG79" s="242"/>
      <c r="QLH79" s="242"/>
      <c r="QLI79" s="242"/>
      <c r="QLJ79" s="242"/>
      <c r="QLK79" s="242"/>
      <c r="QLL79" s="242"/>
      <c r="QLM79" s="242"/>
      <c r="QLN79" s="242"/>
      <c r="QLO79" s="242"/>
      <c r="QLP79" s="242"/>
      <c r="QLQ79" s="242"/>
      <c r="QLR79" s="242"/>
      <c r="QLS79" s="242"/>
      <c r="QLT79" s="242"/>
      <c r="QLU79" s="242"/>
      <c r="QLV79" s="242"/>
      <c r="QLW79" s="242"/>
      <c r="QLX79" s="242"/>
      <c r="QLY79" s="242"/>
      <c r="QLZ79" s="242"/>
      <c r="QMA79" s="242"/>
      <c r="QMB79" s="242"/>
      <c r="QMC79" s="242"/>
      <c r="QMD79" s="242"/>
      <c r="QME79" s="242"/>
      <c r="QMF79" s="242"/>
      <c r="QMG79" s="242"/>
      <c r="QMH79" s="242"/>
      <c r="QMI79" s="242"/>
      <c r="QMJ79" s="242"/>
      <c r="QMK79" s="242"/>
      <c r="QML79" s="242"/>
      <c r="QMM79" s="242"/>
      <c r="QMN79" s="242"/>
      <c r="QMO79" s="242"/>
      <c r="QMP79" s="242"/>
      <c r="QMQ79" s="242"/>
      <c r="QMR79" s="242"/>
      <c r="QMS79" s="242"/>
      <c r="QMT79" s="242"/>
      <c r="QMU79" s="242"/>
      <c r="QMV79" s="242"/>
      <c r="QMW79" s="242"/>
      <c r="QMX79" s="242"/>
      <c r="QMY79" s="242"/>
      <c r="QMZ79" s="242"/>
      <c r="QNA79" s="242"/>
      <c r="QNB79" s="242"/>
      <c r="QNC79" s="242"/>
      <c r="QND79" s="242"/>
      <c r="QNE79" s="242"/>
      <c r="QNF79" s="242"/>
      <c r="QNG79" s="242"/>
      <c r="QNH79" s="242"/>
      <c r="QNI79" s="242"/>
      <c r="QNJ79" s="242"/>
      <c r="QNK79" s="242"/>
      <c r="QNL79" s="242"/>
      <c r="QNM79" s="242"/>
      <c r="QNN79" s="242"/>
      <c r="QNO79" s="242"/>
      <c r="QNP79" s="242"/>
      <c r="QNQ79" s="242"/>
      <c r="QNR79" s="242"/>
      <c r="QNS79" s="242"/>
      <c r="QNT79" s="242"/>
      <c r="QNU79" s="242"/>
      <c r="QNV79" s="242"/>
      <c r="QNW79" s="242"/>
      <c r="QNX79" s="242"/>
      <c r="QNY79" s="242"/>
      <c r="QNZ79" s="242"/>
      <c r="QOA79" s="242"/>
      <c r="QOB79" s="242"/>
      <c r="QOC79" s="242"/>
      <c r="QOD79" s="242"/>
      <c r="QOE79" s="242"/>
      <c r="QOF79" s="242"/>
      <c r="QOG79" s="242"/>
      <c r="QOH79" s="242"/>
      <c r="QOI79" s="242"/>
      <c r="QOJ79" s="242"/>
      <c r="QOK79" s="242"/>
      <c r="QOL79" s="242"/>
      <c r="QOM79" s="242"/>
      <c r="QON79" s="242"/>
      <c r="QOO79" s="242"/>
      <c r="QOP79" s="242"/>
      <c r="QOQ79" s="242"/>
      <c r="QOR79" s="242"/>
      <c r="QOS79" s="242"/>
      <c r="QOT79" s="242"/>
      <c r="QOU79" s="242"/>
      <c r="QOV79" s="242"/>
      <c r="QOW79" s="242"/>
      <c r="QOX79" s="242"/>
      <c r="QOY79" s="242"/>
      <c r="QOZ79" s="242"/>
      <c r="QPA79" s="242"/>
      <c r="QPB79" s="242"/>
      <c r="QPC79" s="242"/>
      <c r="QPD79" s="242"/>
      <c r="QPE79" s="242"/>
      <c r="QPF79" s="242"/>
      <c r="QPG79" s="242"/>
      <c r="QPH79" s="242"/>
      <c r="QPI79" s="242"/>
      <c r="QPJ79" s="242"/>
      <c r="QPK79" s="242"/>
      <c r="QPL79" s="242"/>
      <c r="QPM79" s="242"/>
      <c r="QPN79" s="242"/>
      <c r="QPO79" s="242"/>
      <c r="QPP79" s="242"/>
      <c r="QPQ79" s="242"/>
      <c r="QPR79" s="242"/>
      <c r="QPS79" s="242"/>
      <c r="QPT79" s="242"/>
      <c r="QPU79" s="242"/>
      <c r="QPV79" s="242"/>
      <c r="QPW79" s="242"/>
      <c r="QPX79" s="242"/>
      <c r="QPY79" s="242"/>
      <c r="QPZ79" s="242"/>
      <c r="QQA79" s="242"/>
      <c r="QQB79" s="242"/>
      <c r="QQC79" s="242"/>
      <c r="QQD79" s="242"/>
      <c r="QQE79" s="242"/>
      <c r="QQF79" s="242"/>
      <c r="QQG79" s="242"/>
      <c r="QQH79" s="242"/>
      <c r="QQI79" s="242"/>
      <c r="QQJ79" s="242"/>
      <c r="QQK79" s="242"/>
      <c r="QQL79" s="242"/>
      <c r="QQM79" s="242"/>
      <c r="QQN79" s="242"/>
      <c r="QQO79" s="242"/>
      <c r="QQP79" s="242"/>
      <c r="QQQ79" s="242"/>
      <c r="QQR79" s="242"/>
      <c r="QQS79" s="242"/>
      <c r="QQT79" s="242"/>
      <c r="QQU79" s="242"/>
      <c r="QQV79" s="242"/>
      <c r="QQW79" s="242"/>
      <c r="QQX79" s="242"/>
      <c r="QQY79" s="242"/>
      <c r="QQZ79" s="242"/>
      <c r="QRA79" s="242"/>
      <c r="QRB79" s="242"/>
      <c r="QRC79" s="242"/>
      <c r="QRD79" s="242"/>
      <c r="QRE79" s="242"/>
      <c r="QRF79" s="242"/>
      <c r="QRG79" s="242"/>
      <c r="QRH79" s="242"/>
      <c r="QRI79" s="242"/>
      <c r="QRJ79" s="242"/>
      <c r="QRK79" s="242"/>
      <c r="QRL79" s="242"/>
      <c r="QRM79" s="242"/>
      <c r="QRN79" s="242"/>
      <c r="QRO79" s="242"/>
      <c r="QRP79" s="242"/>
      <c r="QRQ79" s="242"/>
      <c r="QRR79" s="242"/>
      <c r="QRS79" s="242"/>
      <c r="QRT79" s="242"/>
      <c r="QRU79" s="242"/>
      <c r="QRV79" s="242"/>
      <c r="QRW79" s="242"/>
      <c r="QRX79" s="242"/>
      <c r="QRY79" s="242"/>
      <c r="QRZ79" s="242"/>
      <c r="QSA79" s="242"/>
      <c r="QSB79" s="242"/>
      <c r="QSC79" s="242"/>
      <c r="QSD79" s="242"/>
      <c r="QSE79" s="242"/>
      <c r="QSF79" s="242"/>
      <c r="QSG79" s="242"/>
      <c r="QSH79" s="242"/>
      <c r="QSI79" s="242"/>
      <c r="QSJ79" s="242"/>
      <c r="QSK79" s="242"/>
      <c r="QSL79" s="242"/>
      <c r="QSM79" s="242"/>
      <c r="QSN79" s="242"/>
      <c r="QSO79" s="242"/>
      <c r="QSP79" s="242"/>
      <c r="QSQ79" s="242"/>
      <c r="QSR79" s="242"/>
      <c r="QSS79" s="242"/>
      <c r="QST79" s="242"/>
      <c r="QSU79" s="242"/>
      <c r="QSV79" s="242"/>
      <c r="QSW79" s="242"/>
      <c r="QSX79" s="242"/>
      <c r="QSY79" s="242"/>
      <c r="QSZ79" s="242"/>
      <c r="QTA79" s="242"/>
      <c r="QTB79" s="242"/>
      <c r="QTC79" s="242"/>
      <c r="QTD79" s="242"/>
      <c r="QTE79" s="242"/>
      <c r="QTF79" s="242"/>
      <c r="QTG79" s="242"/>
      <c r="QTH79" s="242"/>
      <c r="QTI79" s="242"/>
      <c r="QTJ79" s="242"/>
      <c r="QTK79" s="242"/>
      <c r="QTL79" s="242"/>
      <c r="QTM79" s="242"/>
      <c r="QTN79" s="242"/>
      <c r="QTO79" s="242"/>
      <c r="QTP79" s="242"/>
      <c r="QTQ79" s="242"/>
      <c r="QTR79" s="242"/>
      <c r="QTS79" s="242"/>
      <c r="QTT79" s="242"/>
      <c r="QTU79" s="242"/>
      <c r="QTV79" s="242"/>
      <c r="QTW79" s="242"/>
      <c r="QTX79" s="242"/>
      <c r="QTY79" s="242"/>
      <c r="QTZ79" s="242"/>
      <c r="QUA79" s="242"/>
      <c r="QUB79" s="242"/>
      <c r="QUC79" s="242"/>
      <c r="QUD79" s="242"/>
      <c r="QUE79" s="242"/>
      <c r="QUF79" s="242"/>
      <c r="QUG79" s="242"/>
      <c r="QUH79" s="242"/>
      <c r="QUI79" s="242"/>
      <c r="QUJ79" s="242"/>
      <c r="QUK79" s="242"/>
      <c r="QUL79" s="242"/>
      <c r="QUM79" s="242"/>
      <c r="QUN79" s="242"/>
      <c r="QUO79" s="242"/>
      <c r="QUP79" s="242"/>
      <c r="QUQ79" s="242"/>
      <c r="QUR79" s="242"/>
      <c r="QUS79" s="242"/>
      <c r="QUT79" s="242"/>
      <c r="QUU79" s="242"/>
      <c r="QUV79" s="242"/>
      <c r="QUW79" s="242"/>
      <c r="QUX79" s="242"/>
      <c r="QUY79" s="242"/>
      <c r="QUZ79" s="242"/>
      <c r="QVA79" s="242"/>
      <c r="QVB79" s="242"/>
      <c r="QVC79" s="242"/>
      <c r="QVD79" s="242"/>
      <c r="QVE79" s="242"/>
      <c r="QVF79" s="242"/>
      <c r="QVG79" s="242"/>
      <c r="QVH79" s="242"/>
      <c r="QVI79" s="242"/>
      <c r="QVJ79" s="242"/>
      <c r="QVK79" s="242"/>
      <c r="QVL79" s="242"/>
      <c r="QVM79" s="242"/>
      <c r="QVN79" s="242"/>
      <c r="QVO79" s="242"/>
      <c r="QVP79" s="242"/>
      <c r="QVQ79" s="242"/>
      <c r="QVR79" s="242"/>
      <c r="QVS79" s="242"/>
      <c r="QVT79" s="242"/>
      <c r="QVU79" s="242"/>
      <c r="QVV79" s="242"/>
      <c r="QVW79" s="242"/>
      <c r="QVX79" s="242"/>
      <c r="QVY79" s="242"/>
      <c r="QVZ79" s="242"/>
      <c r="QWA79" s="242"/>
      <c r="QWB79" s="242"/>
      <c r="QWC79" s="242"/>
      <c r="QWD79" s="242"/>
      <c r="QWE79" s="242"/>
      <c r="QWF79" s="242"/>
      <c r="QWG79" s="242"/>
      <c r="QWH79" s="242"/>
      <c r="QWI79" s="242"/>
      <c r="QWJ79" s="242"/>
      <c r="QWK79" s="242"/>
      <c r="QWL79" s="242"/>
      <c r="QWM79" s="242"/>
      <c r="QWN79" s="242"/>
      <c r="QWO79" s="242"/>
      <c r="QWP79" s="242"/>
      <c r="QWQ79" s="242"/>
      <c r="QWR79" s="242"/>
      <c r="QWS79" s="242"/>
      <c r="QWT79" s="242"/>
      <c r="QWU79" s="242"/>
      <c r="QWV79" s="242"/>
      <c r="QWW79" s="242"/>
      <c r="QWX79" s="242"/>
      <c r="QWY79" s="242"/>
      <c r="QWZ79" s="242"/>
      <c r="QXA79" s="242"/>
      <c r="QXB79" s="242"/>
      <c r="QXC79" s="242"/>
      <c r="QXD79" s="242"/>
      <c r="QXE79" s="242"/>
      <c r="QXF79" s="242"/>
      <c r="QXG79" s="242"/>
      <c r="QXH79" s="242"/>
      <c r="QXI79" s="242"/>
      <c r="QXJ79" s="242"/>
      <c r="QXK79" s="242"/>
      <c r="QXL79" s="242"/>
      <c r="QXM79" s="242"/>
      <c r="QXN79" s="242"/>
      <c r="QXO79" s="242"/>
      <c r="QXP79" s="242"/>
      <c r="QXQ79" s="242"/>
      <c r="QXR79" s="242"/>
      <c r="QXS79" s="242"/>
      <c r="QXT79" s="242"/>
      <c r="QXU79" s="242"/>
      <c r="QXV79" s="242"/>
      <c r="QXW79" s="242"/>
      <c r="QXX79" s="242"/>
      <c r="QXY79" s="242"/>
      <c r="QXZ79" s="242"/>
      <c r="QYA79" s="242"/>
      <c r="QYB79" s="242"/>
      <c r="QYC79" s="242"/>
      <c r="QYD79" s="242"/>
      <c r="QYE79" s="242"/>
      <c r="QYF79" s="242"/>
      <c r="QYG79" s="242"/>
      <c r="QYH79" s="242"/>
      <c r="QYI79" s="242"/>
      <c r="QYJ79" s="242"/>
      <c r="QYK79" s="242"/>
      <c r="QYL79" s="242"/>
      <c r="QYM79" s="242"/>
      <c r="QYN79" s="242"/>
      <c r="QYO79" s="242"/>
      <c r="QYP79" s="242"/>
      <c r="QYQ79" s="242"/>
      <c r="QYR79" s="242"/>
      <c r="QYS79" s="242"/>
      <c r="QYT79" s="242"/>
      <c r="QYU79" s="242"/>
      <c r="QYV79" s="242"/>
      <c r="QYW79" s="242"/>
      <c r="QYX79" s="242"/>
      <c r="QYY79" s="242"/>
      <c r="QYZ79" s="242"/>
      <c r="QZA79" s="242"/>
      <c r="QZB79" s="242"/>
      <c r="QZC79" s="242"/>
      <c r="QZD79" s="242"/>
      <c r="QZE79" s="242"/>
      <c r="QZF79" s="242"/>
      <c r="QZG79" s="242"/>
      <c r="QZH79" s="242"/>
      <c r="QZI79" s="242"/>
      <c r="QZJ79" s="242"/>
      <c r="QZK79" s="242"/>
      <c r="QZL79" s="242"/>
      <c r="QZM79" s="242"/>
      <c r="QZN79" s="242"/>
      <c r="QZO79" s="242"/>
      <c r="QZP79" s="242"/>
      <c r="QZQ79" s="242"/>
      <c r="QZR79" s="242"/>
      <c r="QZS79" s="242"/>
      <c r="QZT79" s="242"/>
      <c r="QZU79" s="242"/>
      <c r="QZV79" s="242"/>
      <c r="QZW79" s="242"/>
      <c r="QZX79" s="242"/>
      <c r="QZY79" s="242"/>
      <c r="QZZ79" s="242"/>
      <c r="RAA79" s="242"/>
      <c r="RAB79" s="242"/>
      <c r="RAC79" s="242"/>
      <c r="RAD79" s="242"/>
      <c r="RAE79" s="242"/>
      <c r="RAF79" s="242"/>
      <c r="RAG79" s="242"/>
      <c r="RAH79" s="242"/>
      <c r="RAI79" s="242"/>
      <c r="RAJ79" s="242"/>
      <c r="RAK79" s="242"/>
      <c r="RAL79" s="242"/>
      <c r="RAM79" s="242"/>
      <c r="RAN79" s="242"/>
      <c r="RAO79" s="242"/>
      <c r="RAP79" s="242"/>
      <c r="RAQ79" s="242"/>
      <c r="RAR79" s="242"/>
      <c r="RAS79" s="242"/>
      <c r="RAT79" s="242"/>
      <c r="RAU79" s="242"/>
      <c r="RAV79" s="242"/>
      <c r="RAW79" s="242"/>
      <c r="RAX79" s="242"/>
      <c r="RAY79" s="242"/>
      <c r="RAZ79" s="242"/>
      <c r="RBA79" s="242"/>
      <c r="RBB79" s="242"/>
      <c r="RBC79" s="242"/>
      <c r="RBD79" s="242"/>
      <c r="RBE79" s="242"/>
      <c r="RBF79" s="242"/>
      <c r="RBG79" s="242"/>
      <c r="RBH79" s="242"/>
      <c r="RBI79" s="242"/>
      <c r="RBJ79" s="242"/>
      <c r="RBK79" s="242"/>
      <c r="RBL79" s="242"/>
      <c r="RBM79" s="242"/>
      <c r="RBN79" s="242"/>
      <c r="RBO79" s="242"/>
      <c r="RBP79" s="242"/>
      <c r="RBQ79" s="242"/>
      <c r="RBR79" s="242"/>
      <c r="RBS79" s="242"/>
      <c r="RBT79" s="242"/>
      <c r="RBU79" s="242"/>
      <c r="RBV79" s="242"/>
      <c r="RBW79" s="242"/>
      <c r="RBX79" s="242"/>
      <c r="RBY79" s="242"/>
      <c r="RBZ79" s="242"/>
      <c r="RCA79" s="242"/>
      <c r="RCB79" s="242"/>
      <c r="RCC79" s="242"/>
      <c r="RCD79" s="242"/>
      <c r="RCE79" s="242"/>
      <c r="RCF79" s="242"/>
      <c r="RCG79" s="242"/>
      <c r="RCH79" s="242"/>
      <c r="RCI79" s="242"/>
      <c r="RCJ79" s="242"/>
      <c r="RCK79" s="242"/>
      <c r="RCL79" s="242"/>
      <c r="RCM79" s="242"/>
      <c r="RCN79" s="242"/>
      <c r="RCO79" s="242"/>
      <c r="RCP79" s="242"/>
      <c r="RCQ79" s="242"/>
      <c r="RCR79" s="242"/>
      <c r="RCS79" s="242"/>
      <c r="RCT79" s="242"/>
      <c r="RCU79" s="242"/>
      <c r="RCV79" s="242"/>
      <c r="RCW79" s="242"/>
      <c r="RCX79" s="242"/>
      <c r="RCY79" s="242"/>
      <c r="RCZ79" s="242"/>
      <c r="RDA79" s="242"/>
      <c r="RDB79" s="242"/>
      <c r="RDC79" s="242"/>
      <c r="RDD79" s="242"/>
      <c r="RDE79" s="242"/>
      <c r="RDF79" s="242"/>
      <c r="RDG79" s="242"/>
      <c r="RDH79" s="242"/>
      <c r="RDI79" s="242"/>
      <c r="RDJ79" s="242"/>
      <c r="RDK79" s="242"/>
      <c r="RDL79" s="242"/>
      <c r="RDM79" s="242"/>
      <c r="RDN79" s="242"/>
      <c r="RDO79" s="242"/>
      <c r="RDP79" s="242"/>
      <c r="RDQ79" s="242"/>
      <c r="RDR79" s="242"/>
      <c r="RDS79" s="242"/>
      <c r="RDT79" s="242"/>
      <c r="RDU79" s="242"/>
      <c r="RDV79" s="242"/>
      <c r="RDW79" s="242"/>
      <c r="RDX79" s="242"/>
      <c r="RDY79" s="242"/>
      <c r="RDZ79" s="242"/>
      <c r="REA79" s="242"/>
      <c r="REB79" s="242"/>
      <c r="REC79" s="242"/>
      <c r="RED79" s="242"/>
      <c r="REE79" s="242"/>
      <c r="REF79" s="242"/>
      <c r="REG79" s="242"/>
      <c r="REH79" s="242"/>
      <c r="REI79" s="242"/>
      <c r="REJ79" s="242"/>
      <c r="REK79" s="242"/>
      <c r="REL79" s="242"/>
      <c r="REM79" s="242"/>
      <c r="REN79" s="242"/>
      <c r="REO79" s="242"/>
      <c r="REP79" s="242"/>
      <c r="REQ79" s="242"/>
      <c r="RER79" s="242"/>
      <c r="RES79" s="242"/>
      <c r="RET79" s="242"/>
      <c r="REU79" s="242"/>
      <c r="REV79" s="242"/>
      <c r="REW79" s="242"/>
      <c r="REX79" s="242"/>
      <c r="REY79" s="242"/>
      <c r="REZ79" s="242"/>
      <c r="RFA79" s="242"/>
      <c r="RFB79" s="242"/>
      <c r="RFC79" s="242"/>
      <c r="RFD79" s="242"/>
      <c r="RFE79" s="242"/>
      <c r="RFF79" s="242"/>
      <c r="RFG79" s="242"/>
      <c r="RFH79" s="242"/>
      <c r="RFI79" s="242"/>
      <c r="RFJ79" s="242"/>
      <c r="RFK79" s="242"/>
      <c r="RFL79" s="242"/>
      <c r="RFM79" s="242"/>
      <c r="RFN79" s="242"/>
      <c r="RFO79" s="242"/>
      <c r="RFP79" s="242"/>
      <c r="RFQ79" s="242"/>
      <c r="RFR79" s="242"/>
      <c r="RFS79" s="242"/>
      <c r="RFT79" s="242"/>
      <c r="RFU79" s="242"/>
      <c r="RFV79" s="242"/>
      <c r="RFW79" s="242"/>
      <c r="RFX79" s="242"/>
      <c r="RFY79" s="242"/>
      <c r="RFZ79" s="242"/>
      <c r="RGA79" s="242"/>
      <c r="RGB79" s="242"/>
      <c r="RGC79" s="242"/>
      <c r="RGD79" s="242"/>
      <c r="RGE79" s="242"/>
      <c r="RGF79" s="242"/>
      <c r="RGG79" s="242"/>
      <c r="RGH79" s="242"/>
      <c r="RGI79" s="242"/>
      <c r="RGJ79" s="242"/>
      <c r="RGK79" s="242"/>
      <c r="RGL79" s="242"/>
      <c r="RGM79" s="242"/>
      <c r="RGN79" s="242"/>
      <c r="RGO79" s="242"/>
      <c r="RGP79" s="242"/>
      <c r="RGQ79" s="242"/>
      <c r="RGR79" s="242"/>
      <c r="RGS79" s="242"/>
      <c r="RGT79" s="242"/>
      <c r="RGU79" s="242"/>
      <c r="RGV79" s="242"/>
      <c r="RGW79" s="242"/>
      <c r="RGX79" s="242"/>
      <c r="RGY79" s="242"/>
      <c r="RGZ79" s="242"/>
      <c r="RHA79" s="242"/>
      <c r="RHB79" s="242"/>
      <c r="RHC79" s="242"/>
      <c r="RHD79" s="242"/>
      <c r="RHE79" s="242"/>
      <c r="RHF79" s="242"/>
      <c r="RHG79" s="242"/>
      <c r="RHH79" s="242"/>
      <c r="RHI79" s="242"/>
      <c r="RHJ79" s="242"/>
      <c r="RHK79" s="242"/>
      <c r="RHL79" s="242"/>
      <c r="RHM79" s="242"/>
      <c r="RHN79" s="242"/>
      <c r="RHO79" s="242"/>
      <c r="RHP79" s="242"/>
      <c r="RHQ79" s="242"/>
      <c r="RHR79" s="242"/>
      <c r="RHS79" s="242"/>
      <c r="RHT79" s="242"/>
      <c r="RHU79" s="242"/>
      <c r="RHV79" s="242"/>
      <c r="RHW79" s="242"/>
      <c r="RHX79" s="242"/>
      <c r="RHY79" s="242"/>
      <c r="RHZ79" s="242"/>
      <c r="RIA79" s="242"/>
      <c r="RIB79" s="242"/>
      <c r="RIC79" s="242"/>
      <c r="RID79" s="242"/>
      <c r="RIE79" s="242"/>
      <c r="RIF79" s="242"/>
      <c r="RIG79" s="242"/>
      <c r="RIH79" s="242"/>
      <c r="RII79" s="242"/>
      <c r="RIJ79" s="242"/>
      <c r="RIK79" s="242"/>
      <c r="RIL79" s="242"/>
      <c r="RIM79" s="242"/>
      <c r="RIN79" s="242"/>
      <c r="RIO79" s="242"/>
      <c r="RIP79" s="242"/>
      <c r="RIQ79" s="242"/>
      <c r="RIR79" s="242"/>
      <c r="RIS79" s="242"/>
      <c r="RIT79" s="242"/>
      <c r="RIU79" s="242"/>
      <c r="RIV79" s="242"/>
      <c r="RIW79" s="242"/>
      <c r="RIX79" s="242"/>
      <c r="RIY79" s="242"/>
      <c r="RIZ79" s="242"/>
      <c r="RJA79" s="242"/>
      <c r="RJB79" s="242"/>
      <c r="RJC79" s="242"/>
      <c r="RJD79" s="242"/>
      <c r="RJE79" s="242"/>
      <c r="RJF79" s="242"/>
      <c r="RJG79" s="242"/>
      <c r="RJH79" s="242"/>
      <c r="RJI79" s="242"/>
      <c r="RJJ79" s="242"/>
      <c r="RJK79" s="242"/>
      <c r="RJL79" s="242"/>
      <c r="RJM79" s="242"/>
      <c r="RJN79" s="242"/>
      <c r="RJO79" s="242"/>
      <c r="RJP79" s="242"/>
      <c r="RJQ79" s="242"/>
      <c r="RJR79" s="242"/>
      <c r="RJS79" s="242"/>
      <c r="RJT79" s="242"/>
      <c r="RJU79" s="242"/>
      <c r="RJV79" s="242"/>
      <c r="RJW79" s="242"/>
      <c r="RJX79" s="242"/>
      <c r="RJY79" s="242"/>
      <c r="RJZ79" s="242"/>
      <c r="RKA79" s="242"/>
      <c r="RKB79" s="242"/>
      <c r="RKC79" s="242"/>
      <c r="RKD79" s="242"/>
      <c r="RKE79" s="242"/>
      <c r="RKF79" s="242"/>
      <c r="RKG79" s="242"/>
      <c r="RKH79" s="242"/>
      <c r="RKI79" s="242"/>
      <c r="RKJ79" s="242"/>
      <c r="RKK79" s="242"/>
      <c r="RKL79" s="242"/>
      <c r="RKM79" s="242"/>
      <c r="RKN79" s="242"/>
      <c r="RKO79" s="242"/>
      <c r="RKP79" s="242"/>
      <c r="RKQ79" s="242"/>
      <c r="RKR79" s="242"/>
      <c r="RKS79" s="242"/>
      <c r="RKT79" s="242"/>
      <c r="RKU79" s="242"/>
      <c r="RKV79" s="242"/>
      <c r="RKW79" s="242"/>
      <c r="RKX79" s="242"/>
      <c r="RKY79" s="242"/>
      <c r="RKZ79" s="242"/>
      <c r="RLA79" s="242"/>
      <c r="RLB79" s="242"/>
      <c r="RLC79" s="242"/>
      <c r="RLD79" s="242"/>
      <c r="RLE79" s="242"/>
      <c r="RLF79" s="242"/>
      <c r="RLG79" s="242"/>
      <c r="RLH79" s="242"/>
      <c r="RLI79" s="242"/>
      <c r="RLJ79" s="242"/>
      <c r="RLK79" s="242"/>
      <c r="RLL79" s="242"/>
      <c r="RLM79" s="242"/>
      <c r="RLN79" s="242"/>
      <c r="RLO79" s="242"/>
      <c r="RLP79" s="242"/>
      <c r="RLQ79" s="242"/>
      <c r="RLR79" s="242"/>
      <c r="RLS79" s="242"/>
      <c r="RLT79" s="242"/>
      <c r="RLU79" s="242"/>
      <c r="RLV79" s="242"/>
      <c r="RLW79" s="242"/>
      <c r="RLX79" s="242"/>
      <c r="RLY79" s="242"/>
      <c r="RLZ79" s="242"/>
      <c r="RMA79" s="242"/>
      <c r="RMB79" s="242"/>
      <c r="RMC79" s="242"/>
      <c r="RMD79" s="242"/>
      <c r="RME79" s="242"/>
      <c r="RMF79" s="242"/>
      <c r="RMG79" s="242"/>
      <c r="RMH79" s="242"/>
      <c r="RMI79" s="242"/>
      <c r="RMJ79" s="242"/>
      <c r="RMK79" s="242"/>
      <c r="RML79" s="242"/>
      <c r="RMM79" s="242"/>
      <c r="RMN79" s="242"/>
      <c r="RMO79" s="242"/>
      <c r="RMP79" s="242"/>
      <c r="RMQ79" s="242"/>
      <c r="RMR79" s="242"/>
      <c r="RMS79" s="242"/>
      <c r="RMT79" s="242"/>
      <c r="RMU79" s="242"/>
      <c r="RMV79" s="242"/>
      <c r="RMW79" s="242"/>
      <c r="RMX79" s="242"/>
      <c r="RMY79" s="242"/>
      <c r="RMZ79" s="242"/>
      <c r="RNA79" s="242"/>
      <c r="RNB79" s="242"/>
      <c r="RNC79" s="242"/>
      <c r="RND79" s="242"/>
      <c r="RNE79" s="242"/>
      <c r="RNF79" s="242"/>
      <c r="RNG79" s="242"/>
      <c r="RNH79" s="242"/>
      <c r="RNI79" s="242"/>
      <c r="RNJ79" s="242"/>
      <c r="RNK79" s="242"/>
      <c r="RNL79" s="242"/>
      <c r="RNM79" s="242"/>
      <c r="RNN79" s="242"/>
      <c r="RNO79" s="242"/>
      <c r="RNP79" s="242"/>
      <c r="RNQ79" s="242"/>
      <c r="RNR79" s="242"/>
      <c r="RNS79" s="242"/>
      <c r="RNT79" s="242"/>
      <c r="RNU79" s="242"/>
      <c r="RNV79" s="242"/>
      <c r="RNW79" s="242"/>
      <c r="RNX79" s="242"/>
      <c r="RNY79" s="242"/>
      <c r="RNZ79" s="242"/>
      <c r="ROA79" s="242"/>
      <c r="ROB79" s="242"/>
      <c r="ROC79" s="242"/>
      <c r="ROD79" s="242"/>
      <c r="ROE79" s="242"/>
      <c r="ROF79" s="242"/>
      <c r="ROG79" s="242"/>
      <c r="ROH79" s="242"/>
      <c r="ROI79" s="242"/>
      <c r="ROJ79" s="242"/>
      <c r="ROK79" s="242"/>
      <c r="ROL79" s="242"/>
      <c r="ROM79" s="242"/>
      <c r="RON79" s="242"/>
      <c r="ROO79" s="242"/>
      <c r="ROP79" s="242"/>
      <c r="ROQ79" s="242"/>
      <c r="ROR79" s="242"/>
      <c r="ROS79" s="242"/>
      <c r="ROT79" s="242"/>
      <c r="ROU79" s="242"/>
      <c r="ROV79" s="242"/>
      <c r="ROW79" s="242"/>
      <c r="ROX79" s="242"/>
      <c r="ROY79" s="242"/>
      <c r="ROZ79" s="242"/>
      <c r="RPA79" s="242"/>
      <c r="RPB79" s="242"/>
      <c r="RPC79" s="242"/>
      <c r="RPD79" s="242"/>
      <c r="RPE79" s="242"/>
      <c r="RPF79" s="242"/>
      <c r="RPG79" s="242"/>
      <c r="RPH79" s="242"/>
      <c r="RPI79" s="242"/>
      <c r="RPJ79" s="242"/>
      <c r="RPK79" s="242"/>
      <c r="RPL79" s="242"/>
      <c r="RPM79" s="242"/>
      <c r="RPN79" s="242"/>
      <c r="RPO79" s="242"/>
      <c r="RPP79" s="242"/>
      <c r="RPQ79" s="242"/>
      <c r="RPR79" s="242"/>
      <c r="RPS79" s="242"/>
      <c r="RPT79" s="242"/>
      <c r="RPU79" s="242"/>
      <c r="RPV79" s="242"/>
      <c r="RPW79" s="242"/>
      <c r="RPX79" s="242"/>
      <c r="RPY79" s="242"/>
      <c r="RPZ79" s="242"/>
      <c r="RQA79" s="242"/>
      <c r="RQB79" s="242"/>
      <c r="RQC79" s="242"/>
      <c r="RQD79" s="242"/>
      <c r="RQE79" s="242"/>
      <c r="RQF79" s="242"/>
      <c r="RQG79" s="242"/>
      <c r="RQH79" s="242"/>
      <c r="RQI79" s="242"/>
      <c r="RQJ79" s="242"/>
      <c r="RQK79" s="242"/>
      <c r="RQL79" s="242"/>
      <c r="RQM79" s="242"/>
      <c r="RQN79" s="242"/>
      <c r="RQO79" s="242"/>
      <c r="RQP79" s="242"/>
      <c r="RQQ79" s="242"/>
      <c r="RQR79" s="242"/>
      <c r="RQS79" s="242"/>
      <c r="RQT79" s="242"/>
      <c r="RQU79" s="242"/>
      <c r="RQV79" s="242"/>
      <c r="RQW79" s="242"/>
      <c r="RQX79" s="242"/>
      <c r="RQY79" s="242"/>
      <c r="RQZ79" s="242"/>
      <c r="RRA79" s="242"/>
      <c r="RRB79" s="242"/>
      <c r="RRC79" s="242"/>
      <c r="RRD79" s="242"/>
      <c r="RRE79" s="242"/>
      <c r="RRF79" s="242"/>
      <c r="RRG79" s="242"/>
      <c r="RRH79" s="242"/>
      <c r="RRI79" s="242"/>
      <c r="RRJ79" s="242"/>
      <c r="RRK79" s="242"/>
      <c r="RRL79" s="242"/>
      <c r="RRM79" s="242"/>
      <c r="RRN79" s="242"/>
      <c r="RRO79" s="242"/>
      <c r="RRP79" s="242"/>
      <c r="RRQ79" s="242"/>
      <c r="RRR79" s="242"/>
      <c r="RRS79" s="242"/>
      <c r="RRT79" s="242"/>
      <c r="RRU79" s="242"/>
      <c r="RRV79" s="242"/>
      <c r="RRW79" s="242"/>
      <c r="RRX79" s="242"/>
      <c r="RRY79" s="242"/>
      <c r="RRZ79" s="242"/>
      <c r="RSA79" s="242"/>
      <c r="RSB79" s="242"/>
      <c r="RSC79" s="242"/>
      <c r="RSD79" s="242"/>
      <c r="RSE79" s="242"/>
      <c r="RSF79" s="242"/>
      <c r="RSG79" s="242"/>
      <c r="RSH79" s="242"/>
      <c r="RSI79" s="242"/>
      <c r="RSJ79" s="242"/>
      <c r="RSK79" s="242"/>
      <c r="RSL79" s="242"/>
      <c r="RSM79" s="242"/>
      <c r="RSN79" s="242"/>
      <c r="RSO79" s="242"/>
      <c r="RSP79" s="242"/>
      <c r="RSQ79" s="242"/>
      <c r="RSR79" s="242"/>
      <c r="RSS79" s="242"/>
      <c r="RST79" s="242"/>
      <c r="RSU79" s="242"/>
      <c r="RSV79" s="242"/>
      <c r="RSW79" s="242"/>
      <c r="RSX79" s="242"/>
      <c r="RSY79" s="242"/>
      <c r="RSZ79" s="242"/>
      <c r="RTA79" s="242"/>
      <c r="RTB79" s="242"/>
      <c r="RTC79" s="242"/>
      <c r="RTD79" s="242"/>
      <c r="RTE79" s="242"/>
      <c r="RTF79" s="242"/>
      <c r="RTG79" s="242"/>
      <c r="RTH79" s="242"/>
      <c r="RTI79" s="242"/>
      <c r="RTJ79" s="242"/>
      <c r="RTK79" s="242"/>
      <c r="RTL79" s="242"/>
      <c r="RTM79" s="242"/>
      <c r="RTN79" s="242"/>
      <c r="RTO79" s="242"/>
      <c r="RTP79" s="242"/>
      <c r="RTQ79" s="242"/>
      <c r="RTR79" s="242"/>
      <c r="RTS79" s="242"/>
      <c r="RTT79" s="242"/>
      <c r="RTU79" s="242"/>
      <c r="RTV79" s="242"/>
      <c r="RTW79" s="242"/>
      <c r="RTX79" s="242"/>
      <c r="RTY79" s="242"/>
      <c r="RTZ79" s="242"/>
      <c r="RUA79" s="242"/>
      <c r="RUB79" s="242"/>
      <c r="RUC79" s="242"/>
      <c r="RUD79" s="242"/>
      <c r="RUE79" s="242"/>
      <c r="RUF79" s="242"/>
      <c r="RUG79" s="242"/>
      <c r="RUH79" s="242"/>
      <c r="RUI79" s="242"/>
      <c r="RUJ79" s="242"/>
      <c r="RUK79" s="242"/>
      <c r="RUL79" s="242"/>
      <c r="RUM79" s="242"/>
      <c r="RUN79" s="242"/>
      <c r="RUO79" s="242"/>
      <c r="RUP79" s="242"/>
      <c r="RUQ79" s="242"/>
      <c r="RUR79" s="242"/>
      <c r="RUS79" s="242"/>
      <c r="RUT79" s="242"/>
      <c r="RUU79" s="242"/>
      <c r="RUV79" s="242"/>
      <c r="RUW79" s="242"/>
      <c r="RUX79" s="242"/>
      <c r="RUY79" s="242"/>
      <c r="RUZ79" s="242"/>
      <c r="RVA79" s="242"/>
      <c r="RVB79" s="242"/>
      <c r="RVC79" s="242"/>
      <c r="RVD79" s="242"/>
      <c r="RVE79" s="242"/>
      <c r="RVF79" s="242"/>
      <c r="RVG79" s="242"/>
      <c r="RVH79" s="242"/>
      <c r="RVI79" s="242"/>
      <c r="RVJ79" s="242"/>
      <c r="RVK79" s="242"/>
      <c r="RVL79" s="242"/>
      <c r="RVM79" s="242"/>
      <c r="RVN79" s="242"/>
      <c r="RVO79" s="242"/>
      <c r="RVP79" s="242"/>
      <c r="RVQ79" s="242"/>
      <c r="RVR79" s="242"/>
      <c r="RVS79" s="242"/>
      <c r="RVT79" s="242"/>
      <c r="RVU79" s="242"/>
      <c r="RVV79" s="242"/>
      <c r="RVW79" s="242"/>
      <c r="RVX79" s="242"/>
      <c r="RVY79" s="242"/>
      <c r="RVZ79" s="242"/>
      <c r="RWA79" s="242"/>
      <c r="RWB79" s="242"/>
      <c r="RWC79" s="242"/>
      <c r="RWD79" s="242"/>
      <c r="RWE79" s="242"/>
      <c r="RWF79" s="242"/>
      <c r="RWG79" s="242"/>
      <c r="RWH79" s="242"/>
      <c r="RWI79" s="242"/>
      <c r="RWJ79" s="242"/>
      <c r="RWK79" s="242"/>
      <c r="RWL79" s="242"/>
      <c r="RWM79" s="242"/>
      <c r="RWN79" s="242"/>
      <c r="RWO79" s="242"/>
      <c r="RWP79" s="242"/>
      <c r="RWQ79" s="242"/>
      <c r="RWR79" s="242"/>
      <c r="RWS79" s="242"/>
      <c r="RWT79" s="242"/>
      <c r="RWU79" s="242"/>
      <c r="RWV79" s="242"/>
      <c r="RWW79" s="242"/>
      <c r="RWX79" s="242"/>
      <c r="RWY79" s="242"/>
      <c r="RWZ79" s="242"/>
      <c r="RXA79" s="242"/>
      <c r="RXB79" s="242"/>
      <c r="RXC79" s="242"/>
      <c r="RXD79" s="242"/>
      <c r="RXE79" s="242"/>
      <c r="RXF79" s="242"/>
      <c r="RXG79" s="242"/>
      <c r="RXH79" s="242"/>
      <c r="RXI79" s="242"/>
      <c r="RXJ79" s="242"/>
      <c r="RXK79" s="242"/>
      <c r="RXL79" s="242"/>
      <c r="RXM79" s="242"/>
      <c r="RXN79" s="242"/>
      <c r="RXO79" s="242"/>
      <c r="RXP79" s="242"/>
      <c r="RXQ79" s="242"/>
      <c r="RXR79" s="242"/>
      <c r="RXS79" s="242"/>
      <c r="RXT79" s="242"/>
      <c r="RXU79" s="242"/>
      <c r="RXV79" s="242"/>
      <c r="RXW79" s="242"/>
      <c r="RXX79" s="242"/>
      <c r="RXY79" s="242"/>
      <c r="RXZ79" s="242"/>
      <c r="RYA79" s="242"/>
      <c r="RYB79" s="242"/>
      <c r="RYC79" s="242"/>
      <c r="RYD79" s="242"/>
      <c r="RYE79" s="242"/>
      <c r="RYF79" s="242"/>
      <c r="RYG79" s="242"/>
      <c r="RYH79" s="242"/>
      <c r="RYI79" s="242"/>
      <c r="RYJ79" s="242"/>
      <c r="RYK79" s="242"/>
      <c r="RYL79" s="242"/>
      <c r="RYM79" s="242"/>
      <c r="RYN79" s="242"/>
      <c r="RYO79" s="242"/>
      <c r="RYP79" s="242"/>
      <c r="RYQ79" s="242"/>
      <c r="RYR79" s="242"/>
      <c r="RYS79" s="242"/>
      <c r="RYT79" s="242"/>
      <c r="RYU79" s="242"/>
      <c r="RYV79" s="242"/>
      <c r="RYW79" s="242"/>
      <c r="RYX79" s="242"/>
      <c r="RYY79" s="242"/>
      <c r="RYZ79" s="242"/>
      <c r="RZA79" s="242"/>
      <c r="RZB79" s="242"/>
      <c r="RZC79" s="242"/>
      <c r="RZD79" s="242"/>
      <c r="RZE79" s="242"/>
      <c r="RZF79" s="242"/>
      <c r="RZG79" s="242"/>
      <c r="RZH79" s="242"/>
      <c r="RZI79" s="242"/>
      <c r="RZJ79" s="242"/>
      <c r="RZK79" s="242"/>
      <c r="RZL79" s="242"/>
      <c r="RZM79" s="242"/>
      <c r="RZN79" s="242"/>
      <c r="RZO79" s="242"/>
      <c r="RZP79" s="242"/>
      <c r="RZQ79" s="242"/>
      <c r="RZR79" s="242"/>
      <c r="RZS79" s="242"/>
      <c r="RZT79" s="242"/>
      <c r="RZU79" s="242"/>
      <c r="RZV79" s="242"/>
      <c r="RZW79" s="242"/>
      <c r="RZX79" s="242"/>
      <c r="RZY79" s="242"/>
      <c r="RZZ79" s="242"/>
      <c r="SAA79" s="242"/>
      <c r="SAB79" s="242"/>
      <c r="SAC79" s="242"/>
      <c r="SAD79" s="242"/>
      <c r="SAE79" s="242"/>
      <c r="SAF79" s="242"/>
      <c r="SAG79" s="242"/>
      <c r="SAH79" s="242"/>
      <c r="SAI79" s="242"/>
      <c r="SAJ79" s="242"/>
      <c r="SAK79" s="242"/>
      <c r="SAL79" s="242"/>
      <c r="SAM79" s="242"/>
      <c r="SAN79" s="242"/>
      <c r="SAO79" s="242"/>
      <c r="SAP79" s="242"/>
      <c r="SAQ79" s="242"/>
      <c r="SAR79" s="242"/>
      <c r="SAS79" s="242"/>
      <c r="SAT79" s="242"/>
      <c r="SAU79" s="242"/>
      <c r="SAV79" s="242"/>
      <c r="SAW79" s="242"/>
      <c r="SAX79" s="242"/>
      <c r="SAY79" s="242"/>
      <c r="SAZ79" s="242"/>
      <c r="SBA79" s="242"/>
      <c r="SBB79" s="242"/>
      <c r="SBC79" s="242"/>
      <c r="SBD79" s="242"/>
      <c r="SBE79" s="242"/>
      <c r="SBF79" s="242"/>
      <c r="SBG79" s="242"/>
      <c r="SBH79" s="242"/>
      <c r="SBI79" s="242"/>
      <c r="SBJ79" s="242"/>
      <c r="SBK79" s="242"/>
      <c r="SBL79" s="242"/>
      <c r="SBM79" s="242"/>
      <c r="SBN79" s="242"/>
      <c r="SBO79" s="242"/>
      <c r="SBP79" s="242"/>
      <c r="SBQ79" s="242"/>
      <c r="SBR79" s="242"/>
      <c r="SBS79" s="242"/>
      <c r="SBT79" s="242"/>
      <c r="SBU79" s="242"/>
      <c r="SBV79" s="242"/>
      <c r="SBW79" s="242"/>
      <c r="SBX79" s="242"/>
      <c r="SBY79" s="242"/>
      <c r="SBZ79" s="242"/>
      <c r="SCA79" s="242"/>
      <c r="SCB79" s="242"/>
      <c r="SCC79" s="242"/>
      <c r="SCD79" s="242"/>
      <c r="SCE79" s="242"/>
      <c r="SCF79" s="242"/>
      <c r="SCG79" s="242"/>
      <c r="SCH79" s="242"/>
      <c r="SCI79" s="242"/>
      <c r="SCJ79" s="242"/>
      <c r="SCK79" s="242"/>
      <c r="SCL79" s="242"/>
      <c r="SCM79" s="242"/>
      <c r="SCN79" s="242"/>
      <c r="SCO79" s="242"/>
      <c r="SCP79" s="242"/>
      <c r="SCQ79" s="242"/>
      <c r="SCR79" s="242"/>
      <c r="SCS79" s="242"/>
      <c r="SCT79" s="242"/>
      <c r="SCU79" s="242"/>
      <c r="SCV79" s="242"/>
      <c r="SCW79" s="242"/>
      <c r="SCX79" s="242"/>
      <c r="SCY79" s="242"/>
      <c r="SCZ79" s="242"/>
      <c r="SDA79" s="242"/>
      <c r="SDB79" s="242"/>
      <c r="SDC79" s="242"/>
      <c r="SDD79" s="242"/>
      <c r="SDE79" s="242"/>
      <c r="SDF79" s="242"/>
      <c r="SDG79" s="242"/>
      <c r="SDH79" s="242"/>
      <c r="SDI79" s="242"/>
      <c r="SDJ79" s="242"/>
      <c r="SDK79" s="242"/>
      <c r="SDL79" s="242"/>
      <c r="SDM79" s="242"/>
      <c r="SDN79" s="242"/>
      <c r="SDO79" s="242"/>
      <c r="SDP79" s="242"/>
      <c r="SDQ79" s="242"/>
      <c r="SDR79" s="242"/>
      <c r="SDS79" s="242"/>
      <c r="SDT79" s="242"/>
      <c r="SDU79" s="242"/>
      <c r="SDV79" s="242"/>
      <c r="SDW79" s="242"/>
      <c r="SDX79" s="242"/>
      <c r="SDY79" s="242"/>
      <c r="SDZ79" s="242"/>
      <c r="SEA79" s="242"/>
      <c r="SEB79" s="242"/>
      <c r="SEC79" s="242"/>
      <c r="SED79" s="242"/>
      <c r="SEE79" s="242"/>
      <c r="SEF79" s="242"/>
      <c r="SEG79" s="242"/>
      <c r="SEH79" s="242"/>
      <c r="SEI79" s="242"/>
      <c r="SEJ79" s="242"/>
      <c r="SEK79" s="242"/>
      <c r="SEL79" s="242"/>
      <c r="SEM79" s="242"/>
      <c r="SEN79" s="242"/>
      <c r="SEO79" s="242"/>
      <c r="SEP79" s="242"/>
      <c r="SEQ79" s="242"/>
      <c r="SER79" s="242"/>
      <c r="SES79" s="242"/>
      <c r="SET79" s="242"/>
      <c r="SEU79" s="242"/>
      <c r="SEV79" s="242"/>
      <c r="SEW79" s="242"/>
      <c r="SEX79" s="242"/>
      <c r="SEY79" s="242"/>
      <c r="SEZ79" s="242"/>
      <c r="SFA79" s="242"/>
      <c r="SFB79" s="242"/>
      <c r="SFC79" s="242"/>
      <c r="SFD79" s="242"/>
      <c r="SFE79" s="242"/>
      <c r="SFF79" s="242"/>
      <c r="SFG79" s="242"/>
      <c r="SFH79" s="242"/>
      <c r="SFI79" s="242"/>
      <c r="SFJ79" s="242"/>
      <c r="SFK79" s="242"/>
      <c r="SFL79" s="242"/>
      <c r="SFM79" s="242"/>
      <c r="SFN79" s="242"/>
      <c r="SFO79" s="242"/>
      <c r="SFP79" s="242"/>
      <c r="SFQ79" s="242"/>
      <c r="SFR79" s="242"/>
      <c r="SFS79" s="242"/>
      <c r="SFT79" s="242"/>
      <c r="SFU79" s="242"/>
      <c r="SFV79" s="242"/>
      <c r="SFW79" s="242"/>
      <c r="SFX79" s="242"/>
      <c r="SFY79" s="242"/>
      <c r="SFZ79" s="242"/>
      <c r="SGA79" s="242"/>
      <c r="SGB79" s="242"/>
      <c r="SGC79" s="242"/>
      <c r="SGD79" s="242"/>
      <c r="SGE79" s="242"/>
      <c r="SGF79" s="242"/>
      <c r="SGG79" s="242"/>
      <c r="SGH79" s="242"/>
      <c r="SGI79" s="242"/>
      <c r="SGJ79" s="242"/>
      <c r="SGK79" s="242"/>
      <c r="SGL79" s="242"/>
      <c r="SGM79" s="242"/>
      <c r="SGN79" s="242"/>
      <c r="SGO79" s="242"/>
      <c r="SGP79" s="242"/>
      <c r="SGQ79" s="242"/>
      <c r="SGR79" s="242"/>
      <c r="SGS79" s="242"/>
      <c r="SGT79" s="242"/>
      <c r="SGU79" s="242"/>
      <c r="SGV79" s="242"/>
      <c r="SGW79" s="242"/>
      <c r="SGX79" s="242"/>
      <c r="SGY79" s="242"/>
      <c r="SGZ79" s="242"/>
      <c r="SHA79" s="242"/>
      <c r="SHB79" s="242"/>
      <c r="SHC79" s="242"/>
      <c r="SHD79" s="242"/>
      <c r="SHE79" s="242"/>
      <c r="SHF79" s="242"/>
      <c r="SHG79" s="242"/>
      <c r="SHH79" s="242"/>
      <c r="SHI79" s="242"/>
      <c r="SHJ79" s="242"/>
      <c r="SHK79" s="242"/>
      <c r="SHL79" s="242"/>
      <c r="SHM79" s="242"/>
      <c r="SHN79" s="242"/>
      <c r="SHO79" s="242"/>
      <c r="SHP79" s="242"/>
      <c r="SHQ79" s="242"/>
      <c r="SHR79" s="242"/>
      <c r="SHS79" s="242"/>
      <c r="SHT79" s="242"/>
      <c r="SHU79" s="242"/>
      <c r="SHV79" s="242"/>
      <c r="SHW79" s="242"/>
      <c r="SHX79" s="242"/>
      <c r="SHY79" s="242"/>
      <c r="SHZ79" s="242"/>
      <c r="SIA79" s="242"/>
      <c r="SIB79" s="242"/>
      <c r="SIC79" s="242"/>
      <c r="SID79" s="242"/>
      <c r="SIE79" s="242"/>
      <c r="SIF79" s="242"/>
      <c r="SIG79" s="242"/>
      <c r="SIH79" s="242"/>
      <c r="SII79" s="242"/>
      <c r="SIJ79" s="242"/>
      <c r="SIK79" s="242"/>
      <c r="SIL79" s="242"/>
      <c r="SIM79" s="242"/>
      <c r="SIN79" s="242"/>
      <c r="SIO79" s="242"/>
      <c r="SIP79" s="242"/>
      <c r="SIQ79" s="242"/>
      <c r="SIR79" s="242"/>
      <c r="SIS79" s="242"/>
      <c r="SIT79" s="242"/>
      <c r="SIU79" s="242"/>
      <c r="SIV79" s="242"/>
      <c r="SIW79" s="242"/>
      <c r="SIX79" s="242"/>
      <c r="SIY79" s="242"/>
      <c r="SIZ79" s="242"/>
      <c r="SJA79" s="242"/>
      <c r="SJB79" s="242"/>
      <c r="SJC79" s="242"/>
      <c r="SJD79" s="242"/>
      <c r="SJE79" s="242"/>
      <c r="SJF79" s="242"/>
      <c r="SJG79" s="242"/>
      <c r="SJH79" s="242"/>
      <c r="SJI79" s="242"/>
      <c r="SJJ79" s="242"/>
      <c r="SJK79" s="242"/>
      <c r="SJL79" s="242"/>
      <c r="SJM79" s="242"/>
      <c r="SJN79" s="242"/>
      <c r="SJO79" s="242"/>
      <c r="SJP79" s="242"/>
      <c r="SJQ79" s="242"/>
      <c r="SJR79" s="242"/>
      <c r="SJS79" s="242"/>
      <c r="SJT79" s="242"/>
      <c r="SJU79" s="242"/>
      <c r="SJV79" s="242"/>
      <c r="SJW79" s="242"/>
      <c r="SJX79" s="242"/>
      <c r="SJY79" s="242"/>
      <c r="SJZ79" s="242"/>
      <c r="SKA79" s="242"/>
      <c r="SKB79" s="242"/>
      <c r="SKC79" s="242"/>
      <c r="SKD79" s="242"/>
      <c r="SKE79" s="242"/>
      <c r="SKF79" s="242"/>
      <c r="SKG79" s="242"/>
      <c r="SKH79" s="242"/>
      <c r="SKI79" s="242"/>
      <c r="SKJ79" s="242"/>
      <c r="SKK79" s="242"/>
      <c r="SKL79" s="242"/>
      <c r="SKM79" s="242"/>
      <c r="SKN79" s="242"/>
      <c r="SKO79" s="242"/>
      <c r="SKP79" s="242"/>
      <c r="SKQ79" s="242"/>
      <c r="SKR79" s="242"/>
      <c r="SKS79" s="242"/>
      <c r="SKT79" s="242"/>
      <c r="SKU79" s="242"/>
      <c r="SKV79" s="242"/>
      <c r="SKW79" s="242"/>
      <c r="SKX79" s="242"/>
      <c r="SKY79" s="242"/>
      <c r="SKZ79" s="242"/>
      <c r="SLA79" s="242"/>
      <c r="SLB79" s="242"/>
      <c r="SLC79" s="242"/>
      <c r="SLD79" s="242"/>
      <c r="SLE79" s="242"/>
      <c r="SLF79" s="242"/>
      <c r="SLG79" s="242"/>
      <c r="SLH79" s="242"/>
      <c r="SLI79" s="242"/>
      <c r="SLJ79" s="242"/>
      <c r="SLK79" s="242"/>
      <c r="SLL79" s="242"/>
      <c r="SLM79" s="242"/>
      <c r="SLN79" s="242"/>
      <c r="SLO79" s="242"/>
      <c r="SLP79" s="242"/>
      <c r="SLQ79" s="242"/>
      <c r="SLR79" s="242"/>
      <c r="SLS79" s="242"/>
      <c r="SLT79" s="242"/>
      <c r="SLU79" s="242"/>
      <c r="SLV79" s="242"/>
      <c r="SLW79" s="242"/>
      <c r="SLX79" s="242"/>
      <c r="SLY79" s="242"/>
      <c r="SLZ79" s="242"/>
      <c r="SMA79" s="242"/>
      <c r="SMB79" s="242"/>
      <c r="SMC79" s="242"/>
      <c r="SMD79" s="242"/>
      <c r="SME79" s="242"/>
      <c r="SMF79" s="242"/>
      <c r="SMG79" s="242"/>
      <c r="SMH79" s="242"/>
      <c r="SMI79" s="242"/>
      <c r="SMJ79" s="242"/>
      <c r="SMK79" s="242"/>
      <c r="SML79" s="242"/>
      <c r="SMM79" s="242"/>
      <c r="SMN79" s="242"/>
      <c r="SMO79" s="242"/>
      <c r="SMP79" s="242"/>
      <c r="SMQ79" s="242"/>
      <c r="SMR79" s="242"/>
      <c r="SMS79" s="242"/>
      <c r="SMT79" s="242"/>
      <c r="SMU79" s="242"/>
      <c r="SMV79" s="242"/>
      <c r="SMW79" s="242"/>
      <c r="SMX79" s="242"/>
      <c r="SMY79" s="242"/>
      <c r="SMZ79" s="242"/>
      <c r="SNA79" s="242"/>
      <c r="SNB79" s="242"/>
      <c r="SNC79" s="242"/>
      <c r="SND79" s="242"/>
      <c r="SNE79" s="242"/>
      <c r="SNF79" s="242"/>
      <c r="SNG79" s="242"/>
      <c r="SNH79" s="242"/>
      <c r="SNI79" s="242"/>
      <c r="SNJ79" s="242"/>
      <c r="SNK79" s="242"/>
      <c r="SNL79" s="242"/>
      <c r="SNM79" s="242"/>
      <c r="SNN79" s="242"/>
      <c r="SNO79" s="242"/>
      <c r="SNP79" s="242"/>
      <c r="SNQ79" s="242"/>
      <c r="SNR79" s="242"/>
      <c r="SNS79" s="242"/>
      <c r="SNT79" s="242"/>
      <c r="SNU79" s="242"/>
      <c r="SNV79" s="242"/>
      <c r="SNW79" s="242"/>
      <c r="SNX79" s="242"/>
      <c r="SNY79" s="242"/>
      <c r="SNZ79" s="242"/>
      <c r="SOA79" s="242"/>
      <c r="SOB79" s="242"/>
      <c r="SOC79" s="242"/>
      <c r="SOD79" s="242"/>
      <c r="SOE79" s="242"/>
      <c r="SOF79" s="242"/>
      <c r="SOG79" s="242"/>
      <c r="SOH79" s="242"/>
      <c r="SOI79" s="242"/>
      <c r="SOJ79" s="242"/>
      <c r="SOK79" s="242"/>
      <c r="SOL79" s="242"/>
      <c r="SOM79" s="242"/>
      <c r="SON79" s="242"/>
      <c r="SOO79" s="242"/>
      <c r="SOP79" s="242"/>
      <c r="SOQ79" s="242"/>
      <c r="SOR79" s="242"/>
      <c r="SOS79" s="242"/>
      <c r="SOT79" s="242"/>
      <c r="SOU79" s="242"/>
      <c r="SOV79" s="242"/>
      <c r="SOW79" s="242"/>
      <c r="SOX79" s="242"/>
      <c r="SOY79" s="242"/>
      <c r="SOZ79" s="242"/>
      <c r="SPA79" s="242"/>
      <c r="SPB79" s="242"/>
      <c r="SPC79" s="242"/>
      <c r="SPD79" s="242"/>
      <c r="SPE79" s="242"/>
      <c r="SPF79" s="242"/>
      <c r="SPG79" s="242"/>
      <c r="SPH79" s="242"/>
      <c r="SPI79" s="242"/>
      <c r="SPJ79" s="242"/>
      <c r="SPK79" s="242"/>
      <c r="SPL79" s="242"/>
      <c r="SPM79" s="242"/>
      <c r="SPN79" s="242"/>
      <c r="SPO79" s="242"/>
      <c r="SPP79" s="242"/>
      <c r="SPQ79" s="242"/>
      <c r="SPR79" s="242"/>
      <c r="SPS79" s="242"/>
      <c r="SPT79" s="242"/>
      <c r="SPU79" s="242"/>
      <c r="SPV79" s="242"/>
      <c r="SPW79" s="242"/>
      <c r="SPX79" s="242"/>
      <c r="SPY79" s="242"/>
      <c r="SPZ79" s="242"/>
      <c r="SQA79" s="242"/>
      <c r="SQB79" s="242"/>
      <c r="SQC79" s="242"/>
      <c r="SQD79" s="242"/>
      <c r="SQE79" s="242"/>
      <c r="SQF79" s="242"/>
      <c r="SQG79" s="242"/>
      <c r="SQH79" s="242"/>
      <c r="SQI79" s="242"/>
      <c r="SQJ79" s="242"/>
      <c r="SQK79" s="242"/>
      <c r="SQL79" s="242"/>
      <c r="SQM79" s="242"/>
      <c r="SQN79" s="242"/>
      <c r="SQO79" s="242"/>
      <c r="SQP79" s="242"/>
      <c r="SQQ79" s="242"/>
      <c r="SQR79" s="242"/>
      <c r="SQS79" s="242"/>
      <c r="SQT79" s="242"/>
      <c r="SQU79" s="242"/>
      <c r="SQV79" s="242"/>
      <c r="SQW79" s="242"/>
      <c r="SQX79" s="242"/>
      <c r="SQY79" s="242"/>
      <c r="SQZ79" s="242"/>
      <c r="SRA79" s="242"/>
      <c r="SRB79" s="242"/>
      <c r="SRC79" s="242"/>
      <c r="SRD79" s="242"/>
      <c r="SRE79" s="242"/>
      <c r="SRF79" s="242"/>
      <c r="SRG79" s="242"/>
      <c r="SRH79" s="242"/>
      <c r="SRI79" s="242"/>
      <c r="SRJ79" s="242"/>
      <c r="SRK79" s="242"/>
      <c r="SRL79" s="242"/>
      <c r="SRM79" s="242"/>
      <c r="SRN79" s="242"/>
      <c r="SRO79" s="242"/>
      <c r="SRP79" s="242"/>
      <c r="SRQ79" s="242"/>
      <c r="SRR79" s="242"/>
      <c r="SRS79" s="242"/>
      <c r="SRT79" s="242"/>
      <c r="SRU79" s="242"/>
      <c r="SRV79" s="242"/>
      <c r="SRW79" s="242"/>
      <c r="SRX79" s="242"/>
      <c r="SRY79" s="242"/>
      <c r="SRZ79" s="242"/>
      <c r="SSA79" s="242"/>
      <c r="SSB79" s="242"/>
      <c r="SSC79" s="242"/>
      <c r="SSD79" s="242"/>
      <c r="SSE79" s="242"/>
      <c r="SSF79" s="242"/>
      <c r="SSG79" s="242"/>
      <c r="SSH79" s="242"/>
      <c r="SSI79" s="242"/>
      <c r="SSJ79" s="242"/>
      <c r="SSK79" s="242"/>
      <c r="SSL79" s="242"/>
      <c r="SSM79" s="242"/>
      <c r="SSN79" s="242"/>
      <c r="SSO79" s="242"/>
      <c r="SSP79" s="242"/>
      <c r="SSQ79" s="242"/>
      <c r="SSR79" s="242"/>
      <c r="SSS79" s="242"/>
      <c r="SST79" s="242"/>
      <c r="SSU79" s="242"/>
      <c r="SSV79" s="242"/>
      <c r="SSW79" s="242"/>
      <c r="SSX79" s="242"/>
      <c r="SSY79" s="242"/>
      <c r="SSZ79" s="242"/>
      <c r="STA79" s="242"/>
      <c r="STB79" s="242"/>
      <c r="STC79" s="242"/>
      <c r="STD79" s="242"/>
      <c r="STE79" s="242"/>
      <c r="STF79" s="242"/>
      <c r="STG79" s="242"/>
      <c r="STH79" s="242"/>
      <c r="STI79" s="242"/>
      <c r="STJ79" s="242"/>
      <c r="STK79" s="242"/>
      <c r="STL79" s="242"/>
      <c r="STM79" s="242"/>
      <c r="STN79" s="242"/>
      <c r="STO79" s="242"/>
      <c r="STP79" s="242"/>
      <c r="STQ79" s="242"/>
      <c r="STR79" s="242"/>
      <c r="STS79" s="242"/>
      <c r="STT79" s="242"/>
      <c r="STU79" s="242"/>
      <c r="STV79" s="242"/>
      <c r="STW79" s="242"/>
      <c r="STX79" s="242"/>
      <c r="STY79" s="242"/>
      <c r="STZ79" s="242"/>
      <c r="SUA79" s="242"/>
      <c r="SUB79" s="242"/>
      <c r="SUC79" s="242"/>
      <c r="SUD79" s="242"/>
      <c r="SUE79" s="242"/>
      <c r="SUF79" s="242"/>
      <c r="SUG79" s="242"/>
      <c r="SUH79" s="242"/>
      <c r="SUI79" s="242"/>
      <c r="SUJ79" s="242"/>
      <c r="SUK79" s="242"/>
      <c r="SUL79" s="242"/>
      <c r="SUM79" s="242"/>
      <c r="SUN79" s="242"/>
      <c r="SUO79" s="242"/>
      <c r="SUP79" s="242"/>
      <c r="SUQ79" s="242"/>
      <c r="SUR79" s="242"/>
      <c r="SUS79" s="242"/>
      <c r="SUT79" s="242"/>
      <c r="SUU79" s="242"/>
      <c r="SUV79" s="242"/>
      <c r="SUW79" s="242"/>
      <c r="SUX79" s="242"/>
      <c r="SUY79" s="242"/>
      <c r="SUZ79" s="242"/>
      <c r="SVA79" s="242"/>
      <c r="SVB79" s="242"/>
      <c r="SVC79" s="242"/>
      <c r="SVD79" s="242"/>
      <c r="SVE79" s="242"/>
      <c r="SVF79" s="242"/>
      <c r="SVG79" s="242"/>
      <c r="SVH79" s="242"/>
      <c r="SVI79" s="242"/>
      <c r="SVJ79" s="242"/>
      <c r="SVK79" s="242"/>
      <c r="SVL79" s="242"/>
      <c r="SVM79" s="242"/>
      <c r="SVN79" s="242"/>
      <c r="SVO79" s="242"/>
      <c r="SVP79" s="242"/>
      <c r="SVQ79" s="242"/>
      <c r="SVR79" s="242"/>
      <c r="SVS79" s="242"/>
      <c r="SVT79" s="242"/>
      <c r="SVU79" s="242"/>
      <c r="SVV79" s="242"/>
      <c r="SVW79" s="242"/>
      <c r="SVX79" s="242"/>
      <c r="SVY79" s="242"/>
      <c r="SVZ79" s="242"/>
      <c r="SWA79" s="242"/>
      <c r="SWB79" s="242"/>
      <c r="SWC79" s="242"/>
      <c r="SWD79" s="242"/>
      <c r="SWE79" s="242"/>
      <c r="SWF79" s="242"/>
      <c r="SWG79" s="242"/>
      <c r="SWH79" s="242"/>
      <c r="SWI79" s="242"/>
      <c r="SWJ79" s="242"/>
      <c r="SWK79" s="242"/>
      <c r="SWL79" s="242"/>
      <c r="SWM79" s="242"/>
      <c r="SWN79" s="242"/>
      <c r="SWO79" s="242"/>
      <c r="SWP79" s="242"/>
      <c r="SWQ79" s="242"/>
      <c r="SWR79" s="242"/>
      <c r="SWS79" s="242"/>
      <c r="SWT79" s="242"/>
      <c r="SWU79" s="242"/>
      <c r="SWV79" s="242"/>
      <c r="SWW79" s="242"/>
      <c r="SWX79" s="242"/>
      <c r="SWY79" s="242"/>
      <c r="SWZ79" s="242"/>
      <c r="SXA79" s="242"/>
      <c r="SXB79" s="242"/>
      <c r="SXC79" s="242"/>
      <c r="SXD79" s="242"/>
      <c r="SXE79" s="242"/>
      <c r="SXF79" s="242"/>
      <c r="SXG79" s="242"/>
      <c r="SXH79" s="242"/>
      <c r="SXI79" s="242"/>
      <c r="SXJ79" s="242"/>
      <c r="SXK79" s="242"/>
      <c r="SXL79" s="242"/>
      <c r="SXM79" s="242"/>
      <c r="SXN79" s="242"/>
      <c r="SXO79" s="242"/>
      <c r="SXP79" s="242"/>
      <c r="SXQ79" s="242"/>
      <c r="SXR79" s="242"/>
      <c r="SXS79" s="242"/>
      <c r="SXT79" s="242"/>
      <c r="SXU79" s="242"/>
      <c r="SXV79" s="242"/>
      <c r="SXW79" s="242"/>
      <c r="SXX79" s="242"/>
      <c r="SXY79" s="242"/>
      <c r="SXZ79" s="242"/>
      <c r="SYA79" s="242"/>
      <c r="SYB79" s="242"/>
      <c r="SYC79" s="242"/>
      <c r="SYD79" s="242"/>
      <c r="SYE79" s="242"/>
      <c r="SYF79" s="242"/>
      <c r="SYG79" s="242"/>
      <c r="SYH79" s="242"/>
      <c r="SYI79" s="242"/>
      <c r="SYJ79" s="242"/>
      <c r="SYK79" s="242"/>
      <c r="SYL79" s="242"/>
      <c r="SYM79" s="242"/>
      <c r="SYN79" s="242"/>
      <c r="SYO79" s="242"/>
      <c r="SYP79" s="242"/>
      <c r="SYQ79" s="242"/>
      <c r="SYR79" s="242"/>
      <c r="SYS79" s="242"/>
      <c r="SYT79" s="242"/>
      <c r="SYU79" s="242"/>
      <c r="SYV79" s="242"/>
      <c r="SYW79" s="242"/>
      <c r="SYX79" s="242"/>
      <c r="SYY79" s="242"/>
      <c r="SYZ79" s="242"/>
      <c r="SZA79" s="242"/>
      <c r="SZB79" s="242"/>
      <c r="SZC79" s="242"/>
      <c r="SZD79" s="242"/>
      <c r="SZE79" s="242"/>
      <c r="SZF79" s="242"/>
      <c r="SZG79" s="242"/>
      <c r="SZH79" s="242"/>
      <c r="SZI79" s="242"/>
      <c r="SZJ79" s="242"/>
      <c r="SZK79" s="242"/>
      <c r="SZL79" s="242"/>
      <c r="SZM79" s="242"/>
      <c r="SZN79" s="242"/>
      <c r="SZO79" s="242"/>
      <c r="SZP79" s="242"/>
      <c r="SZQ79" s="242"/>
      <c r="SZR79" s="242"/>
      <c r="SZS79" s="242"/>
      <c r="SZT79" s="242"/>
      <c r="SZU79" s="242"/>
      <c r="SZV79" s="242"/>
      <c r="SZW79" s="242"/>
      <c r="SZX79" s="242"/>
      <c r="SZY79" s="242"/>
      <c r="SZZ79" s="242"/>
      <c r="TAA79" s="242"/>
      <c r="TAB79" s="242"/>
      <c r="TAC79" s="242"/>
      <c r="TAD79" s="242"/>
      <c r="TAE79" s="242"/>
      <c r="TAF79" s="242"/>
      <c r="TAG79" s="242"/>
      <c r="TAH79" s="242"/>
      <c r="TAI79" s="242"/>
      <c r="TAJ79" s="242"/>
      <c r="TAK79" s="242"/>
      <c r="TAL79" s="242"/>
      <c r="TAM79" s="242"/>
      <c r="TAN79" s="242"/>
      <c r="TAO79" s="242"/>
      <c r="TAP79" s="242"/>
      <c r="TAQ79" s="242"/>
      <c r="TAR79" s="242"/>
      <c r="TAS79" s="242"/>
      <c r="TAT79" s="242"/>
      <c r="TAU79" s="242"/>
      <c r="TAV79" s="242"/>
      <c r="TAW79" s="242"/>
      <c r="TAX79" s="242"/>
      <c r="TAY79" s="242"/>
      <c r="TAZ79" s="242"/>
      <c r="TBA79" s="242"/>
      <c r="TBB79" s="242"/>
      <c r="TBC79" s="242"/>
      <c r="TBD79" s="242"/>
      <c r="TBE79" s="242"/>
      <c r="TBF79" s="242"/>
      <c r="TBG79" s="242"/>
      <c r="TBH79" s="242"/>
      <c r="TBI79" s="242"/>
      <c r="TBJ79" s="242"/>
      <c r="TBK79" s="242"/>
      <c r="TBL79" s="242"/>
      <c r="TBM79" s="242"/>
      <c r="TBN79" s="242"/>
      <c r="TBO79" s="242"/>
      <c r="TBP79" s="242"/>
      <c r="TBQ79" s="242"/>
      <c r="TBR79" s="242"/>
      <c r="TBS79" s="242"/>
      <c r="TBT79" s="242"/>
      <c r="TBU79" s="242"/>
      <c r="TBV79" s="242"/>
      <c r="TBW79" s="242"/>
      <c r="TBX79" s="242"/>
      <c r="TBY79" s="242"/>
      <c r="TBZ79" s="242"/>
      <c r="TCA79" s="242"/>
      <c r="TCB79" s="242"/>
      <c r="TCC79" s="242"/>
      <c r="TCD79" s="242"/>
      <c r="TCE79" s="242"/>
      <c r="TCF79" s="242"/>
      <c r="TCG79" s="242"/>
      <c r="TCH79" s="242"/>
      <c r="TCI79" s="242"/>
      <c r="TCJ79" s="242"/>
      <c r="TCK79" s="242"/>
      <c r="TCL79" s="242"/>
      <c r="TCM79" s="242"/>
      <c r="TCN79" s="242"/>
      <c r="TCO79" s="242"/>
      <c r="TCP79" s="242"/>
      <c r="TCQ79" s="242"/>
      <c r="TCR79" s="242"/>
      <c r="TCS79" s="242"/>
      <c r="TCT79" s="242"/>
      <c r="TCU79" s="242"/>
      <c r="TCV79" s="242"/>
      <c r="TCW79" s="242"/>
      <c r="TCX79" s="242"/>
      <c r="TCY79" s="242"/>
      <c r="TCZ79" s="242"/>
      <c r="TDA79" s="242"/>
      <c r="TDB79" s="242"/>
      <c r="TDC79" s="242"/>
      <c r="TDD79" s="242"/>
      <c r="TDE79" s="242"/>
      <c r="TDF79" s="242"/>
      <c r="TDG79" s="242"/>
      <c r="TDH79" s="242"/>
      <c r="TDI79" s="242"/>
      <c r="TDJ79" s="242"/>
      <c r="TDK79" s="242"/>
      <c r="TDL79" s="242"/>
      <c r="TDM79" s="242"/>
      <c r="TDN79" s="242"/>
      <c r="TDO79" s="242"/>
      <c r="TDP79" s="242"/>
      <c r="TDQ79" s="242"/>
      <c r="TDR79" s="242"/>
      <c r="TDS79" s="242"/>
      <c r="TDT79" s="242"/>
      <c r="TDU79" s="242"/>
      <c r="TDV79" s="242"/>
      <c r="TDW79" s="242"/>
      <c r="TDX79" s="242"/>
      <c r="TDY79" s="242"/>
      <c r="TDZ79" s="242"/>
      <c r="TEA79" s="242"/>
      <c r="TEB79" s="242"/>
      <c r="TEC79" s="242"/>
      <c r="TED79" s="242"/>
      <c r="TEE79" s="242"/>
      <c r="TEF79" s="242"/>
      <c r="TEG79" s="242"/>
      <c r="TEH79" s="242"/>
      <c r="TEI79" s="242"/>
      <c r="TEJ79" s="242"/>
      <c r="TEK79" s="242"/>
      <c r="TEL79" s="242"/>
      <c r="TEM79" s="242"/>
      <c r="TEN79" s="242"/>
      <c r="TEO79" s="242"/>
      <c r="TEP79" s="242"/>
      <c r="TEQ79" s="242"/>
      <c r="TER79" s="242"/>
      <c r="TES79" s="242"/>
      <c r="TET79" s="242"/>
      <c r="TEU79" s="242"/>
      <c r="TEV79" s="242"/>
      <c r="TEW79" s="242"/>
      <c r="TEX79" s="242"/>
      <c r="TEY79" s="242"/>
      <c r="TEZ79" s="242"/>
      <c r="TFA79" s="242"/>
      <c r="TFB79" s="242"/>
      <c r="TFC79" s="242"/>
      <c r="TFD79" s="242"/>
      <c r="TFE79" s="242"/>
      <c r="TFF79" s="242"/>
      <c r="TFG79" s="242"/>
      <c r="TFH79" s="242"/>
      <c r="TFI79" s="242"/>
      <c r="TFJ79" s="242"/>
      <c r="TFK79" s="242"/>
      <c r="TFL79" s="242"/>
      <c r="TFM79" s="242"/>
      <c r="TFN79" s="242"/>
      <c r="TFO79" s="242"/>
      <c r="TFP79" s="242"/>
      <c r="TFQ79" s="242"/>
      <c r="TFR79" s="242"/>
      <c r="TFS79" s="242"/>
      <c r="TFT79" s="242"/>
      <c r="TFU79" s="242"/>
      <c r="TFV79" s="242"/>
      <c r="TFW79" s="242"/>
      <c r="TFX79" s="242"/>
      <c r="TFY79" s="242"/>
      <c r="TFZ79" s="242"/>
      <c r="TGA79" s="242"/>
      <c r="TGB79" s="242"/>
      <c r="TGC79" s="242"/>
      <c r="TGD79" s="242"/>
      <c r="TGE79" s="242"/>
      <c r="TGF79" s="242"/>
      <c r="TGG79" s="242"/>
      <c r="TGH79" s="242"/>
      <c r="TGI79" s="242"/>
      <c r="TGJ79" s="242"/>
      <c r="TGK79" s="242"/>
      <c r="TGL79" s="242"/>
      <c r="TGM79" s="242"/>
      <c r="TGN79" s="242"/>
      <c r="TGO79" s="242"/>
      <c r="TGP79" s="242"/>
      <c r="TGQ79" s="242"/>
      <c r="TGR79" s="242"/>
      <c r="TGS79" s="242"/>
      <c r="TGT79" s="242"/>
      <c r="TGU79" s="242"/>
      <c r="TGV79" s="242"/>
      <c r="TGW79" s="242"/>
      <c r="TGX79" s="242"/>
      <c r="TGY79" s="242"/>
      <c r="TGZ79" s="242"/>
      <c r="THA79" s="242"/>
      <c r="THB79" s="242"/>
      <c r="THC79" s="242"/>
      <c r="THD79" s="242"/>
      <c r="THE79" s="242"/>
      <c r="THF79" s="242"/>
      <c r="THG79" s="242"/>
      <c r="THH79" s="242"/>
      <c r="THI79" s="242"/>
      <c r="THJ79" s="242"/>
      <c r="THK79" s="242"/>
      <c r="THL79" s="242"/>
      <c r="THM79" s="242"/>
      <c r="THN79" s="242"/>
      <c r="THO79" s="242"/>
      <c r="THP79" s="242"/>
      <c r="THQ79" s="242"/>
      <c r="THR79" s="242"/>
      <c r="THS79" s="242"/>
      <c r="THT79" s="242"/>
      <c r="THU79" s="242"/>
      <c r="THV79" s="242"/>
      <c r="THW79" s="242"/>
      <c r="THX79" s="242"/>
      <c r="THY79" s="242"/>
      <c r="THZ79" s="242"/>
      <c r="TIA79" s="242"/>
      <c r="TIB79" s="242"/>
      <c r="TIC79" s="242"/>
      <c r="TID79" s="242"/>
      <c r="TIE79" s="242"/>
      <c r="TIF79" s="242"/>
      <c r="TIG79" s="242"/>
      <c r="TIH79" s="242"/>
      <c r="TII79" s="242"/>
      <c r="TIJ79" s="242"/>
      <c r="TIK79" s="242"/>
      <c r="TIL79" s="242"/>
      <c r="TIM79" s="242"/>
      <c r="TIN79" s="242"/>
      <c r="TIO79" s="242"/>
      <c r="TIP79" s="242"/>
      <c r="TIQ79" s="242"/>
      <c r="TIR79" s="242"/>
      <c r="TIS79" s="242"/>
      <c r="TIT79" s="242"/>
      <c r="TIU79" s="242"/>
      <c r="TIV79" s="242"/>
      <c r="TIW79" s="242"/>
      <c r="TIX79" s="242"/>
      <c r="TIY79" s="242"/>
      <c r="TIZ79" s="242"/>
      <c r="TJA79" s="242"/>
      <c r="TJB79" s="242"/>
      <c r="TJC79" s="242"/>
      <c r="TJD79" s="242"/>
      <c r="TJE79" s="242"/>
      <c r="TJF79" s="242"/>
      <c r="TJG79" s="242"/>
      <c r="TJH79" s="242"/>
      <c r="TJI79" s="242"/>
      <c r="TJJ79" s="242"/>
      <c r="TJK79" s="242"/>
      <c r="TJL79" s="242"/>
      <c r="TJM79" s="242"/>
      <c r="TJN79" s="242"/>
      <c r="TJO79" s="242"/>
      <c r="TJP79" s="242"/>
      <c r="TJQ79" s="242"/>
      <c r="TJR79" s="242"/>
      <c r="TJS79" s="242"/>
      <c r="TJT79" s="242"/>
      <c r="TJU79" s="242"/>
      <c r="TJV79" s="242"/>
      <c r="TJW79" s="242"/>
      <c r="TJX79" s="242"/>
      <c r="TJY79" s="242"/>
      <c r="TJZ79" s="242"/>
      <c r="TKA79" s="242"/>
      <c r="TKB79" s="242"/>
      <c r="TKC79" s="242"/>
      <c r="TKD79" s="242"/>
      <c r="TKE79" s="242"/>
      <c r="TKF79" s="242"/>
      <c r="TKG79" s="242"/>
      <c r="TKH79" s="242"/>
      <c r="TKI79" s="242"/>
      <c r="TKJ79" s="242"/>
      <c r="TKK79" s="242"/>
      <c r="TKL79" s="242"/>
      <c r="TKM79" s="242"/>
      <c r="TKN79" s="242"/>
      <c r="TKO79" s="242"/>
      <c r="TKP79" s="242"/>
      <c r="TKQ79" s="242"/>
      <c r="TKR79" s="242"/>
      <c r="TKS79" s="242"/>
      <c r="TKT79" s="242"/>
      <c r="TKU79" s="242"/>
      <c r="TKV79" s="242"/>
      <c r="TKW79" s="242"/>
      <c r="TKX79" s="242"/>
      <c r="TKY79" s="242"/>
      <c r="TKZ79" s="242"/>
      <c r="TLA79" s="242"/>
      <c r="TLB79" s="242"/>
      <c r="TLC79" s="242"/>
      <c r="TLD79" s="242"/>
      <c r="TLE79" s="242"/>
      <c r="TLF79" s="242"/>
      <c r="TLG79" s="242"/>
      <c r="TLH79" s="242"/>
      <c r="TLI79" s="242"/>
      <c r="TLJ79" s="242"/>
      <c r="TLK79" s="242"/>
      <c r="TLL79" s="242"/>
      <c r="TLM79" s="242"/>
      <c r="TLN79" s="242"/>
      <c r="TLO79" s="242"/>
      <c r="TLP79" s="242"/>
      <c r="TLQ79" s="242"/>
      <c r="TLR79" s="242"/>
      <c r="TLS79" s="242"/>
      <c r="TLT79" s="242"/>
      <c r="TLU79" s="242"/>
      <c r="TLV79" s="242"/>
      <c r="TLW79" s="242"/>
      <c r="TLX79" s="242"/>
      <c r="TLY79" s="242"/>
      <c r="TLZ79" s="242"/>
      <c r="TMA79" s="242"/>
      <c r="TMB79" s="242"/>
      <c r="TMC79" s="242"/>
      <c r="TMD79" s="242"/>
      <c r="TME79" s="242"/>
      <c r="TMF79" s="242"/>
      <c r="TMG79" s="242"/>
      <c r="TMH79" s="242"/>
      <c r="TMI79" s="242"/>
      <c r="TMJ79" s="242"/>
      <c r="TMK79" s="242"/>
      <c r="TML79" s="242"/>
      <c r="TMM79" s="242"/>
      <c r="TMN79" s="242"/>
      <c r="TMO79" s="242"/>
      <c r="TMP79" s="242"/>
      <c r="TMQ79" s="242"/>
      <c r="TMR79" s="242"/>
      <c r="TMS79" s="242"/>
      <c r="TMT79" s="242"/>
      <c r="TMU79" s="242"/>
      <c r="TMV79" s="242"/>
      <c r="TMW79" s="242"/>
      <c r="TMX79" s="242"/>
      <c r="TMY79" s="242"/>
      <c r="TMZ79" s="242"/>
      <c r="TNA79" s="242"/>
      <c r="TNB79" s="242"/>
      <c r="TNC79" s="242"/>
      <c r="TND79" s="242"/>
      <c r="TNE79" s="242"/>
      <c r="TNF79" s="242"/>
      <c r="TNG79" s="242"/>
      <c r="TNH79" s="242"/>
      <c r="TNI79" s="242"/>
      <c r="TNJ79" s="242"/>
      <c r="TNK79" s="242"/>
      <c r="TNL79" s="242"/>
      <c r="TNM79" s="242"/>
      <c r="TNN79" s="242"/>
      <c r="TNO79" s="242"/>
      <c r="TNP79" s="242"/>
      <c r="TNQ79" s="242"/>
      <c r="TNR79" s="242"/>
      <c r="TNS79" s="242"/>
      <c r="TNT79" s="242"/>
      <c r="TNU79" s="242"/>
      <c r="TNV79" s="242"/>
      <c r="TNW79" s="242"/>
      <c r="TNX79" s="242"/>
      <c r="TNY79" s="242"/>
      <c r="TNZ79" s="242"/>
      <c r="TOA79" s="242"/>
      <c r="TOB79" s="242"/>
      <c r="TOC79" s="242"/>
      <c r="TOD79" s="242"/>
      <c r="TOE79" s="242"/>
      <c r="TOF79" s="242"/>
      <c r="TOG79" s="242"/>
      <c r="TOH79" s="242"/>
      <c r="TOI79" s="242"/>
      <c r="TOJ79" s="242"/>
      <c r="TOK79" s="242"/>
      <c r="TOL79" s="242"/>
      <c r="TOM79" s="242"/>
      <c r="TON79" s="242"/>
      <c r="TOO79" s="242"/>
      <c r="TOP79" s="242"/>
      <c r="TOQ79" s="242"/>
      <c r="TOR79" s="242"/>
      <c r="TOS79" s="242"/>
      <c r="TOT79" s="242"/>
      <c r="TOU79" s="242"/>
      <c r="TOV79" s="242"/>
      <c r="TOW79" s="242"/>
      <c r="TOX79" s="242"/>
      <c r="TOY79" s="242"/>
      <c r="TOZ79" s="242"/>
      <c r="TPA79" s="242"/>
      <c r="TPB79" s="242"/>
      <c r="TPC79" s="242"/>
      <c r="TPD79" s="242"/>
      <c r="TPE79" s="242"/>
      <c r="TPF79" s="242"/>
      <c r="TPG79" s="242"/>
      <c r="TPH79" s="242"/>
      <c r="TPI79" s="242"/>
      <c r="TPJ79" s="242"/>
      <c r="TPK79" s="242"/>
      <c r="TPL79" s="242"/>
      <c r="TPM79" s="242"/>
      <c r="TPN79" s="242"/>
      <c r="TPO79" s="242"/>
      <c r="TPP79" s="242"/>
      <c r="TPQ79" s="242"/>
      <c r="TPR79" s="242"/>
      <c r="TPS79" s="242"/>
      <c r="TPT79" s="242"/>
      <c r="TPU79" s="242"/>
      <c r="TPV79" s="242"/>
      <c r="TPW79" s="242"/>
      <c r="TPX79" s="242"/>
      <c r="TPY79" s="242"/>
      <c r="TPZ79" s="242"/>
      <c r="TQA79" s="242"/>
      <c r="TQB79" s="242"/>
      <c r="TQC79" s="242"/>
      <c r="TQD79" s="242"/>
      <c r="TQE79" s="242"/>
      <c r="TQF79" s="242"/>
      <c r="TQG79" s="242"/>
      <c r="TQH79" s="242"/>
      <c r="TQI79" s="242"/>
      <c r="TQJ79" s="242"/>
      <c r="TQK79" s="242"/>
      <c r="TQL79" s="242"/>
      <c r="TQM79" s="242"/>
      <c r="TQN79" s="242"/>
      <c r="TQO79" s="242"/>
      <c r="TQP79" s="242"/>
      <c r="TQQ79" s="242"/>
      <c r="TQR79" s="242"/>
      <c r="TQS79" s="242"/>
      <c r="TQT79" s="242"/>
      <c r="TQU79" s="242"/>
      <c r="TQV79" s="242"/>
      <c r="TQW79" s="242"/>
      <c r="TQX79" s="242"/>
      <c r="TQY79" s="242"/>
      <c r="TQZ79" s="242"/>
      <c r="TRA79" s="242"/>
      <c r="TRB79" s="242"/>
      <c r="TRC79" s="242"/>
      <c r="TRD79" s="242"/>
      <c r="TRE79" s="242"/>
      <c r="TRF79" s="242"/>
      <c r="TRG79" s="242"/>
      <c r="TRH79" s="242"/>
      <c r="TRI79" s="242"/>
      <c r="TRJ79" s="242"/>
      <c r="TRK79" s="242"/>
      <c r="TRL79" s="242"/>
      <c r="TRM79" s="242"/>
      <c r="TRN79" s="242"/>
      <c r="TRO79" s="242"/>
      <c r="TRP79" s="242"/>
      <c r="TRQ79" s="242"/>
      <c r="TRR79" s="242"/>
      <c r="TRS79" s="242"/>
      <c r="TRT79" s="242"/>
      <c r="TRU79" s="242"/>
      <c r="TRV79" s="242"/>
      <c r="TRW79" s="242"/>
      <c r="TRX79" s="242"/>
      <c r="TRY79" s="242"/>
      <c r="TRZ79" s="242"/>
      <c r="TSA79" s="242"/>
      <c r="TSB79" s="242"/>
      <c r="TSC79" s="242"/>
      <c r="TSD79" s="242"/>
      <c r="TSE79" s="242"/>
      <c r="TSF79" s="242"/>
      <c r="TSG79" s="242"/>
      <c r="TSH79" s="242"/>
      <c r="TSI79" s="242"/>
      <c r="TSJ79" s="242"/>
      <c r="TSK79" s="242"/>
      <c r="TSL79" s="242"/>
      <c r="TSM79" s="242"/>
      <c r="TSN79" s="242"/>
      <c r="TSO79" s="242"/>
      <c r="TSP79" s="242"/>
      <c r="TSQ79" s="242"/>
      <c r="TSR79" s="242"/>
      <c r="TSS79" s="242"/>
      <c r="TST79" s="242"/>
      <c r="TSU79" s="242"/>
      <c r="TSV79" s="242"/>
      <c r="TSW79" s="242"/>
      <c r="TSX79" s="242"/>
      <c r="TSY79" s="242"/>
      <c r="TSZ79" s="242"/>
      <c r="TTA79" s="242"/>
      <c r="TTB79" s="242"/>
      <c r="TTC79" s="242"/>
      <c r="TTD79" s="242"/>
      <c r="TTE79" s="242"/>
      <c r="TTF79" s="242"/>
      <c r="TTG79" s="242"/>
      <c r="TTH79" s="242"/>
      <c r="TTI79" s="242"/>
      <c r="TTJ79" s="242"/>
      <c r="TTK79" s="242"/>
      <c r="TTL79" s="242"/>
      <c r="TTM79" s="242"/>
      <c r="TTN79" s="242"/>
      <c r="TTO79" s="242"/>
      <c r="TTP79" s="242"/>
      <c r="TTQ79" s="242"/>
      <c r="TTR79" s="242"/>
      <c r="TTS79" s="242"/>
      <c r="TTT79" s="242"/>
      <c r="TTU79" s="242"/>
      <c r="TTV79" s="242"/>
      <c r="TTW79" s="242"/>
      <c r="TTX79" s="242"/>
      <c r="TTY79" s="242"/>
      <c r="TTZ79" s="242"/>
      <c r="TUA79" s="242"/>
      <c r="TUB79" s="242"/>
      <c r="TUC79" s="242"/>
      <c r="TUD79" s="242"/>
      <c r="TUE79" s="242"/>
      <c r="TUF79" s="242"/>
      <c r="TUG79" s="242"/>
      <c r="TUH79" s="242"/>
      <c r="TUI79" s="242"/>
      <c r="TUJ79" s="242"/>
      <c r="TUK79" s="242"/>
      <c r="TUL79" s="242"/>
      <c r="TUM79" s="242"/>
      <c r="TUN79" s="242"/>
      <c r="TUO79" s="242"/>
      <c r="TUP79" s="242"/>
      <c r="TUQ79" s="242"/>
      <c r="TUR79" s="242"/>
      <c r="TUS79" s="242"/>
      <c r="TUT79" s="242"/>
      <c r="TUU79" s="242"/>
      <c r="TUV79" s="242"/>
      <c r="TUW79" s="242"/>
      <c r="TUX79" s="242"/>
      <c r="TUY79" s="242"/>
      <c r="TUZ79" s="242"/>
      <c r="TVA79" s="242"/>
      <c r="TVB79" s="242"/>
      <c r="TVC79" s="242"/>
      <c r="TVD79" s="242"/>
      <c r="TVE79" s="242"/>
      <c r="TVF79" s="242"/>
      <c r="TVG79" s="242"/>
      <c r="TVH79" s="242"/>
      <c r="TVI79" s="242"/>
      <c r="TVJ79" s="242"/>
      <c r="TVK79" s="242"/>
      <c r="TVL79" s="242"/>
      <c r="TVM79" s="242"/>
      <c r="TVN79" s="242"/>
      <c r="TVO79" s="242"/>
      <c r="TVP79" s="242"/>
      <c r="TVQ79" s="242"/>
      <c r="TVR79" s="242"/>
      <c r="TVS79" s="242"/>
      <c r="TVT79" s="242"/>
      <c r="TVU79" s="242"/>
      <c r="TVV79" s="242"/>
      <c r="TVW79" s="242"/>
      <c r="TVX79" s="242"/>
      <c r="TVY79" s="242"/>
      <c r="TVZ79" s="242"/>
      <c r="TWA79" s="242"/>
      <c r="TWB79" s="242"/>
      <c r="TWC79" s="242"/>
      <c r="TWD79" s="242"/>
      <c r="TWE79" s="242"/>
      <c r="TWF79" s="242"/>
      <c r="TWG79" s="242"/>
      <c r="TWH79" s="242"/>
      <c r="TWI79" s="242"/>
      <c r="TWJ79" s="242"/>
      <c r="TWK79" s="242"/>
      <c r="TWL79" s="242"/>
      <c r="TWM79" s="242"/>
      <c r="TWN79" s="242"/>
      <c r="TWO79" s="242"/>
      <c r="TWP79" s="242"/>
      <c r="TWQ79" s="242"/>
      <c r="TWR79" s="242"/>
      <c r="TWS79" s="242"/>
      <c r="TWT79" s="242"/>
      <c r="TWU79" s="242"/>
      <c r="TWV79" s="242"/>
      <c r="TWW79" s="242"/>
      <c r="TWX79" s="242"/>
      <c r="TWY79" s="242"/>
      <c r="TWZ79" s="242"/>
      <c r="TXA79" s="242"/>
      <c r="TXB79" s="242"/>
      <c r="TXC79" s="242"/>
      <c r="TXD79" s="242"/>
      <c r="TXE79" s="242"/>
      <c r="TXF79" s="242"/>
      <c r="TXG79" s="242"/>
      <c r="TXH79" s="242"/>
      <c r="TXI79" s="242"/>
      <c r="TXJ79" s="242"/>
      <c r="TXK79" s="242"/>
      <c r="TXL79" s="242"/>
      <c r="TXM79" s="242"/>
      <c r="TXN79" s="242"/>
      <c r="TXO79" s="242"/>
      <c r="TXP79" s="242"/>
      <c r="TXQ79" s="242"/>
      <c r="TXR79" s="242"/>
      <c r="TXS79" s="242"/>
      <c r="TXT79" s="242"/>
      <c r="TXU79" s="242"/>
      <c r="TXV79" s="242"/>
      <c r="TXW79" s="242"/>
      <c r="TXX79" s="242"/>
      <c r="TXY79" s="242"/>
      <c r="TXZ79" s="242"/>
      <c r="TYA79" s="242"/>
      <c r="TYB79" s="242"/>
      <c r="TYC79" s="242"/>
      <c r="TYD79" s="242"/>
      <c r="TYE79" s="242"/>
      <c r="TYF79" s="242"/>
      <c r="TYG79" s="242"/>
      <c r="TYH79" s="242"/>
      <c r="TYI79" s="242"/>
      <c r="TYJ79" s="242"/>
      <c r="TYK79" s="242"/>
      <c r="TYL79" s="242"/>
      <c r="TYM79" s="242"/>
      <c r="TYN79" s="242"/>
      <c r="TYO79" s="242"/>
      <c r="TYP79" s="242"/>
      <c r="TYQ79" s="242"/>
      <c r="TYR79" s="242"/>
      <c r="TYS79" s="242"/>
      <c r="TYT79" s="242"/>
      <c r="TYU79" s="242"/>
      <c r="TYV79" s="242"/>
      <c r="TYW79" s="242"/>
      <c r="TYX79" s="242"/>
      <c r="TYY79" s="242"/>
      <c r="TYZ79" s="242"/>
      <c r="TZA79" s="242"/>
      <c r="TZB79" s="242"/>
      <c r="TZC79" s="242"/>
      <c r="TZD79" s="242"/>
      <c r="TZE79" s="242"/>
      <c r="TZF79" s="242"/>
      <c r="TZG79" s="242"/>
      <c r="TZH79" s="242"/>
      <c r="TZI79" s="242"/>
      <c r="TZJ79" s="242"/>
      <c r="TZK79" s="242"/>
      <c r="TZL79" s="242"/>
      <c r="TZM79" s="242"/>
      <c r="TZN79" s="242"/>
      <c r="TZO79" s="242"/>
      <c r="TZP79" s="242"/>
      <c r="TZQ79" s="242"/>
      <c r="TZR79" s="242"/>
      <c r="TZS79" s="242"/>
      <c r="TZT79" s="242"/>
      <c r="TZU79" s="242"/>
      <c r="TZV79" s="242"/>
      <c r="TZW79" s="242"/>
      <c r="TZX79" s="242"/>
      <c r="TZY79" s="242"/>
      <c r="TZZ79" s="242"/>
      <c r="UAA79" s="242"/>
      <c r="UAB79" s="242"/>
      <c r="UAC79" s="242"/>
      <c r="UAD79" s="242"/>
      <c r="UAE79" s="242"/>
      <c r="UAF79" s="242"/>
      <c r="UAG79" s="242"/>
      <c r="UAH79" s="242"/>
      <c r="UAI79" s="242"/>
      <c r="UAJ79" s="242"/>
      <c r="UAK79" s="242"/>
      <c r="UAL79" s="242"/>
      <c r="UAM79" s="242"/>
      <c r="UAN79" s="242"/>
      <c r="UAO79" s="242"/>
      <c r="UAP79" s="242"/>
      <c r="UAQ79" s="242"/>
      <c r="UAR79" s="242"/>
      <c r="UAS79" s="242"/>
      <c r="UAT79" s="242"/>
      <c r="UAU79" s="242"/>
      <c r="UAV79" s="242"/>
      <c r="UAW79" s="242"/>
      <c r="UAX79" s="242"/>
      <c r="UAY79" s="242"/>
      <c r="UAZ79" s="242"/>
      <c r="UBA79" s="242"/>
      <c r="UBB79" s="242"/>
      <c r="UBC79" s="242"/>
      <c r="UBD79" s="242"/>
      <c r="UBE79" s="242"/>
      <c r="UBF79" s="242"/>
      <c r="UBG79" s="242"/>
      <c r="UBH79" s="242"/>
      <c r="UBI79" s="242"/>
      <c r="UBJ79" s="242"/>
      <c r="UBK79" s="242"/>
      <c r="UBL79" s="242"/>
      <c r="UBM79" s="242"/>
      <c r="UBN79" s="242"/>
      <c r="UBO79" s="242"/>
      <c r="UBP79" s="242"/>
      <c r="UBQ79" s="242"/>
      <c r="UBR79" s="242"/>
      <c r="UBS79" s="242"/>
      <c r="UBT79" s="242"/>
      <c r="UBU79" s="242"/>
      <c r="UBV79" s="242"/>
      <c r="UBW79" s="242"/>
      <c r="UBX79" s="242"/>
      <c r="UBY79" s="242"/>
      <c r="UBZ79" s="242"/>
      <c r="UCA79" s="242"/>
      <c r="UCB79" s="242"/>
      <c r="UCC79" s="242"/>
      <c r="UCD79" s="242"/>
      <c r="UCE79" s="242"/>
      <c r="UCF79" s="242"/>
      <c r="UCG79" s="242"/>
      <c r="UCH79" s="242"/>
      <c r="UCI79" s="242"/>
      <c r="UCJ79" s="242"/>
      <c r="UCK79" s="242"/>
      <c r="UCL79" s="242"/>
      <c r="UCM79" s="242"/>
      <c r="UCN79" s="242"/>
      <c r="UCO79" s="242"/>
      <c r="UCP79" s="242"/>
      <c r="UCQ79" s="242"/>
      <c r="UCR79" s="242"/>
      <c r="UCS79" s="242"/>
      <c r="UCT79" s="242"/>
      <c r="UCU79" s="242"/>
      <c r="UCV79" s="242"/>
      <c r="UCW79" s="242"/>
      <c r="UCX79" s="242"/>
      <c r="UCY79" s="242"/>
      <c r="UCZ79" s="242"/>
      <c r="UDA79" s="242"/>
      <c r="UDB79" s="242"/>
      <c r="UDC79" s="242"/>
      <c r="UDD79" s="242"/>
      <c r="UDE79" s="242"/>
      <c r="UDF79" s="242"/>
      <c r="UDG79" s="242"/>
      <c r="UDH79" s="242"/>
      <c r="UDI79" s="242"/>
      <c r="UDJ79" s="242"/>
      <c r="UDK79" s="242"/>
      <c r="UDL79" s="242"/>
      <c r="UDM79" s="242"/>
      <c r="UDN79" s="242"/>
      <c r="UDO79" s="242"/>
      <c r="UDP79" s="242"/>
      <c r="UDQ79" s="242"/>
      <c r="UDR79" s="242"/>
      <c r="UDS79" s="242"/>
      <c r="UDT79" s="242"/>
      <c r="UDU79" s="242"/>
      <c r="UDV79" s="242"/>
      <c r="UDW79" s="242"/>
      <c r="UDX79" s="242"/>
      <c r="UDY79" s="242"/>
      <c r="UDZ79" s="242"/>
      <c r="UEA79" s="242"/>
      <c r="UEB79" s="242"/>
      <c r="UEC79" s="242"/>
      <c r="UED79" s="242"/>
      <c r="UEE79" s="242"/>
      <c r="UEF79" s="242"/>
      <c r="UEG79" s="242"/>
      <c r="UEH79" s="242"/>
      <c r="UEI79" s="242"/>
      <c r="UEJ79" s="242"/>
      <c r="UEK79" s="242"/>
      <c r="UEL79" s="242"/>
      <c r="UEM79" s="242"/>
      <c r="UEN79" s="242"/>
      <c r="UEO79" s="242"/>
      <c r="UEP79" s="242"/>
      <c r="UEQ79" s="242"/>
      <c r="UER79" s="242"/>
      <c r="UES79" s="242"/>
      <c r="UET79" s="242"/>
      <c r="UEU79" s="242"/>
      <c r="UEV79" s="242"/>
      <c r="UEW79" s="242"/>
      <c r="UEX79" s="242"/>
      <c r="UEY79" s="242"/>
      <c r="UEZ79" s="242"/>
      <c r="UFA79" s="242"/>
      <c r="UFB79" s="242"/>
      <c r="UFC79" s="242"/>
      <c r="UFD79" s="242"/>
      <c r="UFE79" s="242"/>
      <c r="UFF79" s="242"/>
      <c r="UFG79" s="242"/>
      <c r="UFH79" s="242"/>
      <c r="UFI79" s="242"/>
      <c r="UFJ79" s="242"/>
      <c r="UFK79" s="242"/>
      <c r="UFL79" s="242"/>
      <c r="UFM79" s="242"/>
      <c r="UFN79" s="242"/>
      <c r="UFO79" s="242"/>
      <c r="UFP79" s="242"/>
      <c r="UFQ79" s="242"/>
      <c r="UFR79" s="242"/>
      <c r="UFS79" s="242"/>
      <c r="UFT79" s="242"/>
      <c r="UFU79" s="242"/>
      <c r="UFV79" s="242"/>
      <c r="UFW79" s="242"/>
      <c r="UFX79" s="242"/>
      <c r="UFY79" s="242"/>
      <c r="UFZ79" s="242"/>
      <c r="UGA79" s="242"/>
      <c r="UGB79" s="242"/>
      <c r="UGC79" s="242"/>
      <c r="UGD79" s="242"/>
      <c r="UGE79" s="242"/>
      <c r="UGF79" s="242"/>
      <c r="UGG79" s="242"/>
      <c r="UGH79" s="242"/>
      <c r="UGI79" s="242"/>
      <c r="UGJ79" s="242"/>
      <c r="UGK79" s="242"/>
      <c r="UGL79" s="242"/>
      <c r="UGM79" s="242"/>
      <c r="UGN79" s="242"/>
      <c r="UGO79" s="242"/>
      <c r="UGP79" s="242"/>
      <c r="UGQ79" s="242"/>
      <c r="UGR79" s="242"/>
      <c r="UGS79" s="242"/>
      <c r="UGT79" s="242"/>
      <c r="UGU79" s="242"/>
      <c r="UGV79" s="242"/>
      <c r="UGW79" s="242"/>
      <c r="UGX79" s="242"/>
      <c r="UGY79" s="242"/>
      <c r="UGZ79" s="242"/>
      <c r="UHA79" s="242"/>
      <c r="UHB79" s="242"/>
      <c r="UHC79" s="242"/>
      <c r="UHD79" s="242"/>
      <c r="UHE79" s="242"/>
      <c r="UHF79" s="242"/>
      <c r="UHG79" s="242"/>
      <c r="UHH79" s="242"/>
      <c r="UHI79" s="242"/>
      <c r="UHJ79" s="242"/>
      <c r="UHK79" s="242"/>
      <c r="UHL79" s="242"/>
      <c r="UHM79" s="242"/>
      <c r="UHN79" s="242"/>
      <c r="UHO79" s="242"/>
      <c r="UHP79" s="242"/>
      <c r="UHQ79" s="242"/>
      <c r="UHR79" s="242"/>
      <c r="UHS79" s="242"/>
      <c r="UHT79" s="242"/>
      <c r="UHU79" s="242"/>
      <c r="UHV79" s="242"/>
      <c r="UHW79" s="242"/>
      <c r="UHX79" s="242"/>
      <c r="UHY79" s="242"/>
      <c r="UHZ79" s="242"/>
      <c r="UIA79" s="242"/>
      <c r="UIB79" s="242"/>
      <c r="UIC79" s="242"/>
      <c r="UID79" s="242"/>
      <c r="UIE79" s="242"/>
      <c r="UIF79" s="242"/>
      <c r="UIG79" s="242"/>
      <c r="UIH79" s="242"/>
      <c r="UII79" s="242"/>
      <c r="UIJ79" s="242"/>
      <c r="UIK79" s="242"/>
      <c r="UIL79" s="242"/>
      <c r="UIM79" s="242"/>
      <c r="UIN79" s="242"/>
      <c r="UIO79" s="242"/>
      <c r="UIP79" s="242"/>
      <c r="UIQ79" s="242"/>
      <c r="UIR79" s="242"/>
      <c r="UIS79" s="242"/>
      <c r="UIT79" s="242"/>
      <c r="UIU79" s="242"/>
      <c r="UIV79" s="242"/>
      <c r="UIW79" s="242"/>
      <c r="UIX79" s="242"/>
      <c r="UIY79" s="242"/>
      <c r="UIZ79" s="242"/>
      <c r="UJA79" s="242"/>
      <c r="UJB79" s="242"/>
      <c r="UJC79" s="242"/>
      <c r="UJD79" s="242"/>
      <c r="UJE79" s="242"/>
      <c r="UJF79" s="242"/>
      <c r="UJG79" s="242"/>
      <c r="UJH79" s="242"/>
      <c r="UJI79" s="242"/>
      <c r="UJJ79" s="242"/>
      <c r="UJK79" s="242"/>
      <c r="UJL79" s="242"/>
      <c r="UJM79" s="242"/>
      <c r="UJN79" s="242"/>
      <c r="UJO79" s="242"/>
      <c r="UJP79" s="242"/>
      <c r="UJQ79" s="242"/>
      <c r="UJR79" s="242"/>
      <c r="UJS79" s="242"/>
      <c r="UJT79" s="242"/>
      <c r="UJU79" s="242"/>
      <c r="UJV79" s="242"/>
      <c r="UJW79" s="242"/>
      <c r="UJX79" s="242"/>
      <c r="UJY79" s="242"/>
      <c r="UJZ79" s="242"/>
      <c r="UKA79" s="242"/>
      <c r="UKB79" s="242"/>
      <c r="UKC79" s="242"/>
      <c r="UKD79" s="242"/>
      <c r="UKE79" s="242"/>
      <c r="UKF79" s="242"/>
      <c r="UKG79" s="242"/>
      <c r="UKH79" s="242"/>
      <c r="UKI79" s="242"/>
      <c r="UKJ79" s="242"/>
      <c r="UKK79" s="242"/>
      <c r="UKL79" s="242"/>
      <c r="UKM79" s="242"/>
      <c r="UKN79" s="242"/>
      <c r="UKO79" s="242"/>
      <c r="UKP79" s="242"/>
      <c r="UKQ79" s="242"/>
      <c r="UKR79" s="242"/>
      <c r="UKS79" s="242"/>
      <c r="UKT79" s="242"/>
      <c r="UKU79" s="242"/>
      <c r="UKV79" s="242"/>
      <c r="UKW79" s="242"/>
      <c r="UKX79" s="242"/>
      <c r="UKY79" s="242"/>
      <c r="UKZ79" s="242"/>
      <c r="ULA79" s="242"/>
      <c r="ULB79" s="242"/>
      <c r="ULC79" s="242"/>
      <c r="ULD79" s="242"/>
      <c r="ULE79" s="242"/>
      <c r="ULF79" s="242"/>
      <c r="ULG79" s="242"/>
      <c r="ULH79" s="242"/>
      <c r="ULI79" s="242"/>
      <c r="ULJ79" s="242"/>
      <c r="ULK79" s="242"/>
      <c r="ULL79" s="242"/>
      <c r="ULM79" s="242"/>
      <c r="ULN79" s="242"/>
      <c r="ULO79" s="242"/>
      <c r="ULP79" s="242"/>
      <c r="ULQ79" s="242"/>
      <c r="ULR79" s="242"/>
      <c r="ULS79" s="242"/>
      <c r="ULT79" s="242"/>
      <c r="ULU79" s="242"/>
      <c r="ULV79" s="242"/>
      <c r="ULW79" s="242"/>
      <c r="ULX79" s="242"/>
      <c r="ULY79" s="242"/>
      <c r="ULZ79" s="242"/>
      <c r="UMA79" s="242"/>
      <c r="UMB79" s="242"/>
      <c r="UMC79" s="242"/>
      <c r="UMD79" s="242"/>
      <c r="UME79" s="242"/>
      <c r="UMF79" s="242"/>
      <c r="UMG79" s="242"/>
      <c r="UMH79" s="242"/>
      <c r="UMI79" s="242"/>
      <c r="UMJ79" s="242"/>
      <c r="UMK79" s="242"/>
      <c r="UML79" s="242"/>
      <c r="UMM79" s="242"/>
      <c r="UMN79" s="242"/>
      <c r="UMO79" s="242"/>
      <c r="UMP79" s="242"/>
      <c r="UMQ79" s="242"/>
      <c r="UMR79" s="242"/>
      <c r="UMS79" s="242"/>
      <c r="UMT79" s="242"/>
      <c r="UMU79" s="242"/>
      <c r="UMV79" s="242"/>
      <c r="UMW79" s="242"/>
      <c r="UMX79" s="242"/>
      <c r="UMY79" s="242"/>
      <c r="UMZ79" s="242"/>
      <c r="UNA79" s="242"/>
      <c r="UNB79" s="242"/>
      <c r="UNC79" s="242"/>
      <c r="UND79" s="242"/>
      <c r="UNE79" s="242"/>
      <c r="UNF79" s="242"/>
      <c r="UNG79" s="242"/>
      <c r="UNH79" s="242"/>
      <c r="UNI79" s="242"/>
      <c r="UNJ79" s="242"/>
      <c r="UNK79" s="242"/>
      <c r="UNL79" s="242"/>
      <c r="UNM79" s="242"/>
      <c r="UNN79" s="242"/>
      <c r="UNO79" s="242"/>
      <c r="UNP79" s="242"/>
      <c r="UNQ79" s="242"/>
      <c r="UNR79" s="242"/>
      <c r="UNS79" s="242"/>
      <c r="UNT79" s="242"/>
      <c r="UNU79" s="242"/>
      <c r="UNV79" s="242"/>
      <c r="UNW79" s="242"/>
      <c r="UNX79" s="242"/>
      <c r="UNY79" s="242"/>
      <c r="UNZ79" s="242"/>
      <c r="UOA79" s="242"/>
      <c r="UOB79" s="242"/>
      <c r="UOC79" s="242"/>
      <c r="UOD79" s="242"/>
      <c r="UOE79" s="242"/>
      <c r="UOF79" s="242"/>
      <c r="UOG79" s="242"/>
      <c r="UOH79" s="242"/>
      <c r="UOI79" s="242"/>
      <c r="UOJ79" s="242"/>
      <c r="UOK79" s="242"/>
      <c r="UOL79" s="242"/>
      <c r="UOM79" s="242"/>
      <c r="UON79" s="242"/>
      <c r="UOO79" s="242"/>
      <c r="UOP79" s="242"/>
      <c r="UOQ79" s="242"/>
      <c r="UOR79" s="242"/>
      <c r="UOS79" s="242"/>
      <c r="UOT79" s="242"/>
      <c r="UOU79" s="242"/>
      <c r="UOV79" s="242"/>
      <c r="UOW79" s="242"/>
      <c r="UOX79" s="242"/>
      <c r="UOY79" s="242"/>
      <c r="UOZ79" s="242"/>
      <c r="UPA79" s="242"/>
      <c r="UPB79" s="242"/>
      <c r="UPC79" s="242"/>
      <c r="UPD79" s="242"/>
      <c r="UPE79" s="242"/>
      <c r="UPF79" s="242"/>
      <c r="UPG79" s="242"/>
      <c r="UPH79" s="242"/>
      <c r="UPI79" s="242"/>
      <c r="UPJ79" s="242"/>
      <c r="UPK79" s="242"/>
      <c r="UPL79" s="242"/>
      <c r="UPM79" s="242"/>
      <c r="UPN79" s="242"/>
      <c r="UPO79" s="242"/>
      <c r="UPP79" s="242"/>
      <c r="UPQ79" s="242"/>
      <c r="UPR79" s="242"/>
      <c r="UPS79" s="242"/>
      <c r="UPT79" s="242"/>
      <c r="UPU79" s="242"/>
      <c r="UPV79" s="242"/>
      <c r="UPW79" s="242"/>
      <c r="UPX79" s="242"/>
      <c r="UPY79" s="242"/>
      <c r="UPZ79" s="242"/>
      <c r="UQA79" s="242"/>
      <c r="UQB79" s="242"/>
      <c r="UQC79" s="242"/>
      <c r="UQD79" s="242"/>
      <c r="UQE79" s="242"/>
      <c r="UQF79" s="242"/>
      <c r="UQG79" s="242"/>
      <c r="UQH79" s="242"/>
      <c r="UQI79" s="242"/>
      <c r="UQJ79" s="242"/>
      <c r="UQK79" s="242"/>
      <c r="UQL79" s="242"/>
      <c r="UQM79" s="242"/>
      <c r="UQN79" s="242"/>
      <c r="UQO79" s="242"/>
      <c r="UQP79" s="242"/>
      <c r="UQQ79" s="242"/>
      <c r="UQR79" s="242"/>
      <c r="UQS79" s="242"/>
      <c r="UQT79" s="242"/>
      <c r="UQU79" s="242"/>
      <c r="UQV79" s="242"/>
      <c r="UQW79" s="242"/>
      <c r="UQX79" s="242"/>
      <c r="UQY79" s="242"/>
      <c r="UQZ79" s="242"/>
      <c r="URA79" s="242"/>
      <c r="URB79" s="242"/>
      <c r="URC79" s="242"/>
      <c r="URD79" s="242"/>
      <c r="URE79" s="242"/>
      <c r="URF79" s="242"/>
      <c r="URG79" s="242"/>
      <c r="URH79" s="242"/>
      <c r="URI79" s="242"/>
      <c r="URJ79" s="242"/>
      <c r="URK79" s="242"/>
      <c r="URL79" s="242"/>
      <c r="URM79" s="242"/>
      <c r="URN79" s="242"/>
      <c r="URO79" s="242"/>
      <c r="URP79" s="242"/>
      <c r="URQ79" s="242"/>
      <c r="URR79" s="242"/>
      <c r="URS79" s="242"/>
      <c r="URT79" s="242"/>
      <c r="URU79" s="242"/>
      <c r="URV79" s="242"/>
      <c r="URW79" s="242"/>
      <c r="URX79" s="242"/>
      <c r="URY79" s="242"/>
      <c r="URZ79" s="242"/>
      <c r="USA79" s="242"/>
      <c r="USB79" s="242"/>
      <c r="USC79" s="242"/>
      <c r="USD79" s="242"/>
      <c r="USE79" s="242"/>
      <c r="USF79" s="242"/>
      <c r="USG79" s="242"/>
      <c r="USH79" s="242"/>
      <c r="USI79" s="242"/>
      <c r="USJ79" s="242"/>
      <c r="USK79" s="242"/>
      <c r="USL79" s="242"/>
      <c r="USM79" s="242"/>
      <c r="USN79" s="242"/>
      <c r="USO79" s="242"/>
      <c r="USP79" s="242"/>
      <c r="USQ79" s="242"/>
      <c r="USR79" s="242"/>
      <c r="USS79" s="242"/>
      <c r="UST79" s="242"/>
      <c r="USU79" s="242"/>
      <c r="USV79" s="242"/>
      <c r="USW79" s="242"/>
      <c r="USX79" s="242"/>
      <c r="USY79" s="242"/>
      <c r="USZ79" s="242"/>
      <c r="UTA79" s="242"/>
      <c r="UTB79" s="242"/>
      <c r="UTC79" s="242"/>
      <c r="UTD79" s="242"/>
      <c r="UTE79" s="242"/>
      <c r="UTF79" s="242"/>
      <c r="UTG79" s="242"/>
      <c r="UTH79" s="242"/>
      <c r="UTI79" s="242"/>
      <c r="UTJ79" s="242"/>
      <c r="UTK79" s="242"/>
      <c r="UTL79" s="242"/>
      <c r="UTM79" s="242"/>
      <c r="UTN79" s="242"/>
      <c r="UTO79" s="242"/>
      <c r="UTP79" s="242"/>
      <c r="UTQ79" s="242"/>
      <c r="UTR79" s="242"/>
      <c r="UTS79" s="242"/>
      <c r="UTT79" s="242"/>
      <c r="UTU79" s="242"/>
      <c r="UTV79" s="242"/>
      <c r="UTW79" s="242"/>
      <c r="UTX79" s="242"/>
      <c r="UTY79" s="242"/>
      <c r="UTZ79" s="242"/>
      <c r="UUA79" s="242"/>
      <c r="UUB79" s="242"/>
      <c r="UUC79" s="242"/>
      <c r="UUD79" s="242"/>
      <c r="UUE79" s="242"/>
      <c r="UUF79" s="242"/>
      <c r="UUG79" s="242"/>
      <c r="UUH79" s="242"/>
      <c r="UUI79" s="242"/>
      <c r="UUJ79" s="242"/>
      <c r="UUK79" s="242"/>
      <c r="UUL79" s="242"/>
      <c r="UUM79" s="242"/>
      <c r="UUN79" s="242"/>
      <c r="UUO79" s="242"/>
      <c r="UUP79" s="242"/>
      <c r="UUQ79" s="242"/>
      <c r="UUR79" s="242"/>
      <c r="UUS79" s="242"/>
      <c r="UUT79" s="242"/>
      <c r="UUU79" s="242"/>
      <c r="UUV79" s="242"/>
      <c r="UUW79" s="242"/>
      <c r="UUX79" s="242"/>
      <c r="UUY79" s="242"/>
      <c r="UUZ79" s="242"/>
      <c r="UVA79" s="242"/>
      <c r="UVB79" s="242"/>
      <c r="UVC79" s="242"/>
      <c r="UVD79" s="242"/>
      <c r="UVE79" s="242"/>
      <c r="UVF79" s="242"/>
      <c r="UVG79" s="242"/>
      <c r="UVH79" s="242"/>
      <c r="UVI79" s="242"/>
      <c r="UVJ79" s="242"/>
      <c r="UVK79" s="242"/>
      <c r="UVL79" s="242"/>
      <c r="UVM79" s="242"/>
      <c r="UVN79" s="242"/>
      <c r="UVO79" s="242"/>
      <c r="UVP79" s="242"/>
      <c r="UVQ79" s="242"/>
      <c r="UVR79" s="242"/>
      <c r="UVS79" s="242"/>
      <c r="UVT79" s="242"/>
      <c r="UVU79" s="242"/>
      <c r="UVV79" s="242"/>
      <c r="UVW79" s="242"/>
      <c r="UVX79" s="242"/>
      <c r="UVY79" s="242"/>
      <c r="UVZ79" s="242"/>
      <c r="UWA79" s="242"/>
      <c r="UWB79" s="242"/>
      <c r="UWC79" s="242"/>
      <c r="UWD79" s="242"/>
      <c r="UWE79" s="242"/>
      <c r="UWF79" s="242"/>
      <c r="UWG79" s="242"/>
      <c r="UWH79" s="242"/>
      <c r="UWI79" s="242"/>
      <c r="UWJ79" s="242"/>
      <c r="UWK79" s="242"/>
      <c r="UWL79" s="242"/>
      <c r="UWM79" s="242"/>
      <c r="UWN79" s="242"/>
      <c r="UWO79" s="242"/>
      <c r="UWP79" s="242"/>
      <c r="UWQ79" s="242"/>
      <c r="UWR79" s="242"/>
      <c r="UWS79" s="242"/>
      <c r="UWT79" s="242"/>
      <c r="UWU79" s="242"/>
      <c r="UWV79" s="242"/>
      <c r="UWW79" s="242"/>
      <c r="UWX79" s="242"/>
      <c r="UWY79" s="242"/>
      <c r="UWZ79" s="242"/>
      <c r="UXA79" s="242"/>
      <c r="UXB79" s="242"/>
      <c r="UXC79" s="242"/>
      <c r="UXD79" s="242"/>
      <c r="UXE79" s="242"/>
      <c r="UXF79" s="242"/>
      <c r="UXG79" s="242"/>
      <c r="UXH79" s="242"/>
      <c r="UXI79" s="242"/>
      <c r="UXJ79" s="242"/>
      <c r="UXK79" s="242"/>
      <c r="UXL79" s="242"/>
      <c r="UXM79" s="242"/>
      <c r="UXN79" s="242"/>
      <c r="UXO79" s="242"/>
      <c r="UXP79" s="242"/>
      <c r="UXQ79" s="242"/>
      <c r="UXR79" s="242"/>
      <c r="UXS79" s="242"/>
      <c r="UXT79" s="242"/>
      <c r="UXU79" s="242"/>
      <c r="UXV79" s="242"/>
      <c r="UXW79" s="242"/>
      <c r="UXX79" s="242"/>
      <c r="UXY79" s="242"/>
      <c r="UXZ79" s="242"/>
      <c r="UYA79" s="242"/>
      <c r="UYB79" s="242"/>
      <c r="UYC79" s="242"/>
      <c r="UYD79" s="242"/>
      <c r="UYE79" s="242"/>
      <c r="UYF79" s="242"/>
      <c r="UYG79" s="242"/>
      <c r="UYH79" s="242"/>
      <c r="UYI79" s="242"/>
      <c r="UYJ79" s="242"/>
      <c r="UYK79" s="242"/>
      <c r="UYL79" s="242"/>
      <c r="UYM79" s="242"/>
      <c r="UYN79" s="242"/>
      <c r="UYO79" s="242"/>
      <c r="UYP79" s="242"/>
      <c r="UYQ79" s="242"/>
      <c r="UYR79" s="242"/>
      <c r="UYS79" s="242"/>
      <c r="UYT79" s="242"/>
      <c r="UYU79" s="242"/>
      <c r="UYV79" s="242"/>
      <c r="UYW79" s="242"/>
      <c r="UYX79" s="242"/>
      <c r="UYY79" s="242"/>
      <c r="UYZ79" s="242"/>
      <c r="UZA79" s="242"/>
      <c r="UZB79" s="242"/>
      <c r="UZC79" s="242"/>
      <c r="UZD79" s="242"/>
      <c r="UZE79" s="242"/>
      <c r="UZF79" s="242"/>
      <c r="UZG79" s="242"/>
      <c r="UZH79" s="242"/>
      <c r="UZI79" s="242"/>
      <c r="UZJ79" s="242"/>
      <c r="UZK79" s="242"/>
      <c r="UZL79" s="242"/>
      <c r="UZM79" s="242"/>
      <c r="UZN79" s="242"/>
      <c r="UZO79" s="242"/>
      <c r="UZP79" s="242"/>
      <c r="UZQ79" s="242"/>
      <c r="UZR79" s="242"/>
      <c r="UZS79" s="242"/>
      <c r="UZT79" s="242"/>
      <c r="UZU79" s="242"/>
      <c r="UZV79" s="242"/>
      <c r="UZW79" s="242"/>
      <c r="UZX79" s="242"/>
      <c r="UZY79" s="242"/>
      <c r="UZZ79" s="242"/>
      <c r="VAA79" s="242"/>
      <c r="VAB79" s="242"/>
      <c r="VAC79" s="242"/>
      <c r="VAD79" s="242"/>
      <c r="VAE79" s="242"/>
      <c r="VAF79" s="242"/>
      <c r="VAG79" s="242"/>
      <c r="VAH79" s="242"/>
      <c r="VAI79" s="242"/>
      <c r="VAJ79" s="242"/>
      <c r="VAK79" s="242"/>
      <c r="VAL79" s="242"/>
      <c r="VAM79" s="242"/>
      <c r="VAN79" s="242"/>
      <c r="VAO79" s="242"/>
      <c r="VAP79" s="242"/>
      <c r="VAQ79" s="242"/>
      <c r="VAR79" s="242"/>
      <c r="VAS79" s="242"/>
      <c r="VAT79" s="242"/>
      <c r="VAU79" s="242"/>
      <c r="VAV79" s="242"/>
      <c r="VAW79" s="242"/>
      <c r="VAX79" s="242"/>
      <c r="VAY79" s="242"/>
      <c r="VAZ79" s="242"/>
      <c r="VBA79" s="242"/>
      <c r="VBB79" s="242"/>
      <c r="VBC79" s="242"/>
      <c r="VBD79" s="242"/>
      <c r="VBE79" s="242"/>
      <c r="VBF79" s="242"/>
      <c r="VBG79" s="242"/>
      <c r="VBH79" s="242"/>
      <c r="VBI79" s="242"/>
      <c r="VBJ79" s="242"/>
      <c r="VBK79" s="242"/>
      <c r="VBL79" s="242"/>
      <c r="VBM79" s="242"/>
      <c r="VBN79" s="242"/>
      <c r="VBO79" s="242"/>
      <c r="VBP79" s="242"/>
      <c r="VBQ79" s="242"/>
      <c r="VBR79" s="242"/>
      <c r="VBS79" s="242"/>
      <c r="VBT79" s="242"/>
      <c r="VBU79" s="242"/>
      <c r="VBV79" s="242"/>
      <c r="VBW79" s="242"/>
      <c r="VBX79" s="242"/>
      <c r="VBY79" s="242"/>
      <c r="VBZ79" s="242"/>
      <c r="VCA79" s="242"/>
      <c r="VCB79" s="242"/>
      <c r="VCC79" s="242"/>
      <c r="VCD79" s="242"/>
      <c r="VCE79" s="242"/>
      <c r="VCF79" s="242"/>
      <c r="VCG79" s="242"/>
      <c r="VCH79" s="242"/>
      <c r="VCI79" s="242"/>
      <c r="VCJ79" s="242"/>
      <c r="VCK79" s="242"/>
      <c r="VCL79" s="242"/>
      <c r="VCM79" s="242"/>
      <c r="VCN79" s="242"/>
      <c r="VCO79" s="242"/>
      <c r="VCP79" s="242"/>
      <c r="VCQ79" s="242"/>
      <c r="VCR79" s="242"/>
      <c r="VCS79" s="242"/>
      <c r="VCT79" s="242"/>
      <c r="VCU79" s="242"/>
      <c r="VCV79" s="242"/>
      <c r="VCW79" s="242"/>
      <c r="VCX79" s="242"/>
      <c r="VCY79" s="242"/>
      <c r="VCZ79" s="242"/>
      <c r="VDA79" s="242"/>
      <c r="VDB79" s="242"/>
      <c r="VDC79" s="242"/>
      <c r="VDD79" s="242"/>
      <c r="VDE79" s="242"/>
      <c r="VDF79" s="242"/>
      <c r="VDG79" s="242"/>
      <c r="VDH79" s="242"/>
      <c r="VDI79" s="242"/>
      <c r="VDJ79" s="242"/>
      <c r="VDK79" s="242"/>
      <c r="VDL79" s="242"/>
      <c r="VDM79" s="242"/>
      <c r="VDN79" s="242"/>
      <c r="VDO79" s="242"/>
      <c r="VDP79" s="242"/>
      <c r="VDQ79" s="242"/>
      <c r="VDR79" s="242"/>
      <c r="VDS79" s="242"/>
      <c r="VDT79" s="242"/>
      <c r="VDU79" s="242"/>
      <c r="VDV79" s="242"/>
      <c r="VDW79" s="242"/>
      <c r="VDX79" s="242"/>
      <c r="VDY79" s="242"/>
      <c r="VDZ79" s="242"/>
      <c r="VEA79" s="242"/>
      <c r="VEB79" s="242"/>
      <c r="VEC79" s="242"/>
      <c r="VED79" s="242"/>
      <c r="VEE79" s="242"/>
      <c r="VEF79" s="242"/>
      <c r="VEG79" s="242"/>
      <c r="VEH79" s="242"/>
      <c r="VEI79" s="242"/>
      <c r="VEJ79" s="242"/>
      <c r="VEK79" s="242"/>
      <c r="VEL79" s="242"/>
      <c r="VEM79" s="242"/>
      <c r="VEN79" s="242"/>
      <c r="VEO79" s="242"/>
      <c r="VEP79" s="242"/>
      <c r="VEQ79" s="242"/>
      <c r="VER79" s="242"/>
      <c r="VES79" s="242"/>
      <c r="VET79" s="242"/>
      <c r="VEU79" s="242"/>
      <c r="VEV79" s="242"/>
      <c r="VEW79" s="242"/>
      <c r="VEX79" s="242"/>
      <c r="VEY79" s="242"/>
      <c r="VEZ79" s="242"/>
      <c r="VFA79" s="242"/>
      <c r="VFB79" s="242"/>
      <c r="VFC79" s="242"/>
      <c r="VFD79" s="242"/>
      <c r="VFE79" s="242"/>
      <c r="VFF79" s="242"/>
      <c r="VFG79" s="242"/>
      <c r="VFH79" s="242"/>
      <c r="VFI79" s="242"/>
      <c r="VFJ79" s="242"/>
      <c r="VFK79" s="242"/>
      <c r="VFL79" s="242"/>
      <c r="VFM79" s="242"/>
      <c r="VFN79" s="242"/>
      <c r="VFO79" s="242"/>
      <c r="VFP79" s="242"/>
      <c r="VFQ79" s="242"/>
      <c r="VFR79" s="242"/>
      <c r="VFS79" s="242"/>
      <c r="VFT79" s="242"/>
      <c r="VFU79" s="242"/>
      <c r="VFV79" s="242"/>
      <c r="VFW79" s="242"/>
      <c r="VFX79" s="242"/>
      <c r="VFY79" s="242"/>
      <c r="VFZ79" s="242"/>
      <c r="VGA79" s="242"/>
      <c r="VGB79" s="242"/>
      <c r="VGC79" s="242"/>
      <c r="VGD79" s="242"/>
      <c r="VGE79" s="242"/>
      <c r="VGF79" s="242"/>
      <c r="VGG79" s="242"/>
      <c r="VGH79" s="242"/>
      <c r="VGI79" s="242"/>
      <c r="VGJ79" s="242"/>
      <c r="VGK79" s="242"/>
      <c r="VGL79" s="242"/>
      <c r="VGM79" s="242"/>
      <c r="VGN79" s="242"/>
      <c r="VGO79" s="242"/>
      <c r="VGP79" s="242"/>
      <c r="VGQ79" s="242"/>
      <c r="VGR79" s="242"/>
      <c r="VGS79" s="242"/>
      <c r="VGT79" s="242"/>
      <c r="VGU79" s="242"/>
      <c r="VGV79" s="242"/>
      <c r="VGW79" s="242"/>
      <c r="VGX79" s="242"/>
      <c r="VGY79" s="242"/>
      <c r="VGZ79" s="242"/>
      <c r="VHA79" s="242"/>
      <c r="VHB79" s="242"/>
      <c r="VHC79" s="242"/>
      <c r="VHD79" s="242"/>
      <c r="VHE79" s="242"/>
      <c r="VHF79" s="242"/>
      <c r="VHG79" s="242"/>
      <c r="VHH79" s="242"/>
      <c r="VHI79" s="242"/>
      <c r="VHJ79" s="242"/>
      <c r="VHK79" s="242"/>
      <c r="VHL79" s="242"/>
      <c r="VHM79" s="242"/>
      <c r="VHN79" s="242"/>
      <c r="VHO79" s="242"/>
      <c r="VHP79" s="242"/>
      <c r="VHQ79" s="242"/>
      <c r="VHR79" s="242"/>
      <c r="VHS79" s="242"/>
      <c r="VHT79" s="242"/>
      <c r="VHU79" s="242"/>
      <c r="VHV79" s="242"/>
      <c r="VHW79" s="242"/>
      <c r="VHX79" s="242"/>
      <c r="VHY79" s="242"/>
      <c r="VHZ79" s="242"/>
      <c r="VIA79" s="242"/>
      <c r="VIB79" s="242"/>
      <c r="VIC79" s="242"/>
      <c r="VID79" s="242"/>
      <c r="VIE79" s="242"/>
      <c r="VIF79" s="242"/>
      <c r="VIG79" s="242"/>
      <c r="VIH79" s="242"/>
      <c r="VII79" s="242"/>
      <c r="VIJ79" s="242"/>
      <c r="VIK79" s="242"/>
      <c r="VIL79" s="242"/>
      <c r="VIM79" s="242"/>
      <c r="VIN79" s="242"/>
      <c r="VIO79" s="242"/>
      <c r="VIP79" s="242"/>
      <c r="VIQ79" s="242"/>
      <c r="VIR79" s="242"/>
      <c r="VIS79" s="242"/>
      <c r="VIT79" s="242"/>
      <c r="VIU79" s="242"/>
      <c r="VIV79" s="242"/>
      <c r="VIW79" s="242"/>
      <c r="VIX79" s="242"/>
      <c r="VIY79" s="242"/>
      <c r="VIZ79" s="242"/>
      <c r="VJA79" s="242"/>
      <c r="VJB79" s="242"/>
      <c r="VJC79" s="242"/>
      <c r="VJD79" s="242"/>
      <c r="VJE79" s="242"/>
      <c r="VJF79" s="242"/>
      <c r="VJG79" s="242"/>
      <c r="VJH79" s="242"/>
      <c r="VJI79" s="242"/>
      <c r="VJJ79" s="242"/>
      <c r="VJK79" s="242"/>
      <c r="VJL79" s="242"/>
      <c r="VJM79" s="242"/>
      <c r="VJN79" s="242"/>
      <c r="VJO79" s="242"/>
      <c r="VJP79" s="242"/>
      <c r="VJQ79" s="242"/>
      <c r="VJR79" s="242"/>
      <c r="VJS79" s="242"/>
      <c r="VJT79" s="242"/>
      <c r="VJU79" s="242"/>
      <c r="VJV79" s="242"/>
      <c r="VJW79" s="242"/>
      <c r="VJX79" s="242"/>
      <c r="VJY79" s="242"/>
      <c r="VJZ79" s="242"/>
      <c r="VKA79" s="242"/>
      <c r="VKB79" s="242"/>
      <c r="VKC79" s="242"/>
      <c r="VKD79" s="242"/>
      <c r="VKE79" s="242"/>
      <c r="VKF79" s="242"/>
      <c r="VKG79" s="242"/>
      <c r="VKH79" s="242"/>
      <c r="VKI79" s="242"/>
      <c r="VKJ79" s="242"/>
      <c r="VKK79" s="242"/>
      <c r="VKL79" s="242"/>
      <c r="VKM79" s="242"/>
      <c r="VKN79" s="242"/>
      <c r="VKO79" s="242"/>
      <c r="VKP79" s="242"/>
      <c r="VKQ79" s="242"/>
      <c r="VKR79" s="242"/>
      <c r="VKS79" s="242"/>
      <c r="VKT79" s="242"/>
      <c r="VKU79" s="242"/>
      <c r="VKV79" s="242"/>
      <c r="VKW79" s="242"/>
      <c r="VKX79" s="242"/>
      <c r="VKY79" s="242"/>
      <c r="VKZ79" s="242"/>
      <c r="VLA79" s="242"/>
      <c r="VLB79" s="242"/>
      <c r="VLC79" s="242"/>
      <c r="VLD79" s="242"/>
      <c r="VLE79" s="242"/>
      <c r="VLF79" s="242"/>
      <c r="VLG79" s="242"/>
      <c r="VLH79" s="242"/>
      <c r="VLI79" s="242"/>
      <c r="VLJ79" s="242"/>
      <c r="VLK79" s="242"/>
      <c r="VLL79" s="242"/>
      <c r="VLM79" s="242"/>
      <c r="VLN79" s="242"/>
      <c r="VLO79" s="242"/>
      <c r="VLP79" s="242"/>
      <c r="VLQ79" s="242"/>
      <c r="VLR79" s="242"/>
      <c r="VLS79" s="242"/>
      <c r="VLT79" s="242"/>
      <c r="VLU79" s="242"/>
      <c r="VLV79" s="242"/>
      <c r="VLW79" s="242"/>
      <c r="VLX79" s="242"/>
      <c r="VLY79" s="242"/>
      <c r="VLZ79" s="242"/>
      <c r="VMA79" s="242"/>
      <c r="VMB79" s="242"/>
      <c r="VMC79" s="242"/>
      <c r="VMD79" s="242"/>
      <c r="VME79" s="242"/>
      <c r="VMF79" s="242"/>
      <c r="VMG79" s="242"/>
      <c r="VMH79" s="242"/>
      <c r="VMI79" s="242"/>
      <c r="VMJ79" s="242"/>
      <c r="VMK79" s="242"/>
      <c r="VML79" s="242"/>
      <c r="VMM79" s="242"/>
      <c r="VMN79" s="242"/>
      <c r="VMO79" s="242"/>
      <c r="VMP79" s="242"/>
      <c r="VMQ79" s="242"/>
      <c r="VMR79" s="242"/>
      <c r="VMS79" s="242"/>
      <c r="VMT79" s="242"/>
      <c r="VMU79" s="242"/>
      <c r="VMV79" s="242"/>
      <c r="VMW79" s="242"/>
      <c r="VMX79" s="242"/>
      <c r="VMY79" s="242"/>
      <c r="VMZ79" s="242"/>
      <c r="VNA79" s="242"/>
      <c r="VNB79" s="242"/>
      <c r="VNC79" s="242"/>
      <c r="VND79" s="242"/>
      <c r="VNE79" s="242"/>
      <c r="VNF79" s="242"/>
      <c r="VNG79" s="242"/>
      <c r="VNH79" s="242"/>
      <c r="VNI79" s="242"/>
      <c r="VNJ79" s="242"/>
      <c r="VNK79" s="242"/>
      <c r="VNL79" s="242"/>
      <c r="VNM79" s="242"/>
      <c r="VNN79" s="242"/>
      <c r="VNO79" s="242"/>
      <c r="VNP79" s="242"/>
      <c r="VNQ79" s="242"/>
      <c r="VNR79" s="242"/>
      <c r="VNS79" s="242"/>
      <c r="VNT79" s="242"/>
      <c r="VNU79" s="242"/>
      <c r="VNV79" s="242"/>
      <c r="VNW79" s="242"/>
      <c r="VNX79" s="242"/>
      <c r="VNY79" s="242"/>
      <c r="VNZ79" s="242"/>
      <c r="VOA79" s="242"/>
      <c r="VOB79" s="242"/>
      <c r="VOC79" s="242"/>
      <c r="VOD79" s="242"/>
      <c r="VOE79" s="242"/>
      <c r="VOF79" s="242"/>
      <c r="VOG79" s="242"/>
      <c r="VOH79" s="242"/>
      <c r="VOI79" s="242"/>
      <c r="VOJ79" s="242"/>
      <c r="VOK79" s="242"/>
      <c r="VOL79" s="242"/>
      <c r="VOM79" s="242"/>
      <c r="VON79" s="242"/>
      <c r="VOO79" s="242"/>
      <c r="VOP79" s="242"/>
      <c r="VOQ79" s="242"/>
      <c r="VOR79" s="242"/>
      <c r="VOS79" s="242"/>
      <c r="VOT79" s="242"/>
      <c r="VOU79" s="242"/>
      <c r="VOV79" s="242"/>
      <c r="VOW79" s="242"/>
      <c r="VOX79" s="242"/>
      <c r="VOY79" s="242"/>
      <c r="VOZ79" s="242"/>
      <c r="VPA79" s="242"/>
      <c r="VPB79" s="242"/>
      <c r="VPC79" s="242"/>
      <c r="VPD79" s="242"/>
      <c r="VPE79" s="242"/>
      <c r="VPF79" s="242"/>
      <c r="VPG79" s="242"/>
      <c r="VPH79" s="242"/>
      <c r="VPI79" s="242"/>
      <c r="VPJ79" s="242"/>
      <c r="VPK79" s="242"/>
      <c r="VPL79" s="242"/>
      <c r="VPM79" s="242"/>
      <c r="VPN79" s="242"/>
      <c r="VPO79" s="242"/>
      <c r="VPP79" s="242"/>
      <c r="VPQ79" s="242"/>
      <c r="VPR79" s="242"/>
      <c r="VPS79" s="242"/>
      <c r="VPT79" s="242"/>
      <c r="VPU79" s="242"/>
      <c r="VPV79" s="242"/>
      <c r="VPW79" s="242"/>
      <c r="VPX79" s="242"/>
      <c r="VPY79" s="242"/>
      <c r="VPZ79" s="242"/>
      <c r="VQA79" s="242"/>
      <c r="VQB79" s="242"/>
      <c r="VQC79" s="242"/>
      <c r="VQD79" s="242"/>
      <c r="VQE79" s="242"/>
      <c r="VQF79" s="242"/>
      <c r="VQG79" s="242"/>
      <c r="VQH79" s="242"/>
      <c r="VQI79" s="242"/>
      <c r="VQJ79" s="242"/>
      <c r="VQK79" s="242"/>
      <c r="VQL79" s="242"/>
      <c r="VQM79" s="242"/>
      <c r="VQN79" s="242"/>
      <c r="VQO79" s="242"/>
      <c r="VQP79" s="242"/>
      <c r="VQQ79" s="242"/>
      <c r="VQR79" s="242"/>
      <c r="VQS79" s="242"/>
      <c r="VQT79" s="242"/>
      <c r="VQU79" s="242"/>
      <c r="VQV79" s="242"/>
      <c r="VQW79" s="242"/>
      <c r="VQX79" s="242"/>
      <c r="VQY79" s="242"/>
      <c r="VQZ79" s="242"/>
      <c r="VRA79" s="242"/>
      <c r="VRB79" s="242"/>
      <c r="VRC79" s="242"/>
      <c r="VRD79" s="242"/>
      <c r="VRE79" s="242"/>
      <c r="VRF79" s="242"/>
      <c r="VRG79" s="242"/>
      <c r="VRH79" s="242"/>
      <c r="VRI79" s="242"/>
      <c r="VRJ79" s="242"/>
      <c r="VRK79" s="242"/>
      <c r="VRL79" s="242"/>
      <c r="VRM79" s="242"/>
      <c r="VRN79" s="242"/>
      <c r="VRO79" s="242"/>
      <c r="VRP79" s="242"/>
      <c r="VRQ79" s="242"/>
      <c r="VRR79" s="242"/>
      <c r="VRS79" s="242"/>
      <c r="VRT79" s="242"/>
      <c r="VRU79" s="242"/>
      <c r="VRV79" s="242"/>
      <c r="VRW79" s="242"/>
      <c r="VRX79" s="242"/>
      <c r="VRY79" s="242"/>
      <c r="VRZ79" s="242"/>
      <c r="VSA79" s="242"/>
      <c r="VSB79" s="242"/>
      <c r="VSC79" s="242"/>
      <c r="VSD79" s="242"/>
      <c r="VSE79" s="242"/>
      <c r="VSF79" s="242"/>
      <c r="VSG79" s="242"/>
      <c r="VSH79" s="242"/>
      <c r="VSI79" s="242"/>
      <c r="VSJ79" s="242"/>
      <c r="VSK79" s="242"/>
      <c r="VSL79" s="242"/>
      <c r="VSM79" s="242"/>
      <c r="VSN79" s="242"/>
      <c r="VSO79" s="242"/>
      <c r="VSP79" s="242"/>
      <c r="VSQ79" s="242"/>
      <c r="VSR79" s="242"/>
      <c r="VSS79" s="242"/>
      <c r="VST79" s="242"/>
      <c r="VSU79" s="242"/>
      <c r="VSV79" s="242"/>
      <c r="VSW79" s="242"/>
      <c r="VSX79" s="242"/>
      <c r="VSY79" s="242"/>
      <c r="VSZ79" s="242"/>
      <c r="VTA79" s="242"/>
      <c r="VTB79" s="242"/>
      <c r="VTC79" s="242"/>
      <c r="VTD79" s="242"/>
      <c r="VTE79" s="242"/>
      <c r="VTF79" s="242"/>
      <c r="VTG79" s="242"/>
      <c r="VTH79" s="242"/>
      <c r="VTI79" s="242"/>
      <c r="VTJ79" s="242"/>
      <c r="VTK79" s="242"/>
      <c r="VTL79" s="242"/>
      <c r="VTM79" s="242"/>
      <c r="VTN79" s="242"/>
      <c r="VTO79" s="242"/>
      <c r="VTP79" s="242"/>
      <c r="VTQ79" s="242"/>
      <c r="VTR79" s="242"/>
      <c r="VTS79" s="242"/>
      <c r="VTT79" s="242"/>
      <c r="VTU79" s="242"/>
      <c r="VTV79" s="242"/>
      <c r="VTW79" s="242"/>
      <c r="VTX79" s="242"/>
      <c r="VTY79" s="242"/>
      <c r="VTZ79" s="242"/>
      <c r="VUA79" s="242"/>
      <c r="VUB79" s="242"/>
      <c r="VUC79" s="242"/>
      <c r="VUD79" s="242"/>
      <c r="VUE79" s="242"/>
      <c r="VUF79" s="242"/>
      <c r="VUG79" s="242"/>
      <c r="VUH79" s="242"/>
      <c r="VUI79" s="242"/>
      <c r="VUJ79" s="242"/>
      <c r="VUK79" s="242"/>
      <c r="VUL79" s="242"/>
      <c r="VUM79" s="242"/>
      <c r="VUN79" s="242"/>
      <c r="VUO79" s="242"/>
      <c r="VUP79" s="242"/>
      <c r="VUQ79" s="242"/>
      <c r="VUR79" s="242"/>
      <c r="VUS79" s="242"/>
      <c r="VUT79" s="242"/>
      <c r="VUU79" s="242"/>
      <c r="VUV79" s="242"/>
      <c r="VUW79" s="242"/>
      <c r="VUX79" s="242"/>
      <c r="VUY79" s="242"/>
      <c r="VUZ79" s="242"/>
      <c r="VVA79" s="242"/>
      <c r="VVB79" s="242"/>
      <c r="VVC79" s="242"/>
      <c r="VVD79" s="242"/>
      <c r="VVE79" s="242"/>
      <c r="VVF79" s="242"/>
      <c r="VVG79" s="242"/>
      <c r="VVH79" s="242"/>
      <c r="VVI79" s="242"/>
      <c r="VVJ79" s="242"/>
      <c r="VVK79" s="242"/>
      <c r="VVL79" s="242"/>
      <c r="VVM79" s="242"/>
      <c r="VVN79" s="242"/>
      <c r="VVO79" s="242"/>
      <c r="VVP79" s="242"/>
      <c r="VVQ79" s="242"/>
      <c r="VVR79" s="242"/>
      <c r="VVS79" s="242"/>
      <c r="VVT79" s="242"/>
      <c r="VVU79" s="242"/>
      <c r="VVV79" s="242"/>
      <c r="VVW79" s="242"/>
      <c r="VVX79" s="242"/>
      <c r="VVY79" s="242"/>
      <c r="VVZ79" s="242"/>
      <c r="VWA79" s="242"/>
      <c r="VWB79" s="242"/>
      <c r="VWC79" s="242"/>
      <c r="VWD79" s="242"/>
      <c r="VWE79" s="242"/>
      <c r="VWF79" s="242"/>
      <c r="VWG79" s="242"/>
      <c r="VWH79" s="242"/>
      <c r="VWI79" s="242"/>
      <c r="VWJ79" s="242"/>
      <c r="VWK79" s="242"/>
      <c r="VWL79" s="242"/>
      <c r="VWM79" s="242"/>
      <c r="VWN79" s="242"/>
      <c r="VWO79" s="242"/>
      <c r="VWP79" s="242"/>
      <c r="VWQ79" s="242"/>
      <c r="VWR79" s="242"/>
      <c r="VWS79" s="242"/>
      <c r="VWT79" s="242"/>
      <c r="VWU79" s="242"/>
      <c r="VWV79" s="242"/>
      <c r="VWW79" s="242"/>
      <c r="VWX79" s="242"/>
      <c r="VWY79" s="242"/>
      <c r="VWZ79" s="242"/>
      <c r="VXA79" s="242"/>
      <c r="VXB79" s="242"/>
      <c r="VXC79" s="242"/>
      <c r="VXD79" s="242"/>
      <c r="VXE79" s="242"/>
      <c r="VXF79" s="242"/>
      <c r="VXG79" s="242"/>
      <c r="VXH79" s="242"/>
      <c r="VXI79" s="242"/>
      <c r="VXJ79" s="242"/>
      <c r="VXK79" s="242"/>
      <c r="VXL79" s="242"/>
      <c r="VXM79" s="242"/>
      <c r="VXN79" s="242"/>
      <c r="VXO79" s="242"/>
      <c r="VXP79" s="242"/>
      <c r="VXQ79" s="242"/>
      <c r="VXR79" s="242"/>
      <c r="VXS79" s="242"/>
      <c r="VXT79" s="242"/>
      <c r="VXU79" s="242"/>
      <c r="VXV79" s="242"/>
      <c r="VXW79" s="242"/>
      <c r="VXX79" s="242"/>
      <c r="VXY79" s="242"/>
      <c r="VXZ79" s="242"/>
      <c r="VYA79" s="242"/>
      <c r="VYB79" s="242"/>
      <c r="VYC79" s="242"/>
      <c r="VYD79" s="242"/>
      <c r="VYE79" s="242"/>
      <c r="VYF79" s="242"/>
      <c r="VYG79" s="242"/>
      <c r="VYH79" s="242"/>
      <c r="VYI79" s="242"/>
      <c r="VYJ79" s="242"/>
      <c r="VYK79" s="242"/>
      <c r="VYL79" s="242"/>
      <c r="VYM79" s="242"/>
      <c r="VYN79" s="242"/>
      <c r="VYO79" s="242"/>
      <c r="VYP79" s="242"/>
      <c r="VYQ79" s="242"/>
      <c r="VYR79" s="242"/>
      <c r="VYS79" s="242"/>
      <c r="VYT79" s="242"/>
      <c r="VYU79" s="242"/>
      <c r="VYV79" s="242"/>
      <c r="VYW79" s="242"/>
      <c r="VYX79" s="242"/>
      <c r="VYY79" s="242"/>
      <c r="VYZ79" s="242"/>
      <c r="VZA79" s="242"/>
      <c r="VZB79" s="242"/>
      <c r="VZC79" s="242"/>
      <c r="VZD79" s="242"/>
      <c r="VZE79" s="242"/>
      <c r="VZF79" s="242"/>
      <c r="VZG79" s="242"/>
      <c r="VZH79" s="242"/>
      <c r="VZI79" s="242"/>
      <c r="VZJ79" s="242"/>
      <c r="VZK79" s="242"/>
      <c r="VZL79" s="242"/>
      <c r="VZM79" s="242"/>
      <c r="VZN79" s="242"/>
      <c r="VZO79" s="242"/>
      <c r="VZP79" s="242"/>
      <c r="VZQ79" s="242"/>
      <c r="VZR79" s="242"/>
      <c r="VZS79" s="242"/>
      <c r="VZT79" s="242"/>
      <c r="VZU79" s="242"/>
      <c r="VZV79" s="242"/>
      <c r="VZW79" s="242"/>
      <c r="VZX79" s="242"/>
      <c r="VZY79" s="242"/>
      <c r="VZZ79" s="242"/>
      <c r="WAA79" s="242"/>
      <c r="WAB79" s="242"/>
      <c r="WAC79" s="242"/>
      <c r="WAD79" s="242"/>
      <c r="WAE79" s="242"/>
      <c r="WAF79" s="242"/>
      <c r="WAG79" s="242"/>
      <c r="WAH79" s="242"/>
      <c r="WAI79" s="242"/>
      <c r="WAJ79" s="242"/>
      <c r="WAK79" s="242"/>
      <c r="WAL79" s="242"/>
      <c r="WAM79" s="242"/>
      <c r="WAN79" s="242"/>
      <c r="WAO79" s="242"/>
      <c r="WAP79" s="242"/>
      <c r="WAQ79" s="242"/>
      <c r="WAR79" s="242"/>
      <c r="WAS79" s="242"/>
      <c r="WAT79" s="242"/>
      <c r="WAU79" s="242"/>
      <c r="WAV79" s="242"/>
      <c r="WAW79" s="242"/>
      <c r="WAX79" s="242"/>
      <c r="WAY79" s="242"/>
      <c r="WAZ79" s="242"/>
      <c r="WBA79" s="242"/>
      <c r="WBB79" s="242"/>
      <c r="WBC79" s="242"/>
      <c r="WBD79" s="242"/>
      <c r="WBE79" s="242"/>
      <c r="WBF79" s="242"/>
      <c r="WBG79" s="242"/>
      <c r="WBH79" s="242"/>
      <c r="WBI79" s="242"/>
      <c r="WBJ79" s="242"/>
      <c r="WBK79" s="242"/>
      <c r="WBL79" s="242"/>
      <c r="WBM79" s="242"/>
      <c r="WBN79" s="242"/>
      <c r="WBO79" s="242"/>
      <c r="WBP79" s="242"/>
      <c r="WBQ79" s="242"/>
      <c r="WBR79" s="242"/>
      <c r="WBS79" s="242"/>
      <c r="WBT79" s="242"/>
      <c r="WBU79" s="242"/>
      <c r="WBV79" s="242"/>
      <c r="WBW79" s="242"/>
      <c r="WBX79" s="242"/>
      <c r="WBY79" s="242"/>
      <c r="WBZ79" s="242"/>
      <c r="WCA79" s="242"/>
      <c r="WCB79" s="242"/>
      <c r="WCC79" s="242"/>
      <c r="WCD79" s="242"/>
      <c r="WCE79" s="242"/>
      <c r="WCF79" s="242"/>
      <c r="WCG79" s="242"/>
      <c r="WCH79" s="242"/>
      <c r="WCI79" s="242"/>
      <c r="WCJ79" s="242"/>
      <c r="WCK79" s="242"/>
      <c r="WCL79" s="242"/>
      <c r="WCM79" s="242"/>
      <c r="WCN79" s="242"/>
      <c r="WCO79" s="242"/>
      <c r="WCP79" s="242"/>
      <c r="WCQ79" s="242"/>
      <c r="WCR79" s="242"/>
      <c r="WCS79" s="242"/>
      <c r="WCT79" s="242"/>
      <c r="WCU79" s="242"/>
      <c r="WCV79" s="242"/>
      <c r="WCW79" s="242"/>
      <c r="WCX79" s="242"/>
      <c r="WCY79" s="242"/>
      <c r="WCZ79" s="242"/>
      <c r="WDA79" s="242"/>
      <c r="WDB79" s="242"/>
      <c r="WDC79" s="242"/>
      <c r="WDD79" s="242"/>
      <c r="WDE79" s="242"/>
      <c r="WDF79" s="242"/>
      <c r="WDG79" s="242"/>
      <c r="WDH79" s="242"/>
      <c r="WDI79" s="242"/>
      <c r="WDJ79" s="242"/>
      <c r="WDK79" s="242"/>
      <c r="WDL79" s="242"/>
      <c r="WDM79" s="242"/>
      <c r="WDN79" s="242"/>
      <c r="WDO79" s="242"/>
      <c r="WDP79" s="242"/>
      <c r="WDQ79" s="242"/>
      <c r="WDR79" s="242"/>
      <c r="WDS79" s="242"/>
      <c r="WDT79" s="242"/>
      <c r="WDU79" s="242"/>
      <c r="WDV79" s="242"/>
      <c r="WDW79" s="242"/>
      <c r="WDX79" s="242"/>
      <c r="WDY79" s="242"/>
      <c r="WDZ79" s="242"/>
      <c r="WEA79" s="242"/>
      <c r="WEB79" s="242"/>
      <c r="WEC79" s="242"/>
      <c r="WED79" s="242"/>
      <c r="WEE79" s="242"/>
      <c r="WEF79" s="242"/>
      <c r="WEG79" s="242"/>
      <c r="WEH79" s="242"/>
      <c r="WEI79" s="242"/>
      <c r="WEJ79" s="242"/>
      <c r="WEK79" s="242"/>
      <c r="WEL79" s="242"/>
      <c r="WEM79" s="242"/>
      <c r="WEN79" s="242"/>
      <c r="WEO79" s="242"/>
      <c r="WEP79" s="242"/>
      <c r="WEQ79" s="242"/>
      <c r="WER79" s="242"/>
      <c r="WES79" s="242"/>
      <c r="WET79" s="242"/>
      <c r="WEU79" s="242"/>
      <c r="WEV79" s="242"/>
      <c r="WEW79" s="242"/>
      <c r="WEX79" s="242"/>
      <c r="WEY79" s="242"/>
      <c r="WEZ79" s="242"/>
      <c r="WFA79" s="242"/>
      <c r="WFB79" s="242"/>
      <c r="WFC79" s="242"/>
      <c r="WFD79" s="242"/>
      <c r="WFE79" s="242"/>
      <c r="WFF79" s="242"/>
      <c r="WFG79" s="242"/>
      <c r="WFH79" s="242"/>
      <c r="WFI79" s="242"/>
      <c r="WFJ79" s="242"/>
      <c r="WFK79" s="242"/>
      <c r="WFL79" s="242"/>
      <c r="WFM79" s="242"/>
      <c r="WFN79" s="242"/>
      <c r="WFO79" s="242"/>
      <c r="WFP79" s="242"/>
      <c r="WFQ79" s="242"/>
      <c r="WFR79" s="242"/>
      <c r="WFS79" s="242"/>
      <c r="WFT79" s="242"/>
      <c r="WFU79" s="242"/>
      <c r="WFV79" s="242"/>
      <c r="WFW79" s="242"/>
      <c r="WFX79" s="242"/>
      <c r="WFY79" s="242"/>
      <c r="WFZ79" s="242"/>
      <c r="WGA79" s="242"/>
      <c r="WGB79" s="242"/>
      <c r="WGC79" s="242"/>
      <c r="WGD79" s="242"/>
      <c r="WGE79" s="242"/>
      <c r="WGF79" s="242"/>
      <c r="WGG79" s="242"/>
      <c r="WGH79" s="242"/>
      <c r="WGI79" s="242"/>
      <c r="WGJ79" s="242"/>
      <c r="WGK79" s="242"/>
      <c r="WGL79" s="242"/>
      <c r="WGM79" s="242"/>
      <c r="WGN79" s="242"/>
      <c r="WGO79" s="242"/>
      <c r="WGP79" s="242"/>
      <c r="WGQ79" s="242"/>
      <c r="WGR79" s="242"/>
      <c r="WGS79" s="242"/>
      <c r="WGT79" s="242"/>
      <c r="WGU79" s="242"/>
      <c r="WGV79" s="242"/>
      <c r="WGW79" s="242"/>
      <c r="WGX79" s="242"/>
      <c r="WGY79" s="242"/>
      <c r="WGZ79" s="242"/>
      <c r="WHA79" s="242"/>
      <c r="WHB79" s="242"/>
      <c r="WHC79" s="242"/>
      <c r="WHD79" s="242"/>
      <c r="WHE79" s="242"/>
      <c r="WHF79" s="242"/>
      <c r="WHG79" s="242"/>
      <c r="WHH79" s="242"/>
      <c r="WHI79" s="242"/>
      <c r="WHJ79" s="242"/>
      <c r="WHK79" s="242"/>
      <c r="WHL79" s="242"/>
      <c r="WHM79" s="242"/>
      <c r="WHN79" s="242"/>
      <c r="WHO79" s="242"/>
      <c r="WHP79" s="242"/>
      <c r="WHQ79" s="242"/>
      <c r="WHR79" s="242"/>
      <c r="WHS79" s="242"/>
      <c r="WHT79" s="242"/>
      <c r="WHU79" s="242"/>
      <c r="WHV79" s="242"/>
      <c r="WHW79" s="242"/>
      <c r="WHX79" s="242"/>
      <c r="WHY79" s="242"/>
      <c r="WHZ79" s="242"/>
      <c r="WIA79" s="242"/>
      <c r="WIB79" s="242"/>
      <c r="WIC79" s="242"/>
      <c r="WID79" s="242"/>
      <c r="WIE79" s="242"/>
      <c r="WIF79" s="242"/>
      <c r="WIG79" s="242"/>
      <c r="WIH79" s="242"/>
      <c r="WII79" s="242"/>
      <c r="WIJ79" s="242"/>
      <c r="WIK79" s="242"/>
      <c r="WIL79" s="242"/>
      <c r="WIM79" s="242"/>
      <c r="WIN79" s="242"/>
      <c r="WIO79" s="242"/>
      <c r="WIP79" s="242"/>
      <c r="WIQ79" s="242"/>
      <c r="WIR79" s="242"/>
      <c r="WIS79" s="242"/>
      <c r="WIT79" s="242"/>
      <c r="WIU79" s="242"/>
      <c r="WIV79" s="242"/>
      <c r="WIW79" s="242"/>
      <c r="WIX79" s="242"/>
      <c r="WIY79" s="242"/>
      <c r="WIZ79" s="242"/>
      <c r="WJA79" s="242"/>
      <c r="WJB79" s="242"/>
      <c r="WJC79" s="242"/>
      <c r="WJD79" s="242"/>
      <c r="WJE79" s="242"/>
      <c r="WJF79" s="242"/>
      <c r="WJG79" s="242"/>
      <c r="WJH79" s="242"/>
      <c r="WJI79" s="242"/>
      <c r="WJJ79" s="242"/>
      <c r="WJK79" s="242"/>
      <c r="WJL79" s="242"/>
      <c r="WJM79" s="242"/>
      <c r="WJN79" s="242"/>
      <c r="WJO79" s="242"/>
      <c r="WJP79" s="242"/>
      <c r="WJQ79" s="242"/>
      <c r="WJR79" s="242"/>
      <c r="WJS79" s="242"/>
      <c r="WJT79" s="242"/>
      <c r="WJU79" s="242"/>
      <c r="WJV79" s="242"/>
      <c r="WJW79" s="242"/>
      <c r="WJX79" s="242"/>
      <c r="WJY79" s="242"/>
      <c r="WJZ79" s="242"/>
      <c r="WKA79" s="242"/>
      <c r="WKB79" s="242"/>
      <c r="WKC79" s="242"/>
      <c r="WKD79" s="242"/>
      <c r="WKE79" s="242"/>
      <c r="WKF79" s="242"/>
      <c r="WKG79" s="242"/>
      <c r="WKH79" s="242"/>
      <c r="WKI79" s="242"/>
      <c r="WKJ79" s="242"/>
      <c r="WKK79" s="242"/>
      <c r="WKL79" s="242"/>
      <c r="WKM79" s="242"/>
      <c r="WKN79" s="242"/>
      <c r="WKO79" s="242"/>
      <c r="WKP79" s="242"/>
      <c r="WKQ79" s="242"/>
      <c r="WKR79" s="242"/>
      <c r="WKS79" s="242"/>
      <c r="WKT79" s="242"/>
      <c r="WKU79" s="242"/>
      <c r="WKV79" s="242"/>
      <c r="WKW79" s="242"/>
      <c r="WKX79" s="242"/>
      <c r="WKY79" s="242"/>
      <c r="WKZ79" s="242"/>
      <c r="WLA79" s="242"/>
      <c r="WLB79" s="242"/>
      <c r="WLC79" s="242"/>
      <c r="WLD79" s="242"/>
      <c r="WLE79" s="242"/>
      <c r="WLF79" s="242"/>
      <c r="WLG79" s="242"/>
      <c r="WLH79" s="242"/>
      <c r="WLI79" s="242"/>
      <c r="WLJ79" s="242"/>
      <c r="WLK79" s="242"/>
      <c r="WLL79" s="242"/>
      <c r="WLM79" s="242"/>
      <c r="WLN79" s="242"/>
      <c r="WLO79" s="242"/>
      <c r="WLP79" s="242"/>
      <c r="WLQ79" s="242"/>
      <c r="WLR79" s="242"/>
      <c r="WLS79" s="242"/>
      <c r="WLT79" s="242"/>
      <c r="WLU79" s="242"/>
      <c r="WLV79" s="242"/>
      <c r="WLW79" s="242"/>
      <c r="WLX79" s="242"/>
      <c r="WLY79" s="242"/>
      <c r="WLZ79" s="242"/>
      <c r="WMA79" s="242"/>
      <c r="WMB79" s="242"/>
      <c r="WMC79" s="242"/>
      <c r="WMD79" s="242"/>
      <c r="WME79" s="242"/>
      <c r="WMF79" s="242"/>
      <c r="WMG79" s="242"/>
      <c r="WMH79" s="242"/>
      <c r="WMI79" s="242"/>
      <c r="WMJ79" s="242"/>
      <c r="WMK79" s="242"/>
      <c r="WML79" s="242"/>
      <c r="WMM79" s="242"/>
      <c r="WMN79" s="242"/>
      <c r="WMO79" s="242"/>
      <c r="WMP79" s="242"/>
      <c r="WMQ79" s="242"/>
      <c r="WMR79" s="242"/>
      <c r="WMS79" s="242"/>
      <c r="WMT79" s="242"/>
      <c r="WMU79" s="242"/>
      <c r="WMV79" s="242"/>
      <c r="WMW79" s="242"/>
      <c r="WMX79" s="242"/>
      <c r="WMY79" s="242"/>
      <c r="WMZ79" s="242"/>
      <c r="WNA79" s="242"/>
      <c r="WNB79" s="242"/>
      <c r="WNC79" s="242"/>
      <c r="WND79" s="242"/>
      <c r="WNE79" s="242"/>
      <c r="WNF79" s="242"/>
      <c r="WNG79" s="242"/>
      <c r="WNH79" s="242"/>
      <c r="WNI79" s="242"/>
      <c r="WNJ79" s="242"/>
      <c r="WNK79" s="242"/>
      <c r="WNL79" s="242"/>
      <c r="WNM79" s="242"/>
      <c r="WNN79" s="242"/>
      <c r="WNO79" s="242"/>
      <c r="WNP79" s="242"/>
      <c r="WNQ79" s="242"/>
      <c r="WNR79" s="242"/>
      <c r="WNS79" s="242"/>
      <c r="WNT79" s="242"/>
      <c r="WNU79" s="242"/>
      <c r="WNV79" s="242"/>
      <c r="WNW79" s="242"/>
      <c r="WNX79" s="242"/>
      <c r="WNY79" s="242"/>
      <c r="WNZ79" s="242"/>
      <c r="WOA79" s="242"/>
      <c r="WOB79" s="242"/>
      <c r="WOC79" s="242"/>
      <c r="WOD79" s="242"/>
      <c r="WOE79" s="242"/>
      <c r="WOF79" s="242"/>
      <c r="WOG79" s="242"/>
      <c r="WOH79" s="242"/>
      <c r="WOI79" s="242"/>
      <c r="WOJ79" s="242"/>
      <c r="WOK79" s="242"/>
      <c r="WOL79" s="242"/>
      <c r="WOM79" s="242"/>
      <c r="WON79" s="242"/>
      <c r="WOO79" s="242"/>
      <c r="WOP79" s="242"/>
      <c r="WOQ79" s="242"/>
      <c r="WOR79" s="242"/>
      <c r="WOS79" s="242"/>
      <c r="WOT79" s="242"/>
      <c r="WOU79" s="242"/>
      <c r="WOV79" s="242"/>
      <c r="WOW79" s="242"/>
      <c r="WOX79" s="242"/>
      <c r="WOY79" s="242"/>
      <c r="WOZ79" s="242"/>
      <c r="WPA79" s="242"/>
      <c r="WPB79" s="242"/>
      <c r="WPC79" s="242"/>
      <c r="WPD79" s="242"/>
      <c r="WPE79" s="242"/>
      <c r="WPF79" s="242"/>
      <c r="WPG79" s="242"/>
      <c r="WPH79" s="242"/>
      <c r="WPI79" s="242"/>
      <c r="WPJ79" s="242"/>
      <c r="WPK79" s="242"/>
      <c r="WPL79" s="242"/>
      <c r="WPM79" s="242"/>
      <c r="WPN79" s="242"/>
      <c r="WPO79" s="242"/>
      <c r="WPP79" s="242"/>
      <c r="WPQ79" s="242"/>
      <c r="WPR79" s="242"/>
      <c r="WPS79" s="242"/>
      <c r="WPT79" s="242"/>
      <c r="WPU79" s="242"/>
      <c r="WPV79" s="242"/>
      <c r="WPW79" s="242"/>
      <c r="WPX79" s="242"/>
      <c r="WPY79" s="242"/>
      <c r="WPZ79" s="242"/>
      <c r="WQA79" s="242"/>
      <c r="WQB79" s="242"/>
      <c r="WQC79" s="242"/>
      <c r="WQD79" s="242"/>
      <c r="WQE79" s="242"/>
      <c r="WQF79" s="242"/>
      <c r="WQG79" s="242"/>
      <c r="WQH79" s="242"/>
      <c r="WQI79" s="242"/>
      <c r="WQJ79" s="242"/>
      <c r="WQK79" s="242"/>
      <c r="WQL79" s="242"/>
      <c r="WQM79" s="242"/>
      <c r="WQN79" s="242"/>
      <c r="WQO79" s="242"/>
      <c r="WQP79" s="242"/>
      <c r="WQQ79" s="242"/>
      <c r="WQR79" s="242"/>
      <c r="WQS79" s="242"/>
      <c r="WQT79" s="242"/>
      <c r="WQU79" s="242"/>
      <c r="WQV79" s="242"/>
      <c r="WQW79" s="242"/>
      <c r="WQX79" s="242"/>
      <c r="WQY79" s="242"/>
      <c r="WQZ79" s="242"/>
      <c r="WRA79" s="242"/>
      <c r="WRB79" s="242"/>
      <c r="WRC79" s="242"/>
      <c r="WRD79" s="242"/>
      <c r="WRE79" s="242"/>
      <c r="WRF79" s="242"/>
      <c r="WRG79" s="242"/>
      <c r="WRH79" s="242"/>
      <c r="WRI79" s="242"/>
      <c r="WRJ79" s="242"/>
      <c r="WRK79" s="242"/>
      <c r="WRL79" s="242"/>
      <c r="WRM79" s="242"/>
      <c r="WRN79" s="242"/>
      <c r="WRO79" s="242"/>
      <c r="WRP79" s="242"/>
      <c r="WRQ79" s="242"/>
      <c r="WRR79" s="242"/>
      <c r="WRS79" s="242"/>
      <c r="WRT79" s="242"/>
      <c r="WRU79" s="242"/>
      <c r="WRV79" s="242"/>
      <c r="WRW79" s="242"/>
      <c r="WRX79" s="242"/>
      <c r="WRY79" s="242"/>
      <c r="WRZ79" s="242"/>
      <c r="WSA79" s="242"/>
      <c r="WSB79" s="242"/>
      <c r="WSC79" s="242"/>
      <c r="WSD79" s="242"/>
      <c r="WSE79" s="242"/>
      <c r="WSF79" s="242"/>
      <c r="WSG79" s="242"/>
      <c r="WSH79" s="242"/>
      <c r="WSI79" s="242"/>
      <c r="WSJ79" s="242"/>
      <c r="WSK79" s="242"/>
      <c r="WSL79" s="242"/>
      <c r="WSM79" s="242"/>
      <c r="WSN79" s="242"/>
      <c r="WSO79" s="242"/>
      <c r="WSP79" s="242"/>
      <c r="WSQ79" s="242"/>
      <c r="WSR79" s="242"/>
      <c r="WSS79" s="242"/>
      <c r="WST79" s="242"/>
      <c r="WSU79" s="242"/>
      <c r="WSV79" s="242"/>
      <c r="WSW79" s="242"/>
      <c r="WSX79" s="242"/>
      <c r="WSY79" s="242"/>
      <c r="WSZ79" s="242"/>
      <c r="WTA79" s="242"/>
      <c r="WTB79" s="242"/>
      <c r="WTC79" s="242"/>
      <c r="WTD79" s="242"/>
      <c r="WTE79" s="242"/>
      <c r="WTF79" s="242"/>
      <c r="WTG79" s="242"/>
      <c r="WTH79" s="242"/>
      <c r="WTI79" s="242"/>
      <c r="WTJ79" s="242"/>
      <c r="WTK79" s="242"/>
      <c r="WTL79" s="242"/>
      <c r="WTM79" s="242"/>
      <c r="WTN79" s="242"/>
      <c r="WTO79" s="242"/>
      <c r="WTP79" s="242"/>
      <c r="WTQ79" s="242"/>
      <c r="WTR79" s="242"/>
      <c r="WTS79" s="242"/>
      <c r="WTT79" s="242"/>
      <c r="WTU79" s="242"/>
      <c r="WTV79" s="242"/>
      <c r="WTW79" s="242"/>
      <c r="WTX79" s="242"/>
      <c r="WTY79" s="242"/>
      <c r="WTZ79" s="242"/>
      <c r="WUA79" s="242"/>
      <c r="WUB79" s="242"/>
      <c r="WUC79" s="242"/>
      <c r="WUD79" s="242"/>
      <c r="WUE79" s="242"/>
      <c r="WUF79" s="242"/>
      <c r="WUG79" s="242"/>
      <c r="WUH79" s="242"/>
      <c r="WUI79" s="242"/>
      <c r="WUJ79" s="242"/>
      <c r="WUK79" s="242"/>
      <c r="WUL79" s="242"/>
      <c r="WUM79" s="242"/>
      <c r="WUN79" s="242"/>
      <c r="WUO79" s="242"/>
      <c r="WUP79" s="242"/>
      <c r="WUQ79" s="242"/>
      <c r="WUR79" s="242"/>
      <c r="WUS79" s="242"/>
      <c r="WUT79" s="242"/>
      <c r="WUU79" s="242"/>
      <c r="WUV79" s="242"/>
      <c r="WUW79" s="242"/>
      <c r="WUX79" s="242"/>
      <c r="WUY79" s="242"/>
      <c r="WUZ79" s="242"/>
      <c r="WVA79" s="242"/>
      <c r="WVB79" s="242"/>
      <c r="WVC79" s="242"/>
      <c r="WVD79" s="242"/>
      <c r="WVE79" s="242"/>
      <c r="WVF79" s="242"/>
      <c r="WVG79" s="242"/>
      <c r="WVH79" s="242"/>
      <c r="WVI79" s="242"/>
      <c r="WVJ79" s="242"/>
      <c r="WVK79" s="242"/>
      <c r="WVL79" s="242"/>
      <c r="WVM79" s="242"/>
      <c r="WVN79" s="242"/>
      <c r="WVO79" s="242"/>
      <c r="WVP79" s="242"/>
      <c r="WVQ79" s="242"/>
      <c r="WVR79" s="242"/>
      <c r="WVS79" s="242"/>
      <c r="WVT79" s="242"/>
      <c r="WVU79" s="242"/>
      <c r="WVV79" s="242"/>
      <c r="WVW79" s="242"/>
      <c r="WVX79" s="242"/>
      <c r="WVY79" s="242"/>
      <c r="WVZ79" s="242"/>
      <c r="WWA79" s="242"/>
      <c r="WWB79" s="242"/>
      <c r="WWC79" s="242"/>
      <c r="WWD79" s="242"/>
      <c r="WWE79" s="242"/>
      <c r="WWF79" s="242"/>
      <c r="WWG79" s="242"/>
      <c r="WWH79" s="242"/>
      <c r="WWI79" s="242"/>
      <c r="WWJ79" s="242"/>
      <c r="WWK79" s="242"/>
      <c r="WWL79" s="242"/>
      <c r="WWM79" s="242"/>
      <c r="WWN79" s="242"/>
      <c r="WWO79" s="242"/>
      <c r="WWP79" s="242"/>
      <c r="WWQ79" s="242"/>
      <c r="WWR79" s="242"/>
      <c r="WWS79" s="242"/>
      <c r="WWT79" s="242"/>
      <c r="WWU79" s="242"/>
      <c r="WWV79" s="242"/>
      <c r="WWW79" s="242"/>
      <c r="WWX79" s="242"/>
      <c r="WWY79" s="242"/>
      <c r="WWZ79" s="242"/>
      <c r="WXA79" s="242"/>
      <c r="WXB79" s="242"/>
      <c r="WXC79" s="242"/>
      <c r="WXD79" s="242"/>
      <c r="WXE79" s="242"/>
      <c r="WXF79" s="242"/>
      <c r="WXG79" s="242"/>
      <c r="WXH79" s="242"/>
      <c r="WXI79" s="242"/>
      <c r="WXJ79" s="242"/>
      <c r="WXK79" s="242"/>
      <c r="WXL79" s="242"/>
      <c r="WXM79" s="242"/>
      <c r="WXN79" s="242"/>
      <c r="WXO79" s="242"/>
      <c r="WXP79" s="242"/>
      <c r="WXQ79" s="242"/>
      <c r="WXR79" s="242"/>
      <c r="WXS79" s="242"/>
      <c r="WXT79" s="242"/>
      <c r="WXU79" s="242"/>
      <c r="WXV79" s="242"/>
      <c r="WXW79" s="242"/>
      <c r="WXX79" s="242"/>
      <c r="WXY79" s="242"/>
      <c r="WXZ79" s="242"/>
      <c r="WYA79" s="242"/>
      <c r="WYB79" s="242"/>
      <c r="WYC79" s="242"/>
      <c r="WYD79" s="242"/>
      <c r="WYE79" s="242"/>
      <c r="WYF79" s="242"/>
      <c r="WYG79" s="242"/>
      <c r="WYH79" s="242"/>
      <c r="WYI79" s="242"/>
      <c r="WYJ79" s="242"/>
      <c r="WYK79" s="242"/>
      <c r="WYL79" s="242"/>
      <c r="WYM79" s="242"/>
      <c r="WYN79" s="242"/>
      <c r="WYO79" s="242"/>
      <c r="WYP79" s="242"/>
      <c r="WYQ79" s="242"/>
      <c r="WYR79" s="242"/>
      <c r="WYS79" s="242"/>
      <c r="WYT79" s="242"/>
      <c r="WYU79" s="242"/>
      <c r="WYV79" s="242"/>
      <c r="WYW79" s="242"/>
      <c r="WYX79" s="242"/>
      <c r="WYY79" s="242"/>
      <c r="WYZ79" s="242"/>
      <c r="WZA79" s="242"/>
      <c r="WZB79" s="242"/>
      <c r="WZC79" s="242"/>
      <c r="WZD79" s="242"/>
      <c r="WZE79" s="242"/>
      <c r="WZF79" s="242"/>
      <c r="WZG79" s="242"/>
      <c r="WZH79" s="242"/>
      <c r="WZI79" s="242"/>
      <c r="WZJ79" s="242"/>
      <c r="WZK79" s="242"/>
      <c r="WZL79" s="242"/>
      <c r="WZM79" s="242"/>
      <c r="WZN79" s="242"/>
      <c r="WZO79" s="242"/>
      <c r="WZP79" s="242"/>
      <c r="WZQ79" s="242"/>
      <c r="WZR79" s="242"/>
      <c r="WZS79" s="242"/>
      <c r="WZT79" s="242"/>
      <c r="WZU79" s="242"/>
      <c r="WZV79" s="242"/>
      <c r="WZW79" s="242"/>
      <c r="WZX79" s="242"/>
      <c r="WZY79" s="242"/>
      <c r="WZZ79" s="242"/>
      <c r="XAA79" s="242"/>
      <c r="XAB79" s="242"/>
      <c r="XAC79" s="242"/>
      <c r="XAD79" s="242"/>
      <c r="XAE79" s="242"/>
      <c r="XAF79" s="242"/>
      <c r="XAG79" s="242"/>
      <c r="XAH79" s="242"/>
      <c r="XAI79" s="242"/>
      <c r="XAJ79" s="242"/>
      <c r="XAK79" s="242"/>
      <c r="XAL79" s="242"/>
      <c r="XAM79" s="242"/>
      <c r="XAN79" s="242"/>
      <c r="XAO79" s="242"/>
      <c r="XAP79" s="242"/>
      <c r="XAQ79" s="242"/>
      <c r="XAR79" s="242"/>
      <c r="XAS79" s="242"/>
      <c r="XAT79" s="242"/>
      <c r="XAU79" s="242"/>
      <c r="XAV79" s="242"/>
      <c r="XAW79" s="242"/>
      <c r="XAX79" s="242"/>
      <c r="XAY79" s="242"/>
      <c r="XAZ79" s="242"/>
      <c r="XBA79" s="242"/>
      <c r="XBB79" s="242"/>
      <c r="XBC79" s="242"/>
      <c r="XBD79" s="242"/>
      <c r="XBE79" s="242"/>
      <c r="XBF79" s="242"/>
      <c r="XBG79" s="242"/>
      <c r="XBH79" s="242"/>
      <c r="XBI79" s="242"/>
      <c r="XBJ79" s="242"/>
      <c r="XBK79" s="242"/>
      <c r="XBL79" s="242"/>
      <c r="XBM79" s="242"/>
      <c r="XBN79" s="242"/>
      <c r="XBO79" s="242"/>
      <c r="XBP79" s="242"/>
      <c r="XBQ79" s="242"/>
      <c r="XBR79" s="242"/>
      <c r="XBS79" s="242"/>
      <c r="XBT79" s="242"/>
      <c r="XBU79" s="242"/>
      <c r="XBV79" s="242"/>
      <c r="XBW79" s="242"/>
      <c r="XBX79" s="242"/>
      <c r="XBY79" s="242"/>
      <c r="XBZ79" s="242"/>
      <c r="XCA79" s="242"/>
      <c r="XCB79" s="242"/>
      <c r="XCC79" s="242"/>
      <c r="XCD79" s="242"/>
      <c r="XCE79" s="242"/>
      <c r="XCF79" s="242"/>
      <c r="XCG79" s="242"/>
      <c r="XCH79" s="242"/>
      <c r="XCI79" s="242"/>
      <c r="XCJ79" s="242"/>
      <c r="XCK79" s="242"/>
      <c r="XCL79" s="242"/>
      <c r="XCM79" s="242"/>
      <c r="XCN79" s="242"/>
      <c r="XCO79" s="242"/>
      <c r="XCP79" s="242"/>
      <c r="XCQ79" s="242"/>
      <c r="XCR79" s="242"/>
      <c r="XCS79" s="242"/>
      <c r="XCT79" s="242"/>
      <c r="XCU79" s="242"/>
      <c r="XCV79" s="242"/>
      <c r="XCW79" s="242"/>
      <c r="XCX79" s="242"/>
      <c r="XCY79" s="242"/>
      <c r="XCZ79" s="242"/>
      <c r="XDA79" s="242"/>
      <c r="XDB79" s="242"/>
      <c r="XDC79" s="242"/>
      <c r="XDD79" s="242"/>
      <c r="XDE79" s="242"/>
      <c r="XDF79" s="242"/>
      <c r="XDG79" s="242"/>
      <c r="XDH79" s="242"/>
      <c r="XDI79" s="242"/>
      <c r="XDJ79" s="242"/>
      <c r="XDK79" s="242"/>
      <c r="XDL79" s="242"/>
      <c r="XDM79" s="242"/>
      <c r="XDN79" s="242"/>
      <c r="XDO79" s="242"/>
      <c r="XDP79" s="242"/>
      <c r="XDQ79" s="242"/>
      <c r="XDR79" s="242"/>
    </row>
    <row r="80" spans="1:16346" s="250" customFormat="1" ht="18" x14ac:dyDescent="0.35">
      <c r="A80" s="239"/>
      <c r="C80" s="20"/>
      <c r="D80" s="20"/>
      <c r="E80" s="20"/>
      <c r="G80" s="243"/>
      <c r="H80" s="239"/>
      <c r="I80" s="242"/>
      <c r="J80" s="242"/>
      <c r="K80" s="242"/>
      <c r="L80" s="242"/>
      <c r="M80" s="242"/>
      <c r="N80" s="242"/>
      <c r="O80" s="242"/>
      <c r="P80" s="242"/>
      <c r="Q80" s="242"/>
      <c r="R80" s="242"/>
      <c r="S80" s="242"/>
      <c r="T80" s="242"/>
      <c r="U80" s="242"/>
      <c r="V80" s="242"/>
      <c r="W80" s="242"/>
      <c r="X80" s="242"/>
      <c r="Y80" s="242"/>
      <c r="Z80" s="242"/>
      <c r="AA80" s="242"/>
      <c r="AB80" s="242"/>
      <c r="AC80" s="242"/>
      <c r="AD80" s="242"/>
      <c r="AE80" s="242"/>
      <c r="AF80" s="242"/>
      <c r="AG80" s="242"/>
      <c r="AH80" s="242"/>
      <c r="AI80" s="242"/>
      <c r="AJ80" s="242"/>
      <c r="AK80" s="242"/>
      <c r="AL80" s="242"/>
      <c r="AM80" s="242"/>
      <c r="AN80" s="242"/>
      <c r="AO80" s="242"/>
      <c r="AP80" s="242"/>
      <c r="AQ80" s="242"/>
      <c r="AR80" s="242"/>
      <c r="AS80" s="242"/>
      <c r="AT80" s="242"/>
      <c r="AU80" s="242"/>
      <c r="AV80" s="242"/>
      <c r="AW80" s="242"/>
      <c r="AX80" s="242"/>
      <c r="AY80" s="242"/>
      <c r="AZ80" s="242"/>
      <c r="BA80" s="242"/>
      <c r="BB80" s="242"/>
      <c r="BC80" s="242"/>
      <c r="BD80" s="242"/>
      <c r="BE80" s="242"/>
      <c r="BF80" s="242"/>
      <c r="BG80" s="242"/>
      <c r="BH80" s="242"/>
      <c r="BI80" s="242"/>
      <c r="BJ80" s="242"/>
      <c r="BK80" s="242"/>
      <c r="BL80" s="242"/>
      <c r="BM80" s="242"/>
      <c r="BN80" s="242"/>
      <c r="BO80" s="242"/>
      <c r="BP80" s="242"/>
      <c r="BQ80" s="242"/>
      <c r="BR80" s="242"/>
      <c r="BS80" s="242"/>
      <c r="BT80" s="242"/>
      <c r="BU80" s="242"/>
      <c r="BV80" s="242"/>
      <c r="BW80" s="242"/>
      <c r="BX80" s="242"/>
      <c r="BY80" s="242"/>
      <c r="BZ80" s="242"/>
      <c r="CA80" s="242"/>
      <c r="CB80" s="242"/>
      <c r="CC80" s="242"/>
      <c r="CD80" s="242"/>
      <c r="CE80" s="242"/>
      <c r="CF80" s="242"/>
      <c r="CG80" s="242"/>
      <c r="CH80" s="242"/>
      <c r="CI80" s="242"/>
      <c r="CJ80" s="242"/>
      <c r="CK80" s="242"/>
      <c r="CL80" s="242"/>
      <c r="CM80" s="242"/>
      <c r="CN80" s="242"/>
      <c r="CO80" s="242"/>
      <c r="CP80" s="242"/>
      <c r="CQ80" s="242"/>
      <c r="CR80" s="242"/>
      <c r="CS80" s="242"/>
      <c r="CT80" s="242"/>
      <c r="CU80" s="242"/>
      <c r="CV80" s="242"/>
      <c r="CW80" s="242"/>
      <c r="CX80" s="242"/>
      <c r="CY80" s="242"/>
      <c r="CZ80" s="242"/>
      <c r="DA80" s="242"/>
      <c r="DB80" s="242"/>
      <c r="DC80" s="242"/>
      <c r="DD80" s="242"/>
      <c r="DE80" s="242"/>
      <c r="DF80" s="242"/>
      <c r="DG80" s="242"/>
      <c r="DH80" s="242"/>
      <c r="DI80" s="242"/>
      <c r="DJ80" s="242"/>
      <c r="DK80" s="242"/>
      <c r="DL80" s="242"/>
      <c r="DM80" s="242"/>
      <c r="DN80" s="242"/>
      <c r="DO80" s="242"/>
      <c r="DP80" s="242"/>
      <c r="DQ80" s="242"/>
      <c r="DR80" s="242"/>
      <c r="DS80" s="242"/>
      <c r="DT80" s="242"/>
      <c r="DU80" s="242"/>
      <c r="DV80" s="242"/>
      <c r="DW80" s="242"/>
      <c r="DX80" s="242"/>
      <c r="DY80" s="242"/>
      <c r="DZ80" s="242"/>
      <c r="EA80" s="242"/>
      <c r="EB80" s="242"/>
      <c r="EC80" s="242"/>
      <c r="ED80" s="242"/>
      <c r="EE80" s="242"/>
      <c r="EF80" s="242"/>
      <c r="EG80" s="242"/>
      <c r="EH80" s="242"/>
      <c r="EI80" s="242"/>
      <c r="EJ80" s="242"/>
      <c r="EK80" s="242"/>
      <c r="EL80" s="242"/>
      <c r="EM80" s="242"/>
      <c r="EN80" s="242"/>
      <c r="EO80" s="242"/>
      <c r="EP80" s="242"/>
      <c r="EQ80" s="242"/>
      <c r="ER80" s="242"/>
      <c r="ES80" s="242"/>
      <c r="ET80" s="242"/>
      <c r="EU80" s="242"/>
      <c r="EV80" s="242"/>
      <c r="EW80" s="242"/>
      <c r="EX80" s="242"/>
      <c r="EY80" s="242"/>
      <c r="EZ80" s="242"/>
      <c r="FA80" s="242"/>
      <c r="FB80" s="242"/>
      <c r="FC80" s="242"/>
      <c r="FD80" s="242"/>
      <c r="FE80" s="242"/>
      <c r="FF80" s="242"/>
      <c r="FG80" s="242"/>
      <c r="FH80" s="242"/>
      <c r="FI80" s="242"/>
      <c r="FJ80" s="242"/>
      <c r="FK80" s="242"/>
      <c r="FL80" s="242"/>
      <c r="FM80" s="242"/>
      <c r="FN80" s="242"/>
      <c r="FO80" s="242"/>
      <c r="FP80" s="242"/>
      <c r="FQ80" s="242"/>
      <c r="FR80" s="242"/>
      <c r="FS80" s="242"/>
      <c r="FT80" s="242"/>
      <c r="FU80" s="242"/>
      <c r="FV80" s="242"/>
      <c r="FW80" s="242"/>
      <c r="FX80" s="242"/>
      <c r="FY80" s="242"/>
      <c r="FZ80" s="242"/>
      <c r="GA80" s="242"/>
      <c r="GB80" s="242"/>
      <c r="GC80" s="242"/>
      <c r="GD80" s="242"/>
      <c r="GE80" s="242"/>
      <c r="GF80" s="242"/>
      <c r="GG80" s="242"/>
      <c r="GH80" s="242"/>
      <c r="GI80" s="242"/>
      <c r="GJ80" s="242"/>
      <c r="GK80" s="242"/>
      <c r="GL80" s="242"/>
      <c r="GM80" s="242"/>
      <c r="GN80" s="242"/>
      <c r="GO80" s="242"/>
      <c r="GP80" s="242"/>
      <c r="GQ80" s="242"/>
      <c r="GR80" s="242"/>
      <c r="GS80" s="242"/>
      <c r="GT80" s="242"/>
      <c r="GU80" s="242"/>
      <c r="GV80" s="242"/>
      <c r="GW80" s="242"/>
      <c r="GX80" s="242"/>
      <c r="GY80" s="242"/>
      <c r="GZ80" s="242"/>
      <c r="HA80" s="242"/>
      <c r="HB80" s="242"/>
      <c r="HC80" s="242"/>
      <c r="HD80" s="242"/>
      <c r="HE80" s="242"/>
      <c r="HF80" s="242"/>
      <c r="HG80" s="242"/>
      <c r="HH80" s="242"/>
      <c r="HI80" s="242"/>
      <c r="HJ80" s="242"/>
      <c r="HK80" s="242"/>
      <c r="HL80" s="242"/>
      <c r="HM80" s="242"/>
      <c r="HN80" s="242"/>
      <c r="HO80" s="242"/>
      <c r="HP80" s="242"/>
      <c r="HQ80" s="242"/>
      <c r="HR80" s="242"/>
      <c r="HS80" s="242"/>
      <c r="HT80" s="242"/>
      <c r="HU80" s="242"/>
      <c r="HV80" s="242"/>
      <c r="HW80" s="242"/>
      <c r="HX80" s="242"/>
      <c r="HY80" s="242"/>
      <c r="HZ80" s="242"/>
      <c r="IA80" s="242"/>
      <c r="IB80" s="242"/>
      <c r="IC80" s="242"/>
      <c r="ID80" s="242"/>
      <c r="IE80" s="242"/>
      <c r="IF80" s="242"/>
      <c r="IG80" s="242"/>
      <c r="IH80" s="242"/>
      <c r="II80" s="242"/>
      <c r="IJ80" s="242"/>
      <c r="IK80" s="242"/>
      <c r="IL80" s="242"/>
      <c r="IM80" s="242"/>
      <c r="IN80" s="242"/>
      <c r="IO80" s="242"/>
      <c r="IP80" s="242"/>
      <c r="IQ80" s="242"/>
      <c r="IR80" s="242"/>
      <c r="IS80" s="242"/>
      <c r="IT80" s="242"/>
      <c r="IU80" s="242"/>
      <c r="IV80" s="242"/>
      <c r="IW80" s="242"/>
      <c r="IX80" s="242"/>
      <c r="IY80" s="242"/>
      <c r="IZ80" s="242"/>
      <c r="JA80" s="242"/>
      <c r="JB80" s="242"/>
      <c r="JC80" s="242"/>
      <c r="JD80" s="242"/>
      <c r="JE80" s="242"/>
      <c r="JF80" s="242"/>
      <c r="JG80" s="242"/>
      <c r="JH80" s="242"/>
      <c r="JI80" s="242"/>
      <c r="JJ80" s="242"/>
      <c r="JK80" s="242"/>
      <c r="JL80" s="242"/>
      <c r="JM80" s="242"/>
      <c r="JN80" s="242"/>
      <c r="JO80" s="242"/>
      <c r="JP80" s="242"/>
      <c r="JQ80" s="242"/>
      <c r="JR80" s="242"/>
      <c r="JS80" s="242"/>
      <c r="JT80" s="242"/>
      <c r="JU80" s="242"/>
      <c r="JV80" s="242"/>
      <c r="JW80" s="242"/>
      <c r="JX80" s="242"/>
      <c r="JY80" s="242"/>
      <c r="JZ80" s="242"/>
      <c r="KA80" s="242"/>
      <c r="KB80" s="242"/>
      <c r="KC80" s="242"/>
      <c r="KD80" s="242"/>
      <c r="KE80" s="242"/>
      <c r="KF80" s="242"/>
      <c r="KG80" s="242"/>
      <c r="KH80" s="242"/>
      <c r="KI80" s="242"/>
      <c r="KJ80" s="242"/>
      <c r="KK80" s="242"/>
      <c r="KL80" s="242"/>
      <c r="KM80" s="242"/>
      <c r="KN80" s="242"/>
      <c r="KO80" s="242"/>
      <c r="KP80" s="242"/>
      <c r="KQ80" s="242"/>
      <c r="KR80" s="242"/>
      <c r="KS80" s="242"/>
      <c r="KT80" s="242"/>
      <c r="KU80" s="242"/>
      <c r="KV80" s="242"/>
      <c r="KW80" s="242"/>
      <c r="KX80" s="242"/>
      <c r="KY80" s="242"/>
      <c r="KZ80" s="242"/>
      <c r="LA80" s="242"/>
      <c r="LB80" s="242"/>
      <c r="LC80" s="242"/>
      <c r="LD80" s="242"/>
      <c r="LE80" s="242"/>
      <c r="LF80" s="242"/>
      <c r="LG80" s="242"/>
      <c r="LH80" s="242"/>
      <c r="LI80" s="242"/>
      <c r="LJ80" s="242"/>
      <c r="LK80" s="242"/>
      <c r="LL80" s="242"/>
      <c r="LM80" s="242"/>
      <c r="LN80" s="242"/>
      <c r="LO80" s="242"/>
      <c r="LP80" s="242"/>
      <c r="LQ80" s="242"/>
      <c r="LR80" s="242"/>
      <c r="LS80" s="242"/>
      <c r="LT80" s="242"/>
      <c r="LU80" s="242"/>
      <c r="LV80" s="242"/>
      <c r="LW80" s="242"/>
      <c r="LX80" s="242"/>
      <c r="LY80" s="242"/>
      <c r="LZ80" s="242"/>
      <c r="MA80" s="242"/>
      <c r="MB80" s="242"/>
      <c r="MC80" s="242"/>
      <c r="MD80" s="242"/>
      <c r="ME80" s="242"/>
      <c r="MF80" s="242"/>
      <c r="MG80" s="242"/>
      <c r="MH80" s="242"/>
      <c r="MI80" s="242"/>
      <c r="MJ80" s="242"/>
      <c r="MK80" s="242"/>
      <c r="ML80" s="242"/>
      <c r="MM80" s="242"/>
      <c r="MN80" s="242"/>
      <c r="MO80" s="242"/>
      <c r="MP80" s="242"/>
      <c r="MQ80" s="242"/>
      <c r="MR80" s="242"/>
      <c r="MS80" s="242"/>
      <c r="MT80" s="242"/>
      <c r="MU80" s="242"/>
      <c r="MV80" s="242"/>
      <c r="MW80" s="242"/>
      <c r="MX80" s="242"/>
      <c r="MY80" s="242"/>
      <c r="MZ80" s="242"/>
      <c r="NA80" s="242"/>
      <c r="NB80" s="242"/>
      <c r="NC80" s="242"/>
      <c r="ND80" s="242"/>
      <c r="NE80" s="242"/>
      <c r="NF80" s="242"/>
      <c r="NG80" s="242"/>
      <c r="NH80" s="242"/>
      <c r="NI80" s="242"/>
      <c r="NJ80" s="242"/>
      <c r="NK80" s="242"/>
      <c r="NL80" s="242"/>
      <c r="NM80" s="242"/>
      <c r="NN80" s="242"/>
      <c r="NO80" s="242"/>
      <c r="NP80" s="242"/>
      <c r="NQ80" s="242"/>
      <c r="NR80" s="242"/>
      <c r="NS80" s="242"/>
      <c r="NT80" s="242"/>
      <c r="NU80" s="242"/>
      <c r="NV80" s="242"/>
      <c r="NW80" s="242"/>
      <c r="NX80" s="242"/>
      <c r="NY80" s="242"/>
      <c r="NZ80" s="242"/>
      <c r="OA80" s="242"/>
      <c r="OB80" s="242"/>
      <c r="OC80" s="242"/>
      <c r="OD80" s="242"/>
      <c r="OE80" s="242"/>
      <c r="OF80" s="242"/>
      <c r="OG80" s="242"/>
      <c r="OH80" s="242"/>
      <c r="OI80" s="242"/>
      <c r="OJ80" s="242"/>
      <c r="OK80" s="242"/>
      <c r="OL80" s="242"/>
      <c r="OM80" s="242"/>
      <c r="ON80" s="242"/>
      <c r="OO80" s="242"/>
      <c r="OP80" s="242"/>
      <c r="OQ80" s="242"/>
      <c r="OR80" s="242"/>
      <c r="OS80" s="242"/>
      <c r="OT80" s="242"/>
      <c r="OU80" s="242"/>
      <c r="OV80" s="242"/>
      <c r="OW80" s="242"/>
      <c r="OX80" s="242"/>
      <c r="OY80" s="242"/>
      <c r="OZ80" s="242"/>
      <c r="PA80" s="242"/>
      <c r="PB80" s="242"/>
      <c r="PC80" s="242"/>
      <c r="PD80" s="242"/>
      <c r="PE80" s="242"/>
      <c r="PF80" s="242"/>
      <c r="PG80" s="242"/>
      <c r="PH80" s="242"/>
      <c r="PI80" s="242"/>
      <c r="PJ80" s="242"/>
      <c r="PK80" s="242"/>
      <c r="PL80" s="242"/>
      <c r="PM80" s="242"/>
      <c r="PN80" s="242"/>
      <c r="PO80" s="242"/>
      <c r="PP80" s="242"/>
      <c r="PQ80" s="242"/>
      <c r="PR80" s="242"/>
      <c r="PS80" s="242"/>
      <c r="PT80" s="242"/>
      <c r="PU80" s="242"/>
      <c r="PV80" s="242"/>
      <c r="PW80" s="242"/>
      <c r="PX80" s="242"/>
      <c r="PY80" s="242"/>
      <c r="PZ80" s="242"/>
      <c r="QA80" s="242"/>
      <c r="QB80" s="242"/>
      <c r="QC80" s="242"/>
      <c r="QD80" s="242"/>
      <c r="QE80" s="242"/>
      <c r="QF80" s="242"/>
      <c r="QG80" s="242"/>
      <c r="QH80" s="242"/>
      <c r="QI80" s="242"/>
      <c r="QJ80" s="242"/>
      <c r="QK80" s="242"/>
      <c r="QL80" s="242"/>
      <c r="QM80" s="242"/>
      <c r="QN80" s="242"/>
      <c r="QO80" s="242"/>
      <c r="QP80" s="242"/>
      <c r="QQ80" s="242"/>
      <c r="QR80" s="242"/>
      <c r="QS80" s="242"/>
      <c r="QT80" s="242"/>
      <c r="QU80" s="242"/>
      <c r="QV80" s="242"/>
      <c r="QW80" s="242"/>
      <c r="QX80" s="242"/>
      <c r="QY80" s="242"/>
      <c r="QZ80" s="242"/>
      <c r="RA80" s="242"/>
      <c r="RB80" s="242"/>
      <c r="RC80" s="242"/>
      <c r="RD80" s="242"/>
      <c r="RE80" s="242"/>
      <c r="RF80" s="242"/>
      <c r="RG80" s="242"/>
      <c r="RH80" s="242"/>
      <c r="RI80" s="242"/>
      <c r="RJ80" s="242"/>
      <c r="RK80" s="242"/>
      <c r="RL80" s="242"/>
      <c r="RM80" s="242"/>
      <c r="RN80" s="242"/>
      <c r="RO80" s="242"/>
      <c r="RP80" s="242"/>
      <c r="RQ80" s="242"/>
      <c r="RR80" s="242"/>
      <c r="RS80" s="242"/>
      <c r="RT80" s="242"/>
      <c r="RU80" s="242"/>
      <c r="RV80" s="242"/>
      <c r="RW80" s="242"/>
      <c r="RX80" s="242"/>
      <c r="RY80" s="242"/>
      <c r="RZ80" s="242"/>
      <c r="SA80" s="242"/>
      <c r="SB80" s="242"/>
      <c r="SC80" s="242"/>
      <c r="SD80" s="242"/>
      <c r="SE80" s="242"/>
      <c r="SF80" s="242"/>
      <c r="SG80" s="242"/>
      <c r="SH80" s="242"/>
      <c r="SI80" s="242"/>
      <c r="SJ80" s="242"/>
      <c r="SK80" s="242"/>
      <c r="SL80" s="242"/>
      <c r="SM80" s="242"/>
      <c r="SN80" s="242"/>
      <c r="SO80" s="242"/>
      <c r="SP80" s="242"/>
      <c r="SQ80" s="242"/>
      <c r="SR80" s="242"/>
      <c r="SS80" s="242"/>
      <c r="ST80" s="242"/>
      <c r="SU80" s="242"/>
      <c r="SV80" s="242"/>
      <c r="SW80" s="242"/>
      <c r="SX80" s="242"/>
      <c r="SY80" s="242"/>
      <c r="SZ80" s="242"/>
      <c r="TA80" s="242"/>
      <c r="TB80" s="242"/>
      <c r="TC80" s="242"/>
      <c r="TD80" s="242"/>
      <c r="TE80" s="242"/>
      <c r="TF80" s="242"/>
      <c r="TG80" s="242"/>
      <c r="TH80" s="242"/>
      <c r="TI80" s="242"/>
      <c r="TJ80" s="242"/>
      <c r="TK80" s="242"/>
      <c r="TL80" s="242"/>
      <c r="TM80" s="242"/>
      <c r="TN80" s="242"/>
      <c r="TO80" s="242"/>
      <c r="TP80" s="242"/>
      <c r="TQ80" s="242"/>
      <c r="TR80" s="242"/>
      <c r="TS80" s="242"/>
      <c r="TT80" s="242"/>
      <c r="TU80" s="242"/>
      <c r="TV80" s="242"/>
      <c r="TW80" s="242"/>
      <c r="TX80" s="242"/>
      <c r="TY80" s="242"/>
      <c r="TZ80" s="242"/>
      <c r="UA80" s="242"/>
      <c r="UB80" s="242"/>
      <c r="UC80" s="242"/>
      <c r="UD80" s="242"/>
      <c r="UE80" s="242"/>
      <c r="UF80" s="242"/>
      <c r="UG80" s="242"/>
      <c r="UH80" s="242"/>
      <c r="UI80" s="242"/>
      <c r="UJ80" s="242"/>
      <c r="UK80" s="242"/>
      <c r="UL80" s="242"/>
      <c r="UM80" s="242"/>
      <c r="UN80" s="242"/>
      <c r="UO80" s="242"/>
      <c r="UP80" s="242"/>
      <c r="UQ80" s="242"/>
      <c r="UR80" s="242"/>
      <c r="US80" s="242"/>
      <c r="UT80" s="242"/>
      <c r="UU80" s="242"/>
      <c r="UV80" s="242"/>
      <c r="UW80" s="242"/>
      <c r="UX80" s="242"/>
      <c r="UY80" s="242"/>
      <c r="UZ80" s="242"/>
      <c r="VA80" s="242"/>
      <c r="VB80" s="242"/>
      <c r="VC80" s="242"/>
      <c r="VD80" s="242"/>
      <c r="VE80" s="242"/>
      <c r="VF80" s="242"/>
      <c r="VG80" s="242"/>
      <c r="VH80" s="242"/>
      <c r="VI80" s="242"/>
      <c r="VJ80" s="242"/>
      <c r="VK80" s="242"/>
      <c r="VL80" s="242"/>
      <c r="VM80" s="242"/>
      <c r="VN80" s="242"/>
      <c r="VO80" s="242"/>
      <c r="VP80" s="242"/>
      <c r="VQ80" s="242"/>
      <c r="VR80" s="242"/>
      <c r="VS80" s="242"/>
      <c r="VT80" s="242"/>
      <c r="VU80" s="242"/>
      <c r="VV80" s="242"/>
      <c r="VW80" s="242"/>
      <c r="VX80" s="242"/>
      <c r="VY80" s="242"/>
      <c r="VZ80" s="242"/>
      <c r="WA80" s="242"/>
      <c r="WB80" s="242"/>
      <c r="WC80" s="242"/>
      <c r="WD80" s="242"/>
      <c r="WE80" s="242"/>
      <c r="WF80" s="242"/>
      <c r="WG80" s="242"/>
      <c r="WH80" s="242"/>
      <c r="WI80" s="242"/>
      <c r="WJ80" s="242"/>
      <c r="WK80" s="242"/>
      <c r="WL80" s="242"/>
      <c r="WM80" s="242"/>
      <c r="WN80" s="242"/>
      <c r="WO80" s="242"/>
      <c r="WP80" s="242"/>
      <c r="WQ80" s="242"/>
      <c r="WR80" s="242"/>
      <c r="WS80" s="242"/>
      <c r="WT80" s="242"/>
      <c r="WU80" s="242"/>
      <c r="WV80" s="242"/>
      <c r="WW80" s="242"/>
      <c r="WX80" s="242"/>
      <c r="WY80" s="242"/>
      <c r="WZ80" s="242"/>
      <c r="XA80" s="242"/>
      <c r="XB80" s="242"/>
      <c r="XC80" s="242"/>
      <c r="XD80" s="242"/>
      <c r="XE80" s="242"/>
      <c r="XF80" s="242"/>
      <c r="XG80" s="242"/>
      <c r="XH80" s="242"/>
      <c r="XI80" s="242"/>
      <c r="XJ80" s="242"/>
      <c r="XK80" s="242"/>
      <c r="XL80" s="242"/>
      <c r="XM80" s="242"/>
      <c r="XN80" s="242"/>
      <c r="XO80" s="242"/>
      <c r="XP80" s="242"/>
      <c r="XQ80" s="242"/>
      <c r="XR80" s="242"/>
      <c r="XS80" s="242"/>
      <c r="XT80" s="242"/>
      <c r="XU80" s="242"/>
      <c r="XV80" s="242"/>
      <c r="XW80" s="242"/>
      <c r="XX80" s="242"/>
      <c r="XY80" s="242"/>
      <c r="XZ80" s="242"/>
      <c r="YA80" s="242"/>
      <c r="YB80" s="242"/>
      <c r="YC80" s="242"/>
      <c r="YD80" s="242"/>
      <c r="YE80" s="242"/>
      <c r="YF80" s="242"/>
      <c r="YG80" s="242"/>
      <c r="YH80" s="242"/>
      <c r="YI80" s="242"/>
      <c r="YJ80" s="242"/>
      <c r="YK80" s="242"/>
      <c r="YL80" s="242"/>
      <c r="YM80" s="242"/>
      <c r="YN80" s="242"/>
      <c r="YO80" s="242"/>
      <c r="YP80" s="242"/>
      <c r="YQ80" s="242"/>
      <c r="YR80" s="242"/>
      <c r="YS80" s="242"/>
      <c r="YT80" s="242"/>
      <c r="YU80" s="242"/>
      <c r="YV80" s="242"/>
      <c r="YW80" s="242"/>
      <c r="YX80" s="242"/>
      <c r="YY80" s="242"/>
      <c r="YZ80" s="242"/>
      <c r="ZA80" s="242"/>
      <c r="ZB80" s="242"/>
      <c r="ZC80" s="242"/>
      <c r="ZD80" s="242"/>
      <c r="ZE80" s="242"/>
      <c r="ZF80" s="242"/>
      <c r="ZG80" s="242"/>
      <c r="ZH80" s="242"/>
      <c r="ZI80" s="242"/>
      <c r="ZJ80" s="242"/>
      <c r="ZK80" s="242"/>
      <c r="ZL80" s="242"/>
      <c r="ZM80" s="242"/>
      <c r="ZN80" s="242"/>
      <c r="ZO80" s="242"/>
      <c r="ZP80" s="242"/>
      <c r="ZQ80" s="242"/>
      <c r="ZR80" s="242"/>
      <c r="ZS80" s="242"/>
      <c r="ZT80" s="242"/>
      <c r="ZU80" s="242"/>
      <c r="ZV80" s="242"/>
      <c r="ZW80" s="242"/>
      <c r="ZX80" s="242"/>
      <c r="ZY80" s="242"/>
      <c r="ZZ80" s="242"/>
      <c r="AAA80" s="242"/>
      <c r="AAB80" s="242"/>
      <c r="AAC80" s="242"/>
      <c r="AAD80" s="242"/>
      <c r="AAE80" s="242"/>
      <c r="AAF80" s="242"/>
      <c r="AAG80" s="242"/>
      <c r="AAH80" s="242"/>
      <c r="AAI80" s="242"/>
      <c r="AAJ80" s="242"/>
      <c r="AAK80" s="242"/>
      <c r="AAL80" s="242"/>
      <c r="AAM80" s="242"/>
      <c r="AAN80" s="242"/>
      <c r="AAO80" s="242"/>
      <c r="AAP80" s="242"/>
      <c r="AAQ80" s="242"/>
      <c r="AAR80" s="242"/>
      <c r="AAS80" s="242"/>
      <c r="AAT80" s="242"/>
      <c r="AAU80" s="242"/>
      <c r="AAV80" s="242"/>
      <c r="AAW80" s="242"/>
      <c r="AAX80" s="242"/>
      <c r="AAY80" s="242"/>
      <c r="AAZ80" s="242"/>
      <c r="ABA80" s="242"/>
      <c r="ABB80" s="242"/>
      <c r="ABC80" s="242"/>
      <c r="ABD80" s="242"/>
      <c r="ABE80" s="242"/>
      <c r="ABF80" s="242"/>
      <c r="ABG80" s="242"/>
      <c r="ABH80" s="242"/>
      <c r="ABI80" s="242"/>
      <c r="ABJ80" s="242"/>
      <c r="ABK80" s="242"/>
      <c r="ABL80" s="242"/>
      <c r="ABM80" s="242"/>
      <c r="ABN80" s="242"/>
      <c r="ABO80" s="242"/>
      <c r="ABP80" s="242"/>
      <c r="ABQ80" s="242"/>
      <c r="ABR80" s="242"/>
      <c r="ABS80" s="242"/>
      <c r="ABT80" s="242"/>
      <c r="ABU80" s="242"/>
      <c r="ABV80" s="242"/>
      <c r="ABW80" s="242"/>
      <c r="ABX80" s="242"/>
      <c r="ABY80" s="242"/>
      <c r="ABZ80" s="242"/>
      <c r="ACA80" s="242"/>
      <c r="ACB80" s="242"/>
      <c r="ACC80" s="242"/>
      <c r="ACD80" s="242"/>
      <c r="ACE80" s="242"/>
      <c r="ACF80" s="242"/>
      <c r="ACG80" s="242"/>
      <c r="ACH80" s="242"/>
      <c r="ACI80" s="242"/>
      <c r="ACJ80" s="242"/>
      <c r="ACK80" s="242"/>
      <c r="ACL80" s="242"/>
      <c r="ACM80" s="242"/>
      <c r="ACN80" s="242"/>
      <c r="ACO80" s="242"/>
      <c r="ACP80" s="242"/>
      <c r="ACQ80" s="242"/>
      <c r="ACR80" s="242"/>
      <c r="ACS80" s="242"/>
      <c r="ACT80" s="242"/>
      <c r="ACU80" s="242"/>
      <c r="ACV80" s="242"/>
      <c r="ACW80" s="242"/>
      <c r="ACX80" s="242"/>
      <c r="ACY80" s="242"/>
      <c r="ACZ80" s="242"/>
      <c r="ADA80" s="242"/>
      <c r="ADB80" s="242"/>
      <c r="ADC80" s="242"/>
      <c r="ADD80" s="242"/>
      <c r="ADE80" s="242"/>
      <c r="ADF80" s="242"/>
      <c r="ADG80" s="242"/>
      <c r="ADH80" s="242"/>
      <c r="ADI80" s="242"/>
      <c r="ADJ80" s="242"/>
      <c r="ADK80" s="242"/>
      <c r="ADL80" s="242"/>
      <c r="ADM80" s="242"/>
      <c r="ADN80" s="242"/>
      <c r="ADO80" s="242"/>
      <c r="ADP80" s="242"/>
      <c r="ADQ80" s="242"/>
      <c r="ADR80" s="242"/>
      <c r="ADS80" s="242"/>
      <c r="ADT80" s="242"/>
      <c r="ADU80" s="242"/>
      <c r="ADV80" s="242"/>
      <c r="ADW80" s="242"/>
      <c r="ADX80" s="242"/>
      <c r="ADY80" s="242"/>
      <c r="ADZ80" s="242"/>
      <c r="AEA80" s="242"/>
      <c r="AEB80" s="242"/>
      <c r="AEC80" s="242"/>
      <c r="AED80" s="242"/>
      <c r="AEE80" s="242"/>
      <c r="AEF80" s="242"/>
      <c r="AEG80" s="242"/>
      <c r="AEH80" s="242"/>
      <c r="AEI80" s="242"/>
      <c r="AEJ80" s="242"/>
      <c r="AEK80" s="242"/>
      <c r="AEL80" s="242"/>
      <c r="AEM80" s="242"/>
      <c r="AEN80" s="242"/>
      <c r="AEO80" s="242"/>
      <c r="AEP80" s="242"/>
      <c r="AEQ80" s="242"/>
      <c r="AER80" s="242"/>
      <c r="AES80" s="242"/>
      <c r="AET80" s="242"/>
      <c r="AEU80" s="242"/>
      <c r="AEV80" s="242"/>
      <c r="AEW80" s="242"/>
      <c r="AEX80" s="242"/>
      <c r="AEY80" s="242"/>
      <c r="AEZ80" s="242"/>
      <c r="AFA80" s="242"/>
      <c r="AFB80" s="242"/>
      <c r="AFC80" s="242"/>
      <c r="AFD80" s="242"/>
      <c r="AFE80" s="242"/>
      <c r="AFF80" s="242"/>
      <c r="AFG80" s="242"/>
      <c r="AFH80" s="242"/>
      <c r="AFI80" s="242"/>
      <c r="AFJ80" s="242"/>
      <c r="AFK80" s="242"/>
      <c r="AFL80" s="242"/>
      <c r="AFM80" s="242"/>
      <c r="AFN80" s="242"/>
      <c r="AFO80" s="242"/>
      <c r="AFP80" s="242"/>
      <c r="AFQ80" s="242"/>
      <c r="AFR80" s="242"/>
      <c r="AFS80" s="242"/>
      <c r="AFT80" s="242"/>
      <c r="AFU80" s="242"/>
      <c r="AFV80" s="242"/>
      <c r="AFW80" s="242"/>
      <c r="AFX80" s="242"/>
      <c r="AFY80" s="242"/>
      <c r="AFZ80" s="242"/>
      <c r="AGA80" s="242"/>
      <c r="AGB80" s="242"/>
      <c r="AGC80" s="242"/>
      <c r="AGD80" s="242"/>
      <c r="AGE80" s="242"/>
      <c r="AGF80" s="242"/>
      <c r="AGG80" s="242"/>
      <c r="AGH80" s="242"/>
      <c r="AGI80" s="242"/>
      <c r="AGJ80" s="242"/>
      <c r="AGK80" s="242"/>
      <c r="AGL80" s="242"/>
      <c r="AGM80" s="242"/>
      <c r="AGN80" s="242"/>
      <c r="AGO80" s="242"/>
      <c r="AGP80" s="242"/>
      <c r="AGQ80" s="242"/>
      <c r="AGR80" s="242"/>
      <c r="AGS80" s="242"/>
      <c r="AGT80" s="242"/>
      <c r="AGU80" s="242"/>
      <c r="AGV80" s="242"/>
      <c r="AGW80" s="242"/>
      <c r="AGX80" s="242"/>
      <c r="AGY80" s="242"/>
      <c r="AGZ80" s="242"/>
      <c r="AHA80" s="242"/>
      <c r="AHB80" s="242"/>
      <c r="AHC80" s="242"/>
      <c r="AHD80" s="242"/>
      <c r="AHE80" s="242"/>
      <c r="AHF80" s="242"/>
      <c r="AHG80" s="242"/>
      <c r="AHH80" s="242"/>
      <c r="AHI80" s="242"/>
      <c r="AHJ80" s="242"/>
      <c r="AHK80" s="242"/>
      <c r="AHL80" s="242"/>
      <c r="AHM80" s="242"/>
      <c r="AHN80" s="242"/>
      <c r="AHO80" s="242"/>
      <c r="AHP80" s="242"/>
      <c r="AHQ80" s="242"/>
      <c r="AHR80" s="242"/>
      <c r="AHS80" s="242"/>
      <c r="AHT80" s="242"/>
      <c r="AHU80" s="242"/>
      <c r="AHV80" s="242"/>
      <c r="AHW80" s="242"/>
      <c r="AHX80" s="242"/>
      <c r="AHY80" s="242"/>
      <c r="AHZ80" s="242"/>
      <c r="AIA80" s="242"/>
      <c r="AIB80" s="242"/>
      <c r="AIC80" s="242"/>
      <c r="AID80" s="242"/>
      <c r="AIE80" s="242"/>
      <c r="AIF80" s="242"/>
      <c r="AIG80" s="242"/>
      <c r="AIH80" s="242"/>
      <c r="AII80" s="242"/>
      <c r="AIJ80" s="242"/>
      <c r="AIK80" s="242"/>
      <c r="AIL80" s="242"/>
      <c r="AIM80" s="242"/>
      <c r="AIN80" s="242"/>
      <c r="AIO80" s="242"/>
      <c r="AIP80" s="242"/>
      <c r="AIQ80" s="242"/>
      <c r="AIR80" s="242"/>
      <c r="AIS80" s="242"/>
      <c r="AIT80" s="242"/>
      <c r="AIU80" s="242"/>
      <c r="AIV80" s="242"/>
      <c r="AIW80" s="242"/>
      <c r="AIX80" s="242"/>
      <c r="AIY80" s="242"/>
      <c r="AIZ80" s="242"/>
      <c r="AJA80" s="242"/>
      <c r="AJB80" s="242"/>
      <c r="AJC80" s="242"/>
      <c r="AJD80" s="242"/>
      <c r="AJE80" s="242"/>
      <c r="AJF80" s="242"/>
      <c r="AJG80" s="242"/>
      <c r="AJH80" s="242"/>
      <c r="AJI80" s="242"/>
      <c r="AJJ80" s="242"/>
      <c r="AJK80" s="242"/>
      <c r="AJL80" s="242"/>
      <c r="AJM80" s="242"/>
      <c r="AJN80" s="242"/>
      <c r="AJO80" s="242"/>
      <c r="AJP80" s="242"/>
      <c r="AJQ80" s="242"/>
      <c r="AJR80" s="242"/>
      <c r="AJS80" s="242"/>
      <c r="AJT80" s="242"/>
      <c r="AJU80" s="242"/>
      <c r="AJV80" s="242"/>
      <c r="AJW80" s="242"/>
      <c r="AJX80" s="242"/>
      <c r="AJY80" s="242"/>
      <c r="AJZ80" s="242"/>
      <c r="AKA80" s="242"/>
      <c r="AKB80" s="242"/>
      <c r="AKC80" s="242"/>
      <c r="AKD80" s="242"/>
      <c r="AKE80" s="242"/>
      <c r="AKF80" s="242"/>
      <c r="AKG80" s="242"/>
      <c r="AKH80" s="242"/>
      <c r="AKI80" s="242"/>
      <c r="AKJ80" s="242"/>
      <c r="AKK80" s="242"/>
      <c r="AKL80" s="242"/>
      <c r="AKM80" s="242"/>
      <c r="AKN80" s="242"/>
      <c r="AKO80" s="242"/>
      <c r="AKP80" s="242"/>
      <c r="AKQ80" s="242"/>
      <c r="AKR80" s="242"/>
      <c r="AKS80" s="242"/>
      <c r="AKT80" s="242"/>
      <c r="AKU80" s="242"/>
      <c r="AKV80" s="242"/>
      <c r="AKW80" s="242"/>
      <c r="AKX80" s="242"/>
      <c r="AKY80" s="242"/>
      <c r="AKZ80" s="242"/>
      <c r="ALA80" s="242"/>
      <c r="ALB80" s="242"/>
      <c r="ALC80" s="242"/>
      <c r="ALD80" s="242"/>
      <c r="ALE80" s="242"/>
      <c r="ALF80" s="242"/>
      <c r="ALG80" s="242"/>
      <c r="ALH80" s="242"/>
      <c r="ALI80" s="242"/>
      <c r="ALJ80" s="242"/>
      <c r="ALK80" s="242"/>
      <c r="ALL80" s="242"/>
      <c r="ALM80" s="242"/>
      <c r="ALN80" s="242"/>
      <c r="ALO80" s="242"/>
      <c r="ALP80" s="242"/>
      <c r="ALQ80" s="242"/>
      <c r="ALR80" s="242"/>
      <c r="ALS80" s="242"/>
      <c r="ALT80" s="242"/>
      <c r="ALU80" s="242"/>
      <c r="ALV80" s="242"/>
      <c r="ALW80" s="242"/>
      <c r="ALX80" s="242"/>
      <c r="ALY80" s="242"/>
      <c r="ALZ80" s="242"/>
      <c r="AMA80" s="242"/>
      <c r="AMB80" s="242"/>
      <c r="AMC80" s="242"/>
      <c r="AMD80" s="242"/>
      <c r="AME80" s="242"/>
      <c r="AMF80" s="242"/>
      <c r="AMG80" s="242"/>
      <c r="AMH80" s="242"/>
      <c r="AMI80" s="242"/>
      <c r="AMJ80" s="242"/>
      <c r="AMK80" s="242"/>
      <c r="AML80" s="242"/>
      <c r="AMM80" s="242"/>
      <c r="AMN80" s="242"/>
      <c r="AMO80" s="242"/>
      <c r="AMP80" s="242"/>
      <c r="AMQ80" s="242"/>
      <c r="AMR80" s="242"/>
      <c r="AMS80" s="242"/>
      <c r="AMT80" s="242"/>
      <c r="AMU80" s="242"/>
      <c r="AMV80" s="242"/>
      <c r="AMW80" s="242"/>
      <c r="AMX80" s="242"/>
      <c r="AMY80" s="242"/>
      <c r="AMZ80" s="242"/>
      <c r="ANA80" s="242"/>
      <c r="ANB80" s="242"/>
      <c r="ANC80" s="242"/>
      <c r="AND80" s="242"/>
      <c r="ANE80" s="242"/>
      <c r="ANF80" s="242"/>
      <c r="ANG80" s="242"/>
      <c r="ANH80" s="242"/>
      <c r="ANI80" s="242"/>
      <c r="ANJ80" s="242"/>
      <c r="ANK80" s="242"/>
      <c r="ANL80" s="242"/>
      <c r="ANM80" s="242"/>
      <c r="ANN80" s="242"/>
      <c r="ANO80" s="242"/>
      <c r="ANP80" s="242"/>
      <c r="ANQ80" s="242"/>
      <c r="ANR80" s="242"/>
      <c r="ANS80" s="242"/>
      <c r="ANT80" s="242"/>
      <c r="ANU80" s="242"/>
      <c r="ANV80" s="242"/>
      <c r="ANW80" s="242"/>
      <c r="ANX80" s="242"/>
      <c r="ANY80" s="242"/>
      <c r="ANZ80" s="242"/>
      <c r="AOA80" s="242"/>
      <c r="AOB80" s="242"/>
      <c r="AOC80" s="242"/>
      <c r="AOD80" s="242"/>
      <c r="AOE80" s="242"/>
      <c r="AOF80" s="242"/>
      <c r="AOG80" s="242"/>
      <c r="AOH80" s="242"/>
      <c r="AOI80" s="242"/>
      <c r="AOJ80" s="242"/>
      <c r="AOK80" s="242"/>
      <c r="AOL80" s="242"/>
      <c r="AOM80" s="242"/>
      <c r="AON80" s="242"/>
      <c r="AOO80" s="242"/>
      <c r="AOP80" s="242"/>
      <c r="AOQ80" s="242"/>
      <c r="AOR80" s="242"/>
      <c r="AOS80" s="242"/>
      <c r="AOT80" s="242"/>
      <c r="AOU80" s="242"/>
      <c r="AOV80" s="242"/>
      <c r="AOW80" s="242"/>
      <c r="AOX80" s="242"/>
      <c r="AOY80" s="242"/>
      <c r="AOZ80" s="242"/>
      <c r="APA80" s="242"/>
      <c r="APB80" s="242"/>
      <c r="APC80" s="242"/>
      <c r="APD80" s="242"/>
      <c r="APE80" s="242"/>
      <c r="APF80" s="242"/>
      <c r="APG80" s="242"/>
      <c r="APH80" s="242"/>
      <c r="API80" s="242"/>
      <c r="APJ80" s="242"/>
      <c r="APK80" s="242"/>
      <c r="APL80" s="242"/>
      <c r="APM80" s="242"/>
      <c r="APN80" s="242"/>
      <c r="APO80" s="242"/>
      <c r="APP80" s="242"/>
      <c r="APQ80" s="242"/>
      <c r="APR80" s="242"/>
      <c r="APS80" s="242"/>
      <c r="APT80" s="242"/>
      <c r="APU80" s="242"/>
      <c r="APV80" s="242"/>
      <c r="APW80" s="242"/>
      <c r="APX80" s="242"/>
      <c r="APY80" s="242"/>
      <c r="APZ80" s="242"/>
      <c r="AQA80" s="242"/>
      <c r="AQB80" s="242"/>
      <c r="AQC80" s="242"/>
      <c r="AQD80" s="242"/>
      <c r="AQE80" s="242"/>
      <c r="AQF80" s="242"/>
      <c r="AQG80" s="242"/>
      <c r="AQH80" s="242"/>
      <c r="AQI80" s="242"/>
      <c r="AQJ80" s="242"/>
      <c r="AQK80" s="242"/>
      <c r="AQL80" s="242"/>
      <c r="AQM80" s="242"/>
      <c r="AQN80" s="242"/>
      <c r="AQO80" s="242"/>
      <c r="AQP80" s="242"/>
      <c r="AQQ80" s="242"/>
      <c r="AQR80" s="242"/>
      <c r="AQS80" s="242"/>
      <c r="AQT80" s="242"/>
      <c r="AQU80" s="242"/>
      <c r="AQV80" s="242"/>
      <c r="AQW80" s="242"/>
      <c r="AQX80" s="242"/>
      <c r="AQY80" s="242"/>
      <c r="AQZ80" s="242"/>
      <c r="ARA80" s="242"/>
      <c r="ARB80" s="242"/>
      <c r="ARC80" s="242"/>
      <c r="ARD80" s="242"/>
      <c r="ARE80" s="242"/>
      <c r="ARF80" s="242"/>
      <c r="ARG80" s="242"/>
      <c r="ARH80" s="242"/>
      <c r="ARI80" s="242"/>
      <c r="ARJ80" s="242"/>
      <c r="ARK80" s="242"/>
      <c r="ARL80" s="242"/>
      <c r="ARM80" s="242"/>
      <c r="ARN80" s="242"/>
      <c r="ARO80" s="242"/>
      <c r="ARP80" s="242"/>
      <c r="ARQ80" s="242"/>
      <c r="ARR80" s="242"/>
      <c r="ARS80" s="242"/>
      <c r="ART80" s="242"/>
      <c r="ARU80" s="242"/>
      <c r="ARV80" s="242"/>
      <c r="ARW80" s="242"/>
      <c r="ARX80" s="242"/>
      <c r="ARY80" s="242"/>
      <c r="ARZ80" s="242"/>
      <c r="ASA80" s="242"/>
      <c r="ASB80" s="242"/>
      <c r="ASC80" s="242"/>
      <c r="ASD80" s="242"/>
      <c r="ASE80" s="242"/>
      <c r="ASF80" s="242"/>
      <c r="ASG80" s="242"/>
      <c r="ASH80" s="242"/>
      <c r="ASI80" s="242"/>
      <c r="ASJ80" s="242"/>
      <c r="ASK80" s="242"/>
      <c r="ASL80" s="242"/>
      <c r="ASM80" s="242"/>
      <c r="ASN80" s="242"/>
      <c r="ASO80" s="242"/>
      <c r="ASP80" s="242"/>
      <c r="ASQ80" s="242"/>
      <c r="ASR80" s="242"/>
      <c r="ASS80" s="242"/>
      <c r="AST80" s="242"/>
      <c r="ASU80" s="242"/>
      <c r="ASV80" s="242"/>
      <c r="ASW80" s="242"/>
      <c r="ASX80" s="242"/>
      <c r="ASY80" s="242"/>
      <c r="ASZ80" s="242"/>
      <c r="ATA80" s="242"/>
      <c r="ATB80" s="242"/>
      <c r="ATC80" s="242"/>
      <c r="ATD80" s="242"/>
      <c r="ATE80" s="242"/>
      <c r="ATF80" s="242"/>
      <c r="ATG80" s="242"/>
      <c r="ATH80" s="242"/>
      <c r="ATI80" s="242"/>
      <c r="ATJ80" s="242"/>
      <c r="ATK80" s="242"/>
      <c r="ATL80" s="242"/>
      <c r="ATM80" s="242"/>
      <c r="ATN80" s="242"/>
      <c r="ATO80" s="242"/>
      <c r="ATP80" s="242"/>
      <c r="ATQ80" s="242"/>
      <c r="ATR80" s="242"/>
      <c r="ATS80" s="242"/>
      <c r="ATT80" s="242"/>
      <c r="ATU80" s="242"/>
      <c r="ATV80" s="242"/>
      <c r="ATW80" s="242"/>
      <c r="ATX80" s="242"/>
      <c r="ATY80" s="242"/>
      <c r="ATZ80" s="242"/>
      <c r="AUA80" s="242"/>
      <c r="AUB80" s="242"/>
      <c r="AUC80" s="242"/>
      <c r="AUD80" s="242"/>
      <c r="AUE80" s="242"/>
      <c r="AUF80" s="242"/>
      <c r="AUG80" s="242"/>
      <c r="AUH80" s="242"/>
      <c r="AUI80" s="242"/>
      <c r="AUJ80" s="242"/>
      <c r="AUK80" s="242"/>
      <c r="AUL80" s="242"/>
      <c r="AUM80" s="242"/>
      <c r="AUN80" s="242"/>
      <c r="AUO80" s="242"/>
      <c r="AUP80" s="242"/>
      <c r="AUQ80" s="242"/>
      <c r="AUR80" s="242"/>
      <c r="AUS80" s="242"/>
      <c r="AUT80" s="242"/>
      <c r="AUU80" s="242"/>
      <c r="AUV80" s="242"/>
      <c r="AUW80" s="242"/>
      <c r="AUX80" s="242"/>
      <c r="AUY80" s="242"/>
      <c r="AUZ80" s="242"/>
      <c r="AVA80" s="242"/>
      <c r="AVB80" s="242"/>
      <c r="AVC80" s="242"/>
      <c r="AVD80" s="242"/>
      <c r="AVE80" s="242"/>
      <c r="AVF80" s="242"/>
      <c r="AVG80" s="242"/>
      <c r="AVH80" s="242"/>
      <c r="AVI80" s="242"/>
      <c r="AVJ80" s="242"/>
      <c r="AVK80" s="242"/>
      <c r="AVL80" s="242"/>
      <c r="AVM80" s="242"/>
      <c r="AVN80" s="242"/>
      <c r="AVO80" s="242"/>
      <c r="AVP80" s="242"/>
      <c r="AVQ80" s="242"/>
      <c r="AVR80" s="242"/>
      <c r="AVS80" s="242"/>
      <c r="AVT80" s="242"/>
      <c r="AVU80" s="242"/>
      <c r="AVV80" s="242"/>
      <c r="AVW80" s="242"/>
      <c r="AVX80" s="242"/>
      <c r="AVY80" s="242"/>
      <c r="AVZ80" s="242"/>
      <c r="AWA80" s="242"/>
      <c r="AWB80" s="242"/>
      <c r="AWC80" s="242"/>
      <c r="AWD80" s="242"/>
      <c r="AWE80" s="242"/>
      <c r="AWF80" s="242"/>
      <c r="AWG80" s="242"/>
      <c r="AWH80" s="242"/>
      <c r="AWI80" s="242"/>
      <c r="AWJ80" s="242"/>
      <c r="AWK80" s="242"/>
      <c r="AWL80" s="242"/>
      <c r="AWM80" s="242"/>
      <c r="AWN80" s="242"/>
      <c r="AWO80" s="242"/>
      <c r="AWP80" s="242"/>
      <c r="AWQ80" s="242"/>
      <c r="AWR80" s="242"/>
      <c r="AWS80" s="242"/>
      <c r="AWT80" s="242"/>
      <c r="AWU80" s="242"/>
      <c r="AWV80" s="242"/>
      <c r="AWW80" s="242"/>
      <c r="AWX80" s="242"/>
      <c r="AWY80" s="242"/>
      <c r="AWZ80" s="242"/>
      <c r="AXA80" s="242"/>
      <c r="AXB80" s="242"/>
      <c r="AXC80" s="242"/>
      <c r="AXD80" s="242"/>
      <c r="AXE80" s="242"/>
      <c r="AXF80" s="242"/>
      <c r="AXG80" s="242"/>
      <c r="AXH80" s="242"/>
      <c r="AXI80" s="242"/>
      <c r="AXJ80" s="242"/>
      <c r="AXK80" s="242"/>
      <c r="AXL80" s="242"/>
      <c r="AXM80" s="242"/>
      <c r="AXN80" s="242"/>
      <c r="AXO80" s="242"/>
      <c r="AXP80" s="242"/>
      <c r="AXQ80" s="242"/>
      <c r="AXR80" s="242"/>
      <c r="AXS80" s="242"/>
      <c r="AXT80" s="242"/>
      <c r="AXU80" s="242"/>
      <c r="AXV80" s="242"/>
      <c r="AXW80" s="242"/>
      <c r="AXX80" s="242"/>
      <c r="AXY80" s="242"/>
      <c r="AXZ80" s="242"/>
      <c r="AYA80" s="242"/>
      <c r="AYB80" s="242"/>
      <c r="AYC80" s="242"/>
      <c r="AYD80" s="242"/>
      <c r="AYE80" s="242"/>
      <c r="AYF80" s="242"/>
      <c r="AYG80" s="242"/>
      <c r="AYH80" s="242"/>
      <c r="AYI80" s="242"/>
      <c r="AYJ80" s="242"/>
      <c r="AYK80" s="242"/>
      <c r="AYL80" s="242"/>
      <c r="AYM80" s="242"/>
      <c r="AYN80" s="242"/>
      <c r="AYO80" s="242"/>
      <c r="AYP80" s="242"/>
      <c r="AYQ80" s="242"/>
      <c r="AYR80" s="242"/>
      <c r="AYS80" s="242"/>
      <c r="AYT80" s="242"/>
      <c r="AYU80" s="242"/>
      <c r="AYV80" s="242"/>
      <c r="AYW80" s="242"/>
      <c r="AYX80" s="242"/>
      <c r="AYY80" s="242"/>
      <c r="AYZ80" s="242"/>
      <c r="AZA80" s="242"/>
      <c r="AZB80" s="242"/>
      <c r="AZC80" s="242"/>
      <c r="AZD80" s="242"/>
      <c r="AZE80" s="242"/>
      <c r="AZF80" s="242"/>
      <c r="AZG80" s="242"/>
      <c r="AZH80" s="242"/>
      <c r="AZI80" s="242"/>
      <c r="AZJ80" s="242"/>
      <c r="AZK80" s="242"/>
      <c r="AZL80" s="242"/>
      <c r="AZM80" s="242"/>
      <c r="AZN80" s="242"/>
      <c r="AZO80" s="242"/>
      <c r="AZP80" s="242"/>
      <c r="AZQ80" s="242"/>
      <c r="AZR80" s="242"/>
      <c r="AZS80" s="242"/>
      <c r="AZT80" s="242"/>
      <c r="AZU80" s="242"/>
      <c r="AZV80" s="242"/>
      <c r="AZW80" s="242"/>
      <c r="AZX80" s="242"/>
      <c r="AZY80" s="242"/>
      <c r="AZZ80" s="242"/>
      <c r="BAA80" s="242"/>
      <c r="BAB80" s="242"/>
      <c r="BAC80" s="242"/>
      <c r="BAD80" s="242"/>
      <c r="BAE80" s="242"/>
      <c r="BAF80" s="242"/>
      <c r="BAG80" s="242"/>
      <c r="BAH80" s="242"/>
      <c r="BAI80" s="242"/>
      <c r="BAJ80" s="242"/>
      <c r="BAK80" s="242"/>
      <c r="BAL80" s="242"/>
      <c r="BAM80" s="242"/>
      <c r="BAN80" s="242"/>
      <c r="BAO80" s="242"/>
      <c r="BAP80" s="242"/>
      <c r="BAQ80" s="242"/>
      <c r="BAR80" s="242"/>
      <c r="BAS80" s="242"/>
      <c r="BAT80" s="242"/>
      <c r="BAU80" s="242"/>
      <c r="BAV80" s="242"/>
      <c r="BAW80" s="242"/>
      <c r="BAX80" s="242"/>
      <c r="BAY80" s="242"/>
      <c r="BAZ80" s="242"/>
      <c r="BBA80" s="242"/>
      <c r="BBB80" s="242"/>
      <c r="BBC80" s="242"/>
      <c r="BBD80" s="242"/>
      <c r="BBE80" s="242"/>
      <c r="BBF80" s="242"/>
      <c r="BBG80" s="242"/>
      <c r="BBH80" s="242"/>
      <c r="BBI80" s="242"/>
      <c r="BBJ80" s="242"/>
      <c r="BBK80" s="242"/>
      <c r="BBL80" s="242"/>
      <c r="BBM80" s="242"/>
      <c r="BBN80" s="242"/>
      <c r="BBO80" s="242"/>
      <c r="BBP80" s="242"/>
      <c r="BBQ80" s="242"/>
      <c r="BBR80" s="242"/>
      <c r="BBS80" s="242"/>
      <c r="BBT80" s="242"/>
      <c r="BBU80" s="242"/>
      <c r="BBV80" s="242"/>
      <c r="BBW80" s="242"/>
      <c r="BBX80" s="242"/>
      <c r="BBY80" s="242"/>
      <c r="BBZ80" s="242"/>
      <c r="BCA80" s="242"/>
      <c r="BCB80" s="242"/>
      <c r="BCC80" s="242"/>
      <c r="BCD80" s="242"/>
      <c r="BCE80" s="242"/>
      <c r="BCF80" s="242"/>
      <c r="BCG80" s="242"/>
      <c r="BCH80" s="242"/>
      <c r="BCI80" s="242"/>
      <c r="BCJ80" s="242"/>
      <c r="BCK80" s="242"/>
      <c r="BCL80" s="242"/>
      <c r="BCM80" s="242"/>
      <c r="BCN80" s="242"/>
      <c r="BCO80" s="242"/>
      <c r="BCP80" s="242"/>
      <c r="BCQ80" s="242"/>
      <c r="BCR80" s="242"/>
      <c r="BCS80" s="242"/>
      <c r="BCT80" s="242"/>
      <c r="BCU80" s="242"/>
      <c r="BCV80" s="242"/>
      <c r="BCW80" s="242"/>
      <c r="BCX80" s="242"/>
      <c r="BCY80" s="242"/>
      <c r="BCZ80" s="242"/>
      <c r="BDA80" s="242"/>
      <c r="BDB80" s="242"/>
      <c r="BDC80" s="242"/>
      <c r="BDD80" s="242"/>
      <c r="BDE80" s="242"/>
      <c r="BDF80" s="242"/>
      <c r="BDG80" s="242"/>
      <c r="BDH80" s="242"/>
      <c r="BDI80" s="242"/>
      <c r="BDJ80" s="242"/>
      <c r="BDK80" s="242"/>
      <c r="BDL80" s="242"/>
      <c r="BDM80" s="242"/>
      <c r="BDN80" s="242"/>
      <c r="BDO80" s="242"/>
      <c r="BDP80" s="242"/>
      <c r="BDQ80" s="242"/>
      <c r="BDR80" s="242"/>
      <c r="BDS80" s="242"/>
      <c r="BDT80" s="242"/>
      <c r="BDU80" s="242"/>
      <c r="BDV80" s="242"/>
      <c r="BDW80" s="242"/>
      <c r="BDX80" s="242"/>
      <c r="BDY80" s="242"/>
      <c r="BDZ80" s="242"/>
      <c r="BEA80" s="242"/>
      <c r="BEB80" s="242"/>
      <c r="BEC80" s="242"/>
      <c r="BED80" s="242"/>
      <c r="BEE80" s="242"/>
      <c r="BEF80" s="242"/>
      <c r="BEG80" s="242"/>
      <c r="BEH80" s="242"/>
      <c r="BEI80" s="242"/>
      <c r="BEJ80" s="242"/>
      <c r="BEK80" s="242"/>
      <c r="BEL80" s="242"/>
      <c r="BEM80" s="242"/>
      <c r="BEN80" s="242"/>
      <c r="BEO80" s="242"/>
      <c r="BEP80" s="242"/>
      <c r="BEQ80" s="242"/>
      <c r="BER80" s="242"/>
      <c r="BES80" s="242"/>
      <c r="BET80" s="242"/>
      <c r="BEU80" s="242"/>
      <c r="BEV80" s="242"/>
      <c r="BEW80" s="242"/>
      <c r="BEX80" s="242"/>
      <c r="BEY80" s="242"/>
      <c r="BEZ80" s="242"/>
      <c r="BFA80" s="242"/>
      <c r="BFB80" s="242"/>
      <c r="BFC80" s="242"/>
      <c r="BFD80" s="242"/>
      <c r="BFE80" s="242"/>
      <c r="BFF80" s="242"/>
      <c r="BFG80" s="242"/>
      <c r="BFH80" s="242"/>
      <c r="BFI80" s="242"/>
      <c r="BFJ80" s="242"/>
      <c r="BFK80" s="242"/>
      <c r="BFL80" s="242"/>
      <c r="BFM80" s="242"/>
      <c r="BFN80" s="242"/>
      <c r="BFO80" s="242"/>
      <c r="BFP80" s="242"/>
      <c r="BFQ80" s="242"/>
      <c r="BFR80" s="242"/>
      <c r="BFS80" s="242"/>
      <c r="BFT80" s="242"/>
      <c r="BFU80" s="242"/>
      <c r="BFV80" s="242"/>
      <c r="BFW80" s="242"/>
      <c r="BFX80" s="242"/>
      <c r="BFY80" s="242"/>
      <c r="BFZ80" s="242"/>
      <c r="BGA80" s="242"/>
      <c r="BGB80" s="242"/>
      <c r="BGC80" s="242"/>
      <c r="BGD80" s="242"/>
      <c r="BGE80" s="242"/>
      <c r="BGF80" s="242"/>
      <c r="BGG80" s="242"/>
      <c r="BGH80" s="242"/>
      <c r="BGI80" s="242"/>
      <c r="BGJ80" s="242"/>
      <c r="BGK80" s="242"/>
      <c r="BGL80" s="242"/>
      <c r="BGM80" s="242"/>
      <c r="BGN80" s="242"/>
      <c r="BGO80" s="242"/>
      <c r="BGP80" s="242"/>
      <c r="BGQ80" s="242"/>
      <c r="BGR80" s="242"/>
      <c r="BGS80" s="242"/>
      <c r="BGT80" s="242"/>
      <c r="BGU80" s="242"/>
      <c r="BGV80" s="242"/>
      <c r="BGW80" s="242"/>
      <c r="BGX80" s="242"/>
      <c r="BGY80" s="242"/>
      <c r="BGZ80" s="242"/>
      <c r="BHA80" s="242"/>
      <c r="BHB80" s="242"/>
      <c r="BHC80" s="242"/>
      <c r="BHD80" s="242"/>
      <c r="BHE80" s="242"/>
      <c r="BHF80" s="242"/>
      <c r="BHG80" s="242"/>
      <c r="BHH80" s="242"/>
      <c r="BHI80" s="242"/>
      <c r="BHJ80" s="242"/>
      <c r="BHK80" s="242"/>
      <c r="BHL80" s="242"/>
      <c r="BHM80" s="242"/>
      <c r="BHN80" s="242"/>
      <c r="BHO80" s="242"/>
      <c r="BHP80" s="242"/>
      <c r="BHQ80" s="242"/>
      <c r="BHR80" s="242"/>
      <c r="BHS80" s="242"/>
      <c r="BHT80" s="242"/>
      <c r="BHU80" s="242"/>
      <c r="BHV80" s="242"/>
      <c r="BHW80" s="242"/>
      <c r="BHX80" s="242"/>
      <c r="BHY80" s="242"/>
      <c r="BHZ80" s="242"/>
      <c r="BIA80" s="242"/>
      <c r="BIB80" s="242"/>
      <c r="BIC80" s="242"/>
      <c r="BID80" s="242"/>
      <c r="BIE80" s="242"/>
      <c r="BIF80" s="242"/>
      <c r="BIG80" s="242"/>
      <c r="BIH80" s="242"/>
      <c r="BII80" s="242"/>
      <c r="BIJ80" s="242"/>
      <c r="BIK80" s="242"/>
      <c r="BIL80" s="242"/>
      <c r="BIM80" s="242"/>
      <c r="BIN80" s="242"/>
      <c r="BIO80" s="242"/>
      <c r="BIP80" s="242"/>
      <c r="BIQ80" s="242"/>
      <c r="BIR80" s="242"/>
      <c r="BIS80" s="242"/>
      <c r="BIT80" s="242"/>
      <c r="BIU80" s="242"/>
      <c r="BIV80" s="242"/>
      <c r="BIW80" s="242"/>
      <c r="BIX80" s="242"/>
      <c r="BIY80" s="242"/>
      <c r="BIZ80" s="242"/>
      <c r="BJA80" s="242"/>
      <c r="BJB80" s="242"/>
      <c r="BJC80" s="242"/>
      <c r="BJD80" s="242"/>
      <c r="BJE80" s="242"/>
      <c r="BJF80" s="242"/>
      <c r="BJG80" s="242"/>
      <c r="BJH80" s="242"/>
      <c r="BJI80" s="242"/>
      <c r="BJJ80" s="242"/>
      <c r="BJK80" s="242"/>
      <c r="BJL80" s="242"/>
      <c r="BJM80" s="242"/>
      <c r="BJN80" s="242"/>
      <c r="BJO80" s="242"/>
      <c r="BJP80" s="242"/>
      <c r="BJQ80" s="242"/>
      <c r="BJR80" s="242"/>
      <c r="BJS80" s="242"/>
      <c r="BJT80" s="242"/>
      <c r="BJU80" s="242"/>
      <c r="BJV80" s="242"/>
      <c r="BJW80" s="242"/>
      <c r="BJX80" s="242"/>
      <c r="BJY80" s="242"/>
      <c r="BJZ80" s="242"/>
      <c r="BKA80" s="242"/>
      <c r="BKB80" s="242"/>
      <c r="BKC80" s="242"/>
      <c r="BKD80" s="242"/>
      <c r="BKE80" s="242"/>
      <c r="BKF80" s="242"/>
      <c r="BKG80" s="242"/>
      <c r="BKH80" s="242"/>
      <c r="BKI80" s="242"/>
      <c r="BKJ80" s="242"/>
      <c r="BKK80" s="242"/>
      <c r="BKL80" s="242"/>
      <c r="BKM80" s="242"/>
      <c r="BKN80" s="242"/>
      <c r="BKO80" s="242"/>
      <c r="BKP80" s="242"/>
      <c r="BKQ80" s="242"/>
      <c r="BKR80" s="242"/>
      <c r="BKS80" s="242"/>
      <c r="BKT80" s="242"/>
      <c r="BKU80" s="242"/>
      <c r="BKV80" s="242"/>
      <c r="BKW80" s="242"/>
      <c r="BKX80" s="242"/>
      <c r="BKY80" s="242"/>
      <c r="BKZ80" s="242"/>
      <c r="BLA80" s="242"/>
      <c r="BLB80" s="242"/>
      <c r="BLC80" s="242"/>
      <c r="BLD80" s="242"/>
      <c r="BLE80" s="242"/>
      <c r="BLF80" s="242"/>
      <c r="BLG80" s="242"/>
      <c r="BLH80" s="242"/>
      <c r="BLI80" s="242"/>
      <c r="BLJ80" s="242"/>
      <c r="BLK80" s="242"/>
      <c r="BLL80" s="242"/>
      <c r="BLM80" s="242"/>
      <c r="BLN80" s="242"/>
      <c r="BLO80" s="242"/>
      <c r="BLP80" s="242"/>
      <c r="BLQ80" s="242"/>
      <c r="BLR80" s="242"/>
      <c r="BLS80" s="242"/>
      <c r="BLT80" s="242"/>
      <c r="BLU80" s="242"/>
      <c r="BLV80" s="242"/>
      <c r="BLW80" s="242"/>
      <c r="BLX80" s="242"/>
      <c r="BLY80" s="242"/>
      <c r="BLZ80" s="242"/>
      <c r="BMA80" s="242"/>
      <c r="BMB80" s="242"/>
      <c r="BMC80" s="242"/>
      <c r="BMD80" s="242"/>
      <c r="BME80" s="242"/>
      <c r="BMF80" s="242"/>
      <c r="BMG80" s="242"/>
      <c r="BMH80" s="242"/>
      <c r="BMI80" s="242"/>
      <c r="BMJ80" s="242"/>
      <c r="BMK80" s="242"/>
      <c r="BML80" s="242"/>
      <c r="BMM80" s="242"/>
      <c r="BMN80" s="242"/>
      <c r="BMO80" s="242"/>
      <c r="BMP80" s="242"/>
      <c r="BMQ80" s="242"/>
      <c r="BMR80" s="242"/>
      <c r="BMS80" s="242"/>
      <c r="BMT80" s="242"/>
      <c r="BMU80" s="242"/>
      <c r="BMV80" s="242"/>
      <c r="BMW80" s="242"/>
      <c r="BMX80" s="242"/>
      <c r="BMY80" s="242"/>
      <c r="BMZ80" s="242"/>
      <c r="BNA80" s="242"/>
      <c r="BNB80" s="242"/>
      <c r="BNC80" s="242"/>
      <c r="BND80" s="242"/>
      <c r="BNE80" s="242"/>
      <c r="BNF80" s="242"/>
      <c r="BNG80" s="242"/>
      <c r="BNH80" s="242"/>
      <c r="BNI80" s="242"/>
      <c r="BNJ80" s="242"/>
      <c r="BNK80" s="242"/>
      <c r="BNL80" s="242"/>
      <c r="BNM80" s="242"/>
      <c r="BNN80" s="242"/>
      <c r="BNO80" s="242"/>
      <c r="BNP80" s="242"/>
      <c r="BNQ80" s="242"/>
      <c r="BNR80" s="242"/>
      <c r="BNS80" s="242"/>
      <c r="BNT80" s="242"/>
      <c r="BNU80" s="242"/>
      <c r="BNV80" s="242"/>
      <c r="BNW80" s="242"/>
      <c r="BNX80" s="242"/>
      <c r="BNY80" s="242"/>
      <c r="BNZ80" s="242"/>
      <c r="BOA80" s="242"/>
      <c r="BOB80" s="242"/>
      <c r="BOC80" s="242"/>
      <c r="BOD80" s="242"/>
      <c r="BOE80" s="242"/>
      <c r="BOF80" s="242"/>
      <c r="BOG80" s="242"/>
      <c r="BOH80" s="242"/>
      <c r="BOI80" s="242"/>
      <c r="BOJ80" s="242"/>
      <c r="BOK80" s="242"/>
      <c r="BOL80" s="242"/>
      <c r="BOM80" s="242"/>
      <c r="BON80" s="242"/>
      <c r="BOO80" s="242"/>
      <c r="BOP80" s="242"/>
      <c r="BOQ80" s="242"/>
      <c r="BOR80" s="242"/>
      <c r="BOS80" s="242"/>
      <c r="BOT80" s="242"/>
      <c r="BOU80" s="242"/>
      <c r="BOV80" s="242"/>
      <c r="BOW80" s="242"/>
      <c r="BOX80" s="242"/>
      <c r="BOY80" s="242"/>
      <c r="BOZ80" s="242"/>
      <c r="BPA80" s="242"/>
      <c r="BPB80" s="242"/>
      <c r="BPC80" s="242"/>
      <c r="BPD80" s="242"/>
      <c r="BPE80" s="242"/>
      <c r="BPF80" s="242"/>
      <c r="BPG80" s="242"/>
      <c r="BPH80" s="242"/>
      <c r="BPI80" s="242"/>
      <c r="BPJ80" s="242"/>
      <c r="BPK80" s="242"/>
      <c r="BPL80" s="242"/>
      <c r="BPM80" s="242"/>
      <c r="BPN80" s="242"/>
      <c r="BPO80" s="242"/>
      <c r="BPP80" s="242"/>
      <c r="BPQ80" s="242"/>
      <c r="BPR80" s="242"/>
      <c r="BPS80" s="242"/>
      <c r="BPT80" s="242"/>
      <c r="BPU80" s="242"/>
      <c r="BPV80" s="242"/>
      <c r="BPW80" s="242"/>
      <c r="BPX80" s="242"/>
      <c r="BPY80" s="242"/>
      <c r="BPZ80" s="242"/>
      <c r="BQA80" s="242"/>
      <c r="BQB80" s="242"/>
      <c r="BQC80" s="242"/>
      <c r="BQD80" s="242"/>
      <c r="BQE80" s="242"/>
      <c r="BQF80" s="242"/>
      <c r="BQG80" s="242"/>
      <c r="BQH80" s="242"/>
      <c r="BQI80" s="242"/>
      <c r="BQJ80" s="242"/>
      <c r="BQK80" s="242"/>
      <c r="BQL80" s="242"/>
      <c r="BQM80" s="242"/>
      <c r="BQN80" s="242"/>
      <c r="BQO80" s="242"/>
      <c r="BQP80" s="242"/>
      <c r="BQQ80" s="242"/>
      <c r="BQR80" s="242"/>
      <c r="BQS80" s="242"/>
      <c r="BQT80" s="242"/>
      <c r="BQU80" s="242"/>
      <c r="BQV80" s="242"/>
      <c r="BQW80" s="242"/>
      <c r="BQX80" s="242"/>
      <c r="BQY80" s="242"/>
      <c r="BQZ80" s="242"/>
      <c r="BRA80" s="242"/>
      <c r="BRB80" s="242"/>
      <c r="BRC80" s="242"/>
      <c r="BRD80" s="242"/>
      <c r="BRE80" s="242"/>
      <c r="BRF80" s="242"/>
      <c r="BRG80" s="242"/>
      <c r="BRH80" s="242"/>
      <c r="BRI80" s="242"/>
      <c r="BRJ80" s="242"/>
      <c r="BRK80" s="242"/>
      <c r="BRL80" s="242"/>
      <c r="BRM80" s="242"/>
      <c r="BRN80" s="242"/>
      <c r="BRO80" s="242"/>
      <c r="BRP80" s="242"/>
      <c r="BRQ80" s="242"/>
      <c r="BRR80" s="242"/>
      <c r="BRS80" s="242"/>
      <c r="BRT80" s="242"/>
      <c r="BRU80" s="242"/>
      <c r="BRV80" s="242"/>
      <c r="BRW80" s="242"/>
      <c r="BRX80" s="242"/>
      <c r="BRY80" s="242"/>
      <c r="BRZ80" s="242"/>
      <c r="BSA80" s="242"/>
      <c r="BSB80" s="242"/>
      <c r="BSC80" s="242"/>
      <c r="BSD80" s="242"/>
      <c r="BSE80" s="242"/>
      <c r="BSF80" s="242"/>
      <c r="BSG80" s="242"/>
      <c r="BSH80" s="242"/>
      <c r="BSI80" s="242"/>
      <c r="BSJ80" s="242"/>
      <c r="BSK80" s="242"/>
      <c r="BSL80" s="242"/>
      <c r="BSM80" s="242"/>
      <c r="BSN80" s="242"/>
      <c r="BSO80" s="242"/>
      <c r="BSP80" s="242"/>
      <c r="BSQ80" s="242"/>
      <c r="BSR80" s="242"/>
      <c r="BSS80" s="242"/>
      <c r="BST80" s="242"/>
      <c r="BSU80" s="242"/>
      <c r="BSV80" s="242"/>
      <c r="BSW80" s="242"/>
      <c r="BSX80" s="242"/>
      <c r="BSY80" s="242"/>
      <c r="BSZ80" s="242"/>
      <c r="BTA80" s="242"/>
      <c r="BTB80" s="242"/>
      <c r="BTC80" s="242"/>
      <c r="BTD80" s="242"/>
      <c r="BTE80" s="242"/>
      <c r="BTF80" s="242"/>
      <c r="BTG80" s="242"/>
      <c r="BTH80" s="242"/>
      <c r="BTI80" s="242"/>
      <c r="BTJ80" s="242"/>
      <c r="BTK80" s="242"/>
      <c r="BTL80" s="242"/>
      <c r="BTM80" s="242"/>
      <c r="BTN80" s="242"/>
      <c r="BTO80" s="242"/>
      <c r="BTP80" s="242"/>
      <c r="BTQ80" s="242"/>
      <c r="BTR80" s="242"/>
      <c r="BTS80" s="242"/>
      <c r="BTT80" s="242"/>
      <c r="BTU80" s="242"/>
      <c r="BTV80" s="242"/>
      <c r="BTW80" s="242"/>
      <c r="BTX80" s="242"/>
      <c r="BTY80" s="242"/>
      <c r="BTZ80" s="242"/>
      <c r="BUA80" s="242"/>
      <c r="BUB80" s="242"/>
      <c r="BUC80" s="242"/>
      <c r="BUD80" s="242"/>
      <c r="BUE80" s="242"/>
      <c r="BUF80" s="242"/>
      <c r="BUG80" s="242"/>
      <c r="BUH80" s="242"/>
      <c r="BUI80" s="242"/>
      <c r="BUJ80" s="242"/>
      <c r="BUK80" s="242"/>
      <c r="BUL80" s="242"/>
      <c r="BUM80" s="242"/>
      <c r="BUN80" s="242"/>
      <c r="BUO80" s="242"/>
      <c r="BUP80" s="242"/>
      <c r="BUQ80" s="242"/>
      <c r="BUR80" s="242"/>
      <c r="BUS80" s="242"/>
      <c r="BUT80" s="242"/>
      <c r="BUU80" s="242"/>
      <c r="BUV80" s="242"/>
      <c r="BUW80" s="242"/>
      <c r="BUX80" s="242"/>
      <c r="BUY80" s="242"/>
      <c r="BUZ80" s="242"/>
      <c r="BVA80" s="242"/>
      <c r="BVB80" s="242"/>
      <c r="BVC80" s="242"/>
      <c r="BVD80" s="242"/>
      <c r="BVE80" s="242"/>
      <c r="BVF80" s="242"/>
      <c r="BVG80" s="242"/>
      <c r="BVH80" s="242"/>
      <c r="BVI80" s="242"/>
      <c r="BVJ80" s="242"/>
      <c r="BVK80" s="242"/>
      <c r="BVL80" s="242"/>
      <c r="BVM80" s="242"/>
      <c r="BVN80" s="242"/>
      <c r="BVO80" s="242"/>
      <c r="BVP80" s="242"/>
      <c r="BVQ80" s="242"/>
      <c r="BVR80" s="242"/>
      <c r="BVS80" s="242"/>
      <c r="BVT80" s="242"/>
      <c r="BVU80" s="242"/>
      <c r="BVV80" s="242"/>
      <c r="BVW80" s="242"/>
      <c r="BVX80" s="242"/>
      <c r="BVY80" s="242"/>
      <c r="BVZ80" s="242"/>
      <c r="BWA80" s="242"/>
      <c r="BWB80" s="242"/>
      <c r="BWC80" s="242"/>
      <c r="BWD80" s="242"/>
      <c r="BWE80" s="242"/>
      <c r="BWF80" s="242"/>
      <c r="BWG80" s="242"/>
      <c r="BWH80" s="242"/>
      <c r="BWI80" s="242"/>
      <c r="BWJ80" s="242"/>
      <c r="BWK80" s="242"/>
      <c r="BWL80" s="242"/>
      <c r="BWM80" s="242"/>
      <c r="BWN80" s="242"/>
      <c r="BWO80" s="242"/>
      <c r="BWP80" s="242"/>
      <c r="BWQ80" s="242"/>
      <c r="BWR80" s="242"/>
      <c r="BWS80" s="242"/>
      <c r="BWT80" s="242"/>
      <c r="BWU80" s="242"/>
      <c r="BWV80" s="242"/>
      <c r="BWW80" s="242"/>
      <c r="BWX80" s="242"/>
      <c r="BWY80" s="242"/>
      <c r="BWZ80" s="242"/>
      <c r="BXA80" s="242"/>
      <c r="BXB80" s="242"/>
      <c r="BXC80" s="242"/>
      <c r="BXD80" s="242"/>
      <c r="BXE80" s="242"/>
      <c r="BXF80" s="242"/>
      <c r="BXG80" s="242"/>
      <c r="BXH80" s="242"/>
      <c r="BXI80" s="242"/>
      <c r="BXJ80" s="242"/>
      <c r="BXK80" s="242"/>
      <c r="BXL80" s="242"/>
      <c r="BXM80" s="242"/>
      <c r="BXN80" s="242"/>
      <c r="BXO80" s="242"/>
      <c r="BXP80" s="242"/>
      <c r="BXQ80" s="242"/>
      <c r="BXR80" s="242"/>
      <c r="BXS80" s="242"/>
      <c r="BXT80" s="242"/>
      <c r="BXU80" s="242"/>
      <c r="BXV80" s="242"/>
      <c r="BXW80" s="242"/>
      <c r="BXX80" s="242"/>
      <c r="BXY80" s="242"/>
      <c r="BXZ80" s="242"/>
      <c r="BYA80" s="242"/>
      <c r="BYB80" s="242"/>
      <c r="BYC80" s="242"/>
      <c r="BYD80" s="242"/>
      <c r="BYE80" s="242"/>
      <c r="BYF80" s="242"/>
      <c r="BYG80" s="242"/>
      <c r="BYH80" s="242"/>
      <c r="BYI80" s="242"/>
      <c r="BYJ80" s="242"/>
      <c r="BYK80" s="242"/>
      <c r="BYL80" s="242"/>
      <c r="BYM80" s="242"/>
      <c r="BYN80" s="242"/>
      <c r="BYO80" s="242"/>
      <c r="BYP80" s="242"/>
      <c r="BYQ80" s="242"/>
      <c r="BYR80" s="242"/>
      <c r="BYS80" s="242"/>
      <c r="BYT80" s="242"/>
      <c r="BYU80" s="242"/>
      <c r="BYV80" s="242"/>
      <c r="BYW80" s="242"/>
      <c r="BYX80" s="242"/>
      <c r="BYY80" s="242"/>
      <c r="BYZ80" s="242"/>
      <c r="BZA80" s="242"/>
      <c r="BZB80" s="242"/>
      <c r="BZC80" s="242"/>
      <c r="BZD80" s="242"/>
      <c r="BZE80" s="242"/>
      <c r="BZF80" s="242"/>
      <c r="BZG80" s="242"/>
      <c r="BZH80" s="242"/>
      <c r="BZI80" s="242"/>
      <c r="BZJ80" s="242"/>
      <c r="BZK80" s="242"/>
      <c r="BZL80" s="242"/>
      <c r="BZM80" s="242"/>
      <c r="BZN80" s="242"/>
      <c r="BZO80" s="242"/>
      <c r="BZP80" s="242"/>
      <c r="BZQ80" s="242"/>
      <c r="BZR80" s="242"/>
      <c r="BZS80" s="242"/>
      <c r="BZT80" s="242"/>
      <c r="BZU80" s="242"/>
      <c r="BZV80" s="242"/>
      <c r="BZW80" s="242"/>
      <c r="BZX80" s="242"/>
      <c r="BZY80" s="242"/>
      <c r="BZZ80" s="242"/>
      <c r="CAA80" s="242"/>
      <c r="CAB80" s="242"/>
      <c r="CAC80" s="242"/>
      <c r="CAD80" s="242"/>
      <c r="CAE80" s="242"/>
      <c r="CAF80" s="242"/>
      <c r="CAG80" s="242"/>
      <c r="CAH80" s="242"/>
      <c r="CAI80" s="242"/>
      <c r="CAJ80" s="242"/>
      <c r="CAK80" s="242"/>
      <c r="CAL80" s="242"/>
      <c r="CAM80" s="242"/>
      <c r="CAN80" s="242"/>
      <c r="CAO80" s="242"/>
      <c r="CAP80" s="242"/>
      <c r="CAQ80" s="242"/>
      <c r="CAR80" s="242"/>
      <c r="CAS80" s="242"/>
      <c r="CAT80" s="242"/>
      <c r="CAU80" s="242"/>
      <c r="CAV80" s="242"/>
      <c r="CAW80" s="242"/>
      <c r="CAX80" s="242"/>
      <c r="CAY80" s="242"/>
      <c r="CAZ80" s="242"/>
      <c r="CBA80" s="242"/>
      <c r="CBB80" s="242"/>
      <c r="CBC80" s="242"/>
      <c r="CBD80" s="242"/>
      <c r="CBE80" s="242"/>
      <c r="CBF80" s="242"/>
      <c r="CBG80" s="242"/>
      <c r="CBH80" s="242"/>
      <c r="CBI80" s="242"/>
      <c r="CBJ80" s="242"/>
      <c r="CBK80" s="242"/>
      <c r="CBL80" s="242"/>
      <c r="CBM80" s="242"/>
      <c r="CBN80" s="242"/>
      <c r="CBO80" s="242"/>
      <c r="CBP80" s="242"/>
      <c r="CBQ80" s="242"/>
      <c r="CBR80" s="242"/>
      <c r="CBS80" s="242"/>
      <c r="CBT80" s="242"/>
      <c r="CBU80" s="242"/>
      <c r="CBV80" s="242"/>
      <c r="CBW80" s="242"/>
      <c r="CBX80" s="242"/>
      <c r="CBY80" s="242"/>
      <c r="CBZ80" s="242"/>
      <c r="CCA80" s="242"/>
      <c r="CCB80" s="242"/>
      <c r="CCC80" s="242"/>
      <c r="CCD80" s="242"/>
      <c r="CCE80" s="242"/>
      <c r="CCF80" s="242"/>
      <c r="CCG80" s="242"/>
      <c r="CCH80" s="242"/>
      <c r="CCI80" s="242"/>
      <c r="CCJ80" s="242"/>
      <c r="CCK80" s="242"/>
      <c r="CCL80" s="242"/>
      <c r="CCM80" s="242"/>
      <c r="CCN80" s="242"/>
      <c r="CCO80" s="242"/>
      <c r="CCP80" s="242"/>
      <c r="CCQ80" s="242"/>
      <c r="CCR80" s="242"/>
      <c r="CCS80" s="242"/>
      <c r="CCT80" s="242"/>
      <c r="CCU80" s="242"/>
      <c r="CCV80" s="242"/>
      <c r="CCW80" s="242"/>
      <c r="CCX80" s="242"/>
      <c r="CCY80" s="242"/>
      <c r="CCZ80" s="242"/>
      <c r="CDA80" s="242"/>
      <c r="CDB80" s="242"/>
      <c r="CDC80" s="242"/>
      <c r="CDD80" s="242"/>
      <c r="CDE80" s="242"/>
      <c r="CDF80" s="242"/>
      <c r="CDG80" s="242"/>
      <c r="CDH80" s="242"/>
      <c r="CDI80" s="242"/>
      <c r="CDJ80" s="242"/>
      <c r="CDK80" s="242"/>
      <c r="CDL80" s="242"/>
      <c r="CDM80" s="242"/>
      <c r="CDN80" s="242"/>
      <c r="CDO80" s="242"/>
      <c r="CDP80" s="242"/>
      <c r="CDQ80" s="242"/>
      <c r="CDR80" s="242"/>
      <c r="CDS80" s="242"/>
      <c r="CDT80" s="242"/>
      <c r="CDU80" s="242"/>
      <c r="CDV80" s="242"/>
      <c r="CDW80" s="242"/>
      <c r="CDX80" s="242"/>
      <c r="CDY80" s="242"/>
      <c r="CDZ80" s="242"/>
      <c r="CEA80" s="242"/>
      <c r="CEB80" s="242"/>
      <c r="CEC80" s="242"/>
      <c r="CED80" s="242"/>
      <c r="CEE80" s="242"/>
      <c r="CEF80" s="242"/>
      <c r="CEG80" s="242"/>
      <c r="CEH80" s="242"/>
      <c r="CEI80" s="242"/>
      <c r="CEJ80" s="242"/>
      <c r="CEK80" s="242"/>
      <c r="CEL80" s="242"/>
      <c r="CEM80" s="242"/>
      <c r="CEN80" s="242"/>
      <c r="CEO80" s="242"/>
      <c r="CEP80" s="242"/>
      <c r="CEQ80" s="242"/>
      <c r="CER80" s="242"/>
      <c r="CES80" s="242"/>
      <c r="CET80" s="242"/>
      <c r="CEU80" s="242"/>
      <c r="CEV80" s="242"/>
      <c r="CEW80" s="242"/>
      <c r="CEX80" s="242"/>
      <c r="CEY80" s="242"/>
      <c r="CEZ80" s="242"/>
      <c r="CFA80" s="242"/>
      <c r="CFB80" s="242"/>
      <c r="CFC80" s="242"/>
      <c r="CFD80" s="242"/>
      <c r="CFE80" s="242"/>
      <c r="CFF80" s="242"/>
      <c r="CFG80" s="242"/>
      <c r="CFH80" s="242"/>
      <c r="CFI80" s="242"/>
      <c r="CFJ80" s="242"/>
      <c r="CFK80" s="242"/>
      <c r="CFL80" s="242"/>
      <c r="CFM80" s="242"/>
      <c r="CFN80" s="242"/>
      <c r="CFO80" s="242"/>
      <c r="CFP80" s="242"/>
      <c r="CFQ80" s="242"/>
      <c r="CFR80" s="242"/>
      <c r="CFS80" s="242"/>
      <c r="CFT80" s="242"/>
      <c r="CFU80" s="242"/>
      <c r="CFV80" s="242"/>
      <c r="CFW80" s="242"/>
      <c r="CFX80" s="242"/>
      <c r="CFY80" s="242"/>
      <c r="CFZ80" s="242"/>
      <c r="CGA80" s="242"/>
      <c r="CGB80" s="242"/>
      <c r="CGC80" s="242"/>
      <c r="CGD80" s="242"/>
      <c r="CGE80" s="242"/>
      <c r="CGF80" s="242"/>
      <c r="CGG80" s="242"/>
      <c r="CGH80" s="242"/>
      <c r="CGI80" s="242"/>
      <c r="CGJ80" s="242"/>
      <c r="CGK80" s="242"/>
      <c r="CGL80" s="242"/>
      <c r="CGM80" s="242"/>
      <c r="CGN80" s="242"/>
      <c r="CGO80" s="242"/>
      <c r="CGP80" s="242"/>
      <c r="CGQ80" s="242"/>
      <c r="CGR80" s="242"/>
      <c r="CGS80" s="242"/>
      <c r="CGT80" s="242"/>
      <c r="CGU80" s="242"/>
      <c r="CGV80" s="242"/>
      <c r="CGW80" s="242"/>
      <c r="CGX80" s="242"/>
      <c r="CGY80" s="242"/>
      <c r="CGZ80" s="242"/>
      <c r="CHA80" s="242"/>
      <c r="CHB80" s="242"/>
      <c r="CHC80" s="242"/>
      <c r="CHD80" s="242"/>
      <c r="CHE80" s="242"/>
      <c r="CHF80" s="242"/>
      <c r="CHG80" s="242"/>
      <c r="CHH80" s="242"/>
      <c r="CHI80" s="242"/>
      <c r="CHJ80" s="242"/>
      <c r="CHK80" s="242"/>
      <c r="CHL80" s="242"/>
      <c r="CHM80" s="242"/>
      <c r="CHN80" s="242"/>
      <c r="CHO80" s="242"/>
      <c r="CHP80" s="242"/>
      <c r="CHQ80" s="242"/>
      <c r="CHR80" s="242"/>
      <c r="CHS80" s="242"/>
      <c r="CHT80" s="242"/>
      <c r="CHU80" s="242"/>
      <c r="CHV80" s="242"/>
      <c r="CHW80" s="242"/>
      <c r="CHX80" s="242"/>
      <c r="CHY80" s="242"/>
      <c r="CHZ80" s="242"/>
      <c r="CIA80" s="242"/>
      <c r="CIB80" s="242"/>
      <c r="CIC80" s="242"/>
      <c r="CID80" s="242"/>
      <c r="CIE80" s="242"/>
      <c r="CIF80" s="242"/>
      <c r="CIG80" s="242"/>
      <c r="CIH80" s="242"/>
      <c r="CII80" s="242"/>
      <c r="CIJ80" s="242"/>
      <c r="CIK80" s="242"/>
      <c r="CIL80" s="242"/>
      <c r="CIM80" s="242"/>
      <c r="CIN80" s="242"/>
      <c r="CIO80" s="242"/>
      <c r="CIP80" s="242"/>
      <c r="CIQ80" s="242"/>
      <c r="CIR80" s="242"/>
      <c r="CIS80" s="242"/>
      <c r="CIT80" s="242"/>
      <c r="CIU80" s="242"/>
      <c r="CIV80" s="242"/>
      <c r="CIW80" s="242"/>
      <c r="CIX80" s="242"/>
      <c r="CIY80" s="242"/>
      <c r="CIZ80" s="242"/>
      <c r="CJA80" s="242"/>
      <c r="CJB80" s="242"/>
      <c r="CJC80" s="242"/>
      <c r="CJD80" s="242"/>
      <c r="CJE80" s="242"/>
      <c r="CJF80" s="242"/>
      <c r="CJG80" s="242"/>
      <c r="CJH80" s="242"/>
      <c r="CJI80" s="242"/>
      <c r="CJJ80" s="242"/>
      <c r="CJK80" s="242"/>
      <c r="CJL80" s="242"/>
      <c r="CJM80" s="242"/>
      <c r="CJN80" s="242"/>
      <c r="CJO80" s="242"/>
      <c r="CJP80" s="242"/>
      <c r="CJQ80" s="242"/>
      <c r="CJR80" s="242"/>
      <c r="CJS80" s="242"/>
      <c r="CJT80" s="242"/>
      <c r="CJU80" s="242"/>
      <c r="CJV80" s="242"/>
      <c r="CJW80" s="242"/>
      <c r="CJX80" s="242"/>
      <c r="CJY80" s="242"/>
      <c r="CJZ80" s="242"/>
      <c r="CKA80" s="242"/>
      <c r="CKB80" s="242"/>
      <c r="CKC80" s="242"/>
      <c r="CKD80" s="242"/>
      <c r="CKE80" s="242"/>
      <c r="CKF80" s="242"/>
      <c r="CKG80" s="242"/>
      <c r="CKH80" s="242"/>
      <c r="CKI80" s="242"/>
      <c r="CKJ80" s="242"/>
      <c r="CKK80" s="242"/>
      <c r="CKL80" s="242"/>
      <c r="CKM80" s="242"/>
      <c r="CKN80" s="242"/>
      <c r="CKO80" s="242"/>
      <c r="CKP80" s="242"/>
      <c r="CKQ80" s="242"/>
      <c r="CKR80" s="242"/>
      <c r="CKS80" s="242"/>
      <c r="CKT80" s="242"/>
      <c r="CKU80" s="242"/>
      <c r="CKV80" s="242"/>
      <c r="CKW80" s="242"/>
      <c r="CKX80" s="242"/>
      <c r="CKY80" s="242"/>
      <c r="CKZ80" s="242"/>
      <c r="CLA80" s="242"/>
      <c r="CLB80" s="242"/>
      <c r="CLC80" s="242"/>
      <c r="CLD80" s="242"/>
      <c r="CLE80" s="242"/>
      <c r="CLF80" s="242"/>
      <c r="CLG80" s="242"/>
      <c r="CLH80" s="242"/>
      <c r="CLI80" s="242"/>
      <c r="CLJ80" s="242"/>
      <c r="CLK80" s="242"/>
      <c r="CLL80" s="242"/>
      <c r="CLM80" s="242"/>
      <c r="CLN80" s="242"/>
      <c r="CLO80" s="242"/>
      <c r="CLP80" s="242"/>
      <c r="CLQ80" s="242"/>
      <c r="CLR80" s="242"/>
      <c r="CLS80" s="242"/>
      <c r="CLT80" s="242"/>
      <c r="CLU80" s="242"/>
      <c r="CLV80" s="242"/>
      <c r="CLW80" s="242"/>
      <c r="CLX80" s="242"/>
      <c r="CLY80" s="242"/>
      <c r="CLZ80" s="242"/>
      <c r="CMA80" s="242"/>
      <c r="CMB80" s="242"/>
      <c r="CMC80" s="242"/>
      <c r="CMD80" s="242"/>
      <c r="CME80" s="242"/>
      <c r="CMF80" s="242"/>
      <c r="CMG80" s="242"/>
      <c r="CMH80" s="242"/>
      <c r="CMI80" s="242"/>
      <c r="CMJ80" s="242"/>
      <c r="CMK80" s="242"/>
      <c r="CML80" s="242"/>
      <c r="CMM80" s="242"/>
      <c r="CMN80" s="242"/>
      <c r="CMO80" s="242"/>
      <c r="CMP80" s="242"/>
      <c r="CMQ80" s="242"/>
      <c r="CMR80" s="242"/>
      <c r="CMS80" s="242"/>
      <c r="CMT80" s="242"/>
      <c r="CMU80" s="242"/>
      <c r="CMV80" s="242"/>
      <c r="CMW80" s="242"/>
      <c r="CMX80" s="242"/>
      <c r="CMY80" s="242"/>
      <c r="CMZ80" s="242"/>
      <c r="CNA80" s="242"/>
      <c r="CNB80" s="242"/>
      <c r="CNC80" s="242"/>
      <c r="CND80" s="242"/>
      <c r="CNE80" s="242"/>
      <c r="CNF80" s="242"/>
      <c r="CNG80" s="242"/>
      <c r="CNH80" s="242"/>
      <c r="CNI80" s="242"/>
      <c r="CNJ80" s="242"/>
      <c r="CNK80" s="242"/>
      <c r="CNL80" s="242"/>
      <c r="CNM80" s="242"/>
      <c r="CNN80" s="242"/>
      <c r="CNO80" s="242"/>
      <c r="CNP80" s="242"/>
      <c r="CNQ80" s="242"/>
      <c r="CNR80" s="242"/>
      <c r="CNS80" s="242"/>
      <c r="CNT80" s="242"/>
      <c r="CNU80" s="242"/>
      <c r="CNV80" s="242"/>
      <c r="CNW80" s="242"/>
      <c r="CNX80" s="242"/>
      <c r="CNY80" s="242"/>
      <c r="CNZ80" s="242"/>
      <c r="COA80" s="242"/>
      <c r="COB80" s="242"/>
      <c r="COC80" s="242"/>
      <c r="COD80" s="242"/>
      <c r="COE80" s="242"/>
      <c r="COF80" s="242"/>
      <c r="COG80" s="242"/>
      <c r="COH80" s="242"/>
      <c r="COI80" s="242"/>
      <c r="COJ80" s="242"/>
      <c r="COK80" s="242"/>
      <c r="COL80" s="242"/>
      <c r="COM80" s="242"/>
      <c r="CON80" s="242"/>
      <c r="COO80" s="242"/>
      <c r="COP80" s="242"/>
      <c r="COQ80" s="242"/>
      <c r="COR80" s="242"/>
      <c r="COS80" s="242"/>
      <c r="COT80" s="242"/>
      <c r="COU80" s="242"/>
      <c r="COV80" s="242"/>
      <c r="COW80" s="242"/>
      <c r="COX80" s="242"/>
      <c r="COY80" s="242"/>
      <c r="COZ80" s="242"/>
      <c r="CPA80" s="242"/>
      <c r="CPB80" s="242"/>
      <c r="CPC80" s="242"/>
      <c r="CPD80" s="242"/>
      <c r="CPE80" s="242"/>
      <c r="CPF80" s="242"/>
      <c r="CPG80" s="242"/>
      <c r="CPH80" s="242"/>
      <c r="CPI80" s="242"/>
      <c r="CPJ80" s="242"/>
      <c r="CPK80" s="242"/>
      <c r="CPL80" s="242"/>
      <c r="CPM80" s="242"/>
      <c r="CPN80" s="242"/>
      <c r="CPO80" s="242"/>
      <c r="CPP80" s="242"/>
      <c r="CPQ80" s="242"/>
      <c r="CPR80" s="242"/>
      <c r="CPS80" s="242"/>
      <c r="CPT80" s="242"/>
      <c r="CPU80" s="242"/>
      <c r="CPV80" s="242"/>
      <c r="CPW80" s="242"/>
      <c r="CPX80" s="242"/>
      <c r="CPY80" s="242"/>
      <c r="CPZ80" s="242"/>
      <c r="CQA80" s="242"/>
      <c r="CQB80" s="242"/>
      <c r="CQC80" s="242"/>
      <c r="CQD80" s="242"/>
      <c r="CQE80" s="242"/>
      <c r="CQF80" s="242"/>
      <c r="CQG80" s="242"/>
      <c r="CQH80" s="242"/>
      <c r="CQI80" s="242"/>
      <c r="CQJ80" s="242"/>
      <c r="CQK80" s="242"/>
      <c r="CQL80" s="242"/>
      <c r="CQM80" s="242"/>
      <c r="CQN80" s="242"/>
      <c r="CQO80" s="242"/>
      <c r="CQP80" s="242"/>
      <c r="CQQ80" s="242"/>
      <c r="CQR80" s="242"/>
      <c r="CQS80" s="242"/>
      <c r="CQT80" s="242"/>
      <c r="CQU80" s="242"/>
      <c r="CQV80" s="242"/>
      <c r="CQW80" s="242"/>
      <c r="CQX80" s="242"/>
      <c r="CQY80" s="242"/>
      <c r="CQZ80" s="242"/>
      <c r="CRA80" s="242"/>
      <c r="CRB80" s="242"/>
      <c r="CRC80" s="242"/>
      <c r="CRD80" s="242"/>
      <c r="CRE80" s="242"/>
      <c r="CRF80" s="242"/>
      <c r="CRG80" s="242"/>
      <c r="CRH80" s="242"/>
      <c r="CRI80" s="242"/>
      <c r="CRJ80" s="242"/>
      <c r="CRK80" s="242"/>
      <c r="CRL80" s="242"/>
      <c r="CRM80" s="242"/>
      <c r="CRN80" s="242"/>
      <c r="CRO80" s="242"/>
      <c r="CRP80" s="242"/>
      <c r="CRQ80" s="242"/>
      <c r="CRR80" s="242"/>
      <c r="CRS80" s="242"/>
      <c r="CRT80" s="242"/>
      <c r="CRU80" s="242"/>
      <c r="CRV80" s="242"/>
      <c r="CRW80" s="242"/>
      <c r="CRX80" s="242"/>
      <c r="CRY80" s="242"/>
      <c r="CRZ80" s="242"/>
      <c r="CSA80" s="242"/>
      <c r="CSB80" s="242"/>
      <c r="CSC80" s="242"/>
      <c r="CSD80" s="242"/>
      <c r="CSE80" s="242"/>
      <c r="CSF80" s="242"/>
      <c r="CSG80" s="242"/>
      <c r="CSH80" s="242"/>
      <c r="CSI80" s="242"/>
      <c r="CSJ80" s="242"/>
      <c r="CSK80" s="242"/>
      <c r="CSL80" s="242"/>
      <c r="CSM80" s="242"/>
      <c r="CSN80" s="242"/>
      <c r="CSO80" s="242"/>
      <c r="CSP80" s="242"/>
      <c r="CSQ80" s="242"/>
      <c r="CSR80" s="242"/>
      <c r="CSS80" s="242"/>
      <c r="CST80" s="242"/>
      <c r="CSU80" s="242"/>
      <c r="CSV80" s="242"/>
      <c r="CSW80" s="242"/>
      <c r="CSX80" s="242"/>
      <c r="CSY80" s="242"/>
      <c r="CSZ80" s="242"/>
      <c r="CTA80" s="242"/>
      <c r="CTB80" s="242"/>
      <c r="CTC80" s="242"/>
      <c r="CTD80" s="242"/>
      <c r="CTE80" s="242"/>
      <c r="CTF80" s="242"/>
      <c r="CTG80" s="242"/>
      <c r="CTH80" s="242"/>
      <c r="CTI80" s="242"/>
      <c r="CTJ80" s="242"/>
      <c r="CTK80" s="242"/>
      <c r="CTL80" s="242"/>
      <c r="CTM80" s="242"/>
      <c r="CTN80" s="242"/>
      <c r="CTO80" s="242"/>
      <c r="CTP80" s="242"/>
      <c r="CTQ80" s="242"/>
      <c r="CTR80" s="242"/>
      <c r="CTS80" s="242"/>
      <c r="CTT80" s="242"/>
      <c r="CTU80" s="242"/>
      <c r="CTV80" s="242"/>
      <c r="CTW80" s="242"/>
      <c r="CTX80" s="242"/>
      <c r="CTY80" s="242"/>
      <c r="CTZ80" s="242"/>
      <c r="CUA80" s="242"/>
      <c r="CUB80" s="242"/>
      <c r="CUC80" s="242"/>
      <c r="CUD80" s="242"/>
      <c r="CUE80" s="242"/>
      <c r="CUF80" s="242"/>
      <c r="CUG80" s="242"/>
      <c r="CUH80" s="242"/>
      <c r="CUI80" s="242"/>
      <c r="CUJ80" s="242"/>
      <c r="CUK80" s="242"/>
      <c r="CUL80" s="242"/>
      <c r="CUM80" s="242"/>
      <c r="CUN80" s="242"/>
      <c r="CUO80" s="242"/>
      <c r="CUP80" s="242"/>
      <c r="CUQ80" s="242"/>
      <c r="CUR80" s="242"/>
      <c r="CUS80" s="242"/>
      <c r="CUT80" s="242"/>
      <c r="CUU80" s="242"/>
      <c r="CUV80" s="242"/>
      <c r="CUW80" s="242"/>
      <c r="CUX80" s="242"/>
      <c r="CUY80" s="242"/>
      <c r="CUZ80" s="242"/>
      <c r="CVA80" s="242"/>
      <c r="CVB80" s="242"/>
      <c r="CVC80" s="242"/>
      <c r="CVD80" s="242"/>
      <c r="CVE80" s="242"/>
      <c r="CVF80" s="242"/>
      <c r="CVG80" s="242"/>
      <c r="CVH80" s="242"/>
      <c r="CVI80" s="242"/>
      <c r="CVJ80" s="242"/>
      <c r="CVK80" s="242"/>
      <c r="CVL80" s="242"/>
      <c r="CVM80" s="242"/>
      <c r="CVN80" s="242"/>
      <c r="CVO80" s="242"/>
      <c r="CVP80" s="242"/>
      <c r="CVQ80" s="242"/>
      <c r="CVR80" s="242"/>
      <c r="CVS80" s="242"/>
      <c r="CVT80" s="242"/>
      <c r="CVU80" s="242"/>
      <c r="CVV80" s="242"/>
      <c r="CVW80" s="242"/>
      <c r="CVX80" s="242"/>
      <c r="CVY80" s="242"/>
      <c r="CVZ80" s="242"/>
      <c r="CWA80" s="242"/>
      <c r="CWB80" s="242"/>
      <c r="CWC80" s="242"/>
      <c r="CWD80" s="242"/>
      <c r="CWE80" s="242"/>
      <c r="CWF80" s="242"/>
      <c r="CWG80" s="242"/>
      <c r="CWH80" s="242"/>
      <c r="CWI80" s="242"/>
      <c r="CWJ80" s="242"/>
      <c r="CWK80" s="242"/>
      <c r="CWL80" s="242"/>
      <c r="CWM80" s="242"/>
      <c r="CWN80" s="242"/>
      <c r="CWO80" s="242"/>
      <c r="CWP80" s="242"/>
      <c r="CWQ80" s="242"/>
      <c r="CWR80" s="242"/>
      <c r="CWS80" s="242"/>
      <c r="CWT80" s="242"/>
      <c r="CWU80" s="242"/>
      <c r="CWV80" s="242"/>
      <c r="CWW80" s="242"/>
      <c r="CWX80" s="242"/>
      <c r="CWY80" s="242"/>
      <c r="CWZ80" s="242"/>
      <c r="CXA80" s="242"/>
      <c r="CXB80" s="242"/>
      <c r="CXC80" s="242"/>
      <c r="CXD80" s="242"/>
      <c r="CXE80" s="242"/>
      <c r="CXF80" s="242"/>
      <c r="CXG80" s="242"/>
      <c r="CXH80" s="242"/>
      <c r="CXI80" s="242"/>
      <c r="CXJ80" s="242"/>
      <c r="CXK80" s="242"/>
      <c r="CXL80" s="242"/>
      <c r="CXM80" s="242"/>
      <c r="CXN80" s="242"/>
      <c r="CXO80" s="242"/>
      <c r="CXP80" s="242"/>
      <c r="CXQ80" s="242"/>
      <c r="CXR80" s="242"/>
      <c r="CXS80" s="242"/>
      <c r="CXT80" s="242"/>
      <c r="CXU80" s="242"/>
      <c r="CXV80" s="242"/>
      <c r="CXW80" s="242"/>
      <c r="CXX80" s="242"/>
      <c r="CXY80" s="242"/>
      <c r="CXZ80" s="242"/>
      <c r="CYA80" s="242"/>
      <c r="CYB80" s="242"/>
      <c r="CYC80" s="242"/>
      <c r="CYD80" s="242"/>
      <c r="CYE80" s="242"/>
      <c r="CYF80" s="242"/>
      <c r="CYG80" s="242"/>
      <c r="CYH80" s="242"/>
      <c r="CYI80" s="242"/>
      <c r="CYJ80" s="242"/>
      <c r="CYK80" s="242"/>
      <c r="CYL80" s="242"/>
      <c r="CYM80" s="242"/>
      <c r="CYN80" s="242"/>
      <c r="CYO80" s="242"/>
      <c r="CYP80" s="242"/>
      <c r="CYQ80" s="242"/>
      <c r="CYR80" s="242"/>
      <c r="CYS80" s="242"/>
      <c r="CYT80" s="242"/>
      <c r="CYU80" s="242"/>
      <c r="CYV80" s="242"/>
      <c r="CYW80" s="242"/>
      <c r="CYX80" s="242"/>
      <c r="CYY80" s="242"/>
      <c r="CYZ80" s="242"/>
      <c r="CZA80" s="242"/>
      <c r="CZB80" s="242"/>
      <c r="CZC80" s="242"/>
      <c r="CZD80" s="242"/>
      <c r="CZE80" s="242"/>
      <c r="CZF80" s="242"/>
      <c r="CZG80" s="242"/>
      <c r="CZH80" s="242"/>
      <c r="CZI80" s="242"/>
      <c r="CZJ80" s="242"/>
      <c r="CZK80" s="242"/>
      <c r="CZL80" s="242"/>
      <c r="CZM80" s="242"/>
      <c r="CZN80" s="242"/>
      <c r="CZO80" s="242"/>
      <c r="CZP80" s="242"/>
      <c r="CZQ80" s="242"/>
      <c r="CZR80" s="242"/>
      <c r="CZS80" s="242"/>
      <c r="CZT80" s="242"/>
      <c r="CZU80" s="242"/>
      <c r="CZV80" s="242"/>
      <c r="CZW80" s="242"/>
      <c r="CZX80" s="242"/>
      <c r="CZY80" s="242"/>
      <c r="CZZ80" s="242"/>
      <c r="DAA80" s="242"/>
      <c r="DAB80" s="242"/>
      <c r="DAC80" s="242"/>
      <c r="DAD80" s="242"/>
      <c r="DAE80" s="242"/>
      <c r="DAF80" s="242"/>
      <c r="DAG80" s="242"/>
      <c r="DAH80" s="242"/>
      <c r="DAI80" s="242"/>
      <c r="DAJ80" s="242"/>
      <c r="DAK80" s="242"/>
      <c r="DAL80" s="242"/>
      <c r="DAM80" s="242"/>
      <c r="DAN80" s="242"/>
      <c r="DAO80" s="242"/>
      <c r="DAP80" s="242"/>
      <c r="DAQ80" s="242"/>
      <c r="DAR80" s="242"/>
      <c r="DAS80" s="242"/>
      <c r="DAT80" s="242"/>
      <c r="DAU80" s="242"/>
      <c r="DAV80" s="242"/>
      <c r="DAW80" s="242"/>
      <c r="DAX80" s="242"/>
      <c r="DAY80" s="242"/>
      <c r="DAZ80" s="242"/>
      <c r="DBA80" s="242"/>
      <c r="DBB80" s="242"/>
      <c r="DBC80" s="242"/>
      <c r="DBD80" s="242"/>
      <c r="DBE80" s="242"/>
      <c r="DBF80" s="242"/>
      <c r="DBG80" s="242"/>
      <c r="DBH80" s="242"/>
      <c r="DBI80" s="242"/>
      <c r="DBJ80" s="242"/>
      <c r="DBK80" s="242"/>
      <c r="DBL80" s="242"/>
      <c r="DBM80" s="242"/>
      <c r="DBN80" s="242"/>
      <c r="DBO80" s="242"/>
      <c r="DBP80" s="242"/>
      <c r="DBQ80" s="242"/>
      <c r="DBR80" s="242"/>
      <c r="DBS80" s="242"/>
      <c r="DBT80" s="242"/>
      <c r="DBU80" s="242"/>
      <c r="DBV80" s="242"/>
      <c r="DBW80" s="242"/>
      <c r="DBX80" s="242"/>
      <c r="DBY80" s="242"/>
      <c r="DBZ80" s="242"/>
      <c r="DCA80" s="242"/>
      <c r="DCB80" s="242"/>
      <c r="DCC80" s="242"/>
      <c r="DCD80" s="242"/>
      <c r="DCE80" s="242"/>
      <c r="DCF80" s="242"/>
      <c r="DCG80" s="242"/>
      <c r="DCH80" s="242"/>
      <c r="DCI80" s="242"/>
      <c r="DCJ80" s="242"/>
      <c r="DCK80" s="242"/>
      <c r="DCL80" s="242"/>
      <c r="DCM80" s="242"/>
      <c r="DCN80" s="242"/>
      <c r="DCO80" s="242"/>
      <c r="DCP80" s="242"/>
      <c r="DCQ80" s="242"/>
      <c r="DCR80" s="242"/>
      <c r="DCS80" s="242"/>
      <c r="DCT80" s="242"/>
      <c r="DCU80" s="242"/>
      <c r="DCV80" s="242"/>
      <c r="DCW80" s="242"/>
      <c r="DCX80" s="242"/>
      <c r="DCY80" s="242"/>
      <c r="DCZ80" s="242"/>
      <c r="DDA80" s="242"/>
      <c r="DDB80" s="242"/>
      <c r="DDC80" s="242"/>
      <c r="DDD80" s="242"/>
      <c r="DDE80" s="242"/>
      <c r="DDF80" s="242"/>
      <c r="DDG80" s="242"/>
      <c r="DDH80" s="242"/>
      <c r="DDI80" s="242"/>
      <c r="DDJ80" s="242"/>
      <c r="DDK80" s="242"/>
      <c r="DDL80" s="242"/>
      <c r="DDM80" s="242"/>
      <c r="DDN80" s="242"/>
      <c r="DDO80" s="242"/>
      <c r="DDP80" s="242"/>
      <c r="DDQ80" s="242"/>
      <c r="DDR80" s="242"/>
      <c r="DDS80" s="242"/>
      <c r="DDT80" s="242"/>
      <c r="DDU80" s="242"/>
      <c r="DDV80" s="242"/>
      <c r="DDW80" s="242"/>
      <c r="DDX80" s="242"/>
      <c r="DDY80" s="242"/>
      <c r="DDZ80" s="242"/>
      <c r="DEA80" s="242"/>
      <c r="DEB80" s="242"/>
      <c r="DEC80" s="242"/>
      <c r="DED80" s="242"/>
      <c r="DEE80" s="242"/>
      <c r="DEF80" s="242"/>
      <c r="DEG80" s="242"/>
      <c r="DEH80" s="242"/>
      <c r="DEI80" s="242"/>
      <c r="DEJ80" s="242"/>
      <c r="DEK80" s="242"/>
      <c r="DEL80" s="242"/>
      <c r="DEM80" s="242"/>
      <c r="DEN80" s="242"/>
      <c r="DEO80" s="242"/>
      <c r="DEP80" s="242"/>
      <c r="DEQ80" s="242"/>
      <c r="DER80" s="242"/>
      <c r="DES80" s="242"/>
      <c r="DET80" s="242"/>
      <c r="DEU80" s="242"/>
      <c r="DEV80" s="242"/>
      <c r="DEW80" s="242"/>
      <c r="DEX80" s="242"/>
      <c r="DEY80" s="242"/>
      <c r="DEZ80" s="242"/>
      <c r="DFA80" s="242"/>
      <c r="DFB80" s="242"/>
      <c r="DFC80" s="242"/>
      <c r="DFD80" s="242"/>
      <c r="DFE80" s="242"/>
      <c r="DFF80" s="242"/>
      <c r="DFG80" s="242"/>
      <c r="DFH80" s="242"/>
      <c r="DFI80" s="242"/>
      <c r="DFJ80" s="242"/>
      <c r="DFK80" s="242"/>
      <c r="DFL80" s="242"/>
      <c r="DFM80" s="242"/>
      <c r="DFN80" s="242"/>
      <c r="DFO80" s="242"/>
      <c r="DFP80" s="242"/>
      <c r="DFQ80" s="242"/>
      <c r="DFR80" s="242"/>
      <c r="DFS80" s="242"/>
      <c r="DFT80" s="242"/>
      <c r="DFU80" s="242"/>
      <c r="DFV80" s="242"/>
      <c r="DFW80" s="242"/>
      <c r="DFX80" s="242"/>
      <c r="DFY80" s="242"/>
      <c r="DFZ80" s="242"/>
      <c r="DGA80" s="242"/>
      <c r="DGB80" s="242"/>
      <c r="DGC80" s="242"/>
      <c r="DGD80" s="242"/>
      <c r="DGE80" s="242"/>
      <c r="DGF80" s="242"/>
      <c r="DGG80" s="242"/>
      <c r="DGH80" s="242"/>
      <c r="DGI80" s="242"/>
      <c r="DGJ80" s="242"/>
      <c r="DGK80" s="242"/>
      <c r="DGL80" s="242"/>
      <c r="DGM80" s="242"/>
      <c r="DGN80" s="242"/>
      <c r="DGO80" s="242"/>
      <c r="DGP80" s="242"/>
      <c r="DGQ80" s="242"/>
      <c r="DGR80" s="242"/>
      <c r="DGS80" s="242"/>
      <c r="DGT80" s="242"/>
      <c r="DGU80" s="242"/>
      <c r="DGV80" s="242"/>
      <c r="DGW80" s="242"/>
      <c r="DGX80" s="242"/>
      <c r="DGY80" s="242"/>
      <c r="DGZ80" s="242"/>
      <c r="DHA80" s="242"/>
      <c r="DHB80" s="242"/>
      <c r="DHC80" s="242"/>
      <c r="DHD80" s="242"/>
      <c r="DHE80" s="242"/>
      <c r="DHF80" s="242"/>
      <c r="DHG80" s="242"/>
      <c r="DHH80" s="242"/>
      <c r="DHI80" s="242"/>
      <c r="DHJ80" s="242"/>
      <c r="DHK80" s="242"/>
      <c r="DHL80" s="242"/>
      <c r="DHM80" s="242"/>
      <c r="DHN80" s="242"/>
      <c r="DHO80" s="242"/>
      <c r="DHP80" s="242"/>
      <c r="DHQ80" s="242"/>
      <c r="DHR80" s="242"/>
      <c r="DHS80" s="242"/>
      <c r="DHT80" s="242"/>
      <c r="DHU80" s="242"/>
      <c r="DHV80" s="242"/>
      <c r="DHW80" s="242"/>
      <c r="DHX80" s="242"/>
      <c r="DHY80" s="242"/>
      <c r="DHZ80" s="242"/>
      <c r="DIA80" s="242"/>
      <c r="DIB80" s="242"/>
      <c r="DIC80" s="242"/>
      <c r="DID80" s="242"/>
      <c r="DIE80" s="242"/>
      <c r="DIF80" s="242"/>
      <c r="DIG80" s="242"/>
      <c r="DIH80" s="242"/>
      <c r="DII80" s="242"/>
      <c r="DIJ80" s="242"/>
      <c r="DIK80" s="242"/>
      <c r="DIL80" s="242"/>
      <c r="DIM80" s="242"/>
      <c r="DIN80" s="242"/>
      <c r="DIO80" s="242"/>
      <c r="DIP80" s="242"/>
      <c r="DIQ80" s="242"/>
      <c r="DIR80" s="242"/>
      <c r="DIS80" s="242"/>
      <c r="DIT80" s="242"/>
      <c r="DIU80" s="242"/>
      <c r="DIV80" s="242"/>
      <c r="DIW80" s="242"/>
      <c r="DIX80" s="242"/>
      <c r="DIY80" s="242"/>
      <c r="DIZ80" s="242"/>
      <c r="DJA80" s="242"/>
      <c r="DJB80" s="242"/>
      <c r="DJC80" s="242"/>
      <c r="DJD80" s="242"/>
      <c r="DJE80" s="242"/>
      <c r="DJF80" s="242"/>
      <c r="DJG80" s="242"/>
      <c r="DJH80" s="242"/>
      <c r="DJI80" s="242"/>
      <c r="DJJ80" s="242"/>
      <c r="DJK80" s="242"/>
      <c r="DJL80" s="242"/>
      <c r="DJM80" s="242"/>
      <c r="DJN80" s="242"/>
      <c r="DJO80" s="242"/>
      <c r="DJP80" s="242"/>
      <c r="DJQ80" s="242"/>
      <c r="DJR80" s="242"/>
      <c r="DJS80" s="242"/>
      <c r="DJT80" s="242"/>
      <c r="DJU80" s="242"/>
      <c r="DJV80" s="242"/>
      <c r="DJW80" s="242"/>
      <c r="DJX80" s="242"/>
      <c r="DJY80" s="242"/>
      <c r="DJZ80" s="242"/>
      <c r="DKA80" s="242"/>
      <c r="DKB80" s="242"/>
      <c r="DKC80" s="242"/>
      <c r="DKD80" s="242"/>
      <c r="DKE80" s="242"/>
      <c r="DKF80" s="242"/>
      <c r="DKG80" s="242"/>
      <c r="DKH80" s="242"/>
      <c r="DKI80" s="242"/>
      <c r="DKJ80" s="242"/>
      <c r="DKK80" s="242"/>
      <c r="DKL80" s="242"/>
      <c r="DKM80" s="242"/>
      <c r="DKN80" s="242"/>
      <c r="DKO80" s="242"/>
      <c r="DKP80" s="242"/>
      <c r="DKQ80" s="242"/>
      <c r="DKR80" s="242"/>
      <c r="DKS80" s="242"/>
      <c r="DKT80" s="242"/>
      <c r="DKU80" s="242"/>
      <c r="DKV80" s="242"/>
      <c r="DKW80" s="242"/>
      <c r="DKX80" s="242"/>
      <c r="DKY80" s="242"/>
      <c r="DKZ80" s="242"/>
      <c r="DLA80" s="242"/>
      <c r="DLB80" s="242"/>
      <c r="DLC80" s="242"/>
      <c r="DLD80" s="242"/>
      <c r="DLE80" s="242"/>
      <c r="DLF80" s="242"/>
      <c r="DLG80" s="242"/>
      <c r="DLH80" s="242"/>
      <c r="DLI80" s="242"/>
      <c r="DLJ80" s="242"/>
      <c r="DLK80" s="242"/>
      <c r="DLL80" s="242"/>
      <c r="DLM80" s="242"/>
      <c r="DLN80" s="242"/>
      <c r="DLO80" s="242"/>
      <c r="DLP80" s="242"/>
      <c r="DLQ80" s="242"/>
      <c r="DLR80" s="242"/>
      <c r="DLS80" s="242"/>
      <c r="DLT80" s="242"/>
      <c r="DLU80" s="242"/>
      <c r="DLV80" s="242"/>
      <c r="DLW80" s="242"/>
      <c r="DLX80" s="242"/>
      <c r="DLY80" s="242"/>
      <c r="DLZ80" s="242"/>
      <c r="DMA80" s="242"/>
      <c r="DMB80" s="242"/>
      <c r="DMC80" s="242"/>
      <c r="DMD80" s="242"/>
      <c r="DME80" s="242"/>
      <c r="DMF80" s="242"/>
      <c r="DMG80" s="242"/>
      <c r="DMH80" s="242"/>
      <c r="DMI80" s="242"/>
      <c r="DMJ80" s="242"/>
      <c r="DMK80" s="242"/>
      <c r="DML80" s="242"/>
      <c r="DMM80" s="242"/>
      <c r="DMN80" s="242"/>
      <c r="DMO80" s="242"/>
      <c r="DMP80" s="242"/>
      <c r="DMQ80" s="242"/>
      <c r="DMR80" s="242"/>
      <c r="DMS80" s="242"/>
      <c r="DMT80" s="242"/>
      <c r="DMU80" s="242"/>
      <c r="DMV80" s="242"/>
      <c r="DMW80" s="242"/>
      <c r="DMX80" s="242"/>
      <c r="DMY80" s="242"/>
      <c r="DMZ80" s="242"/>
      <c r="DNA80" s="242"/>
      <c r="DNB80" s="242"/>
      <c r="DNC80" s="242"/>
      <c r="DND80" s="242"/>
      <c r="DNE80" s="242"/>
      <c r="DNF80" s="242"/>
      <c r="DNG80" s="242"/>
      <c r="DNH80" s="242"/>
      <c r="DNI80" s="242"/>
      <c r="DNJ80" s="242"/>
      <c r="DNK80" s="242"/>
      <c r="DNL80" s="242"/>
      <c r="DNM80" s="242"/>
      <c r="DNN80" s="242"/>
      <c r="DNO80" s="242"/>
      <c r="DNP80" s="242"/>
      <c r="DNQ80" s="242"/>
      <c r="DNR80" s="242"/>
      <c r="DNS80" s="242"/>
      <c r="DNT80" s="242"/>
      <c r="DNU80" s="242"/>
      <c r="DNV80" s="242"/>
      <c r="DNW80" s="242"/>
      <c r="DNX80" s="242"/>
      <c r="DNY80" s="242"/>
      <c r="DNZ80" s="242"/>
      <c r="DOA80" s="242"/>
      <c r="DOB80" s="242"/>
      <c r="DOC80" s="242"/>
      <c r="DOD80" s="242"/>
      <c r="DOE80" s="242"/>
      <c r="DOF80" s="242"/>
      <c r="DOG80" s="242"/>
      <c r="DOH80" s="242"/>
      <c r="DOI80" s="242"/>
      <c r="DOJ80" s="242"/>
      <c r="DOK80" s="242"/>
      <c r="DOL80" s="242"/>
      <c r="DOM80" s="242"/>
      <c r="DON80" s="242"/>
      <c r="DOO80" s="242"/>
      <c r="DOP80" s="242"/>
      <c r="DOQ80" s="242"/>
      <c r="DOR80" s="242"/>
      <c r="DOS80" s="242"/>
      <c r="DOT80" s="242"/>
      <c r="DOU80" s="242"/>
      <c r="DOV80" s="242"/>
      <c r="DOW80" s="242"/>
      <c r="DOX80" s="242"/>
      <c r="DOY80" s="242"/>
      <c r="DOZ80" s="242"/>
      <c r="DPA80" s="242"/>
      <c r="DPB80" s="242"/>
      <c r="DPC80" s="242"/>
      <c r="DPD80" s="242"/>
      <c r="DPE80" s="242"/>
      <c r="DPF80" s="242"/>
      <c r="DPG80" s="242"/>
      <c r="DPH80" s="242"/>
      <c r="DPI80" s="242"/>
      <c r="DPJ80" s="242"/>
      <c r="DPK80" s="242"/>
      <c r="DPL80" s="242"/>
      <c r="DPM80" s="242"/>
      <c r="DPN80" s="242"/>
      <c r="DPO80" s="242"/>
      <c r="DPP80" s="242"/>
      <c r="DPQ80" s="242"/>
      <c r="DPR80" s="242"/>
      <c r="DPS80" s="242"/>
      <c r="DPT80" s="242"/>
      <c r="DPU80" s="242"/>
      <c r="DPV80" s="242"/>
      <c r="DPW80" s="242"/>
      <c r="DPX80" s="242"/>
      <c r="DPY80" s="242"/>
      <c r="DPZ80" s="242"/>
      <c r="DQA80" s="242"/>
      <c r="DQB80" s="242"/>
      <c r="DQC80" s="242"/>
      <c r="DQD80" s="242"/>
      <c r="DQE80" s="242"/>
      <c r="DQF80" s="242"/>
      <c r="DQG80" s="242"/>
      <c r="DQH80" s="242"/>
      <c r="DQI80" s="242"/>
      <c r="DQJ80" s="242"/>
      <c r="DQK80" s="242"/>
      <c r="DQL80" s="242"/>
      <c r="DQM80" s="242"/>
      <c r="DQN80" s="242"/>
      <c r="DQO80" s="242"/>
      <c r="DQP80" s="242"/>
      <c r="DQQ80" s="242"/>
      <c r="DQR80" s="242"/>
      <c r="DQS80" s="242"/>
      <c r="DQT80" s="242"/>
      <c r="DQU80" s="242"/>
      <c r="DQV80" s="242"/>
      <c r="DQW80" s="242"/>
      <c r="DQX80" s="242"/>
      <c r="DQY80" s="242"/>
      <c r="DQZ80" s="242"/>
      <c r="DRA80" s="242"/>
      <c r="DRB80" s="242"/>
      <c r="DRC80" s="242"/>
      <c r="DRD80" s="242"/>
      <c r="DRE80" s="242"/>
      <c r="DRF80" s="242"/>
      <c r="DRG80" s="242"/>
      <c r="DRH80" s="242"/>
      <c r="DRI80" s="242"/>
      <c r="DRJ80" s="242"/>
      <c r="DRK80" s="242"/>
      <c r="DRL80" s="242"/>
      <c r="DRM80" s="242"/>
      <c r="DRN80" s="242"/>
      <c r="DRO80" s="242"/>
      <c r="DRP80" s="242"/>
      <c r="DRQ80" s="242"/>
      <c r="DRR80" s="242"/>
      <c r="DRS80" s="242"/>
      <c r="DRT80" s="242"/>
      <c r="DRU80" s="242"/>
      <c r="DRV80" s="242"/>
      <c r="DRW80" s="242"/>
      <c r="DRX80" s="242"/>
      <c r="DRY80" s="242"/>
      <c r="DRZ80" s="242"/>
      <c r="DSA80" s="242"/>
      <c r="DSB80" s="242"/>
      <c r="DSC80" s="242"/>
      <c r="DSD80" s="242"/>
      <c r="DSE80" s="242"/>
      <c r="DSF80" s="242"/>
      <c r="DSG80" s="242"/>
      <c r="DSH80" s="242"/>
      <c r="DSI80" s="242"/>
      <c r="DSJ80" s="242"/>
      <c r="DSK80" s="242"/>
      <c r="DSL80" s="242"/>
      <c r="DSM80" s="242"/>
      <c r="DSN80" s="242"/>
      <c r="DSO80" s="242"/>
      <c r="DSP80" s="242"/>
      <c r="DSQ80" s="242"/>
      <c r="DSR80" s="242"/>
      <c r="DSS80" s="242"/>
      <c r="DST80" s="242"/>
      <c r="DSU80" s="242"/>
      <c r="DSV80" s="242"/>
      <c r="DSW80" s="242"/>
      <c r="DSX80" s="242"/>
      <c r="DSY80" s="242"/>
      <c r="DSZ80" s="242"/>
      <c r="DTA80" s="242"/>
      <c r="DTB80" s="242"/>
      <c r="DTC80" s="242"/>
      <c r="DTD80" s="242"/>
      <c r="DTE80" s="242"/>
      <c r="DTF80" s="242"/>
      <c r="DTG80" s="242"/>
      <c r="DTH80" s="242"/>
      <c r="DTI80" s="242"/>
      <c r="DTJ80" s="242"/>
      <c r="DTK80" s="242"/>
      <c r="DTL80" s="242"/>
      <c r="DTM80" s="242"/>
      <c r="DTN80" s="242"/>
      <c r="DTO80" s="242"/>
      <c r="DTP80" s="242"/>
      <c r="DTQ80" s="242"/>
      <c r="DTR80" s="242"/>
      <c r="DTS80" s="242"/>
      <c r="DTT80" s="242"/>
      <c r="DTU80" s="242"/>
      <c r="DTV80" s="242"/>
      <c r="DTW80" s="242"/>
      <c r="DTX80" s="242"/>
      <c r="DTY80" s="242"/>
      <c r="DTZ80" s="242"/>
      <c r="DUA80" s="242"/>
      <c r="DUB80" s="242"/>
      <c r="DUC80" s="242"/>
      <c r="DUD80" s="242"/>
      <c r="DUE80" s="242"/>
      <c r="DUF80" s="242"/>
      <c r="DUG80" s="242"/>
      <c r="DUH80" s="242"/>
      <c r="DUI80" s="242"/>
      <c r="DUJ80" s="242"/>
      <c r="DUK80" s="242"/>
      <c r="DUL80" s="242"/>
      <c r="DUM80" s="242"/>
      <c r="DUN80" s="242"/>
      <c r="DUO80" s="242"/>
      <c r="DUP80" s="242"/>
      <c r="DUQ80" s="242"/>
      <c r="DUR80" s="242"/>
      <c r="DUS80" s="242"/>
      <c r="DUT80" s="242"/>
      <c r="DUU80" s="242"/>
      <c r="DUV80" s="242"/>
      <c r="DUW80" s="242"/>
      <c r="DUX80" s="242"/>
      <c r="DUY80" s="242"/>
      <c r="DUZ80" s="242"/>
      <c r="DVA80" s="242"/>
      <c r="DVB80" s="242"/>
      <c r="DVC80" s="242"/>
      <c r="DVD80" s="242"/>
      <c r="DVE80" s="242"/>
      <c r="DVF80" s="242"/>
      <c r="DVG80" s="242"/>
      <c r="DVH80" s="242"/>
      <c r="DVI80" s="242"/>
      <c r="DVJ80" s="242"/>
      <c r="DVK80" s="242"/>
      <c r="DVL80" s="242"/>
      <c r="DVM80" s="242"/>
      <c r="DVN80" s="242"/>
      <c r="DVO80" s="242"/>
      <c r="DVP80" s="242"/>
      <c r="DVQ80" s="242"/>
      <c r="DVR80" s="242"/>
      <c r="DVS80" s="242"/>
      <c r="DVT80" s="242"/>
      <c r="DVU80" s="242"/>
      <c r="DVV80" s="242"/>
      <c r="DVW80" s="242"/>
      <c r="DVX80" s="242"/>
      <c r="DVY80" s="242"/>
      <c r="DVZ80" s="242"/>
      <c r="DWA80" s="242"/>
      <c r="DWB80" s="242"/>
      <c r="DWC80" s="242"/>
      <c r="DWD80" s="242"/>
      <c r="DWE80" s="242"/>
      <c r="DWF80" s="242"/>
      <c r="DWG80" s="242"/>
      <c r="DWH80" s="242"/>
      <c r="DWI80" s="242"/>
      <c r="DWJ80" s="242"/>
      <c r="DWK80" s="242"/>
      <c r="DWL80" s="242"/>
      <c r="DWM80" s="242"/>
      <c r="DWN80" s="242"/>
      <c r="DWO80" s="242"/>
      <c r="DWP80" s="242"/>
      <c r="DWQ80" s="242"/>
      <c r="DWR80" s="242"/>
      <c r="DWS80" s="242"/>
      <c r="DWT80" s="242"/>
      <c r="DWU80" s="242"/>
      <c r="DWV80" s="242"/>
      <c r="DWW80" s="242"/>
      <c r="DWX80" s="242"/>
      <c r="DWY80" s="242"/>
      <c r="DWZ80" s="242"/>
      <c r="DXA80" s="242"/>
      <c r="DXB80" s="242"/>
      <c r="DXC80" s="242"/>
      <c r="DXD80" s="242"/>
      <c r="DXE80" s="242"/>
      <c r="DXF80" s="242"/>
      <c r="DXG80" s="242"/>
      <c r="DXH80" s="242"/>
      <c r="DXI80" s="242"/>
      <c r="DXJ80" s="242"/>
      <c r="DXK80" s="242"/>
      <c r="DXL80" s="242"/>
      <c r="DXM80" s="242"/>
      <c r="DXN80" s="242"/>
      <c r="DXO80" s="242"/>
      <c r="DXP80" s="242"/>
      <c r="DXQ80" s="242"/>
      <c r="DXR80" s="242"/>
      <c r="DXS80" s="242"/>
      <c r="DXT80" s="242"/>
      <c r="DXU80" s="242"/>
      <c r="DXV80" s="242"/>
      <c r="DXW80" s="242"/>
      <c r="DXX80" s="242"/>
      <c r="DXY80" s="242"/>
      <c r="DXZ80" s="242"/>
      <c r="DYA80" s="242"/>
      <c r="DYB80" s="242"/>
      <c r="DYC80" s="242"/>
      <c r="DYD80" s="242"/>
      <c r="DYE80" s="242"/>
      <c r="DYF80" s="242"/>
      <c r="DYG80" s="242"/>
      <c r="DYH80" s="242"/>
      <c r="DYI80" s="242"/>
      <c r="DYJ80" s="242"/>
      <c r="DYK80" s="242"/>
      <c r="DYL80" s="242"/>
      <c r="DYM80" s="242"/>
      <c r="DYN80" s="242"/>
      <c r="DYO80" s="242"/>
      <c r="DYP80" s="242"/>
      <c r="DYQ80" s="242"/>
      <c r="DYR80" s="242"/>
      <c r="DYS80" s="242"/>
      <c r="DYT80" s="242"/>
      <c r="DYU80" s="242"/>
      <c r="DYV80" s="242"/>
      <c r="DYW80" s="242"/>
      <c r="DYX80" s="242"/>
      <c r="DYY80" s="242"/>
      <c r="DYZ80" s="242"/>
      <c r="DZA80" s="242"/>
      <c r="DZB80" s="242"/>
      <c r="DZC80" s="242"/>
      <c r="DZD80" s="242"/>
      <c r="DZE80" s="242"/>
      <c r="DZF80" s="242"/>
      <c r="DZG80" s="242"/>
      <c r="DZH80" s="242"/>
      <c r="DZI80" s="242"/>
      <c r="DZJ80" s="242"/>
      <c r="DZK80" s="242"/>
      <c r="DZL80" s="242"/>
      <c r="DZM80" s="242"/>
      <c r="DZN80" s="242"/>
      <c r="DZO80" s="242"/>
      <c r="DZP80" s="242"/>
      <c r="DZQ80" s="242"/>
      <c r="DZR80" s="242"/>
      <c r="DZS80" s="242"/>
      <c r="DZT80" s="242"/>
      <c r="DZU80" s="242"/>
      <c r="DZV80" s="242"/>
      <c r="DZW80" s="242"/>
      <c r="DZX80" s="242"/>
      <c r="DZY80" s="242"/>
      <c r="DZZ80" s="242"/>
      <c r="EAA80" s="242"/>
      <c r="EAB80" s="242"/>
      <c r="EAC80" s="242"/>
      <c r="EAD80" s="242"/>
      <c r="EAE80" s="242"/>
      <c r="EAF80" s="242"/>
      <c r="EAG80" s="242"/>
      <c r="EAH80" s="242"/>
      <c r="EAI80" s="242"/>
      <c r="EAJ80" s="242"/>
      <c r="EAK80" s="242"/>
      <c r="EAL80" s="242"/>
      <c r="EAM80" s="242"/>
      <c r="EAN80" s="242"/>
      <c r="EAO80" s="242"/>
      <c r="EAP80" s="242"/>
      <c r="EAQ80" s="242"/>
      <c r="EAR80" s="242"/>
      <c r="EAS80" s="242"/>
      <c r="EAT80" s="242"/>
      <c r="EAU80" s="242"/>
      <c r="EAV80" s="242"/>
      <c r="EAW80" s="242"/>
      <c r="EAX80" s="242"/>
      <c r="EAY80" s="242"/>
      <c r="EAZ80" s="242"/>
      <c r="EBA80" s="242"/>
      <c r="EBB80" s="242"/>
      <c r="EBC80" s="242"/>
      <c r="EBD80" s="242"/>
      <c r="EBE80" s="242"/>
      <c r="EBF80" s="242"/>
      <c r="EBG80" s="242"/>
      <c r="EBH80" s="242"/>
      <c r="EBI80" s="242"/>
      <c r="EBJ80" s="242"/>
      <c r="EBK80" s="242"/>
      <c r="EBL80" s="242"/>
      <c r="EBM80" s="242"/>
      <c r="EBN80" s="242"/>
      <c r="EBO80" s="242"/>
      <c r="EBP80" s="242"/>
      <c r="EBQ80" s="242"/>
      <c r="EBR80" s="242"/>
      <c r="EBS80" s="242"/>
      <c r="EBT80" s="242"/>
      <c r="EBU80" s="242"/>
      <c r="EBV80" s="242"/>
      <c r="EBW80" s="242"/>
      <c r="EBX80" s="242"/>
      <c r="EBY80" s="242"/>
      <c r="EBZ80" s="242"/>
      <c r="ECA80" s="242"/>
      <c r="ECB80" s="242"/>
      <c r="ECC80" s="242"/>
      <c r="ECD80" s="242"/>
      <c r="ECE80" s="242"/>
      <c r="ECF80" s="242"/>
      <c r="ECG80" s="242"/>
      <c r="ECH80" s="242"/>
      <c r="ECI80" s="242"/>
      <c r="ECJ80" s="242"/>
      <c r="ECK80" s="242"/>
      <c r="ECL80" s="242"/>
      <c r="ECM80" s="242"/>
      <c r="ECN80" s="242"/>
      <c r="ECO80" s="242"/>
      <c r="ECP80" s="242"/>
      <c r="ECQ80" s="242"/>
      <c r="ECR80" s="242"/>
      <c r="ECS80" s="242"/>
      <c r="ECT80" s="242"/>
      <c r="ECU80" s="242"/>
      <c r="ECV80" s="242"/>
      <c r="ECW80" s="242"/>
      <c r="ECX80" s="242"/>
      <c r="ECY80" s="242"/>
      <c r="ECZ80" s="242"/>
      <c r="EDA80" s="242"/>
      <c r="EDB80" s="242"/>
      <c r="EDC80" s="242"/>
      <c r="EDD80" s="242"/>
      <c r="EDE80" s="242"/>
      <c r="EDF80" s="242"/>
      <c r="EDG80" s="242"/>
      <c r="EDH80" s="242"/>
      <c r="EDI80" s="242"/>
      <c r="EDJ80" s="242"/>
      <c r="EDK80" s="242"/>
      <c r="EDL80" s="242"/>
      <c r="EDM80" s="242"/>
      <c r="EDN80" s="242"/>
      <c r="EDO80" s="242"/>
      <c r="EDP80" s="242"/>
      <c r="EDQ80" s="242"/>
      <c r="EDR80" s="242"/>
      <c r="EDS80" s="242"/>
      <c r="EDT80" s="242"/>
      <c r="EDU80" s="242"/>
      <c r="EDV80" s="242"/>
      <c r="EDW80" s="242"/>
      <c r="EDX80" s="242"/>
      <c r="EDY80" s="242"/>
      <c r="EDZ80" s="242"/>
      <c r="EEA80" s="242"/>
      <c r="EEB80" s="242"/>
      <c r="EEC80" s="242"/>
      <c r="EED80" s="242"/>
      <c r="EEE80" s="242"/>
      <c r="EEF80" s="242"/>
      <c r="EEG80" s="242"/>
      <c r="EEH80" s="242"/>
      <c r="EEI80" s="242"/>
      <c r="EEJ80" s="242"/>
      <c r="EEK80" s="242"/>
      <c r="EEL80" s="242"/>
      <c r="EEM80" s="242"/>
      <c r="EEN80" s="242"/>
      <c r="EEO80" s="242"/>
      <c r="EEP80" s="242"/>
      <c r="EEQ80" s="242"/>
      <c r="EER80" s="242"/>
      <c r="EES80" s="242"/>
      <c r="EET80" s="242"/>
      <c r="EEU80" s="242"/>
      <c r="EEV80" s="242"/>
      <c r="EEW80" s="242"/>
      <c r="EEX80" s="242"/>
      <c r="EEY80" s="242"/>
      <c r="EEZ80" s="242"/>
      <c r="EFA80" s="242"/>
      <c r="EFB80" s="242"/>
      <c r="EFC80" s="242"/>
      <c r="EFD80" s="242"/>
      <c r="EFE80" s="242"/>
      <c r="EFF80" s="242"/>
      <c r="EFG80" s="242"/>
      <c r="EFH80" s="242"/>
      <c r="EFI80" s="242"/>
      <c r="EFJ80" s="242"/>
      <c r="EFK80" s="242"/>
      <c r="EFL80" s="242"/>
      <c r="EFM80" s="242"/>
      <c r="EFN80" s="242"/>
      <c r="EFO80" s="242"/>
      <c r="EFP80" s="242"/>
      <c r="EFQ80" s="242"/>
      <c r="EFR80" s="242"/>
      <c r="EFS80" s="242"/>
      <c r="EFT80" s="242"/>
      <c r="EFU80" s="242"/>
      <c r="EFV80" s="242"/>
      <c r="EFW80" s="242"/>
      <c r="EFX80" s="242"/>
      <c r="EFY80" s="242"/>
      <c r="EFZ80" s="242"/>
      <c r="EGA80" s="242"/>
      <c r="EGB80" s="242"/>
      <c r="EGC80" s="242"/>
      <c r="EGD80" s="242"/>
      <c r="EGE80" s="242"/>
      <c r="EGF80" s="242"/>
      <c r="EGG80" s="242"/>
      <c r="EGH80" s="242"/>
      <c r="EGI80" s="242"/>
      <c r="EGJ80" s="242"/>
      <c r="EGK80" s="242"/>
      <c r="EGL80" s="242"/>
      <c r="EGM80" s="242"/>
      <c r="EGN80" s="242"/>
      <c r="EGO80" s="242"/>
      <c r="EGP80" s="242"/>
      <c r="EGQ80" s="242"/>
      <c r="EGR80" s="242"/>
      <c r="EGS80" s="242"/>
      <c r="EGT80" s="242"/>
      <c r="EGU80" s="242"/>
      <c r="EGV80" s="242"/>
      <c r="EGW80" s="242"/>
      <c r="EGX80" s="242"/>
      <c r="EGY80" s="242"/>
      <c r="EGZ80" s="242"/>
      <c r="EHA80" s="242"/>
      <c r="EHB80" s="242"/>
      <c r="EHC80" s="242"/>
      <c r="EHD80" s="242"/>
      <c r="EHE80" s="242"/>
      <c r="EHF80" s="242"/>
      <c r="EHG80" s="242"/>
      <c r="EHH80" s="242"/>
      <c r="EHI80" s="242"/>
      <c r="EHJ80" s="242"/>
      <c r="EHK80" s="242"/>
      <c r="EHL80" s="242"/>
      <c r="EHM80" s="242"/>
      <c r="EHN80" s="242"/>
      <c r="EHO80" s="242"/>
      <c r="EHP80" s="242"/>
      <c r="EHQ80" s="242"/>
      <c r="EHR80" s="242"/>
      <c r="EHS80" s="242"/>
      <c r="EHT80" s="242"/>
      <c r="EHU80" s="242"/>
      <c r="EHV80" s="242"/>
      <c r="EHW80" s="242"/>
      <c r="EHX80" s="242"/>
      <c r="EHY80" s="242"/>
      <c r="EHZ80" s="242"/>
      <c r="EIA80" s="242"/>
      <c r="EIB80" s="242"/>
      <c r="EIC80" s="242"/>
      <c r="EID80" s="242"/>
      <c r="EIE80" s="242"/>
      <c r="EIF80" s="242"/>
      <c r="EIG80" s="242"/>
      <c r="EIH80" s="242"/>
      <c r="EII80" s="242"/>
      <c r="EIJ80" s="242"/>
      <c r="EIK80" s="242"/>
      <c r="EIL80" s="242"/>
      <c r="EIM80" s="242"/>
      <c r="EIN80" s="242"/>
      <c r="EIO80" s="242"/>
      <c r="EIP80" s="242"/>
      <c r="EIQ80" s="242"/>
      <c r="EIR80" s="242"/>
      <c r="EIS80" s="242"/>
      <c r="EIT80" s="242"/>
      <c r="EIU80" s="242"/>
      <c r="EIV80" s="242"/>
      <c r="EIW80" s="242"/>
      <c r="EIX80" s="242"/>
      <c r="EIY80" s="242"/>
      <c r="EIZ80" s="242"/>
      <c r="EJA80" s="242"/>
      <c r="EJB80" s="242"/>
      <c r="EJC80" s="242"/>
      <c r="EJD80" s="242"/>
      <c r="EJE80" s="242"/>
      <c r="EJF80" s="242"/>
      <c r="EJG80" s="242"/>
      <c r="EJH80" s="242"/>
      <c r="EJI80" s="242"/>
      <c r="EJJ80" s="242"/>
      <c r="EJK80" s="242"/>
      <c r="EJL80" s="242"/>
      <c r="EJM80" s="242"/>
      <c r="EJN80" s="242"/>
      <c r="EJO80" s="242"/>
      <c r="EJP80" s="242"/>
      <c r="EJQ80" s="242"/>
      <c r="EJR80" s="242"/>
      <c r="EJS80" s="242"/>
      <c r="EJT80" s="242"/>
      <c r="EJU80" s="242"/>
      <c r="EJV80" s="242"/>
      <c r="EJW80" s="242"/>
      <c r="EJX80" s="242"/>
      <c r="EJY80" s="242"/>
      <c r="EJZ80" s="242"/>
      <c r="EKA80" s="242"/>
      <c r="EKB80" s="242"/>
      <c r="EKC80" s="242"/>
      <c r="EKD80" s="242"/>
      <c r="EKE80" s="242"/>
      <c r="EKF80" s="242"/>
      <c r="EKG80" s="242"/>
      <c r="EKH80" s="242"/>
      <c r="EKI80" s="242"/>
      <c r="EKJ80" s="242"/>
      <c r="EKK80" s="242"/>
      <c r="EKL80" s="242"/>
      <c r="EKM80" s="242"/>
      <c r="EKN80" s="242"/>
      <c r="EKO80" s="242"/>
      <c r="EKP80" s="242"/>
      <c r="EKQ80" s="242"/>
      <c r="EKR80" s="242"/>
      <c r="EKS80" s="242"/>
      <c r="EKT80" s="242"/>
      <c r="EKU80" s="242"/>
      <c r="EKV80" s="242"/>
      <c r="EKW80" s="242"/>
      <c r="EKX80" s="242"/>
      <c r="EKY80" s="242"/>
      <c r="EKZ80" s="242"/>
      <c r="ELA80" s="242"/>
      <c r="ELB80" s="242"/>
      <c r="ELC80" s="242"/>
      <c r="ELD80" s="242"/>
      <c r="ELE80" s="242"/>
      <c r="ELF80" s="242"/>
      <c r="ELG80" s="242"/>
      <c r="ELH80" s="242"/>
      <c r="ELI80" s="242"/>
      <c r="ELJ80" s="242"/>
      <c r="ELK80" s="242"/>
      <c r="ELL80" s="242"/>
      <c r="ELM80" s="242"/>
      <c r="ELN80" s="242"/>
      <c r="ELO80" s="242"/>
      <c r="ELP80" s="242"/>
      <c r="ELQ80" s="242"/>
      <c r="ELR80" s="242"/>
      <c r="ELS80" s="242"/>
      <c r="ELT80" s="242"/>
      <c r="ELU80" s="242"/>
      <c r="ELV80" s="242"/>
      <c r="ELW80" s="242"/>
      <c r="ELX80" s="242"/>
      <c r="ELY80" s="242"/>
      <c r="ELZ80" s="242"/>
      <c r="EMA80" s="242"/>
      <c r="EMB80" s="242"/>
      <c r="EMC80" s="242"/>
      <c r="EMD80" s="242"/>
      <c r="EME80" s="242"/>
      <c r="EMF80" s="242"/>
      <c r="EMG80" s="242"/>
      <c r="EMH80" s="242"/>
      <c r="EMI80" s="242"/>
      <c r="EMJ80" s="242"/>
      <c r="EMK80" s="242"/>
      <c r="EML80" s="242"/>
      <c r="EMM80" s="242"/>
      <c r="EMN80" s="242"/>
      <c r="EMO80" s="242"/>
      <c r="EMP80" s="242"/>
      <c r="EMQ80" s="242"/>
      <c r="EMR80" s="242"/>
      <c r="EMS80" s="242"/>
      <c r="EMT80" s="242"/>
      <c r="EMU80" s="242"/>
      <c r="EMV80" s="242"/>
      <c r="EMW80" s="242"/>
      <c r="EMX80" s="242"/>
      <c r="EMY80" s="242"/>
      <c r="EMZ80" s="242"/>
      <c r="ENA80" s="242"/>
      <c r="ENB80" s="242"/>
      <c r="ENC80" s="242"/>
      <c r="END80" s="242"/>
      <c r="ENE80" s="242"/>
      <c r="ENF80" s="242"/>
      <c r="ENG80" s="242"/>
      <c r="ENH80" s="242"/>
      <c r="ENI80" s="242"/>
      <c r="ENJ80" s="242"/>
      <c r="ENK80" s="242"/>
      <c r="ENL80" s="242"/>
      <c r="ENM80" s="242"/>
      <c r="ENN80" s="242"/>
      <c r="ENO80" s="242"/>
      <c r="ENP80" s="242"/>
      <c r="ENQ80" s="242"/>
      <c r="ENR80" s="242"/>
      <c r="ENS80" s="242"/>
      <c r="ENT80" s="242"/>
      <c r="ENU80" s="242"/>
      <c r="ENV80" s="242"/>
      <c r="ENW80" s="242"/>
      <c r="ENX80" s="242"/>
      <c r="ENY80" s="242"/>
      <c r="ENZ80" s="242"/>
      <c r="EOA80" s="242"/>
      <c r="EOB80" s="242"/>
      <c r="EOC80" s="242"/>
      <c r="EOD80" s="242"/>
      <c r="EOE80" s="242"/>
      <c r="EOF80" s="242"/>
      <c r="EOG80" s="242"/>
      <c r="EOH80" s="242"/>
      <c r="EOI80" s="242"/>
      <c r="EOJ80" s="242"/>
      <c r="EOK80" s="242"/>
      <c r="EOL80" s="242"/>
      <c r="EOM80" s="242"/>
      <c r="EON80" s="242"/>
      <c r="EOO80" s="242"/>
      <c r="EOP80" s="242"/>
      <c r="EOQ80" s="242"/>
      <c r="EOR80" s="242"/>
      <c r="EOS80" s="242"/>
      <c r="EOT80" s="242"/>
      <c r="EOU80" s="242"/>
      <c r="EOV80" s="242"/>
      <c r="EOW80" s="242"/>
      <c r="EOX80" s="242"/>
      <c r="EOY80" s="242"/>
      <c r="EOZ80" s="242"/>
      <c r="EPA80" s="242"/>
      <c r="EPB80" s="242"/>
      <c r="EPC80" s="242"/>
      <c r="EPD80" s="242"/>
      <c r="EPE80" s="242"/>
      <c r="EPF80" s="242"/>
      <c r="EPG80" s="242"/>
      <c r="EPH80" s="242"/>
      <c r="EPI80" s="242"/>
      <c r="EPJ80" s="242"/>
      <c r="EPK80" s="242"/>
      <c r="EPL80" s="242"/>
      <c r="EPM80" s="242"/>
      <c r="EPN80" s="242"/>
      <c r="EPO80" s="242"/>
      <c r="EPP80" s="242"/>
      <c r="EPQ80" s="242"/>
      <c r="EPR80" s="242"/>
      <c r="EPS80" s="242"/>
      <c r="EPT80" s="242"/>
      <c r="EPU80" s="242"/>
      <c r="EPV80" s="242"/>
      <c r="EPW80" s="242"/>
      <c r="EPX80" s="242"/>
      <c r="EPY80" s="242"/>
      <c r="EPZ80" s="242"/>
      <c r="EQA80" s="242"/>
      <c r="EQB80" s="242"/>
      <c r="EQC80" s="242"/>
      <c r="EQD80" s="242"/>
      <c r="EQE80" s="242"/>
      <c r="EQF80" s="242"/>
      <c r="EQG80" s="242"/>
      <c r="EQH80" s="242"/>
      <c r="EQI80" s="242"/>
      <c r="EQJ80" s="242"/>
      <c r="EQK80" s="242"/>
      <c r="EQL80" s="242"/>
      <c r="EQM80" s="242"/>
      <c r="EQN80" s="242"/>
      <c r="EQO80" s="242"/>
      <c r="EQP80" s="242"/>
      <c r="EQQ80" s="242"/>
      <c r="EQR80" s="242"/>
      <c r="EQS80" s="242"/>
      <c r="EQT80" s="242"/>
      <c r="EQU80" s="242"/>
      <c r="EQV80" s="242"/>
      <c r="EQW80" s="242"/>
      <c r="EQX80" s="242"/>
      <c r="EQY80" s="242"/>
      <c r="EQZ80" s="242"/>
      <c r="ERA80" s="242"/>
      <c r="ERB80" s="242"/>
      <c r="ERC80" s="242"/>
      <c r="ERD80" s="242"/>
      <c r="ERE80" s="242"/>
      <c r="ERF80" s="242"/>
      <c r="ERG80" s="242"/>
      <c r="ERH80" s="242"/>
      <c r="ERI80" s="242"/>
      <c r="ERJ80" s="242"/>
      <c r="ERK80" s="242"/>
      <c r="ERL80" s="242"/>
      <c r="ERM80" s="242"/>
      <c r="ERN80" s="242"/>
      <c r="ERO80" s="242"/>
      <c r="ERP80" s="242"/>
      <c r="ERQ80" s="242"/>
      <c r="ERR80" s="242"/>
      <c r="ERS80" s="242"/>
      <c r="ERT80" s="242"/>
      <c r="ERU80" s="242"/>
      <c r="ERV80" s="242"/>
      <c r="ERW80" s="242"/>
      <c r="ERX80" s="242"/>
      <c r="ERY80" s="242"/>
      <c r="ERZ80" s="242"/>
      <c r="ESA80" s="242"/>
      <c r="ESB80" s="242"/>
      <c r="ESC80" s="242"/>
      <c r="ESD80" s="242"/>
      <c r="ESE80" s="242"/>
      <c r="ESF80" s="242"/>
      <c r="ESG80" s="242"/>
      <c r="ESH80" s="242"/>
      <c r="ESI80" s="242"/>
      <c r="ESJ80" s="242"/>
      <c r="ESK80" s="242"/>
      <c r="ESL80" s="242"/>
      <c r="ESM80" s="242"/>
      <c r="ESN80" s="242"/>
      <c r="ESO80" s="242"/>
      <c r="ESP80" s="242"/>
      <c r="ESQ80" s="242"/>
      <c r="ESR80" s="242"/>
      <c r="ESS80" s="242"/>
      <c r="EST80" s="242"/>
      <c r="ESU80" s="242"/>
      <c r="ESV80" s="242"/>
      <c r="ESW80" s="242"/>
      <c r="ESX80" s="242"/>
      <c r="ESY80" s="242"/>
      <c r="ESZ80" s="242"/>
      <c r="ETA80" s="242"/>
      <c r="ETB80" s="242"/>
      <c r="ETC80" s="242"/>
      <c r="ETD80" s="242"/>
      <c r="ETE80" s="242"/>
      <c r="ETF80" s="242"/>
      <c r="ETG80" s="242"/>
      <c r="ETH80" s="242"/>
      <c r="ETI80" s="242"/>
      <c r="ETJ80" s="242"/>
      <c r="ETK80" s="242"/>
      <c r="ETL80" s="242"/>
      <c r="ETM80" s="242"/>
      <c r="ETN80" s="242"/>
      <c r="ETO80" s="242"/>
      <c r="ETP80" s="242"/>
      <c r="ETQ80" s="242"/>
      <c r="ETR80" s="242"/>
      <c r="ETS80" s="242"/>
      <c r="ETT80" s="242"/>
      <c r="ETU80" s="242"/>
      <c r="ETV80" s="242"/>
      <c r="ETW80" s="242"/>
      <c r="ETX80" s="242"/>
      <c r="ETY80" s="242"/>
      <c r="ETZ80" s="242"/>
      <c r="EUA80" s="242"/>
      <c r="EUB80" s="242"/>
      <c r="EUC80" s="242"/>
      <c r="EUD80" s="242"/>
      <c r="EUE80" s="242"/>
      <c r="EUF80" s="242"/>
      <c r="EUG80" s="242"/>
      <c r="EUH80" s="242"/>
      <c r="EUI80" s="242"/>
      <c r="EUJ80" s="242"/>
      <c r="EUK80" s="242"/>
      <c r="EUL80" s="242"/>
      <c r="EUM80" s="242"/>
      <c r="EUN80" s="242"/>
      <c r="EUO80" s="242"/>
      <c r="EUP80" s="242"/>
      <c r="EUQ80" s="242"/>
      <c r="EUR80" s="242"/>
      <c r="EUS80" s="242"/>
      <c r="EUT80" s="242"/>
      <c r="EUU80" s="242"/>
      <c r="EUV80" s="242"/>
      <c r="EUW80" s="242"/>
      <c r="EUX80" s="242"/>
      <c r="EUY80" s="242"/>
      <c r="EUZ80" s="242"/>
      <c r="EVA80" s="242"/>
      <c r="EVB80" s="242"/>
      <c r="EVC80" s="242"/>
      <c r="EVD80" s="242"/>
      <c r="EVE80" s="242"/>
      <c r="EVF80" s="242"/>
      <c r="EVG80" s="242"/>
      <c r="EVH80" s="242"/>
      <c r="EVI80" s="242"/>
      <c r="EVJ80" s="242"/>
      <c r="EVK80" s="242"/>
      <c r="EVL80" s="242"/>
      <c r="EVM80" s="242"/>
      <c r="EVN80" s="242"/>
      <c r="EVO80" s="242"/>
      <c r="EVP80" s="242"/>
      <c r="EVQ80" s="242"/>
      <c r="EVR80" s="242"/>
      <c r="EVS80" s="242"/>
      <c r="EVT80" s="242"/>
      <c r="EVU80" s="242"/>
      <c r="EVV80" s="242"/>
      <c r="EVW80" s="242"/>
      <c r="EVX80" s="242"/>
      <c r="EVY80" s="242"/>
      <c r="EVZ80" s="242"/>
      <c r="EWA80" s="242"/>
      <c r="EWB80" s="242"/>
      <c r="EWC80" s="242"/>
      <c r="EWD80" s="242"/>
      <c r="EWE80" s="242"/>
      <c r="EWF80" s="242"/>
      <c r="EWG80" s="242"/>
      <c r="EWH80" s="242"/>
      <c r="EWI80" s="242"/>
      <c r="EWJ80" s="242"/>
      <c r="EWK80" s="242"/>
      <c r="EWL80" s="242"/>
      <c r="EWM80" s="242"/>
      <c r="EWN80" s="242"/>
      <c r="EWO80" s="242"/>
      <c r="EWP80" s="242"/>
      <c r="EWQ80" s="242"/>
      <c r="EWR80" s="242"/>
      <c r="EWS80" s="242"/>
      <c r="EWT80" s="242"/>
      <c r="EWU80" s="242"/>
      <c r="EWV80" s="242"/>
      <c r="EWW80" s="242"/>
      <c r="EWX80" s="242"/>
      <c r="EWY80" s="242"/>
      <c r="EWZ80" s="242"/>
      <c r="EXA80" s="242"/>
      <c r="EXB80" s="242"/>
      <c r="EXC80" s="242"/>
      <c r="EXD80" s="242"/>
      <c r="EXE80" s="242"/>
      <c r="EXF80" s="242"/>
      <c r="EXG80" s="242"/>
      <c r="EXH80" s="242"/>
      <c r="EXI80" s="242"/>
      <c r="EXJ80" s="242"/>
      <c r="EXK80" s="242"/>
      <c r="EXL80" s="242"/>
      <c r="EXM80" s="242"/>
      <c r="EXN80" s="242"/>
      <c r="EXO80" s="242"/>
      <c r="EXP80" s="242"/>
      <c r="EXQ80" s="242"/>
      <c r="EXR80" s="242"/>
      <c r="EXS80" s="242"/>
      <c r="EXT80" s="242"/>
      <c r="EXU80" s="242"/>
      <c r="EXV80" s="242"/>
      <c r="EXW80" s="242"/>
      <c r="EXX80" s="242"/>
      <c r="EXY80" s="242"/>
      <c r="EXZ80" s="242"/>
      <c r="EYA80" s="242"/>
      <c r="EYB80" s="242"/>
      <c r="EYC80" s="242"/>
      <c r="EYD80" s="242"/>
      <c r="EYE80" s="242"/>
      <c r="EYF80" s="242"/>
      <c r="EYG80" s="242"/>
      <c r="EYH80" s="242"/>
      <c r="EYI80" s="242"/>
      <c r="EYJ80" s="242"/>
      <c r="EYK80" s="242"/>
      <c r="EYL80" s="242"/>
      <c r="EYM80" s="242"/>
      <c r="EYN80" s="242"/>
      <c r="EYO80" s="242"/>
      <c r="EYP80" s="242"/>
      <c r="EYQ80" s="242"/>
      <c r="EYR80" s="242"/>
      <c r="EYS80" s="242"/>
      <c r="EYT80" s="242"/>
      <c r="EYU80" s="242"/>
      <c r="EYV80" s="242"/>
      <c r="EYW80" s="242"/>
      <c r="EYX80" s="242"/>
      <c r="EYY80" s="242"/>
      <c r="EYZ80" s="242"/>
      <c r="EZA80" s="242"/>
      <c r="EZB80" s="242"/>
      <c r="EZC80" s="242"/>
      <c r="EZD80" s="242"/>
      <c r="EZE80" s="242"/>
      <c r="EZF80" s="242"/>
      <c r="EZG80" s="242"/>
      <c r="EZH80" s="242"/>
      <c r="EZI80" s="242"/>
      <c r="EZJ80" s="242"/>
      <c r="EZK80" s="242"/>
      <c r="EZL80" s="242"/>
      <c r="EZM80" s="242"/>
      <c r="EZN80" s="242"/>
      <c r="EZO80" s="242"/>
      <c r="EZP80" s="242"/>
      <c r="EZQ80" s="242"/>
      <c r="EZR80" s="242"/>
      <c r="EZS80" s="242"/>
      <c r="EZT80" s="242"/>
      <c r="EZU80" s="242"/>
      <c r="EZV80" s="242"/>
      <c r="EZW80" s="242"/>
      <c r="EZX80" s="242"/>
      <c r="EZY80" s="242"/>
      <c r="EZZ80" s="242"/>
      <c r="FAA80" s="242"/>
      <c r="FAB80" s="242"/>
      <c r="FAC80" s="242"/>
      <c r="FAD80" s="242"/>
      <c r="FAE80" s="242"/>
      <c r="FAF80" s="242"/>
      <c r="FAG80" s="242"/>
      <c r="FAH80" s="242"/>
      <c r="FAI80" s="242"/>
      <c r="FAJ80" s="242"/>
      <c r="FAK80" s="242"/>
      <c r="FAL80" s="242"/>
      <c r="FAM80" s="242"/>
      <c r="FAN80" s="242"/>
      <c r="FAO80" s="242"/>
      <c r="FAP80" s="242"/>
      <c r="FAQ80" s="242"/>
      <c r="FAR80" s="242"/>
      <c r="FAS80" s="242"/>
      <c r="FAT80" s="242"/>
      <c r="FAU80" s="242"/>
      <c r="FAV80" s="242"/>
      <c r="FAW80" s="242"/>
      <c r="FAX80" s="242"/>
      <c r="FAY80" s="242"/>
      <c r="FAZ80" s="242"/>
      <c r="FBA80" s="242"/>
      <c r="FBB80" s="242"/>
      <c r="FBC80" s="242"/>
      <c r="FBD80" s="242"/>
      <c r="FBE80" s="242"/>
      <c r="FBF80" s="242"/>
      <c r="FBG80" s="242"/>
      <c r="FBH80" s="242"/>
      <c r="FBI80" s="242"/>
      <c r="FBJ80" s="242"/>
      <c r="FBK80" s="242"/>
      <c r="FBL80" s="242"/>
      <c r="FBM80" s="242"/>
      <c r="FBN80" s="242"/>
      <c r="FBO80" s="242"/>
      <c r="FBP80" s="242"/>
      <c r="FBQ80" s="242"/>
      <c r="FBR80" s="242"/>
      <c r="FBS80" s="242"/>
      <c r="FBT80" s="242"/>
      <c r="FBU80" s="242"/>
      <c r="FBV80" s="242"/>
      <c r="FBW80" s="242"/>
      <c r="FBX80" s="242"/>
      <c r="FBY80" s="242"/>
      <c r="FBZ80" s="242"/>
      <c r="FCA80" s="242"/>
      <c r="FCB80" s="242"/>
      <c r="FCC80" s="242"/>
      <c r="FCD80" s="242"/>
      <c r="FCE80" s="242"/>
      <c r="FCF80" s="242"/>
      <c r="FCG80" s="242"/>
      <c r="FCH80" s="242"/>
      <c r="FCI80" s="242"/>
      <c r="FCJ80" s="242"/>
      <c r="FCK80" s="242"/>
      <c r="FCL80" s="242"/>
      <c r="FCM80" s="242"/>
      <c r="FCN80" s="242"/>
      <c r="FCO80" s="242"/>
      <c r="FCP80" s="242"/>
      <c r="FCQ80" s="242"/>
      <c r="FCR80" s="242"/>
      <c r="FCS80" s="242"/>
      <c r="FCT80" s="242"/>
      <c r="FCU80" s="242"/>
      <c r="FCV80" s="242"/>
      <c r="FCW80" s="242"/>
      <c r="FCX80" s="242"/>
      <c r="FCY80" s="242"/>
      <c r="FCZ80" s="242"/>
      <c r="FDA80" s="242"/>
      <c r="FDB80" s="242"/>
      <c r="FDC80" s="242"/>
      <c r="FDD80" s="242"/>
      <c r="FDE80" s="242"/>
      <c r="FDF80" s="242"/>
      <c r="FDG80" s="242"/>
      <c r="FDH80" s="242"/>
      <c r="FDI80" s="242"/>
      <c r="FDJ80" s="242"/>
      <c r="FDK80" s="242"/>
      <c r="FDL80" s="242"/>
      <c r="FDM80" s="242"/>
      <c r="FDN80" s="242"/>
      <c r="FDO80" s="242"/>
      <c r="FDP80" s="242"/>
      <c r="FDQ80" s="242"/>
      <c r="FDR80" s="242"/>
      <c r="FDS80" s="242"/>
      <c r="FDT80" s="242"/>
      <c r="FDU80" s="242"/>
      <c r="FDV80" s="242"/>
      <c r="FDW80" s="242"/>
      <c r="FDX80" s="242"/>
      <c r="FDY80" s="242"/>
      <c r="FDZ80" s="242"/>
      <c r="FEA80" s="242"/>
      <c r="FEB80" s="242"/>
      <c r="FEC80" s="242"/>
      <c r="FED80" s="242"/>
      <c r="FEE80" s="242"/>
      <c r="FEF80" s="242"/>
      <c r="FEG80" s="242"/>
      <c r="FEH80" s="242"/>
      <c r="FEI80" s="242"/>
      <c r="FEJ80" s="242"/>
      <c r="FEK80" s="242"/>
      <c r="FEL80" s="242"/>
      <c r="FEM80" s="242"/>
      <c r="FEN80" s="242"/>
      <c r="FEO80" s="242"/>
      <c r="FEP80" s="242"/>
      <c r="FEQ80" s="242"/>
      <c r="FER80" s="242"/>
      <c r="FES80" s="242"/>
      <c r="FET80" s="242"/>
      <c r="FEU80" s="242"/>
      <c r="FEV80" s="242"/>
      <c r="FEW80" s="242"/>
      <c r="FEX80" s="242"/>
      <c r="FEY80" s="242"/>
      <c r="FEZ80" s="242"/>
      <c r="FFA80" s="242"/>
      <c r="FFB80" s="242"/>
      <c r="FFC80" s="242"/>
      <c r="FFD80" s="242"/>
      <c r="FFE80" s="242"/>
      <c r="FFF80" s="242"/>
      <c r="FFG80" s="242"/>
      <c r="FFH80" s="242"/>
      <c r="FFI80" s="242"/>
      <c r="FFJ80" s="242"/>
      <c r="FFK80" s="242"/>
      <c r="FFL80" s="242"/>
      <c r="FFM80" s="242"/>
      <c r="FFN80" s="242"/>
      <c r="FFO80" s="242"/>
      <c r="FFP80" s="242"/>
      <c r="FFQ80" s="242"/>
      <c r="FFR80" s="242"/>
      <c r="FFS80" s="242"/>
      <c r="FFT80" s="242"/>
      <c r="FFU80" s="242"/>
      <c r="FFV80" s="242"/>
      <c r="FFW80" s="242"/>
      <c r="FFX80" s="242"/>
      <c r="FFY80" s="242"/>
      <c r="FFZ80" s="242"/>
      <c r="FGA80" s="242"/>
      <c r="FGB80" s="242"/>
      <c r="FGC80" s="242"/>
      <c r="FGD80" s="242"/>
      <c r="FGE80" s="242"/>
      <c r="FGF80" s="242"/>
      <c r="FGG80" s="242"/>
      <c r="FGH80" s="242"/>
      <c r="FGI80" s="242"/>
      <c r="FGJ80" s="242"/>
      <c r="FGK80" s="242"/>
      <c r="FGL80" s="242"/>
      <c r="FGM80" s="242"/>
      <c r="FGN80" s="242"/>
      <c r="FGO80" s="242"/>
      <c r="FGP80" s="242"/>
      <c r="FGQ80" s="242"/>
      <c r="FGR80" s="242"/>
      <c r="FGS80" s="242"/>
      <c r="FGT80" s="242"/>
      <c r="FGU80" s="242"/>
      <c r="FGV80" s="242"/>
      <c r="FGW80" s="242"/>
      <c r="FGX80" s="242"/>
      <c r="FGY80" s="242"/>
      <c r="FGZ80" s="242"/>
      <c r="FHA80" s="242"/>
      <c r="FHB80" s="242"/>
      <c r="FHC80" s="242"/>
      <c r="FHD80" s="242"/>
      <c r="FHE80" s="242"/>
      <c r="FHF80" s="242"/>
      <c r="FHG80" s="242"/>
      <c r="FHH80" s="242"/>
      <c r="FHI80" s="242"/>
      <c r="FHJ80" s="242"/>
      <c r="FHK80" s="242"/>
      <c r="FHL80" s="242"/>
      <c r="FHM80" s="242"/>
      <c r="FHN80" s="242"/>
      <c r="FHO80" s="242"/>
      <c r="FHP80" s="242"/>
      <c r="FHQ80" s="242"/>
      <c r="FHR80" s="242"/>
      <c r="FHS80" s="242"/>
      <c r="FHT80" s="242"/>
      <c r="FHU80" s="242"/>
      <c r="FHV80" s="242"/>
      <c r="FHW80" s="242"/>
      <c r="FHX80" s="242"/>
      <c r="FHY80" s="242"/>
      <c r="FHZ80" s="242"/>
      <c r="FIA80" s="242"/>
      <c r="FIB80" s="242"/>
      <c r="FIC80" s="242"/>
      <c r="FID80" s="242"/>
      <c r="FIE80" s="242"/>
      <c r="FIF80" s="242"/>
      <c r="FIG80" s="242"/>
      <c r="FIH80" s="242"/>
      <c r="FII80" s="242"/>
      <c r="FIJ80" s="242"/>
      <c r="FIK80" s="242"/>
      <c r="FIL80" s="242"/>
      <c r="FIM80" s="242"/>
      <c r="FIN80" s="242"/>
      <c r="FIO80" s="242"/>
      <c r="FIP80" s="242"/>
      <c r="FIQ80" s="242"/>
      <c r="FIR80" s="242"/>
      <c r="FIS80" s="242"/>
      <c r="FIT80" s="242"/>
      <c r="FIU80" s="242"/>
      <c r="FIV80" s="242"/>
      <c r="FIW80" s="242"/>
      <c r="FIX80" s="242"/>
      <c r="FIY80" s="242"/>
      <c r="FIZ80" s="242"/>
      <c r="FJA80" s="242"/>
      <c r="FJB80" s="242"/>
      <c r="FJC80" s="242"/>
      <c r="FJD80" s="242"/>
      <c r="FJE80" s="242"/>
      <c r="FJF80" s="242"/>
      <c r="FJG80" s="242"/>
      <c r="FJH80" s="242"/>
      <c r="FJI80" s="242"/>
      <c r="FJJ80" s="242"/>
      <c r="FJK80" s="242"/>
      <c r="FJL80" s="242"/>
      <c r="FJM80" s="242"/>
      <c r="FJN80" s="242"/>
      <c r="FJO80" s="242"/>
      <c r="FJP80" s="242"/>
      <c r="FJQ80" s="242"/>
      <c r="FJR80" s="242"/>
      <c r="FJS80" s="242"/>
      <c r="FJT80" s="242"/>
      <c r="FJU80" s="242"/>
      <c r="FJV80" s="242"/>
      <c r="FJW80" s="242"/>
      <c r="FJX80" s="242"/>
      <c r="FJY80" s="242"/>
      <c r="FJZ80" s="242"/>
      <c r="FKA80" s="242"/>
      <c r="FKB80" s="242"/>
      <c r="FKC80" s="242"/>
      <c r="FKD80" s="242"/>
      <c r="FKE80" s="242"/>
      <c r="FKF80" s="242"/>
      <c r="FKG80" s="242"/>
      <c r="FKH80" s="242"/>
      <c r="FKI80" s="242"/>
      <c r="FKJ80" s="242"/>
      <c r="FKK80" s="242"/>
      <c r="FKL80" s="242"/>
      <c r="FKM80" s="242"/>
      <c r="FKN80" s="242"/>
      <c r="FKO80" s="242"/>
      <c r="FKP80" s="242"/>
      <c r="FKQ80" s="242"/>
      <c r="FKR80" s="242"/>
      <c r="FKS80" s="242"/>
      <c r="FKT80" s="242"/>
      <c r="FKU80" s="242"/>
      <c r="FKV80" s="242"/>
      <c r="FKW80" s="242"/>
      <c r="FKX80" s="242"/>
      <c r="FKY80" s="242"/>
      <c r="FKZ80" s="242"/>
      <c r="FLA80" s="242"/>
      <c r="FLB80" s="242"/>
      <c r="FLC80" s="242"/>
      <c r="FLD80" s="242"/>
      <c r="FLE80" s="242"/>
      <c r="FLF80" s="242"/>
      <c r="FLG80" s="242"/>
      <c r="FLH80" s="242"/>
      <c r="FLI80" s="242"/>
      <c r="FLJ80" s="242"/>
      <c r="FLK80" s="242"/>
      <c r="FLL80" s="242"/>
      <c r="FLM80" s="242"/>
      <c r="FLN80" s="242"/>
      <c r="FLO80" s="242"/>
      <c r="FLP80" s="242"/>
      <c r="FLQ80" s="242"/>
      <c r="FLR80" s="242"/>
      <c r="FLS80" s="242"/>
      <c r="FLT80" s="242"/>
      <c r="FLU80" s="242"/>
      <c r="FLV80" s="242"/>
      <c r="FLW80" s="242"/>
      <c r="FLX80" s="242"/>
      <c r="FLY80" s="242"/>
      <c r="FLZ80" s="242"/>
      <c r="FMA80" s="242"/>
      <c r="FMB80" s="242"/>
      <c r="FMC80" s="242"/>
      <c r="FMD80" s="242"/>
      <c r="FME80" s="242"/>
      <c r="FMF80" s="242"/>
      <c r="FMG80" s="242"/>
      <c r="FMH80" s="242"/>
      <c r="FMI80" s="242"/>
      <c r="FMJ80" s="242"/>
      <c r="FMK80" s="242"/>
      <c r="FML80" s="242"/>
      <c r="FMM80" s="242"/>
      <c r="FMN80" s="242"/>
      <c r="FMO80" s="242"/>
      <c r="FMP80" s="242"/>
      <c r="FMQ80" s="242"/>
      <c r="FMR80" s="242"/>
      <c r="FMS80" s="242"/>
      <c r="FMT80" s="242"/>
      <c r="FMU80" s="242"/>
      <c r="FMV80" s="242"/>
      <c r="FMW80" s="242"/>
      <c r="FMX80" s="242"/>
      <c r="FMY80" s="242"/>
      <c r="FMZ80" s="242"/>
      <c r="FNA80" s="242"/>
      <c r="FNB80" s="242"/>
      <c r="FNC80" s="242"/>
      <c r="FND80" s="242"/>
      <c r="FNE80" s="242"/>
      <c r="FNF80" s="242"/>
      <c r="FNG80" s="242"/>
      <c r="FNH80" s="242"/>
      <c r="FNI80" s="242"/>
      <c r="FNJ80" s="242"/>
      <c r="FNK80" s="242"/>
      <c r="FNL80" s="242"/>
      <c r="FNM80" s="242"/>
      <c r="FNN80" s="242"/>
      <c r="FNO80" s="242"/>
      <c r="FNP80" s="242"/>
      <c r="FNQ80" s="242"/>
      <c r="FNR80" s="242"/>
      <c r="FNS80" s="242"/>
      <c r="FNT80" s="242"/>
      <c r="FNU80" s="242"/>
      <c r="FNV80" s="242"/>
      <c r="FNW80" s="242"/>
      <c r="FNX80" s="242"/>
      <c r="FNY80" s="242"/>
      <c r="FNZ80" s="242"/>
      <c r="FOA80" s="242"/>
      <c r="FOB80" s="242"/>
      <c r="FOC80" s="242"/>
      <c r="FOD80" s="242"/>
      <c r="FOE80" s="242"/>
      <c r="FOF80" s="242"/>
      <c r="FOG80" s="242"/>
      <c r="FOH80" s="242"/>
      <c r="FOI80" s="242"/>
      <c r="FOJ80" s="242"/>
      <c r="FOK80" s="242"/>
      <c r="FOL80" s="242"/>
      <c r="FOM80" s="242"/>
      <c r="FON80" s="242"/>
      <c r="FOO80" s="242"/>
      <c r="FOP80" s="242"/>
      <c r="FOQ80" s="242"/>
      <c r="FOR80" s="242"/>
      <c r="FOS80" s="242"/>
      <c r="FOT80" s="242"/>
      <c r="FOU80" s="242"/>
      <c r="FOV80" s="242"/>
      <c r="FOW80" s="242"/>
      <c r="FOX80" s="242"/>
      <c r="FOY80" s="242"/>
      <c r="FOZ80" s="242"/>
      <c r="FPA80" s="242"/>
      <c r="FPB80" s="242"/>
      <c r="FPC80" s="242"/>
      <c r="FPD80" s="242"/>
      <c r="FPE80" s="242"/>
      <c r="FPF80" s="242"/>
      <c r="FPG80" s="242"/>
      <c r="FPH80" s="242"/>
      <c r="FPI80" s="242"/>
      <c r="FPJ80" s="242"/>
      <c r="FPK80" s="242"/>
      <c r="FPL80" s="242"/>
      <c r="FPM80" s="242"/>
      <c r="FPN80" s="242"/>
      <c r="FPO80" s="242"/>
      <c r="FPP80" s="242"/>
      <c r="FPQ80" s="242"/>
      <c r="FPR80" s="242"/>
      <c r="FPS80" s="242"/>
      <c r="FPT80" s="242"/>
      <c r="FPU80" s="242"/>
      <c r="FPV80" s="242"/>
      <c r="FPW80" s="242"/>
      <c r="FPX80" s="242"/>
      <c r="FPY80" s="242"/>
      <c r="FPZ80" s="242"/>
      <c r="FQA80" s="242"/>
      <c r="FQB80" s="242"/>
      <c r="FQC80" s="242"/>
      <c r="FQD80" s="242"/>
      <c r="FQE80" s="242"/>
      <c r="FQF80" s="242"/>
      <c r="FQG80" s="242"/>
      <c r="FQH80" s="242"/>
      <c r="FQI80" s="242"/>
      <c r="FQJ80" s="242"/>
      <c r="FQK80" s="242"/>
      <c r="FQL80" s="242"/>
      <c r="FQM80" s="242"/>
      <c r="FQN80" s="242"/>
      <c r="FQO80" s="242"/>
      <c r="FQP80" s="242"/>
      <c r="FQQ80" s="242"/>
      <c r="FQR80" s="242"/>
      <c r="FQS80" s="242"/>
      <c r="FQT80" s="242"/>
      <c r="FQU80" s="242"/>
      <c r="FQV80" s="242"/>
      <c r="FQW80" s="242"/>
      <c r="FQX80" s="242"/>
      <c r="FQY80" s="242"/>
      <c r="FQZ80" s="242"/>
      <c r="FRA80" s="242"/>
      <c r="FRB80" s="242"/>
      <c r="FRC80" s="242"/>
      <c r="FRD80" s="242"/>
      <c r="FRE80" s="242"/>
      <c r="FRF80" s="242"/>
      <c r="FRG80" s="242"/>
      <c r="FRH80" s="242"/>
      <c r="FRI80" s="242"/>
      <c r="FRJ80" s="242"/>
      <c r="FRK80" s="242"/>
      <c r="FRL80" s="242"/>
      <c r="FRM80" s="242"/>
      <c r="FRN80" s="242"/>
      <c r="FRO80" s="242"/>
      <c r="FRP80" s="242"/>
      <c r="FRQ80" s="242"/>
      <c r="FRR80" s="242"/>
      <c r="FRS80" s="242"/>
      <c r="FRT80" s="242"/>
      <c r="FRU80" s="242"/>
      <c r="FRV80" s="242"/>
      <c r="FRW80" s="242"/>
      <c r="FRX80" s="242"/>
      <c r="FRY80" s="242"/>
      <c r="FRZ80" s="242"/>
      <c r="FSA80" s="242"/>
      <c r="FSB80" s="242"/>
      <c r="FSC80" s="242"/>
      <c r="FSD80" s="242"/>
      <c r="FSE80" s="242"/>
      <c r="FSF80" s="242"/>
      <c r="FSG80" s="242"/>
      <c r="FSH80" s="242"/>
      <c r="FSI80" s="242"/>
      <c r="FSJ80" s="242"/>
      <c r="FSK80" s="242"/>
      <c r="FSL80" s="242"/>
      <c r="FSM80" s="242"/>
      <c r="FSN80" s="242"/>
      <c r="FSO80" s="242"/>
      <c r="FSP80" s="242"/>
      <c r="FSQ80" s="242"/>
      <c r="FSR80" s="242"/>
      <c r="FSS80" s="242"/>
      <c r="FST80" s="242"/>
      <c r="FSU80" s="242"/>
      <c r="FSV80" s="242"/>
      <c r="FSW80" s="242"/>
      <c r="FSX80" s="242"/>
      <c r="FSY80" s="242"/>
      <c r="FSZ80" s="242"/>
      <c r="FTA80" s="242"/>
      <c r="FTB80" s="242"/>
      <c r="FTC80" s="242"/>
      <c r="FTD80" s="242"/>
      <c r="FTE80" s="242"/>
      <c r="FTF80" s="242"/>
      <c r="FTG80" s="242"/>
      <c r="FTH80" s="242"/>
      <c r="FTI80" s="242"/>
      <c r="FTJ80" s="242"/>
      <c r="FTK80" s="242"/>
      <c r="FTL80" s="242"/>
      <c r="FTM80" s="242"/>
      <c r="FTN80" s="242"/>
      <c r="FTO80" s="242"/>
      <c r="FTP80" s="242"/>
      <c r="FTQ80" s="242"/>
      <c r="FTR80" s="242"/>
      <c r="FTS80" s="242"/>
      <c r="FTT80" s="242"/>
      <c r="FTU80" s="242"/>
      <c r="FTV80" s="242"/>
      <c r="FTW80" s="242"/>
      <c r="FTX80" s="242"/>
      <c r="FTY80" s="242"/>
      <c r="FTZ80" s="242"/>
      <c r="FUA80" s="242"/>
      <c r="FUB80" s="242"/>
      <c r="FUC80" s="242"/>
      <c r="FUD80" s="242"/>
      <c r="FUE80" s="242"/>
      <c r="FUF80" s="242"/>
      <c r="FUG80" s="242"/>
      <c r="FUH80" s="242"/>
      <c r="FUI80" s="242"/>
      <c r="FUJ80" s="242"/>
      <c r="FUK80" s="242"/>
      <c r="FUL80" s="242"/>
      <c r="FUM80" s="242"/>
      <c r="FUN80" s="242"/>
      <c r="FUO80" s="242"/>
      <c r="FUP80" s="242"/>
      <c r="FUQ80" s="242"/>
      <c r="FUR80" s="242"/>
      <c r="FUS80" s="242"/>
      <c r="FUT80" s="242"/>
      <c r="FUU80" s="242"/>
      <c r="FUV80" s="242"/>
      <c r="FUW80" s="242"/>
      <c r="FUX80" s="242"/>
      <c r="FUY80" s="242"/>
      <c r="FUZ80" s="242"/>
      <c r="FVA80" s="242"/>
      <c r="FVB80" s="242"/>
      <c r="FVC80" s="242"/>
      <c r="FVD80" s="242"/>
      <c r="FVE80" s="242"/>
      <c r="FVF80" s="242"/>
      <c r="FVG80" s="242"/>
      <c r="FVH80" s="242"/>
      <c r="FVI80" s="242"/>
      <c r="FVJ80" s="242"/>
      <c r="FVK80" s="242"/>
      <c r="FVL80" s="242"/>
      <c r="FVM80" s="242"/>
      <c r="FVN80" s="242"/>
      <c r="FVO80" s="242"/>
      <c r="FVP80" s="242"/>
      <c r="FVQ80" s="242"/>
      <c r="FVR80" s="242"/>
      <c r="FVS80" s="242"/>
      <c r="FVT80" s="242"/>
      <c r="FVU80" s="242"/>
      <c r="FVV80" s="242"/>
      <c r="FVW80" s="242"/>
      <c r="FVX80" s="242"/>
      <c r="FVY80" s="242"/>
      <c r="FVZ80" s="242"/>
      <c r="FWA80" s="242"/>
      <c r="FWB80" s="242"/>
      <c r="FWC80" s="242"/>
      <c r="FWD80" s="242"/>
      <c r="FWE80" s="242"/>
      <c r="FWF80" s="242"/>
      <c r="FWG80" s="242"/>
      <c r="FWH80" s="242"/>
      <c r="FWI80" s="242"/>
      <c r="FWJ80" s="242"/>
      <c r="FWK80" s="242"/>
      <c r="FWL80" s="242"/>
      <c r="FWM80" s="242"/>
      <c r="FWN80" s="242"/>
      <c r="FWO80" s="242"/>
      <c r="FWP80" s="242"/>
      <c r="FWQ80" s="242"/>
      <c r="FWR80" s="242"/>
      <c r="FWS80" s="242"/>
      <c r="FWT80" s="242"/>
      <c r="FWU80" s="242"/>
      <c r="FWV80" s="242"/>
      <c r="FWW80" s="242"/>
      <c r="FWX80" s="242"/>
      <c r="FWY80" s="242"/>
      <c r="FWZ80" s="242"/>
      <c r="FXA80" s="242"/>
      <c r="FXB80" s="242"/>
      <c r="FXC80" s="242"/>
      <c r="FXD80" s="242"/>
      <c r="FXE80" s="242"/>
      <c r="FXF80" s="242"/>
      <c r="FXG80" s="242"/>
      <c r="FXH80" s="242"/>
      <c r="FXI80" s="242"/>
      <c r="FXJ80" s="242"/>
      <c r="FXK80" s="242"/>
      <c r="FXL80" s="242"/>
      <c r="FXM80" s="242"/>
      <c r="FXN80" s="242"/>
      <c r="FXO80" s="242"/>
      <c r="FXP80" s="242"/>
      <c r="FXQ80" s="242"/>
      <c r="FXR80" s="242"/>
      <c r="FXS80" s="242"/>
      <c r="FXT80" s="242"/>
      <c r="FXU80" s="242"/>
      <c r="FXV80" s="242"/>
      <c r="FXW80" s="242"/>
      <c r="FXX80" s="242"/>
      <c r="FXY80" s="242"/>
      <c r="FXZ80" s="242"/>
      <c r="FYA80" s="242"/>
      <c r="FYB80" s="242"/>
      <c r="FYC80" s="242"/>
      <c r="FYD80" s="242"/>
      <c r="FYE80" s="242"/>
      <c r="FYF80" s="242"/>
      <c r="FYG80" s="242"/>
      <c r="FYH80" s="242"/>
      <c r="FYI80" s="242"/>
      <c r="FYJ80" s="242"/>
      <c r="FYK80" s="242"/>
      <c r="FYL80" s="242"/>
      <c r="FYM80" s="242"/>
      <c r="FYN80" s="242"/>
      <c r="FYO80" s="242"/>
      <c r="FYP80" s="242"/>
      <c r="FYQ80" s="242"/>
      <c r="FYR80" s="242"/>
      <c r="FYS80" s="242"/>
      <c r="FYT80" s="242"/>
      <c r="FYU80" s="242"/>
      <c r="FYV80" s="242"/>
      <c r="FYW80" s="242"/>
      <c r="FYX80" s="242"/>
      <c r="FYY80" s="242"/>
      <c r="FYZ80" s="242"/>
      <c r="FZA80" s="242"/>
      <c r="FZB80" s="242"/>
      <c r="FZC80" s="242"/>
      <c r="FZD80" s="242"/>
      <c r="FZE80" s="242"/>
      <c r="FZF80" s="242"/>
      <c r="FZG80" s="242"/>
      <c r="FZH80" s="242"/>
      <c r="FZI80" s="242"/>
      <c r="FZJ80" s="242"/>
      <c r="FZK80" s="242"/>
      <c r="FZL80" s="242"/>
      <c r="FZM80" s="242"/>
      <c r="FZN80" s="242"/>
      <c r="FZO80" s="242"/>
      <c r="FZP80" s="242"/>
      <c r="FZQ80" s="242"/>
      <c r="FZR80" s="242"/>
      <c r="FZS80" s="242"/>
      <c r="FZT80" s="242"/>
      <c r="FZU80" s="242"/>
      <c r="FZV80" s="242"/>
      <c r="FZW80" s="242"/>
      <c r="FZX80" s="242"/>
      <c r="FZY80" s="242"/>
      <c r="FZZ80" s="242"/>
      <c r="GAA80" s="242"/>
      <c r="GAB80" s="242"/>
      <c r="GAC80" s="242"/>
      <c r="GAD80" s="242"/>
      <c r="GAE80" s="242"/>
      <c r="GAF80" s="242"/>
      <c r="GAG80" s="242"/>
      <c r="GAH80" s="242"/>
      <c r="GAI80" s="242"/>
      <c r="GAJ80" s="242"/>
      <c r="GAK80" s="242"/>
      <c r="GAL80" s="242"/>
      <c r="GAM80" s="242"/>
      <c r="GAN80" s="242"/>
      <c r="GAO80" s="242"/>
      <c r="GAP80" s="242"/>
      <c r="GAQ80" s="242"/>
      <c r="GAR80" s="242"/>
      <c r="GAS80" s="242"/>
      <c r="GAT80" s="242"/>
      <c r="GAU80" s="242"/>
      <c r="GAV80" s="242"/>
      <c r="GAW80" s="242"/>
      <c r="GAX80" s="242"/>
      <c r="GAY80" s="242"/>
      <c r="GAZ80" s="242"/>
      <c r="GBA80" s="242"/>
      <c r="GBB80" s="242"/>
      <c r="GBC80" s="242"/>
      <c r="GBD80" s="242"/>
      <c r="GBE80" s="242"/>
      <c r="GBF80" s="242"/>
      <c r="GBG80" s="242"/>
      <c r="GBH80" s="242"/>
      <c r="GBI80" s="242"/>
      <c r="GBJ80" s="242"/>
      <c r="GBK80" s="242"/>
      <c r="GBL80" s="242"/>
      <c r="GBM80" s="242"/>
      <c r="GBN80" s="242"/>
      <c r="GBO80" s="242"/>
      <c r="GBP80" s="242"/>
      <c r="GBQ80" s="242"/>
      <c r="GBR80" s="242"/>
      <c r="GBS80" s="242"/>
      <c r="GBT80" s="242"/>
      <c r="GBU80" s="242"/>
      <c r="GBV80" s="242"/>
      <c r="GBW80" s="242"/>
      <c r="GBX80" s="242"/>
      <c r="GBY80" s="242"/>
      <c r="GBZ80" s="242"/>
      <c r="GCA80" s="242"/>
      <c r="GCB80" s="242"/>
      <c r="GCC80" s="242"/>
      <c r="GCD80" s="242"/>
      <c r="GCE80" s="242"/>
      <c r="GCF80" s="242"/>
      <c r="GCG80" s="242"/>
      <c r="GCH80" s="242"/>
      <c r="GCI80" s="242"/>
      <c r="GCJ80" s="242"/>
      <c r="GCK80" s="242"/>
      <c r="GCL80" s="242"/>
      <c r="GCM80" s="242"/>
      <c r="GCN80" s="242"/>
      <c r="GCO80" s="242"/>
      <c r="GCP80" s="242"/>
      <c r="GCQ80" s="242"/>
      <c r="GCR80" s="242"/>
      <c r="GCS80" s="242"/>
      <c r="GCT80" s="242"/>
      <c r="GCU80" s="242"/>
      <c r="GCV80" s="242"/>
      <c r="GCW80" s="242"/>
      <c r="GCX80" s="242"/>
      <c r="GCY80" s="242"/>
      <c r="GCZ80" s="242"/>
      <c r="GDA80" s="242"/>
      <c r="GDB80" s="242"/>
      <c r="GDC80" s="242"/>
      <c r="GDD80" s="242"/>
      <c r="GDE80" s="242"/>
      <c r="GDF80" s="242"/>
      <c r="GDG80" s="242"/>
      <c r="GDH80" s="242"/>
      <c r="GDI80" s="242"/>
      <c r="GDJ80" s="242"/>
      <c r="GDK80" s="242"/>
      <c r="GDL80" s="242"/>
      <c r="GDM80" s="242"/>
      <c r="GDN80" s="242"/>
      <c r="GDO80" s="242"/>
      <c r="GDP80" s="242"/>
      <c r="GDQ80" s="242"/>
      <c r="GDR80" s="242"/>
      <c r="GDS80" s="242"/>
      <c r="GDT80" s="242"/>
      <c r="GDU80" s="242"/>
      <c r="GDV80" s="242"/>
      <c r="GDW80" s="242"/>
      <c r="GDX80" s="242"/>
      <c r="GDY80" s="242"/>
      <c r="GDZ80" s="242"/>
      <c r="GEA80" s="242"/>
      <c r="GEB80" s="242"/>
      <c r="GEC80" s="242"/>
      <c r="GED80" s="242"/>
      <c r="GEE80" s="242"/>
      <c r="GEF80" s="242"/>
      <c r="GEG80" s="242"/>
      <c r="GEH80" s="242"/>
      <c r="GEI80" s="242"/>
      <c r="GEJ80" s="242"/>
      <c r="GEK80" s="242"/>
      <c r="GEL80" s="242"/>
      <c r="GEM80" s="242"/>
      <c r="GEN80" s="242"/>
      <c r="GEO80" s="242"/>
      <c r="GEP80" s="242"/>
      <c r="GEQ80" s="242"/>
      <c r="GER80" s="242"/>
      <c r="GES80" s="242"/>
      <c r="GET80" s="242"/>
      <c r="GEU80" s="242"/>
      <c r="GEV80" s="242"/>
      <c r="GEW80" s="242"/>
      <c r="GEX80" s="242"/>
      <c r="GEY80" s="242"/>
      <c r="GEZ80" s="242"/>
      <c r="GFA80" s="242"/>
      <c r="GFB80" s="242"/>
      <c r="GFC80" s="242"/>
      <c r="GFD80" s="242"/>
      <c r="GFE80" s="242"/>
      <c r="GFF80" s="242"/>
      <c r="GFG80" s="242"/>
      <c r="GFH80" s="242"/>
      <c r="GFI80" s="242"/>
      <c r="GFJ80" s="242"/>
      <c r="GFK80" s="242"/>
      <c r="GFL80" s="242"/>
      <c r="GFM80" s="242"/>
      <c r="GFN80" s="242"/>
      <c r="GFO80" s="242"/>
      <c r="GFP80" s="242"/>
      <c r="GFQ80" s="242"/>
      <c r="GFR80" s="242"/>
      <c r="GFS80" s="242"/>
      <c r="GFT80" s="242"/>
      <c r="GFU80" s="242"/>
      <c r="GFV80" s="242"/>
      <c r="GFW80" s="242"/>
      <c r="GFX80" s="242"/>
      <c r="GFY80" s="242"/>
      <c r="GFZ80" s="242"/>
      <c r="GGA80" s="242"/>
      <c r="GGB80" s="242"/>
      <c r="GGC80" s="242"/>
      <c r="GGD80" s="242"/>
      <c r="GGE80" s="242"/>
      <c r="GGF80" s="242"/>
      <c r="GGG80" s="242"/>
      <c r="GGH80" s="242"/>
      <c r="GGI80" s="242"/>
      <c r="GGJ80" s="242"/>
      <c r="GGK80" s="242"/>
      <c r="GGL80" s="242"/>
      <c r="GGM80" s="242"/>
      <c r="GGN80" s="242"/>
      <c r="GGO80" s="242"/>
      <c r="GGP80" s="242"/>
      <c r="GGQ80" s="242"/>
      <c r="GGR80" s="242"/>
      <c r="GGS80" s="242"/>
      <c r="GGT80" s="242"/>
      <c r="GGU80" s="242"/>
      <c r="GGV80" s="242"/>
      <c r="GGW80" s="242"/>
      <c r="GGX80" s="242"/>
      <c r="GGY80" s="242"/>
      <c r="GGZ80" s="242"/>
      <c r="GHA80" s="242"/>
      <c r="GHB80" s="242"/>
      <c r="GHC80" s="242"/>
      <c r="GHD80" s="242"/>
      <c r="GHE80" s="242"/>
      <c r="GHF80" s="242"/>
      <c r="GHG80" s="242"/>
      <c r="GHH80" s="242"/>
      <c r="GHI80" s="242"/>
      <c r="GHJ80" s="242"/>
      <c r="GHK80" s="242"/>
      <c r="GHL80" s="242"/>
      <c r="GHM80" s="242"/>
      <c r="GHN80" s="242"/>
      <c r="GHO80" s="242"/>
      <c r="GHP80" s="242"/>
      <c r="GHQ80" s="242"/>
      <c r="GHR80" s="242"/>
      <c r="GHS80" s="242"/>
      <c r="GHT80" s="242"/>
      <c r="GHU80" s="242"/>
      <c r="GHV80" s="242"/>
      <c r="GHW80" s="242"/>
      <c r="GHX80" s="242"/>
      <c r="GHY80" s="242"/>
      <c r="GHZ80" s="242"/>
      <c r="GIA80" s="242"/>
      <c r="GIB80" s="242"/>
      <c r="GIC80" s="242"/>
      <c r="GID80" s="242"/>
      <c r="GIE80" s="242"/>
      <c r="GIF80" s="242"/>
      <c r="GIG80" s="242"/>
      <c r="GIH80" s="242"/>
      <c r="GII80" s="242"/>
      <c r="GIJ80" s="242"/>
      <c r="GIK80" s="242"/>
      <c r="GIL80" s="242"/>
      <c r="GIM80" s="242"/>
      <c r="GIN80" s="242"/>
      <c r="GIO80" s="242"/>
      <c r="GIP80" s="242"/>
      <c r="GIQ80" s="242"/>
      <c r="GIR80" s="242"/>
      <c r="GIS80" s="242"/>
      <c r="GIT80" s="242"/>
      <c r="GIU80" s="242"/>
      <c r="GIV80" s="242"/>
      <c r="GIW80" s="242"/>
      <c r="GIX80" s="242"/>
      <c r="GIY80" s="242"/>
      <c r="GIZ80" s="242"/>
      <c r="GJA80" s="242"/>
      <c r="GJB80" s="242"/>
      <c r="GJC80" s="242"/>
      <c r="GJD80" s="242"/>
      <c r="GJE80" s="242"/>
      <c r="GJF80" s="242"/>
      <c r="GJG80" s="242"/>
      <c r="GJH80" s="242"/>
      <c r="GJI80" s="242"/>
      <c r="GJJ80" s="242"/>
      <c r="GJK80" s="242"/>
      <c r="GJL80" s="242"/>
      <c r="GJM80" s="242"/>
      <c r="GJN80" s="242"/>
      <c r="GJO80" s="242"/>
      <c r="GJP80" s="242"/>
      <c r="GJQ80" s="242"/>
      <c r="GJR80" s="242"/>
      <c r="GJS80" s="242"/>
      <c r="GJT80" s="242"/>
      <c r="GJU80" s="242"/>
      <c r="GJV80" s="242"/>
      <c r="GJW80" s="242"/>
      <c r="GJX80" s="242"/>
      <c r="GJY80" s="242"/>
      <c r="GJZ80" s="242"/>
      <c r="GKA80" s="242"/>
      <c r="GKB80" s="242"/>
      <c r="GKC80" s="242"/>
      <c r="GKD80" s="242"/>
      <c r="GKE80" s="242"/>
      <c r="GKF80" s="242"/>
      <c r="GKG80" s="242"/>
      <c r="GKH80" s="242"/>
      <c r="GKI80" s="242"/>
      <c r="GKJ80" s="242"/>
      <c r="GKK80" s="242"/>
      <c r="GKL80" s="242"/>
      <c r="GKM80" s="242"/>
      <c r="GKN80" s="242"/>
      <c r="GKO80" s="242"/>
      <c r="GKP80" s="242"/>
      <c r="GKQ80" s="242"/>
      <c r="GKR80" s="242"/>
      <c r="GKS80" s="242"/>
      <c r="GKT80" s="242"/>
      <c r="GKU80" s="242"/>
      <c r="GKV80" s="242"/>
      <c r="GKW80" s="242"/>
      <c r="GKX80" s="242"/>
      <c r="GKY80" s="242"/>
      <c r="GKZ80" s="242"/>
      <c r="GLA80" s="242"/>
      <c r="GLB80" s="242"/>
      <c r="GLC80" s="242"/>
      <c r="GLD80" s="242"/>
      <c r="GLE80" s="242"/>
      <c r="GLF80" s="242"/>
      <c r="GLG80" s="242"/>
      <c r="GLH80" s="242"/>
      <c r="GLI80" s="242"/>
      <c r="GLJ80" s="242"/>
      <c r="GLK80" s="242"/>
      <c r="GLL80" s="242"/>
      <c r="GLM80" s="242"/>
      <c r="GLN80" s="242"/>
      <c r="GLO80" s="242"/>
      <c r="GLP80" s="242"/>
      <c r="GLQ80" s="242"/>
      <c r="GLR80" s="242"/>
      <c r="GLS80" s="242"/>
      <c r="GLT80" s="242"/>
      <c r="GLU80" s="242"/>
      <c r="GLV80" s="242"/>
      <c r="GLW80" s="242"/>
      <c r="GLX80" s="242"/>
      <c r="GLY80" s="242"/>
      <c r="GLZ80" s="242"/>
      <c r="GMA80" s="242"/>
      <c r="GMB80" s="242"/>
      <c r="GMC80" s="242"/>
      <c r="GMD80" s="242"/>
      <c r="GME80" s="242"/>
      <c r="GMF80" s="242"/>
      <c r="GMG80" s="242"/>
      <c r="GMH80" s="242"/>
      <c r="GMI80" s="242"/>
      <c r="GMJ80" s="242"/>
      <c r="GMK80" s="242"/>
      <c r="GML80" s="242"/>
      <c r="GMM80" s="242"/>
      <c r="GMN80" s="242"/>
      <c r="GMO80" s="242"/>
      <c r="GMP80" s="242"/>
      <c r="GMQ80" s="242"/>
      <c r="GMR80" s="242"/>
      <c r="GMS80" s="242"/>
      <c r="GMT80" s="242"/>
      <c r="GMU80" s="242"/>
      <c r="GMV80" s="242"/>
      <c r="GMW80" s="242"/>
      <c r="GMX80" s="242"/>
      <c r="GMY80" s="242"/>
      <c r="GMZ80" s="242"/>
      <c r="GNA80" s="242"/>
      <c r="GNB80" s="242"/>
      <c r="GNC80" s="242"/>
      <c r="GND80" s="242"/>
      <c r="GNE80" s="242"/>
      <c r="GNF80" s="242"/>
      <c r="GNG80" s="242"/>
      <c r="GNH80" s="242"/>
      <c r="GNI80" s="242"/>
      <c r="GNJ80" s="242"/>
      <c r="GNK80" s="242"/>
      <c r="GNL80" s="242"/>
      <c r="GNM80" s="242"/>
      <c r="GNN80" s="242"/>
      <c r="GNO80" s="242"/>
      <c r="GNP80" s="242"/>
      <c r="GNQ80" s="242"/>
      <c r="GNR80" s="242"/>
      <c r="GNS80" s="242"/>
      <c r="GNT80" s="242"/>
      <c r="GNU80" s="242"/>
      <c r="GNV80" s="242"/>
      <c r="GNW80" s="242"/>
      <c r="GNX80" s="242"/>
      <c r="GNY80" s="242"/>
      <c r="GNZ80" s="242"/>
      <c r="GOA80" s="242"/>
      <c r="GOB80" s="242"/>
      <c r="GOC80" s="242"/>
      <c r="GOD80" s="242"/>
      <c r="GOE80" s="242"/>
      <c r="GOF80" s="242"/>
      <c r="GOG80" s="242"/>
      <c r="GOH80" s="242"/>
      <c r="GOI80" s="242"/>
      <c r="GOJ80" s="242"/>
      <c r="GOK80" s="242"/>
      <c r="GOL80" s="242"/>
      <c r="GOM80" s="242"/>
      <c r="GON80" s="242"/>
      <c r="GOO80" s="242"/>
      <c r="GOP80" s="242"/>
      <c r="GOQ80" s="242"/>
      <c r="GOR80" s="242"/>
      <c r="GOS80" s="242"/>
      <c r="GOT80" s="242"/>
      <c r="GOU80" s="242"/>
      <c r="GOV80" s="242"/>
      <c r="GOW80" s="242"/>
      <c r="GOX80" s="242"/>
      <c r="GOY80" s="242"/>
      <c r="GOZ80" s="242"/>
      <c r="GPA80" s="242"/>
      <c r="GPB80" s="242"/>
      <c r="GPC80" s="242"/>
      <c r="GPD80" s="242"/>
      <c r="GPE80" s="242"/>
      <c r="GPF80" s="242"/>
      <c r="GPG80" s="242"/>
      <c r="GPH80" s="242"/>
      <c r="GPI80" s="242"/>
      <c r="GPJ80" s="242"/>
      <c r="GPK80" s="242"/>
      <c r="GPL80" s="242"/>
      <c r="GPM80" s="242"/>
      <c r="GPN80" s="242"/>
      <c r="GPO80" s="242"/>
      <c r="GPP80" s="242"/>
      <c r="GPQ80" s="242"/>
      <c r="GPR80" s="242"/>
      <c r="GPS80" s="242"/>
      <c r="GPT80" s="242"/>
      <c r="GPU80" s="242"/>
      <c r="GPV80" s="242"/>
      <c r="GPW80" s="242"/>
      <c r="GPX80" s="242"/>
      <c r="GPY80" s="242"/>
      <c r="GPZ80" s="242"/>
      <c r="GQA80" s="242"/>
      <c r="GQB80" s="242"/>
      <c r="GQC80" s="242"/>
      <c r="GQD80" s="242"/>
      <c r="GQE80" s="242"/>
      <c r="GQF80" s="242"/>
      <c r="GQG80" s="242"/>
      <c r="GQH80" s="242"/>
      <c r="GQI80" s="242"/>
      <c r="GQJ80" s="242"/>
      <c r="GQK80" s="242"/>
      <c r="GQL80" s="242"/>
      <c r="GQM80" s="242"/>
      <c r="GQN80" s="242"/>
      <c r="GQO80" s="242"/>
      <c r="GQP80" s="242"/>
      <c r="GQQ80" s="242"/>
      <c r="GQR80" s="242"/>
      <c r="GQS80" s="242"/>
      <c r="GQT80" s="242"/>
      <c r="GQU80" s="242"/>
      <c r="GQV80" s="242"/>
      <c r="GQW80" s="242"/>
      <c r="GQX80" s="242"/>
      <c r="GQY80" s="242"/>
      <c r="GQZ80" s="242"/>
      <c r="GRA80" s="242"/>
      <c r="GRB80" s="242"/>
      <c r="GRC80" s="242"/>
      <c r="GRD80" s="242"/>
      <c r="GRE80" s="242"/>
      <c r="GRF80" s="242"/>
      <c r="GRG80" s="242"/>
      <c r="GRH80" s="242"/>
      <c r="GRI80" s="242"/>
      <c r="GRJ80" s="242"/>
      <c r="GRK80" s="242"/>
      <c r="GRL80" s="242"/>
      <c r="GRM80" s="242"/>
      <c r="GRN80" s="242"/>
      <c r="GRO80" s="242"/>
      <c r="GRP80" s="242"/>
      <c r="GRQ80" s="242"/>
      <c r="GRR80" s="242"/>
      <c r="GRS80" s="242"/>
      <c r="GRT80" s="242"/>
      <c r="GRU80" s="242"/>
      <c r="GRV80" s="242"/>
      <c r="GRW80" s="242"/>
      <c r="GRX80" s="242"/>
      <c r="GRY80" s="242"/>
      <c r="GRZ80" s="242"/>
      <c r="GSA80" s="242"/>
      <c r="GSB80" s="242"/>
      <c r="GSC80" s="242"/>
      <c r="GSD80" s="242"/>
      <c r="GSE80" s="242"/>
      <c r="GSF80" s="242"/>
      <c r="GSG80" s="242"/>
      <c r="GSH80" s="242"/>
      <c r="GSI80" s="242"/>
      <c r="GSJ80" s="242"/>
      <c r="GSK80" s="242"/>
      <c r="GSL80" s="242"/>
      <c r="GSM80" s="242"/>
      <c r="GSN80" s="242"/>
      <c r="GSO80" s="242"/>
      <c r="GSP80" s="242"/>
      <c r="GSQ80" s="242"/>
      <c r="GSR80" s="242"/>
      <c r="GSS80" s="242"/>
      <c r="GST80" s="242"/>
      <c r="GSU80" s="242"/>
      <c r="GSV80" s="242"/>
      <c r="GSW80" s="242"/>
      <c r="GSX80" s="242"/>
      <c r="GSY80" s="242"/>
      <c r="GSZ80" s="242"/>
      <c r="GTA80" s="242"/>
      <c r="GTB80" s="242"/>
      <c r="GTC80" s="242"/>
      <c r="GTD80" s="242"/>
      <c r="GTE80" s="242"/>
      <c r="GTF80" s="242"/>
      <c r="GTG80" s="242"/>
      <c r="GTH80" s="242"/>
      <c r="GTI80" s="242"/>
      <c r="GTJ80" s="242"/>
      <c r="GTK80" s="242"/>
      <c r="GTL80" s="242"/>
      <c r="GTM80" s="242"/>
      <c r="GTN80" s="242"/>
      <c r="GTO80" s="242"/>
      <c r="GTP80" s="242"/>
      <c r="GTQ80" s="242"/>
      <c r="GTR80" s="242"/>
      <c r="GTS80" s="242"/>
      <c r="GTT80" s="242"/>
      <c r="GTU80" s="242"/>
      <c r="GTV80" s="242"/>
      <c r="GTW80" s="242"/>
      <c r="GTX80" s="242"/>
      <c r="GTY80" s="242"/>
      <c r="GTZ80" s="242"/>
      <c r="GUA80" s="242"/>
      <c r="GUB80" s="242"/>
      <c r="GUC80" s="242"/>
      <c r="GUD80" s="242"/>
      <c r="GUE80" s="242"/>
      <c r="GUF80" s="242"/>
      <c r="GUG80" s="242"/>
      <c r="GUH80" s="242"/>
      <c r="GUI80" s="242"/>
      <c r="GUJ80" s="242"/>
      <c r="GUK80" s="242"/>
      <c r="GUL80" s="242"/>
      <c r="GUM80" s="242"/>
      <c r="GUN80" s="242"/>
      <c r="GUO80" s="242"/>
      <c r="GUP80" s="242"/>
      <c r="GUQ80" s="242"/>
      <c r="GUR80" s="242"/>
      <c r="GUS80" s="242"/>
      <c r="GUT80" s="242"/>
      <c r="GUU80" s="242"/>
      <c r="GUV80" s="242"/>
      <c r="GUW80" s="242"/>
      <c r="GUX80" s="242"/>
      <c r="GUY80" s="242"/>
      <c r="GUZ80" s="242"/>
      <c r="GVA80" s="242"/>
      <c r="GVB80" s="242"/>
      <c r="GVC80" s="242"/>
      <c r="GVD80" s="242"/>
      <c r="GVE80" s="242"/>
      <c r="GVF80" s="242"/>
      <c r="GVG80" s="242"/>
      <c r="GVH80" s="242"/>
      <c r="GVI80" s="242"/>
      <c r="GVJ80" s="242"/>
      <c r="GVK80" s="242"/>
      <c r="GVL80" s="242"/>
      <c r="GVM80" s="242"/>
      <c r="GVN80" s="242"/>
      <c r="GVO80" s="242"/>
      <c r="GVP80" s="242"/>
      <c r="GVQ80" s="242"/>
      <c r="GVR80" s="242"/>
      <c r="GVS80" s="242"/>
      <c r="GVT80" s="242"/>
      <c r="GVU80" s="242"/>
      <c r="GVV80" s="242"/>
      <c r="GVW80" s="242"/>
      <c r="GVX80" s="242"/>
      <c r="GVY80" s="242"/>
      <c r="GVZ80" s="242"/>
      <c r="GWA80" s="242"/>
      <c r="GWB80" s="242"/>
      <c r="GWC80" s="242"/>
      <c r="GWD80" s="242"/>
      <c r="GWE80" s="242"/>
      <c r="GWF80" s="242"/>
      <c r="GWG80" s="242"/>
      <c r="GWH80" s="242"/>
      <c r="GWI80" s="242"/>
      <c r="GWJ80" s="242"/>
      <c r="GWK80" s="242"/>
      <c r="GWL80" s="242"/>
      <c r="GWM80" s="242"/>
      <c r="GWN80" s="242"/>
      <c r="GWO80" s="242"/>
      <c r="GWP80" s="242"/>
      <c r="GWQ80" s="242"/>
      <c r="GWR80" s="242"/>
      <c r="GWS80" s="242"/>
      <c r="GWT80" s="242"/>
      <c r="GWU80" s="242"/>
      <c r="GWV80" s="242"/>
      <c r="GWW80" s="242"/>
      <c r="GWX80" s="242"/>
      <c r="GWY80" s="242"/>
      <c r="GWZ80" s="242"/>
      <c r="GXA80" s="242"/>
      <c r="GXB80" s="242"/>
      <c r="GXC80" s="242"/>
      <c r="GXD80" s="242"/>
      <c r="GXE80" s="242"/>
      <c r="GXF80" s="242"/>
      <c r="GXG80" s="242"/>
      <c r="GXH80" s="242"/>
      <c r="GXI80" s="242"/>
      <c r="GXJ80" s="242"/>
      <c r="GXK80" s="242"/>
      <c r="GXL80" s="242"/>
      <c r="GXM80" s="242"/>
      <c r="GXN80" s="242"/>
      <c r="GXO80" s="242"/>
      <c r="GXP80" s="242"/>
      <c r="GXQ80" s="242"/>
      <c r="GXR80" s="242"/>
      <c r="GXS80" s="242"/>
      <c r="GXT80" s="242"/>
      <c r="GXU80" s="242"/>
      <c r="GXV80" s="242"/>
      <c r="GXW80" s="242"/>
      <c r="GXX80" s="242"/>
      <c r="GXY80" s="242"/>
      <c r="GXZ80" s="242"/>
      <c r="GYA80" s="242"/>
      <c r="GYB80" s="242"/>
      <c r="GYC80" s="242"/>
      <c r="GYD80" s="242"/>
      <c r="GYE80" s="242"/>
      <c r="GYF80" s="242"/>
      <c r="GYG80" s="242"/>
      <c r="GYH80" s="242"/>
      <c r="GYI80" s="242"/>
      <c r="GYJ80" s="242"/>
      <c r="GYK80" s="242"/>
      <c r="GYL80" s="242"/>
      <c r="GYM80" s="242"/>
      <c r="GYN80" s="242"/>
      <c r="GYO80" s="242"/>
      <c r="GYP80" s="242"/>
      <c r="GYQ80" s="242"/>
      <c r="GYR80" s="242"/>
      <c r="GYS80" s="242"/>
      <c r="GYT80" s="242"/>
      <c r="GYU80" s="242"/>
      <c r="GYV80" s="242"/>
      <c r="GYW80" s="242"/>
      <c r="GYX80" s="242"/>
      <c r="GYY80" s="242"/>
      <c r="GYZ80" s="242"/>
      <c r="GZA80" s="242"/>
      <c r="GZB80" s="242"/>
      <c r="GZC80" s="242"/>
      <c r="GZD80" s="242"/>
      <c r="GZE80" s="242"/>
      <c r="GZF80" s="242"/>
      <c r="GZG80" s="242"/>
      <c r="GZH80" s="242"/>
      <c r="GZI80" s="242"/>
      <c r="GZJ80" s="242"/>
      <c r="GZK80" s="242"/>
      <c r="GZL80" s="242"/>
      <c r="GZM80" s="242"/>
      <c r="GZN80" s="242"/>
      <c r="GZO80" s="242"/>
      <c r="GZP80" s="242"/>
      <c r="GZQ80" s="242"/>
      <c r="GZR80" s="242"/>
      <c r="GZS80" s="242"/>
      <c r="GZT80" s="242"/>
      <c r="GZU80" s="242"/>
      <c r="GZV80" s="242"/>
      <c r="GZW80" s="242"/>
      <c r="GZX80" s="242"/>
      <c r="GZY80" s="242"/>
      <c r="GZZ80" s="242"/>
      <c r="HAA80" s="242"/>
      <c r="HAB80" s="242"/>
      <c r="HAC80" s="242"/>
      <c r="HAD80" s="242"/>
      <c r="HAE80" s="242"/>
      <c r="HAF80" s="242"/>
      <c r="HAG80" s="242"/>
      <c r="HAH80" s="242"/>
      <c r="HAI80" s="242"/>
      <c r="HAJ80" s="242"/>
      <c r="HAK80" s="242"/>
      <c r="HAL80" s="242"/>
      <c r="HAM80" s="242"/>
      <c r="HAN80" s="242"/>
      <c r="HAO80" s="242"/>
      <c r="HAP80" s="242"/>
      <c r="HAQ80" s="242"/>
      <c r="HAR80" s="242"/>
      <c r="HAS80" s="242"/>
      <c r="HAT80" s="242"/>
      <c r="HAU80" s="242"/>
      <c r="HAV80" s="242"/>
      <c r="HAW80" s="242"/>
      <c r="HAX80" s="242"/>
      <c r="HAY80" s="242"/>
      <c r="HAZ80" s="242"/>
      <c r="HBA80" s="242"/>
      <c r="HBB80" s="242"/>
      <c r="HBC80" s="242"/>
      <c r="HBD80" s="242"/>
      <c r="HBE80" s="242"/>
      <c r="HBF80" s="242"/>
      <c r="HBG80" s="242"/>
      <c r="HBH80" s="242"/>
      <c r="HBI80" s="242"/>
      <c r="HBJ80" s="242"/>
      <c r="HBK80" s="242"/>
      <c r="HBL80" s="242"/>
      <c r="HBM80" s="242"/>
      <c r="HBN80" s="242"/>
      <c r="HBO80" s="242"/>
      <c r="HBP80" s="242"/>
      <c r="HBQ80" s="242"/>
      <c r="HBR80" s="242"/>
      <c r="HBS80" s="242"/>
      <c r="HBT80" s="242"/>
      <c r="HBU80" s="242"/>
      <c r="HBV80" s="242"/>
      <c r="HBW80" s="242"/>
      <c r="HBX80" s="242"/>
      <c r="HBY80" s="242"/>
      <c r="HBZ80" s="242"/>
      <c r="HCA80" s="242"/>
      <c r="HCB80" s="242"/>
      <c r="HCC80" s="242"/>
      <c r="HCD80" s="242"/>
      <c r="HCE80" s="242"/>
      <c r="HCF80" s="242"/>
      <c r="HCG80" s="242"/>
      <c r="HCH80" s="242"/>
      <c r="HCI80" s="242"/>
      <c r="HCJ80" s="242"/>
      <c r="HCK80" s="242"/>
      <c r="HCL80" s="242"/>
      <c r="HCM80" s="242"/>
      <c r="HCN80" s="242"/>
      <c r="HCO80" s="242"/>
      <c r="HCP80" s="242"/>
      <c r="HCQ80" s="242"/>
      <c r="HCR80" s="242"/>
      <c r="HCS80" s="242"/>
      <c r="HCT80" s="242"/>
      <c r="HCU80" s="242"/>
      <c r="HCV80" s="242"/>
      <c r="HCW80" s="242"/>
      <c r="HCX80" s="242"/>
      <c r="HCY80" s="242"/>
      <c r="HCZ80" s="242"/>
      <c r="HDA80" s="242"/>
      <c r="HDB80" s="242"/>
      <c r="HDC80" s="242"/>
      <c r="HDD80" s="242"/>
      <c r="HDE80" s="242"/>
      <c r="HDF80" s="242"/>
      <c r="HDG80" s="242"/>
      <c r="HDH80" s="242"/>
      <c r="HDI80" s="242"/>
      <c r="HDJ80" s="242"/>
      <c r="HDK80" s="242"/>
      <c r="HDL80" s="242"/>
      <c r="HDM80" s="242"/>
      <c r="HDN80" s="242"/>
      <c r="HDO80" s="242"/>
      <c r="HDP80" s="242"/>
      <c r="HDQ80" s="242"/>
      <c r="HDR80" s="242"/>
      <c r="HDS80" s="242"/>
      <c r="HDT80" s="242"/>
      <c r="HDU80" s="242"/>
      <c r="HDV80" s="242"/>
      <c r="HDW80" s="242"/>
      <c r="HDX80" s="242"/>
      <c r="HDY80" s="242"/>
      <c r="HDZ80" s="242"/>
      <c r="HEA80" s="242"/>
      <c r="HEB80" s="242"/>
      <c r="HEC80" s="242"/>
      <c r="HED80" s="242"/>
      <c r="HEE80" s="242"/>
      <c r="HEF80" s="242"/>
      <c r="HEG80" s="242"/>
      <c r="HEH80" s="242"/>
      <c r="HEI80" s="242"/>
      <c r="HEJ80" s="242"/>
      <c r="HEK80" s="242"/>
      <c r="HEL80" s="242"/>
      <c r="HEM80" s="242"/>
      <c r="HEN80" s="242"/>
      <c r="HEO80" s="242"/>
      <c r="HEP80" s="242"/>
      <c r="HEQ80" s="242"/>
      <c r="HER80" s="242"/>
      <c r="HES80" s="242"/>
      <c r="HET80" s="242"/>
      <c r="HEU80" s="242"/>
      <c r="HEV80" s="242"/>
      <c r="HEW80" s="242"/>
      <c r="HEX80" s="242"/>
      <c r="HEY80" s="242"/>
      <c r="HEZ80" s="242"/>
      <c r="HFA80" s="242"/>
      <c r="HFB80" s="242"/>
      <c r="HFC80" s="242"/>
      <c r="HFD80" s="242"/>
      <c r="HFE80" s="242"/>
      <c r="HFF80" s="242"/>
      <c r="HFG80" s="242"/>
      <c r="HFH80" s="242"/>
      <c r="HFI80" s="242"/>
      <c r="HFJ80" s="242"/>
      <c r="HFK80" s="242"/>
      <c r="HFL80" s="242"/>
      <c r="HFM80" s="242"/>
      <c r="HFN80" s="242"/>
      <c r="HFO80" s="242"/>
      <c r="HFP80" s="242"/>
      <c r="HFQ80" s="242"/>
      <c r="HFR80" s="242"/>
      <c r="HFS80" s="242"/>
      <c r="HFT80" s="242"/>
      <c r="HFU80" s="242"/>
      <c r="HFV80" s="242"/>
      <c r="HFW80" s="242"/>
      <c r="HFX80" s="242"/>
      <c r="HFY80" s="242"/>
      <c r="HFZ80" s="242"/>
      <c r="HGA80" s="242"/>
      <c r="HGB80" s="242"/>
      <c r="HGC80" s="242"/>
      <c r="HGD80" s="242"/>
      <c r="HGE80" s="242"/>
      <c r="HGF80" s="242"/>
      <c r="HGG80" s="242"/>
      <c r="HGH80" s="242"/>
      <c r="HGI80" s="242"/>
      <c r="HGJ80" s="242"/>
      <c r="HGK80" s="242"/>
      <c r="HGL80" s="242"/>
      <c r="HGM80" s="242"/>
      <c r="HGN80" s="242"/>
      <c r="HGO80" s="242"/>
      <c r="HGP80" s="242"/>
      <c r="HGQ80" s="242"/>
      <c r="HGR80" s="242"/>
      <c r="HGS80" s="242"/>
      <c r="HGT80" s="242"/>
      <c r="HGU80" s="242"/>
      <c r="HGV80" s="242"/>
      <c r="HGW80" s="242"/>
      <c r="HGX80" s="242"/>
      <c r="HGY80" s="242"/>
      <c r="HGZ80" s="242"/>
      <c r="HHA80" s="242"/>
      <c r="HHB80" s="242"/>
      <c r="HHC80" s="242"/>
      <c r="HHD80" s="242"/>
      <c r="HHE80" s="242"/>
      <c r="HHF80" s="242"/>
      <c r="HHG80" s="242"/>
      <c r="HHH80" s="242"/>
      <c r="HHI80" s="242"/>
      <c r="HHJ80" s="242"/>
      <c r="HHK80" s="242"/>
      <c r="HHL80" s="242"/>
      <c r="HHM80" s="242"/>
      <c r="HHN80" s="242"/>
      <c r="HHO80" s="242"/>
      <c r="HHP80" s="242"/>
      <c r="HHQ80" s="242"/>
      <c r="HHR80" s="242"/>
      <c r="HHS80" s="242"/>
      <c r="HHT80" s="242"/>
      <c r="HHU80" s="242"/>
      <c r="HHV80" s="242"/>
      <c r="HHW80" s="242"/>
      <c r="HHX80" s="242"/>
      <c r="HHY80" s="242"/>
      <c r="HHZ80" s="242"/>
      <c r="HIA80" s="242"/>
      <c r="HIB80" s="242"/>
      <c r="HIC80" s="242"/>
      <c r="HID80" s="242"/>
      <c r="HIE80" s="242"/>
      <c r="HIF80" s="242"/>
      <c r="HIG80" s="242"/>
      <c r="HIH80" s="242"/>
      <c r="HII80" s="242"/>
      <c r="HIJ80" s="242"/>
      <c r="HIK80" s="242"/>
      <c r="HIL80" s="242"/>
      <c r="HIM80" s="242"/>
      <c r="HIN80" s="242"/>
      <c r="HIO80" s="242"/>
      <c r="HIP80" s="242"/>
      <c r="HIQ80" s="242"/>
      <c r="HIR80" s="242"/>
      <c r="HIS80" s="242"/>
      <c r="HIT80" s="242"/>
      <c r="HIU80" s="242"/>
      <c r="HIV80" s="242"/>
      <c r="HIW80" s="242"/>
      <c r="HIX80" s="242"/>
      <c r="HIY80" s="242"/>
      <c r="HIZ80" s="242"/>
      <c r="HJA80" s="242"/>
      <c r="HJB80" s="242"/>
      <c r="HJC80" s="242"/>
      <c r="HJD80" s="242"/>
      <c r="HJE80" s="242"/>
      <c r="HJF80" s="242"/>
      <c r="HJG80" s="242"/>
      <c r="HJH80" s="242"/>
      <c r="HJI80" s="242"/>
      <c r="HJJ80" s="242"/>
      <c r="HJK80" s="242"/>
      <c r="HJL80" s="242"/>
      <c r="HJM80" s="242"/>
      <c r="HJN80" s="242"/>
      <c r="HJO80" s="242"/>
      <c r="HJP80" s="242"/>
      <c r="HJQ80" s="242"/>
      <c r="HJR80" s="242"/>
      <c r="HJS80" s="242"/>
      <c r="HJT80" s="242"/>
      <c r="HJU80" s="242"/>
      <c r="HJV80" s="242"/>
      <c r="HJW80" s="242"/>
      <c r="HJX80" s="242"/>
      <c r="HJY80" s="242"/>
      <c r="HJZ80" s="242"/>
      <c r="HKA80" s="242"/>
      <c r="HKB80" s="242"/>
      <c r="HKC80" s="242"/>
      <c r="HKD80" s="242"/>
      <c r="HKE80" s="242"/>
      <c r="HKF80" s="242"/>
      <c r="HKG80" s="242"/>
      <c r="HKH80" s="242"/>
      <c r="HKI80" s="242"/>
      <c r="HKJ80" s="242"/>
      <c r="HKK80" s="242"/>
      <c r="HKL80" s="242"/>
      <c r="HKM80" s="242"/>
      <c r="HKN80" s="242"/>
      <c r="HKO80" s="242"/>
      <c r="HKP80" s="242"/>
      <c r="HKQ80" s="242"/>
      <c r="HKR80" s="242"/>
      <c r="HKS80" s="242"/>
      <c r="HKT80" s="242"/>
      <c r="HKU80" s="242"/>
      <c r="HKV80" s="242"/>
      <c r="HKW80" s="242"/>
      <c r="HKX80" s="242"/>
      <c r="HKY80" s="242"/>
      <c r="HKZ80" s="242"/>
      <c r="HLA80" s="242"/>
      <c r="HLB80" s="242"/>
      <c r="HLC80" s="242"/>
      <c r="HLD80" s="242"/>
      <c r="HLE80" s="242"/>
      <c r="HLF80" s="242"/>
      <c r="HLG80" s="242"/>
      <c r="HLH80" s="242"/>
      <c r="HLI80" s="242"/>
      <c r="HLJ80" s="242"/>
      <c r="HLK80" s="242"/>
      <c r="HLL80" s="242"/>
      <c r="HLM80" s="242"/>
      <c r="HLN80" s="242"/>
      <c r="HLO80" s="242"/>
      <c r="HLP80" s="242"/>
      <c r="HLQ80" s="242"/>
      <c r="HLR80" s="242"/>
      <c r="HLS80" s="242"/>
      <c r="HLT80" s="242"/>
      <c r="HLU80" s="242"/>
      <c r="HLV80" s="242"/>
      <c r="HLW80" s="242"/>
      <c r="HLX80" s="242"/>
      <c r="HLY80" s="242"/>
      <c r="HLZ80" s="242"/>
      <c r="HMA80" s="242"/>
      <c r="HMB80" s="242"/>
      <c r="HMC80" s="242"/>
      <c r="HMD80" s="242"/>
      <c r="HME80" s="242"/>
      <c r="HMF80" s="242"/>
      <c r="HMG80" s="242"/>
      <c r="HMH80" s="242"/>
      <c r="HMI80" s="242"/>
      <c r="HMJ80" s="242"/>
      <c r="HMK80" s="242"/>
      <c r="HML80" s="242"/>
      <c r="HMM80" s="242"/>
      <c r="HMN80" s="242"/>
      <c r="HMO80" s="242"/>
      <c r="HMP80" s="242"/>
      <c r="HMQ80" s="242"/>
      <c r="HMR80" s="242"/>
      <c r="HMS80" s="242"/>
      <c r="HMT80" s="242"/>
      <c r="HMU80" s="242"/>
      <c r="HMV80" s="242"/>
      <c r="HMW80" s="242"/>
      <c r="HMX80" s="242"/>
      <c r="HMY80" s="242"/>
      <c r="HMZ80" s="242"/>
      <c r="HNA80" s="242"/>
      <c r="HNB80" s="242"/>
      <c r="HNC80" s="242"/>
      <c r="HND80" s="242"/>
      <c r="HNE80" s="242"/>
      <c r="HNF80" s="242"/>
      <c r="HNG80" s="242"/>
      <c r="HNH80" s="242"/>
      <c r="HNI80" s="242"/>
      <c r="HNJ80" s="242"/>
      <c r="HNK80" s="242"/>
      <c r="HNL80" s="242"/>
      <c r="HNM80" s="242"/>
      <c r="HNN80" s="242"/>
      <c r="HNO80" s="242"/>
      <c r="HNP80" s="242"/>
      <c r="HNQ80" s="242"/>
      <c r="HNR80" s="242"/>
      <c r="HNS80" s="242"/>
      <c r="HNT80" s="242"/>
      <c r="HNU80" s="242"/>
      <c r="HNV80" s="242"/>
      <c r="HNW80" s="242"/>
      <c r="HNX80" s="242"/>
      <c r="HNY80" s="242"/>
      <c r="HNZ80" s="242"/>
      <c r="HOA80" s="242"/>
      <c r="HOB80" s="242"/>
      <c r="HOC80" s="242"/>
      <c r="HOD80" s="242"/>
      <c r="HOE80" s="242"/>
      <c r="HOF80" s="242"/>
      <c r="HOG80" s="242"/>
      <c r="HOH80" s="242"/>
      <c r="HOI80" s="242"/>
      <c r="HOJ80" s="242"/>
      <c r="HOK80" s="242"/>
      <c r="HOL80" s="242"/>
      <c r="HOM80" s="242"/>
      <c r="HON80" s="242"/>
      <c r="HOO80" s="242"/>
      <c r="HOP80" s="242"/>
      <c r="HOQ80" s="242"/>
      <c r="HOR80" s="242"/>
      <c r="HOS80" s="242"/>
      <c r="HOT80" s="242"/>
      <c r="HOU80" s="242"/>
      <c r="HOV80" s="242"/>
      <c r="HOW80" s="242"/>
      <c r="HOX80" s="242"/>
      <c r="HOY80" s="242"/>
      <c r="HOZ80" s="242"/>
      <c r="HPA80" s="242"/>
      <c r="HPB80" s="242"/>
      <c r="HPC80" s="242"/>
      <c r="HPD80" s="242"/>
      <c r="HPE80" s="242"/>
      <c r="HPF80" s="242"/>
      <c r="HPG80" s="242"/>
      <c r="HPH80" s="242"/>
      <c r="HPI80" s="242"/>
      <c r="HPJ80" s="242"/>
      <c r="HPK80" s="242"/>
      <c r="HPL80" s="242"/>
      <c r="HPM80" s="242"/>
      <c r="HPN80" s="242"/>
      <c r="HPO80" s="242"/>
      <c r="HPP80" s="242"/>
      <c r="HPQ80" s="242"/>
      <c r="HPR80" s="242"/>
      <c r="HPS80" s="242"/>
      <c r="HPT80" s="242"/>
      <c r="HPU80" s="242"/>
      <c r="HPV80" s="242"/>
      <c r="HPW80" s="242"/>
      <c r="HPX80" s="242"/>
      <c r="HPY80" s="242"/>
      <c r="HPZ80" s="242"/>
      <c r="HQA80" s="242"/>
      <c r="HQB80" s="242"/>
      <c r="HQC80" s="242"/>
      <c r="HQD80" s="242"/>
      <c r="HQE80" s="242"/>
      <c r="HQF80" s="242"/>
      <c r="HQG80" s="242"/>
      <c r="HQH80" s="242"/>
      <c r="HQI80" s="242"/>
      <c r="HQJ80" s="242"/>
      <c r="HQK80" s="242"/>
      <c r="HQL80" s="242"/>
      <c r="HQM80" s="242"/>
      <c r="HQN80" s="242"/>
      <c r="HQO80" s="242"/>
      <c r="HQP80" s="242"/>
      <c r="HQQ80" s="242"/>
      <c r="HQR80" s="242"/>
      <c r="HQS80" s="242"/>
      <c r="HQT80" s="242"/>
      <c r="HQU80" s="242"/>
      <c r="HQV80" s="242"/>
      <c r="HQW80" s="242"/>
      <c r="HQX80" s="242"/>
      <c r="HQY80" s="242"/>
      <c r="HQZ80" s="242"/>
      <c r="HRA80" s="242"/>
      <c r="HRB80" s="242"/>
      <c r="HRC80" s="242"/>
      <c r="HRD80" s="242"/>
      <c r="HRE80" s="242"/>
      <c r="HRF80" s="242"/>
      <c r="HRG80" s="242"/>
      <c r="HRH80" s="242"/>
      <c r="HRI80" s="242"/>
      <c r="HRJ80" s="242"/>
      <c r="HRK80" s="242"/>
      <c r="HRL80" s="242"/>
      <c r="HRM80" s="242"/>
      <c r="HRN80" s="242"/>
      <c r="HRO80" s="242"/>
      <c r="HRP80" s="242"/>
      <c r="HRQ80" s="242"/>
      <c r="HRR80" s="242"/>
      <c r="HRS80" s="242"/>
      <c r="HRT80" s="242"/>
      <c r="HRU80" s="242"/>
      <c r="HRV80" s="242"/>
      <c r="HRW80" s="242"/>
      <c r="HRX80" s="242"/>
      <c r="HRY80" s="242"/>
      <c r="HRZ80" s="242"/>
      <c r="HSA80" s="242"/>
      <c r="HSB80" s="242"/>
      <c r="HSC80" s="242"/>
      <c r="HSD80" s="242"/>
      <c r="HSE80" s="242"/>
      <c r="HSF80" s="242"/>
      <c r="HSG80" s="242"/>
      <c r="HSH80" s="242"/>
      <c r="HSI80" s="242"/>
      <c r="HSJ80" s="242"/>
      <c r="HSK80" s="242"/>
      <c r="HSL80" s="242"/>
      <c r="HSM80" s="242"/>
      <c r="HSN80" s="242"/>
      <c r="HSO80" s="242"/>
      <c r="HSP80" s="242"/>
      <c r="HSQ80" s="242"/>
      <c r="HSR80" s="242"/>
      <c r="HSS80" s="242"/>
      <c r="HST80" s="242"/>
      <c r="HSU80" s="242"/>
      <c r="HSV80" s="242"/>
      <c r="HSW80" s="242"/>
      <c r="HSX80" s="242"/>
      <c r="HSY80" s="242"/>
      <c r="HSZ80" s="242"/>
      <c r="HTA80" s="242"/>
      <c r="HTB80" s="242"/>
      <c r="HTC80" s="242"/>
      <c r="HTD80" s="242"/>
      <c r="HTE80" s="242"/>
      <c r="HTF80" s="242"/>
      <c r="HTG80" s="242"/>
      <c r="HTH80" s="242"/>
      <c r="HTI80" s="242"/>
      <c r="HTJ80" s="242"/>
      <c r="HTK80" s="242"/>
      <c r="HTL80" s="242"/>
      <c r="HTM80" s="242"/>
      <c r="HTN80" s="242"/>
      <c r="HTO80" s="242"/>
      <c r="HTP80" s="242"/>
      <c r="HTQ80" s="242"/>
      <c r="HTR80" s="242"/>
      <c r="HTS80" s="242"/>
      <c r="HTT80" s="242"/>
      <c r="HTU80" s="242"/>
      <c r="HTV80" s="242"/>
      <c r="HTW80" s="242"/>
      <c r="HTX80" s="242"/>
      <c r="HTY80" s="242"/>
      <c r="HTZ80" s="242"/>
      <c r="HUA80" s="242"/>
      <c r="HUB80" s="242"/>
      <c r="HUC80" s="242"/>
      <c r="HUD80" s="242"/>
      <c r="HUE80" s="242"/>
      <c r="HUF80" s="242"/>
      <c r="HUG80" s="242"/>
      <c r="HUH80" s="242"/>
      <c r="HUI80" s="242"/>
      <c r="HUJ80" s="242"/>
      <c r="HUK80" s="242"/>
      <c r="HUL80" s="242"/>
      <c r="HUM80" s="242"/>
      <c r="HUN80" s="242"/>
      <c r="HUO80" s="242"/>
      <c r="HUP80" s="242"/>
      <c r="HUQ80" s="242"/>
      <c r="HUR80" s="242"/>
      <c r="HUS80" s="242"/>
      <c r="HUT80" s="242"/>
      <c r="HUU80" s="242"/>
      <c r="HUV80" s="242"/>
      <c r="HUW80" s="242"/>
      <c r="HUX80" s="242"/>
      <c r="HUY80" s="242"/>
      <c r="HUZ80" s="242"/>
      <c r="HVA80" s="242"/>
      <c r="HVB80" s="242"/>
      <c r="HVC80" s="242"/>
      <c r="HVD80" s="242"/>
      <c r="HVE80" s="242"/>
      <c r="HVF80" s="242"/>
      <c r="HVG80" s="242"/>
      <c r="HVH80" s="242"/>
      <c r="HVI80" s="242"/>
      <c r="HVJ80" s="242"/>
      <c r="HVK80" s="242"/>
      <c r="HVL80" s="242"/>
      <c r="HVM80" s="242"/>
      <c r="HVN80" s="242"/>
      <c r="HVO80" s="242"/>
      <c r="HVP80" s="242"/>
      <c r="HVQ80" s="242"/>
      <c r="HVR80" s="242"/>
      <c r="HVS80" s="242"/>
      <c r="HVT80" s="242"/>
      <c r="HVU80" s="242"/>
      <c r="HVV80" s="242"/>
      <c r="HVW80" s="242"/>
      <c r="HVX80" s="242"/>
      <c r="HVY80" s="242"/>
      <c r="HVZ80" s="242"/>
      <c r="HWA80" s="242"/>
      <c r="HWB80" s="242"/>
      <c r="HWC80" s="242"/>
      <c r="HWD80" s="242"/>
      <c r="HWE80" s="242"/>
      <c r="HWF80" s="242"/>
      <c r="HWG80" s="242"/>
      <c r="HWH80" s="242"/>
      <c r="HWI80" s="242"/>
      <c r="HWJ80" s="242"/>
      <c r="HWK80" s="242"/>
      <c r="HWL80" s="242"/>
      <c r="HWM80" s="242"/>
      <c r="HWN80" s="242"/>
      <c r="HWO80" s="242"/>
      <c r="HWP80" s="242"/>
      <c r="HWQ80" s="242"/>
      <c r="HWR80" s="242"/>
      <c r="HWS80" s="242"/>
      <c r="HWT80" s="242"/>
      <c r="HWU80" s="242"/>
      <c r="HWV80" s="242"/>
      <c r="HWW80" s="242"/>
      <c r="HWX80" s="242"/>
      <c r="HWY80" s="242"/>
      <c r="HWZ80" s="242"/>
      <c r="HXA80" s="242"/>
      <c r="HXB80" s="242"/>
      <c r="HXC80" s="242"/>
      <c r="HXD80" s="242"/>
      <c r="HXE80" s="242"/>
      <c r="HXF80" s="242"/>
      <c r="HXG80" s="242"/>
      <c r="HXH80" s="242"/>
      <c r="HXI80" s="242"/>
      <c r="HXJ80" s="242"/>
      <c r="HXK80" s="242"/>
      <c r="HXL80" s="242"/>
      <c r="HXM80" s="242"/>
      <c r="HXN80" s="242"/>
      <c r="HXO80" s="242"/>
      <c r="HXP80" s="242"/>
      <c r="HXQ80" s="242"/>
      <c r="HXR80" s="242"/>
      <c r="HXS80" s="242"/>
      <c r="HXT80" s="242"/>
      <c r="HXU80" s="242"/>
      <c r="HXV80" s="242"/>
      <c r="HXW80" s="242"/>
      <c r="HXX80" s="242"/>
      <c r="HXY80" s="242"/>
      <c r="HXZ80" s="242"/>
      <c r="HYA80" s="242"/>
      <c r="HYB80" s="242"/>
      <c r="HYC80" s="242"/>
      <c r="HYD80" s="242"/>
      <c r="HYE80" s="242"/>
      <c r="HYF80" s="242"/>
      <c r="HYG80" s="242"/>
      <c r="HYH80" s="242"/>
      <c r="HYI80" s="242"/>
      <c r="HYJ80" s="242"/>
      <c r="HYK80" s="242"/>
      <c r="HYL80" s="242"/>
      <c r="HYM80" s="242"/>
      <c r="HYN80" s="242"/>
      <c r="HYO80" s="242"/>
      <c r="HYP80" s="242"/>
      <c r="HYQ80" s="242"/>
      <c r="HYR80" s="242"/>
      <c r="HYS80" s="242"/>
      <c r="HYT80" s="242"/>
      <c r="HYU80" s="242"/>
      <c r="HYV80" s="242"/>
      <c r="HYW80" s="242"/>
      <c r="HYX80" s="242"/>
      <c r="HYY80" s="242"/>
      <c r="HYZ80" s="242"/>
      <c r="HZA80" s="242"/>
      <c r="HZB80" s="242"/>
      <c r="HZC80" s="242"/>
      <c r="HZD80" s="242"/>
      <c r="HZE80" s="242"/>
      <c r="HZF80" s="242"/>
      <c r="HZG80" s="242"/>
      <c r="HZH80" s="242"/>
      <c r="HZI80" s="242"/>
      <c r="HZJ80" s="242"/>
      <c r="HZK80" s="242"/>
      <c r="HZL80" s="242"/>
      <c r="HZM80" s="242"/>
      <c r="HZN80" s="242"/>
      <c r="HZO80" s="242"/>
      <c r="HZP80" s="242"/>
      <c r="HZQ80" s="242"/>
      <c r="HZR80" s="242"/>
      <c r="HZS80" s="242"/>
      <c r="HZT80" s="242"/>
      <c r="HZU80" s="242"/>
      <c r="HZV80" s="242"/>
      <c r="HZW80" s="242"/>
      <c r="HZX80" s="242"/>
      <c r="HZY80" s="242"/>
      <c r="HZZ80" s="242"/>
      <c r="IAA80" s="242"/>
      <c r="IAB80" s="242"/>
      <c r="IAC80" s="242"/>
      <c r="IAD80" s="242"/>
      <c r="IAE80" s="242"/>
      <c r="IAF80" s="242"/>
      <c r="IAG80" s="242"/>
      <c r="IAH80" s="242"/>
      <c r="IAI80" s="242"/>
      <c r="IAJ80" s="242"/>
      <c r="IAK80" s="242"/>
      <c r="IAL80" s="242"/>
      <c r="IAM80" s="242"/>
      <c r="IAN80" s="242"/>
      <c r="IAO80" s="242"/>
      <c r="IAP80" s="242"/>
      <c r="IAQ80" s="242"/>
      <c r="IAR80" s="242"/>
      <c r="IAS80" s="242"/>
      <c r="IAT80" s="242"/>
      <c r="IAU80" s="242"/>
      <c r="IAV80" s="242"/>
      <c r="IAW80" s="242"/>
      <c r="IAX80" s="242"/>
      <c r="IAY80" s="242"/>
      <c r="IAZ80" s="242"/>
      <c r="IBA80" s="242"/>
      <c r="IBB80" s="242"/>
      <c r="IBC80" s="242"/>
      <c r="IBD80" s="242"/>
      <c r="IBE80" s="242"/>
      <c r="IBF80" s="242"/>
      <c r="IBG80" s="242"/>
      <c r="IBH80" s="242"/>
      <c r="IBI80" s="242"/>
      <c r="IBJ80" s="242"/>
      <c r="IBK80" s="242"/>
      <c r="IBL80" s="242"/>
      <c r="IBM80" s="242"/>
      <c r="IBN80" s="242"/>
      <c r="IBO80" s="242"/>
      <c r="IBP80" s="242"/>
      <c r="IBQ80" s="242"/>
      <c r="IBR80" s="242"/>
      <c r="IBS80" s="242"/>
      <c r="IBT80" s="242"/>
      <c r="IBU80" s="242"/>
      <c r="IBV80" s="242"/>
      <c r="IBW80" s="242"/>
      <c r="IBX80" s="242"/>
      <c r="IBY80" s="242"/>
      <c r="IBZ80" s="242"/>
      <c r="ICA80" s="242"/>
      <c r="ICB80" s="242"/>
      <c r="ICC80" s="242"/>
      <c r="ICD80" s="242"/>
      <c r="ICE80" s="242"/>
      <c r="ICF80" s="242"/>
      <c r="ICG80" s="242"/>
      <c r="ICH80" s="242"/>
      <c r="ICI80" s="242"/>
      <c r="ICJ80" s="242"/>
      <c r="ICK80" s="242"/>
      <c r="ICL80" s="242"/>
      <c r="ICM80" s="242"/>
      <c r="ICN80" s="242"/>
      <c r="ICO80" s="242"/>
      <c r="ICP80" s="242"/>
      <c r="ICQ80" s="242"/>
      <c r="ICR80" s="242"/>
      <c r="ICS80" s="242"/>
      <c r="ICT80" s="242"/>
      <c r="ICU80" s="242"/>
      <c r="ICV80" s="242"/>
      <c r="ICW80" s="242"/>
      <c r="ICX80" s="242"/>
      <c r="ICY80" s="242"/>
      <c r="ICZ80" s="242"/>
      <c r="IDA80" s="242"/>
      <c r="IDB80" s="242"/>
      <c r="IDC80" s="242"/>
      <c r="IDD80" s="242"/>
      <c r="IDE80" s="242"/>
      <c r="IDF80" s="242"/>
      <c r="IDG80" s="242"/>
      <c r="IDH80" s="242"/>
      <c r="IDI80" s="242"/>
      <c r="IDJ80" s="242"/>
      <c r="IDK80" s="242"/>
      <c r="IDL80" s="242"/>
      <c r="IDM80" s="242"/>
      <c r="IDN80" s="242"/>
      <c r="IDO80" s="242"/>
      <c r="IDP80" s="242"/>
      <c r="IDQ80" s="242"/>
      <c r="IDR80" s="242"/>
      <c r="IDS80" s="242"/>
      <c r="IDT80" s="242"/>
      <c r="IDU80" s="242"/>
      <c r="IDV80" s="242"/>
      <c r="IDW80" s="242"/>
      <c r="IDX80" s="242"/>
      <c r="IDY80" s="242"/>
      <c r="IDZ80" s="242"/>
      <c r="IEA80" s="242"/>
      <c r="IEB80" s="242"/>
      <c r="IEC80" s="242"/>
      <c r="IED80" s="242"/>
      <c r="IEE80" s="242"/>
      <c r="IEF80" s="242"/>
      <c r="IEG80" s="242"/>
      <c r="IEH80" s="242"/>
      <c r="IEI80" s="242"/>
      <c r="IEJ80" s="242"/>
      <c r="IEK80" s="242"/>
      <c r="IEL80" s="242"/>
      <c r="IEM80" s="242"/>
      <c r="IEN80" s="242"/>
      <c r="IEO80" s="242"/>
      <c r="IEP80" s="242"/>
      <c r="IEQ80" s="242"/>
      <c r="IER80" s="242"/>
      <c r="IES80" s="242"/>
      <c r="IET80" s="242"/>
      <c r="IEU80" s="242"/>
      <c r="IEV80" s="242"/>
      <c r="IEW80" s="242"/>
      <c r="IEX80" s="242"/>
      <c r="IEY80" s="242"/>
      <c r="IEZ80" s="242"/>
      <c r="IFA80" s="242"/>
      <c r="IFB80" s="242"/>
      <c r="IFC80" s="242"/>
      <c r="IFD80" s="242"/>
      <c r="IFE80" s="242"/>
      <c r="IFF80" s="242"/>
      <c r="IFG80" s="242"/>
      <c r="IFH80" s="242"/>
      <c r="IFI80" s="242"/>
      <c r="IFJ80" s="242"/>
      <c r="IFK80" s="242"/>
      <c r="IFL80" s="242"/>
      <c r="IFM80" s="242"/>
      <c r="IFN80" s="242"/>
      <c r="IFO80" s="242"/>
      <c r="IFP80" s="242"/>
      <c r="IFQ80" s="242"/>
      <c r="IFR80" s="242"/>
      <c r="IFS80" s="242"/>
      <c r="IFT80" s="242"/>
      <c r="IFU80" s="242"/>
      <c r="IFV80" s="242"/>
      <c r="IFW80" s="242"/>
      <c r="IFX80" s="242"/>
      <c r="IFY80" s="242"/>
      <c r="IFZ80" s="242"/>
      <c r="IGA80" s="242"/>
      <c r="IGB80" s="242"/>
      <c r="IGC80" s="242"/>
      <c r="IGD80" s="242"/>
      <c r="IGE80" s="242"/>
      <c r="IGF80" s="242"/>
      <c r="IGG80" s="242"/>
      <c r="IGH80" s="242"/>
      <c r="IGI80" s="242"/>
      <c r="IGJ80" s="242"/>
      <c r="IGK80" s="242"/>
      <c r="IGL80" s="242"/>
      <c r="IGM80" s="242"/>
      <c r="IGN80" s="242"/>
      <c r="IGO80" s="242"/>
      <c r="IGP80" s="242"/>
      <c r="IGQ80" s="242"/>
      <c r="IGR80" s="242"/>
      <c r="IGS80" s="242"/>
      <c r="IGT80" s="242"/>
      <c r="IGU80" s="242"/>
      <c r="IGV80" s="242"/>
      <c r="IGW80" s="242"/>
      <c r="IGX80" s="242"/>
      <c r="IGY80" s="242"/>
      <c r="IGZ80" s="242"/>
      <c r="IHA80" s="242"/>
      <c r="IHB80" s="242"/>
      <c r="IHC80" s="242"/>
      <c r="IHD80" s="242"/>
      <c r="IHE80" s="242"/>
      <c r="IHF80" s="242"/>
      <c r="IHG80" s="242"/>
      <c r="IHH80" s="242"/>
      <c r="IHI80" s="242"/>
      <c r="IHJ80" s="242"/>
      <c r="IHK80" s="242"/>
      <c r="IHL80" s="242"/>
      <c r="IHM80" s="242"/>
      <c r="IHN80" s="242"/>
      <c r="IHO80" s="242"/>
      <c r="IHP80" s="242"/>
      <c r="IHQ80" s="242"/>
      <c r="IHR80" s="242"/>
      <c r="IHS80" s="242"/>
      <c r="IHT80" s="242"/>
      <c r="IHU80" s="242"/>
      <c r="IHV80" s="242"/>
      <c r="IHW80" s="242"/>
      <c r="IHX80" s="242"/>
      <c r="IHY80" s="242"/>
      <c r="IHZ80" s="242"/>
      <c r="IIA80" s="242"/>
      <c r="IIB80" s="242"/>
      <c r="IIC80" s="242"/>
      <c r="IID80" s="242"/>
      <c r="IIE80" s="242"/>
      <c r="IIF80" s="242"/>
      <c r="IIG80" s="242"/>
      <c r="IIH80" s="242"/>
      <c r="III80" s="242"/>
      <c r="IIJ80" s="242"/>
      <c r="IIK80" s="242"/>
      <c r="IIL80" s="242"/>
      <c r="IIM80" s="242"/>
      <c r="IIN80" s="242"/>
      <c r="IIO80" s="242"/>
      <c r="IIP80" s="242"/>
      <c r="IIQ80" s="242"/>
      <c r="IIR80" s="242"/>
      <c r="IIS80" s="242"/>
      <c r="IIT80" s="242"/>
      <c r="IIU80" s="242"/>
      <c r="IIV80" s="242"/>
      <c r="IIW80" s="242"/>
      <c r="IIX80" s="242"/>
      <c r="IIY80" s="242"/>
      <c r="IIZ80" s="242"/>
      <c r="IJA80" s="242"/>
      <c r="IJB80" s="242"/>
      <c r="IJC80" s="242"/>
      <c r="IJD80" s="242"/>
      <c r="IJE80" s="242"/>
      <c r="IJF80" s="242"/>
      <c r="IJG80" s="242"/>
      <c r="IJH80" s="242"/>
      <c r="IJI80" s="242"/>
      <c r="IJJ80" s="242"/>
      <c r="IJK80" s="242"/>
      <c r="IJL80" s="242"/>
      <c r="IJM80" s="242"/>
      <c r="IJN80" s="242"/>
      <c r="IJO80" s="242"/>
      <c r="IJP80" s="242"/>
      <c r="IJQ80" s="242"/>
      <c r="IJR80" s="242"/>
      <c r="IJS80" s="242"/>
      <c r="IJT80" s="242"/>
      <c r="IJU80" s="242"/>
      <c r="IJV80" s="242"/>
      <c r="IJW80" s="242"/>
      <c r="IJX80" s="242"/>
      <c r="IJY80" s="242"/>
      <c r="IJZ80" s="242"/>
      <c r="IKA80" s="242"/>
      <c r="IKB80" s="242"/>
      <c r="IKC80" s="242"/>
      <c r="IKD80" s="242"/>
      <c r="IKE80" s="242"/>
      <c r="IKF80" s="242"/>
      <c r="IKG80" s="242"/>
      <c r="IKH80" s="242"/>
      <c r="IKI80" s="242"/>
      <c r="IKJ80" s="242"/>
      <c r="IKK80" s="242"/>
      <c r="IKL80" s="242"/>
      <c r="IKM80" s="242"/>
      <c r="IKN80" s="242"/>
      <c r="IKO80" s="242"/>
      <c r="IKP80" s="242"/>
      <c r="IKQ80" s="242"/>
      <c r="IKR80" s="242"/>
      <c r="IKS80" s="242"/>
      <c r="IKT80" s="242"/>
      <c r="IKU80" s="242"/>
      <c r="IKV80" s="242"/>
      <c r="IKW80" s="242"/>
      <c r="IKX80" s="242"/>
      <c r="IKY80" s="242"/>
      <c r="IKZ80" s="242"/>
      <c r="ILA80" s="242"/>
      <c r="ILB80" s="242"/>
      <c r="ILC80" s="242"/>
      <c r="ILD80" s="242"/>
      <c r="ILE80" s="242"/>
      <c r="ILF80" s="242"/>
      <c r="ILG80" s="242"/>
      <c r="ILH80" s="242"/>
      <c r="ILI80" s="242"/>
      <c r="ILJ80" s="242"/>
      <c r="ILK80" s="242"/>
      <c r="ILL80" s="242"/>
      <c r="ILM80" s="242"/>
      <c r="ILN80" s="242"/>
      <c r="ILO80" s="242"/>
      <c r="ILP80" s="242"/>
      <c r="ILQ80" s="242"/>
      <c r="ILR80" s="242"/>
      <c r="ILS80" s="242"/>
      <c r="ILT80" s="242"/>
      <c r="ILU80" s="242"/>
      <c r="ILV80" s="242"/>
      <c r="ILW80" s="242"/>
      <c r="ILX80" s="242"/>
      <c r="ILY80" s="242"/>
      <c r="ILZ80" s="242"/>
      <c r="IMA80" s="242"/>
      <c r="IMB80" s="242"/>
      <c r="IMC80" s="242"/>
      <c r="IMD80" s="242"/>
      <c r="IME80" s="242"/>
      <c r="IMF80" s="242"/>
      <c r="IMG80" s="242"/>
      <c r="IMH80" s="242"/>
      <c r="IMI80" s="242"/>
      <c r="IMJ80" s="242"/>
      <c r="IMK80" s="242"/>
      <c r="IML80" s="242"/>
      <c r="IMM80" s="242"/>
      <c r="IMN80" s="242"/>
      <c r="IMO80" s="242"/>
      <c r="IMP80" s="242"/>
      <c r="IMQ80" s="242"/>
      <c r="IMR80" s="242"/>
      <c r="IMS80" s="242"/>
      <c r="IMT80" s="242"/>
      <c r="IMU80" s="242"/>
      <c r="IMV80" s="242"/>
      <c r="IMW80" s="242"/>
      <c r="IMX80" s="242"/>
      <c r="IMY80" s="242"/>
      <c r="IMZ80" s="242"/>
      <c r="INA80" s="242"/>
      <c r="INB80" s="242"/>
      <c r="INC80" s="242"/>
      <c r="IND80" s="242"/>
      <c r="INE80" s="242"/>
      <c r="INF80" s="242"/>
      <c r="ING80" s="242"/>
      <c r="INH80" s="242"/>
      <c r="INI80" s="242"/>
      <c r="INJ80" s="242"/>
      <c r="INK80" s="242"/>
      <c r="INL80" s="242"/>
      <c r="INM80" s="242"/>
      <c r="INN80" s="242"/>
      <c r="INO80" s="242"/>
      <c r="INP80" s="242"/>
      <c r="INQ80" s="242"/>
      <c r="INR80" s="242"/>
      <c r="INS80" s="242"/>
      <c r="INT80" s="242"/>
      <c r="INU80" s="242"/>
      <c r="INV80" s="242"/>
      <c r="INW80" s="242"/>
      <c r="INX80" s="242"/>
      <c r="INY80" s="242"/>
      <c r="INZ80" s="242"/>
      <c r="IOA80" s="242"/>
      <c r="IOB80" s="242"/>
      <c r="IOC80" s="242"/>
      <c r="IOD80" s="242"/>
      <c r="IOE80" s="242"/>
      <c r="IOF80" s="242"/>
      <c r="IOG80" s="242"/>
      <c r="IOH80" s="242"/>
      <c r="IOI80" s="242"/>
      <c r="IOJ80" s="242"/>
      <c r="IOK80" s="242"/>
      <c r="IOL80" s="242"/>
      <c r="IOM80" s="242"/>
      <c r="ION80" s="242"/>
      <c r="IOO80" s="242"/>
      <c r="IOP80" s="242"/>
      <c r="IOQ80" s="242"/>
      <c r="IOR80" s="242"/>
      <c r="IOS80" s="242"/>
      <c r="IOT80" s="242"/>
      <c r="IOU80" s="242"/>
      <c r="IOV80" s="242"/>
      <c r="IOW80" s="242"/>
      <c r="IOX80" s="242"/>
      <c r="IOY80" s="242"/>
      <c r="IOZ80" s="242"/>
      <c r="IPA80" s="242"/>
      <c r="IPB80" s="242"/>
      <c r="IPC80" s="242"/>
      <c r="IPD80" s="242"/>
      <c r="IPE80" s="242"/>
      <c r="IPF80" s="242"/>
      <c r="IPG80" s="242"/>
      <c r="IPH80" s="242"/>
      <c r="IPI80" s="242"/>
      <c r="IPJ80" s="242"/>
      <c r="IPK80" s="242"/>
      <c r="IPL80" s="242"/>
      <c r="IPM80" s="242"/>
      <c r="IPN80" s="242"/>
      <c r="IPO80" s="242"/>
      <c r="IPP80" s="242"/>
      <c r="IPQ80" s="242"/>
      <c r="IPR80" s="242"/>
      <c r="IPS80" s="242"/>
      <c r="IPT80" s="242"/>
      <c r="IPU80" s="242"/>
      <c r="IPV80" s="242"/>
      <c r="IPW80" s="242"/>
      <c r="IPX80" s="242"/>
      <c r="IPY80" s="242"/>
      <c r="IPZ80" s="242"/>
      <c r="IQA80" s="242"/>
      <c r="IQB80" s="242"/>
      <c r="IQC80" s="242"/>
      <c r="IQD80" s="242"/>
      <c r="IQE80" s="242"/>
      <c r="IQF80" s="242"/>
      <c r="IQG80" s="242"/>
      <c r="IQH80" s="242"/>
      <c r="IQI80" s="242"/>
      <c r="IQJ80" s="242"/>
      <c r="IQK80" s="242"/>
      <c r="IQL80" s="242"/>
      <c r="IQM80" s="242"/>
      <c r="IQN80" s="242"/>
      <c r="IQO80" s="242"/>
      <c r="IQP80" s="242"/>
      <c r="IQQ80" s="242"/>
      <c r="IQR80" s="242"/>
      <c r="IQS80" s="242"/>
      <c r="IQT80" s="242"/>
      <c r="IQU80" s="242"/>
      <c r="IQV80" s="242"/>
      <c r="IQW80" s="242"/>
      <c r="IQX80" s="242"/>
      <c r="IQY80" s="242"/>
      <c r="IQZ80" s="242"/>
      <c r="IRA80" s="242"/>
      <c r="IRB80" s="242"/>
      <c r="IRC80" s="242"/>
      <c r="IRD80" s="242"/>
      <c r="IRE80" s="242"/>
      <c r="IRF80" s="242"/>
      <c r="IRG80" s="242"/>
      <c r="IRH80" s="242"/>
      <c r="IRI80" s="242"/>
      <c r="IRJ80" s="242"/>
      <c r="IRK80" s="242"/>
      <c r="IRL80" s="242"/>
      <c r="IRM80" s="242"/>
      <c r="IRN80" s="242"/>
      <c r="IRO80" s="242"/>
      <c r="IRP80" s="242"/>
      <c r="IRQ80" s="242"/>
      <c r="IRR80" s="242"/>
      <c r="IRS80" s="242"/>
      <c r="IRT80" s="242"/>
      <c r="IRU80" s="242"/>
      <c r="IRV80" s="242"/>
      <c r="IRW80" s="242"/>
      <c r="IRX80" s="242"/>
      <c r="IRY80" s="242"/>
      <c r="IRZ80" s="242"/>
      <c r="ISA80" s="242"/>
      <c r="ISB80" s="242"/>
      <c r="ISC80" s="242"/>
      <c r="ISD80" s="242"/>
      <c r="ISE80" s="242"/>
      <c r="ISF80" s="242"/>
      <c r="ISG80" s="242"/>
      <c r="ISH80" s="242"/>
      <c r="ISI80" s="242"/>
      <c r="ISJ80" s="242"/>
      <c r="ISK80" s="242"/>
      <c r="ISL80" s="242"/>
      <c r="ISM80" s="242"/>
      <c r="ISN80" s="242"/>
      <c r="ISO80" s="242"/>
      <c r="ISP80" s="242"/>
      <c r="ISQ80" s="242"/>
      <c r="ISR80" s="242"/>
      <c r="ISS80" s="242"/>
      <c r="IST80" s="242"/>
      <c r="ISU80" s="242"/>
      <c r="ISV80" s="242"/>
      <c r="ISW80" s="242"/>
      <c r="ISX80" s="242"/>
      <c r="ISY80" s="242"/>
      <c r="ISZ80" s="242"/>
      <c r="ITA80" s="242"/>
      <c r="ITB80" s="242"/>
      <c r="ITC80" s="242"/>
      <c r="ITD80" s="242"/>
      <c r="ITE80" s="242"/>
      <c r="ITF80" s="242"/>
      <c r="ITG80" s="242"/>
      <c r="ITH80" s="242"/>
      <c r="ITI80" s="242"/>
      <c r="ITJ80" s="242"/>
      <c r="ITK80" s="242"/>
      <c r="ITL80" s="242"/>
      <c r="ITM80" s="242"/>
      <c r="ITN80" s="242"/>
      <c r="ITO80" s="242"/>
      <c r="ITP80" s="242"/>
      <c r="ITQ80" s="242"/>
      <c r="ITR80" s="242"/>
      <c r="ITS80" s="242"/>
      <c r="ITT80" s="242"/>
      <c r="ITU80" s="242"/>
      <c r="ITV80" s="242"/>
      <c r="ITW80" s="242"/>
      <c r="ITX80" s="242"/>
      <c r="ITY80" s="242"/>
      <c r="ITZ80" s="242"/>
      <c r="IUA80" s="242"/>
      <c r="IUB80" s="242"/>
      <c r="IUC80" s="242"/>
      <c r="IUD80" s="242"/>
      <c r="IUE80" s="242"/>
      <c r="IUF80" s="242"/>
      <c r="IUG80" s="242"/>
      <c r="IUH80" s="242"/>
      <c r="IUI80" s="242"/>
      <c r="IUJ80" s="242"/>
      <c r="IUK80" s="242"/>
      <c r="IUL80" s="242"/>
      <c r="IUM80" s="242"/>
      <c r="IUN80" s="242"/>
      <c r="IUO80" s="242"/>
      <c r="IUP80" s="242"/>
      <c r="IUQ80" s="242"/>
      <c r="IUR80" s="242"/>
      <c r="IUS80" s="242"/>
      <c r="IUT80" s="242"/>
      <c r="IUU80" s="242"/>
      <c r="IUV80" s="242"/>
      <c r="IUW80" s="242"/>
      <c r="IUX80" s="242"/>
      <c r="IUY80" s="242"/>
      <c r="IUZ80" s="242"/>
      <c r="IVA80" s="242"/>
      <c r="IVB80" s="242"/>
      <c r="IVC80" s="242"/>
      <c r="IVD80" s="242"/>
      <c r="IVE80" s="242"/>
      <c r="IVF80" s="242"/>
      <c r="IVG80" s="242"/>
      <c r="IVH80" s="242"/>
      <c r="IVI80" s="242"/>
      <c r="IVJ80" s="242"/>
      <c r="IVK80" s="242"/>
      <c r="IVL80" s="242"/>
      <c r="IVM80" s="242"/>
      <c r="IVN80" s="242"/>
      <c r="IVO80" s="242"/>
      <c r="IVP80" s="242"/>
      <c r="IVQ80" s="242"/>
      <c r="IVR80" s="242"/>
      <c r="IVS80" s="242"/>
      <c r="IVT80" s="242"/>
      <c r="IVU80" s="242"/>
      <c r="IVV80" s="242"/>
      <c r="IVW80" s="242"/>
      <c r="IVX80" s="242"/>
      <c r="IVY80" s="242"/>
      <c r="IVZ80" s="242"/>
      <c r="IWA80" s="242"/>
      <c r="IWB80" s="242"/>
      <c r="IWC80" s="242"/>
      <c r="IWD80" s="242"/>
      <c r="IWE80" s="242"/>
      <c r="IWF80" s="242"/>
      <c r="IWG80" s="242"/>
      <c r="IWH80" s="242"/>
      <c r="IWI80" s="242"/>
      <c r="IWJ80" s="242"/>
      <c r="IWK80" s="242"/>
      <c r="IWL80" s="242"/>
      <c r="IWM80" s="242"/>
      <c r="IWN80" s="242"/>
      <c r="IWO80" s="242"/>
      <c r="IWP80" s="242"/>
      <c r="IWQ80" s="242"/>
      <c r="IWR80" s="242"/>
      <c r="IWS80" s="242"/>
      <c r="IWT80" s="242"/>
      <c r="IWU80" s="242"/>
      <c r="IWV80" s="242"/>
      <c r="IWW80" s="242"/>
      <c r="IWX80" s="242"/>
      <c r="IWY80" s="242"/>
      <c r="IWZ80" s="242"/>
      <c r="IXA80" s="242"/>
      <c r="IXB80" s="242"/>
      <c r="IXC80" s="242"/>
      <c r="IXD80" s="242"/>
      <c r="IXE80" s="242"/>
      <c r="IXF80" s="242"/>
      <c r="IXG80" s="242"/>
      <c r="IXH80" s="242"/>
      <c r="IXI80" s="242"/>
      <c r="IXJ80" s="242"/>
      <c r="IXK80" s="242"/>
      <c r="IXL80" s="242"/>
      <c r="IXM80" s="242"/>
      <c r="IXN80" s="242"/>
      <c r="IXO80" s="242"/>
      <c r="IXP80" s="242"/>
      <c r="IXQ80" s="242"/>
      <c r="IXR80" s="242"/>
      <c r="IXS80" s="242"/>
      <c r="IXT80" s="242"/>
      <c r="IXU80" s="242"/>
      <c r="IXV80" s="242"/>
      <c r="IXW80" s="242"/>
      <c r="IXX80" s="242"/>
      <c r="IXY80" s="242"/>
      <c r="IXZ80" s="242"/>
      <c r="IYA80" s="242"/>
      <c r="IYB80" s="242"/>
      <c r="IYC80" s="242"/>
      <c r="IYD80" s="242"/>
      <c r="IYE80" s="242"/>
      <c r="IYF80" s="242"/>
      <c r="IYG80" s="242"/>
      <c r="IYH80" s="242"/>
      <c r="IYI80" s="242"/>
      <c r="IYJ80" s="242"/>
      <c r="IYK80" s="242"/>
      <c r="IYL80" s="242"/>
      <c r="IYM80" s="242"/>
      <c r="IYN80" s="242"/>
      <c r="IYO80" s="242"/>
      <c r="IYP80" s="242"/>
      <c r="IYQ80" s="242"/>
      <c r="IYR80" s="242"/>
      <c r="IYS80" s="242"/>
      <c r="IYT80" s="242"/>
      <c r="IYU80" s="242"/>
      <c r="IYV80" s="242"/>
      <c r="IYW80" s="242"/>
      <c r="IYX80" s="242"/>
      <c r="IYY80" s="242"/>
      <c r="IYZ80" s="242"/>
      <c r="IZA80" s="242"/>
      <c r="IZB80" s="242"/>
      <c r="IZC80" s="242"/>
      <c r="IZD80" s="242"/>
      <c r="IZE80" s="242"/>
      <c r="IZF80" s="242"/>
      <c r="IZG80" s="242"/>
      <c r="IZH80" s="242"/>
      <c r="IZI80" s="242"/>
      <c r="IZJ80" s="242"/>
      <c r="IZK80" s="242"/>
      <c r="IZL80" s="242"/>
      <c r="IZM80" s="242"/>
      <c r="IZN80" s="242"/>
      <c r="IZO80" s="242"/>
      <c r="IZP80" s="242"/>
      <c r="IZQ80" s="242"/>
      <c r="IZR80" s="242"/>
      <c r="IZS80" s="242"/>
      <c r="IZT80" s="242"/>
      <c r="IZU80" s="242"/>
      <c r="IZV80" s="242"/>
      <c r="IZW80" s="242"/>
      <c r="IZX80" s="242"/>
      <c r="IZY80" s="242"/>
      <c r="IZZ80" s="242"/>
      <c r="JAA80" s="242"/>
      <c r="JAB80" s="242"/>
      <c r="JAC80" s="242"/>
      <c r="JAD80" s="242"/>
      <c r="JAE80" s="242"/>
      <c r="JAF80" s="242"/>
      <c r="JAG80" s="242"/>
      <c r="JAH80" s="242"/>
      <c r="JAI80" s="242"/>
      <c r="JAJ80" s="242"/>
      <c r="JAK80" s="242"/>
      <c r="JAL80" s="242"/>
      <c r="JAM80" s="242"/>
      <c r="JAN80" s="242"/>
      <c r="JAO80" s="242"/>
      <c r="JAP80" s="242"/>
      <c r="JAQ80" s="242"/>
      <c r="JAR80" s="242"/>
      <c r="JAS80" s="242"/>
      <c r="JAT80" s="242"/>
      <c r="JAU80" s="242"/>
      <c r="JAV80" s="242"/>
      <c r="JAW80" s="242"/>
      <c r="JAX80" s="242"/>
      <c r="JAY80" s="242"/>
      <c r="JAZ80" s="242"/>
      <c r="JBA80" s="242"/>
      <c r="JBB80" s="242"/>
      <c r="JBC80" s="242"/>
      <c r="JBD80" s="242"/>
      <c r="JBE80" s="242"/>
      <c r="JBF80" s="242"/>
      <c r="JBG80" s="242"/>
      <c r="JBH80" s="242"/>
      <c r="JBI80" s="242"/>
      <c r="JBJ80" s="242"/>
      <c r="JBK80" s="242"/>
      <c r="JBL80" s="242"/>
      <c r="JBM80" s="242"/>
      <c r="JBN80" s="242"/>
      <c r="JBO80" s="242"/>
      <c r="JBP80" s="242"/>
      <c r="JBQ80" s="242"/>
      <c r="JBR80" s="242"/>
      <c r="JBS80" s="242"/>
      <c r="JBT80" s="242"/>
      <c r="JBU80" s="242"/>
      <c r="JBV80" s="242"/>
      <c r="JBW80" s="242"/>
      <c r="JBX80" s="242"/>
      <c r="JBY80" s="242"/>
      <c r="JBZ80" s="242"/>
      <c r="JCA80" s="242"/>
      <c r="JCB80" s="242"/>
      <c r="JCC80" s="242"/>
      <c r="JCD80" s="242"/>
      <c r="JCE80" s="242"/>
      <c r="JCF80" s="242"/>
      <c r="JCG80" s="242"/>
      <c r="JCH80" s="242"/>
      <c r="JCI80" s="242"/>
      <c r="JCJ80" s="242"/>
      <c r="JCK80" s="242"/>
      <c r="JCL80" s="242"/>
      <c r="JCM80" s="242"/>
      <c r="JCN80" s="242"/>
      <c r="JCO80" s="242"/>
      <c r="JCP80" s="242"/>
      <c r="JCQ80" s="242"/>
      <c r="JCR80" s="242"/>
      <c r="JCS80" s="242"/>
      <c r="JCT80" s="242"/>
      <c r="JCU80" s="242"/>
      <c r="JCV80" s="242"/>
      <c r="JCW80" s="242"/>
      <c r="JCX80" s="242"/>
      <c r="JCY80" s="242"/>
      <c r="JCZ80" s="242"/>
      <c r="JDA80" s="242"/>
      <c r="JDB80" s="242"/>
      <c r="JDC80" s="242"/>
      <c r="JDD80" s="242"/>
      <c r="JDE80" s="242"/>
      <c r="JDF80" s="242"/>
      <c r="JDG80" s="242"/>
      <c r="JDH80" s="242"/>
      <c r="JDI80" s="242"/>
      <c r="JDJ80" s="242"/>
      <c r="JDK80" s="242"/>
      <c r="JDL80" s="242"/>
      <c r="JDM80" s="242"/>
      <c r="JDN80" s="242"/>
      <c r="JDO80" s="242"/>
      <c r="JDP80" s="242"/>
      <c r="JDQ80" s="242"/>
      <c r="JDR80" s="242"/>
      <c r="JDS80" s="242"/>
      <c r="JDT80" s="242"/>
      <c r="JDU80" s="242"/>
      <c r="JDV80" s="242"/>
      <c r="JDW80" s="242"/>
      <c r="JDX80" s="242"/>
      <c r="JDY80" s="242"/>
      <c r="JDZ80" s="242"/>
      <c r="JEA80" s="242"/>
      <c r="JEB80" s="242"/>
      <c r="JEC80" s="242"/>
      <c r="JED80" s="242"/>
      <c r="JEE80" s="242"/>
      <c r="JEF80" s="242"/>
      <c r="JEG80" s="242"/>
      <c r="JEH80" s="242"/>
      <c r="JEI80" s="242"/>
      <c r="JEJ80" s="242"/>
      <c r="JEK80" s="242"/>
      <c r="JEL80" s="242"/>
      <c r="JEM80" s="242"/>
      <c r="JEN80" s="242"/>
      <c r="JEO80" s="242"/>
      <c r="JEP80" s="242"/>
      <c r="JEQ80" s="242"/>
      <c r="JER80" s="242"/>
      <c r="JES80" s="242"/>
      <c r="JET80" s="242"/>
      <c r="JEU80" s="242"/>
      <c r="JEV80" s="242"/>
      <c r="JEW80" s="242"/>
      <c r="JEX80" s="242"/>
      <c r="JEY80" s="242"/>
      <c r="JEZ80" s="242"/>
      <c r="JFA80" s="242"/>
      <c r="JFB80" s="242"/>
      <c r="JFC80" s="242"/>
      <c r="JFD80" s="242"/>
      <c r="JFE80" s="242"/>
      <c r="JFF80" s="242"/>
      <c r="JFG80" s="242"/>
      <c r="JFH80" s="242"/>
      <c r="JFI80" s="242"/>
      <c r="JFJ80" s="242"/>
      <c r="JFK80" s="242"/>
      <c r="JFL80" s="242"/>
      <c r="JFM80" s="242"/>
      <c r="JFN80" s="242"/>
      <c r="JFO80" s="242"/>
      <c r="JFP80" s="242"/>
      <c r="JFQ80" s="242"/>
      <c r="JFR80" s="242"/>
      <c r="JFS80" s="242"/>
      <c r="JFT80" s="242"/>
      <c r="JFU80" s="242"/>
      <c r="JFV80" s="242"/>
      <c r="JFW80" s="242"/>
      <c r="JFX80" s="242"/>
      <c r="JFY80" s="242"/>
      <c r="JFZ80" s="242"/>
      <c r="JGA80" s="242"/>
      <c r="JGB80" s="242"/>
      <c r="JGC80" s="242"/>
      <c r="JGD80" s="242"/>
      <c r="JGE80" s="242"/>
      <c r="JGF80" s="242"/>
      <c r="JGG80" s="242"/>
      <c r="JGH80" s="242"/>
      <c r="JGI80" s="242"/>
      <c r="JGJ80" s="242"/>
      <c r="JGK80" s="242"/>
      <c r="JGL80" s="242"/>
      <c r="JGM80" s="242"/>
      <c r="JGN80" s="242"/>
      <c r="JGO80" s="242"/>
      <c r="JGP80" s="242"/>
      <c r="JGQ80" s="242"/>
      <c r="JGR80" s="242"/>
      <c r="JGS80" s="242"/>
      <c r="JGT80" s="242"/>
      <c r="JGU80" s="242"/>
      <c r="JGV80" s="242"/>
      <c r="JGW80" s="242"/>
      <c r="JGX80" s="242"/>
      <c r="JGY80" s="242"/>
      <c r="JGZ80" s="242"/>
      <c r="JHA80" s="242"/>
      <c r="JHB80" s="242"/>
      <c r="JHC80" s="242"/>
      <c r="JHD80" s="242"/>
      <c r="JHE80" s="242"/>
      <c r="JHF80" s="242"/>
      <c r="JHG80" s="242"/>
      <c r="JHH80" s="242"/>
      <c r="JHI80" s="242"/>
      <c r="JHJ80" s="242"/>
      <c r="JHK80" s="242"/>
      <c r="JHL80" s="242"/>
      <c r="JHM80" s="242"/>
      <c r="JHN80" s="242"/>
      <c r="JHO80" s="242"/>
      <c r="JHP80" s="242"/>
      <c r="JHQ80" s="242"/>
      <c r="JHR80" s="242"/>
      <c r="JHS80" s="242"/>
      <c r="JHT80" s="242"/>
      <c r="JHU80" s="242"/>
      <c r="JHV80" s="242"/>
      <c r="JHW80" s="242"/>
      <c r="JHX80" s="242"/>
      <c r="JHY80" s="242"/>
      <c r="JHZ80" s="242"/>
      <c r="JIA80" s="242"/>
      <c r="JIB80" s="242"/>
      <c r="JIC80" s="242"/>
      <c r="JID80" s="242"/>
      <c r="JIE80" s="242"/>
      <c r="JIF80" s="242"/>
      <c r="JIG80" s="242"/>
      <c r="JIH80" s="242"/>
      <c r="JII80" s="242"/>
      <c r="JIJ80" s="242"/>
      <c r="JIK80" s="242"/>
      <c r="JIL80" s="242"/>
      <c r="JIM80" s="242"/>
      <c r="JIN80" s="242"/>
      <c r="JIO80" s="242"/>
      <c r="JIP80" s="242"/>
      <c r="JIQ80" s="242"/>
      <c r="JIR80" s="242"/>
      <c r="JIS80" s="242"/>
      <c r="JIT80" s="242"/>
      <c r="JIU80" s="242"/>
      <c r="JIV80" s="242"/>
      <c r="JIW80" s="242"/>
      <c r="JIX80" s="242"/>
      <c r="JIY80" s="242"/>
      <c r="JIZ80" s="242"/>
      <c r="JJA80" s="242"/>
      <c r="JJB80" s="242"/>
      <c r="JJC80" s="242"/>
      <c r="JJD80" s="242"/>
      <c r="JJE80" s="242"/>
      <c r="JJF80" s="242"/>
      <c r="JJG80" s="242"/>
      <c r="JJH80" s="242"/>
      <c r="JJI80" s="242"/>
      <c r="JJJ80" s="242"/>
      <c r="JJK80" s="242"/>
      <c r="JJL80" s="242"/>
      <c r="JJM80" s="242"/>
      <c r="JJN80" s="242"/>
      <c r="JJO80" s="242"/>
      <c r="JJP80" s="242"/>
      <c r="JJQ80" s="242"/>
      <c r="JJR80" s="242"/>
      <c r="JJS80" s="242"/>
      <c r="JJT80" s="242"/>
      <c r="JJU80" s="242"/>
      <c r="JJV80" s="242"/>
      <c r="JJW80" s="242"/>
      <c r="JJX80" s="242"/>
      <c r="JJY80" s="242"/>
      <c r="JJZ80" s="242"/>
      <c r="JKA80" s="242"/>
      <c r="JKB80" s="242"/>
      <c r="JKC80" s="242"/>
      <c r="JKD80" s="242"/>
      <c r="JKE80" s="242"/>
      <c r="JKF80" s="242"/>
      <c r="JKG80" s="242"/>
      <c r="JKH80" s="242"/>
      <c r="JKI80" s="242"/>
      <c r="JKJ80" s="242"/>
      <c r="JKK80" s="242"/>
      <c r="JKL80" s="242"/>
      <c r="JKM80" s="242"/>
      <c r="JKN80" s="242"/>
      <c r="JKO80" s="242"/>
      <c r="JKP80" s="242"/>
      <c r="JKQ80" s="242"/>
      <c r="JKR80" s="242"/>
      <c r="JKS80" s="242"/>
      <c r="JKT80" s="242"/>
      <c r="JKU80" s="242"/>
      <c r="JKV80" s="242"/>
      <c r="JKW80" s="242"/>
      <c r="JKX80" s="242"/>
      <c r="JKY80" s="242"/>
      <c r="JKZ80" s="242"/>
      <c r="JLA80" s="242"/>
      <c r="JLB80" s="242"/>
      <c r="JLC80" s="242"/>
      <c r="JLD80" s="242"/>
      <c r="JLE80" s="242"/>
      <c r="JLF80" s="242"/>
      <c r="JLG80" s="242"/>
      <c r="JLH80" s="242"/>
      <c r="JLI80" s="242"/>
      <c r="JLJ80" s="242"/>
      <c r="JLK80" s="242"/>
      <c r="JLL80" s="242"/>
      <c r="JLM80" s="242"/>
      <c r="JLN80" s="242"/>
      <c r="JLO80" s="242"/>
      <c r="JLP80" s="242"/>
      <c r="JLQ80" s="242"/>
      <c r="JLR80" s="242"/>
      <c r="JLS80" s="242"/>
      <c r="JLT80" s="242"/>
      <c r="JLU80" s="242"/>
      <c r="JLV80" s="242"/>
      <c r="JLW80" s="242"/>
      <c r="JLX80" s="242"/>
      <c r="JLY80" s="242"/>
      <c r="JLZ80" s="242"/>
      <c r="JMA80" s="242"/>
      <c r="JMB80" s="242"/>
      <c r="JMC80" s="242"/>
      <c r="JMD80" s="242"/>
      <c r="JME80" s="242"/>
      <c r="JMF80" s="242"/>
      <c r="JMG80" s="242"/>
      <c r="JMH80" s="242"/>
      <c r="JMI80" s="242"/>
      <c r="JMJ80" s="242"/>
      <c r="JMK80" s="242"/>
      <c r="JML80" s="242"/>
      <c r="JMM80" s="242"/>
      <c r="JMN80" s="242"/>
      <c r="JMO80" s="242"/>
      <c r="JMP80" s="242"/>
      <c r="JMQ80" s="242"/>
      <c r="JMR80" s="242"/>
      <c r="JMS80" s="242"/>
      <c r="JMT80" s="242"/>
      <c r="JMU80" s="242"/>
      <c r="JMV80" s="242"/>
      <c r="JMW80" s="242"/>
      <c r="JMX80" s="242"/>
      <c r="JMY80" s="242"/>
      <c r="JMZ80" s="242"/>
      <c r="JNA80" s="242"/>
      <c r="JNB80" s="242"/>
      <c r="JNC80" s="242"/>
      <c r="JND80" s="242"/>
      <c r="JNE80" s="242"/>
      <c r="JNF80" s="242"/>
      <c r="JNG80" s="242"/>
      <c r="JNH80" s="242"/>
      <c r="JNI80" s="242"/>
      <c r="JNJ80" s="242"/>
      <c r="JNK80" s="242"/>
      <c r="JNL80" s="242"/>
      <c r="JNM80" s="242"/>
      <c r="JNN80" s="242"/>
      <c r="JNO80" s="242"/>
      <c r="JNP80" s="242"/>
      <c r="JNQ80" s="242"/>
      <c r="JNR80" s="242"/>
      <c r="JNS80" s="242"/>
      <c r="JNT80" s="242"/>
      <c r="JNU80" s="242"/>
      <c r="JNV80" s="242"/>
      <c r="JNW80" s="242"/>
      <c r="JNX80" s="242"/>
      <c r="JNY80" s="242"/>
      <c r="JNZ80" s="242"/>
      <c r="JOA80" s="242"/>
      <c r="JOB80" s="242"/>
      <c r="JOC80" s="242"/>
      <c r="JOD80" s="242"/>
      <c r="JOE80" s="242"/>
      <c r="JOF80" s="242"/>
      <c r="JOG80" s="242"/>
      <c r="JOH80" s="242"/>
      <c r="JOI80" s="242"/>
      <c r="JOJ80" s="242"/>
      <c r="JOK80" s="242"/>
      <c r="JOL80" s="242"/>
      <c r="JOM80" s="242"/>
      <c r="JON80" s="242"/>
      <c r="JOO80" s="242"/>
      <c r="JOP80" s="242"/>
      <c r="JOQ80" s="242"/>
      <c r="JOR80" s="242"/>
      <c r="JOS80" s="242"/>
      <c r="JOT80" s="242"/>
      <c r="JOU80" s="242"/>
      <c r="JOV80" s="242"/>
      <c r="JOW80" s="242"/>
      <c r="JOX80" s="242"/>
      <c r="JOY80" s="242"/>
      <c r="JOZ80" s="242"/>
      <c r="JPA80" s="242"/>
      <c r="JPB80" s="242"/>
      <c r="JPC80" s="242"/>
      <c r="JPD80" s="242"/>
      <c r="JPE80" s="242"/>
      <c r="JPF80" s="242"/>
      <c r="JPG80" s="242"/>
      <c r="JPH80" s="242"/>
      <c r="JPI80" s="242"/>
      <c r="JPJ80" s="242"/>
      <c r="JPK80" s="242"/>
      <c r="JPL80" s="242"/>
      <c r="JPM80" s="242"/>
      <c r="JPN80" s="242"/>
      <c r="JPO80" s="242"/>
      <c r="JPP80" s="242"/>
      <c r="JPQ80" s="242"/>
      <c r="JPR80" s="242"/>
      <c r="JPS80" s="242"/>
      <c r="JPT80" s="242"/>
      <c r="JPU80" s="242"/>
      <c r="JPV80" s="242"/>
      <c r="JPW80" s="242"/>
      <c r="JPX80" s="242"/>
      <c r="JPY80" s="242"/>
      <c r="JPZ80" s="242"/>
      <c r="JQA80" s="242"/>
      <c r="JQB80" s="242"/>
      <c r="JQC80" s="242"/>
      <c r="JQD80" s="242"/>
      <c r="JQE80" s="242"/>
      <c r="JQF80" s="242"/>
      <c r="JQG80" s="242"/>
      <c r="JQH80" s="242"/>
      <c r="JQI80" s="242"/>
      <c r="JQJ80" s="242"/>
      <c r="JQK80" s="242"/>
      <c r="JQL80" s="242"/>
      <c r="JQM80" s="242"/>
      <c r="JQN80" s="242"/>
      <c r="JQO80" s="242"/>
      <c r="JQP80" s="242"/>
      <c r="JQQ80" s="242"/>
      <c r="JQR80" s="242"/>
      <c r="JQS80" s="242"/>
      <c r="JQT80" s="242"/>
      <c r="JQU80" s="242"/>
      <c r="JQV80" s="242"/>
      <c r="JQW80" s="242"/>
      <c r="JQX80" s="242"/>
      <c r="JQY80" s="242"/>
      <c r="JQZ80" s="242"/>
      <c r="JRA80" s="242"/>
      <c r="JRB80" s="242"/>
      <c r="JRC80" s="242"/>
      <c r="JRD80" s="242"/>
      <c r="JRE80" s="242"/>
      <c r="JRF80" s="242"/>
      <c r="JRG80" s="242"/>
      <c r="JRH80" s="242"/>
      <c r="JRI80" s="242"/>
      <c r="JRJ80" s="242"/>
      <c r="JRK80" s="242"/>
      <c r="JRL80" s="242"/>
      <c r="JRM80" s="242"/>
      <c r="JRN80" s="242"/>
      <c r="JRO80" s="242"/>
      <c r="JRP80" s="242"/>
      <c r="JRQ80" s="242"/>
      <c r="JRR80" s="242"/>
      <c r="JRS80" s="242"/>
      <c r="JRT80" s="242"/>
      <c r="JRU80" s="242"/>
      <c r="JRV80" s="242"/>
      <c r="JRW80" s="242"/>
      <c r="JRX80" s="242"/>
      <c r="JRY80" s="242"/>
      <c r="JRZ80" s="242"/>
      <c r="JSA80" s="242"/>
      <c r="JSB80" s="242"/>
      <c r="JSC80" s="242"/>
      <c r="JSD80" s="242"/>
      <c r="JSE80" s="242"/>
      <c r="JSF80" s="242"/>
      <c r="JSG80" s="242"/>
      <c r="JSH80" s="242"/>
      <c r="JSI80" s="242"/>
      <c r="JSJ80" s="242"/>
      <c r="JSK80" s="242"/>
      <c r="JSL80" s="242"/>
      <c r="JSM80" s="242"/>
      <c r="JSN80" s="242"/>
      <c r="JSO80" s="242"/>
      <c r="JSP80" s="242"/>
      <c r="JSQ80" s="242"/>
      <c r="JSR80" s="242"/>
      <c r="JSS80" s="242"/>
      <c r="JST80" s="242"/>
      <c r="JSU80" s="242"/>
      <c r="JSV80" s="242"/>
      <c r="JSW80" s="242"/>
      <c r="JSX80" s="242"/>
      <c r="JSY80" s="242"/>
      <c r="JSZ80" s="242"/>
      <c r="JTA80" s="242"/>
      <c r="JTB80" s="242"/>
      <c r="JTC80" s="242"/>
      <c r="JTD80" s="242"/>
      <c r="JTE80" s="242"/>
      <c r="JTF80" s="242"/>
      <c r="JTG80" s="242"/>
      <c r="JTH80" s="242"/>
      <c r="JTI80" s="242"/>
      <c r="JTJ80" s="242"/>
      <c r="JTK80" s="242"/>
      <c r="JTL80" s="242"/>
      <c r="JTM80" s="242"/>
      <c r="JTN80" s="242"/>
      <c r="JTO80" s="242"/>
      <c r="JTP80" s="242"/>
      <c r="JTQ80" s="242"/>
      <c r="JTR80" s="242"/>
      <c r="JTS80" s="242"/>
      <c r="JTT80" s="242"/>
      <c r="JTU80" s="242"/>
      <c r="JTV80" s="242"/>
      <c r="JTW80" s="242"/>
      <c r="JTX80" s="242"/>
      <c r="JTY80" s="242"/>
      <c r="JTZ80" s="242"/>
      <c r="JUA80" s="242"/>
      <c r="JUB80" s="242"/>
      <c r="JUC80" s="242"/>
      <c r="JUD80" s="242"/>
      <c r="JUE80" s="242"/>
      <c r="JUF80" s="242"/>
      <c r="JUG80" s="242"/>
      <c r="JUH80" s="242"/>
      <c r="JUI80" s="242"/>
      <c r="JUJ80" s="242"/>
      <c r="JUK80" s="242"/>
      <c r="JUL80" s="242"/>
      <c r="JUM80" s="242"/>
      <c r="JUN80" s="242"/>
      <c r="JUO80" s="242"/>
      <c r="JUP80" s="242"/>
      <c r="JUQ80" s="242"/>
      <c r="JUR80" s="242"/>
      <c r="JUS80" s="242"/>
      <c r="JUT80" s="242"/>
      <c r="JUU80" s="242"/>
      <c r="JUV80" s="242"/>
      <c r="JUW80" s="242"/>
      <c r="JUX80" s="242"/>
      <c r="JUY80" s="242"/>
      <c r="JUZ80" s="242"/>
      <c r="JVA80" s="242"/>
      <c r="JVB80" s="242"/>
      <c r="JVC80" s="242"/>
      <c r="JVD80" s="242"/>
      <c r="JVE80" s="242"/>
      <c r="JVF80" s="242"/>
      <c r="JVG80" s="242"/>
      <c r="JVH80" s="242"/>
      <c r="JVI80" s="242"/>
      <c r="JVJ80" s="242"/>
      <c r="JVK80" s="242"/>
      <c r="JVL80" s="242"/>
      <c r="JVM80" s="242"/>
      <c r="JVN80" s="242"/>
      <c r="JVO80" s="242"/>
      <c r="JVP80" s="242"/>
      <c r="JVQ80" s="242"/>
      <c r="JVR80" s="242"/>
      <c r="JVS80" s="242"/>
      <c r="JVT80" s="242"/>
      <c r="JVU80" s="242"/>
      <c r="JVV80" s="242"/>
      <c r="JVW80" s="242"/>
      <c r="JVX80" s="242"/>
      <c r="JVY80" s="242"/>
      <c r="JVZ80" s="242"/>
      <c r="JWA80" s="242"/>
      <c r="JWB80" s="242"/>
      <c r="JWC80" s="242"/>
      <c r="JWD80" s="242"/>
      <c r="JWE80" s="242"/>
      <c r="JWF80" s="242"/>
      <c r="JWG80" s="242"/>
      <c r="JWH80" s="242"/>
      <c r="JWI80" s="242"/>
      <c r="JWJ80" s="242"/>
      <c r="JWK80" s="242"/>
      <c r="JWL80" s="242"/>
      <c r="JWM80" s="242"/>
      <c r="JWN80" s="242"/>
      <c r="JWO80" s="242"/>
      <c r="JWP80" s="242"/>
      <c r="JWQ80" s="242"/>
      <c r="JWR80" s="242"/>
      <c r="JWS80" s="242"/>
      <c r="JWT80" s="242"/>
      <c r="JWU80" s="242"/>
      <c r="JWV80" s="242"/>
      <c r="JWW80" s="242"/>
      <c r="JWX80" s="242"/>
      <c r="JWY80" s="242"/>
      <c r="JWZ80" s="242"/>
      <c r="JXA80" s="242"/>
      <c r="JXB80" s="242"/>
      <c r="JXC80" s="242"/>
      <c r="JXD80" s="242"/>
      <c r="JXE80" s="242"/>
      <c r="JXF80" s="242"/>
      <c r="JXG80" s="242"/>
      <c r="JXH80" s="242"/>
      <c r="JXI80" s="242"/>
      <c r="JXJ80" s="242"/>
      <c r="JXK80" s="242"/>
      <c r="JXL80" s="242"/>
      <c r="JXM80" s="242"/>
      <c r="JXN80" s="242"/>
      <c r="JXO80" s="242"/>
      <c r="JXP80" s="242"/>
      <c r="JXQ80" s="242"/>
      <c r="JXR80" s="242"/>
      <c r="JXS80" s="242"/>
      <c r="JXT80" s="242"/>
      <c r="JXU80" s="242"/>
      <c r="JXV80" s="242"/>
      <c r="JXW80" s="242"/>
      <c r="JXX80" s="242"/>
      <c r="JXY80" s="242"/>
      <c r="JXZ80" s="242"/>
      <c r="JYA80" s="242"/>
      <c r="JYB80" s="242"/>
      <c r="JYC80" s="242"/>
      <c r="JYD80" s="242"/>
      <c r="JYE80" s="242"/>
      <c r="JYF80" s="242"/>
      <c r="JYG80" s="242"/>
      <c r="JYH80" s="242"/>
      <c r="JYI80" s="242"/>
      <c r="JYJ80" s="242"/>
      <c r="JYK80" s="242"/>
      <c r="JYL80" s="242"/>
      <c r="JYM80" s="242"/>
      <c r="JYN80" s="242"/>
      <c r="JYO80" s="242"/>
      <c r="JYP80" s="242"/>
      <c r="JYQ80" s="242"/>
      <c r="JYR80" s="242"/>
      <c r="JYS80" s="242"/>
      <c r="JYT80" s="242"/>
      <c r="JYU80" s="242"/>
      <c r="JYV80" s="242"/>
      <c r="JYW80" s="242"/>
      <c r="JYX80" s="242"/>
      <c r="JYY80" s="242"/>
      <c r="JYZ80" s="242"/>
      <c r="JZA80" s="242"/>
      <c r="JZB80" s="242"/>
      <c r="JZC80" s="242"/>
      <c r="JZD80" s="242"/>
      <c r="JZE80" s="242"/>
      <c r="JZF80" s="242"/>
      <c r="JZG80" s="242"/>
      <c r="JZH80" s="242"/>
      <c r="JZI80" s="242"/>
      <c r="JZJ80" s="242"/>
      <c r="JZK80" s="242"/>
      <c r="JZL80" s="242"/>
      <c r="JZM80" s="242"/>
      <c r="JZN80" s="242"/>
      <c r="JZO80" s="242"/>
      <c r="JZP80" s="242"/>
      <c r="JZQ80" s="242"/>
      <c r="JZR80" s="242"/>
      <c r="JZS80" s="242"/>
      <c r="JZT80" s="242"/>
      <c r="JZU80" s="242"/>
      <c r="JZV80" s="242"/>
      <c r="JZW80" s="242"/>
      <c r="JZX80" s="242"/>
      <c r="JZY80" s="242"/>
      <c r="JZZ80" s="242"/>
      <c r="KAA80" s="242"/>
      <c r="KAB80" s="242"/>
      <c r="KAC80" s="242"/>
      <c r="KAD80" s="242"/>
      <c r="KAE80" s="242"/>
      <c r="KAF80" s="242"/>
      <c r="KAG80" s="242"/>
      <c r="KAH80" s="242"/>
      <c r="KAI80" s="242"/>
      <c r="KAJ80" s="242"/>
      <c r="KAK80" s="242"/>
      <c r="KAL80" s="242"/>
      <c r="KAM80" s="242"/>
      <c r="KAN80" s="242"/>
      <c r="KAO80" s="242"/>
      <c r="KAP80" s="242"/>
      <c r="KAQ80" s="242"/>
      <c r="KAR80" s="242"/>
      <c r="KAS80" s="242"/>
      <c r="KAT80" s="242"/>
      <c r="KAU80" s="242"/>
      <c r="KAV80" s="242"/>
      <c r="KAW80" s="242"/>
      <c r="KAX80" s="242"/>
      <c r="KAY80" s="242"/>
      <c r="KAZ80" s="242"/>
      <c r="KBA80" s="242"/>
      <c r="KBB80" s="242"/>
      <c r="KBC80" s="242"/>
      <c r="KBD80" s="242"/>
      <c r="KBE80" s="242"/>
      <c r="KBF80" s="242"/>
      <c r="KBG80" s="242"/>
      <c r="KBH80" s="242"/>
      <c r="KBI80" s="242"/>
      <c r="KBJ80" s="242"/>
      <c r="KBK80" s="242"/>
      <c r="KBL80" s="242"/>
      <c r="KBM80" s="242"/>
      <c r="KBN80" s="242"/>
      <c r="KBO80" s="242"/>
      <c r="KBP80" s="242"/>
      <c r="KBQ80" s="242"/>
      <c r="KBR80" s="242"/>
      <c r="KBS80" s="242"/>
      <c r="KBT80" s="242"/>
      <c r="KBU80" s="242"/>
      <c r="KBV80" s="242"/>
      <c r="KBW80" s="242"/>
      <c r="KBX80" s="242"/>
      <c r="KBY80" s="242"/>
      <c r="KBZ80" s="242"/>
      <c r="KCA80" s="242"/>
      <c r="KCB80" s="242"/>
      <c r="KCC80" s="242"/>
      <c r="KCD80" s="242"/>
      <c r="KCE80" s="242"/>
      <c r="KCF80" s="242"/>
      <c r="KCG80" s="242"/>
      <c r="KCH80" s="242"/>
      <c r="KCI80" s="242"/>
      <c r="KCJ80" s="242"/>
      <c r="KCK80" s="242"/>
      <c r="KCL80" s="242"/>
      <c r="KCM80" s="242"/>
      <c r="KCN80" s="242"/>
      <c r="KCO80" s="242"/>
      <c r="KCP80" s="242"/>
      <c r="KCQ80" s="242"/>
      <c r="KCR80" s="242"/>
      <c r="KCS80" s="242"/>
      <c r="KCT80" s="242"/>
      <c r="KCU80" s="242"/>
      <c r="KCV80" s="242"/>
      <c r="KCW80" s="242"/>
      <c r="KCX80" s="242"/>
      <c r="KCY80" s="242"/>
      <c r="KCZ80" s="242"/>
      <c r="KDA80" s="242"/>
      <c r="KDB80" s="242"/>
      <c r="KDC80" s="242"/>
      <c r="KDD80" s="242"/>
      <c r="KDE80" s="242"/>
      <c r="KDF80" s="242"/>
      <c r="KDG80" s="242"/>
      <c r="KDH80" s="242"/>
      <c r="KDI80" s="242"/>
      <c r="KDJ80" s="242"/>
      <c r="KDK80" s="242"/>
      <c r="KDL80" s="242"/>
      <c r="KDM80" s="242"/>
      <c r="KDN80" s="242"/>
      <c r="KDO80" s="242"/>
      <c r="KDP80" s="242"/>
      <c r="KDQ80" s="242"/>
      <c r="KDR80" s="242"/>
      <c r="KDS80" s="242"/>
      <c r="KDT80" s="242"/>
      <c r="KDU80" s="242"/>
      <c r="KDV80" s="242"/>
      <c r="KDW80" s="242"/>
      <c r="KDX80" s="242"/>
      <c r="KDY80" s="242"/>
      <c r="KDZ80" s="242"/>
      <c r="KEA80" s="242"/>
      <c r="KEB80" s="242"/>
      <c r="KEC80" s="242"/>
      <c r="KED80" s="242"/>
      <c r="KEE80" s="242"/>
      <c r="KEF80" s="242"/>
      <c r="KEG80" s="242"/>
      <c r="KEH80" s="242"/>
      <c r="KEI80" s="242"/>
      <c r="KEJ80" s="242"/>
      <c r="KEK80" s="242"/>
      <c r="KEL80" s="242"/>
      <c r="KEM80" s="242"/>
      <c r="KEN80" s="242"/>
      <c r="KEO80" s="242"/>
      <c r="KEP80" s="242"/>
      <c r="KEQ80" s="242"/>
      <c r="KER80" s="242"/>
      <c r="KES80" s="242"/>
      <c r="KET80" s="242"/>
      <c r="KEU80" s="242"/>
      <c r="KEV80" s="242"/>
      <c r="KEW80" s="242"/>
      <c r="KEX80" s="242"/>
      <c r="KEY80" s="242"/>
      <c r="KEZ80" s="242"/>
      <c r="KFA80" s="242"/>
      <c r="KFB80" s="242"/>
      <c r="KFC80" s="242"/>
      <c r="KFD80" s="242"/>
      <c r="KFE80" s="242"/>
      <c r="KFF80" s="242"/>
      <c r="KFG80" s="242"/>
      <c r="KFH80" s="242"/>
      <c r="KFI80" s="242"/>
      <c r="KFJ80" s="242"/>
      <c r="KFK80" s="242"/>
      <c r="KFL80" s="242"/>
      <c r="KFM80" s="242"/>
      <c r="KFN80" s="242"/>
      <c r="KFO80" s="242"/>
      <c r="KFP80" s="242"/>
      <c r="KFQ80" s="242"/>
      <c r="KFR80" s="242"/>
      <c r="KFS80" s="242"/>
      <c r="KFT80" s="242"/>
      <c r="KFU80" s="242"/>
      <c r="KFV80" s="242"/>
      <c r="KFW80" s="242"/>
      <c r="KFX80" s="242"/>
      <c r="KFY80" s="242"/>
      <c r="KFZ80" s="242"/>
      <c r="KGA80" s="242"/>
      <c r="KGB80" s="242"/>
      <c r="KGC80" s="242"/>
      <c r="KGD80" s="242"/>
      <c r="KGE80" s="242"/>
      <c r="KGF80" s="242"/>
      <c r="KGG80" s="242"/>
      <c r="KGH80" s="242"/>
      <c r="KGI80" s="242"/>
      <c r="KGJ80" s="242"/>
      <c r="KGK80" s="242"/>
      <c r="KGL80" s="242"/>
      <c r="KGM80" s="242"/>
      <c r="KGN80" s="242"/>
      <c r="KGO80" s="242"/>
      <c r="KGP80" s="242"/>
      <c r="KGQ80" s="242"/>
      <c r="KGR80" s="242"/>
      <c r="KGS80" s="242"/>
      <c r="KGT80" s="242"/>
      <c r="KGU80" s="242"/>
      <c r="KGV80" s="242"/>
      <c r="KGW80" s="242"/>
      <c r="KGX80" s="242"/>
      <c r="KGY80" s="242"/>
      <c r="KGZ80" s="242"/>
      <c r="KHA80" s="242"/>
      <c r="KHB80" s="242"/>
      <c r="KHC80" s="242"/>
      <c r="KHD80" s="242"/>
      <c r="KHE80" s="242"/>
      <c r="KHF80" s="242"/>
      <c r="KHG80" s="242"/>
      <c r="KHH80" s="242"/>
      <c r="KHI80" s="242"/>
      <c r="KHJ80" s="242"/>
      <c r="KHK80" s="242"/>
      <c r="KHL80" s="242"/>
      <c r="KHM80" s="242"/>
      <c r="KHN80" s="242"/>
      <c r="KHO80" s="242"/>
      <c r="KHP80" s="242"/>
      <c r="KHQ80" s="242"/>
      <c r="KHR80" s="242"/>
      <c r="KHS80" s="242"/>
      <c r="KHT80" s="242"/>
      <c r="KHU80" s="242"/>
      <c r="KHV80" s="242"/>
      <c r="KHW80" s="242"/>
      <c r="KHX80" s="242"/>
      <c r="KHY80" s="242"/>
      <c r="KHZ80" s="242"/>
      <c r="KIA80" s="242"/>
      <c r="KIB80" s="242"/>
      <c r="KIC80" s="242"/>
      <c r="KID80" s="242"/>
      <c r="KIE80" s="242"/>
      <c r="KIF80" s="242"/>
      <c r="KIG80" s="242"/>
      <c r="KIH80" s="242"/>
      <c r="KII80" s="242"/>
      <c r="KIJ80" s="242"/>
      <c r="KIK80" s="242"/>
      <c r="KIL80" s="242"/>
      <c r="KIM80" s="242"/>
      <c r="KIN80" s="242"/>
      <c r="KIO80" s="242"/>
      <c r="KIP80" s="242"/>
      <c r="KIQ80" s="242"/>
      <c r="KIR80" s="242"/>
      <c r="KIS80" s="242"/>
      <c r="KIT80" s="242"/>
      <c r="KIU80" s="242"/>
      <c r="KIV80" s="242"/>
      <c r="KIW80" s="242"/>
      <c r="KIX80" s="242"/>
      <c r="KIY80" s="242"/>
      <c r="KIZ80" s="242"/>
      <c r="KJA80" s="242"/>
      <c r="KJB80" s="242"/>
      <c r="KJC80" s="242"/>
      <c r="KJD80" s="242"/>
      <c r="KJE80" s="242"/>
      <c r="KJF80" s="242"/>
      <c r="KJG80" s="242"/>
      <c r="KJH80" s="242"/>
      <c r="KJI80" s="242"/>
      <c r="KJJ80" s="242"/>
      <c r="KJK80" s="242"/>
      <c r="KJL80" s="242"/>
      <c r="KJM80" s="242"/>
      <c r="KJN80" s="242"/>
      <c r="KJO80" s="242"/>
      <c r="KJP80" s="242"/>
      <c r="KJQ80" s="242"/>
      <c r="KJR80" s="242"/>
      <c r="KJS80" s="242"/>
      <c r="KJT80" s="242"/>
      <c r="KJU80" s="242"/>
      <c r="KJV80" s="242"/>
      <c r="KJW80" s="242"/>
      <c r="KJX80" s="242"/>
      <c r="KJY80" s="242"/>
      <c r="KJZ80" s="242"/>
      <c r="KKA80" s="242"/>
      <c r="KKB80" s="242"/>
      <c r="KKC80" s="242"/>
      <c r="KKD80" s="242"/>
      <c r="KKE80" s="242"/>
      <c r="KKF80" s="242"/>
      <c r="KKG80" s="242"/>
      <c r="KKH80" s="242"/>
      <c r="KKI80" s="242"/>
      <c r="KKJ80" s="242"/>
      <c r="KKK80" s="242"/>
      <c r="KKL80" s="242"/>
      <c r="KKM80" s="242"/>
      <c r="KKN80" s="242"/>
      <c r="KKO80" s="242"/>
      <c r="KKP80" s="242"/>
      <c r="KKQ80" s="242"/>
      <c r="KKR80" s="242"/>
      <c r="KKS80" s="242"/>
      <c r="KKT80" s="242"/>
      <c r="KKU80" s="242"/>
      <c r="KKV80" s="242"/>
      <c r="KKW80" s="242"/>
      <c r="KKX80" s="242"/>
      <c r="KKY80" s="242"/>
      <c r="KKZ80" s="242"/>
      <c r="KLA80" s="242"/>
      <c r="KLB80" s="242"/>
      <c r="KLC80" s="242"/>
      <c r="KLD80" s="242"/>
      <c r="KLE80" s="242"/>
      <c r="KLF80" s="242"/>
      <c r="KLG80" s="242"/>
      <c r="KLH80" s="242"/>
      <c r="KLI80" s="242"/>
      <c r="KLJ80" s="242"/>
      <c r="KLK80" s="242"/>
      <c r="KLL80" s="242"/>
      <c r="KLM80" s="242"/>
      <c r="KLN80" s="242"/>
      <c r="KLO80" s="242"/>
      <c r="KLP80" s="242"/>
      <c r="KLQ80" s="242"/>
      <c r="KLR80" s="242"/>
      <c r="KLS80" s="242"/>
      <c r="KLT80" s="242"/>
      <c r="KLU80" s="242"/>
      <c r="KLV80" s="242"/>
      <c r="KLW80" s="242"/>
      <c r="KLX80" s="242"/>
      <c r="KLY80" s="242"/>
      <c r="KLZ80" s="242"/>
      <c r="KMA80" s="242"/>
      <c r="KMB80" s="242"/>
      <c r="KMC80" s="242"/>
      <c r="KMD80" s="242"/>
      <c r="KME80" s="242"/>
      <c r="KMF80" s="242"/>
      <c r="KMG80" s="242"/>
      <c r="KMH80" s="242"/>
      <c r="KMI80" s="242"/>
      <c r="KMJ80" s="242"/>
      <c r="KMK80" s="242"/>
      <c r="KML80" s="242"/>
      <c r="KMM80" s="242"/>
      <c r="KMN80" s="242"/>
      <c r="KMO80" s="242"/>
      <c r="KMP80" s="242"/>
      <c r="KMQ80" s="242"/>
      <c r="KMR80" s="242"/>
      <c r="KMS80" s="242"/>
      <c r="KMT80" s="242"/>
      <c r="KMU80" s="242"/>
      <c r="KMV80" s="242"/>
      <c r="KMW80" s="242"/>
      <c r="KMX80" s="242"/>
      <c r="KMY80" s="242"/>
      <c r="KMZ80" s="242"/>
      <c r="KNA80" s="242"/>
      <c r="KNB80" s="242"/>
      <c r="KNC80" s="242"/>
      <c r="KND80" s="242"/>
      <c r="KNE80" s="242"/>
      <c r="KNF80" s="242"/>
      <c r="KNG80" s="242"/>
      <c r="KNH80" s="242"/>
      <c r="KNI80" s="242"/>
      <c r="KNJ80" s="242"/>
      <c r="KNK80" s="242"/>
      <c r="KNL80" s="242"/>
      <c r="KNM80" s="242"/>
      <c r="KNN80" s="242"/>
      <c r="KNO80" s="242"/>
      <c r="KNP80" s="242"/>
      <c r="KNQ80" s="242"/>
      <c r="KNR80" s="242"/>
      <c r="KNS80" s="242"/>
      <c r="KNT80" s="242"/>
      <c r="KNU80" s="242"/>
      <c r="KNV80" s="242"/>
      <c r="KNW80" s="242"/>
      <c r="KNX80" s="242"/>
      <c r="KNY80" s="242"/>
      <c r="KNZ80" s="242"/>
      <c r="KOA80" s="242"/>
      <c r="KOB80" s="242"/>
      <c r="KOC80" s="242"/>
      <c r="KOD80" s="242"/>
      <c r="KOE80" s="242"/>
      <c r="KOF80" s="242"/>
      <c r="KOG80" s="242"/>
      <c r="KOH80" s="242"/>
      <c r="KOI80" s="242"/>
      <c r="KOJ80" s="242"/>
      <c r="KOK80" s="242"/>
      <c r="KOL80" s="242"/>
      <c r="KOM80" s="242"/>
      <c r="KON80" s="242"/>
      <c r="KOO80" s="242"/>
      <c r="KOP80" s="242"/>
      <c r="KOQ80" s="242"/>
      <c r="KOR80" s="242"/>
      <c r="KOS80" s="242"/>
      <c r="KOT80" s="242"/>
      <c r="KOU80" s="242"/>
      <c r="KOV80" s="242"/>
      <c r="KOW80" s="242"/>
      <c r="KOX80" s="242"/>
      <c r="KOY80" s="242"/>
      <c r="KOZ80" s="242"/>
      <c r="KPA80" s="242"/>
      <c r="KPB80" s="242"/>
      <c r="KPC80" s="242"/>
      <c r="KPD80" s="242"/>
      <c r="KPE80" s="242"/>
      <c r="KPF80" s="242"/>
      <c r="KPG80" s="242"/>
      <c r="KPH80" s="242"/>
      <c r="KPI80" s="242"/>
      <c r="KPJ80" s="242"/>
      <c r="KPK80" s="242"/>
      <c r="KPL80" s="242"/>
      <c r="KPM80" s="242"/>
      <c r="KPN80" s="242"/>
      <c r="KPO80" s="242"/>
      <c r="KPP80" s="242"/>
      <c r="KPQ80" s="242"/>
      <c r="KPR80" s="242"/>
      <c r="KPS80" s="242"/>
      <c r="KPT80" s="242"/>
      <c r="KPU80" s="242"/>
      <c r="KPV80" s="242"/>
      <c r="KPW80" s="242"/>
      <c r="KPX80" s="242"/>
      <c r="KPY80" s="242"/>
      <c r="KPZ80" s="242"/>
      <c r="KQA80" s="242"/>
      <c r="KQB80" s="242"/>
      <c r="KQC80" s="242"/>
      <c r="KQD80" s="242"/>
      <c r="KQE80" s="242"/>
      <c r="KQF80" s="242"/>
      <c r="KQG80" s="242"/>
      <c r="KQH80" s="242"/>
      <c r="KQI80" s="242"/>
      <c r="KQJ80" s="242"/>
      <c r="KQK80" s="242"/>
      <c r="KQL80" s="242"/>
      <c r="KQM80" s="242"/>
      <c r="KQN80" s="242"/>
      <c r="KQO80" s="242"/>
      <c r="KQP80" s="242"/>
      <c r="KQQ80" s="242"/>
      <c r="KQR80" s="242"/>
      <c r="KQS80" s="242"/>
      <c r="KQT80" s="242"/>
      <c r="KQU80" s="242"/>
      <c r="KQV80" s="242"/>
      <c r="KQW80" s="242"/>
      <c r="KQX80" s="242"/>
      <c r="KQY80" s="242"/>
      <c r="KQZ80" s="242"/>
      <c r="KRA80" s="242"/>
      <c r="KRB80" s="242"/>
      <c r="KRC80" s="242"/>
      <c r="KRD80" s="242"/>
      <c r="KRE80" s="242"/>
      <c r="KRF80" s="242"/>
      <c r="KRG80" s="242"/>
      <c r="KRH80" s="242"/>
      <c r="KRI80" s="242"/>
      <c r="KRJ80" s="242"/>
      <c r="KRK80" s="242"/>
      <c r="KRL80" s="242"/>
      <c r="KRM80" s="242"/>
      <c r="KRN80" s="242"/>
      <c r="KRO80" s="242"/>
      <c r="KRP80" s="242"/>
      <c r="KRQ80" s="242"/>
      <c r="KRR80" s="242"/>
      <c r="KRS80" s="242"/>
      <c r="KRT80" s="242"/>
      <c r="KRU80" s="242"/>
      <c r="KRV80" s="242"/>
      <c r="KRW80" s="242"/>
      <c r="KRX80" s="242"/>
      <c r="KRY80" s="242"/>
      <c r="KRZ80" s="242"/>
      <c r="KSA80" s="242"/>
      <c r="KSB80" s="242"/>
      <c r="KSC80" s="242"/>
      <c r="KSD80" s="242"/>
      <c r="KSE80" s="242"/>
      <c r="KSF80" s="242"/>
      <c r="KSG80" s="242"/>
      <c r="KSH80" s="242"/>
      <c r="KSI80" s="242"/>
      <c r="KSJ80" s="242"/>
      <c r="KSK80" s="242"/>
      <c r="KSL80" s="242"/>
      <c r="KSM80" s="242"/>
      <c r="KSN80" s="242"/>
      <c r="KSO80" s="242"/>
      <c r="KSP80" s="242"/>
      <c r="KSQ80" s="242"/>
      <c r="KSR80" s="242"/>
      <c r="KSS80" s="242"/>
      <c r="KST80" s="242"/>
      <c r="KSU80" s="242"/>
      <c r="KSV80" s="242"/>
      <c r="KSW80" s="242"/>
      <c r="KSX80" s="242"/>
      <c r="KSY80" s="242"/>
      <c r="KSZ80" s="242"/>
      <c r="KTA80" s="242"/>
      <c r="KTB80" s="242"/>
      <c r="KTC80" s="242"/>
      <c r="KTD80" s="242"/>
      <c r="KTE80" s="242"/>
      <c r="KTF80" s="242"/>
      <c r="KTG80" s="242"/>
      <c r="KTH80" s="242"/>
      <c r="KTI80" s="242"/>
      <c r="KTJ80" s="242"/>
      <c r="KTK80" s="242"/>
      <c r="KTL80" s="242"/>
      <c r="KTM80" s="242"/>
      <c r="KTN80" s="242"/>
      <c r="KTO80" s="242"/>
      <c r="KTP80" s="242"/>
      <c r="KTQ80" s="242"/>
      <c r="KTR80" s="242"/>
      <c r="KTS80" s="242"/>
      <c r="KTT80" s="242"/>
      <c r="KTU80" s="242"/>
      <c r="KTV80" s="242"/>
      <c r="KTW80" s="242"/>
      <c r="KTX80" s="242"/>
      <c r="KTY80" s="242"/>
      <c r="KTZ80" s="242"/>
      <c r="KUA80" s="242"/>
      <c r="KUB80" s="242"/>
      <c r="KUC80" s="242"/>
      <c r="KUD80" s="242"/>
      <c r="KUE80" s="242"/>
      <c r="KUF80" s="242"/>
      <c r="KUG80" s="242"/>
      <c r="KUH80" s="242"/>
      <c r="KUI80" s="242"/>
      <c r="KUJ80" s="242"/>
      <c r="KUK80" s="242"/>
      <c r="KUL80" s="242"/>
      <c r="KUM80" s="242"/>
      <c r="KUN80" s="242"/>
      <c r="KUO80" s="242"/>
      <c r="KUP80" s="242"/>
      <c r="KUQ80" s="242"/>
      <c r="KUR80" s="242"/>
      <c r="KUS80" s="242"/>
      <c r="KUT80" s="242"/>
      <c r="KUU80" s="242"/>
      <c r="KUV80" s="242"/>
      <c r="KUW80" s="242"/>
      <c r="KUX80" s="242"/>
      <c r="KUY80" s="242"/>
      <c r="KUZ80" s="242"/>
      <c r="KVA80" s="242"/>
      <c r="KVB80" s="242"/>
      <c r="KVC80" s="242"/>
      <c r="KVD80" s="242"/>
      <c r="KVE80" s="242"/>
      <c r="KVF80" s="242"/>
      <c r="KVG80" s="242"/>
      <c r="KVH80" s="242"/>
      <c r="KVI80" s="242"/>
      <c r="KVJ80" s="242"/>
      <c r="KVK80" s="242"/>
      <c r="KVL80" s="242"/>
      <c r="KVM80" s="242"/>
      <c r="KVN80" s="242"/>
      <c r="KVO80" s="242"/>
      <c r="KVP80" s="242"/>
      <c r="KVQ80" s="242"/>
      <c r="KVR80" s="242"/>
      <c r="KVS80" s="242"/>
      <c r="KVT80" s="242"/>
      <c r="KVU80" s="242"/>
      <c r="KVV80" s="242"/>
      <c r="KVW80" s="242"/>
      <c r="KVX80" s="242"/>
      <c r="KVY80" s="242"/>
      <c r="KVZ80" s="242"/>
      <c r="KWA80" s="242"/>
      <c r="KWB80" s="242"/>
      <c r="KWC80" s="242"/>
      <c r="KWD80" s="242"/>
      <c r="KWE80" s="242"/>
      <c r="KWF80" s="242"/>
      <c r="KWG80" s="242"/>
      <c r="KWH80" s="242"/>
      <c r="KWI80" s="242"/>
      <c r="KWJ80" s="242"/>
      <c r="KWK80" s="242"/>
      <c r="KWL80" s="242"/>
      <c r="KWM80" s="242"/>
      <c r="KWN80" s="242"/>
      <c r="KWO80" s="242"/>
      <c r="KWP80" s="242"/>
      <c r="KWQ80" s="242"/>
      <c r="KWR80" s="242"/>
      <c r="KWS80" s="242"/>
      <c r="KWT80" s="242"/>
      <c r="KWU80" s="242"/>
      <c r="KWV80" s="242"/>
      <c r="KWW80" s="242"/>
      <c r="KWX80" s="242"/>
      <c r="KWY80" s="242"/>
      <c r="KWZ80" s="242"/>
      <c r="KXA80" s="242"/>
      <c r="KXB80" s="242"/>
      <c r="KXC80" s="242"/>
      <c r="KXD80" s="242"/>
      <c r="KXE80" s="242"/>
      <c r="KXF80" s="242"/>
      <c r="KXG80" s="242"/>
      <c r="KXH80" s="242"/>
      <c r="KXI80" s="242"/>
      <c r="KXJ80" s="242"/>
      <c r="KXK80" s="242"/>
      <c r="KXL80" s="242"/>
      <c r="KXM80" s="242"/>
      <c r="KXN80" s="242"/>
      <c r="KXO80" s="242"/>
      <c r="KXP80" s="242"/>
      <c r="KXQ80" s="242"/>
      <c r="KXR80" s="242"/>
      <c r="KXS80" s="242"/>
      <c r="KXT80" s="242"/>
      <c r="KXU80" s="242"/>
      <c r="KXV80" s="242"/>
      <c r="KXW80" s="242"/>
      <c r="KXX80" s="242"/>
      <c r="KXY80" s="242"/>
      <c r="KXZ80" s="242"/>
      <c r="KYA80" s="242"/>
      <c r="KYB80" s="242"/>
      <c r="KYC80" s="242"/>
      <c r="KYD80" s="242"/>
      <c r="KYE80" s="242"/>
      <c r="KYF80" s="242"/>
      <c r="KYG80" s="242"/>
      <c r="KYH80" s="242"/>
      <c r="KYI80" s="242"/>
      <c r="KYJ80" s="242"/>
      <c r="KYK80" s="242"/>
      <c r="KYL80" s="242"/>
      <c r="KYM80" s="242"/>
      <c r="KYN80" s="242"/>
      <c r="KYO80" s="242"/>
      <c r="KYP80" s="242"/>
      <c r="KYQ80" s="242"/>
      <c r="KYR80" s="242"/>
      <c r="KYS80" s="242"/>
      <c r="KYT80" s="242"/>
      <c r="KYU80" s="242"/>
      <c r="KYV80" s="242"/>
      <c r="KYW80" s="242"/>
      <c r="KYX80" s="242"/>
      <c r="KYY80" s="242"/>
      <c r="KYZ80" s="242"/>
      <c r="KZA80" s="242"/>
      <c r="KZB80" s="242"/>
      <c r="KZC80" s="242"/>
      <c r="KZD80" s="242"/>
      <c r="KZE80" s="242"/>
      <c r="KZF80" s="242"/>
      <c r="KZG80" s="242"/>
      <c r="KZH80" s="242"/>
      <c r="KZI80" s="242"/>
      <c r="KZJ80" s="242"/>
      <c r="KZK80" s="242"/>
      <c r="KZL80" s="242"/>
      <c r="KZM80" s="242"/>
      <c r="KZN80" s="242"/>
      <c r="KZO80" s="242"/>
      <c r="KZP80" s="242"/>
      <c r="KZQ80" s="242"/>
      <c r="KZR80" s="242"/>
      <c r="KZS80" s="242"/>
      <c r="KZT80" s="242"/>
      <c r="KZU80" s="242"/>
      <c r="KZV80" s="242"/>
      <c r="KZW80" s="242"/>
      <c r="KZX80" s="242"/>
      <c r="KZY80" s="242"/>
      <c r="KZZ80" s="242"/>
      <c r="LAA80" s="242"/>
      <c r="LAB80" s="242"/>
      <c r="LAC80" s="242"/>
      <c r="LAD80" s="242"/>
      <c r="LAE80" s="242"/>
      <c r="LAF80" s="242"/>
      <c r="LAG80" s="242"/>
      <c r="LAH80" s="242"/>
      <c r="LAI80" s="242"/>
      <c r="LAJ80" s="242"/>
      <c r="LAK80" s="242"/>
      <c r="LAL80" s="242"/>
      <c r="LAM80" s="242"/>
      <c r="LAN80" s="242"/>
      <c r="LAO80" s="242"/>
      <c r="LAP80" s="242"/>
      <c r="LAQ80" s="242"/>
      <c r="LAR80" s="242"/>
      <c r="LAS80" s="242"/>
      <c r="LAT80" s="242"/>
      <c r="LAU80" s="242"/>
      <c r="LAV80" s="242"/>
      <c r="LAW80" s="242"/>
      <c r="LAX80" s="242"/>
      <c r="LAY80" s="242"/>
      <c r="LAZ80" s="242"/>
      <c r="LBA80" s="242"/>
      <c r="LBB80" s="242"/>
      <c r="LBC80" s="242"/>
      <c r="LBD80" s="242"/>
      <c r="LBE80" s="242"/>
      <c r="LBF80" s="242"/>
      <c r="LBG80" s="242"/>
      <c r="LBH80" s="242"/>
      <c r="LBI80" s="242"/>
      <c r="LBJ80" s="242"/>
      <c r="LBK80" s="242"/>
      <c r="LBL80" s="242"/>
      <c r="LBM80" s="242"/>
      <c r="LBN80" s="242"/>
      <c r="LBO80" s="242"/>
      <c r="LBP80" s="242"/>
      <c r="LBQ80" s="242"/>
      <c r="LBR80" s="242"/>
      <c r="LBS80" s="242"/>
      <c r="LBT80" s="242"/>
      <c r="LBU80" s="242"/>
      <c r="LBV80" s="242"/>
      <c r="LBW80" s="242"/>
      <c r="LBX80" s="242"/>
      <c r="LBY80" s="242"/>
      <c r="LBZ80" s="242"/>
      <c r="LCA80" s="242"/>
      <c r="LCB80" s="242"/>
      <c r="LCC80" s="242"/>
      <c r="LCD80" s="242"/>
      <c r="LCE80" s="242"/>
      <c r="LCF80" s="242"/>
      <c r="LCG80" s="242"/>
      <c r="LCH80" s="242"/>
      <c r="LCI80" s="242"/>
      <c r="LCJ80" s="242"/>
      <c r="LCK80" s="242"/>
      <c r="LCL80" s="242"/>
      <c r="LCM80" s="242"/>
      <c r="LCN80" s="242"/>
      <c r="LCO80" s="242"/>
      <c r="LCP80" s="242"/>
      <c r="LCQ80" s="242"/>
      <c r="LCR80" s="242"/>
      <c r="LCS80" s="242"/>
      <c r="LCT80" s="242"/>
      <c r="LCU80" s="242"/>
      <c r="LCV80" s="242"/>
      <c r="LCW80" s="242"/>
      <c r="LCX80" s="242"/>
      <c r="LCY80" s="242"/>
      <c r="LCZ80" s="242"/>
      <c r="LDA80" s="242"/>
      <c r="LDB80" s="242"/>
      <c r="LDC80" s="242"/>
      <c r="LDD80" s="242"/>
      <c r="LDE80" s="242"/>
      <c r="LDF80" s="242"/>
      <c r="LDG80" s="242"/>
      <c r="LDH80" s="242"/>
      <c r="LDI80" s="242"/>
      <c r="LDJ80" s="242"/>
      <c r="LDK80" s="242"/>
      <c r="LDL80" s="242"/>
      <c r="LDM80" s="242"/>
      <c r="LDN80" s="242"/>
      <c r="LDO80" s="242"/>
      <c r="LDP80" s="242"/>
      <c r="LDQ80" s="242"/>
      <c r="LDR80" s="242"/>
      <c r="LDS80" s="242"/>
      <c r="LDT80" s="242"/>
      <c r="LDU80" s="242"/>
      <c r="LDV80" s="242"/>
      <c r="LDW80" s="242"/>
      <c r="LDX80" s="242"/>
      <c r="LDY80" s="242"/>
      <c r="LDZ80" s="242"/>
      <c r="LEA80" s="242"/>
      <c r="LEB80" s="242"/>
      <c r="LEC80" s="242"/>
      <c r="LED80" s="242"/>
      <c r="LEE80" s="242"/>
      <c r="LEF80" s="242"/>
      <c r="LEG80" s="242"/>
      <c r="LEH80" s="242"/>
      <c r="LEI80" s="242"/>
      <c r="LEJ80" s="242"/>
      <c r="LEK80" s="242"/>
      <c r="LEL80" s="242"/>
      <c r="LEM80" s="242"/>
      <c r="LEN80" s="242"/>
      <c r="LEO80" s="242"/>
      <c r="LEP80" s="242"/>
      <c r="LEQ80" s="242"/>
      <c r="LER80" s="242"/>
      <c r="LES80" s="242"/>
      <c r="LET80" s="242"/>
      <c r="LEU80" s="242"/>
      <c r="LEV80" s="242"/>
      <c r="LEW80" s="242"/>
      <c r="LEX80" s="242"/>
      <c r="LEY80" s="242"/>
      <c r="LEZ80" s="242"/>
      <c r="LFA80" s="242"/>
      <c r="LFB80" s="242"/>
      <c r="LFC80" s="242"/>
      <c r="LFD80" s="242"/>
      <c r="LFE80" s="242"/>
      <c r="LFF80" s="242"/>
      <c r="LFG80" s="242"/>
      <c r="LFH80" s="242"/>
      <c r="LFI80" s="242"/>
      <c r="LFJ80" s="242"/>
      <c r="LFK80" s="242"/>
      <c r="LFL80" s="242"/>
      <c r="LFM80" s="242"/>
      <c r="LFN80" s="242"/>
      <c r="LFO80" s="242"/>
      <c r="LFP80" s="242"/>
      <c r="LFQ80" s="242"/>
      <c r="LFR80" s="242"/>
      <c r="LFS80" s="242"/>
      <c r="LFT80" s="242"/>
      <c r="LFU80" s="242"/>
      <c r="LFV80" s="242"/>
      <c r="LFW80" s="242"/>
      <c r="LFX80" s="242"/>
      <c r="LFY80" s="242"/>
      <c r="LFZ80" s="242"/>
      <c r="LGA80" s="242"/>
      <c r="LGB80" s="242"/>
      <c r="LGC80" s="242"/>
      <c r="LGD80" s="242"/>
      <c r="LGE80" s="242"/>
      <c r="LGF80" s="242"/>
      <c r="LGG80" s="242"/>
      <c r="LGH80" s="242"/>
      <c r="LGI80" s="242"/>
      <c r="LGJ80" s="242"/>
      <c r="LGK80" s="242"/>
      <c r="LGL80" s="242"/>
      <c r="LGM80" s="242"/>
      <c r="LGN80" s="242"/>
      <c r="LGO80" s="242"/>
      <c r="LGP80" s="242"/>
      <c r="LGQ80" s="242"/>
      <c r="LGR80" s="242"/>
      <c r="LGS80" s="242"/>
      <c r="LGT80" s="242"/>
      <c r="LGU80" s="242"/>
      <c r="LGV80" s="242"/>
      <c r="LGW80" s="242"/>
      <c r="LGX80" s="242"/>
      <c r="LGY80" s="242"/>
      <c r="LGZ80" s="242"/>
      <c r="LHA80" s="242"/>
      <c r="LHB80" s="242"/>
      <c r="LHC80" s="242"/>
      <c r="LHD80" s="242"/>
      <c r="LHE80" s="242"/>
      <c r="LHF80" s="242"/>
      <c r="LHG80" s="242"/>
      <c r="LHH80" s="242"/>
      <c r="LHI80" s="242"/>
      <c r="LHJ80" s="242"/>
      <c r="LHK80" s="242"/>
      <c r="LHL80" s="242"/>
      <c r="LHM80" s="242"/>
      <c r="LHN80" s="242"/>
      <c r="LHO80" s="242"/>
      <c r="LHP80" s="242"/>
      <c r="LHQ80" s="242"/>
      <c r="LHR80" s="242"/>
      <c r="LHS80" s="242"/>
      <c r="LHT80" s="242"/>
      <c r="LHU80" s="242"/>
      <c r="LHV80" s="242"/>
      <c r="LHW80" s="242"/>
      <c r="LHX80" s="242"/>
      <c r="LHY80" s="242"/>
      <c r="LHZ80" s="242"/>
      <c r="LIA80" s="242"/>
      <c r="LIB80" s="242"/>
      <c r="LIC80" s="242"/>
      <c r="LID80" s="242"/>
      <c r="LIE80" s="242"/>
      <c r="LIF80" s="242"/>
      <c r="LIG80" s="242"/>
      <c r="LIH80" s="242"/>
      <c r="LII80" s="242"/>
      <c r="LIJ80" s="242"/>
      <c r="LIK80" s="242"/>
      <c r="LIL80" s="242"/>
      <c r="LIM80" s="242"/>
      <c r="LIN80" s="242"/>
      <c r="LIO80" s="242"/>
      <c r="LIP80" s="242"/>
      <c r="LIQ80" s="242"/>
      <c r="LIR80" s="242"/>
      <c r="LIS80" s="242"/>
      <c r="LIT80" s="242"/>
      <c r="LIU80" s="242"/>
      <c r="LIV80" s="242"/>
      <c r="LIW80" s="242"/>
      <c r="LIX80" s="242"/>
      <c r="LIY80" s="242"/>
      <c r="LIZ80" s="242"/>
      <c r="LJA80" s="242"/>
      <c r="LJB80" s="242"/>
      <c r="LJC80" s="242"/>
      <c r="LJD80" s="242"/>
      <c r="LJE80" s="242"/>
      <c r="LJF80" s="242"/>
      <c r="LJG80" s="242"/>
      <c r="LJH80" s="242"/>
      <c r="LJI80" s="242"/>
      <c r="LJJ80" s="242"/>
      <c r="LJK80" s="242"/>
      <c r="LJL80" s="242"/>
      <c r="LJM80" s="242"/>
      <c r="LJN80" s="242"/>
      <c r="LJO80" s="242"/>
      <c r="LJP80" s="242"/>
      <c r="LJQ80" s="242"/>
      <c r="LJR80" s="242"/>
      <c r="LJS80" s="242"/>
      <c r="LJT80" s="242"/>
      <c r="LJU80" s="242"/>
      <c r="LJV80" s="242"/>
      <c r="LJW80" s="242"/>
      <c r="LJX80" s="242"/>
      <c r="LJY80" s="242"/>
      <c r="LJZ80" s="242"/>
      <c r="LKA80" s="242"/>
      <c r="LKB80" s="242"/>
      <c r="LKC80" s="242"/>
      <c r="LKD80" s="242"/>
      <c r="LKE80" s="242"/>
      <c r="LKF80" s="242"/>
      <c r="LKG80" s="242"/>
      <c r="LKH80" s="242"/>
      <c r="LKI80" s="242"/>
      <c r="LKJ80" s="242"/>
      <c r="LKK80" s="242"/>
      <c r="LKL80" s="242"/>
      <c r="LKM80" s="242"/>
      <c r="LKN80" s="242"/>
      <c r="LKO80" s="242"/>
      <c r="LKP80" s="242"/>
      <c r="LKQ80" s="242"/>
      <c r="LKR80" s="242"/>
      <c r="LKS80" s="242"/>
      <c r="LKT80" s="242"/>
      <c r="LKU80" s="242"/>
      <c r="LKV80" s="242"/>
      <c r="LKW80" s="242"/>
      <c r="LKX80" s="242"/>
      <c r="LKY80" s="242"/>
      <c r="LKZ80" s="242"/>
      <c r="LLA80" s="242"/>
      <c r="LLB80" s="242"/>
      <c r="LLC80" s="242"/>
      <c r="LLD80" s="242"/>
      <c r="LLE80" s="242"/>
      <c r="LLF80" s="242"/>
      <c r="LLG80" s="242"/>
      <c r="LLH80" s="242"/>
      <c r="LLI80" s="242"/>
      <c r="LLJ80" s="242"/>
      <c r="LLK80" s="242"/>
      <c r="LLL80" s="242"/>
      <c r="LLM80" s="242"/>
      <c r="LLN80" s="242"/>
      <c r="LLO80" s="242"/>
      <c r="LLP80" s="242"/>
      <c r="LLQ80" s="242"/>
      <c r="LLR80" s="242"/>
      <c r="LLS80" s="242"/>
      <c r="LLT80" s="242"/>
      <c r="LLU80" s="242"/>
      <c r="LLV80" s="242"/>
      <c r="LLW80" s="242"/>
      <c r="LLX80" s="242"/>
      <c r="LLY80" s="242"/>
      <c r="LLZ80" s="242"/>
      <c r="LMA80" s="242"/>
      <c r="LMB80" s="242"/>
      <c r="LMC80" s="242"/>
      <c r="LMD80" s="242"/>
      <c r="LME80" s="242"/>
      <c r="LMF80" s="242"/>
      <c r="LMG80" s="242"/>
      <c r="LMH80" s="242"/>
      <c r="LMI80" s="242"/>
      <c r="LMJ80" s="242"/>
      <c r="LMK80" s="242"/>
      <c r="LML80" s="242"/>
      <c r="LMM80" s="242"/>
      <c r="LMN80" s="242"/>
      <c r="LMO80" s="242"/>
      <c r="LMP80" s="242"/>
      <c r="LMQ80" s="242"/>
      <c r="LMR80" s="242"/>
      <c r="LMS80" s="242"/>
      <c r="LMT80" s="242"/>
      <c r="LMU80" s="242"/>
      <c r="LMV80" s="242"/>
      <c r="LMW80" s="242"/>
      <c r="LMX80" s="242"/>
      <c r="LMY80" s="242"/>
      <c r="LMZ80" s="242"/>
      <c r="LNA80" s="242"/>
      <c r="LNB80" s="242"/>
      <c r="LNC80" s="242"/>
      <c r="LND80" s="242"/>
      <c r="LNE80" s="242"/>
      <c r="LNF80" s="242"/>
      <c r="LNG80" s="242"/>
      <c r="LNH80" s="242"/>
      <c r="LNI80" s="242"/>
      <c r="LNJ80" s="242"/>
      <c r="LNK80" s="242"/>
      <c r="LNL80" s="242"/>
      <c r="LNM80" s="242"/>
      <c r="LNN80" s="242"/>
      <c r="LNO80" s="242"/>
      <c r="LNP80" s="242"/>
      <c r="LNQ80" s="242"/>
      <c r="LNR80" s="242"/>
      <c r="LNS80" s="242"/>
      <c r="LNT80" s="242"/>
      <c r="LNU80" s="242"/>
      <c r="LNV80" s="242"/>
      <c r="LNW80" s="242"/>
      <c r="LNX80" s="242"/>
      <c r="LNY80" s="242"/>
      <c r="LNZ80" s="242"/>
      <c r="LOA80" s="242"/>
      <c r="LOB80" s="242"/>
      <c r="LOC80" s="242"/>
      <c r="LOD80" s="242"/>
      <c r="LOE80" s="242"/>
      <c r="LOF80" s="242"/>
      <c r="LOG80" s="242"/>
      <c r="LOH80" s="242"/>
      <c r="LOI80" s="242"/>
      <c r="LOJ80" s="242"/>
      <c r="LOK80" s="242"/>
      <c r="LOL80" s="242"/>
      <c r="LOM80" s="242"/>
      <c r="LON80" s="242"/>
      <c r="LOO80" s="242"/>
      <c r="LOP80" s="242"/>
      <c r="LOQ80" s="242"/>
      <c r="LOR80" s="242"/>
      <c r="LOS80" s="242"/>
      <c r="LOT80" s="242"/>
      <c r="LOU80" s="242"/>
      <c r="LOV80" s="242"/>
      <c r="LOW80" s="242"/>
      <c r="LOX80" s="242"/>
      <c r="LOY80" s="242"/>
      <c r="LOZ80" s="242"/>
      <c r="LPA80" s="242"/>
      <c r="LPB80" s="242"/>
      <c r="LPC80" s="242"/>
      <c r="LPD80" s="242"/>
      <c r="LPE80" s="242"/>
      <c r="LPF80" s="242"/>
      <c r="LPG80" s="242"/>
      <c r="LPH80" s="242"/>
      <c r="LPI80" s="242"/>
      <c r="LPJ80" s="242"/>
      <c r="LPK80" s="242"/>
      <c r="LPL80" s="242"/>
      <c r="LPM80" s="242"/>
      <c r="LPN80" s="242"/>
      <c r="LPO80" s="242"/>
      <c r="LPP80" s="242"/>
      <c r="LPQ80" s="242"/>
      <c r="LPR80" s="242"/>
      <c r="LPS80" s="242"/>
      <c r="LPT80" s="242"/>
      <c r="LPU80" s="242"/>
      <c r="LPV80" s="242"/>
      <c r="LPW80" s="242"/>
      <c r="LPX80" s="242"/>
      <c r="LPY80" s="242"/>
      <c r="LPZ80" s="242"/>
      <c r="LQA80" s="242"/>
      <c r="LQB80" s="242"/>
      <c r="LQC80" s="242"/>
      <c r="LQD80" s="242"/>
      <c r="LQE80" s="242"/>
      <c r="LQF80" s="242"/>
      <c r="LQG80" s="242"/>
      <c r="LQH80" s="242"/>
      <c r="LQI80" s="242"/>
      <c r="LQJ80" s="242"/>
      <c r="LQK80" s="242"/>
      <c r="LQL80" s="242"/>
      <c r="LQM80" s="242"/>
      <c r="LQN80" s="242"/>
      <c r="LQO80" s="242"/>
      <c r="LQP80" s="242"/>
      <c r="LQQ80" s="242"/>
      <c r="LQR80" s="242"/>
      <c r="LQS80" s="242"/>
      <c r="LQT80" s="242"/>
      <c r="LQU80" s="242"/>
      <c r="LQV80" s="242"/>
      <c r="LQW80" s="242"/>
      <c r="LQX80" s="242"/>
      <c r="LQY80" s="242"/>
      <c r="LQZ80" s="242"/>
      <c r="LRA80" s="242"/>
      <c r="LRB80" s="242"/>
      <c r="LRC80" s="242"/>
      <c r="LRD80" s="242"/>
      <c r="LRE80" s="242"/>
      <c r="LRF80" s="242"/>
      <c r="LRG80" s="242"/>
      <c r="LRH80" s="242"/>
      <c r="LRI80" s="242"/>
      <c r="LRJ80" s="242"/>
      <c r="LRK80" s="242"/>
      <c r="LRL80" s="242"/>
      <c r="LRM80" s="242"/>
      <c r="LRN80" s="242"/>
      <c r="LRO80" s="242"/>
      <c r="LRP80" s="242"/>
      <c r="LRQ80" s="242"/>
      <c r="LRR80" s="242"/>
      <c r="LRS80" s="242"/>
      <c r="LRT80" s="242"/>
      <c r="LRU80" s="242"/>
      <c r="LRV80" s="242"/>
      <c r="LRW80" s="242"/>
      <c r="LRX80" s="242"/>
      <c r="LRY80" s="242"/>
      <c r="LRZ80" s="242"/>
      <c r="LSA80" s="242"/>
      <c r="LSB80" s="242"/>
      <c r="LSC80" s="242"/>
      <c r="LSD80" s="242"/>
      <c r="LSE80" s="242"/>
      <c r="LSF80" s="242"/>
      <c r="LSG80" s="242"/>
      <c r="LSH80" s="242"/>
      <c r="LSI80" s="242"/>
      <c r="LSJ80" s="242"/>
      <c r="LSK80" s="242"/>
      <c r="LSL80" s="242"/>
      <c r="LSM80" s="242"/>
      <c r="LSN80" s="242"/>
      <c r="LSO80" s="242"/>
      <c r="LSP80" s="242"/>
      <c r="LSQ80" s="242"/>
      <c r="LSR80" s="242"/>
      <c r="LSS80" s="242"/>
      <c r="LST80" s="242"/>
      <c r="LSU80" s="242"/>
      <c r="LSV80" s="242"/>
      <c r="LSW80" s="242"/>
      <c r="LSX80" s="242"/>
      <c r="LSY80" s="242"/>
      <c r="LSZ80" s="242"/>
      <c r="LTA80" s="242"/>
      <c r="LTB80" s="242"/>
      <c r="LTC80" s="242"/>
      <c r="LTD80" s="242"/>
      <c r="LTE80" s="242"/>
      <c r="LTF80" s="242"/>
      <c r="LTG80" s="242"/>
      <c r="LTH80" s="242"/>
      <c r="LTI80" s="242"/>
      <c r="LTJ80" s="242"/>
      <c r="LTK80" s="242"/>
      <c r="LTL80" s="242"/>
      <c r="LTM80" s="242"/>
      <c r="LTN80" s="242"/>
      <c r="LTO80" s="242"/>
      <c r="LTP80" s="242"/>
      <c r="LTQ80" s="242"/>
      <c r="LTR80" s="242"/>
      <c r="LTS80" s="242"/>
      <c r="LTT80" s="242"/>
      <c r="LTU80" s="242"/>
      <c r="LTV80" s="242"/>
      <c r="LTW80" s="242"/>
      <c r="LTX80" s="242"/>
      <c r="LTY80" s="242"/>
      <c r="LTZ80" s="242"/>
      <c r="LUA80" s="242"/>
      <c r="LUB80" s="242"/>
      <c r="LUC80" s="242"/>
      <c r="LUD80" s="242"/>
      <c r="LUE80" s="242"/>
      <c r="LUF80" s="242"/>
      <c r="LUG80" s="242"/>
      <c r="LUH80" s="242"/>
      <c r="LUI80" s="242"/>
      <c r="LUJ80" s="242"/>
      <c r="LUK80" s="242"/>
      <c r="LUL80" s="242"/>
      <c r="LUM80" s="242"/>
      <c r="LUN80" s="242"/>
      <c r="LUO80" s="242"/>
      <c r="LUP80" s="242"/>
      <c r="LUQ80" s="242"/>
      <c r="LUR80" s="242"/>
      <c r="LUS80" s="242"/>
      <c r="LUT80" s="242"/>
      <c r="LUU80" s="242"/>
      <c r="LUV80" s="242"/>
      <c r="LUW80" s="242"/>
      <c r="LUX80" s="242"/>
      <c r="LUY80" s="242"/>
      <c r="LUZ80" s="242"/>
      <c r="LVA80" s="242"/>
      <c r="LVB80" s="242"/>
      <c r="LVC80" s="242"/>
      <c r="LVD80" s="242"/>
      <c r="LVE80" s="242"/>
      <c r="LVF80" s="242"/>
      <c r="LVG80" s="242"/>
      <c r="LVH80" s="242"/>
      <c r="LVI80" s="242"/>
      <c r="LVJ80" s="242"/>
      <c r="LVK80" s="242"/>
      <c r="LVL80" s="242"/>
      <c r="LVM80" s="242"/>
      <c r="LVN80" s="242"/>
      <c r="LVO80" s="242"/>
      <c r="LVP80" s="242"/>
      <c r="LVQ80" s="242"/>
      <c r="LVR80" s="242"/>
      <c r="LVS80" s="242"/>
      <c r="LVT80" s="242"/>
      <c r="LVU80" s="242"/>
      <c r="LVV80" s="242"/>
      <c r="LVW80" s="242"/>
      <c r="LVX80" s="242"/>
      <c r="LVY80" s="242"/>
      <c r="LVZ80" s="242"/>
      <c r="LWA80" s="242"/>
      <c r="LWB80" s="242"/>
      <c r="LWC80" s="242"/>
      <c r="LWD80" s="242"/>
      <c r="LWE80" s="242"/>
      <c r="LWF80" s="242"/>
      <c r="LWG80" s="242"/>
      <c r="LWH80" s="242"/>
      <c r="LWI80" s="242"/>
      <c r="LWJ80" s="242"/>
      <c r="LWK80" s="242"/>
      <c r="LWL80" s="242"/>
      <c r="LWM80" s="242"/>
      <c r="LWN80" s="242"/>
      <c r="LWO80" s="242"/>
      <c r="LWP80" s="242"/>
      <c r="LWQ80" s="242"/>
      <c r="LWR80" s="242"/>
      <c r="LWS80" s="242"/>
      <c r="LWT80" s="242"/>
      <c r="LWU80" s="242"/>
      <c r="LWV80" s="242"/>
      <c r="LWW80" s="242"/>
      <c r="LWX80" s="242"/>
      <c r="LWY80" s="242"/>
      <c r="LWZ80" s="242"/>
      <c r="LXA80" s="242"/>
      <c r="LXB80" s="242"/>
      <c r="LXC80" s="242"/>
      <c r="LXD80" s="242"/>
      <c r="LXE80" s="242"/>
      <c r="LXF80" s="242"/>
      <c r="LXG80" s="242"/>
      <c r="LXH80" s="242"/>
      <c r="LXI80" s="242"/>
      <c r="LXJ80" s="242"/>
      <c r="LXK80" s="242"/>
      <c r="LXL80" s="242"/>
      <c r="LXM80" s="242"/>
      <c r="LXN80" s="242"/>
      <c r="LXO80" s="242"/>
      <c r="LXP80" s="242"/>
      <c r="LXQ80" s="242"/>
      <c r="LXR80" s="242"/>
      <c r="LXS80" s="242"/>
      <c r="LXT80" s="242"/>
      <c r="LXU80" s="242"/>
      <c r="LXV80" s="242"/>
      <c r="LXW80" s="242"/>
      <c r="LXX80" s="242"/>
      <c r="LXY80" s="242"/>
      <c r="LXZ80" s="242"/>
      <c r="LYA80" s="242"/>
      <c r="LYB80" s="242"/>
      <c r="LYC80" s="242"/>
      <c r="LYD80" s="242"/>
      <c r="LYE80" s="242"/>
      <c r="LYF80" s="242"/>
      <c r="LYG80" s="242"/>
      <c r="LYH80" s="242"/>
      <c r="LYI80" s="242"/>
      <c r="LYJ80" s="242"/>
      <c r="LYK80" s="242"/>
      <c r="LYL80" s="242"/>
      <c r="LYM80" s="242"/>
      <c r="LYN80" s="242"/>
      <c r="LYO80" s="242"/>
      <c r="LYP80" s="242"/>
      <c r="LYQ80" s="242"/>
      <c r="LYR80" s="242"/>
      <c r="LYS80" s="242"/>
      <c r="LYT80" s="242"/>
      <c r="LYU80" s="242"/>
      <c r="LYV80" s="242"/>
      <c r="LYW80" s="242"/>
      <c r="LYX80" s="242"/>
      <c r="LYY80" s="242"/>
      <c r="LYZ80" s="242"/>
      <c r="LZA80" s="242"/>
      <c r="LZB80" s="242"/>
      <c r="LZC80" s="242"/>
      <c r="LZD80" s="242"/>
      <c r="LZE80" s="242"/>
      <c r="LZF80" s="242"/>
      <c r="LZG80" s="242"/>
      <c r="LZH80" s="242"/>
      <c r="LZI80" s="242"/>
      <c r="LZJ80" s="242"/>
      <c r="LZK80" s="242"/>
      <c r="LZL80" s="242"/>
      <c r="LZM80" s="242"/>
      <c r="LZN80" s="242"/>
      <c r="LZO80" s="242"/>
      <c r="LZP80" s="242"/>
      <c r="LZQ80" s="242"/>
      <c r="LZR80" s="242"/>
      <c r="LZS80" s="242"/>
      <c r="LZT80" s="242"/>
      <c r="LZU80" s="242"/>
      <c r="LZV80" s="242"/>
      <c r="LZW80" s="242"/>
      <c r="LZX80" s="242"/>
      <c r="LZY80" s="242"/>
      <c r="LZZ80" s="242"/>
      <c r="MAA80" s="242"/>
      <c r="MAB80" s="242"/>
      <c r="MAC80" s="242"/>
      <c r="MAD80" s="242"/>
      <c r="MAE80" s="242"/>
      <c r="MAF80" s="242"/>
      <c r="MAG80" s="242"/>
      <c r="MAH80" s="242"/>
      <c r="MAI80" s="242"/>
      <c r="MAJ80" s="242"/>
      <c r="MAK80" s="242"/>
      <c r="MAL80" s="242"/>
      <c r="MAM80" s="242"/>
      <c r="MAN80" s="242"/>
      <c r="MAO80" s="242"/>
      <c r="MAP80" s="242"/>
      <c r="MAQ80" s="242"/>
      <c r="MAR80" s="242"/>
      <c r="MAS80" s="242"/>
      <c r="MAT80" s="242"/>
      <c r="MAU80" s="242"/>
      <c r="MAV80" s="242"/>
      <c r="MAW80" s="242"/>
      <c r="MAX80" s="242"/>
      <c r="MAY80" s="242"/>
      <c r="MAZ80" s="242"/>
      <c r="MBA80" s="242"/>
      <c r="MBB80" s="242"/>
      <c r="MBC80" s="242"/>
      <c r="MBD80" s="242"/>
      <c r="MBE80" s="242"/>
      <c r="MBF80" s="242"/>
      <c r="MBG80" s="242"/>
      <c r="MBH80" s="242"/>
      <c r="MBI80" s="242"/>
      <c r="MBJ80" s="242"/>
      <c r="MBK80" s="242"/>
      <c r="MBL80" s="242"/>
      <c r="MBM80" s="242"/>
      <c r="MBN80" s="242"/>
      <c r="MBO80" s="242"/>
      <c r="MBP80" s="242"/>
      <c r="MBQ80" s="242"/>
      <c r="MBR80" s="242"/>
      <c r="MBS80" s="242"/>
      <c r="MBT80" s="242"/>
      <c r="MBU80" s="242"/>
      <c r="MBV80" s="242"/>
      <c r="MBW80" s="242"/>
      <c r="MBX80" s="242"/>
      <c r="MBY80" s="242"/>
      <c r="MBZ80" s="242"/>
      <c r="MCA80" s="242"/>
      <c r="MCB80" s="242"/>
      <c r="MCC80" s="242"/>
      <c r="MCD80" s="242"/>
      <c r="MCE80" s="242"/>
      <c r="MCF80" s="242"/>
      <c r="MCG80" s="242"/>
      <c r="MCH80" s="242"/>
      <c r="MCI80" s="242"/>
      <c r="MCJ80" s="242"/>
      <c r="MCK80" s="242"/>
      <c r="MCL80" s="242"/>
      <c r="MCM80" s="242"/>
      <c r="MCN80" s="242"/>
      <c r="MCO80" s="242"/>
      <c r="MCP80" s="242"/>
      <c r="MCQ80" s="242"/>
      <c r="MCR80" s="242"/>
      <c r="MCS80" s="242"/>
      <c r="MCT80" s="242"/>
      <c r="MCU80" s="242"/>
      <c r="MCV80" s="242"/>
      <c r="MCW80" s="242"/>
      <c r="MCX80" s="242"/>
      <c r="MCY80" s="242"/>
      <c r="MCZ80" s="242"/>
      <c r="MDA80" s="242"/>
      <c r="MDB80" s="242"/>
      <c r="MDC80" s="242"/>
      <c r="MDD80" s="242"/>
      <c r="MDE80" s="242"/>
      <c r="MDF80" s="242"/>
      <c r="MDG80" s="242"/>
      <c r="MDH80" s="242"/>
      <c r="MDI80" s="242"/>
      <c r="MDJ80" s="242"/>
      <c r="MDK80" s="242"/>
      <c r="MDL80" s="242"/>
      <c r="MDM80" s="242"/>
      <c r="MDN80" s="242"/>
      <c r="MDO80" s="242"/>
      <c r="MDP80" s="242"/>
      <c r="MDQ80" s="242"/>
      <c r="MDR80" s="242"/>
      <c r="MDS80" s="242"/>
      <c r="MDT80" s="242"/>
      <c r="MDU80" s="242"/>
      <c r="MDV80" s="242"/>
      <c r="MDW80" s="242"/>
      <c r="MDX80" s="242"/>
      <c r="MDY80" s="242"/>
      <c r="MDZ80" s="242"/>
      <c r="MEA80" s="242"/>
      <c r="MEB80" s="242"/>
      <c r="MEC80" s="242"/>
      <c r="MED80" s="242"/>
      <c r="MEE80" s="242"/>
      <c r="MEF80" s="242"/>
      <c r="MEG80" s="242"/>
      <c r="MEH80" s="242"/>
      <c r="MEI80" s="242"/>
      <c r="MEJ80" s="242"/>
      <c r="MEK80" s="242"/>
      <c r="MEL80" s="242"/>
      <c r="MEM80" s="242"/>
      <c r="MEN80" s="242"/>
      <c r="MEO80" s="242"/>
      <c r="MEP80" s="242"/>
      <c r="MEQ80" s="242"/>
      <c r="MER80" s="242"/>
      <c r="MES80" s="242"/>
      <c r="MET80" s="242"/>
      <c r="MEU80" s="242"/>
      <c r="MEV80" s="242"/>
      <c r="MEW80" s="242"/>
      <c r="MEX80" s="242"/>
      <c r="MEY80" s="242"/>
      <c r="MEZ80" s="242"/>
      <c r="MFA80" s="242"/>
      <c r="MFB80" s="242"/>
      <c r="MFC80" s="242"/>
      <c r="MFD80" s="242"/>
      <c r="MFE80" s="242"/>
      <c r="MFF80" s="242"/>
      <c r="MFG80" s="242"/>
      <c r="MFH80" s="242"/>
      <c r="MFI80" s="242"/>
      <c r="MFJ80" s="242"/>
      <c r="MFK80" s="242"/>
      <c r="MFL80" s="242"/>
      <c r="MFM80" s="242"/>
      <c r="MFN80" s="242"/>
      <c r="MFO80" s="242"/>
      <c r="MFP80" s="242"/>
      <c r="MFQ80" s="242"/>
      <c r="MFR80" s="242"/>
      <c r="MFS80" s="242"/>
      <c r="MFT80" s="242"/>
      <c r="MFU80" s="242"/>
      <c r="MFV80" s="242"/>
      <c r="MFW80" s="242"/>
      <c r="MFX80" s="242"/>
      <c r="MFY80" s="242"/>
      <c r="MFZ80" s="242"/>
      <c r="MGA80" s="242"/>
      <c r="MGB80" s="242"/>
      <c r="MGC80" s="242"/>
      <c r="MGD80" s="242"/>
      <c r="MGE80" s="242"/>
      <c r="MGF80" s="242"/>
      <c r="MGG80" s="242"/>
      <c r="MGH80" s="242"/>
      <c r="MGI80" s="242"/>
      <c r="MGJ80" s="242"/>
      <c r="MGK80" s="242"/>
      <c r="MGL80" s="242"/>
      <c r="MGM80" s="242"/>
      <c r="MGN80" s="242"/>
      <c r="MGO80" s="242"/>
      <c r="MGP80" s="242"/>
      <c r="MGQ80" s="242"/>
      <c r="MGR80" s="242"/>
      <c r="MGS80" s="242"/>
      <c r="MGT80" s="242"/>
      <c r="MGU80" s="242"/>
      <c r="MGV80" s="242"/>
      <c r="MGW80" s="242"/>
      <c r="MGX80" s="242"/>
      <c r="MGY80" s="242"/>
      <c r="MGZ80" s="242"/>
      <c r="MHA80" s="242"/>
      <c r="MHB80" s="242"/>
      <c r="MHC80" s="242"/>
      <c r="MHD80" s="242"/>
      <c r="MHE80" s="242"/>
      <c r="MHF80" s="242"/>
      <c r="MHG80" s="242"/>
      <c r="MHH80" s="242"/>
      <c r="MHI80" s="242"/>
      <c r="MHJ80" s="242"/>
      <c r="MHK80" s="242"/>
      <c r="MHL80" s="242"/>
      <c r="MHM80" s="242"/>
      <c r="MHN80" s="242"/>
      <c r="MHO80" s="242"/>
      <c r="MHP80" s="242"/>
      <c r="MHQ80" s="242"/>
      <c r="MHR80" s="242"/>
      <c r="MHS80" s="242"/>
      <c r="MHT80" s="242"/>
      <c r="MHU80" s="242"/>
      <c r="MHV80" s="242"/>
      <c r="MHW80" s="242"/>
      <c r="MHX80" s="242"/>
      <c r="MHY80" s="242"/>
      <c r="MHZ80" s="242"/>
      <c r="MIA80" s="242"/>
      <c r="MIB80" s="242"/>
      <c r="MIC80" s="242"/>
      <c r="MID80" s="242"/>
      <c r="MIE80" s="242"/>
      <c r="MIF80" s="242"/>
      <c r="MIG80" s="242"/>
      <c r="MIH80" s="242"/>
      <c r="MII80" s="242"/>
      <c r="MIJ80" s="242"/>
      <c r="MIK80" s="242"/>
      <c r="MIL80" s="242"/>
      <c r="MIM80" s="242"/>
      <c r="MIN80" s="242"/>
      <c r="MIO80" s="242"/>
      <c r="MIP80" s="242"/>
      <c r="MIQ80" s="242"/>
      <c r="MIR80" s="242"/>
      <c r="MIS80" s="242"/>
      <c r="MIT80" s="242"/>
      <c r="MIU80" s="242"/>
      <c r="MIV80" s="242"/>
      <c r="MIW80" s="242"/>
      <c r="MIX80" s="242"/>
      <c r="MIY80" s="242"/>
      <c r="MIZ80" s="242"/>
      <c r="MJA80" s="242"/>
      <c r="MJB80" s="242"/>
      <c r="MJC80" s="242"/>
      <c r="MJD80" s="242"/>
      <c r="MJE80" s="242"/>
      <c r="MJF80" s="242"/>
      <c r="MJG80" s="242"/>
      <c r="MJH80" s="242"/>
      <c r="MJI80" s="242"/>
      <c r="MJJ80" s="242"/>
      <c r="MJK80" s="242"/>
      <c r="MJL80" s="242"/>
      <c r="MJM80" s="242"/>
      <c r="MJN80" s="242"/>
      <c r="MJO80" s="242"/>
      <c r="MJP80" s="242"/>
      <c r="MJQ80" s="242"/>
      <c r="MJR80" s="242"/>
      <c r="MJS80" s="242"/>
      <c r="MJT80" s="242"/>
      <c r="MJU80" s="242"/>
      <c r="MJV80" s="242"/>
      <c r="MJW80" s="242"/>
      <c r="MJX80" s="242"/>
      <c r="MJY80" s="242"/>
      <c r="MJZ80" s="242"/>
      <c r="MKA80" s="242"/>
      <c r="MKB80" s="242"/>
      <c r="MKC80" s="242"/>
      <c r="MKD80" s="242"/>
      <c r="MKE80" s="242"/>
      <c r="MKF80" s="242"/>
      <c r="MKG80" s="242"/>
      <c r="MKH80" s="242"/>
      <c r="MKI80" s="242"/>
      <c r="MKJ80" s="242"/>
      <c r="MKK80" s="242"/>
      <c r="MKL80" s="242"/>
      <c r="MKM80" s="242"/>
      <c r="MKN80" s="242"/>
      <c r="MKO80" s="242"/>
      <c r="MKP80" s="242"/>
      <c r="MKQ80" s="242"/>
      <c r="MKR80" s="242"/>
      <c r="MKS80" s="242"/>
      <c r="MKT80" s="242"/>
      <c r="MKU80" s="242"/>
      <c r="MKV80" s="242"/>
      <c r="MKW80" s="242"/>
      <c r="MKX80" s="242"/>
      <c r="MKY80" s="242"/>
      <c r="MKZ80" s="242"/>
      <c r="MLA80" s="242"/>
      <c r="MLB80" s="242"/>
      <c r="MLC80" s="242"/>
      <c r="MLD80" s="242"/>
      <c r="MLE80" s="242"/>
      <c r="MLF80" s="242"/>
      <c r="MLG80" s="242"/>
      <c r="MLH80" s="242"/>
      <c r="MLI80" s="242"/>
      <c r="MLJ80" s="242"/>
      <c r="MLK80" s="242"/>
      <c r="MLL80" s="242"/>
      <c r="MLM80" s="242"/>
      <c r="MLN80" s="242"/>
      <c r="MLO80" s="242"/>
      <c r="MLP80" s="242"/>
      <c r="MLQ80" s="242"/>
      <c r="MLR80" s="242"/>
      <c r="MLS80" s="242"/>
      <c r="MLT80" s="242"/>
      <c r="MLU80" s="242"/>
      <c r="MLV80" s="242"/>
      <c r="MLW80" s="242"/>
      <c r="MLX80" s="242"/>
      <c r="MLY80" s="242"/>
      <c r="MLZ80" s="242"/>
      <c r="MMA80" s="242"/>
      <c r="MMB80" s="242"/>
      <c r="MMC80" s="242"/>
      <c r="MMD80" s="242"/>
      <c r="MME80" s="242"/>
      <c r="MMF80" s="242"/>
      <c r="MMG80" s="242"/>
      <c r="MMH80" s="242"/>
      <c r="MMI80" s="242"/>
      <c r="MMJ80" s="242"/>
      <c r="MMK80" s="242"/>
      <c r="MML80" s="242"/>
      <c r="MMM80" s="242"/>
      <c r="MMN80" s="242"/>
      <c r="MMO80" s="242"/>
      <c r="MMP80" s="242"/>
      <c r="MMQ80" s="242"/>
      <c r="MMR80" s="242"/>
      <c r="MMS80" s="242"/>
      <c r="MMT80" s="242"/>
      <c r="MMU80" s="242"/>
      <c r="MMV80" s="242"/>
      <c r="MMW80" s="242"/>
      <c r="MMX80" s="242"/>
      <c r="MMY80" s="242"/>
      <c r="MMZ80" s="242"/>
      <c r="MNA80" s="242"/>
      <c r="MNB80" s="242"/>
      <c r="MNC80" s="242"/>
      <c r="MND80" s="242"/>
      <c r="MNE80" s="242"/>
      <c r="MNF80" s="242"/>
      <c r="MNG80" s="242"/>
      <c r="MNH80" s="242"/>
      <c r="MNI80" s="242"/>
      <c r="MNJ80" s="242"/>
      <c r="MNK80" s="242"/>
      <c r="MNL80" s="242"/>
      <c r="MNM80" s="242"/>
      <c r="MNN80" s="242"/>
      <c r="MNO80" s="242"/>
      <c r="MNP80" s="242"/>
      <c r="MNQ80" s="242"/>
      <c r="MNR80" s="242"/>
      <c r="MNS80" s="242"/>
      <c r="MNT80" s="242"/>
      <c r="MNU80" s="242"/>
      <c r="MNV80" s="242"/>
      <c r="MNW80" s="242"/>
      <c r="MNX80" s="242"/>
      <c r="MNY80" s="242"/>
      <c r="MNZ80" s="242"/>
      <c r="MOA80" s="242"/>
      <c r="MOB80" s="242"/>
      <c r="MOC80" s="242"/>
      <c r="MOD80" s="242"/>
      <c r="MOE80" s="242"/>
      <c r="MOF80" s="242"/>
      <c r="MOG80" s="242"/>
      <c r="MOH80" s="242"/>
      <c r="MOI80" s="242"/>
      <c r="MOJ80" s="242"/>
      <c r="MOK80" s="242"/>
      <c r="MOL80" s="242"/>
      <c r="MOM80" s="242"/>
      <c r="MON80" s="242"/>
      <c r="MOO80" s="242"/>
      <c r="MOP80" s="242"/>
      <c r="MOQ80" s="242"/>
      <c r="MOR80" s="242"/>
      <c r="MOS80" s="242"/>
      <c r="MOT80" s="242"/>
      <c r="MOU80" s="242"/>
      <c r="MOV80" s="242"/>
      <c r="MOW80" s="242"/>
      <c r="MOX80" s="242"/>
      <c r="MOY80" s="242"/>
      <c r="MOZ80" s="242"/>
      <c r="MPA80" s="242"/>
      <c r="MPB80" s="242"/>
      <c r="MPC80" s="242"/>
      <c r="MPD80" s="242"/>
      <c r="MPE80" s="242"/>
      <c r="MPF80" s="242"/>
      <c r="MPG80" s="242"/>
      <c r="MPH80" s="242"/>
      <c r="MPI80" s="242"/>
      <c r="MPJ80" s="242"/>
      <c r="MPK80" s="242"/>
      <c r="MPL80" s="242"/>
      <c r="MPM80" s="242"/>
      <c r="MPN80" s="242"/>
      <c r="MPO80" s="242"/>
      <c r="MPP80" s="242"/>
      <c r="MPQ80" s="242"/>
      <c r="MPR80" s="242"/>
      <c r="MPS80" s="242"/>
      <c r="MPT80" s="242"/>
      <c r="MPU80" s="242"/>
      <c r="MPV80" s="242"/>
      <c r="MPW80" s="242"/>
      <c r="MPX80" s="242"/>
      <c r="MPY80" s="242"/>
      <c r="MPZ80" s="242"/>
      <c r="MQA80" s="242"/>
      <c r="MQB80" s="242"/>
      <c r="MQC80" s="242"/>
      <c r="MQD80" s="242"/>
      <c r="MQE80" s="242"/>
      <c r="MQF80" s="242"/>
      <c r="MQG80" s="242"/>
      <c r="MQH80" s="242"/>
      <c r="MQI80" s="242"/>
      <c r="MQJ80" s="242"/>
      <c r="MQK80" s="242"/>
      <c r="MQL80" s="242"/>
      <c r="MQM80" s="242"/>
      <c r="MQN80" s="242"/>
      <c r="MQO80" s="242"/>
      <c r="MQP80" s="242"/>
      <c r="MQQ80" s="242"/>
      <c r="MQR80" s="242"/>
      <c r="MQS80" s="242"/>
      <c r="MQT80" s="242"/>
      <c r="MQU80" s="242"/>
      <c r="MQV80" s="242"/>
      <c r="MQW80" s="242"/>
      <c r="MQX80" s="242"/>
      <c r="MQY80" s="242"/>
      <c r="MQZ80" s="242"/>
      <c r="MRA80" s="242"/>
      <c r="MRB80" s="242"/>
      <c r="MRC80" s="242"/>
      <c r="MRD80" s="242"/>
      <c r="MRE80" s="242"/>
      <c r="MRF80" s="242"/>
      <c r="MRG80" s="242"/>
      <c r="MRH80" s="242"/>
      <c r="MRI80" s="242"/>
      <c r="MRJ80" s="242"/>
      <c r="MRK80" s="242"/>
      <c r="MRL80" s="242"/>
      <c r="MRM80" s="242"/>
      <c r="MRN80" s="242"/>
      <c r="MRO80" s="242"/>
      <c r="MRP80" s="242"/>
      <c r="MRQ80" s="242"/>
      <c r="MRR80" s="242"/>
      <c r="MRS80" s="242"/>
      <c r="MRT80" s="242"/>
      <c r="MRU80" s="242"/>
      <c r="MRV80" s="242"/>
      <c r="MRW80" s="242"/>
      <c r="MRX80" s="242"/>
      <c r="MRY80" s="242"/>
      <c r="MRZ80" s="242"/>
      <c r="MSA80" s="242"/>
      <c r="MSB80" s="242"/>
      <c r="MSC80" s="242"/>
      <c r="MSD80" s="242"/>
      <c r="MSE80" s="242"/>
      <c r="MSF80" s="242"/>
      <c r="MSG80" s="242"/>
      <c r="MSH80" s="242"/>
      <c r="MSI80" s="242"/>
      <c r="MSJ80" s="242"/>
      <c r="MSK80" s="242"/>
      <c r="MSL80" s="242"/>
      <c r="MSM80" s="242"/>
      <c r="MSN80" s="242"/>
      <c r="MSO80" s="242"/>
      <c r="MSP80" s="242"/>
      <c r="MSQ80" s="242"/>
      <c r="MSR80" s="242"/>
      <c r="MSS80" s="242"/>
      <c r="MST80" s="242"/>
      <c r="MSU80" s="242"/>
      <c r="MSV80" s="242"/>
      <c r="MSW80" s="242"/>
      <c r="MSX80" s="242"/>
      <c r="MSY80" s="242"/>
      <c r="MSZ80" s="242"/>
      <c r="MTA80" s="242"/>
      <c r="MTB80" s="242"/>
      <c r="MTC80" s="242"/>
      <c r="MTD80" s="242"/>
      <c r="MTE80" s="242"/>
      <c r="MTF80" s="242"/>
      <c r="MTG80" s="242"/>
      <c r="MTH80" s="242"/>
      <c r="MTI80" s="242"/>
      <c r="MTJ80" s="242"/>
      <c r="MTK80" s="242"/>
      <c r="MTL80" s="242"/>
      <c r="MTM80" s="242"/>
      <c r="MTN80" s="242"/>
      <c r="MTO80" s="242"/>
      <c r="MTP80" s="242"/>
      <c r="MTQ80" s="242"/>
      <c r="MTR80" s="242"/>
      <c r="MTS80" s="242"/>
      <c r="MTT80" s="242"/>
      <c r="MTU80" s="242"/>
      <c r="MTV80" s="242"/>
      <c r="MTW80" s="242"/>
      <c r="MTX80" s="242"/>
      <c r="MTY80" s="242"/>
      <c r="MTZ80" s="242"/>
      <c r="MUA80" s="242"/>
      <c r="MUB80" s="242"/>
      <c r="MUC80" s="242"/>
      <c r="MUD80" s="242"/>
      <c r="MUE80" s="242"/>
      <c r="MUF80" s="242"/>
      <c r="MUG80" s="242"/>
      <c r="MUH80" s="242"/>
      <c r="MUI80" s="242"/>
      <c r="MUJ80" s="242"/>
      <c r="MUK80" s="242"/>
      <c r="MUL80" s="242"/>
      <c r="MUM80" s="242"/>
      <c r="MUN80" s="242"/>
      <c r="MUO80" s="242"/>
      <c r="MUP80" s="242"/>
      <c r="MUQ80" s="242"/>
      <c r="MUR80" s="242"/>
      <c r="MUS80" s="242"/>
      <c r="MUT80" s="242"/>
      <c r="MUU80" s="242"/>
      <c r="MUV80" s="242"/>
      <c r="MUW80" s="242"/>
      <c r="MUX80" s="242"/>
      <c r="MUY80" s="242"/>
      <c r="MUZ80" s="242"/>
      <c r="MVA80" s="242"/>
      <c r="MVB80" s="242"/>
      <c r="MVC80" s="242"/>
      <c r="MVD80" s="242"/>
      <c r="MVE80" s="242"/>
      <c r="MVF80" s="242"/>
      <c r="MVG80" s="242"/>
      <c r="MVH80" s="242"/>
      <c r="MVI80" s="242"/>
      <c r="MVJ80" s="242"/>
      <c r="MVK80" s="242"/>
      <c r="MVL80" s="242"/>
      <c r="MVM80" s="242"/>
      <c r="MVN80" s="242"/>
      <c r="MVO80" s="242"/>
      <c r="MVP80" s="242"/>
      <c r="MVQ80" s="242"/>
      <c r="MVR80" s="242"/>
      <c r="MVS80" s="242"/>
      <c r="MVT80" s="242"/>
      <c r="MVU80" s="242"/>
      <c r="MVV80" s="242"/>
      <c r="MVW80" s="242"/>
      <c r="MVX80" s="242"/>
      <c r="MVY80" s="242"/>
      <c r="MVZ80" s="242"/>
      <c r="MWA80" s="242"/>
      <c r="MWB80" s="242"/>
      <c r="MWC80" s="242"/>
      <c r="MWD80" s="242"/>
      <c r="MWE80" s="242"/>
      <c r="MWF80" s="242"/>
      <c r="MWG80" s="242"/>
      <c r="MWH80" s="242"/>
      <c r="MWI80" s="242"/>
      <c r="MWJ80" s="242"/>
      <c r="MWK80" s="242"/>
      <c r="MWL80" s="242"/>
      <c r="MWM80" s="242"/>
      <c r="MWN80" s="242"/>
      <c r="MWO80" s="242"/>
      <c r="MWP80" s="242"/>
      <c r="MWQ80" s="242"/>
      <c r="MWR80" s="242"/>
      <c r="MWS80" s="242"/>
      <c r="MWT80" s="242"/>
      <c r="MWU80" s="242"/>
      <c r="MWV80" s="242"/>
      <c r="MWW80" s="242"/>
      <c r="MWX80" s="242"/>
      <c r="MWY80" s="242"/>
      <c r="MWZ80" s="242"/>
      <c r="MXA80" s="242"/>
      <c r="MXB80" s="242"/>
      <c r="MXC80" s="242"/>
      <c r="MXD80" s="242"/>
      <c r="MXE80" s="242"/>
      <c r="MXF80" s="242"/>
      <c r="MXG80" s="242"/>
      <c r="MXH80" s="242"/>
      <c r="MXI80" s="242"/>
      <c r="MXJ80" s="242"/>
      <c r="MXK80" s="242"/>
      <c r="MXL80" s="242"/>
      <c r="MXM80" s="242"/>
      <c r="MXN80" s="242"/>
      <c r="MXO80" s="242"/>
      <c r="MXP80" s="242"/>
      <c r="MXQ80" s="242"/>
      <c r="MXR80" s="242"/>
      <c r="MXS80" s="242"/>
      <c r="MXT80" s="242"/>
      <c r="MXU80" s="242"/>
      <c r="MXV80" s="242"/>
      <c r="MXW80" s="242"/>
      <c r="MXX80" s="242"/>
      <c r="MXY80" s="242"/>
      <c r="MXZ80" s="242"/>
      <c r="MYA80" s="242"/>
      <c r="MYB80" s="242"/>
      <c r="MYC80" s="242"/>
      <c r="MYD80" s="242"/>
      <c r="MYE80" s="242"/>
      <c r="MYF80" s="242"/>
      <c r="MYG80" s="242"/>
      <c r="MYH80" s="242"/>
      <c r="MYI80" s="242"/>
      <c r="MYJ80" s="242"/>
      <c r="MYK80" s="242"/>
      <c r="MYL80" s="242"/>
      <c r="MYM80" s="242"/>
      <c r="MYN80" s="242"/>
      <c r="MYO80" s="242"/>
      <c r="MYP80" s="242"/>
      <c r="MYQ80" s="242"/>
      <c r="MYR80" s="242"/>
      <c r="MYS80" s="242"/>
      <c r="MYT80" s="242"/>
      <c r="MYU80" s="242"/>
      <c r="MYV80" s="242"/>
      <c r="MYW80" s="242"/>
      <c r="MYX80" s="242"/>
      <c r="MYY80" s="242"/>
      <c r="MYZ80" s="242"/>
      <c r="MZA80" s="242"/>
      <c r="MZB80" s="242"/>
      <c r="MZC80" s="242"/>
      <c r="MZD80" s="242"/>
      <c r="MZE80" s="242"/>
      <c r="MZF80" s="242"/>
      <c r="MZG80" s="242"/>
      <c r="MZH80" s="242"/>
      <c r="MZI80" s="242"/>
      <c r="MZJ80" s="242"/>
      <c r="MZK80" s="242"/>
      <c r="MZL80" s="242"/>
      <c r="MZM80" s="242"/>
      <c r="MZN80" s="242"/>
      <c r="MZO80" s="242"/>
      <c r="MZP80" s="242"/>
      <c r="MZQ80" s="242"/>
      <c r="MZR80" s="242"/>
      <c r="MZS80" s="242"/>
      <c r="MZT80" s="242"/>
      <c r="MZU80" s="242"/>
      <c r="MZV80" s="242"/>
      <c r="MZW80" s="242"/>
      <c r="MZX80" s="242"/>
      <c r="MZY80" s="242"/>
      <c r="MZZ80" s="242"/>
      <c r="NAA80" s="242"/>
      <c r="NAB80" s="242"/>
      <c r="NAC80" s="242"/>
      <c r="NAD80" s="242"/>
      <c r="NAE80" s="242"/>
      <c r="NAF80" s="242"/>
      <c r="NAG80" s="242"/>
      <c r="NAH80" s="242"/>
      <c r="NAI80" s="242"/>
      <c r="NAJ80" s="242"/>
      <c r="NAK80" s="242"/>
      <c r="NAL80" s="242"/>
      <c r="NAM80" s="242"/>
      <c r="NAN80" s="242"/>
      <c r="NAO80" s="242"/>
      <c r="NAP80" s="242"/>
      <c r="NAQ80" s="242"/>
      <c r="NAR80" s="242"/>
      <c r="NAS80" s="242"/>
      <c r="NAT80" s="242"/>
      <c r="NAU80" s="242"/>
      <c r="NAV80" s="242"/>
      <c r="NAW80" s="242"/>
      <c r="NAX80" s="242"/>
      <c r="NAY80" s="242"/>
      <c r="NAZ80" s="242"/>
      <c r="NBA80" s="242"/>
      <c r="NBB80" s="242"/>
      <c r="NBC80" s="242"/>
      <c r="NBD80" s="242"/>
      <c r="NBE80" s="242"/>
      <c r="NBF80" s="242"/>
      <c r="NBG80" s="242"/>
      <c r="NBH80" s="242"/>
      <c r="NBI80" s="242"/>
      <c r="NBJ80" s="242"/>
      <c r="NBK80" s="242"/>
      <c r="NBL80" s="242"/>
      <c r="NBM80" s="242"/>
      <c r="NBN80" s="242"/>
      <c r="NBO80" s="242"/>
      <c r="NBP80" s="242"/>
      <c r="NBQ80" s="242"/>
      <c r="NBR80" s="242"/>
      <c r="NBS80" s="242"/>
      <c r="NBT80" s="242"/>
      <c r="NBU80" s="242"/>
      <c r="NBV80" s="242"/>
      <c r="NBW80" s="242"/>
      <c r="NBX80" s="242"/>
      <c r="NBY80" s="242"/>
      <c r="NBZ80" s="242"/>
      <c r="NCA80" s="242"/>
      <c r="NCB80" s="242"/>
      <c r="NCC80" s="242"/>
      <c r="NCD80" s="242"/>
      <c r="NCE80" s="242"/>
      <c r="NCF80" s="242"/>
      <c r="NCG80" s="242"/>
      <c r="NCH80" s="242"/>
      <c r="NCI80" s="242"/>
      <c r="NCJ80" s="242"/>
      <c r="NCK80" s="242"/>
      <c r="NCL80" s="242"/>
      <c r="NCM80" s="242"/>
      <c r="NCN80" s="242"/>
      <c r="NCO80" s="242"/>
      <c r="NCP80" s="242"/>
      <c r="NCQ80" s="242"/>
      <c r="NCR80" s="242"/>
      <c r="NCS80" s="242"/>
      <c r="NCT80" s="242"/>
      <c r="NCU80" s="242"/>
      <c r="NCV80" s="242"/>
      <c r="NCW80" s="242"/>
      <c r="NCX80" s="242"/>
      <c r="NCY80" s="242"/>
      <c r="NCZ80" s="242"/>
      <c r="NDA80" s="242"/>
      <c r="NDB80" s="242"/>
      <c r="NDC80" s="242"/>
      <c r="NDD80" s="242"/>
      <c r="NDE80" s="242"/>
      <c r="NDF80" s="242"/>
      <c r="NDG80" s="242"/>
      <c r="NDH80" s="242"/>
      <c r="NDI80" s="242"/>
      <c r="NDJ80" s="242"/>
      <c r="NDK80" s="242"/>
      <c r="NDL80" s="242"/>
      <c r="NDM80" s="242"/>
      <c r="NDN80" s="242"/>
      <c r="NDO80" s="242"/>
      <c r="NDP80" s="242"/>
      <c r="NDQ80" s="242"/>
      <c r="NDR80" s="242"/>
      <c r="NDS80" s="242"/>
      <c r="NDT80" s="242"/>
      <c r="NDU80" s="242"/>
      <c r="NDV80" s="242"/>
      <c r="NDW80" s="242"/>
      <c r="NDX80" s="242"/>
      <c r="NDY80" s="242"/>
      <c r="NDZ80" s="242"/>
      <c r="NEA80" s="242"/>
      <c r="NEB80" s="242"/>
      <c r="NEC80" s="242"/>
      <c r="NED80" s="242"/>
      <c r="NEE80" s="242"/>
      <c r="NEF80" s="242"/>
      <c r="NEG80" s="242"/>
      <c r="NEH80" s="242"/>
      <c r="NEI80" s="242"/>
      <c r="NEJ80" s="242"/>
      <c r="NEK80" s="242"/>
      <c r="NEL80" s="242"/>
      <c r="NEM80" s="242"/>
      <c r="NEN80" s="242"/>
      <c r="NEO80" s="242"/>
      <c r="NEP80" s="242"/>
      <c r="NEQ80" s="242"/>
      <c r="NER80" s="242"/>
      <c r="NES80" s="242"/>
      <c r="NET80" s="242"/>
      <c r="NEU80" s="242"/>
      <c r="NEV80" s="242"/>
      <c r="NEW80" s="242"/>
      <c r="NEX80" s="242"/>
      <c r="NEY80" s="242"/>
      <c r="NEZ80" s="242"/>
      <c r="NFA80" s="242"/>
      <c r="NFB80" s="242"/>
      <c r="NFC80" s="242"/>
      <c r="NFD80" s="242"/>
      <c r="NFE80" s="242"/>
      <c r="NFF80" s="242"/>
      <c r="NFG80" s="242"/>
      <c r="NFH80" s="242"/>
      <c r="NFI80" s="242"/>
      <c r="NFJ80" s="242"/>
      <c r="NFK80" s="242"/>
      <c r="NFL80" s="242"/>
      <c r="NFM80" s="242"/>
      <c r="NFN80" s="242"/>
      <c r="NFO80" s="242"/>
      <c r="NFP80" s="242"/>
      <c r="NFQ80" s="242"/>
      <c r="NFR80" s="242"/>
      <c r="NFS80" s="242"/>
      <c r="NFT80" s="242"/>
      <c r="NFU80" s="242"/>
      <c r="NFV80" s="242"/>
      <c r="NFW80" s="242"/>
      <c r="NFX80" s="242"/>
      <c r="NFY80" s="242"/>
      <c r="NFZ80" s="242"/>
      <c r="NGA80" s="242"/>
      <c r="NGB80" s="242"/>
      <c r="NGC80" s="242"/>
      <c r="NGD80" s="242"/>
      <c r="NGE80" s="242"/>
      <c r="NGF80" s="242"/>
      <c r="NGG80" s="242"/>
      <c r="NGH80" s="242"/>
      <c r="NGI80" s="242"/>
      <c r="NGJ80" s="242"/>
      <c r="NGK80" s="242"/>
      <c r="NGL80" s="242"/>
      <c r="NGM80" s="242"/>
      <c r="NGN80" s="242"/>
      <c r="NGO80" s="242"/>
      <c r="NGP80" s="242"/>
      <c r="NGQ80" s="242"/>
      <c r="NGR80" s="242"/>
      <c r="NGS80" s="242"/>
      <c r="NGT80" s="242"/>
      <c r="NGU80" s="242"/>
      <c r="NGV80" s="242"/>
      <c r="NGW80" s="242"/>
      <c r="NGX80" s="242"/>
      <c r="NGY80" s="242"/>
      <c r="NGZ80" s="242"/>
      <c r="NHA80" s="242"/>
      <c r="NHB80" s="242"/>
      <c r="NHC80" s="242"/>
      <c r="NHD80" s="242"/>
      <c r="NHE80" s="242"/>
      <c r="NHF80" s="242"/>
      <c r="NHG80" s="242"/>
      <c r="NHH80" s="242"/>
      <c r="NHI80" s="242"/>
      <c r="NHJ80" s="242"/>
      <c r="NHK80" s="242"/>
      <c r="NHL80" s="242"/>
      <c r="NHM80" s="242"/>
      <c r="NHN80" s="242"/>
      <c r="NHO80" s="242"/>
      <c r="NHP80" s="242"/>
      <c r="NHQ80" s="242"/>
      <c r="NHR80" s="242"/>
      <c r="NHS80" s="242"/>
      <c r="NHT80" s="242"/>
      <c r="NHU80" s="242"/>
      <c r="NHV80" s="242"/>
      <c r="NHW80" s="242"/>
      <c r="NHX80" s="242"/>
      <c r="NHY80" s="242"/>
      <c r="NHZ80" s="242"/>
      <c r="NIA80" s="242"/>
      <c r="NIB80" s="242"/>
      <c r="NIC80" s="242"/>
      <c r="NID80" s="242"/>
      <c r="NIE80" s="242"/>
      <c r="NIF80" s="242"/>
      <c r="NIG80" s="242"/>
      <c r="NIH80" s="242"/>
      <c r="NII80" s="242"/>
      <c r="NIJ80" s="242"/>
      <c r="NIK80" s="242"/>
      <c r="NIL80" s="242"/>
      <c r="NIM80" s="242"/>
      <c r="NIN80" s="242"/>
      <c r="NIO80" s="242"/>
      <c r="NIP80" s="242"/>
      <c r="NIQ80" s="242"/>
      <c r="NIR80" s="242"/>
      <c r="NIS80" s="242"/>
      <c r="NIT80" s="242"/>
      <c r="NIU80" s="242"/>
      <c r="NIV80" s="242"/>
      <c r="NIW80" s="242"/>
      <c r="NIX80" s="242"/>
      <c r="NIY80" s="242"/>
      <c r="NIZ80" s="242"/>
      <c r="NJA80" s="242"/>
      <c r="NJB80" s="242"/>
      <c r="NJC80" s="242"/>
      <c r="NJD80" s="242"/>
      <c r="NJE80" s="242"/>
      <c r="NJF80" s="242"/>
      <c r="NJG80" s="242"/>
      <c r="NJH80" s="242"/>
      <c r="NJI80" s="242"/>
      <c r="NJJ80" s="242"/>
      <c r="NJK80" s="242"/>
      <c r="NJL80" s="242"/>
      <c r="NJM80" s="242"/>
      <c r="NJN80" s="242"/>
      <c r="NJO80" s="242"/>
      <c r="NJP80" s="242"/>
      <c r="NJQ80" s="242"/>
      <c r="NJR80" s="242"/>
      <c r="NJS80" s="242"/>
      <c r="NJT80" s="242"/>
      <c r="NJU80" s="242"/>
      <c r="NJV80" s="242"/>
      <c r="NJW80" s="242"/>
      <c r="NJX80" s="242"/>
      <c r="NJY80" s="242"/>
      <c r="NJZ80" s="242"/>
      <c r="NKA80" s="242"/>
      <c r="NKB80" s="242"/>
      <c r="NKC80" s="242"/>
      <c r="NKD80" s="242"/>
      <c r="NKE80" s="242"/>
      <c r="NKF80" s="242"/>
      <c r="NKG80" s="242"/>
      <c r="NKH80" s="242"/>
      <c r="NKI80" s="242"/>
      <c r="NKJ80" s="242"/>
      <c r="NKK80" s="242"/>
      <c r="NKL80" s="242"/>
      <c r="NKM80" s="242"/>
      <c r="NKN80" s="242"/>
      <c r="NKO80" s="242"/>
      <c r="NKP80" s="242"/>
      <c r="NKQ80" s="242"/>
      <c r="NKR80" s="242"/>
      <c r="NKS80" s="242"/>
      <c r="NKT80" s="242"/>
      <c r="NKU80" s="242"/>
      <c r="NKV80" s="242"/>
      <c r="NKW80" s="242"/>
      <c r="NKX80" s="242"/>
      <c r="NKY80" s="242"/>
      <c r="NKZ80" s="242"/>
      <c r="NLA80" s="242"/>
      <c r="NLB80" s="242"/>
      <c r="NLC80" s="242"/>
      <c r="NLD80" s="242"/>
      <c r="NLE80" s="242"/>
      <c r="NLF80" s="242"/>
      <c r="NLG80" s="242"/>
      <c r="NLH80" s="242"/>
      <c r="NLI80" s="242"/>
      <c r="NLJ80" s="242"/>
      <c r="NLK80" s="242"/>
      <c r="NLL80" s="242"/>
      <c r="NLM80" s="242"/>
      <c r="NLN80" s="242"/>
      <c r="NLO80" s="242"/>
      <c r="NLP80" s="242"/>
      <c r="NLQ80" s="242"/>
      <c r="NLR80" s="242"/>
      <c r="NLS80" s="242"/>
      <c r="NLT80" s="242"/>
      <c r="NLU80" s="242"/>
      <c r="NLV80" s="242"/>
      <c r="NLW80" s="242"/>
      <c r="NLX80" s="242"/>
      <c r="NLY80" s="242"/>
      <c r="NLZ80" s="242"/>
      <c r="NMA80" s="242"/>
      <c r="NMB80" s="242"/>
      <c r="NMC80" s="242"/>
      <c r="NMD80" s="242"/>
      <c r="NME80" s="242"/>
      <c r="NMF80" s="242"/>
      <c r="NMG80" s="242"/>
      <c r="NMH80" s="242"/>
      <c r="NMI80" s="242"/>
      <c r="NMJ80" s="242"/>
      <c r="NMK80" s="242"/>
      <c r="NML80" s="242"/>
      <c r="NMM80" s="242"/>
      <c r="NMN80" s="242"/>
      <c r="NMO80" s="242"/>
      <c r="NMP80" s="242"/>
      <c r="NMQ80" s="242"/>
      <c r="NMR80" s="242"/>
      <c r="NMS80" s="242"/>
      <c r="NMT80" s="242"/>
      <c r="NMU80" s="242"/>
      <c r="NMV80" s="242"/>
      <c r="NMW80" s="242"/>
      <c r="NMX80" s="242"/>
      <c r="NMY80" s="242"/>
      <c r="NMZ80" s="242"/>
      <c r="NNA80" s="242"/>
      <c r="NNB80" s="242"/>
      <c r="NNC80" s="242"/>
      <c r="NND80" s="242"/>
      <c r="NNE80" s="242"/>
      <c r="NNF80" s="242"/>
      <c r="NNG80" s="242"/>
      <c r="NNH80" s="242"/>
      <c r="NNI80" s="242"/>
      <c r="NNJ80" s="242"/>
      <c r="NNK80" s="242"/>
      <c r="NNL80" s="242"/>
      <c r="NNM80" s="242"/>
      <c r="NNN80" s="242"/>
      <c r="NNO80" s="242"/>
      <c r="NNP80" s="242"/>
      <c r="NNQ80" s="242"/>
      <c r="NNR80" s="242"/>
      <c r="NNS80" s="242"/>
      <c r="NNT80" s="242"/>
      <c r="NNU80" s="242"/>
      <c r="NNV80" s="242"/>
      <c r="NNW80" s="242"/>
      <c r="NNX80" s="242"/>
      <c r="NNY80" s="242"/>
      <c r="NNZ80" s="242"/>
      <c r="NOA80" s="242"/>
      <c r="NOB80" s="242"/>
      <c r="NOC80" s="242"/>
      <c r="NOD80" s="242"/>
      <c r="NOE80" s="242"/>
      <c r="NOF80" s="242"/>
      <c r="NOG80" s="242"/>
      <c r="NOH80" s="242"/>
      <c r="NOI80" s="242"/>
      <c r="NOJ80" s="242"/>
      <c r="NOK80" s="242"/>
      <c r="NOL80" s="242"/>
      <c r="NOM80" s="242"/>
      <c r="NON80" s="242"/>
      <c r="NOO80" s="242"/>
      <c r="NOP80" s="242"/>
      <c r="NOQ80" s="242"/>
      <c r="NOR80" s="242"/>
      <c r="NOS80" s="242"/>
      <c r="NOT80" s="242"/>
      <c r="NOU80" s="242"/>
      <c r="NOV80" s="242"/>
      <c r="NOW80" s="242"/>
      <c r="NOX80" s="242"/>
      <c r="NOY80" s="242"/>
      <c r="NOZ80" s="242"/>
      <c r="NPA80" s="242"/>
      <c r="NPB80" s="242"/>
      <c r="NPC80" s="242"/>
      <c r="NPD80" s="242"/>
      <c r="NPE80" s="242"/>
      <c r="NPF80" s="242"/>
      <c r="NPG80" s="242"/>
      <c r="NPH80" s="242"/>
      <c r="NPI80" s="242"/>
      <c r="NPJ80" s="242"/>
      <c r="NPK80" s="242"/>
      <c r="NPL80" s="242"/>
      <c r="NPM80" s="242"/>
      <c r="NPN80" s="242"/>
      <c r="NPO80" s="242"/>
      <c r="NPP80" s="242"/>
      <c r="NPQ80" s="242"/>
      <c r="NPR80" s="242"/>
      <c r="NPS80" s="242"/>
      <c r="NPT80" s="242"/>
      <c r="NPU80" s="242"/>
      <c r="NPV80" s="242"/>
      <c r="NPW80" s="242"/>
      <c r="NPX80" s="242"/>
      <c r="NPY80" s="242"/>
      <c r="NPZ80" s="242"/>
      <c r="NQA80" s="242"/>
      <c r="NQB80" s="242"/>
      <c r="NQC80" s="242"/>
      <c r="NQD80" s="242"/>
      <c r="NQE80" s="242"/>
      <c r="NQF80" s="242"/>
      <c r="NQG80" s="242"/>
      <c r="NQH80" s="242"/>
      <c r="NQI80" s="242"/>
      <c r="NQJ80" s="242"/>
      <c r="NQK80" s="242"/>
      <c r="NQL80" s="242"/>
      <c r="NQM80" s="242"/>
      <c r="NQN80" s="242"/>
      <c r="NQO80" s="242"/>
      <c r="NQP80" s="242"/>
      <c r="NQQ80" s="242"/>
      <c r="NQR80" s="242"/>
      <c r="NQS80" s="242"/>
      <c r="NQT80" s="242"/>
      <c r="NQU80" s="242"/>
      <c r="NQV80" s="242"/>
      <c r="NQW80" s="242"/>
      <c r="NQX80" s="242"/>
      <c r="NQY80" s="242"/>
      <c r="NQZ80" s="242"/>
      <c r="NRA80" s="242"/>
      <c r="NRB80" s="242"/>
      <c r="NRC80" s="242"/>
      <c r="NRD80" s="242"/>
      <c r="NRE80" s="242"/>
      <c r="NRF80" s="242"/>
      <c r="NRG80" s="242"/>
      <c r="NRH80" s="242"/>
      <c r="NRI80" s="242"/>
      <c r="NRJ80" s="242"/>
      <c r="NRK80" s="242"/>
      <c r="NRL80" s="242"/>
      <c r="NRM80" s="242"/>
      <c r="NRN80" s="242"/>
      <c r="NRO80" s="242"/>
      <c r="NRP80" s="242"/>
      <c r="NRQ80" s="242"/>
      <c r="NRR80" s="242"/>
      <c r="NRS80" s="242"/>
      <c r="NRT80" s="242"/>
      <c r="NRU80" s="242"/>
      <c r="NRV80" s="242"/>
      <c r="NRW80" s="242"/>
      <c r="NRX80" s="242"/>
      <c r="NRY80" s="242"/>
      <c r="NRZ80" s="242"/>
      <c r="NSA80" s="242"/>
      <c r="NSB80" s="242"/>
      <c r="NSC80" s="242"/>
      <c r="NSD80" s="242"/>
      <c r="NSE80" s="242"/>
      <c r="NSF80" s="242"/>
      <c r="NSG80" s="242"/>
      <c r="NSH80" s="242"/>
      <c r="NSI80" s="242"/>
      <c r="NSJ80" s="242"/>
      <c r="NSK80" s="242"/>
      <c r="NSL80" s="242"/>
      <c r="NSM80" s="242"/>
      <c r="NSN80" s="242"/>
      <c r="NSO80" s="242"/>
      <c r="NSP80" s="242"/>
      <c r="NSQ80" s="242"/>
      <c r="NSR80" s="242"/>
      <c r="NSS80" s="242"/>
      <c r="NST80" s="242"/>
      <c r="NSU80" s="242"/>
      <c r="NSV80" s="242"/>
      <c r="NSW80" s="242"/>
      <c r="NSX80" s="242"/>
      <c r="NSY80" s="242"/>
      <c r="NSZ80" s="242"/>
      <c r="NTA80" s="242"/>
      <c r="NTB80" s="242"/>
      <c r="NTC80" s="242"/>
      <c r="NTD80" s="242"/>
      <c r="NTE80" s="242"/>
      <c r="NTF80" s="242"/>
      <c r="NTG80" s="242"/>
      <c r="NTH80" s="242"/>
      <c r="NTI80" s="242"/>
      <c r="NTJ80" s="242"/>
      <c r="NTK80" s="242"/>
      <c r="NTL80" s="242"/>
      <c r="NTM80" s="242"/>
      <c r="NTN80" s="242"/>
      <c r="NTO80" s="242"/>
      <c r="NTP80" s="242"/>
      <c r="NTQ80" s="242"/>
      <c r="NTR80" s="242"/>
      <c r="NTS80" s="242"/>
      <c r="NTT80" s="242"/>
      <c r="NTU80" s="242"/>
      <c r="NTV80" s="242"/>
      <c r="NTW80" s="242"/>
      <c r="NTX80" s="242"/>
      <c r="NTY80" s="242"/>
      <c r="NTZ80" s="242"/>
      <c r="NUA80" s="242"/>
      <c r="NUB80" s="242"/>
      <c r="NUC80" s="242"/>
      <c r="NUD80" s="242"/>
      <c r="NUE80" s="242"/>
      <c r="NUF80" s="242"/>
      <c r="NUG80" s="242"/>
      <c r="NUH80" s="242"/>
      <c r="NUI80" s="242"/>
      <c r="NUJ80" s="242"/>
      <c r="NUK80" s="242"/>
      <c r="NUL80" s="242"/>
      <c r="NUM80" s="242"/>
      <c r="NUN80" s="242"/>
      <c r="NUO80" s="242"/>
      <c r="NUP80" s="242"/>
      <c r="NUQ80" s="242"/>
      <c r="NUR80" s="242"/>
      <c r="NUS80" s="242"/>
      <c r="NUT80" s="242"/>
      <c r="NUU80" s="242"/>
      <c r="NUV80" s="242"/>
      <c r="NUW80" s="242"/>
      <c r="NUX80" s="242"/>
      <c r="NUY80" s="242"/>
      <c r="NUZ80" s="242"/>
      <c r="NVA80" s="242"/>
      <c r="NVB80" s="242"/>
      <c r="NVC80" s="242"/>
      <c r="NVD80" s="242"/>
      <c r="NVE80" s="242"/>
      <c r="NVF80" s="242"/>
      <c r="NVG80" s="242"/>
      <c r="NVH80" s="242"/>
      <c r="NVI80" s="242"/>
      <c r="NVJ80" s="242"/>
      <c r="NVK80" s="242"/>
      <c r="NVL80" s="242"/>
      <c r="NVM80" s="242"/>
      <c r="NVN80" s="242"/>
      <c r="NVO80" s="242"/>
      <c r="NVP80" s="242"/>
      <c r="NVQ80" s="242"/>
      <c r="NVR80" s="242"/>
      <c r="NVS80" s="242"/>
      <c r="NVT80" s="242"/>
      <c r="NVU80" s="242"/>
      <c r="NVV80" s="242"/>
      <c r="NVW80" s="242"/>
      <c r="NVX80" s="242"/>
      <c r="NVY80" s="242"/>
      <c r="NVZ80" s="242"/>
      <c r="NWA80" s="242"/>
      <c r="NWB80" s="242"/>
      <c r="NWC80" s="242"/>
      <c r="NWD80" s="242"/>
      <c r="NWE80" s="242"/>
      <c r="NWF80" s="242"/>
      <c r="NWG80" s="242"/>
      <c r="NWH80" s="242"/>
      <c r="NWI80" s="242"/>
      <c r="NWJ80" s="242"/>
      <c r="NWK80" s="242"/>
      <c r="NWL80" s="242"/>
      <c r="NWM80" s="242"/>
      <c r="NWN80" s="242"/>
      <c r="NWO80" s="242"/>
      <c r="NWP80" s="242"/>
      <c r="NWQ80" s="242"/>
      <c r="NWR80" s="242"/>
      <c r="NWS80" s="242"/>
      <c r="NWT80" s="242"/>
      <c r="NWU80" s="242"/>
      <c r="NWV80" s="242"/>
      <c r="NWW80" s="242"/>
      <c r="NWX80" s="242"/>
      <c r="NWY80" s="242"/>
      <c r="NWZ80" s="242"/>
      <c r="NXA80" s="242"/>
      <c r="NXB80" s="242"/>
      <c r="NXC80" s="242"/>
      <c r="NXD80" s="242"/>
      <c r="NXE80" s="242"/>
      <c r="NXF80" s="242"/>
      <c r="NXG80" s="242"/>
      <c r="NXH80" s="242"/>
      <c r="NXI80" s="242"/>
      <c r="NXJ80" s="242"/>
      <c r="NXK80" s="242"/>
      <c r="NXL80" s="242"/>
      <c r="NXM80" s="242"/>
      <c r="NXN80" s="242"/>
      <c r="NXO80" s="242"/>
      <c r="NXP80" s="242"/>
      <c r="NXQ80" s="242"/>
      <c r="NXR80" s="242"/>
      <c r="NXS80" s="242"/>
      <c r="NXT80" s="242"/>
      <c r="NXU80" s="242"/>
      <c r="NXV80" s="242"/>
      <c r="NXW80" s="242"/>
      <c r="NXX80" s="242"/>
      <c r="NXY80" s="242"/>
      <c r="NXZ80" s="242"/>
      <c r="NYA80" s="242"/>
      <c r="NYB80" s="242"/>
      <c r="NYC80" s="242"/>
      <c r="NYD80" s="242"/>
      <c r="NYE80" s="242"/>
      <c r="NYF80" s="242"/>
      <c r="NYG80" s="242"/>
      <c r="NYH80" s="242"/>
      <c r="NYI80" s="242"/>
      <c r="NYJ80" s="242"/>
      <c r="NYK80" s="242"/>
      <c r="NYL80" s="242"/>
      <c r="NYM80" s="242"/>
      <c r="NYN80" s="242"/>
      <c r="NYO80" s="242"/>
      <c r="NYP80" s="242"/>
      <c r="NYQ80" s="242"/>
      <c r="NYR80" s="242"/>
      <c r="NYS80" s="242"/>
      <c r="NYT80" s="242"/>
      <c r="NYU80" s="242"/>
      <c r="NYV80" s="242"/>
      <c r="NYW80" s="242"/>
      <c r="NYX80" s="242"/>
      <c r="NYY80" s="242"/>
      <c r="NYZ80" s="242"/>
      <c r="NZA80" s="242"/>
      <c r="NZB80" s="242"/>
      <c r="NZC80" s="242"/>
      <c r="NZD80" s="242"/>
      <c r="NZE80" s="242"/>
      <c r="NZF80" s="242"/>
      <c r="NZG80" s="242"/>
      <c r="NZH80" s="242"/>
      <c r="NZI80" s="242"/>
      <c r="NZJ80" s="242"/>
      <c r="NZK80" s="242"/>
      <c r="NZL80" s="242"/>
      <c r="NZM80" s="242"/>
      <c r="NZN80" s="242"/>
      <c r="NZO80" s="242"/>
      <c r="NZP80" s="242"/>
      <c r="NZQ80" s="242"/>
      <c r="NZR80" s="242"/>
      <c r="NZS80" s="242"/>
      <c r="NZT80" s="242"/>
      <c r="NZU80" s="242"/>
      <c r="NZV80" s="242"/>
      <c r="NZW80" s="242"/>
      <c r="NZX80" s="242"/>
      <c r="NZY80" s="242"/>
      <c r="NZZ80" s="242"/>
      <c r="OAA80" s="242"/>
      <c r="OAB80" s="242"/>
      <c r="OAC80" s="242"/>
      <c r="OAD80" s="242"/>
      <c r="OAE80" s="242"/>
      <c r="OAF80" s="242"/>
      <c r="OAG80" s="242"/>
      <c r="OAH80" s="242"/>
      <c r="OAI80" s="242"/>
      <c r="OAJ80" s="242"/>
      <c r="OAK80" s="242"/>
      <c r="OAL80" s="242"/>
      <c r="OAM80" s="242"/>
      <c r="OAN80" s="242"/>
      <c r="OAO80" s="242"/>
      <c r="OAP80" s="242"/>
      <c r="OAQ80" s="242"/>
      <c r="OAR80" s="242"/>
      <c r="OAS80" s="242"/>
      <c r="OAT80" s="242"/>
      <c r="OAU80" s="242"/>
      <c r="OAV80" s="242"/>
      <c r="OAW80" s="242"/>
      <c r="OAX80" s="242"/>
      <c r="OAY80" s="242"/>
      <c r="OAZ80" s="242"/>
      <c r="OBA80" s="242"/>
      <c r="OBB80" s="242"/>
      <c r="OBC80" s="242"/>
      <c r="OBD80" s="242"/>
      <c r="OBE80" s="242"/>
      <c r="OBF80" s="242"/>
      <c r="OBG80" s="242"/>
      <c r="OBH80" s="242"/>
      <c r="OBI80" s="242"/>
      <c r="OBJ80" s="242"/>
      <c r="OBK80" s="242"/>
      <c r="OBL80" s="242"/>
      <c r="OBM80" s="242"/>
      <c r="OBN80" s="242"/>
      <c r="OBO80" s="242"/>
      <c r="OBP80" s="242"/>
      <c r="OBQ80" s="242"/>
      <c r="OBR80" s="242"/>
      <c r="OBS80" s="242"/>
      <c r="OBT80" s="242"/>
      <c r="OBU80" s="242"/>
      <c r="OBV80" s="242"/>
      <c r="OBW80" s="242"/>
      <c r="OBX80" s="242"/>
      <c r="OBY80" s="242"/>
      <c r="OBZ80" s="242"/>
      <c r="OCA80" s="242"/>
      <c r="OCB80" s="242"/>
      <c r="OCC80" s="242"/>
      <c r="OCD80" s="242"/>
      <c r="OCE80" s="242"/>
      <c r="OCF80" s="242"/>
      <c r="OCG80" s="242"/>
      <c r="OCH80" s="242"/>
      <c r="OCI80" s="242"/>
      <c r="OCJ80" s="242"/>
      <c r="OCK80" s="242"/>
      <c r="OCL80" s="242"/>
      <c r="OCM80" s="242"/>
      <c r="OCN80" s="242"/>
      <c r="OCO80" s="242"/>
      <c r="OCP80" s="242"/>
      <c r="OCQ80" s="242"/>
      <c r="OCR80" s="242"/>
      <c r="OCS80" s="242"/>
      <c r="OCT80" s="242"/>
      <c r="OCU80" s="242"/>
      <c r="OCV80" s="242"/>
      <c r="OCW80" s="242"/>
      <c r="OCX80" s="242"/>
      <c r="OCY80" s="242"/>
      <c r="OCZ80" s="242"/>
      <c r="ODA80" s="242"/>
      <c r="ODB80" s="242"/>
      <c r="ODC80" s="242"/>
      <c r="ODD80" s="242"/>
      <c r="ODE80" s="242"/>
      <c r="ODF80" s="242"/>
      <c r="ODG80" s="242"/>
      <c r="ODH80" s="242"/>
      <c r="ODI80" s="242"/>
      <c r="ODJ80" s="242"/>
      <c r="ODK80" s="242"/>
      <c r="ODL80" s="242"/>
      <c r="ODM80" s="242"/>
      <c r="ODN80" s="242"/>
      <c r="ODO80" s="242"/>
      <c r="ODP80" s="242"/>
      <c r="ODQ80" s="242"/>
      <c r="ODR80" s="242"/>
      <c r="ODS80" s="242"/>
      <c r="ODT80" s="242"/>
      <c r="ODU80" s="242"/>
      <c r="ODV80" s="242"/>
      <c r="ODW80" s="242"/>
      <c r="ODX80" s="242"/>
      <c r="ODY80" s="242"/>
      <c r="ODZ80" s="242"/>
      <c r="OEA80" s="242"/>
      <c r="OEB80" s="242"/>
      <c r="OEC80" s="242"/>
      <c r="OED80" s="242"/>
      <c r="OEE80" s="242"/>
      <c r="OEF80" s="242"/>
      <c r="OEG80" s="242"/>
      <c r="OEH80" s="242"/>
      <c r="OEI80" s="242"/>
      <c r="OEJ80" s="242"/>
      <c r="OEK80" s="242"/>
      <c r="OEL80" s="242"/>
      <c r="OEM80" s="242"/>
      <c r="OEN80" s="242"/>
      <c r="OEO80" s="242"/>
      <c r="OEP80" s="242"/>
      <c r="OEQ80" s="242"/>
      <c r="OER80" s="242"/>
      <c r="OES80" s="242"/>
      <c r="OET80" s="242"/>
      <c r="OEU80" s="242"/>
      <c r="OEV80" s="242"/>
      <c r="OEW80" s="242"/>
      <c r="OEX80" s="242"/>
      <c r="OEY80" s="242"/>
      <c r="OEZ80" s="242"/>
      <c r="OFA80" s="242"/>
      <c r="OFB80" s="242"/>
      <c r="OFC80" s="242"/>
      <c r="OFD80" s="242"/>
      <c r="OFE80" s="242"/>
      <c r="OFF80" s="242"/>
      <c r="OFG80" s="242"/>
      <c r="OFH80" s="242"/>
      <c r="OFI80" s="242"/>
      <c r="OFJ80" s="242"/>
      <c r="OFK80" s="242"/>
      <c r="OFL80" s="242"/>
      <c r="OFM80" s="242"/>
      <c r="OFN80" s="242"/>
      <c r="OFO80" s="242"/>
      <c r="OFP80" s="242"/>
      <c r="OFQ80" s="242"/>
      <c r="OFR80" s="242"/>
      <c r="OFS80" s="242"/>
      <c r="OFT80" s="242"/>
      <c r="OFU80" s="242"/>
      <c r="OFV80" s="242"/>
      <c r="OFW80" s="242"/>
      <c r="OFX80" s="242"/>
      <c r="OFY80" s="242"/>
      <c r="OFZ80" s="242"/>
      <c r="OGA80" s="242"/>
      <c r="OGB80" s="242"/>
      <c r="OGC80" s="242"/>
      <c r="OGD80" s="242"/>
      <c r="OGE80" s="242"/>
      <c r="OGF80" s="242"/>
      <c r="OGG80" s="242"/>
      <c r="OGH80" s="242"/>
      <c r="OGI80" s="242"/>
      <c r="OGJ80" s="242"/>
      <c r="OGK80" s="242"/>
      <c r="OGL80" s="242"/>
      <c r="OGM80" s="242"/>
      <c r="OGN80" s="242"/>
      <c r="OGO80" s="242"/>
      <c r="OGP80" s="242"/>
      <c r="OGQ80" s="242"/>
      <c r="OGR80" s="242"/>
      <c r="OGS80" s="242"/>
      <c r="OGT80" s="242"/>
      <c r="OGU80" s="242"/>
      <c r="OGV80" s="242"/>
      <c r="OGW80" s="242"/>
      <c r="OGX80" s="242"/>
      <c r="OGY80" s="242"/>
      <c r="OGZ80" s="242"/>
      <c r="OHA80" s="242"/>
      <c r="OHB80" s="242"/>
      <c r="OHC80" s="242"/>
      <c r="OHD80" s="242"/>
      <c r="OHE80" s="242"/>
      <c r="OHF80" s="242"/>
      <c r="OHG80" s="242"/>
      <c r="OHH80" s="242"/>
      <c r="OHI80" s="242"/>
      <c r="OHJ80" s="242"/>
      <c r="OHK80" s="242"/>
      <c r="OHL80" s="242"/>
      <c r="OHM80" s="242"/>
      <c r="OHN80" s="242"/>
      <c r="OHO80" s="242"/>
      <c r="OHP80" s="242"/>
      <c r="OHQ80" s="242"/>
      <c r="OHR80" s="242"/>
      <c r="OHS80" s="242"/>
      <c r="OHT80" s="242"/>
      <c r="OHU80" s="242"/>
      <c r="OHV80" s="242"/>
      <c r="OHW80" s="242"/>
      <c r="OHX80" s="242"/>
      <c r="OHY80" s="242"/>
      <c r="OHZ80" s="242"/>
      <c r="OIA80" s="242"/>
      <c r="OIB80" s="242"/>
      <c r="OIC80" s="242"/>
      <c r="OID80" s="242"/>
      <c r="OIE80" s="242"/>
      <c r="OIF80" s="242"/>
      <c r="OIG80" s="242"/>
      <c r="OIH80" s="242"/>
      <c r="OII80" s="242"/>
      <c r="OIJ80" s="242"/>
      <c r="OIK80" s="242"/>
      <c r="OIL80" s="242"/>
      <c r="OIM80" s="242"/>
      <c r="OIN80" s="242"/>
      <c r="OIO80" s="242"/>
      <c r="OIP80" s="242"/>
      <c r="OIQ80" s="242"/>
      <c r="OIR80" s="242"/>
      <c r="OIS80" s="242"/>
      <c r="OIT80" s="242"/>
      <c r="OIU80" s="242"/>
      <c r="OIV80" s="242"/>
      <c r="OIW80" s="242"/>
      <c r="OIX80" s="242"/>
      <c r="OIY80" s="242"/>
      <c r="OIZ80" s="242"/>
      <c r="OJA80" s="242"/>
      <c r="OJB80" s="242"/>
      <c r="OJC80" s="242"/>
      <c r="OJD80" s="242"/>
      <c r="OJE80" s="242"/>
      <c r="OJF80" s="242"/>
      <c r="OJG80" s="242"/>
      <c r="OJH80" s="242"/>
      <c r="OJI80" s="242"/>
      <c r="OJJ80" s="242"/>
      <c r="OJK80" s="242"/>
      <c r="OJL80" s="242"/>
      <c r="OJM80" s="242"/>
      <c r="OJN80" s="242"/>
      <c r="OJO80" s="242"/>
      <c r="OJP80" s="242"/>
      <c r="OJQ80" s="242"/>
      <c r="OJR80" s="242"/>
      <c r="OJS80" s="242"/>
      <c r="OJT80" s="242"/>
      <c r="OJU80" s="242"/>
      <c r="OJV80" s="242"/>
      <c r="OJW80" s="242"/>
      <c r="OJX80" s="242"/>
      <c r="OJY80" s="242"/>
      <c r="OJZ80" s="242"/>
      <c r="OKA80" s="242"/>
      <c r="OKB80" s="242"/>
      <c r="OKC80" s="242"/>
      <c r="OKD80" s="242"/>
      <c r="OKE80" s="242"/>
      <c r="OKF80" s="242"/>
      <c r="OKG80" s="242"/>
      <c r="OKH80" s="242"/>
      <c r="OKI80" s="242"/>
      <c r="OKJ80" s="242"/>
      <c r="OKK80" s="242"/>
      <c r="OKL80" s="242"/>
      <c r="OKM80" s="242"/>
      <c r="OKN80" s="242"/>
      <c r="OKO80" s="242"/>
      <c r="OKP80" s="242"/>
      <c r="OKQ80" s="242"/>
      <c r="OKR80" s="242"/>
      <c r="OKS80" s="242"/>
      <c r="OKT80" s="242"/>
      <c r="OKU80" s="242"/>
      <c r="OKV80" s="242"/>
      <c r="OKW80" s="242"/>
      <c r="OKX80" s="242"/>
      <c r="OKY80" s="242"/>
      <c r="OKZ80" s="242"/>
      <c r="OLA80" s="242"/>
      <c r="OLB80" s="242"/>
      <c r="OLC80" s="242"/>
      <c r="OLD80" s="242"/>
      <c r="OLE80" s="242"/>
      <c r="OLF80" s="242"/>
      <c r="OLG80" s="242"/>
      <c r="OLH80" s="242"/>
      <c r="OLI80" s="242"/>
      <c r="OLJ80" s="242"/>
      <c r="OLK80" s="242"/>
      <c r="OLL80" s="242"/>
      <c r="OLM80" s="242"/>
      <c r="OLN80" s="242"/>
      <c r="OLO80" s="242"/>
      <c r="OLP80" s="242"/>
      <c r="OLQ80" s="242"/>
      <c r="OLR80" s="242"/>
      <c r="OLS80" s="242"/>
      <c r="OLT80" s="242"/>
      <c r="OLU80" s="242"/>
      <c r="OLV80" s="242"/>
      <c r="OLW80" s="242"/>
      <c r="OLX80" s="242"/>
      <c r="OLY80" s="242"/>
      <c r="OLZ80" s="242"/>
      <c r="OMA80" s="242"/>
      <c r="OMB80" s="242"/>
      <c r="OMC80" s="242"/>
      <c r="OMD80" s="242"/>
      <c r="OME80" s="242"/>
      <c r="OMF80" s="242"/>
      <c r="OMG80" s="242"/>
      <c r="OMH80" s="242"/>
      <c r="OMI80" s="242"/>
      <c r="OMJ80" s="242"/>
      <c r="OMK80" s="242"/>
      <c r="OML80" s="242"/>
      <c r="OMM80" s="242"/>
      <c r="OMN80" s="242"/>
      <c r="OMO80" s="242"/>
      <c r="OMP80" s="242"/>
      <c r="OMQ80" s="242"/>
      <c r="OMR80" s="242"/>
      <c r="OMS80" s="242"/>
      <c r="OMT80" s="242"/>
      <c r="OMU80" s="242"/>
      <c r="OMV80" s="242"/>
      <c r="OMW80" s="242"/>
      <c r="OMX80" s="242"/>
      <c r="OMY80" s="242"/>
      <c r="OMZ80" s="242"/>
      <c r="ONA80" s="242"/>
      <c r="ONB80" s="242"/>
      <c r="ONC80" s="242"/>
      <c r="OND80" s="242"/>
      <c r="ONE80" s="242"/>
      <c r="ONF80" s="242"/>
      <c r="ONG80" s="242"/>
      <c r="ONH80" s="242"/>
      <c r="ONI80" s="242"/>
      <c r="ONJ80" s="242"/>
      <c r="ONK80" s="242"/>
      <c r="ONL80" s="242"/>
      <c r="ONM80" s="242"/>
      <c r="ONN80" s="242"/>
      <c r="ONO80" s="242"/>
      <c r="ONP80" s="242"/>
      <c r="ONQ80" s="242"/>
      <c r="ONR80" s="242"/>
      <c r="ONS80" s="242"/>
      <c r="ONT80" s="242"/>
      <c r="ONU80" s="242"/>
      <c r="ONV80" s="242"/>
      <c r="ONW80" s="242"/>
      <c r="ONX80" s="242"/>
      <c r="ONY80" s="242"/>
      <c r="ONZ80" s="242"/>
      <c r="OOA80" s="242"/>
      <c r="OOB80" s="242"/>
      <c r="OOC80" s="242"/>
      <c r="OOD80" s="242"/>
      <c r="OOE80" s="242"/>
      <c r="OOF80" s="242"/>
      <c r="OOG80" s="242"/>
      <c r="OOH80" s="242"/>
      <c r="OOI80" s="242"/>
      <c r="OOJ80" s="242"/>
      <c r="OOK80" s="242"/>
      <c r="OOL80" s="242"/>
      <c r="OOM80" s="242"/>
      <c r="OON80" s="242"/>
      <c r="OOO80" s="242"/>
      <c r="OOP80" s="242"/>
      <c r="OOQ80" s="242"/>
      <c r="OOR80" s="242"/>
      <c r="OOS80" s="242"/>
      <c r="OOT80" s="242"/>
      <c r="OOU80" s="242"/>
      <c r="OOV80" s="242"/>
      <c r="OOW80" s="242"/>
      <c r="OOX80" s="242"/>
      <c r="OOY80" s="242"/>
      <c r="OOZ80" s="242"/>
      <c r="OPA80" s="242"/>
      <c r="OPB80" s="242"/>
      <c r="OPC80" s="242"/>
      <c r="OPD80" s="242"/>
      <c r="OPE80" s="242"/>
      <c r="OPF80" s="242"/>
      <c r="OPG80" s="242"/>
      <c r="OPH80" s="242"/>
      <c r="OPI80" s="242"/>
      <c r="OPJ80" s="242"/>
      <c r="OPK80" s="242"/>
      <c r="OPL80" s="242"/>
      <c r="OPM80" s="242"/>
      <c r="OPN80" s="242"/>
      <c r="OPO80" s="242"/>
      <c r="OPP80" s="242"/>
      <c r="OPQ80" s="242"/>
      <c r="OPR80" s="242"/>
      <c r="OPS80" s="242"/>
      <c r="OPT80" s="242"/>
      <c r="OPU80" s="242"/>
      <c r="OPV80" s="242"/>
      <c r="OPW80" s="242"/>
      <c r="OPX80" s="242"/>
      <c r="OPY80" s="242"/>
      <c r="OPZ80" s="242"/>
      <c r="OQA80" s="242"/>
      <c r="OQB80" s="242"/>
      <c r="OQC80" s="242"/>
      <c r="OQD80" s="242"/>
      <c r="OQE80" s="242"/>
      <c r="OQF80" s="242"/>
      <c r="OQG80" s="242"/>
      <c r="OQH80" s="242"/>
      <c r="OQI80" s="242"/>
      <c r="OQJ80" s="242"/>
      <c r="OQK80" s="242"/>
      <c r="OQL80" s="242"/>
      <c r="OQM80" s="242"/>
      <c r="OQN80" s="242"/>
      <c r="OQO80" s="242"/>
      <c r="OQP80" s="242"/>
      <c r="OQQ80" s="242"/>
      <c r="OQR80" s="242"/>
      <c r="OQS80" s="242"/>
      <c r="OQT80" s="242"/>
      <c r="OQU80" s="242"/>
      <c r="OQV80" s="242"/>
      <c r="OQW80" s="242"/>
      <c r="OQX80" s="242"/>
      <c r="OQY80" s="242"/>
      <c r="OQZ80" s="242"/>
      <c r="ORA80" s="242"/>
      <c r="ORB80" s="242"/>
      <c r="ORC80" s="242"/>
      <c r="ORD80" s="242"/>
      <c r="ORE80" s="242"/>
      <c r="ORF80" s="242"/>
      <c r="ORG80" s="242"/>
      <c r="ORH80" s="242"/>
      <c r="ORI80" s="242"/>
      <c r="ORJ80" s="242"/>
      <c r="ORK80" s="242"/>
      <c r="ORL80" s="242"/>
      <c r="ORM80" s="242"/>
      <c r="ORN80" s="242"/>
      <c r="ORO80" s="242"/>
      <c r="ORP80" s="242"/>
      <c r="ORQ80" s="242"/>
      <c r="ORR80" s="242"/>
      <c r="ORS80" s="242"/>
      <c r="ORT80" s="242"/>
      <c r="ORU80" s="242"/>
      <c r="ORV80" s="242"/>
      <c r="ORW80" s="242"/>
      <c r="ORX80" s="242"/>
      <c r="ORY80" s="242"/>
      <c r="ORZ80" s="242"/>
      <c r="OSA80" s="242"/>
      <c r="OSB80" s="242"/>
      <c r="OSC80" s="242"/>
      <c r="OSD80" s="242"/>
      <c r="OSE80" s="242"/>
      <c r="OSF80" s="242"/>
      <c r="OSG80" s="242"/>
      <c r="OSH80" s="242"/>
      <c r="OSI80" s="242"/>
      <c r="OSJ80" s="242"/>
      <c r="OSK80" s="242"/>
      <c r="OSL80" s="242"/>
      <c r="OSM80" s="242"/>
      <c r="OSN80" s="242"/>
      <c r="OSO80" s="242"/>
      <c r="OSP80" s="242"/>
      <c r="OSQ80" s="242"/>
      <c r="OSR80" s="242"/>
      <c r="OSS80" s="242"/>
      <c r="OST80" s="242"/>
      <c r="OSU80" s="242"/>
      <c r="OSV80" s="242"/>
      <c r="OSW80" s="242"/>
      <c r="OSX80" s="242"/>
      <c r="OSY80" s="242"/>
      <c r="OSZ80" s="242"/>
      <c r="OTA80" s="242"/>
      <c r="OTB80" s="242"/>
      <c r="OTC80" s="242"/>
      <c r="OTD80" s="242"/>
      <c r="OTE80" s="242"/>
      <c r="OTF80" s="242"/>
      <c r="OTG80" s="242"/>
      <c r="OTH80" s="242"/>
      <c r="OTI80" s="242"/>
      <c r="OTJ80" s="242"/>
      <c r="OTK80" s="242"/>
      <c r="OTL80" s="242"/>
      <c r="OTM80" s="242"/>
      <c r="OTN80" s="242"/>
      <c r="OTO80" s="242"/>
      <c r="OTP80" s="242"/>
      <c r="OTQ80" s="242"/>
      <c r="OTR80" s="242"/>
      <c r="OTS80" s="242"/>
      <c r="OTT80" s="242"/>
      <c r="OTU80" s="242"/>
      <c r="OTV80" s="242"/>
      <c r="OTW80" s="242"/>
      <c r="OTX80" s="242"/>
      <c r="OTY80" s="242"/>
      <c r="OTZ80" s="242"/>
      <c r="OUA80" s="242"/>
      <c r="OUB80" s="242"/>
      <c r="OUC80" s="242"/>
      <c r="OUD80" s="242"/>
      <c r="OUE80" s="242"/>
      <c r="OUF80" s="242"/>
      <c r="OUG80" s="242"/>
      <c r="OUH80" s="242"/>
      <c r="OUI80" s="242"/>
      <c r="OUJ80" s="242"/>
      <c r="OUK80" s="242"/>
      <c r="OUL80" s="242"/>
      <c r="OUM80" s="242"/>
      <c r="OUN80" s="242"/>
      <c r="OUO80" s="242"/>
      <c r="OUP80" s="242"/>
      <c r="OUQ80" s="242"/>
      <c r="OUR80" s="242"/>
      <c r="OUS80" s="242"/>
      <c r="OUT80" s="242"/>
      <c r="OUU80" s="242"/>
      <c r="OUV80" s="242"/>
      <c r="OUW80" s="242"/>
      <c r="OUX80" s="242"/>
      <c r="OUY80" s="242"/>
      <c r="OUZ80" s="242"/>
      <c r="OVA80" s="242"/>
      <c r="OVB80" s="242"/>
      <c r="OVC80" s="242"/>
      <c r="OVD80" s="242"/>
      <c r="OVE80" s="242"/>
      <c r="OVF80" s="242"/>
      <c r="OVG80" s="242"/>
      <c r="OVH80" s="242"/>
      <c r="OVI80" s="242"/>
      <c r="OVJ80" s="242"/>
      <c r="OVK80" s="242"/>
      <c r="OVL80" s="242"/>
      <c r="OVM80" s="242"/>
      <c r="OVN80" s="242"/>
      <c r="OVO80" s="242"/>
      <c r="OVP80" s="242"/>
      <c r="OVQ80" s="242"/>
      <c r="OVR80" s="242"/>
      <c r="OVS80" s="242"/>
      <c r="OVT80" s="242"/>
      <c r="OVU80" s="242"/>
      <c r="OVV80" s="242"/>
      <c r="OVW80" s="242"/>
      <c r="OVX80" s="242"/>
      <c r="OVY80" s="242"/>
      <c r="OVZ80" s="242"/>
      <c r="OWA80" s="242"/>
      <c r="OWB80" s="242"/>
      <c r="OWC80" s="242"/>
      <c r="OWD80" s="242"/>
      <c r="OWE80" s="242"/>
      <c r="OWF80" s="242"/>
      <c r="OWG80" s="242"/>
      <c r="OWH80" s="242"/>
      <c r="OWI80" s="242"/>
      <c r="OWJ80" s="242"/>
      <c r="OWK80" s="242"/>
      <c r="OWL80" s="242"/>
      <c r="OWM80" s="242"/>
      <c r="OWN80" s="242"/>
      <c r="OWO80" s="242"/>
      <c r="OWP80" s="242"/>
      <c r="OWQ80" s="242"/>
      <c r="OWR80" s="242"/>
      <c r="OWS80" s="242"/>
      <c r="OWT80" s="242"/>
      <c r="OWU80" s="242"/>
      <c r="OWV80" s="242"/>
      <c r="OWW80" s="242"/>
      <c r="OWX80" s="242"/>
      <c r="OWY80" s="242"/>
      <c r="OWZ80" s="242"/>
      <c r="OXA80" s="242"/>
      <c r="OXB80" s="242"/>
      <c r="OXC80" s="242"/>
      <c r="OXD80" s="242"/>
      <c r="OXE80" s="242"/>
      <c r="OXF80" s="242"/>
      <c r="OXG80" s="242"/>
      <c r="OXH80" s="242"/>
      <c r="OXI80" s="242"/>
      <c r="OXJ80" s="242"/>
      <c r="OXK80" s="242"/>
      <c r="OXL80" s="242"/>
      <c r="OXM80" s="242"/>
      <c r="OXN80" s="242"/>
      <c r="OXO80" s="242"/>
      <c r="OXP80" s="242"/>
      <c r="OXQ80" s="242"/>
      <c r="OXR80" s="242"/>
      <c r="OXS80" s="242"/>
      <c r="OXT80" s="242"/>
      <c r="OXU80" s="242"/>
      <c r="OXV80" s="242"/>
      <c r="OXW80" s="242"/>
      <c r="OXX80" s="242"/>
      <c r="OXY80" s="242"/>
      <c r="OXZ80" s="242"/>
      <c r="OYA80" s="242"/>
      <c r="OYB80" s="242"/>
      <c r="OYC80" s="242"/>
      <c r="OYD80" s="242"/>
      <c r="OYE80" s="242"/>
      <c r="OYF80" s="242"/>
      <c r="OYG80" s="242"/>
      <c r="OYH80" s="242"/>
      <c r="OYI80" s="242"/>
      <c r="OYJ80" s="242"/>
      <c r="OYK80" s="242"/>
      <c r="OYL80" s="242"/>
      <c r="OYM80" s="242"/>
      <c r="OYN80" s="242"/>
      <c r="OYO80" s="242"/>
      <c r="OYP80" s="242"/>
      <c r="OYQ80" s="242"/>
      <c r="OYR80" s="242"/>
      <c r="OYS80" s="242"/>
      <c r="OYT80" s="242"/>
      <c r="OYU80" s="242"/>
      <c r="OYV80" s="242"/>
      <c r="OYW80" s="242"/>
      <c r="OYX80" s="242"/>
      <c r="OYY80" s="242"/>
      <c r="OYZ80" s="242"/>
      <c r="OZA80" s="242"/>
      <c r="OZB80" s="242"/>
      <c r="OZC80" s="242"/>
      <c r="OZD80" s="242"/>
      <c r="OZE80" s="242"/>
      <c r="OZF80" s="242"/>
      <c r="OZG80" s="242"/>
      <c r="OZH80" s="242"/>
      <c r="OZI80" s="242"/>
      <c r="OZJ80" s="242"/>
      <c r="OZK80" s="242"/>
      <c r="OZL80" s="242"/>
      <c r="OZM80" s="242"/>
      <c r="OZN80" s="242"/>
      <c r="OZO80" s="242"/>
      <c r="OZP80" s="242"/>
      <c r="OZQ80" s="242"/>
      <c r="OZR80" s="242"/>
      <c r="OZS80" s="242"/>
      <c r="OZT80" s="242"/>
      <c r="OZU80" s="242"/>
      <c r="OZV80" s="242"/>
      <c r="OZW80" s="242"/>
      <c r="OZX80" s="242"/>
      <c r="OZY80" s="242"/>
      <c r="OZZ80" s="242"/>
      <c r="PAA80" s="242"/>
      <c r="PAB80" s="242"/>
      <c r="PAC80" s="242"/>
      <c r="PAD80" s="242"/>
      <c r="PAE80" s="242"/>
      <c r="PAF80" s="242"/>
      <c r="PAG80" s="242"/>
      <c r="PAH80" s="242"/>
      <c r="PAI80" s="242"/>
      <c r="PAJ80" s="242"/>
      <c r="PAK80" s="242"/>
      <c r="PAL80" s="242"/>
      <c r="PAM80" s="242"/>
      <c r="PAN80" s="242"/>
      <c r="PAO80" s="242"/>
      <c r="PAP80" s="242"/>
      <c r="PAQ80" s="242"/>
      <c r="PAR80" s="242"/>
      <c r="PAS80" s="242"/>
      <c r="PAT80" s="242"/>
      <c r="PAU80" s="242"/>
      <c r="PAV80" s="242"/>
      <c r="PAW80" s="242"/>
      <c r="PAX80" s="242"/>
      <c r="PAY80" s="242"/>
      <c r="PAZ80" s="242"/>
      <c r="PBA80" s="242"/>
      <c r="PBB80" s="242"/>
      <c r="PBC80" s="242"/>
      <c r="PBD80" s="242"/>
      <c r="PBE80" s="242"/>
      <c r="PBF80" s="242"/>
      <c r="PBG80" s="242"/>
      <c r="PBH80" s="242"/>
      <c r="PBI80" s="242"/>
      <c r="PBJ80" s="242"/>
      <c r="PBK80" s="242"/>
      <c r="PBL80" s="242"/>
      <c r="PBM80" s="242"/>
      <c r="PBN80" s="242"/>
      <c r="PBO80" s="242"/>
      <c r="PBP80" s="242"/>
      <c r="PBQ80" s="242"/>
      <c r="PBR80" s="242"/>
      <c r="PBS80" s="242"/>
      <c r="PBT80" s="242"/>
      <c r="PBU80" s="242"/>
      <c r="PBV80" s="242"/>
      <c r="PBW80" s="242"/>
      <c r="PBX80" s="242"/>
      <c r="PBY80" s="242"/>
      <c r="PBZ80" s="242"/>
      <c r="PCA80" s="242"/>
      <c r="PCB80" s="242"/>
      <c r="PCC80" s="242"/>
      <c r="PCD80" s="242"/>
      <c r="PCE80" s="242"/>
      <c r="PCF80" s="242"/>
      <c r="PCG80" s="242"/>
      <c r="PCH80" s="242"/>
      <c r="PCI80" s="242"/>
      <c r="PCJ80" s="242"/>
      <c r="PCK80" s="242"/>
      <c r="PCL80" s="242"/>
      <c r="PCM80" s="242"/>
      <c r="PCN80" s="242"/>
      <c r="PCO80" s="242"/>
      <c r="PCP80" s="242"/>
      <c r="PCQ80" s="242"/>
      <c r="PCR80" s="242"/>
      <c r="PCS80" s="242"/>
      <c r="PCT80" s="242"/>
      <c r="PCU80" s="242"/>
      <c r="PCV80" s="242"/>
      <c r="PCW80" s="242"/>
      <c r="PCX80" s="242"/>
      <c r="PCY80" s="242"/>
      <c r="PCZ80" s="242"/>
      <c r="PDA80" s="242"/>
      <c r="PDB80" s="242"/>
      <c r="PDC80" s="242"/>
      <c r="PDD80" s="242"/>
      <c r="PDE80" s="242"/>
      <c r="PDF80" s="242"/>
      <c r="PDG80" s="242"/>
      <c r="PDH80" s="242"/>
      <c r="PDI80" s="242"/>
      <c r="PDJ80" s="242"/>
      <c r="PDK80" s="242"/>
      <c r="PDL80" s="242"/>
      <c r="PDM80" s="242"/>
      <c r="PDN80" s="242"/>
      <c r="PDO80" s="242"/>
      <c r="PDP80" s="242"/>
      <c r="PDQ80" s="242"/>
      <c r="PDR80" s="242"/>
      <c r="PDS80" s="242"/>
      <c r="PDT80" s="242"/>
      <c r="PDU80" s="242"/>
      <c r="PDV80" s="242"/>
      <c r="PDW80" s="242"/>
      <c r="PDX80" s="242"/>
      <c r="PDY80" s="242"/>
      <c r="PDZ80" s="242"/>
      <c r="PEA80" s="242"/>
      <c r="PEB80" s="242"/>
      <c r="PEC80" s="242"/>
      <c r="PED80" s="242"/>
      <c r="PEE80" s="242"/>
      <c r="PEF80" s="242"/>
      <c r="PEG80" s="242"/>
      <c r="PEH80" s="242"/>
      <c r="PEI80" s="242"/>
      <c r="PEJ80" s="242"/>
      <c r="PEK80" s="242"/>
      <c r="PEL80" s="242"/>
      <c r="PEM80" s="242"/>
      <c r="PEN80" s="242"/>
      <c r="PEO80" s="242"/>
      <c r="PEP80" s="242"/>
      <c r="PEQ80" s="242"/>
      <c r="PER80" s="242"/>
      <c r="PES80" s="242"/>
      <c r="PET80" s="242"/>
      <c r="PEU80" s="242"/>
      <c r="PEV80" s="242"/>
      <c r="PEW80" s="242"/>
      <c r="PEX80" s="242"/>
      <c r="PEY80" s="242"/>
      <c r="PEZ80" s="242"/>
      <c r="PFA80" s="242"/>
      <c r="PFB80" s="242"/>
      <c r="PFC80" s="242"/>
      <c r="PFD80" s="242"/>
      <c r="PFE80" s="242"/>
      <c r="PFF80" s="242"/>
      <c r="PFG80" s="242"/>
      <c r="PFH80" s="242"/>
      <c r="PFI80" s="242"/>
      <c r="PFJ80" s="242"/>
      <c r="PFK80" s="242"/>
      <c r="PFL80" s="242"/>
      <c r="PFM80" s="242"/>
      <c r="PFN80" s="242"/>
      <c r="PFO80" s="242"/>
      <c r="PFP80" s="242"/>
      <c r="PFQ80" s="242"/>
      <c r="PFR80" s="242"/>
      <c r="PFS80" s="242"/>
      <c r="PFT80" s="242"/>
      <c r="PFU80" s="242"/>
      <c r="PFV80" s="242"/>
      <c r="PFW80" s="242"/>
      <c r="PFX80" s="242"/>
      <c r="PFY80" s="242"/>
      <c r="PFZ80" s="242"/>
      <c r="PGA80" s="242"/>
      <c r="PGB80" s="242"/>
      <c r="PGC80" s="242"/>
      <c r="PGD80" s="242"/>
      <c r="PGE80" s="242"/>
      <c r="PGF80" s="242"/>
      <c r="PGG80" s="242"/>
      <c r="PGH80" s="242"/>
      <c r="PGI80" s="242"/>
      <c r="PGJ80" s="242"/>
      <c r="PGK80" s="242"/>
      <c r="PGL80" s="242"/>
      <c r="PGM80" s="242"/>
      <c r="PGN80" s="242"/>
      <c r="PGO80" s="242"/>
      <c r="PGP80" s="242"/>
      <c r="PGQ80" s="242"/>
      <c r="PGR80" s="242"/>
      <c r="PGS80" s="242"/>
      <c r="PGT80" s="242"/>
      <c r="PGU80" s="242"/>
      <c r="PGV80" s="242"/>
      <c r="PGW80" s="242"/>
      <c r="PGX80" s="242"/>
      <c r="PGY80" s="242"/>
      <c r="PGZ80" s="242"/>
      <c r="PHA80" s="242"/>
      <c r="PHB80" s="242"/>
      <c r="PHC80" s="242"/>
      <c r="PHD80" s="242"/>
      <c r="PHE80" s="242"/>
      <c r="PHF80" s="242"/>
      <c r="PHG80" s="242"/>
      <c r="PHH80" s="242"/>
      <c r="PHI80" s="242"/>
      <c r="PHJ80" s="242"/>
      <c r="PHK80" s="242"/>
      <c r="PHL80" s="242"/>
      <c r="PHM80" s="242"/>
      <c r="PHN80" s="242"/>
      <c r="PHO80" s="242"/>
      <c r="PHP80" s="242"/>
      <c r="PHQ80" s="242"/>
      <c r="PHR80" s="242"/>
      <c r="PHS80" s="242"/>
      <c r="PHT80" s="242"/>
      <c r="PHU80" s="242"/>
      <c r="PHV80" s="242"/>
      <c r="PHW80" s="242"/>
      <c r="PHX80" s="242"/>
      <c r="PHY80" s="242"/>
      <c r="PHZ80" s="242"/>
      <c r="PIA80" s="242"/>
      <c r="PIB80" s="242"/>
      <c r="PIC80" s="242"/>
      <c r="PID80" s="242"/>
      <c r="PIE80" s="242"/>
      <c r="PIF80" s="242"/>
      <c r="PIG80" s="242"/>
      <c r="PIH80" s="242"/>
      <c r="PII80" s="242"/>
      <c r="PIJ80" s="242"/>
      <c r="PIK80" s="242"/>
      <c r="PIL80" s="242"/>
      <c r="PIM80" s="242"/>
      <c r="PIN80" s="242"/>
      <c r="PIO80" s="242"/>
      <c r="PIP80" s="242"/>
      <c r="PIQ80" s="242"/>
      <c r="PIR80" s="242"/>
      <c r="PIS80" s="242"/>
      <c r="PIT80" s="242"/>
      <c r="PIU80" s="242"/>
      <c r="PIV80" s="242"/>
      <c r="PIW80" s="242"/>
      <c r="PIX80" s="242"/>
      <c r="PIY80" s="242"/>
      <c r="PIZ80" s="242"/>
      <c r="PJA80" s="242"/>
      <c r="PJB80" s="242"/>
      <c r="PJC80" s="242"/>
      <c r="PJD80" s="242"/>
      <c r="PJE80" s="242"/>
      <c r="PJF80" s="242"/>
      <c r="PJG80" s="242"/>
      <c r="PJH80" s="242"/>
      <c r="PJI80" s="242"/>
      <c r="PJJ80" s="242"/>
      <c r="PJK80" s="242"/>
      <c r="PJL80" s="242"/>
      <c r="PJM80" s="242"/>
      <c r="PJN80" s="242"/>
      <c r="PJO80" s="242"/>
      <c r="PJP80" s="242"/>
      <c r="PJQ80" s="242"/>
      <c r="PJR80" s="242"/>
      <c r="PJS80" s="242"/>
      <c r="PJT80" s="242"/>
      <c r="PJU80" s="242"/>
      <c r="PJV80" s="242"/>
      <c r="PJW80" s="242"/>
      <c r="PJX80" s="242"/>
      <c r="PJY80" s="242"/>
      <c r="PJZ80" s="242"/>
      <c r="PKA80" s="242"/>
      <c r="PKB80" s="242"/>
      <c r="PKC80" s="242"/>
      <c r="PKD80" s="242"/>
      <c r="PKE80" s="242"/>
      <c r="PKF80" s="242"/>
      <c r="PKG80" s="242"/>
      <c r="PKH80" s="242"/>
      <c r="PKI80" s="242"/>
      <c r="PKJ80" s="242"/>
      <c r="PKK80" s="242"/>
      <c r="PKL80" s="242"/>
      <c r="PKM80" s="242"/>
      <c r="PKN80" s="242"/>
      <c r="PKO80" s="242"/>
      <c r="PKP80" s="242"/>
      <c r="PKQ80" s="242"/>
      <c r="PKR80" s="242"/>
      <c r="PKS80" s="242"/>
      <c r="PKT80" s="242"/>
      <c r="PKU80" s="242"/>
      <c r="PKV80" s="242"/>
      <c r="PKW80" s="242"/>
      <c r="PKX80" s="242"/>
      <c r="PKY80" s="242"/>
      <c r="PKZ80" s="242"/>
      <c r="PLA80" s="242"/>
      <c r="PLB80" s="242"/>
      <c r="PLC80" s="242"/>
      <c r="PLD80" s="242"/>
      <c r="PLE80" s="242"/>
      <c r="PLF80" s="242"/>
      <c r="PLG80" s="242"/>
      <c r="PLH80" s="242"/>
      <c r="PLI80" s="242"/>
      <c r="PLJ80" s="242"/>
      <c r="PLK80" s="242"/>
      <c r="PLL80" s="242"/>
      <c r="PLM80" s="242"/>
      <c r="PLN80" s="242"/>
      <c r="PLO80" s="242"/>
      <c r="PLP80" s="242"/>
      <c r="PLQ80" s="242"/>
      <c r="PLR80" s="242"/>
      <c r="PLS80" s="242"/>
      <c r="PLT80" s="242"/>
      <c r="PLU80" s="242"/>
      <c r="PLV80" s="242"/>
      <c r="PLW80" s="242"/>
      <c r="PLX80" s="242"/>
      <c r="PLY80" s="242"/>
      <c r="PLZ80" s="242"/>
      <c r="PMA80" s="242"/>
      <c r="PMB80" s="242"/>
      <c r="PMC80" s="242"/>
      <c r="PMD80" s="242"/>
      <c r="PME80" s="242"/>
      <c r="PMF80" s="242"/>
      <c r="PMG80" s="242"/>
      <c r="PMH80" s="242"/>
      <c r="PMI80" s="242"/>
      <c r="PMJ80" s="242"/>
      <c r="PMK80" s="242"/>
      <c r="PML80" s="242"/>
      <c r="PMM80" s="242"/>
      <c r="PMN80" s="242"/>
      <c r="PMO80" s="242"/>
      <c r="PMP80" s="242"/>
      <c r="PMQ80" s="242"/>
      <c r="PMR80" s="242"/>
      <c r="PMS80" s="242"/>
      <c r="PMT80" s="242"/>
      <c r="PMU80" s="242"/>
      <c r="PMV80" s="242"/>
      <c r="PMW80" s="242"/>
      <c r="PMX80" s="242"/>
      <c r="PMY80" s="242"/>
      <c r="PMZ80" s="242"/>
      <c r="PNA80" s="242"/>
      <c r="PNB80" s="242"/>
      <c r="PNC80" s="242"/>
      <c r="PND80" s="242"/>
      <c r="PNE80" s="242"/>
      <c r="PNF80" s="242"/>
      <c r="PNG80" s="242"/>
      <c r="PNH80" s="242"/>
      <c r="PNI80" s="242"/>
      <c r="PNJ80" s="242"/>
      <c r="PNK80" s="242"/>
      <c r="PNL80" s="242"/>
      <c r="PNM80" s="242"/>
      <c r="PNN80" s="242"/>
      <c r="PNO80" s="242"/>
      <c r="PNP80" s="242"/>
      <c r="PNQ80" s="242"/>
      <c r="PNR80" s="242"/>
      <c r="PNS80" s="242"/>
      <c r="PNT80" s="242"/>
      <c r="PNU80" s="242"/>
      <c r="PNV80" s="242"/>
      <c r="PNW80" s="242"/>
      <c r="PNX80" s="242"/>
      <c r="PNY80" s="242"/>
      <c r="PNZ80" s="242"/>
      <c r="POA80" s="242"/>
      <c r="POB80" s="242"/>
      <c r="POC80" s="242"/>
      <c r="POD80" s="242"/>
      <c r="POE80" s="242"/>
      <c r="POF80" s="242"/>
      <c r="POG80" s="242"/>
      <c r="POH80" s="242"/>
      <c r="POI80" s="242"/>
      <c r="POJ80" s="242"/>
      <c r="POK80" s="242"/>
      <c r="POL80" s="242"/>
      <c r="POM80" s="242"/>
      <c r="PON80" s="242"/>
      <c r="POO80" s="242"/>
      <c r="POP80" s="242"/>
      <c r="POQ80" s="242"/>
      <c r="POR80" s="242"/>
      <c r="POS80" s="242"/>
      <c r="POT80" s="242"/>
      <c r="POU80" s="242"/>
      <c r="POV80" s="242"/>
      <c r="POW80" s="242"/>
      <c r="POX80" s="242"/>
      <c r="POY80" s="242"/>
      <c r="POZ80" s="242"/>
      <c r="PPA80" s="242"/>
      <c r="PPB80" s="242"/>
      <c r="PPC80" s="242"/>
      <c r="PPD80" s="242"/>
      <c r="PPE80" s="242"/>
      <c r="PPF80" s="242"/>
      <c r="PPG80" s="242"/>
      <c r="PPH80" s="242"/>
      <c r="PPI80" s="242"/>
      <c r="PPJ80" s="242"/>
      <c r="PPK80" s="242"/>
      <c r="PPL80" s="242"/>
      <c r="PPM80" s="242"/>
      <c r="PPN80" s="242"/>
      <c r="PPO80" s="242"/>
      <c r="PPP80" s="242"/>
      <c r="PPQ80" s="242"/>
      <c r="PPR80" s="242"/>
      <c r="PPS80" s="242"/>
      <c r="PPT80" s="242"/>
      <c r="PPU80" s="242"/>
      <c r="PPV80" s="242"/>
      <c r="PPW80" s="242"/>
      <c r="PPX80" s="242"/>
      <c r="PPY80" s="242"/>
      <c r="PPZ80" s="242"/>
      <c r="PQA80" s="242"/>
      <c r="PQB80" s="242"/>
      <c r="PQC80" s="242"/>
      <c r="PQD80" s="242"/>
      <c r="PQE80" s="242"/>
      <c r="PQF80" s="242"/>
      <c r="PQG80" s="242"/>
      <c r="PQH80" s="242"/>
      <c r="PQI80" s="242"/>
      <c r="PQJ80" s="242"/>
      <c r="PQK80" s="242"/>
      <c r="PQL80" s="242"/>
      <c r="PQM80" s="242"/>
      <c r="PQN80" s="242"/>
      <c r="PQO80" s="242"/>
      <c r="PQP80" s="242"/>
      <c r="PQQ80" s="242"/>
      <c r="PQR80" s="242"/>
      <c r="PQS80" s="242"/>
      <c r="PQT80" s="242"/>
      <c r="PQU80" s="242"/>
      <c r="PQV80" s="242"/>
      <c r="PQW80" s="242"/>
      <c r="PQX80" s="242"/>
      <c r="PQY80" s="242"/>
      <c r="PQZ80" s="242"/>
      <c r="PRA80" s="242"/>
      <c r="PRB80" s="242"/>
      <c r="PRC80" s="242"/>
      <c r="PRD80" s="242"/>
      <c r="PRE80" s="242"/>
      <c r="PRF80" s="242"/>
      <c r="PRG80" s="242"/>
      <c r="PRH80" s="242"/>
      <c r="PRI80" s="242"/>
      <c r="PRJ80" s="242"/>
      <c r="PRK80" s="242"/>
      <c r="PRL80" s="242"/>
      <c r="PRM80" s="242"/>
      <c r="PRN80" s="242"/>
      <c r="PRO80" s="242"/>
      <c r="PRP80" s="242"/>
      <c r="PRQ80" s="242"/>
      <c r="PRR80" s="242"/>
      <c r="PRS80" s="242"/>
      <c r="PRT80" s="242"/>
      <c r="PRU80" s="242"/>
      <c r="PRV80" s="242"/>
      <c r="PRW80" s="242"/>
      <c r="PRX80" s="242"/>
      <c r="PRY80" s="242"/>
      <c r="PRZ80" s="242"/>
      <c r="PSA80" s="242"/>
      <c r="PSB80" s="242"/>
      <c r="PSC80" s="242"/>
      <c r="PSD80" s="242"/>
      <c r="PSE80" s="242"/>
      <c r="PSF80" s="242"/>
      <c r="PSG80" s="242"/>
      <c r="PSH80" s="242"/>
      <c r="PSI80" s="242"/>
      <c r="PSJ80" s="242"/>
      <c r="PSK80" s="242"/>
      <c r="PSL80" s="242"/>
      <c r="PSM80" s="242"/>
      <c r="PSN80" s="242"/>
      <c r="PSO80" s="242"/>
      <c r="PSP80" s="242"/>
      <c r="PSQ80" s="242"/>
      <c r="PSR80" s="242"/>
      <c r="PSS80" s="242"/>
      <c r="PST80" s="242"/>
      <c r="PSU80" s="242"/>
      <c r="PSV80" s="242"/>
      <c r="PSW80" s="242"/>
      <c r="PSX80" s="242"/>
      <c r="PSY80" s="242"/>
      <c r="PSZ80" s="242"/>
      <c r="PTA80" s="242"/>
      <c r="PTB80" s="242"/>
      <c r="PTC80" s="242"/>
      <c r="PTD80" s="242"/>
      <c r="PTE80" s="242"/>
      <c r="PTF80" s="242"/>
      <c r="PTG80" s="242"/>
      <c r="PTH80" s="242"/>
      <c r="PTI80" s="242"/>
      <c r="PTJ80" s="242"/>
      <c r="PTK80" s="242"/>
      <c r="PTL80" s="242"/>
      <c r="PTM80" s="242"/>
      <c r="PTN80" s="242"/>
      <c r="PTO80" s="242"/>
      <c r="PTP80" s="242"/>
      <c r="PTQ80" s="242"/>
      <c r="PTR80" s="242"/>
      <c r="PTS80" s="242"/>
      <c r="PTT80" s="242"/>
      <c r="PTU80" s="242"/>
      <c r="PTV80" s="242"/>
      <c r="PTW80" s="242"/>
      <c r="PTX80" s="242"/>
      <c r="PTY80" s="242"/>
      <c r="PTZ80" s="242"/>
      <c r="PUA80" s="242"/>
      <c r="PUB80" s="242"/>
      <c r="PUC80" s="242"/>
      <c r="PUD80" s="242"/>
      <c r="PUE80" s="242"/>
      <c r="PUF80" s="242"/>
      <c r="PUG80" s="242"/>
      <c r="PUH80" s="242"/>
      <c r="PUI80" s="242"/>
      <c r="PUJ80" s="242"/>
      <c r="PUK80" s="242"/>
      <c r="PUL80" s="242"/>
      <c r="PUM80" s="242"/>
      <c r="PUN80" s="242"/>
      <c r="PUO80" s="242"/>
      <c r="PUP80" s="242"/>
      <c r="PUQ80" s="242"/>
      <c r="PUR80" s="242"/>
      <c r="PUS80" s="242"/>
      <c r="PUT80" s="242"/>
      <c r="PUU80" s="242"/>
      <c r="PUV80" s="242"/>
      <c r="PUW80" s="242"/>
      <c r="PUX80" s="242"/>
      <c r="PUY80" s="242"/>
      <c r="PUZ80" s="242"/>
      <c r="PVA80" s="242"/>
      <c r="PVB80" s="242"/>
      <c r="PVC80" s="242"/>
      <c r="PVD80" s="242"/>
      <c r="PVE80" s="242"/>
      <c r="PVF80" s="242"/>
      <c r="PVG80" s="242"/>
      <c r="PVH80" s="242"/>
      <c r="PVI80" s="242"/>
      <c r="PVJ80" s="242"/>
      <c r="PVK80" s="242"/>
      <c r="PVL80" s="242"/>
      <c r="PVM80" s="242"/>
      <c r="PVN80" s="242"/>
      <c r="PVO80" s="242"/>
      <c r="PVP80" s="242"/>
      <c r="PVQ80" s="242"/>
      <c r="PVR80" s="242"/>
      <c r="PVS80" s="242"/>
      <c r="PVT80" s="242"/>
      <c r="PVU80" s="242"/>
      <c r="PVV80" s="242"/>
      <c r="PVW80" s="242"/>
      <c r="PVX80" s="242"/>
      <c r="PVY80" s="242"/>
      <c r="PVZ80" s="242"/>
      <c r="PWA80" s="242"/>
      <c r="PWB80" s="242"/>
      <c r="PWC80" s="242"/>
      <c r="PWD80" s="242"/>
      <c r="PWE80" s="242"/>
      <c r="PWF80" s="242"/>
      <c r="PWG80" s="242"/>
      <c r="PWH80" s="242"/>
      <c r="PWI80" s="242"/>
      <c r="PWJ80" s="242"/>
      <c r="PWK80" s="242"/>
      <c r="PWL80" s="242"/>
      <c r="PWM80" s="242"/>
      <c r="PWN80" s="242"/>
      <c r="PWO80" s="242"/>
      <c r="PWP80" s="242"/>
      <c r="PWQ80" s="242"/>
      <c r="PWR80" s="242"/>
      <c r="PWS80" s="242"/>
      <c r="PWT80" s="242"/>
      <c r="PWU80" s="242"/>
      <c r="PWV80" s="242"/>
      <c r="PWW80" s="242"/>
      <c r="PWX80" s="242"/>
      <c r="PWY80" s="242"/>
      <c r="PWZ80" s="242"/>
      <c r="PXA80" s="242"/>
      <c r="PXB80" s="242"/>
      <c r="PXC80" s="242"/>
      <c r="PXD80" s="242"/>
      <c r="PXE80" s="242"/>
      <c r="PXF80" s="242"/>
      <c r="PXG80" s="242"/>
      <c r="PXH80" s="242"/>
      <c r="PXI80" s="242"/>
      <c r="PXJ80" s="242"/>
      <c r="PXK80" s="242"/>
      <c r="PXL80" s="242"/>
      <c r="PXM80" s="242"/>
      <c r="PXN80" s="242"/>
      <c r="PXO80" s="242"/>
      <c r="PXP80" s="242"/>
      <c r="PXQ80" s="242"/>
      <c r="PXR80" s="242"/>
      <c r="PXS80" s="242"/>
      <c r="PXT80" s="242"/>
      <c r="PXU80" s="242"/>
      <c r="PXV80" s="242"/>
      <c r="PXW80" s="242"/>
      <c r="PXX80" s="242"/>
      <c r="PXY80" s="242"/>
      <c r="PXZ80" s="242"/>
      <c r="PYA80" s="242"/>
      <c r="PYB80" s="242"/>
      <c r="PYC80" s="242"/>
      <c r="PYD80" s="242"/>
      <c r="PYE80" s="242"/>
      <c r="PYF80" s="242"/>
      <c r="PYG80" s="242"/>
      <c r="PYH80" s="242"/>
      <c r="PYI80" s="242"/>
      <c r="PYJ80" s="242"/>
      <c r="PYK80" s="242"/>
      <c r="PYL80" s="242"/>
      <c r="PYM80" s="242"/>
      <c r="PYN80" s="242"/>
      <c r="PYO80" s="242"/>
      <c r="PYP80" s="242"/>
      <c r="PYQ80" s="242"/>
      <c r="PYR80" s="242"/>
      <c r="PYS80" s="242"/>
      <c r="PYT80" s="242"/>
      <c r="PYU80" s="242"/>
      <c r="PYV80" s="242"/>
      <c r="PYW80" s="242"/>
      <c r="PYX80" s="242"/>
      <c r="PYY80" s="242"/>
      <c r="PYZ80" s="242"/>
      <c r="PZA80" s="242"/>
      <c r="PZB80" s="242"/>
      <c r="PZC80" s="242"/>
      <c r="PZD80" s="242"/>
      <c r="PZE80" s="242"/>
      <c r="PZF80" s="242"/>
      <c r="PZG80" s="242"/>
      <c r="PZH80" s="242"/>
      <c r="PZI80" s="242"/>
      <c r="PZJ80" s="242"/>
      <c r="PZK80" s="242"/>
      <c r="PZL80" s="242"/>
      <c r="PZM80" s="242"/>
      <c r="PZN80" s="242"/>
      <c r="PZO80" s="242"/>
      <c r="PZP80" s="242"/>
      <c r="PZQ80" s="242"/>
      <c r="PZR80" s="242"/>
      <c r="PZS80" s="242"/>
      <c r="PZT80" s="242"/>
      <c r="PZU80" s="242"/>
      <c r="PZV80" s="242"/>
      <c r="PZW80" s="242"/>
      <c r="PZX80" s="242"/>
      <c r="PZY80" s="242"/>
      <c r="PZZ80" s="242"/>
      <c r="QAA80" s="242"/>
      <c r="QAB80" s="242"/>
      <c r="QAC80" s="242"/>
      <c r="QAD80" s="242"/>
      <c r="QAE80" s="242"/>
      <c r="QAF80" s="242"/>
      <c r="QAG80" s="242"/>
      <c r="QAH80" s="242"/>
      <c r="QAI80" s="242"/>
      <c r="QAJ80" s="242"/>
      <c r="QAK80" s="242"/>
      <c r="QAL80" s="242"/>
      <c r="QAM80" s="242"/>
      <c r="QAN80" s="242"/>
      <c r="QAO80" s="242"/>
      <c r="QAP80" s="242"/>
      <c r="QAQ80" s="242"/>
      <c r="QAR80" s="242"/>
      <c r="QAS80" s="242"/>
      <c r="QAT80" s="242"/>
      <c r="QAU80" s="242"/>
      <c r="QAV80" s="242"/>
      <c r="QAW80" s="242"/>
      <c r="QAX80" s="242"/>
      <c r="QAY80" s="242"/>
      <c r="QAZ80" s="242"/>
      <c r="QBA80" s="242"/>
      <c r="QBB80" s="242"/>
      <c r="QBC80" s="242"/>
      <c r="QBD80" s="242"/>
      <c r="QBE80" s="242"/>
      <c r="QBF80" s="242"/>
      <c r="QBG80" s="242"/>
      <c r="QBH80" s="242"/>
      <c r="QBI80" s="242"/>
      <c r="QBJ80" s="242"/>
      <c r="QBK80" s="242"/>
      <c r="QBL80" s="242"/>
      <c r="QBM80" s="242"/>
      <c r="QBN80" s="242"/>
      <c r="QBO80" s="242"/>
      <c r="QBP80" s="242"/>
      <c r="QBQ80" s="242"/>
      <c r="QBR80" s="242"/>
      <c r="QBS80" s="242"/>
      <c r="QBT80" s="242"/>
      <c r="QBU80" s="242"/>
      <c r="QBV80" s="242"/>
      <c r="QBW80" s="242"/>
      <c r="QBX80" s="242"/>
      <c r="QBY80" s="242"/>
      <c r="QBZ80" s="242"/>
      <c r="QCA80" s="242"/>
      <c r="QCB80" s="242"/>
      <c r="QCC80" s="242"/>
      <c r="QCD80" s="242"/>
      <c r="QCE80" s="242"/>
      <c r="QCF80" s="242"/>
      <c r="QCG80" s="242"/>
      <c r="QCH80" s="242"/>
      <c r="QCI80" s="242"/>
      <c r="QCJ80" s="242"/>
      <c r="QCK80" s="242"/>
      <c r="QCL80" s="242"/>
      <c r="QCM80" s="242"/>
      <c r="QCN80" s="242"/>
      <c r="QCO80" s="242"/>
      <c r="QCP80" s="242"/>
      <c r="QCQ80" s="242"/>
      <c r="QCR80" s="242"/>
      <c r="QCS80" s="242"/>
      <c r="QCT80" s="242"/>
      <c r="QCU80" s="242"/>
      <c r="QCV80" s="242"/>
      <c r="QCW80" s="242"/>
      <c r="QCX80" s="242"/>
      <c r="QCY80" s="242"/>
      <c r="QCZ80" s="242"/>
      <c r="QDA80" s="242"/>
      <c r="QDB80" s="242"/>
      <c r="QDC80" s="242"/>
      <c r="QDD80" s="242"/>
      <c r="QDE80" s="242"/>
      <c r="QDF80" s="242"/>
      <c r="QDG80" s="242"/>
      <c r="QDH80" s="242"/>
      <c r="QDI80" s="242"/>
      <c r="QDJ80" s="242"/>
      <c r="QDK80" s="242"/>
      <c r="QDL80" s="242"/>
      <c r="QDM80" s="242"/>
      <c r="QDN80" s="242"/>
      <c r="QDO80" s="242"/>
      <c r="QDP80" s="242"/>
      <c r="QDQ80" s="242"/>
      <c r="QDR80" s="242"/>
      <c r="QDS80" s="242"/>
      <c r="QDT80" s="242"/>
      <c r="QDU80" s="242"/>
      <c r="QDV80" s="242"/>
      <c r="QDW80" s="242"/>
      <c r="QDX80" s="242"/>
      <c r="QDY80" s="242"/>
      <c r="QDZ80" s="242"/>
      <c r="QEA80" s="242"/>
      <c r="QEB80" s="242"/>
      <c r="QEC80" s="242"/>
      <c r="QED80" s="242"/>
      <c r="QEE80" s="242"/>
      <c r="QEF80" s="242"/>
      <c r="QEG80" s="242"/>
      <c r="QEH80" s="242"/>
      <c r="QEI80" s="242"/>
      <c r="QEJ80" s="242"/>
      <c r="QEK80" s="242"/>
      <c r="QEL80" s="242"/>
      <c r="QEM80" s="242"/>
      <c r="QEN80" s="242"/>
      <c r="QEO80" s="242"/>
      <c r="QEP80" s="242"/>
      <c r="QEQ80" s="242"/>
      <c r="QER80" s="242"/>
      <c r="QES80" s="242"/>
      <c r="QET80" s="242"/>
      <c r="QEU80" s="242"/>
      <c r="QEV80" s="242"/>
      <c r="QEW80" s="242"/>
      <c r="QEX80" s="242"/>
      <c r="QEY80" s="242"/>
      <c r="QEZ80" s="242"/>
      <c r="QFA80" s="242"/>
      <c r="QFB80" s="242"/>
      <c r="QFC80" s="242"/>
      <c r="QFD80" s="242"/>
      <c r="QFE80" s="242"/>
      <c r="QFF80" s="242"/>
      <c r="QFG80" s="242"/>
      <c r="QFH80" s="242"/>
      <c r="QFI80" s="242"/>
      <c r="QFJ80" s="242"/>
      <c r="QFK80" s="242"/>
      <c r="QFL80" s="242"/>
      <c r="QFM80" s="242"/>
      <c r="QFN80" s="242"/>
      <c r="QFO80" s="242"/>
      <c r="QFP80" s="242"/>
      <c r="QFQ80" s="242"/>
      <c r="QFR80" s="242"/>
      <c r="QFS80" s="242"/>
      <c r="QFT80" s="242"/>
      <c r="QFU80" s="242"/>
      <c r="QFV80" s="242"/>
      <c r="QFW80" s="242"/>
      <c r="QFX80" s="242"/>
      <c r="QFY80" s="242"/>
      <c r="QFZ80" s="242"/>
      <c r="QGA80" s="242"/>
      <c r="QGB80" s="242"/>
      <c r="QGC80" s="242"/>
      <c r="QGD80" s="242"/>
      <c r="QGE80" s="242"/>
      <c r="QGF80" s="242"/>
      <c r="QGG80" s="242"/>
      <c r="QGH80" s="242"/>
      <c r="QGI80" s="242"/>
      <c r="QGJ80" s="242"/>
      <c r="QGK80" s="242"/>
      <c r="QGL80" s="242"/>
      <c r="QGM80" s="242"/>
      <c r="QGN80" s="242"/>
      <c r="QGO80" s="242"/>
      <c r="QGP80" s="242"/>
      <c r="QGQ80" s="242"/>
      <c r="QGR80" s="242"/>
      <c r="QGS80" s="242"/>
      <c r="QGT80" s="242"/>
      <c r="QGU80" s="242"/>
      <c r="QGV80" s="242"/>
      <c r="QGW80" s="242"/>
      <c r="QGX80" s="242"/>
      <c r="QGY80" s="242"/>
      <c r="QGZ80" s="242"/>
      <c r="QHA80" s="242"/>
      <c r="QHB80" s="242"/>
      <c r="QHC80" s="242"/>
      <c r="QHD80" s="242"/>
      <c r="QHE80" s="242"/>
      <c r="QHF80" s="242"/>
      <c r="QHG80" s="242"/>
      <c r="QHH80" s="242"/>
      <c r="QHI80" s="242"/>
      <c r="QHJ80" s="242"/>
      <c r="QHK80" s="242"/>
      <c r="QHL80" s="242"/>
      <c r="QHM80" s="242"/>
      <c r="QHN80" s="242"/>
      <c r="QHO80" s="242"/>
      <c r="QHP80" s="242"/>
      <c r="QHQ80" s="242"/>
      <c r="QHR80" s="242"/>
      <c r="QHS80" s="242"/>
      <c r="QHT80" s="242"/>
      <c r="QHU80" s="242"/>
      <c r="QHV80" s="242"/>
      <c r="QHW80" s="242"/>
      <c r="QHX80" s="242"/>
      <c r="QHY80" s="242"/>
      <c r="QHZ80" s="242"/>
      <c r="QIA80" s="242"/>
      <c r="QIB80" s="242"/>
      <c r="QIC80" s="242"/>
      <c r="QID80" s="242"/>
      <c r="QIE80" s="242"/>
      <c r="QIF80" s="242"/>
      <c r="QIG80" s="242"/>
      <c r="QIH80" s="242"/>
      <c r="QII80" s="242"/>
      <c r="QIJ80" s="242"/>
      <c r="QIK80" s="242"/>
      <c r="QIL80" s="242"/>
      <c r="QIM80" s="242"/>
      <c r="QIN80" s="242"/>
      <c r="QIO80" s="242"/>
      <c r="QIP80" s="242"/>
      <c r="QIQ80" s="242"/>
      <c r="QIR80" s="242"/>
      <c r="QIS80" s="242"/>
      <c r="QIT80" s="242"/>
      <c r="QIU80" s="242"/>
      <c r="QIV80" s="242"/>
      <c r="QIW80" s="242"/>
      <c r="QIX80" s="242"/>
      <c r="QIY80" s="242"/>
      <c r="QIZ80" s="242"/>
      <c r="QJA80" s="242"/>
      <c r="QJB80" s="242"/>
      <c r="QJC80" s="242"/>
      <c r="QJD80" s="242"/>
      <c r="QJE80" s="242"/>
      <c r="QJF80" s="242"/>
      <c r="QJG80" s="242"/>
      <c r="QJH80" s="242"/>
      <c r="QJI80" s="242"/>
      <c r="QJJ80" s="242"/>
      <c r="QJK80" s="242"/>
      <c r="QJL80" s="242"/>
      <c r="QJM80" s="242"/>
      <c r="QJN80" s="242"/>
      <c r="QJO80" s="242"/>
      <c r="QJP80" s="242"/>
      <c r="QJQ80" s="242"/>
      <c r="QJR80" s="242"/>
      <c r="QJS80" s="242"/>
      <c r="QJT80" s="242"/>
      <c r="QJU80" s="242"/>
      <c r="QJV80" s="242"/>
      <c r="QJW80" s="242"/>
      <c r="QJX80" s="242"/>
      <c r="QJY80" s="242"/>
      <c r="QJZ80" s="242"/>
      <c r="QKA80" s="242"/>
      <c r="QKB80" s="242"/>
      <c r="QKC80" s="242"/>
      <c r="QKD80" s="242"/>
      <c r="QKE80" s="242"/>
      <c r="QKF80" s="242"/>
      <c r="QKG80" s="242"/>
      <c r="QKH80" s="242"/>
      <c r="QKI80" s="242"/>
      <c r="QKJ80" s="242"/>
      <c r="QKK80" s="242"/>
      <c r="QKL80" s="242"/>
      <c r="QKM80" s="242"/>
      <c r="QKN80" s="242"/>
      <c r="QKO80" s="242"/>
      <c r="QKP80" s="242"/>
      <c r="QKQ80" s="242"/>
      <c r="QKR80" s="242"/>
      <c r="QKS80" s="242"/>
      <c r="QKT80" s="242"/>
      <c r="QKU80" s="242"/>
      <c r="QKV80" s="242"/>
      <c r="QKW80" s="242"/>
      <c r="QKX80" s="242"/>
      <c r="QKY80" s="242"/>
      <c r="QKZ80" s="242"/>
      <c r="QLA80" s="242"/>
      <c r="QLB80" s="242"/>
      <c r="QLC80" s="242"/>
      <c r="QLD80" s="242"/>
      <c r="QLE80" s="242"/>
      <c r="QLF80" s="242"/>
      <c r="QLG80" s="242"/>
      <c r="QLH80" s="242"/>
      <c r="QLI80" s="242"/>
      <c r="QLJ80" s="242"/>
      <c r="QLK80" s="242"/>
      <c r="QLL80" s="242"/>
      <c r="QLM80" s="242"/>
      <c r="QLN80" s="242"/>
      <c r="QLO80" s="242"/>
      <c r="QLP80" s="242"/>
      <c r="QLQ80" s="242"/>
      <c r="QLR80" s="242"/>
      <c r="QLS80" s="242"/>
      <c r="QLT80" s="242"/>
      <c r="QLU80" s="242"/>
      <c r="QLV80" s="242"/>
      <c r="QLW80" s="242"/>
      <c r="QLX80" s="242"/>
      <c r="QLY80" s="242"/>
      <c r="QLZ80" s="242"/>
      <c r="QMA80" s="242"/>
      <c r="QMB80" s="242"/>
      <c r="QMC80" s="242"/>
      <c r="QMD80" s="242"/>
      <c r="QME80" s="242"/>
      <c r="QMF80" s="242"/>
      <c r="QMG80" s="242"/>
      <c r="QMH80" s="242"/>
      <c r="QMI80" s="242"/>
      <c r="QMJ80" s="242"/>
      <c r="QMK80" s="242"/>
      <c r="QML80" s="242"/>
      <c r="QMM80" s="242"/>
      <c r="QMN80" s="242"/>
      <c r="QMO80" s="242"/>
      <c r="QMP80" s="242"/>
      <c r="QMQ80" s="242"/>
      <c r="QMR80" s="242"/>
      <c r="QMS80" s="242"/>
      <c r="QMT80" s="242"/>
      <c r="QMU80" s="242"/>
      <c r="QMV80" s="242"/>
      <c r="QMW80" s="242"/>
      <c r="QMX80" s="242"/>
      <c r="QMY80" s="242"/>
      <c r="QMZ80" s="242"/>
      <c r="QNA80" s="242"/>
      <c r="QNB80" s="242"/>
      <c r="QNC80" s="242"/>
      <c r="QND80" s="242"/>
      <c r="QNE80" s="242"/>
      <c r="QNF80" s="242"/>
      <c r="QNG80" s="242"/>
      <c r="QNH80" s="242"/>
      <c r="QNI80" s="242"/>
      <c r="QNJ80" s="242"/>
      <c r="QNK80" s="242"/>
      <c r="QNL80" s="242"/>
      <c r="QNM80" s="242"/>
      <c r="QNN80" s="242"/>
      <c r="QNO80" s="242"/>
      <c r="QNP80" s="242"/>
      <c r="QNQ80" s="242"/>
      <c r="QNR80" s="242"/>
      <c r="QNS80" s="242"/>
      <c r="QNT80" s="242"/>
      <c r="QNU80" s="242"/>
      <c r="QNV80" s="242"/>
      <c r="QNW80" s="242"/>
      <c r="QNX80" s="242"/>
      <c r="QNY80" s="242"/>
      <c r="QNZ80" s="242"/>
      <c r="QOA80" s="242"/>
      <c r="QOB80" s="242"/>
      <c r="QOC80" s="242"/>
      <c r="QOD80" s="242"/>
      <c r="QOE80" s="242"/>
      <c r="QOF80" s="242"/>
      <c r="QOG80" s="242"/>
      <c r="QOH80" s="242"/>
      <c r="QOI80" s="242"/>
      <c r="QOJ80" s="242"/>
      <c r="QOK80" s="242"/>
      <c r="QOL80" s="242"/>
      <c r="QOM80" s="242"/>
      <c r="QON80" s="242"/>
      <c r="QOO80" s="242"/>
      <c r="QOP80" s="242"/>
      <c r="QOQ80" s="242"/>
      <c r="QOR80" s="242"/>
      <c r="QOS80" s="242"/>
      <c r="QOT80" s="242"/>
      <c r="QOU80" s="242"/>
      <c r="QOV80" s="242"/>
      <c r="QOW80" s="242"/>
      <c r="QOX80" s="242"/>
      <c r="QOY80" s="242"/>
      <c r="QOZ80" s="242"/>
      <c r="QPA80" s="242"/>
      <c r="QPB80" s="242"/>
      <c r="QPC80" s="242"/>
      <c r="QPD80" s="242"/>
      <c r="QPE80" s="242"/>
      <c r="QPF80" s="242"/>
      <c r="QPG80" s="242"/>
      <c r="QPH80" s="242"/>
      <c r="QPI80" s="242"/>
      <c r="QPJ80" s="242"/>
      <c r="QPK80" s="242"/>
      <c r="QPL80" s="242"/>
      <c r="QPM80" s="242"/>
      <c r="QPN80" s="242"/>
      <c r="QPO80" s="242"/>
      <c r="QPP80" s="242"/>
      <c r="QPQ80" s="242"/>
      <c r="QPR80" s="242"/>
      <c r="QPS80" s="242"/>
      <c r="QPT80" s="242"/>
      <c r="QPU80" s="242"/>
      <c r="QPV80" s="242"/>
      <c r="QPW80" s="242"/>
      <c r="QPX80" s="242"/>
      <c r="QPY80" s="242"/>
      <c r="QPZ80" s="242"/>
      <c r="QQA80" s="242"/>
      <c r="QQB80" s="242"/>
      <c r="QQC80" s="242"/>
      <c r="QQD80" s="242"/>
      <c r="QQE80" s="242"/>
      <c r="QQF80" s="242"/>
      <c r="QQG80" s="242"/>
      <c r="QQH80" s="242"/>
      <c r="QQI80" s="242"/>
      <c r="QQJ80" s="242"/>
      <c r="QQK80" s="242"/>
      <c r="QQL80" s="242"/>
      <c r="QQM80" s="242"/>
      <c r="QQN80" s="242"/>
      <c r="QQO80" s="242"/>
      <c r="QQP80" s="242"/>
      <c r="QQQ80" s="242"/>
      <c r="QQR80" s="242"/>
      <c r="QQS80" s="242"/>
      <c r="QQT80" s="242"/>
      <c r="QQU80" s="242"/>
      <c r="QQV80" s="242"/>
      <c r="QQW80" s="242"/>
      <c r="QQX80" s="242"/>
      <c r="QQY80" s="242"/>
      <c r="QQZ80" s="242"/>
      <c r="QRA80" s="242"/>
      <c r="QRB80" s="242"/>
      <c r="QRC80" s="242"/>
      <c r="QRD80" s="242"/>
      <c r="QRE80" s="242"/>
      <c r="QRF80" s="242"/>
      <c r="QRG80" s="242"/>
      <c r="QRH80" s="242"/>
      <c r="QRI80" s="242"/>
      <c r="QRJ80" s="242"/>
      <c r="QRK80" s="242"/>
      <c r="QRL80" s="242"/>
      <c r="QRM80" s="242"/>
      <c r="QRN80" s="242"/>
      <c r="QRO80" s="242"/>
      <c r="QRP80" s="242"/>
      <c r="QRQ80" s="242"/>
      <c r="QRR80" s="242"/>
      <c r="QRS80" s="242"/>
      <c r="QRT80" s="242"/>
      <c r="QRU80" s="242"/>
      <c r="QRV80" s="242"/>
      <c r="QRW80" s="242"/>
      <c r="QRX80" s="242"/>
      <c r="QRY80" s="242"/>
      <c r="QRZ80" s="242"/>
      <c r="QSA80" s="242"/>
      <c r="QSB80" s="242"/>
      <c r="QSC80" s="242"/>
      <c r="QSD80" s="242"/>
      <c r="QSE80" s="242"/>
      <c r="QSF80" s="242"/>
      <c r="QSG80" s="242"/>
      <c r="QSH80" s="242"/>
      <c r="QSI80" s="242"/>
      <c r="QSJ80" s="242"/>
      <c r="QSK80" s="242"/>
      <c r="QSL80" s="242"/>
      <c r="QSM80" s="242"/>
      <c r="QSN80" s="242"/>
      <c r="QSO80" s="242"/>
      <c r="QSP80" s="242"/>
      <c r="QSQ80" s="242"/>
      <c r="QSR80" s="242"/>
      <c r="QSS80" s="242"/>
      <c r="QST80" s="242"/>
      <c r="QSU80" s="242"/>
      <c r="QSV80" s="242"/>
      <c r="QSW80" s="242"/>
      <c r="QSX80" s="242"/>
      <c r="QSY80" s="242"/>
      <c r="QSZ80" s="242"/>
      <c r="QTA80" s="242"/>
      <c r="QTB80" s="242"/>
      <c r="QTC80" s="242"/>
      <c r="QTD80" s="242"/>
      <c r="QTE80" s="242"/>
      <c r="QTF80" s="242"/>
      <c r="QTG80" s="242"/>
      <c r="QTH80" s="242"/>
      <c r="QTI80" s="242"/>
      <c r="QTJ80" s="242"/>
      <c r="QTK80" s="242"/>
      <c r="QTL80" s="242"/>
      <c r="QTM80" s="242"/>
      <c r="QTN80" s="242"/>
      <c r="QTO80" s="242"/>
      <c r="QTP80" s="242"/>
      <c r="QTQ80" s="242"/>
      <c r="QTR80" s="242"/>
      <c r="QTS80" s="242"/>
      <c r="QTT80" s="242"/>
      <c r="QTU80" s="242"/>
      <c r="QTV80" s="242"/>
      <c r="QTW80" s="242"/>
      <c r="QTX80" s="242"/>
      <c r="QTY80" s="242"/>
      <c r="QTZ80" s="242"/>
      <c r="QUA80" s="242"/>
      <c r="QUB80" s="242"/>
      <c r="QUC80" s="242"/>
      <c r="QUD80" s="242"/>
      <c r="QUE80" s="242"/>
      <c r="QUF80" s="242"/>
      <c r="QUG80" s="242"/>
      <c r="QUH80" s="242"/>
      <c r="QUI80" s="242"/>
      <c r="QUJ80" s="242"/>
      <c r="QUK80" s="242"/>
      <c r="QUL80" s="242"/>
      <c r="QUM80" s="242"/>
      <c r="QUN80" s="242"/>
      <c r="QUO80" s="242"/>
      <c r="QUP80" s="242"/>
      <c r="QUQ80" s="242"/>
      <c r="QUR80" s="242"/>
      <c r="QUS80" s="242"/>
      <c r="QUT80" s="242"/>
      <c r="QUU80" s="242"/>
      <c r="QUV80" s="242"/>
      <c r="QUW80" s="242"/>
      <c r="QUX80" s="242"/>
      <c r="QUY80" s="242"/>
      <c r="QUZ80" s="242"/>
      <c r="QVA80" s="242"/>
      <c r="QVB80" s="242"/>
      <c r="QVC80" s="242"/>
      <c r="QVD80" s="242"/>
      <c r="QVE80" s="242"/>
      <c r="QVF80" s="242"/>
      <c r="QVG80" s="242"/>
      <c r="QVH80" s="242"/>
      <c r="QVI80" s="242"/>
      <c r="QVJ80" s="242"/>
      <c r="QVK80" s="242"/>
      <c r="QVL80" s="242"/>
      <c r="QVM80" s="242"/>
      <c r="QVN80" s="242"/>
      <c r="QVO80" s="242"/>
      <c r="QVP80" s="242"/>
      <c r="QVQ80" s="242"/>
      <c r="QVR80" s="242"/>
      <c r="QVS80" s="242"/>
      <c r="QVT80" s="242"/>
      <c r="QVU80" s="242"/>
      <c r="QVV80" s="242"/>
      <c r="QVW80" s="242"/>
      <c r="QVX80" s="242"/>
      <c r="QVY80" s="242"/>
      <c r="QVZ80" s="242"/>
      <c r="QWA80" s="242"/>
      <c r="QWB80" s="242"/>
      <c r="QWC80" s="242"/>
      <c r="QWD80" s="242"/>
      <c r="QWE80" s="242"/>
      <c r="QWF80" s="242"/>
      <c r="QWG80" s="242"/>
      <c r="QWH80" s="242"/>
      <c r="QWI80" s="242"/>
      <c r="QWJ80" s="242"/>
      <c r="QWK80" s="242"/>
      <c r="QWL80" s="242"/>
      <c r="QWM80" s="242"/>
      <c r="QWN80" s="242"/>
      <c r="QWO80" s="242"/>
      <c r="QWP80" s="242"/>
      <c r="QWQ80" s="242"/>
      <c r="QWR80" s="242"/>
      <c r="QWS80" s="242"/>
      <c r="QWT80" s="242"/>
      <c r="QWU80" s="242"/>
      <c r="QWV80" s="242"/>
      <c r="QWW80" s="242"/>
      <c r="QWX80" s="242"/>
      <c r="QWY80" s="242"/>
      <c r="QWZ80" s="242"/>
      <c r="QXA80" s="242"/>
      <c r="QXB80" s="242"/>
      <c r="QXC80" s="242"/>
      <c r="QXD80" s="242"/>
      <c r="QXE80" s="242"/>
      <c r="QXF80" s="242"/>
      <c r="QXG80" s="242"/>
      <c r="QXH80" s="242"/>
      <c r="QXI80" s="242"/>
      <c r="QXJ80" s="242"/>
      <c r="QXK80" s="242"/>
      <c r="QXL80" s="242"/>
      <c r="QXM80" s="242"/>
      <c r="QXN80" s="242"/>
      <c r="QXO80" s="242"/>
      <c r="QXP80" s="242"/>
      <c r="QXQ80" s="242"/>
      <c r="QXR80" s="242"/>
      <c r="QXS80" s="242"/>
      <c r="QXT80" s="242"/>
      <c r="QXU80" s="242"/>
      <c r="QXV80" s="242"/>
      <c r="QXW80" s="242"/>
      <c r="QXX80" s="242"/>
      <c r="QXY80" s="242"/>
      <c r="QXZ80" s="242"/>
      <c r="QYA80" s="242"/>
      <c r="QYB80" s="242"/>
      <c r="QYC80" s="242"/>
      <c r="QYD80" s="242"/>
      <c r="QYE80" s="242"/>
      <c r="QYF80" s="242"/>
      <c r="QYG80" s="242"/>
      <c r="QYH80" s="242"/>
      <c r="QYI80" s="242"/>
      <c r="QYJ80" s="242"/>
      <c r="QYK80" s="242"/>
      <c r="QYL80" s="242"/>
      <c r="QYM80" s="242"/>
      <c r="QYN80" s="242"/>
      <c r="QYO80" s="242"/>
      <c r="QYP80" s="242"/>
      <c r="QYQ80" s="242"/>
      <c r="QYR80" s="242"/>
      <c r="QYS80" s="242"/>
      <c r="QYT80" s="242"/>
      <c r="QYU80" s="242"/>
      <c r="QYV80" s="242"/>
      <c r="QYW80" s="242"/>
      <c r="QYX80" s="242"/>
      <c r="QYY80" s="242"/>
      <c r="QYZ80" s="242"/>
      <c r="QZA80" s="242"/>
      <c r="QZB80" s="242"/>
      <c r="QZC80" s="242"/>
      <c r="QZD80" s="242"/>
      <c r="QZE80" s="242"/>
      <c r="QZF80" s="242"/>
      <c r="QZG80" s="242"/>
      <c r="QZH80" s="242"/>
      <c r="QZI80" s="242"/>
      <c r="QZJ80" s="242"/>
      <c r="QZK80" s="242"/>
      <c r="QZL80" s="242"/>
      <c r="QZM80" s="242"/>
      <c r="QZN80" s="242"/>
      <c r="QZO80" s="242"/>
      <c r="QZP80" s="242"/>
      <c r="QZQ80" s="242"/>
      <c r="QZR80" s="242"/>
      <c r="QZS80" s="242"/>
      <c r="QZT80" s="242"/>
      <c r="QZU80" s="242"/>
      <c r="QZV80" s="242"/>
      <c r="QZW80" s="242"/>
      <c r="QZX80" s="242"/>
      <c r="QZY80" s="242"/>
      <c r="QZZ80" s="242"/>
      <c r="RAA80" s="242"/>
      <c r="RAB80" s="242"/>
      <c r="RAC80" s="242"/>
      <c r="RAD80" s="242"/>
      <c r="RAE80" s="242"/>
      <c r="RAF80" s="242"/>
      <c r="RAG80" s="242"/>
      <c r="RAH80" s="242"/>
      <c r="RAI80" s="242"/>
      <c r="RAJ80" s="242"/>
      <c r="RAK80" s="242"/>
      <c r="RAL80" s="242"/>
      <c r="RAM80" s="242"/>
      <c r="RAN80" s="242"/>
      <c r="RAO80" s="242"/>
      <c r="RAP80" s="242"/>
      <c r="RAQ80" s="242"/>
      <c r="RAR80" s="242"/>
      <c r="RAS80" s="242"/>
      <c r="RAT80" s="242"/>
      <c r="RAU80" s="242"/>
      <c r="RAV80" s="242"/>
      <c r="RAW80" s="242"/>
      <c r="RAX80" s="242"/>
      <c r="RAY80" s="242"/>
      <c r="RAZ80" s="242"/>
      <c r="RBA80" s="242"/>
      <c r="RBB80" s="242"/>
      <c r="RBC80" s="242"/>
      <c r="RBD80" s="242"/>
      <c r="RBE80" s="242"/>
      <c r="RBF80" s="242"/>
      <c r="RBG80" s="242"/>
      <c r="RBH80" s="242"/>
      <c r="RBI80" s="242"/>
      <c r="RBJ80" s="242"/>
      <c r="RBK80" s="242"/>
      <c r="RBL80" s="242"/>
      <c r="RBM80" s="242"/>
      <c r="RBN80" s="242"/>
      <c r="RBO80" s="242"/>
      <c r="RBP80" s="242"/>
      <c r="RBQ80" s="242"/>
      <c r="RBR80" s="242"/>
      <c r="RBS80" s="242"/>
      <c r="RBT80" s="242"/>
      <c r="RBU80" s="242"/>
      <c r="RBV80" s="242"/>
      <c r="RBW80" s="242"/>
      <c r="RBX80" s="242"/>
      <c r="RBY80" s="242"/>
      <c r="RBZ80" s="242"/>
      <c r="RCA80" s="242"/>
      <c r="RCB80" s="242"/>
      <c r="RCC80" s="242"/>
      <c r="RCD80" s="242"/>
      <c r="RCE80" s="242"/>
      <c r="RCF80" s="242"/>
      <c r="RCG80" s="242"/>
      <c r="RCH80" s="242"/>
      <c r="RCI80" s="242"/>
      <c r="RCJ80" s="242"/>
      <c r="RCK80" s="242"/>
      <c r="RCL80" s="242"/>
      <c r="RCM80" s="242"/>
      <c r="RCN80" s="242"/>
      <c r="RCO80" s="242"/>
      <c r="RCP80" s="242"/>
      <c r="RCQ80" s="242"/>
      <c r="RCR80" s="242"/>
      <c r="RCS80" s="242"/>
      <c r="RCT80" s="242"/>
      <c r="RCU80" s="242"/>
      <c r="RCV80" s="242"/>
      <c r="RCW80" s="242"/>
      <c r="RCX80" s="242"/>
      <c r="RCY80" s="242"/>
      <c r="RCZ80" s="242"/>
      <c r="RDA80" s="242"/>
      <c r="RDB80" s="242"/>
      <c r="RDC80" s="242"/>
      <c r="RDD80" s="242"/>
      <c r="RDE80" s="242"/>
      <c r="RDF80" s="242"/>
      <c r="RDG80" s="242"/>
      <c r="RDH80" s="242"/>
      <c r="RDI80" s="242"/>
      <c r="RDJ80" s="242"/>
      <c r="RDK80" s="242"/>
      <c r="RDL80" s="242"/>
      <c r="RDM80" s="242"/>
      <c r="RDN80" s="242"/>
      <c r="RDO80" s="242"/>
      <c r="RDP80" s="242"/>
      <c r="RDQ80" s="242"/>
      <c r="RDR80" s="242"/>
      <c r="RDS80" s="242"/>
      <c r="RDT80" s="242"/>
      <c r="RDU80" s="242"/>
      <c r="RDV80" s="242"/>
      <c r="RDW80" s="242"/>
      <c r="RDX80" s="242"/>
      <c r="RDY80" s="242"/>
      <c r="RDZ80" s="242"/>
      <c r="REA80" s="242"/>
      <c r="REB80" s="242"/>
      <c r="REC80" s="242"/>
      <c r="RED80" s="242"/>
      <c r="REE80" s="242"/>
      <c r="REF80" s="242"/>
      <c r="REG80" s="242"/>
      <c r="REH80" s="242"/>
      <c r="REI80" s="242"/>
      <c r="REJ80" s="242"/>
      <c r="REK80" s="242"/>
      <c r="REL80" s="242"/>
      <c r="REM80" s="242"/>
      <c r="REN80" s="242"/>
      <c r="REO80" s="242"/>
      <c r="REP80" s="242"/>
      <c r="REQ80" s="242"/>
      <c r="RER80" s="242"/>
      <c r="RES80" s="242"/>
      <c r="RET80" s="242"/>
      <c r="REU80" s="242"/>
      <c r="REV80" s="242"/>
      <c r="REW80" s="242"/>
      <c r="REX80" s="242"/>
      <c r="REY80" s="242"/>
      <c r="REZ80" s="242"/>
      <c r="RFA80" s="242"/>
      <c r="RFB80" s="242"/>
      <c r="RFC80" s="242"/>
      <c r="RFD80" s="242"/>
      <c r="RFE80" s="242"/>
      <c r="RFF80" s="242"/>
      <c r="RFG80" s="242"/>
      <c r="RFH80" s="242"/>
      <c r="RFI80" s="242"/>
      <c r="RFJ80" s="242"/>
      <c r="RFK80" s="242"/>
      <c r="RFL80" s="242"/>
      <c r="RFM80" s="242"/>
      <c r="RFN80" s="242"/>
      <c r="RFO80" s="242"/>
      <c r="RFP80" s="242"/>
      <c r="RFQ80" s="242"/>
      <c r="RFR80" s="242"/>
      <c r="RFS80" s="242"/>
      <c r="RFT80" s="242"/>
      <c r="RFU80" s="242"/>
      <c r="RFV80" s="242"/>
      <c r="RFW80" s="242"/>
      <c r="RFX80" s="242"/>
      <c r="RFY80" s="242"/>
      <c r="RFZ80" s="242"/>
      <c r="RGA80" s="242"/>
      <c r="RGB80" s="242"/>
      <c r="RGC80" s="242"/>
      <c r="RGD80" s="242"/>
      <c r="RGE80" s="242"/>
      <c r="RGF80" s="242"/>
      <c r="RGG80" s="242"/>
      <c r="RGH80" s="242"/>
      <c r="RGI80" s="242"/>
      <c r="RGJ80" s="242"/>
      <c r="RGK80" s="242"/>
      <c r="RGL80" s="242"/>
      <c r="RGM80" s="242"/>
      <c r="RGN80" s="242"/>
      <c r="RGO80" s="242"/>
      <c r="RGP80" s="242"/>
      <c r="RGQ80" s="242"/>
      <c r="RGR80" s="242"/>
      <c r="RGS80" s="242"/>
      <c r="RGT80" s="242"/>
      <c r="RGU80" s="242"/>
      <c r="RGV80" s="242"/>
      <c r="RGW80" s="242"/>
      <c r="RGX80" s="242"/>
      <c r="RGY80" s="242"/>
      <c r="RGZ80" s="242"/>
      <c r="RHA80" s="242"/>
      <c r="RHB80" s="242"/>
      <c r="RHC80" s="242"/>
      <c r="RHD80" s="242"/>
      <c r="RHE80" s="242"/>
      <c r="RHF80" s="242"/>
      <c r="RHG80" s="242"/>
      <c r="RHH80" s="242"/>
      <c r="RHI80" s="242"/>
      <c r="RHJ80" s="242"/>
      <c r="RHK80" s="242"/>
      <c r="RHL80" s="242"/>
      <c r="RHM80" s="242"/>
      <c r="RHN80" s="242"/>
      <c r="RHO80" s="242"/>
      <c r="RHP80" s="242"/>
      <c r="RHQ80" s="242"/>
      <c r="RHR80" s="242"/>
      <c r="RHS80" s="242"/>
      <c r="RHT80" s="242"/>
      <c r="RHU80" s="242"/>
      <c r="RHV80" s="242"/>
      <c r="RHW80" s="242"/>
      <c r="RHX80" s="242"/>
      <c r="RHY80" s="242"/>
      <c r="RHZ80" s="242"/>
      <c r="RIA80" s="242"/>
      <c r="RIB80" s="242"/>
      <c r="RIC80" s="242"/>
      <c r="RID80" s="242"/>
      <c r="RIE80" s="242"/>
      <c r="RIF80" s="242"/>
      <c r="RIG80" s="242"/>
      <c r="RIH80" s="242"/>
      <c r="RII80" s="242"/>
      <c r="RIJ80" s="242"/>
      <c r="RIK80" s="242"/>
      <c r="RIL80" s="242"/>
      <c r="RIM80" s="242"/>
      <c r="RIN80" s="242"/>
      <c r="RIO80" s="242"/>
      <c r="RIP80" s="242"/>
      <c r="RIQ80" s="242"/>
      <c r="RIR80" s="242"/>
      <c r="RIS80" s="242"/>
      <c r="RIT80" s="242"/>
      <c r="RIU80" s="242"/>
      <c r="RIV80" s="242"/>
      <c r="RIW80" s="242"/>
      <c r="RIX80" s="242"/>
      <c r="RIY80" s="242"/>
      <c r="RIZ80" s="242"/>
      <c r="RJA80" s="242"/>
      <c r="RJB80" s="242"/>
      <c r="RJC80" s="242"/>
      <c r="RJD80" s="242"/>
      <c r="RJE80" s="242"/>
      <c r="RJF80" s="242"/>
      <c r="RJG80" s="242"/>
      <c r="RJH80" s="242"/>
      <c r="RJI80" s="242"/>
      <c r="RJJ80" s="242"/>
      <c r="RJK80" s="242"/>
      <c r="RJL80" s="242"/>
      <c r="RJM80" s="242"/>
      <c r="RJN80" s="242"/>
      <c r="RJO80" s="242"/>
      <c r="RJP80" s="242"/>
      <c r="RJQ80" s="242"/>
      <c r="RJR80" s="242"/>
      <c r="RJS80" s="242"/>
      <c r="RJT80" s="242"/>
      <c r="RJU80" s="242"/>
      <c r="RJV80" s="242"/>
      <c r="RJW80" s="242"/>
      <c r="RJX80" s="242"/>
      <c r="RJY80" s="242"/>
      <c r="RJZ80" s="242"/>
      <c r="RKA80" s="242"/>
      <c r="RKB80" s="242"/>
      <c r="RKC80" s="242"/>
      <c r="RKD80" s="242"/>
      <c r="RKE80" s="242"/>
      <c r="RKF80" s="242"/>
      <c r="RKG80" s="242"/>
      <c r="RKH80" s="242"/>
      <c r="RKI80" s="242"/>
      <c r="RKJ80" s="242"/>
      <c r="RKK80" s="242"/>
      <c r="RKL80" s="242"/>
      <c r="RKM80" s="242"/>
      <c r="RKN80" s="242"/>
      <c r="RKO80" s="242"/>
      <c r="RKP80" s="242"/>
      <c r="RKQ80" s="242"/>
      <c r="RKR80" s="242"/>
      <c r="RKS80" s="242"/>
      <c r="RKT80" s="242"/>
      <c r="RKU80" s="242"/>
      <c r="RKV80" s="242"/>
      <c r="RKW80" s="242"/>
      <c r="RKX80" s="242"/>
      <c r="RKY80" s="242"/>
      <c r="RKZ80" s="242"/>
      <c r="RLA80" s="242"/>
      <c r="RLB80" s="242"/>
      <c r="RLC80" s="242"/>
      <c r="RLD80" s="242"/>
      <c r="RLE80" s="242"/>
      <c r="RLF80" s="242"/>
      <c r="RLG80" s="242"/>
      <c r="RLH80" s="242"/>
      <c r="RLI80" s="242"/>
      <c r="RLJ80" s="242"/>
      <c r="RLK80" s="242"/>
      <c r="RLL80" s="242"/>
      <c r="RLM80" s="242"/>
      <c r="RLN80" s="242"/>
      <c r="RLO80" s="242"/>
      <c r="RLP80" s="242"/>
      <c r="RLQ80" s="242"/>
      <c r="RLR80" s="242"/>
      <c r="RLS80" s="242"/>
      <c r="RLT80" s="242"/>
      <c r="RLU80" s="242"/>
      <c r="RLV80" s="242"/>
      <c r="RLW80" s="242"/>
      <c r="RLX80" s="242"/>
      <c r="RLY80" s="242"/>
      <c r="RLZ80" s="242"/>
      <c r="RMA80" s="242"/>
      <c r="RMB80" s="242"/>
      <c r="RMC80" s="242"/>
      <c r="RMD80" s="242"/>
      <c r="RME80" s="242"/>
      <c r="RMF80" s="242"/>
      <c r="RMG80" s="242"/>
      <c r="RMH80" s="242"/>
      <c r="RMI80" s="242"/>
      <c r="RMJ80" s="242"/>
      <c r="RMK80" s="242"/>
      <c r="RML80" s="242"/>
      <c r="RMM80" s="242"/>
      <c r="RMN80" s="242"/>
      <c r="RMO80" s="242"/>
      <c r="RMP80" s="242"/>
      <c r="RMQ80" s="242"/>
      <c r="RMR80" s="242"/>
      <c r="RMS80" s="242"/>
      <c r="RMT80" s="242"/>
      <c r="RMU80" s="242"/>
      <c r="RMV80" s="242"/>
      <c r="RMW80" s="242"/>
      <c r="RMX80" s="242"/>
      <c r="RMY80" s="242"/>
      <c r="RMZ80" s="242"/>
      <c r="RNA80" s="242"/>
      <c r="RNB80" s="242"/>
      <c r="RNC80" s="242"/>
      <c r="RND80" s="242"/>
      <c r="RNE80" s="242"/>
      <c r="RNF80" s="242"/>
      <c r="RNG80" s="242"/>
      <c r="RNH80" s="242"/>
      <c r="RNI80" s="242"/>
      <c r="RNJ80" s="242"/>
      <c r="RNK80" s="242"/>
      <c r="RNL80" s="242"/>
      <c r="RNM80" s="242"/>
      <c r="RNN80" s="242"/>
      <c r="RNO80" s="242"/>
      <c r="RNP80" s="242"/>
      <c r="RNQ80" s="242"/>
      <c r="RNR80" s="242"/>
      <c r="RNS80" s="242"/>
      <c r="RNT80" s="242"/>
      <c r="RNU80" s="242"/>
      <c r="RNV80" s="242"/>
      <c r="RNW80" s="242"/>
      <c r="RNX80" s="242"/>
      <c r="RNY80" s="242"/>
      <c r="RNZ80" s="242"/>
      <c r="ROA80" s="242"/>
      <c r="ROB80" s="242"/>
      <c r="ROC80" s="242"/>
      <c r="ROD80" s="242"/>
      <c r="ROE80" s="242"/>
      <c r="ROF80" s="242"/>
      <c r="ROG80" s="242"/>
      <c r="ROH80" s="242"/>
      <c r="ROI80" s="242"/>
      <c r="ROJ80" s="242"/>
      <c r="ROK80" s="242"/>
      <c r="ROL80" s="242"/>
      <c r="ROM80" s="242"/>
      <c r="RON80" s="242"/>
      <c r="ROO80" s="242"/>
      <c r="ROP80" s="242"/>
      <c r="ROQ80" s="242"/>
      <c r="ROR80" s="242"/>
      <c r="ROS80" s="242"/>
      <c r="ROT80" s="242"/>
      <c r="ROU80" s="242"/>
      <c r="ROV80" s="242"/>
      <c r="ROW80" s="242"/>
      <c r="ROX80" s="242"/>
      <c r="ROY80" s="242"/>
      <c r="ROZ80" s="242"/>
      <c r="RPA80" s="242"/>
      <c r="RPB80" s="242"/>
      <c r="RPC80" s="242"/>
      <c r="RPD80" s="242"/>
      <c r="RPE80" s="242"/>
      <c r="RPF80" s="242"/>
      <c r="RPG80" s="242"/>
      <c r="RPH80" s="242"/>
      <c r="RPI80" s="242"/>
      <c r="RPJ80" s="242"/>
      <c r="RPK80" s="242"/>
      <c r="RPL80" s="242"/>
      <c r="RPM80" s="242"/>
      <c r="RPN80" s="242"/>
      <c r="RPO80" s="242"/>
      <c r="RPP80" s="242"/>
      <c r="RPQ80" s="242"/>
      <c r="RPR80" s="242"/>
      <c r="RPS80" s="242"/>
      <c r="RPT80" s="242"/>
      <c r="RPU80" s="242"/>
      <c r="RPV80" s="242"/>
      <c r="RPW80" s="242"/>
      <c r="RPX80" s="242"/>
      <c r="RPY80" s="242"/>
      <c r="RPZ80" s="242"/>
      <c r="RQA80" s="242"/>
      <c r="RQB80" s="242"/>
      <c r="RQC80" s="242"/>
      <c r="RQD80" s="242"/>
      <c r="RQE80" s="242"/>
      <c r="RQF80" s="242"/>
      <c r="RQG80" s="242"/>
      <c r="RQH80" s="242"/>
      <c r="RQI80" s="242"/>
      <c r="RQJ80" s="242"/>
      <c r="RQK80" s="242"/>
      <c r="RQL80" s="242"/>
      <c r="RQM80" s="242"/>
      <c r="RQN80" s="242"/>
      <c r="RQO80" s="242"/>
      <c r="RQP80" s="242"/>
      <c r="RQQ80" s="242"/>
      <c r="RQR80" s="242"/>
      <c r="RQS80" s="242"/>
      <c r="RQT80" s="242"/>
      <c r="RQU80" s="242"/>
      <c r="RQV80" s="242"/>
      <c r="RQW80" s="242"/>
      <c r="RQX80" s="242"/>
      <c r="RQY80" s="242"/>
      <c r="RQZ80" s="242"/>
      <c r="RRA80" s="242"/>
      <c r="RRB80" s="242"/>
      <c r="RRC80" s="242"/>
      <c r="RRD80" s="242"/>
      <c r="RRE80" s="242"/>
      <c r="RRF80" s="242"/>
      <c r="RRG80" s="242"/>
      <c r="RRH80" s="242"/>
      <c r="RRI80" s="242"/>
      <c r="RRJ80" s="242"/>
      <c r="RRK80" s="242"/>
      <c r="RRL80" s="242"/>
      <c r="RRM80" s="242"/>
      <c r="RRN80" s="242"/>
      <c r="RRO80" s="242"/>
      <c r="RRP80" s="242"/>
      <c r="RRQ80" s="242"/>
      <c r="RRR80" s="242"/>
      <c r="RRS80" s="242"/>
      <c r="RRT80" s="242"/>
      <c r="RRU80" s="242"/>
      <c r="RRV80" s="242"/>
      <c r="RRW80" s="242"/>
      <c r="RRX80" s="242"/>
      <c r="RRY80" s="242"/>
      <c r="RRZ80" s="242"/>
      <c r="RSA80" s="242"/>
      <c r="RSB80" s="242"/>
      <c r="RSC80" s="242"/>
      <c r="RSD80" s="242"/>
      <c r="RSE80" s="242"/>
      <c r="RSF80" s="242"/>
      <c r="RSG80" s="242"/>
      <c r="RSH80" s="242"/>
      <c r="RSI80" s="242"/>
      <c r="RSJ80" s="242"/>
      <c r="RSK80" s="242"/>
      <c r="RSL80" s="242"/>
      <c r="RSM80" s="242"/>
      <c r="RSN80" s="242"/>
      <c r="RSO80" s="242"/>
      <c r="RSP80" s="242"/>
      <c r="RSQ80" s="242"/>
      <c r="RSR80" s="242"/>
      <c r="RSS80" s="242"/>
      <c r="RST80" s="242"/>
      <c r="RSU80" s="242"/>
      <c r="RSV80" s="242"/>
      <c r="RSW80" s="242"/>
      <c r="RSX80" s="242"/>
      <c r="RSY80" s="242"/>
      <c r="RSZ80" s="242"/>
      <c r="RTA80" s="242"/>
      <c r="RTB80" s="242"/>
      <c r="RTC80" s="242"/>
      <c r="RTD80" s="242"/>
      <c r="RTE80" s="242"/>
      <c r="RTF80" s="242"/>
      <c r="RTG80" s="242"/>
      <c r="RTH80" s="242"/>
      <c r="RTI80" s="242"/>
      <c r="RTJ80" s="242"/>
      <c r="RTK80" s="242"/>
      <c r="RTL80" s="242"/>
      <c r="RTM80" s="242"/>
      <c r="RTN80" s="242"/>
      <c r="RTO80" s="242"/>
      <c r="RTP80" s="242"/>
      <c r="RTQ80" s="242"/>
      <c r="RTR80" s="242"/>
      <c r="RTS80" s="242"/>
      <c r="RTT80" s="242"/>
      <c r="RTU80" s="242"/>
      <c r="RTV80" s="242"/>
      <c r="RTW80" s="242"/>
      <c r="RTX80" s="242"/>
      <c r="RTY80" s="242"/>
      <c r="RTZ80" s="242"/>
      <c r="RUA80" s="242"/>
      <c r="RUB80" s="242"/>
      <c r="RUC80" s="242"/>
      <c r="RUD80" s="242"/>
      <c r="RUE80" s="242"/>
      <c r="RUF80" s="242"/>
      <c r="RUG80" s="242"/>
      <c r="RUH80" s="242"/>
      <c r="RUI80" s="242"/>
      <c r="RUJ80" s="242"/>
      <c r="RUK80" s="242"/>
      <c r="RUL80" s="242"/>
      <c r="RUM80" s="242"/>
      <c r="RUN80" s="242"/>
      <c r="RUO80" s="242"/>
      <c r="RUP80" s="242"/>
      <c r="RUQ80" s="242"/>
      <c r="RUR80" s="242"/>
      <c r="RUS80" s="242"/>
      <c r="RUT80" s="242"/>
      <c r="RUU80" s="242"/>
      <c r="RUV80" s="242"/>
      <c r="RUW80" s="242"/>
      <c r="RUX80" s="242"/>
      <c r="RUY80" s="242"/>
      <c r="RUZ80" s="242"/>
      <c r="RVA80" s="242"/>
      <c r="RVB80" s="242"/>
      <c r="RVC80" s="242"/>
      <c r="RVD80" s="242"/>
      <c r="RVE80" s="242"/>
      <c r="RVF80" s="242"/>
      <c r="RVG80" s="242"/>
      <c r="RVH80" s="242"/>
      <c r="RVI80" s="242"/>
      <c r="RVJ80" s="242"/>
      <c r="RVK80" s="242"/>
      <c r="RVL80" s="242"/>
      <c r="RVM80" s="242"/>
      <c r="RVN80" s="242"/>
      <c r="RVO80" s="242"/>
      <c r="RVP80" s="242"/>
      <c r="RVQ80" s="242"/>
      <c r="RVR80" s="242"/>
      <c r="RVS80" s="242"/>
      <c r="RVT80" s="242"/>
      <c r="RVU80" s="242"/>
      <c r="RVV80" s="242"/>
      <c r="RVW80" s="242"/>
      <c r="RVX80" s="242"/>
      <c r="RVY80" s="242"/>
      <c r="RVZ80" s="242"/>
      <c r="RWA80" s="242"/>
      <c r="RWB80" s="242"/>
      <c r="RWC80" s="242"/>
      <c r="RWD80" s="242"/>
      <c r="RWE80" s="242"/>
      <c r="RWF80" s="242"/>
      <c r="RWG80" s="242"/>
      <c r="RWH80" s="242"/>
      <c r="RWI80" s="242"/>
      <c r="RWJ80" s="242"/>
      <c r="RWK80" s="242"/>
      <c r="RWL80" s="242"/>
      <c r="RWM80" s="242"/>
      <c r="RWN80" s="242"/>
      <c r="RWO80" s="242"/>
      <c r="RWP80" s="242"/>
      <c r="RWQ80" s="242"/>
      <c r="RWR80" s="242"/>
      <c r="RWS80" s="242"/>
      <c r="RWT80" s="242"/>
      <c r="RWU80" s="242"/>
      <c r="RWV80" s="242"/>
      <c r="RWW80" s="242"/>
      <c r="RWX80" s="242"/>
      <c r="RWY80" s="242"/>
      <c r="RWZ80" s="242"/>
      <c r="RXA80" s="242"/>
      <c r="RXB80" s="242"/>
      <c r="RXC80" s="242"/>
      <c r="RXD80" s="242"/>
      <c r="RXE80" s="242"/>
      <c r="RXF80" s="242"/>
      <c r="RXG80" s="242"/>
      <c r="RXH80" s="242"/>
      <c r="RXI80" s="242"/>
      <c r="RXJ80" s="242"/>
      <c r="RXK80" s="242"/>
      <c r="RXL80" s="242"/>
      <c r="RXM80" s="242"/>
      <c r="RXN80" s="242"/>
      <c r="RXO80" s="242"/>
      <c r="RXP80" s="242"/>
      <c r="RXQ80" s="242"/>
      <c r="RXR80" s="242"/>
      <c r="RXS80" s="242"/>
      <c r="RXT80" s="242"/>
      <c r="RXU80" s="242"/>
      <c r="RXV80" s="242"/>
      <c r="RXW80" s="242"/>
      <c r="RXX80" s="242"/>
      <c r="RXY80" s="242"/>
      <c r="RXZ80" s="242"/>
      <c r="RYA80" s="242"/>
      <c r="RYB80" s="242"/>
      <c r="RYC80" s="242"/>
      <c r="RYD80" s="242"/>
      <c r="RYE80" s="242"/>
      <c r="RYF80" s="242"/>
      <c r="RYG80" s="242"/>
      <c r="RYH80" s="242"/>
      <c r="RYI80" s="242"/>
      <c r="RYJ80" s="242"/>
      <c r="RYK80" s="242"/>
      <c r="RYL80" s="242"/>
      <c r="RYM80" s="242"/>
      <c r="RYN80" s="242"/>
      <c r="RYO80" s="242"/>
      <c r="RYP80" s="242"/>
      <c r="RYQ80" s="242"/>
      <c r="RYR80" s="242"/>
      <c r="RYS80" s="242"/>
      <c r="RYT80" s="242"/>
      <c r="RYU80" s="242"/>
      <c r="RYV80" s="242"/>
      <c r="RYW80" s="242"/>
      <c r="RYX80" s="242"/>
      <c r="RYY80" s="242"/>
      <c r="RYZ80" s="242"/>
      <c r="RZA80" s="242"/>
      <c r="RZB80" s="242"/>
      <c r="RZC80" s="242"/>
      <c r="RZD80" s="242"/>
      <c r="RZE80" s="242"/>
      <c r="RZF80" s="242"/>
      <c r="RZG80" s="242"/>
      <c r="RZH80" s="242"/>
      <c r="RZI80" s="242"/>
      <c r="RZJ80" s="242"/>
      <c r="RZK80" s="242"/>
      <c r="RZL80" s="242"/>
      <c r="RZM80" s="242"/>
      <c r="RZN80" s="242"/>
      <c r="RZO80" s="242"/>
      <c r="RZP80" s="242"/>
      <c r="RZQ80" s="242"/>
      <c r="RZR80" s="242"/>
      <c r="RZS80" s="242"/>
      <c r="RZT80" s="242"/>
      <c r="RZU80" s="242"/>
      <c r="RZV80" s="242"/>
      <c r="RZW80" s="242"/>
      <c r="RZX80" s="242"/>
      <c r="RZY80" s="242"/>
      <c r="RZZ80" s="242"/>
      <c r="SAA80" s="242"/>
      <c r="SAB80" s="242"/>
      <c r="SAC80" s="242"/>
      <c r="SAD80" s="242"/>
      <c r="SAE80" s="242"/>
      <c r="SAF80" s="242"/>
      <c r="SAG80" s="242"/>
      <c r="SAH80" s="242"/>
      <c r="SAI80" s="242"/>
      <c r="SAJ80" s="242"/>
      <c r="SAK80" s="242"/>
      <c r="SAL80" s="242"/>
      <c r="SAM80" s="242"/>
      <c r="SAN80" s="242"/>
      <c r="SAO80" s="242"/>
      <c r="SAP80" s="242"/>
      <c r="SAQ80" s="242"/>
      <c r="SAR80" s="242"/>
      <c r="SAS80" s="242"/>
      <c r="SAT80" s="242"/>
      <c r="SAU80" s="242"/>
      <c r="SAV80" s="242"/>
      <c r="SAW80" s="242"/>
      <c r="SAX80" s="242"/>
      <c r="SAY80" s="242"/>
      <c r="SAZ80" s="242"/>
      <c r="SBA80" s="242"/>
      <c r="SBB80" s="242"/>
      <c r="SBC80" s="242"/>
      <c r="SBD80" s="242"/>
      <c r="SBE80" s="242"/>
      <c r="SBF80" s="242"/>
      <c r="SBG80" s="242"/>
      <c r="SBH80" s="242"/>
      <c r="SBI80" s="242"/>
      <c r="SBJ80" s="242"/>
      <c r="SBK80" s="242"/>
      <c r="SBL80" s="242"/>
      <c r="SBM80" s="242"/>
      <c r="SBN80" s="242"/>
      <c r="SBO80" s="242"/>
      <c r="SBP80" s="242"/>
      <c r="SBQ80" s="242"/>
      <c r="SBR80" s="242"/>
      <c r="SBS80" s="242"/>
      <c r="SBT80" s="242"/>
      <c r="SBU80" s="242"/>
      <c r="SBV80" s="242"/>
      <c r="SBW80" s="242"/>
      <c r="SBX80" s="242"/>
      <c r="SBY80" s="242"/>
      <c r="SBZ80" s="242"/>
      <c r="SCA80" s="242"/>
      <c r="SCB80" s="242"/>
      <c r="SCC80" s="242"/>
      <c r="SCD80" s="242"/>
      <c r="SCE80" s="242"/>
      <c r="SCF80" s="242"/>
      <c r="SCG80" s="242"/>
      <c r="SCH80" s="242"/>
      <c r="SCI80" s="242"/>
      <c r="SCJ80" s="242"/>
      <c r="SCK80" s="242"/>
      <c r="SCL80" s="242"/>
      <c r="SCM80" s="242"/>
      <c r="SCN80" s="242"/>
      <c r="SCO80" s="242"/>
      <c r="SCP80" s="242"/>
      <c r="SCQ80" s="242"/>
      <c r="SCR80" s="242"/>
      <c r="SCS80" s="242"/>
      <c r="SCT80" s="242"/>
      <c r="SCU80" s="242"/>
      <c r="SCV80" s="242"/>
      <c r="SCW80" s="242"/>
      <c r="SCX80" s="242"/>
      <c r="SCY80" s="242"/>
      <c r="SCZ80" s="242"/>
      <c r="SDA80" s="242"/>
      <c r="SDB80" s="242"/>
      <c r="SDC80" s="242"/>
      <c r="SDD80" s="242"/>
      <c r="SDE80" s="242"/>
      <c r="SDF80" s="242"/>
      <c r="SDG80" s="242"/>
      <c r="SDH80" s="242"/>
      <c r="SDI80" s="242"/>
      <c r="SDJ80" s="242"/>
      <c r="SDK80" s="242"/>
      <c r="SDL80" s="242"/>
      <c r="SDM80" s="242"/>
      <c r="SDN80" s="242"/>
      <c r="SDO80" s="242"/>
      <c r="SDP80" s="242"/>
      <c r="SDQ80" s="242"/>
      <c r="SDR80" s="242"/>
      <c r="SDS80" s="242"/>
      <c r="SDT80" s="242"/>
      <c r="SDU80" s="242"/>
      <c r="SDV80" s="242"/>
      <c r="SDW80" s="242"/>
      <c r="SDX80" s="242"/>
      <c r="SDY80" s="242"/>
      <c r="SDZ80" s="242"/>
      <c r="SEA80" s="242"/>
      <c r="SEB80" s="242"/>
      <c r="SEC80" s="242"/>
      <c r="SED80" s="242"/>
      <c r="SEE80" s="242"/>
      <c r="SEF80" s="242"/>
      <c r="SEG80" s="242"/>
      <c r="SEH80" s="242"/>
      <c r="SEI80" s="242"/>
      <c r="SEJ80" s="242"/>
      <c r="SEK80" s="242"/>
      <c r="SEL80" s="242"/>
      <c r="SEM80" s="242"/>
      <c r="SEN80" s="242"/>
      <c r="SEO80" s="242"/>
      <c r="SEP80" s="242"/>
      <c r="SEQ80" s="242"/>
      <c r="SER80" s="242"/>
      <c r="SES80" s="242"/>
      <c r="SET80" s="242"/>
      <c r="SEU80" s="242"/>
      <c r="SEV80" s="242"/>
      <c r="SEW80" s="242"/>
      <c r="SEX80" s="242"/>
      <c r="SEY80" s="242"/>
      <c r="SEZ80" s="242"/>
      <c r="SFA80" s="242"/>
      <c r="SFB80" s="242"/>
      <c r="SFC80" s="242"/>
      <c r="SFD80" s="242"/>
      <c r="SFE80" s="242"/>
      <c r="SFF80" s="242"/>
      <c r="SFG80" s="242"/>
      <c r="SFH80" s="242"/>
      <c r="SFI80" s="242"/>
      <c r="SFJ80" s="242"/>
      <c r="SFK80" s="242"/>
      <c r="SFL80" s="242"/>
      <c r="SFM80" s="242"/>
      <c r="SFN80" s="242"/>
      <c r="SFO80" s="242"/>
      <c r="SFP80" s="242"/>
      <c r="SFQ80" s="242"/>
      <c r="SFR80" s="242"/>
      <c r="SFS80" s="242"/>
      <c r="SFT80" s="242"/>
      <c r="SFU80" s="242"/>
      <c r="SFV80" s="242"/>
      <c r="SFW80" s="242"/>
      <c r="SFX80" s="242"/>
      <c r="SFY80" s="242"/>
      <c r="SFZ80" s="242"/>
      <c r="SGA80" s="242"/>
      <c r="SGB80" s="242"/>
      <c r="SGC80" s="242"/>
      <c r="SGD80" s="242"/>
      <c r="SGE80" s="242"/>
      <c r="SGF80" s="242"/>
      <c r="SGG80" s="242"/>
      <c r="SGH80" s="242"/>
      <c r="SGI80" s="242"/>
      <c r="SGJ80" s="242"/>
      <c r="SGK80" s="242"/>
      <c r="SGL80" s="242"/>
      <c r="SGM80" s="242"/>
      <c r="SGN80" s="242"/>
      <c r="SGO80" s="242"/>
      <c r="SGP80" s="242"/>
      <c r="SGQ80" s="242"/>
      <c r="SGR80" s="242"/>
      <c r="SGS80" s="242"/>
      <c r="SGT80" s="242"/>
      <c r="SGU80" s="242"/>
      <c r="SGV80" s="242"/>
      <c r="SGW80" s="242"/>
      <c r="SGX80" s="242"/>
      <c r="SGY80" s="242"/>
      <c r="SGZ80" s="242"/>
      <c r="SHA80" s="242"/>
      <c r="SHB80" s="242"/>
      <c r="SHC80" s="242"/>
      <c r="SHD80" s="242"/>
      <c r="SHE80" s="242"/>
      <c r="SHF80" s="242"/>
      <c r="SHG80" s="242"/>
      <c r="SHH80" s="242"/>
      <c r="SHI80" s="242"/>
      <c r="SHJ80" s="242"/>
      <c r="SHK80" s="242"/>
      <c r="SHL80" s="242"/>
      <c r="SHM80" s="242"/>
      <c r="SHN80" s="242"/>
      <c r="SHO80" s="242"/>
      <c r="SHP80" s="242"/>
      <c r="SHQ80" s="242"/>
      <c r="SHR80" s="242"/>
      <c r="SHS80" s="242"/>
      <c r="SHT80" s="242"/>
      <c r="SHU80" s="242"/>
      <c r="SHV80" s="242"/>
      <c r="SHW80" s="242"/>
      <c r="SHX80" s="242"/>
      <c r="SHY80" s="242"/>
      <c r="SHZ80" s="242"/>
      <c r="SIA80" s="242"/>
      <c r="SIB80" s="242"/>
      <c r="SIC80" s="242"/>
      <c r="SID80" s="242"/>
      <c r="SIE80" s="242"/>
      <c r="SIF80" s="242"/>
      <c r="SIG80" s="242"/>
      <c r="SIH80" s="242"/>
      <c r="SII80" s="242"/>
      <c r="SIJ80" s="242"/>
      <c r="SIK80" s="242"/>
      <c r="SIL80" s="242"/>
      <c r="SIM80" s="242"/>
      <c r="SIN80" s="242"/>
      <c r="SIO80" s="242"/>
      <c r="SIP80" s="242"/>
      <c r="SIQ80" s="242"/>
      <c r="SIR80" s="242"/>
      <c r="SIS80" s="242"/>
      <c r="SIT80" s="242"/>
      <c r="SIU80" s="242"/>
      <c r="SIV80" s="242"/>
      <c r="SIW80" s="242"/>
      <c r="SIX80" s="242"/>
      <c r="SIY80" s="242"/>
      <c r="SIZ80" s="242"/>
      <c r="SJA80" s="242"/>
      <c r="SJB80" s="242"/>
      <c r="SJC80" s="242"/>
      <c r="SJD80" s="242"/>
      <c r="SJE80" s="242"/>
      <c r="SJF80" s="242"/>
      <c r="SJG80" s="242"/>
      <c r="SJH80" s="242"/>
      <c r="SJI80" s="242"/>
      <c r="SJJ80" s="242"/>
      <c r="SJK80" s="242"/>
      <c r="SJL80" s="242"/>
      <c r="SJM80" s="242"/>
      <c r="SJN80" s="242"/>
      <c r="SJO80" s="242"/>
      <c r="SJP80" s="242"/>
      <c r="SJQ80" s="242"/>
      <c r="SJR80" s="242"/>
      <c r="SJS80" s="242"/>
      <c r="SJT80" s="242"/>
      <c r="SJU80" s="242"/>
      <c r="SJV80" s="242"/>
      <c r="SJW80" s="242"/>
      <c r="SJX80" s="242"/>
      <c r="SJY80" s="242"/>
      <c r="SJZ80" s="242"/>
      <c r="SKA80" s="242"/>
      <c r="SKB80" s="242"/>
      <c r="SKC80" s="242"/>
      <c r="SKD80" s="242"/>
      <c r="SKE80" s="242"/>
      <c r="SKF80" s="242"/>
      <c r="SKG80" s="242"/>
      <c r="SKH80" s="242"/>
      <c r="SKI80" s="242"/>
      <c r="SKJ80" s="242"/>
      <c r="SKK80" s="242"/>
      <c r="SKL80" s="242"/>
      <c r="SKM80" s="242"/>
      <c r="SKN80" s="242"/>
      <c r="SKO80" s="242"/>
      <c r="SKP80" s="242"/>
      <c r="SKQ80" s="242"/>
      <c r="SKR80" s="242"/>
      <c r="SKS80" s="242"/>
      <c r="SKT80" s="242"/>
      <c r="SKU80" s="242"/>
      <c r="SKV80" s="242"/>
      <c r="SKW80" s="242"/>
      <c r="SKX80" s="242"/>
      <c r="SKY80" s="242"/>
      <c r="SKZ80" s="242"/>
      <c r="SLA80" s="242"/>
      <c r="SLB80" s="242"/>
      <c r="SLC80" s="242"/>
      <c r="SLD80" s="242"/>
      <c r="SLE80" s="242"/>
      <c r="SLF80" s="242"/>
      <c r="SLG80" s="242"/>
      <c r="SLH80" s="242"/>
      <c r="SLI80" s="242"/>
      <c r="SLJ80" s="242"/>
      <c r="SLK80" s="242"/>
      <c r="SLL80" s="242"/>
      <c r="SLM80" s="242"/>
      <c r="SLN80" s="242"/>
      <c r="SLO80" s="242"/>
      <c r="SLP80" s="242"/>
      <c r="SLQ80" s="242"/>
      <c r="SLR80" s="242"/>
      <c r="SLS80" s="242"/>
      <c r="SLT80" s="242"/>
      <c r="SLU80" s="242"/>
      <c r="SLV80" s="242"/>
      <c r="SLW80" s="242"/>
      <c r="SLX80" s="242"/>
      <c r="SLY80" s="242"/>
      <c r="SLZ80" s="242"/>
      <c r="SMA80" s="242"/>
      <c r="SMB80" s="242"/>
      <c r="SMC80" s="242"/>
      <c r="SMD80" s="242"/>
      <c r="SME80" s="242"/>
      <c r="SMF80" s="242"/>
      <c r="SMG80" s="242"/>
      <c r="SMH80" s="242"/>
      <c r="SMI80" s="242"/>
      <c r="SMJ80" s="242"/>
      <c r="SMK80" s="242"/>
      <c r="SML80" s="242"/>
      <c r="SMM80" s="242"/>
      <c r="SMN80" s="242"/>
      <c r="SMO80" s="242"/>
      <c r="SMP80" s="242"/>
      <c r="SMQ80" s="242"/>
      <c r="SMR80" s="242"/>
      <c r="SMS80" s="242"/>
      <c r="SMT80" s="242"/>
      <c r="SMU80" s="242"/>
      <c r="SMV80" s="242"/>
      <c r="SMW80" s="242"/>
      <c r="SMX80" s="242"/>
      <c r="SMY80" s="242"/>
      <c r="SMZ80" s="242"/>
      <c r="SNA80" s="242"/>
      <c r="SNB80" s="242"/>
      <c r="SNC80" s="242"/>
      <c r="SND80" s="242"/>
      <c r="SNE80" s="242"/>
      <c r="SNF80" s="242"/>
      <c r="SNG80" s="242"/>
      <c r="SNH80" s="242"/>
      <c r="SNI80" s="242"/>
      <c r="SNJ80" s="242"/>
      <c r="SNK80" s="242"/>
      <c r="SNL80" s="242"/>
      <c r="SNM80" s="242"/>
      <c r="SNN80" s="242"/>
      <c r="SNO80" s="242"/>
      <c r="SNP80" s="242"/>
      <c r="SNQ80" s="242"/>
      <c r="SNR80" s="242"/>
      <c r="SNS80" s="242"/>
      <c r="SNT80" s="242"/>
      <c r="SNU80" s="242"/>
      <c r="SNV80" s="242"/>
      <c r="SNW80" s="242"/>
      <c r="SNX80" s="242"/>
      <c r="SNY80" s="242"/>
      <c r="SNZ80" s="242"/>
      <c r="SOA80" s="242"/>
      <c r="SOB80" s="242"/>
      <c r="SOC80" s="242"/>
      <c r="SOD80" s="242"/>
      <c r="SOE80" s="242"/>
      <c r="SOF80" s="242"/>
      <c r="SOG80" s="242"/>
      <c r="SOH80" s="242"/>
      <c r="SOI80" s="242"/>
      <c r="SOJ80" s="242"/>
      <c r="SOK80" s="242"/>
      <c r="SOL80" s="242"/>
      <c r="SOM80" s="242"/>
      <c r="SON80" s="242"/>
      <c r="SOO80" s="242"/>
      <c r="SOP80" s="242"/>
      <c r="SOQ80" s="242"/>
      <c r="SOR80" s="242"/>
      <c r="SOS80" s="242"/>
      <c r="SOT80" s="242"/>
      <c r="SOU80" s="242"/>
      <c r="SOV80" s="242"/>
      <c r="SOW80" s="242"/>
      <c r="SOX80" s="242"/>
      <c r="SOY80" s="242"/>
      <c r="SOZ80" s="242"/>
      <c r="SPA80" s="242"/>
      <c r="SPB80" s="242"/>
      <c r="SPC80" s="242"/>
      <c r="SPD80" s="242"/>
      <c r="SPE80" s="242"/>
      <c r="SPF80" s="242"/>
      <c r="SPG80" s="242"/>
      <c r="SPH80" s="242"/>
      <c r="SPI80" s="242"/>
      <c r="SPJ80" s="242"/>
      <c r="SPK80" s="242"/>
      <c r="SPL80" s="242"/>
      <c r="SPM80" s="242"/>
      <c r="SPN80" s="242"/>
      <c r="SPO80" s="242"/>
      <c r="SPP80" s="242"/>
      <c r="SPQ80" s="242"/>
      <c r="SPR80" s="242"/>
      <c r="SPS80" s="242"/>
      <c r="SPT80" s="242"/>
      <c r="SPU80" s="242"/>
      <c r="SPV80" s="242"/>
      <c r="SPW80" s="242"/>
      <c r="SPX80" s="242"/>
      <c r="SPY80" s="242"/>
      <c r="SPZ80" s="242"/>
      <c r="SQA80" s="242"/>
      <c r="SQB80" s="242"/>
      <c r="SQC80" s="242"/>
      <c r="SQD80" s="242"/>
      <c r="SQE80" s="242"/>
      <c r="SQF80" s="242"/>
      <c r="SQG80" s="242"/>
      <c r="SQH80" s="242"/>
      <c r="SQI80" s="242"/>
      <c r="SQJ80" s="242"/>
      <c r="SQK80" s="242"/>
      <c r="SQL80" s="242"/>
      <c r="SQM80" s="242"/>
      <c r="SQN80" s="242"/>
      <c r="SQO80" s="242"/>
      <c r="SQP80" s="242"/>
      <c r="SQQ80" s="242"/>
      <c r="SQR80" s="242"/>
      <c r="SQS80" s="242"/>
      <c r="SQT80" s="242"/>
      <c r="SQU80" s="242"/>
      <c r="SQV80" s="242"/>
      <c r="SQW80" s="242"/>
      <c r="SQX80" s="242"/>
      <c r="SQY80" s="242"/>
      <c r="SQZ80" s="242"/>
      <c r="SRA80" s="242"/>
      <c r="SRB80" s="242"/>
      <c r="SRC80" s="242"/>
      <c r="SRD80" s="242"/>
      <c r="SRE80" s="242"/>
      <c r="SRF80" s="242"/>
      <c r="SRG80" s="242"/>
      <c r="SRH80" s="242"/>
      <c r="SRI80" s="242"/>
      <c r="SRJ80" s="242"/>
      <c r="SRK80" s="242"/>
      <c r="SRL80" s="242"/>
      <c r="SRM80" s="242"/>
      <c r="SRN80" s="242"/>
      <c r="SRO80" s="242"/>
      <c r="SRP80" s="242"/>
      <c r="SRQ80" s="242"/>
      <c r="SRR80" s="242"/>
      <c r="SRS80" s="242"/>
      <c r="SRT80" s="242"/>
      <c r="SRU80" s="242"/>
      <c r="SRV80" s="242"/>
      <c r="SRW80" s="242"/>
      <c r="SRX80" s="242"/>
      <c r="SRY80" s="242"/>
      <c r="SRZ80" s="242"/>
      <c r="SSA80" s="242"/>
      <c r="SSB80" s="242"/>
      <c r="SSC80" s="242"/>
      <c r="SSD80" s="242"/>
      <c r="SSE80" s="242"/>
      <c r="SSF80" s="242"/>
      <c r="SSG80" s="242"/>
      <c r="SSH80" s="242"/>
      <c r="SSI80" s="242"/>
      <c r="SSJ80" s="242"/>
      <c r="SSK80" s="242"/>
      <c r="SSL80" s="242"/>
      <c r="SSM80" s="242"/>
      <c r="SSN80" s="242"/>
      <c r="SSO80" s="242"/>
      <c r="SSP80" s="242"/>
      <c r="SSQ80" s="242"/>
      <c r="SSR80" s="242"/>
      <c r="SSS80" s="242"/>
      <c r="SST80" s="242"/>
      <c r="SSU80" s="242"/>
      <c r="SSV80" s="242"/>
      <c r="SSW80" s="242"/>
      <c r="SSX80" s="242"/>
      <c r="SSY80" s="242"/>
      <c r="SSZ80" s="242"/>
      <c r="STA80" s="242"/>
      <c r="STB80" s="242"/>
      <c r="STC80" s="242"/>
      <c r="STD80" s="242"/>
      <c r="STE80" s="242"/>
      <c r="STF80" s="242"/>
      <c r="STG80" s="242"/>
      <c r="STH80" s="242"/>
      <c r="STI80" s="242"/>
      <c r="STJ80" s="242"/>
      <c r="STK80" s="242"/>
      <c r="STL80" s="242"/>
      <c r="STM80" s="242"/>
      <c r="STN80" s="242"/>
      <c r="STO80" s="242"/>
      <c r="STP80" s="242"/>
      <c r="STQ80" s="242"/>
      <c r="STR80" s="242"/>
      <c r="STS80" s="242"/>
      <c r="STT80" s="242"/>
      <c r="STU80" s="242"/>
      <c r="STV80" s="242"/>
      <c r="STW80" s="242"/>
      <c r="STX80" s="242"/>
      <c r="STY80" s="242"/>
      <c r="STZ80" s="242"/>
      <c r="SUA80" s="242"/>
      <c r="SUB80" s="242"/>
      <c r="SUC80" s="242"/>
      <c r="SUD80" s="242"/>
      <c r="SUE80" s="242"/>
      <c r="SUF80" s="242"/>
      <c r="SUG80" s="242"/>
      <c r="SUH80" s="242"/>
      <c r="SUI80" s="242"/>
      <c r="SUJ80" s="242"/>
      <c r="SUK80" s="242"/>
      <c r="SUL80" s="242"/>
      <c r="SUM80" s="242"/>
      <c r="SUN80" s="242"/>
      <c r="SUO80" s="242"/>
      <c r="SUP80" s="242"/>
      <c r="SUQ80" s="242"/>
      <c r="SUR80" s="242"/>
      <c r="SUS80" s="242"/>
      <c r="SUT80" s="242"/>
      <c r="SUU80" s="242"/>
      <c r="SUV80" s="242"/>
      <c r="SUW80" s="242"/>
      <c r="SUX80" s="242"/>
      <c r="SUY80" s="242"/>
      <c r="SUZ80" s="242"/>
      <c r="SVA80" s="242"/>
      <c r="SVB80" s="242"/>
      <c r="SVC80" s="242"/>
      <c r="SVD80" s="242"/>
      <c r="SVE80" s="242"/>
      <c r="SVF80" s="242"/>
      <c r="SVG80" s="242"/>
      <c r="SVH80" s="242"/>
      <c r="SVI80" s="242"/>
      <c r="SVJ80" s="242"/>
      <c r="SVK80" s="242"/>
      <c r="SVL80" s="242"/>
      <c r="SVM80" s="242"/>
      <c r="SVN80" s="242"/>
      <c r="SVO80" s="242"/>
      <c r="SVP80" s="242"/>
      <c r="SVQ80" s="242"/>
      <c r="SVR80" s="242"/>
      <c r="SVS80" s="242"/>
      <c r="SVT80" s="242"/>
      <c r="SVU80" s="242"/>
      <c r="SVV80" s="242"/>
      <c r="SVW80" s="242"/>
      <c r="SVX80" s="242"/>
      <c r="SVY80" s="242"/>
      <c r="SVZ80" s="242"/>
      <c r="SWA80" s="242"/>
      <c r="SWB80" s="242"/>
      <c r="SWC80" s="242"/>
      <c r="SWD80" s="242"/>
      <c r="SWE80" s="242"/>
      <c r="SWF80" s="242"/>
      <c r="SWG80" s="242"/>
      <c r="SWH80" s="242"/>
      <c r="SWI80" s="242"/>
      <c r="SWJ80" s="242"/>
      <c r="SWK80" s="242"/>
      <c r="SWL80" s="242"/>
      <c r="SWM80" s="242"/>
      <c r="SWN80" s="242"/>
      <c r="SWO80" s="242"/>
      <c r="SWP80" s="242"/>
      <c r="SWQ80" s="242"/>
      <c r="SWR80" s="242"/>
      <c r="SWS80" s="242"/>
      <c r="SWT80" s="242"/>
      <c r="SWU80" s="242"/>
      <c r="SWV80" s="242"/>
      <c r="SWW80" s="242"/>
      <c r="SWX80" s="242"/>
      <c r="SWY80" s="242"/>
      <c r="SWZ80" s="242"/>
      <c r="SXA80" s="242"/>
      <c r="SXB80" s="242"/>
      <c r="SXC80" s="242"/>
      <c r="SXD80" s="242"/>
      <c r="SXE80" s="242"/>
      <c r="SXF80" s="242"/>
      <c r="SXG80" s="242"/>
      <c r="SXH80" s="242"/>
      <c r="SXI80" s="242"/>
      <c r="SXJ80" s="242"/>
      <c r="SXK80" s="242"/>
      <c r="SXL80" s="242"/>
      <c r="SXM80" s="242"/>
      <c r="SXN80" s="242"/>
      <c r="SXO80" s="242"/>
      <c r="SXP80" s="242"/>
      <c r="SXQ80" s="242"/>
      <c r="SXR80" s="242"/>
      <c r="SXS80" s="242"/>
      <c r="SXT80" s="242"/>
      <c r="SXU80" s="242"/>
      <c r="SXV80" s="242"/>
      <c r="SXW80" s="242"/>
      <c r="SXX80" s="242"/>
      <c r="SXY80" s="242"/>
      <c r="SXZ80" s="242"/>
      <c r="SYA80" s="242"/>
      <c r="SYB80" s="242"/>
      <c r="SYC80" s="242"/>
      <c r="SYD80" s="242"/>
      <c r="SYE80" s="242"/>
      <c r="SYF80" s="242"/>
      <c r="SYG80" s="242"/>
      <c r="SYH80" s="242"/>
      <c r="SYI80" s="242"/>
      <c r="SYJ80" s="242"/>
      <c r="SYK80" s="242"/>
      <c r="SYL80" s="242"/>
      <c r="SYM80" s="242"/>
      <c r="SYN80" s="242"/>
      <c r="SYO80" s="242"/>
      <c r="SYP80" s="242"/>
      <c r="SYQ80" s="242"/>
      <c r="SYR80" s="242"/>
      <c r="SYS80" s="242"/>
      <c r="SYT80" s="242"/>
      <c r="SYU80" s="242"/>
      <c r="SYV80" s="242"/>
      <c r="SYW80" s="242"/>
      <c r="SYX80" s="242"/>
      <c r="SYY80" s="242"/>
      <c r="SYZ80" s="242"/>
      <c r="SZA80" s="242"/>
      <c r="SZB80" s="242"/>
      <c r="SZC80" s="242"/>
      <c r="SZD80" s="242"/>
      <c r="SZE80" s="242"/>
      <c r="SZF80" s="242"/>
      <c r="SZG80" s="242"/>
      <c r="SZH80" s="242"/>
      <c r="SZI80" s="242"/>
      <c r="SZJ80" s="242"/>
      <c r="SZK80" s="242"/>
      <c r="SZL80" s="242"/>
      <c r="SZM80" s="242"/>
      <c r="SZN80" s="242"/>
      <c r="SZO80" s="242"/>
      <c r="SZP80" s="242"/>
      <c r="SZQ80" s="242"/>
      <c r="SZR80" s="242"/>
      <c r="SZS80" s="242"/>
      <c r="SZT80" s="242"/>
      <c r="SZU80" s="242"/>
      <c r="SZV80" s="242"/>
      <c r="SZW80" s="242"/>
      <c r="SZX80" s="242"/>
      <c r="SZY80" s="242"/>
      <c r="SZZ80" s="242"/>
      <c r="TAA80" s="242"/>
      <c r="TAB80" s="242"/>
      <c r="TAC80" s="242"/>
      <c r="TAD80" s="242"/>
      <c r="TAE80" s="242"/>
      <c r="TAF80" s="242"/>
      <c r="TAG80" s="242"/>
      <c r="TAH80" s="242"/>
      <c r="TAI80" s="242"/>
      <c r="TAJ80" s="242"/>
      <c r="TAK80" s="242"/>
      <c r="TAL80" s="242"/>
      <c r="TAM80" s="242"/>
      <c r="TAN80" s="242"/>
      <c r="TAO80" s="242"/>
      <c r="TAP80" s="242"/>
      <c r="TAQ80" s="242"/>
      <c r="TAR80" s="242"/>
      <c r="TAS80" s="242"/>
      <c r="TAT80" s="242"/>
      <c r="TAU80" s="242"/>
      <c r="TAV80" s="242"/>
      <c r="TAW80" s="242"/>
      <c r="TAX80" s="242"/>
      <c r="TAY80" s="242"/>
      <c r="TAZ80" s="242"/>
      <c r="TBA80" s="242"/>
      <c r="TBB80" s="242"/>
      <c r="TBC80" s="242"/>
      <c r="TBD80" s="242"/>
      <c r="TBE80" s="242"/>
      <c r="TBF80" s="242"/>
      <c r="TBG80" s="242"/>
      <c r="TBH80" s="242"/>
      <c r="TBI80" s="242"/>
      <c r="TBJ80" s="242"/>
      <c r="TBK80" s="242"/>
      <c r="TBL80" s="242"/>
      <c r="TBM80" s="242"/>
      <c r="TBN80" s="242"/>
      <c r="TBO80" s="242"/>
      <c r="TBP80" s="242"/>
      <c r="TBQ80" s="242"/>
      <c r="TBR80" s="242"/>
      <c r="TBS80" s="242"/>
      <c r="TBT80" s="242"/>
      <c r="TBU80" s="242"/>
      <c r="TBV80" s="242"/>
      <c r="TBW80" s="242"/>
      <c r="TBX80" s="242"/>
      <c r="TBY80" s="242"/>
      <c r="TBZ80" s="242"/>
      <c r="TCA80" s="242"/>
      <c r="TCB80" s="242"/>
      <c r="TCC80" s="242"/>
      <c r="TCD80" s="242"/>
      <c r="TCE80" s="242"/>
      <c r="TCF80" s="242"/>
      <c r="TCG80" s="242"/>
      <c r="TCH80" s="242"/>
      <c r="TCI80" s="242"/>
      <c r="TCJ80" s="242"/>
      <c r="TCK80" s="242"/>
      <c r="TCL80" s="242"/>
      <c r="TCM80" s="242"/>
      <c r="TCN80" s="242"/>
      <c r="TCO80" s="242"/>
      <c r="TCP80" s="242"/>
      <c r="TCQ80" s="242"/>
      <c r="TCR80" s="242"/>
      <c r="TCS80" s="242"/>
      <c r="TCT80" s="242"/>
      <c r="TCU80" s="242"/>
      <c r="TCV80" s="242"/>
      <c r="TCW80" s="242"/>
      <c r="TCX80" s="242"/>
      <c r="TCY80" s="242"/>
      <c r="TCZ80" s="242"/>
      <c r="TDA80" s="242"/>
      <c r="TDB80" s="242"/>
      <c r="TDC80" s="242"/>
      <c r="TDD80" s="242"/>
      <c r="TDE80" s="242"/>
      <c r="TDF80" s="242"/>
      <c r="TDG80" s="242"/>
      <c r="TDH80" s="242"/>
      <c r="TDI80" s="242"/>
      <c r="TDJ80" s="242"/>
      <c r="TDK80" s="242"/>
      <c r="TDL80" s="242"/>
      <c r="TDM80" s="242"/>
      <c r="TDN80" s="242"/>
      <c r="TDO80" s="242"/>
      <c r="TDP80" s="242"/>
      <c r="TDQ80" s="242"/>
      <c r="TDR80" s="242"/>
      <c r="TDS80" s="242"/>
      <c r="TDT80" s="242"/>
      <c r="TDU80" s="242"/>
      <c r="TDV80" s="242"/>
      <c r="TDW80" s="242"/>
      <c r="TDX80" s="242"/>
      <c r="TDY80" s="242"/>
      <c r="TDZ80" s="242"/>
      <c r="TEA80" s="242"/>
      <c r="TEB80" s="242"/>
      <c r="TEC80" s="242"/>
      <c r="TED80" s="242"/>
      <c r="TEE80" s="242"/>
      <c r="TEF80" s="242"/>
      <c r="TEG80" s="242"/>
      <c r="TEH80" s="242"/>
      <c r="TEI80" s="242"/>
      <c r="TEJ80" s="242"/>
      <c r="TEK80" s="242"/>
      <c r="TEL80" s="242"/>
      <c r="TEM80" s="242"/>
      <c r="TEN80" s="242"/>
      <c r="TEO80" s="242"/>
      <c r="TEP80" s="242"/>
      <c r="TEQ80" s="242"/>
      <c r="TER80" s="242"/>
      <c r="TES80" s="242"/>
      <c r="TET80" s="242"/>
      <c r="TEU80" s="242"/>
      <c r="TEV80" s="242"/>
      <c r="TEW80" s="242"/>
      <c r="TEX80" s="242"/>
      <c r="TEY80" s="242"/>
      <c r="TEZ80" s="242"/>
      <c r="TFA80" s="242"/>
      <c r="TFB80" s="242"/>
      <c r="TFC80" s="242"/>
      <c r="TFD80" s="242"/>
      <c r="TFE80" s="242"/>
      <c r="TFF80" s="242"/>
      <c r="TFG80" s="242"/>
      <c r="TFH80" s="242"/>
      <c r="TFI80" s="242"/>
      <c r="TFJ80" s="242"/>
      <c r="TFK80" s="242"/>
      <c r="TFL80" s="242"/>
      <c r="TFM80" s="242"/>
      <c r="TFN80" s="242"/>
      <c r="TFO80" s="242"/>
      <c r="TFP80" s="242"/>
      <c r="TFQ80" s="242"/>
      <c r="TFR80" s="242"/>
      <c r="TFS80" s="242"/>
      <c r="TFT80" s="242"/>
      <c r="TFU80" s="242"/>
      <c r="TFV80" s="242"/>
      <c r="TFW80" s="242"/>
      <c r="TFX80" s="242"/>
      <c r="TFY80" s="242"/>
      <c r="TFZ80" s="242"/>
      <c r="TGA80" s="242"/>
      <c r="TGB80" s="242"/>
      <c r="TGC80" s="242"/>
      <c r="TGD80" s="242"/>
      <c r="TGE80" s="242"/>
      <c r="TGF80" s="242"/>
      <c r="TGG80" s="242"/>
      <c r="TGH80" s="242"/>
      <c r="TGI80" s="242"/>
      <c r="TGJ80" s="242"/>
      <c r="TGK80" s="242"/>
      <c r="TGL80" s="242"/>
      <c r="TGM80" s="242"/>
      <c r="TGN80" s="242"/>
      <c r="TGO80" s="242"/>
      <c r="TGP80" s="242"/>
      <c r="TGQ80" s="242"/>
      <c r="TGR80" s="242"/>
      <c r="TGS80" s="242"/>
      <c r="TGT80" s="242"/>
      <c r="TGU80" s="242"/>
      <c r="TGV80" s="242"/>
      <c r="TGW80" s="242"/>
      <c r="TGX80" s="242"/>
      <c r="TGY80" s="242"/>
      <c r="TGZ80" s="242"/>
      <c r="THA80" s="242"/>
      <c r="THB80" s="242"/>
      <c r="THC80" s="242"/>
      <c r="THD80" s="242"/>
      <c r="THE80" s="242"/>
      <c r="THF80" s="242"/>
      <c r="THG80" s="242"/>
      <c r="THH80" s="242"/>
      <c r="THI80" s="242"/>
      <c r="THJ80" s="242"/>
      <c r="THK80" s="242"/>
      <c r="THL80" s="242"/>
      <c r="THM80" s="242"/>
      <c r="THN80" s="242"/>
      <c r="THO80" s="242"/>
      <c r="THP80" s="242"/>
      <c r="THQ80" s="242"/>
      <c r="THR80" s="242"/>
      <c r="THS80" s="242"/>
      <c r="THT80" s="242"/>
      <c r="THU80" s="242"/>
      <c r="THV80" s="242"/>
      <c r="THW80" s="242"/>
      <c r="THX80" s="242"/>
      <c r="THY80" s="242"/>
      <c r="THZ80" s="242"/>
      <c r="TIA80" s="242"/>
      <c r="TIB80" s="242"/>
      <c r="TIC80" s="242"/>
      <c r="TID80" s="242"/>
      <c r="TIE80" s="242"/>
      <c r="TIF80" s="242"/>
      <c r="TIG80" s="242"/>
      <c r="TIH80" s="242"/>
      <c r="TII80" s="242"/>
      <c r="TIJ80" s="242"/>
      <c r="TIK80" s="242"/>
      <c r="TIL80" s="242"/>
      <c r="TIM80" s="242"/>
      <c r="TIN80" s="242"/>
      <c r="TIO80" s="242"/>
      <c r="TIP80" s="242"/>
      <c r="TIQ80" s="242"/>
      <c r="TIR80" s="242"/>
      <c r="TIS80" s="242"/>
      <c r="TIT80" s="242"/>
      <c r="TIU80" s="242"/>
      <c r="TIV80" s="242"/>
      <c r="TIW80" s="242"/>
      <c r="TIX80" s="242"/>
      <c r="TIY80" s="242"/>
      <c r="TIZ80" s="242"/>
      <c r="TJA80" s="242"/>
      <c r="TJB80" s="242"/>
      <c r="TJC80" s="242"/>
      <c r="TJD80" s="242"/>
      <c r="TJE80" s="242"/>
      <c r="TJF80" s="242"/>
      <c r="TJG80" s="242"/>
      <c r="TJH80" s="242"/>
      <c r="TJI80" s="242"/>
      <c r="TJJ80" s="242"/>
      <c r="TJK80" s="242"/>
      <c r="TJL80" s="242"/>
      <c r="TJM80" s="242"/>
      <c r="TJN80" s="242"/>
      <c r="TJO80" s="242"/>
      <c r="TJP80" s="242"/>
      <c r="TJQ80" s="242"/>
      <c r="TJR80" s="242"/>
      <c r="TJS80" s="242"/>
      <c r="TJT80" s="242"/>
      <c r="TJU80" s="242"/>
      <c r="TJV80" s="242"/>
      <c r="TJW80" s="242"/>
      <c r="TJX80" s="242"/>
      <c r="TJY80" s="242"/>
      <c r="TJZ80" s="242"/>
      <c r="TKA80" s="242"/>
      <c r="TKB80" s="242"/>
      <c r="TKC80" s="242"/>
      <c r="TKD80" s="242"/>
      <c r="TKE80" s="242"/>
      <c r="TKF80" s="242"/>
      <c r="TKG80" s="242"/>
      <c r="TKH80" s="242"/>
      <c r="TKI80" s="242"/>
      <c r="TKJ80" s="242"/>
      <c r="TKK80" s="242"/>
      <c r="TKL80" s="242"/>
      <c r="TKM80" s="242"/>
      <c r="TKN80" s="242"/>
      <c r="TKO80" s="242"/>
      <c r="TKP80" s="242"/>
      <c r="TKQ80" s="242"/>
      <c r="TKR80" s="242"/>
      <c r="TKS80" s="242"/>
      <c r="TKT80" s="242"/>
      <c r="TKU80" s="242"/>
      <c r="TKV80" s="242"/>
      <c r="TKW80" s="242"/>
      <c r="TKX80" s="242"/>
      <c r="TKY80" s="242"/>
      <c r="TKZ80" s="242"/>
      <c r="TLA80" s="242"/>
      <c r="TLB80" s="242"/>
      <c r="TLC80" s="242"/>
      <c r="TLD80" s="242"/>
      <c r="TLE80" s="242"/>
      <c r="TLF80" s="242"/>
      <c r="TLG80" s="242"/>
      <c r="TLH80" s="242"/>
      <c r="TLI80" s="242"/>
      <c r="TLJ80" s="242"/>
      <c r="TLK80" s="242"/>
      <c r="TLL80" s="242"/>
      <c r="TLM80" s="242"/>
      <c r="TLN80" s="242"/>
      <c r="TLO80" s="242"/>
      <c r="TLP80" s="242"/>
      <c r="TLQ80" s="242"/>
      <c r="TLR80" s="242"/>
      <c r="TLS80" s="242"/>
      <c r="TLT80" s="242"/>
      <c r="TLU80" s="242"/>
      <c r="TLV80" s="242"/>
      <c r="TLW80" s="242"/>
      <c r="TLX80" s="242"/>
      <c r="TLY80" s="242"/>
      <c r="TLZ80" s="242"/>
      <c r="TMA80" s="242"/>
      <c r="TMB80" s="242"/>
      <c r="TMC80" s="242"/>
      <c r="TMD80" s="242"/>
      <c r="TME80" s="242"/>
      <c r="TMF80" s="242"/>
      <c r="TMG80" s="242"/>
      <c r="TMH80" s="242"/>
      <c r="TMI80" s="242"/>
      <c r="TMJ80" s="242"/>
      <c r="TMK80" s="242"/>
      <c r="TML80" s="242"/>
      <c r="TMM80" s="242"/>
      <c r="TMN80" s="242"/>
      <c r="TMO80" s="242"/>
      <c r="TMP80" s="242"/>
      <c r="TMQ80" s="242"/>
      <c r="TMR80" s="242"/>
      <c r="TMS80" s="242"/>
      <c r="TMT80" s="242"/>
      <c r="TMU80" s="242"/>
      <c r="TMV80" s="242"/>
      <c r="TMW80" s="242"/>
      <c r="TMX80" s="242"/>
      <c r="TMY80" s="242"/>
      <c r="TMZ80" s="242"/>
      <c r="TNA80" s="242"/>
      <c r="TNB80" s="242"/>
      <c r="TNC80" s="242"/>
      <c r="TND80" s="242"/>
      <c r="TNE80" s="242"/>
      <c r="TNF80" s="242"/>
      <c r="TNG80" s="242"/>
      <c r="TNH80" s="242"/>
      <c r="TNI80" s="242"/>
      <c r="TNJ80" s="242"/>
      <c r="TNK80" s="242"/>
      <c r="TNL80" s="242"/>
      <c r="TNM80" s="242"/>
      <c r="TNN80" s="242"/>
      <c r="TNO80" s="242"/>
      <c r="TNP80" s="242"/>
      <c r="TNQ80" s="242"/>
      <c r="TNR80" s="242"/>
      <c r="TNS80" s="242"/>
      <c r="TNT80" s="242"/>
      <c r="TNU80" s="242"/>
      <c r="TNV80" s="242"/>
      <c r="TNW80" s="242"/>
      <c r="TNX80" s="242"/>
      <c r="TNY80" s="242"/>
      <c r="TNZ80" s="242"/>
      <c r="TOA80" s="242"/>
      <c r="TOB80" s="242"/>
      <c r="TOC80" s="242"/>
      <c r="TOD80" s="242"/>
      <c r="TOE80" s="242"/>
      <c r="TOF80" s="242"/>
      <c r="TOG80" s="242"/>
      <c r="TOH80" s="242"/>
      <c r="TOI80" s="242"/>
      <c r="TOJ80" s="242"/>
      <c r="TOK80" s="242"/>
      <c r="TOL80" s="242"/>
      <c r="TOM80" s="242"/>
      <c r="TON80" s="242"/>
      <c r="TOO80" s="242"/>
      <c r="TOP80" s="242"/>
      <c r="TOQ80" s="242"/>
      <c r="TOR80" s="242"/>
      <c r="TOS80" s="242"/>
      <c r="TOT80" s="242"/>
      <c r="TOU80" s="242"/>
      <c r="TOV80" s="242"/>
      <c r="TOW80" s="242"/>
      <c r="TOX80" s="242"/>
      <c r="TOY80" s="242"/>
      <c r="TOZ80" s="242"/>
      <c r="TPA80" s="242"/>
      <c r="TPB80" s="242"/>
      <c r="TPC80" s="242"/>
      <c r="TPD80" s="242"/>
      <c r="TPE80" s="242"/>
      <c r="TPF80" s="242"/>
      <c r="TPG80" s="242"/>
      <c r="TPH80" s="242"/>
      <c r="TPI80" s="242"/>
      <c r="TPJ80" s="242"/>
      <c r="TPK80" s="242"/>
      <c r="TPL80" s="242"/>
      <c r="TPM80" s="242"/>
      <c r="TPN80" s="242"/>
      <c r="TPO80" s="242"/>
      <c r="TPP80" s="242"/>
      <c r="TPQ80" s="242"/>
      <c r="TPR80" s="242"/>
      <c r="TPS80" s="242"/>
      <c r="TPT80" s="242"/>
      <c r="TPU80" s="242"/>
      <c r="TPV80" s="242"/>
      <c r="TPW80" s="242"/>
      <c r="TPX80" s="242"/>
      <c r="TPY80" s="242"/>
      <c r="TPZ80" s="242"/>
      <c r="TQA80" s="242"/>
      <c r="TQB80" s="242"/>
      <c r="TQC80" s="242"/>
      <c r="TQD80" s="242"/>
      <c r="TQE80" s="242"/>
      <c r="TQF80" s="242"/>
      <c r="TQG80" s="242"/>
      <c r="TQH80" s="242"/>
      <c r="TQI80" s="242"/>
      <c r="TQJ80" s="242"/>
      <c r="TQK80" s="242"/>
      <c r="TQL80" s="242"/>
      <c r="TQM80" s="242"/>
      <c r="TQN80" s="242"/>
      <c r="TQO80" s="242"/>
      <c r="TQP80" s="242"/>
      <c r="TQQ80" s="242"/>
      <c r="TQR80" s="242"/>
      <c r="TQS80" s="242"/>
      <c r="TQT80" s="242"/>
      <c r="TQU80" s="242"/>
      <c r="TQV80" s="242"/>
      <c r="TQW80" s="242"/>
      <c r="TQX80" s="242"/>
      <c r="TQY80" s="242"/>
      <c r="TQZ80" s="242"/>
      <c r="TRA80" s="242"/>
      <c r="TRB80" s="242"/>
      <c r="TRC80" s="242"/>
      <c r="TRD80" s="242"/>
      <c r="TRE80" s="242"/>
      <c r="TRF80" s="242"/>
      <c r="TRG80" s="242"/>
      <c r="TRH80" s="242"/>
      <c r="TRI80" s="242"/>
      <c r="TRJ80" s="242"/>
      <c r="TRK80" s="242"/>
      <c r="TRL80" s="242"/>
      <c r="TRM80" s="242"/>
      <c r="TRN80" s="242"/>
      <c r="TRO80" s="242"/>
      <c r="TRP80" s="242"/>
      <c r="TRQ80" s="242"/>
      <c r="TRR80" s="242"/>
      <c r="TRS80" s="242"/>
      <c r="TRT80" s="242"/>
      <c r="TRU80" s="242"/>
      <c r="TRV80" s="242"/>
      <c r="TRW80" s="242"/>
      <c r="TRX80" s="242"/>
      <c r="TRY80" s="242"/>
      <c r="TRZ80" s="242"/>
      <c r="TSA80" s="242"/>
      <c r="TSB80" s="242"/>
      <c r="TSC80" s="242"/>
      <c r="TSD80" s="242"/>
      <c r="TSE80" s="242"/>
      <c r="TSF80" s="242"/>
      <c r="TSG80" s="242"/>
      <c r="TSH80" s="242"/>
      <c r="TSI80" s="242"/>
      <c r="TSJ80" s="242"/>
      <c r="TSK80" s="242"/>
      <c r="TSL80" s="242"/>
      <c r="TSM80" s="242"/>
      <c r="TSN80" s="242"/>
      <c r="TSO80" s="242"/>
      <c r="TSP80" s="242"/>
      <c r="TSQ80" s="242"/>
      <c r="TSR80" s="242"/>
      <c r="TSS80" s="242"/>
      <c r="TST80" s="242"/>
      <c r="TSU80" s="242"/>
      <c r="TSV80" s="242"/>
      <c r="TSW80" s="242"/>
      <c r="TSX80" s="242"/>
      <c r="TSY80" s="242"/>
      <c r="TSZ80" s="242"/>
      <c r="TTA80" s="242"/>
      <c r="TTB80" s="242"/>
      <c r="TTC80" s="242"/>
      <c r="TTD80" s="242"/>
      <c r="TTE80" s="242"/>
      <c r="TTF80" s="242"/>
      <c r="TTG80" s="242"/>
      <c r="TTH80" s="242"/>
      <c r="TTI80" s="242"/>
      <c r="TTJ80" s="242"/>
      <c r="TTK80" s="242"/>
      <c r="TTL80" s="242"/>
      <c r="TTM80" s="242"/>
      <c r="TTN80" s="242"/>
      <c r="TTO80" s="242"/>
      <c r="TTP80" s="242"/>
      <c r="TTQ80" s="242"/>
      <c r="TTR80" s="242"/>
      <c r="TTS80" s="242"/>
      <c r="TTT80" s="242"/>
      <c r="TTU80" s="242"/>
      <c r="TTV80" s="242"/>
      <c r="TTW80" s="242"/>
      <c r="TTX80" s="242"/>
      <c r="TTY80" s="242"/>
      <c r="TTZ80" s="242"/>
      <c r="TUA80" s="242"/>
      <c r="TUB80" s="242"/>
      <c r="TUC80" s="242"/>
      <c r="TUD80" s="242"/>
      <c r="TUE80" s="242"/>
      <c r="TUF80" s="242"/>
      <c r="TUG80" s="242"/>
      <c r="TUH80" s="242"/>
      <c r="TUI80" s="242"/>
      <c r="TUJ80" s="242"/>
      <c r="TUK80" s="242"/>
      <c r="TUL80" s="242"/>
      <c r="TUM80" s="242"/>
      <c r="TUN80" s="242"/>
      <c r="TUO80" s="242"/>
      <c r="TUP80" s="242"/>
      <c r="TUQ80" s="242"/>
      <c r="TUR80" s="242"/>
      <c r="TUS80" s="242"/>
      <c r="TUT80" s="242"/>
      <c r="TUU80" s="242"/>
      <c r="TUV80" s="242"/>
      <c r="TUW80" s="242"/>
      <c r="TUX80" s="242"/>
      <c r="TUY80" s="242"/>
      <c r="TUZ80" s="242"/>
      <c r="TVA80" s="242"/>
      <c r="TVB80" s="242"/>
      <c r="TVC80" s="242"/>
      <c r="TVD80" s="242"/>
      <c r="TVE80" s="242"/>
      <c r="TVF80" s="242"/>
      <c r="TVG80" s="242"/>
      <c r="TVH80" s="242"/>
      <c r="TVI80" s="242"/>
      <c r="TVJ80" s="242"/>
      <c r="TVK80" s="242"/>
      <c r="TVL80" s="242"/>
      <c r="TVM80" s="242"/>
      <c r="TVN80" s="242"/>
      <c r="TVO80" s="242"/>
      <c r="TVP80" s="242"/>
      <c r="TVQ80" s="242"/>
      <c r="TVR80" s="242"/>
      <c r="TVS80" s="242"/>
      <c r="TVT80" s="242"/>
      <c r="TVU80" s="242"/>
      <c r="TVV80" s="242"/>
      <c r="TVW80" s="242"/>
      <c r="TVX80" s="242"/>
      <c r="TVY80" s="242"/>
      <c r="TVZ80" s="242"/>
      <c r="TWA80" s="242"/>
      <c r="TWB80" s="242"/>
      <c r="TWC80" s="242"/>
      <c r="TWD80" s="242"/>
      <c r="TWE80" s="242"/>
      <c r="TWF80" s="242"/>
      <c r="TWG80" s="242"/>
      <c r="TWH80" s="242"/>
      <c r="TWI80" s="242"/>
      <c r="TWJ80" s="242"/>
      <c r="TWK80" s="242"/>
      <c r="TWL80" s="242"/>
      <c r="TWM80" s="242"/>
      <c r="TWN80" s="242"/>
      <c r="TWO80" s="242"/>
      <c r="TWP80" s="242"/>
      <c r="TWQ80" s="242"/>
      <c r="TWR80" s="242"/>
      <c r="TWS80" s="242"/>
      <c r="TWT80" s="242"/>
      <c r="TWU80" s="242"/>
      <c r="TWV80" s="242"/>
      <c r="TWW80" s="242"/>
      <c r="TWX80" s="242"/>
      <c r="TWY80" s="242"/>
      <c r="TWZ80" s="242"/>
      <c r="TXA80" s="242"/>
      <c r="TXB80" s="242"/>
      <c r="TXC80" s="242"/>
      <c r="TXD80" s="242"/>
      <c r="TXE80" s="242"/>
      <c r="TXF80" s="242"/>
      <c r="TXG80" s="242"/>
      <c r="TXH80" s="242"/>
      <c r="TXI80" s="242"/>
      <c r="TXJ80" s="242"/>
      <c r="TXK80" s="242"/>
      <c r="TXL80" s="242"/>
      <c r="TXM80" s="242"/>
      <c r="TXN80" s="242"/>
      <c r="TXO80" s="242"/>
      <c r="TXP80" s="242"/>
      <c r="TXQ80" s="242"/>
      <c r="TXR80" s="242"/>
      <c r="TXS80" s="242"/>
      <c r="TXT80" s="242"/>
      <c r="TXU80" s="242"/>
      <c r="TXV80" s="242"/>
      <c r="TXW80" s="242"/>
      <c r="TXX80" s="242"/>
      <c r="TXY80" s="242"/>
      <c r="TXZ80" s="242"/>
      <c r="TYA80" s="242"/>
      <c r="TYB80" s="242"/>
      <c r="TYC80" s="242"/>
      <c r="TYD80" s="242"/>
      <c r="TYE80" s="242"/>
      <c r="TYF80" s="242"/>
      <c r="TYG80" s="242"/>
      <c r="TYH80" s="242"/>
      <c r="TYI80" s="242"/>
      <c r="TYJ80" s="242"/>
      <c r="TYK80" s="242"/>
      <c r="TYL80" s="242"/>
      <c r="TYM80" s="242"/>
      <c r="TYN80" s="242"/>
      <c r="TYO80" s="242"/>
      <c r="TYP80" s="242"/>
      <c r="TYQ80" s="242"/>
      <c r="TYR80" s="242"/>
      <c r="TYS80" s="242"/>
      <c r="TYT80" s="242"/>
      <c r="TYU80" s="242"/>
      <c r="TYV80" s="242"/>
      <c r="TYW80" s="242"/>
      <c r="TYX80" s="242"/>
      <c r="TYY80" s="242"/>
      <c r="TYZ80" s="242"/>
      <c r="TZA80" s="242"/>
      <c r="TZB80" s="242"/>
      <c r="TZC80" s="242"/>
      <c r="TZD80" s="242"/>
      <c r="TZE80" s="242"/>
      <c r="TZF80" s="242"/>
      <c r="TZG80" s="242"/>
      <c r="TZH80" s="242"/>
      <c r="TZI80" s="242"/>
      <c r="TZJ80" s="242"/>
      <c r="TZK80" s="242"/>
      <c r="TZL80" s="242"/>
      <c r="TZM80" s="242"/>
      <c r="TZN80" s="242"/>
      <c r="TZO80" s="242"/>
      <c r="TZP80" s="242"/>
      <c r="TZQ80" s="242"/>
      <c r="TZR80" s="242"/>
      <c r="TZS80" s="242"/>
      <c r="TZT80" s="242"/>
      <c r="TZU80" s="242"/>
      <c r="TZV80" s="242"/>
      <c r="TZW80" s="242"/>
      <c r="TZX80" s="242"/>
      <c r="TZY80" s="242"/>
      <c r="TZZ80" s="242"/>
      <c r="UAA80" s="242"/>
      <c r="UAB80" s="242"/>
      <c r="UAC80" s="242"/>
      <c r="UAD80" s="242"/>
      <c r="UAE80" s="242"/>
      <c r="UAF80" s="242"/>
      <c r="UAG80" s="242"/>
      <c r="UAH80" s="242"/>
      <c r="UAI80" s="242"/>
      <c r="UAJ80" s="242"/>
      <c r="UAK80" s="242"/>
      <c r="UAL80" s="242"/>
      <c r="UAM80" s="242"/>
      <c r="UAN80" s="242"/>
      <c r="UAO80" s="242"/>
      <c r="UAP80" s="242"/>
      <c r="UAQ80" s="242"/>
      <c r="UAR80" s="242"/>
      <c r="UAS80" s="242"/>
      <c r="UAT80" s="242"/>
      <c r="UAU80" s="242"/>
      <c r="UAV80" s="242"/>
      <c r="UAW80" s="242"/>
      <c r="UAX80" s="242"/>
      <c r="UAY80" s="242"/>
      <c r="UAZ80" s="242"/>
      <c r="UBA80" s="242"/>
      <c r="UBB80" s="242"/>
      <c r="UBC80" s="242"/>
      <c r="UBD80" s="242"/>
      <c r="UBE80" s="242"/>
      <c r="UBF80" s="242"/>
      <c r="UBG80" s="242"/>
      <c r="UBH80" s="242"/>
      <c r="UBI80" s="242"/>
      <c r="UBJ80" s="242"/>
      <c r="UBK80" s="242"/>
      <c r="UBL80" s="242"/>
      <c r="UBM80" s="242"/>
      <c r="UBN80" s="242"/>
      <c r="UBO80" s="242"/>
      <c r="UBP80" s="242"/>
      <c r="UBQ80" s="242"/>
      <c r="UBR80" s="242"/>
      <c r="UBS80" s="242"/>
      <c r="UBT80" s="242"/>
      <c r="UBU80" s="242"/>
      <c r="UBV80" s="242"/>
      <c r="UBW80" s="242"/>
      <c r="UBX80" s="242"/>
      <c r="UBY80" s="242"/>
      <c r="UBZ80" s="242"/>
      <c r="UCA80" s="242"/>
      <c r="UCB80" s="242"/>
      <c r="UCC80" s="242"/>
      <c r="UCD80" s="242"/>
      <c r="UCE80" s="242"/>
      <c r="UCF80" s="242"/>
      <c r="UCG80" s="242"/>
      <c r="UCH80" s="242"/>
      <c r="UCI80" s="242"/>
      <c r="UCJ80" s="242"/>
      <c r="UCK80" s="242"/>
      <c r="UCL80" s="242"/>
      <c r="UCM80" s="242"/>
      <c r="UCN80" s="242"/>
      <c r="UCO80" s="242"/>
      <c r="UCP80" s="242"/>
      <c r="UCQ80" s="242"/>
      <c r="UCR80" s="242"/>
      <c r="UCS80" s="242"/>
      <c r="UCT80" s="242"/>
      <c r="UCU80" s="242"/>
      <c r="UCV80" s="242"/>
      <c r="UCW80" s="242"/>
      <c r="UCX80" s="242"/>
      <c r="UCY80" s="242"/>
      <c r="UCZ80" s="242"/>
      <c r="UDA80" s="242"/>
      <c r="UDB80" s="242"/>
      <c r="UDC80" s="242"/>
      <c r="UDD80" s="242"/>
      <c r="UDE80" s="242"/>
      <c r="UDF80" s="242"/>
      <c r="UDG80" s="242"/>
      <c r="UDH80" s="242"/>
      <c r="UDI80" s="242"/>
      <c r="UDJ80" s="242"/>
      <c r="UDK80" s="242"/>
      <c r="UDL80" s="242"/>
      <c r="UDM80" s="242"/>
      <c r="UDN80" s="242"/>
      <c r="UDO80" s="242"/>
      <c r="UDP80" s="242"/>
      <c r="UDQ80" s="242"/>
      <c r="UDR80" s="242"/>
      <c r="UDS80" s="242"/>
      <c r="UDT80" s="242"/>
      <c r="UDU80" s="242"/>
      <c r="UDV80" s="242"/>
      <c r="UDW80" s="242"/>
      <c r="UDX80" s="242"/>
      <c r="UDY80" s="242"/>
      <c r="UDZ80" s="242"/>
      <c r="UEA80" s="242"/>
      <c r="UEB80" s="242"/>
      <c r="UEC80" s="242"/>
      <c r="UED80" s="242"/>
      <c r="UEE80" s="242"/>
      <c r="UEF80" s="242"/>
      <c r="UEG80" s="242"/>
      <c r="UEH80" s="242"/>
      <c r="UEI80" s="242"/>
      <c r="UEJ80" s="242"/>
      <c r="UEK80" s="242"/>
      <c r="UEL80" s="242"/>
      <c r="UEM80" s="242"/>
      <c r="UEN80" s="242"/>
      <c r="UEO80" s="242"/>
      <c r="UEP80" s="242"/>
      <c r="UEQ80" s="242"/>
      <c r="UER80" s="242"/>
      <c r="UES80" s="242"/>
      <c r="UET80" s="242"/>
      <c r="UEU80" s="242"/>
      <c r="UEV80" s="242"/>
      <c r="UEW80" s="242"/>
      <c r="UEX80" s="242"/>
      <c r="UEY80" s="242"/>
      <c r="UEZ80" s="242"/>
      <c r="UFA80" s="242"/>
      <c r="UFB80" s="242"/>
      <c r="UFC80" s="242"/>
      <c r="UFD80" s="242"/>
      <c r="UFE80" s="242"/>
      <c r="UFF80" s="242"/>
      <c r="UFG80" s="242"/>
      <c r="UFH80" s="242"/>
      <c r="UFI80" s="242"/>
      <c r="UFJ80" s="242"/>
      <c r="UFK80" s="242"/>
      <c r="UFL80" s="242"/>
      <c r="UFM80" s="242"/>
      <c r="UFN80" s="242"/>
      <c r="UFO80" s="242"/>
      <c r="UFP80" s="242"/>
      <c r="UFQ80" s="242"/>
      <c r="UFR80" s="242"/>
      <c r="UFS80" s="242"/>
      <c r="UFT80" s="242"/>
      <c r="UFU80" s="242"/>
      <c r="UFV80" s="242"/>
      <c r="UFW80" s="242"/>
      <c r="UFX80" s="242"/>
      <c r="UFY80" s="242"/>
      <c r="UFZ80" s="242"/>
      <c r="UGA80" s="242"/>
      <c r="UGB80" s="242"/>
      <c r="UGC80" s="242"/>
      <c r="UGD80" s="242"/>
      <c r="UGE80" s="242"/>
      <c r="UGF80" s="242"/>
      <c r="UGG80" s="242"/>
      <c r="UGH80" s="242"/>
      <c r="UGI80" s="242"/>
      <c r="UGJ80" s="242"/>
      <c r="UGK80" s="242"/>
      <c r="UGL80" s="242"/>
      <c r="UGM80" s="242"/>
      <c r="UGN80" s="242"/>
      <c r="UGO80" s="242"/>
      <c r="UGP80" s="242"/>
      <c r="UGQ80" s="242"/>
      <c r="UGR80" s="242"/>
      <c r="UGS80" s="242"/>
      <c r="UGT80" s="242"/>
      <c r="UGU80" s="242"/>
      <c r="UGV80" s="242"/>
      <c r="UGW80" s="242"/>
      <c r="UGX80" s="242"/>
      <c r="UGY80" s="242"/>
      <c r="UGZ80" s="242"/>
      <c r="UHA80" s="242"/>
      <c r="UHB80" s="242"/>
      <c r="UHC80" s="242"/>
      <c r="UHD80" s="242"/>
      <c r="UHE80" s="242"/>
      <c r="UHF80" s="242"/>
      <c r="UHG80" s="242"/>
      <c r="UHH80" s="242"/>
      <c r="UHI80" s="242"/>
      <c r="UHJ80" s="242"/>
      <c r="UHK80" s="242"/>
      <c r="UHL80" s="242"/>
      <c r="UHM80" s="242"/>
      <c r="UHN80" s="242"/>
      <c r="UHO80" s="242"/>
      <c r="UHP80" s="242"/>
      <c r="UHQ80" s="242"/>
      <c r="UHR80" s="242"/>
      <c r="UHS80" s="242"/>
      <c r="UHT80" s="242"/>
      <c r="UHU80" s="242"/>
      <c r="UHV80" s="242"/>
      <c r="UHW80" s="242"/>
      <c r="UHX80" s="242"/>
      <c r="UHY80" s="242"/>
      <c r="UHZ80" s="242"/>
      <c r="UIA80" s="242"/>
      <c r="UIB80" s="242"/>
      <c r="UIC80" s="242"/>
      <c r="UID80" s="242"/>
      <c r="UIE80" s="242"/>
      <c r="UIF80" s="242"/>
      <c r="UIG80" s="242"/>
      <c r="UIH80" s="242"/>
      <c r="UII80" s="242"/>
      <c r="UIJ80" s="242"/>
      <c r="UIK80" s="242"/>
      <c r="UIL80" s="242"/>
      <c r="UIM80" s="242"/>
      <c r="UIN80" s="242"/>
      <c r="UIO80" s="242"/>
      <c r="UIP80" s="242"/>
      <c r="UIQ80" s="242"/>
      <c r="UIR80" s="242"/>
      <c r="UIS80" s="242"/>
      <c r="UIT80" s="242"/>
      <c r="UIU80" s="242"/>
      <c r="UIV80" s="242"/>
      <c r="UIW80" s="242"/>
      <c r="UIX80" s="242"/>
      <c r="UIY80" s="242"/>
      <c r="UIZ80" s="242"/>
      <c r="UJA80" s="242"/>
      <c r="UJB80" s="242"/>
      <c r="UJC80" s="242"/>
      <c r="UJD80" s="242"/>
      <c r="UJE80" s="242"/>
      <c r="UJF80" s="242"/>
      <c r="UJG80" s="242"/>
      <c r="UJH80" s="242"/>
      <c r="UJI80" s="242"/>
      <c r="UJJ80" s="242"/>
      <c r="UJK80" s="242"/>
      <c r="UJL80" s="242"/>
      <c r="UJM80" s="242"/>
      <c r="UJN80" s="242"/>
      <c r="UJO80" s="242"/>
      <c r="UJP80" s="242"/>
      <c r="UJQ80" s="242"/>
      <c r="UJR80" s="242"/>
      <c r="UJS80" s="242"/>
      <c r="UJT80" s="242"/>
      <c r="UJU80" s="242"/>
      <c r="UJV80" s="242"/>
      <c r="UJW80" s="242"/>
      <c r="UJX80" s="242"/>
      <c r="UJY80" s="242"/>
      <c r="UJZ80" s="242"/>
      <c r="UKA80" s="242"/>
      <c r="UKB80" s="242"/>
      <c r="UKC80" s="242"/>
      <c r="UKD80" s="242"/>
      <c r="UKE80" s="242"/>
      <c r="UKF80" s="242"/>
      <c r="UKG80" s="242"/>
      <c r="UKH80" s="242"/>
      <c r="UKI80" s="242"/>
      <c r="UKJ80" s="242"/>
      <c r="UKK80" s="242"/>
      <c r="UKL80" s="242"/>
      <c r="UKM80" s="242"/>
      <c r="UKN80" s="242"/>
      <c r="UKO80" s="242"/>
      <c r="UKP80" s="242"/>
      <c r="UKQ80" s="242"/>
      <c r="UKR80" s="242"/>
      <c r="UKS80" s="242"/>
      <c r="UKT80" s="242"/>
      <c r="UKU80" s="242"/>
      <c r="UKV80" s="242"/>
      <c r="UKW80" s="242"/>
      <c r="UKX80" s="242"/>
      <c r="UKY80" s="242"/>
      <c r="UKZ80" s="242"/>
      <c r="ULA80" s="242"/>
      <c r="ULB80" s="242"/>
      <c r="ULC80" s="242"/>
      <c r="ULD80" s="242"/>
      <c r="ULE80" s="242"/>
      <c r="ULF80" s="242"/>
      <c r="ULG80" s="242"/>
      <c r="ULH80" s="242"/>
      <c r="ULI80" s="242"/>
      <c r="ULJ80" s="242"/>
      <c r="ULK80" s="242"/>
      <c r="ULL80" s="242"/>
      <c r="ULM80" s="242"/>
      <c r="ULN80" s="242"/>
      <c r="ULO80" s="242"/>
      <c r="ULP80" s="242"/>
      <c r="ULQ80" s="242"/>
      <c r="ULR80" s="242"/>
      <c r="ULS80" s="242"/>
      <c r="ULT80" s="242"/>
      <c r="ULU80" s="242"/>
      <c r="ULV80" s="242"/>
      <c r="ULW80" s="242"/>
      <c r="ULX80" s="242"/>
      <c r="ULY80" s="242"/>
      <c r="ULZ80" s="242"/>
      <c r="UMA80" s="242"/>
      <c r="UMB80" s="242"/>
      <c r="UMC80" s="242"/>
      <c r="UMD80" s="242"/>
      <c r="UME80" s="242"/>
      <c r="UMF80" s="242"/>
      <c r="UMG80" s="242"/>
      <c r="UMH80" s="242"/>
      <c r="UMI80" s="242"/>
      <c r="UMJ80" s="242"/>
      <c r="UMK80" s="242"/>
      <c r="UML80" s="242"/>
      <c r="UMM80" s="242"/>
      <c r="UMN80" s="242"/>
      <c r="UMO80" s="242"/>
      <c r="UMP80" s="242"/>
      <c r="UMQ80" s="242"/>
      <c r="UMR80" s="242"/>
      <c r="UMS80" s="242"/>
      <c r="UMT80" s="242"/>
      <c r="UMU80" s="242"/>
      <c r="UMV80" s="242"/>
      <c r="UMW80" s="242"/>
      <c r="UMX80" s="242"/>
      <c r="UMY80" s="242"/>
      <c r="UMZ80" s="242"/>
      <c r="UNA80" s="242"/>
      <c r="UNB80" s="242"/>
      <c r="UNC80" s="242"/>
      <c r="UND80" s="242"/>
      <c r="UNE80" s="242"/>
      <c r="UNF80" s="242"/>
      <c r="UNG80" s="242"/>
      <c r="UNH80" s="242"/>
      <c r="UNI80" s="242"/>
      <c r="UNJ80" s="242"/>
      <c r="UNK80" s="242"/>
      <c r="UNL80" s="242"/>
      <c r="UNM80" s="242"/>
      <c r="UNN80" s="242"/>
      <c r="UNO80" s="242"/>
      <c r="UNP80" s="242"/>
      <c r="UNQ80" s="242"/>
      <c r="UNR80" s="242"/>
      <c r="UNS80" s="242"/>
      <c r="UNT80" s="242"/>
      <c r="UNU80" s="242"/>
      <c r="UNV80" s="242"/>
      <c r="UNW80" s="242"/>
      <c r="UNX80" s="242"/>
      <c r="UNY80" s="242"/>
      <c r="UNZ80" s="242"/>
      <c r="UOA80" s="242"/>
      <c r="UOB80" s="242"/>
      <c r="UOC80" s="242"/>
      <c r="UOD80" s="242"/>
      <c r="UOE80" s="242"/>
      <c r="UOF80" s="242"/>
      <c r="UOG80" s="242"/>
      <c r="UOH80" s="242"/>
      <c r="UOI80" s="242"/>
      <c r="UOJ80" s="242"/>
      <c r="UOK80" s="242"/>
      <c r="UOL80" s="242"/>
      <c r="UOM80" s="242"/>
      <c r="UON80" s="242"/>
      <c r="UOO80" s="242"/>
      <c r="UOP80" s="242"/>
      <c r="UOQ80" s="242"/>
      <c r="UOR80" s="242"/>
      <c r="UOS80" s="242"/>
      <c r="UOT80" s="242"/>
      <c r="UOU80" s="242"/>
      <c r="UOV80" s="242"/>
      <c r="UOW80" s="242"/>
      <c r="UOX80" s="242"/>
      <c r="UOY80" s="242"/>
      <c r="UOZ80" s="242"/>
      <c r="UPA80" s="242"/>
      <c r="UPB80" s="242"/>
      <c r="UPC80" s="242"/>
      <c r="UPD80" s="242"/>
      <c r="UPE80" s="242"/>
      <c r="UPF80" s="242"/>
      <c r="UPG80" s="242"/>
      <c r="UPH80" s="242"/>
      <c r="UPI80" s="242"/>
      <c r="UPJ80" s="242"/>
      <c r="UPK80" s="242"/>
      <c r="UPL80" s="242"/>
      <c r="UPM80" s="242"/>
      <c r="UPN80" s="242"/>
      <c r="UPO80" s="242"/>
      <c r="UPP80" s="242"/>
      <c r="UPQ80" s="242"/>
      <c r="UPR80" s="242"/>
      <c r="UPS80" s="242"/>
      <c r="UPT80" s="242"/>
      <c r="UPU80" s="242"/>
      <c r="UPV80" s="242"/>
      <c r="UPW80" s="242"/>
      <c r="UPX80" s="242"/>
      <c r="UPY80" s="242"/>
      <c r="UPZ80" s="242"/>
      <c r="UQA80" s="242"/>
      <c r="UQB80" s="242"/>
      <c r="UQC80" s="242"/>
      <c r="UQD80" s="242"/>
      <c r="UQE80" s="242"/>
      <c r="UQF80" s="242"/>
      <c r="UQG80" s="242"/>
      <c r="UQH80" s="242"/>
      <c r="UQI80" s="242"/>
      <c r="UQJ80" s="242"/>
      <c r="UQK80" s="242"/>
      <c r="UQL80" s="242"/>
      <c r="UQM80" s="242"/>
      <c r="UQN80" s="242"/>
      <c r="UQO80" s="242"/>
      <c r="UQP80" s="242"/>
      <c r="UQQ80" s="242"/>
      <c r="UQR80" s="242"/>
      <c r="UQS80" s="242"/>
      <c r="UQT80" s="242"/>
      <c r="UQU80" s="242"/>
      <c r="UQV80" s="242"/>
      <c r="UQW80" s="242"/>
      <c r="UQX80" s="242"/>
      <c r="UQY80" s="242"/>
      <c r="UQZ80" s="242"/>
      <c r="URA80" s="242"/>
      <c r="URB80" s="242"/>
      <c r="URC80" s="242"/>
      <c r="URD80" s="242"/>
      <c r="URE80" s="242"/>
      <c r="URF80" s="242"/>
      <c r="URG80" s="242"/>
      <c r="URH80" s="242"/>
      <c r="URI80" s="242"/>
      <c r="URJ80" s="242"/>
      <c r="URK80" s="242"/>
      <c r="URL80" s="242"/>
      <c r="URM80" s="242"/>
      <c r="URN80" s="242"/>
      <c r="URO80" s="242"/>
      <c r="URP80" s="242"/>
      <c r="URQ80" s="242"/>
      <c r="URR80" s="242"/>
      <c r="URS80" s="242"/>
      <c r="URT80" s="242"/>
      <c r="URU80" s="242"/>
      <c r="URV80" s="242"/>
      <c r="URW80" s="242"/>
      <c r="URX80" s="242"/>
      <c r="URY80" s="242"/>
      <c r="URZ80" s="242"/>
      <c r="USA80" s="242"/>
      <c r="USB80" s="242"/>
      <c r="USC80" s="242"/>
      <c r="USD80" s="242"/>
      <c r="USE80" s="242"/>
      <c r="USF80" s="242"/>
      <c r="USG80" s="242"/>
      <c r="USH80" s="242"/>
      <c r="USI80" s="242"/>
      <c r="USJ80" s="242"/>
      <c r="USK80" s="242"/>
      <c r="USL80" s="242"/>
      <c r="USM80" s="242"/>
      <c r="USN80" s="242"/>
      <c r="USO80" s="242"/>
      <c r="USP80" s="242"/>
      <c r="USQ80" s="242"/>
      <c r="USR80" s="242"/>
      <c r="USS80" s="242"/>
      <c r="UST80" s="242"/>
      <c r="USU80" s="242"/>
      <c r="USV80" s="242"/>
      <c r="USW80" s="242"/>
      <c r="USX80" s="242"/>
      <c r="USY80" s="242"/>
      <c r="USZ80" s="242"/>
      <c r="UTA80" s="242"/>
      <c r="UTB80" s="242"/>
      <c r="UTC80" s="242"/>
      <c r="UTD80" s="242"/>
      <c r="UTE80" s="242"/>
      <c r="UTF80" s="242"/>
      <c r="UTG80" s="242"/>
      <c r="UTH80" s="242"/>
      <c r="UTI80" s="242"/>
      <c r="UTJ80" s="242"/>
      <c r="UTK80" s="242"/>
      <c r="UTL80" s="242"/>
      <c r="UTM80" s="242"/>
      <c r="UTN80" s="242"/>
      <c r="UTO80" s="242"/>
      <c r="UTP80" s="242"/>
      <c r="UTQ80" s="242"/>
      <c r="UTR80" s="242"/>
      <c r="UTS80" s="242"/>
      <c r="UTT80" s="242"/>
      <c r="UTU80" s="242"/>
      <c r="UTV80" s="242"/>
      <c r="UTW80" s="242"/>
      <c r="UTX80" s="242"/>
      <c r="UTY80" s="242"/>
      <c r="UTZ80" s="242"/>
      <c r="UUA80" s="242"/>
      <c r="UUB80" s="242"/>
      <c r="UUC80" s="242"/>
      <c r="UUD80" s="242"/>
      <c r="UUE80" s="242"/>
      <c r="UUF80" s="242"/>
      <c r="UUG80" s="242"/>
      <c r="UUH80" s="242"/>
      <c r="UUI80" s="242"/>
      <c r="UUJ80" s="242"/>
      <c r="UUK80" s="242"/>
      <c r="UUL80" s="242"/>
      <c r="UUM80" s="242"/>
      <c r="UUN80" s="242"/>
      <c r="UUO80" s="242"/>
      <c r="UUP80" s="242"/>
      <c r="UUQ80" s="242"/>
      <c r="UUR80" s="242"/>
      <c r="UUS80" s="242"/>
      <c r="UUT80" s="242"/>
      <c r="UUU80" s="242"/>
      <c r="UUV80" s="242"/>
      <c r="UUW80" s="242"/>
      <c r="UUX80" s="242"/>
      <c r="UUY80" s="242"/>
      <c r="UUZ80" s="242"/>
      <c r="UVA80" s="242"/>
      <c r="UVB80" s="242"/>
      <c r="UVC80" s="242"/>
      <c r="UVD80" s="242"/>
      <c r="UVE80" s="242"/>
      <c r="UVF80" s="242"/>
      <c r="UVG80" s="242"/>
      <c r="UVH80" s="242"/>
      <c r="UVI80" s="242"/>
      <c r="UVJ80" s="242"/>
      <c r="UVK80" s="242"/>
      <c r="UVL80" s="242"/>
      <c r="UVM80" s="242"/>
      <c r="UVN80" s="242"/>
      <c r="UVO80" s="242"/>
      <c r="UVP80" s="242"/>
      <c r="UVQ80" s="242"/>
      <c r="UVR80" s="242"/>
      <c r="UVS80" s="242"/>
      <c r="UVT80" s="242"/>
      <c r="UVU80" s="242"/>
      <c r="UVV80" s="242"/>
      <c r="UVW80" s="242"/>
      <c r="UVX80" s="242"/>
      <c r="UVY80" s="242"/>
      <c r="UVZ80" s="242"/>
      <c r="UWA80" s="242"/>
      <c r="UWB80" s="242"/>
      <c r="UWC80" s="242"/>
      <c r="UWD80" s="242"/>
      <c r="UWE80" s="242"/>
      <c r="UWF80" s="242"/>
      <c r="UWG80" s="242"/>
      <c r="UWH80" s="242"/>
      <c r="UWI80" s="242"/>
      <c r="UWJ80" s="242"/>
      <c r="UWK80" s="242"/>
      <c r="UWL80" s="242"/>
      <c r="UWM80" s="242"/>
      <c r="UWN80" s="242"/>
      <c r="UWO80" s="242"/>
      <c r="UWP80" s="242"/>
      <c r="UWQ80" s="242"/>
      <c r="UWR80" s="242"/>
      <c r="UWS80" s="242"/>
      <c r="UWT80" s="242"/>
      <c r="UWU80" s="242"/>
      <c r="UWV80" s="242"/>
      <c r="UWW80" s="242"/>
      <c r="UWX80" s="242"/>
      <c r="UWY80" s="242"/>
      <c r="UWZ80" s="242"/>
      <c r="UXA80" s="242"/>
      <c r="UXB80" s="242"/>
      <c r="UXC80" s="242"/>
      <c r="UXD80" s="242"/>
      <c r="UXE80" s="242"/>
      <c r="UXF80" s="242"/>
      <c r="UXG80" s="242"/>
      <c r="UXH80" s="242"/>
      <c r="UXI80" s="242"/>
      <c r="UXJ80" s="242"/>
      <c r="UXK80" s="242"/>
      <c r="UXL80" s="242"/>
      <c r="UXM80" s="242"/>
      <c r="UXN80" s="242"/>
      <c r="UXO80" s="242"/>
      <c r="UXP80" s="242"/>
      <c r="UXQ80" s="242"/>
      <c r="UXR80" s="242"/>
      <c r="UXS80" s="242"/>
      <c r="UXT80" s="242"/>
      <c r="UXU80" s="242"/>
      <c r="UXV80" s="242"/>
      <c r="UXW80" s="242"/>
      <c r="UXX80" s="242"/>
      <c r="UXY80" s="242"/>
      <c r="UXZ80" s="242"/>
      <c r="UYA80" s="242"/>
      <c r="UYB80" s="242"/>
      <c r="UYC80" s="242"/>
      <c r="UYD80" s="242"/>
      <c r="UYE80" s="242"/>
      <c r="UYF80" s="242"/>
      <c r="UYG80" s="242"/>
      <c r="UYH80" s="242"/>
      <c r="UYI80" s="242"/>
      <c r="UYJ80" s="242"/>
      <c r="UYK80" s="242"/>
      <c r="UYL80" s="242"/>
      <c r="UYM80" s="242"/>
      <c r="UYN80" s="242"/>
      <c r="UYO80" s="242"/>
      <c r="UYP80" s="242"/>
      <c r="UYQ80" s="242"/>
      <c r="UYR80" s="242"/>
      <c r="UYS80" s="242"/>
      <c r="UYT80" s="242"/>
      <c r="UYU80" s="242"/>
      <c r="UYV80" s="242"/>
      <c r="UYW80" s="242"/>
      <c r="UYX80" s="242"/>
      <c r="UYY80" s="242"/>
      <c r="UYZ80" s="242"/>
      <c r="UZA80" s="242"/>
      <c r="UZB80" s="242"/>
      <c r="UZC80" s="242"/>
      <c r="UZD80" s="242"/>
      <c r="UZE80" s="242"/>
      <c r="UZF80" s="242"/>
      <c r="UZG80" s="242"/>
      <c r="UZH80" s="242"/>
      <c r="UZI80" s="242"/>
      <c r="UZJ80" s="242"/>
      <c r="UZK80" s="242"/>
      <c r="UZL80" s="242"/>
      <c r="UZM80" s="242"/>
      <c r="UZN80" s="242"/>
      <c r="UZO80" s="242"/>
      <c r="UZP80" s="242"/>
      <c r="UZQ80" s="242"/>
      <c r="UZR80" s="242"/>
      <c r="UZS80" s="242"/>
      <c r="UZT80" s="242"/>
      <c r="UZU80" s="242"/>
      <c r="UZV80" s="242"/>
      <c r="UZW80" s="242"/>
      <c r="UZX80" s="242"/>
      <c r="UZY80" s="242"/>
      <c r="UZZ80" s="242"/>
      <c r="VAA80" s="242"/>
      <c r="VAB80" s="242"/>
      <c r="VAC80" s="242"/>
      <c r="VAD80" s="242"/>
      <c r="VAE80" s="242"/>
      <c r="VAF80" s="242"/>
      <c r="VAG80" s="242"/>
      <c r="VAH80" s="242"/>
      <c r="VAI80" s="242"/>
      <c r="VAJ80" s="242"/>
      <c r="VAK80" s="242"/>
      <c r="VAL80" s="242"/>
      <c r="VAM80" s="242"/>
      <c r="VAN80" s="242"/>
      <c r="VAO80" s="242"/>
      <c r="VAP80" s="242"/>
      <c r="VAQ80" s="242"/>
      <c r="VAR80" s="242"/>
      <c r="VAS80" s="242"/>
      <c r="VAT80" s="242"/>
      <c r="VAU80" s="242"/>
      <c r="VAV80" s="242"/>
      <c r="VAW80" s="242"/>
      <c r="VAX80" s="242"/>
      <c r="VAY80" s="242"/>
      <c r="VAZ80" s="242"/>
      <c r="VBA80" s="242"/>
      <c r="VBB80" s="242"/>
      <c r="VBC80" s="242"/>
      <c r="VBD80" s="242"/>
      <c r="VBE80" s="242"/>
      <c r="VBF80" s="242"/>
      <c r="VBG80" s="242"/>
      <c r="VBH80" s="242"/>
      <c r="VBI80" s="242"/>
      <c r="VBJ80" s="242"/>
      <c r="VBK80" s="242"/>
      <c r="VBL80" s="242"/>
      <c r="VBM80" s="242"/>
      <c r="VBN80" s="242"/>
      <c r="VBO80" s="242"/>
      <c r="VBP80" s="242"/>
      <c r="VBQ80" s="242"/>
      <c r="VBR80" s="242"/>
      <c r="VBS80" s="242"/>
      <c r="VBT80" s="242"/>
      <c r="VBU80" s="242"/>
      <c r="VBV80" s="242"/>
      <c r="VBW80" s="242"/>
      <c r="VBX80" s="242"/>
      <c r="VBY80" s="242"/>
      <c r="VBZ80" s="242"/>
      <c r="VCA80" s="242"/>
      <c r="VCB80" s="242"/>
      <c r="VCC80" s="242"/>
      <c r="VCD80" s="242"/>
      <c r="VCE80" s="242"/>
      <c r="VCF80" s="242"/>
      <c r="VCG80" s="242"/>
      <c r="VCH80" s="242"/>
      <c r="VCI80" s="242"/>
      <c r="VCJ80" s="242"/>
      <c r="VCK80" s="242"/>
      <c r="VCL80" s="242"/>
      <c r="VCM80" s="242"/>
      <c r="VCN80" s="242"/>
      <c r="VCO80" s="242"/>
      <c r="VCP80" s="242"/>
      <c r="VCQ80" s="242"/>
      <c r="VCR80" s="242"/>
      <c r="VCS80" s="242"/>
      <c r="VCT80" s="242"/>
      <c r="VCU80" s="242"/>
      <c r="VCV80" s="242"/>
      <c r="VCW80" s="242"/>
      <c r="VCX80" s="242"/>
      <c r="VCY80" s="242"/>
      <c r="VCZ80" s="242"/>
      <c r="VDA80" s="242"/>
      <c r="VDB80" s="242"/>
      <c r="VDC80" s="242"/>
      <c r="VDD80" s="242"/>
      <c r="VDE80" s="242"/>
      <c r="VDF80" s="242"/>
      <c r="VDG80" s="242"/>
      <c r="VDH80" s="242"/>
      <c r="VDI80" s="242"/>
      <c r="VDJ80" s="242"/>
      <c r="VDK80" s="242"/>
      <c r="VDL80" s="242"/>
      <c r="VDM80" s="242"/>
      <c r="VDN80" s="242"/>
      <c r="VDO80" s="242"/>
      <c r="VDP80" s="242"/>
      <c r="VDQ80" s="242"/>
      <c r="VDR80" s="242"/>
      <c r="VDS80" s="242"/>
      <c r="VDT80" s="242"/>
      <c r="VDU80" s="242"/>
      <c r="VDV80" s="242"/>
      <c r="VDW80" s="242"/>
      <c r="VDX80" s="242"/>
      <c r="VDY80" s="242"/>
      <c r="VDZ80" s="242"/>
      <c r="VEA80" s="242"/>
      <c r="VEB80" s="242"/>
      <c r="VEC80" s="242"/>
      <c r="VED80" s="242"/>
      <c r="VEE80" s="242"/>
      <c r="VEF80" s="242"/>
      <c r="VEG80" s="242"/>
      <c r="VEH80" s="242"/>
      <c r="VEI80" s="242"/>
      <c r="VEJ80" s="242"/>
      <c r="VEK80" s="242"/>
      <c r="VEL80" s="242"/>
      <c r="VEM80" s="242"/>
      <c r="VEN80" s="242"/>
      <c r="VEO80" s="242"/>
      <c r="VEP80" s="242"/>
      <c r="VEQ80" s="242"/>
      <c r="VER80" s="242"/>
      <c r="VES80" s="242"/>
      <c r="VET80" s="242"/>
      <c r="VEU80" s="242"/>
      <c r="VEV80" s="242"/>
      <c r="VEW80" s="242"/>
      <c r="VEX80" s="242"/>
      <c r="VEY80" s="242"/>
      <c r="VEZ80" s="242"/>
      <c r="VFA80" s="242"/>
      <c r="VFB80" s="242"/>
      <c r="VFC80" s="242"/>
      <c r="VFD80" s="242"/>
      <c r="VFE80" s="242"/>
      <c r="VFF80" s="242"/>
      <c r="VFG80" s="242"/>
      <c r="VFH80" s="242"/>
      <c r="VFI80" s="242"/>
      <c r="VFJ80" s="242"/>
      <c r="VFK80" s="242"/>
      <c r="VFL80" s="242"/>
      <c r="VFM80" s="242"/>
      <c r="VFN80" s="242"/>
      <c r="VFO80" s="242"/>
      <c r="VFP80" s="242"/>
      <c r="VFQ80" s="242"/>
      <c r="VFR80" s="242"/>
      <c r="VFS80" s="242"/>
      <c r="VFT80" s="242"/>
      <c r="VFU80" s="242"/>
      <c r="VFV80" s="242"/>
      <c r="VFW80" s="242"/>
      <c r="VFX80" s="242"/>
      <c r="VFY80" s="242"/>
      <c r="VFZ80" s="242"/>
      <c r="VGA80" s="242"/>
      <c r="VGB80" s="242"/>
      <c r="VGC80" s="242"/>
      <c r="VGD80" s="242"/>
      <c r="VGE80" s="242"/>
      <c r="VGF80" s="242"/>
      <c r="VGG80" s="242"/>
      <c r="VGH80" s="242"/>
      <c r="VGI80" s="242"/>
      <c r="VGJ80" s="242"/>
      <c r="VGK80" s="242"/>
      <c r="VGL80" s="242"/>
      <c r="VGM80" s="242"/>
      <c r="VGN80" s="242"/>
      <c r="VGO80" s="242"/>
      <c r="VGP80" s="242"/>
      <c r="VGQ80" s="242"/>
      <c r="VGR80" s="242"/>
      <c r="VGS80" s="242"/>
      <c r="VGT80" s="242"/>
      <c r="VGU80" s="242"/>
      <c r="VGV80" s="242"/>
      <c r="VGW80" s="242"/>
      <c r="VGX80" s="242"/>
      <c r="VGY80" s="242"/>
      <c r="VGZ80" s="242"/>
      <c r="VHA80" s="242"/>
      <c r="VHB80" s="242"/>
      <c r="VHC80" s="242"/>
      <c r="VHD80" s="242"/>
      <c r="VHE80" s="242"/>
      <c r="VHF80" s="242"/>
      <c r="VHG80" s="242"/>
      <c r="VHH80" s="242"/>
      <c r="VHI80" s="242"/>
      <c r="VHJ80" s="242"/>
      <c r="VHK80" s="242"/>
      <c r="VHL80" s="242"/>
      <c r="VHM80" s="242"/>
      <c r="VHN80" s="242"/>
      <c r="VHO80" s="242"/>
      <c r="VHP80" s="242"/>
      <c r="VHQ80" s="242"/>
      <c r="VHR80" s="242"/>
      <c r="VHS80" s="242"/>
      <c r="VHT80" s="242"/>
      <c r="VHU80" s="242"/>
      <c r="VHV80" s="242"/>
      <c r="VHW80" s="242"/>
      <c r="VHX80" s="242"/>
      <c r="VHY80" s="242"/>
      <c r="VHZ80" s="242"/>
      <c r="VIA80" s="242"/>
      <c r="VIB80" s="242"/>
      <c r="VIC80" s="242"/>
      <c r="VID80" s="242"/>
      <c r="VIE80" s="242"/>
      <c r="VIF80" s="242"/>
      <c r="VIG80" s="242"/>
      <c r="VIH80" s="242"/>
      <c r="VII80" s="242"/>
      <c r="VIJ80" s="242"/>
      <c r="VIK80" s="242"/>
      <c r="VIL80" s="242"/>
      <c r="VIM80" s="242"/>
      <c r="VIN80" s="242"/>
      <c r="VIO80" s="242"/>
      <c r="VIP80" s="242"/>
      <c r="VIQ80" s="242"/>
      <c r="VIR80" s="242"/>
      <c r="VIS80" s="242"/>
      <c r="VIT80" s="242"/>
      <c r="VIU80" s="242"/>
      <c r="VIV80" s="242"/>
      <c r="VIW80" s="242"/>
      <c r="VIX80" s="242"/>
      <c r="VIY80" s="242"/>
      <c r="VIZ80" s="242"/>
      <c r="VJA80" s="242"/>
      <c r="VJB80" s="242"/>
      <c r="VJC80" s="242"/>
      <c r="VJD80" s="242"/>
      <c r="VJE80" s="242"/>
      <c r="VJF80" s="242"/>
      <c r="VJG80" s="242"/>
      <c r="VJH80" s="242"/>
      <c r="VJI80" s="242"/>
      <c r="VJJ80" s="242"/>
      <c r="VJK80" s="242"/>
      <c r="VJL80" s="242"/>
      <c r="VJM80" s="242"/>
      <c r="VJN80" s="242"/>
      <c r="VJO80" s="242"/>
      <c r="VJP80" s="242"/>
      <c r="VJQ80" s="242"/>
      <c r="VJR80" s="242"/>
      <c r="VJS80" s="242"/>
      <c r="VJT80" s="242"/>
      <c r="VJU80" s="242"/>
      <c r="VJV80" s="242"/>
      <c r="VJW80" s="242"/>
      <c r="VJX80" s="242"/>
      <c r="VJY80" s="242"/>
      <c r="VJZ80" s="242"/>
      <c r="VKA80" s="242"/>
      <c r="VKB80" s="242"/>
      <c r="VKC80" s="242"/>
      <c r="VKD80" s="242"/>
      <c r="VKE80" s="242"/>
      <c r="VKF80" s="242"/>
      <c r="VKG80" s="242"/>
      <c r="VKH80" s="242"/>
      <c r="VKI80" s="242"/>
      <c r="VKJ80" s="242"/>
      <c r="VKK80" s="242"/>
      <c r="VKL80" s="242"/>
      <c r="VKM80" s="242"/>
      <c r="VKN80" s="242"/>
      <c r="VKO80" s="242"/>
      <c r="VKP80" s="242"/>
      <c r="VKQ80" s="242"/>
      <c r="VKR80" s="242"/>
      <c r="VKS80" s="242"/>
      <c r="VKT80" s="242"/>
      <c r="VKU80" s="242"/>
      <c r="VKV80" s="242"/>
      <c r="VKW80" s="242"/>
      <c r="VKX80" s="242"/>
      <c r="VKY80" s="242"/>
      <c r="VKZ80" s="242"/>
      <c r="VLA80" s="242"/>
      <c r="VLB80" s="242"/>
      <c r="VLC80" s="242"/>
      <c r="VLD80" s="242"/>
      <c r="VLE80" s="242"/>
      <c r="VLF80" s="242"/>
      <c r="VLG80" s="242"/>
      <c r="VLH80" s="242"/>
      <c r="VLI80" s="242"/>
      <c r="VLJ80" s="242"/>
      <c r="VLK80" s="242"/>
      <c r="VLL80" s="242"/>
      <c r="VLM80" s="242"/>
      <c r="VLN80" s="242"/>
      <c r="VLO80" s="242"/>
      <c r="VLP80" s="242"/>
      <c r="VLQ80" s="242"/>
      <c r="VLR80" s="242"/>
      <c r="VLS80" s="242"/>
      <c r="VLT80" s="242"/>
      <c r="VLU80" s="242"/>
      <c r="VLV80" s="242"/>
      <c r="VLW80" s="242"/>
      <c r="VLX80" s="242"/>
      <c r="VLY80" s="242"/>
      <c r="VLZ80" s="242"/>
      <c r="VMA80" s="242"/>
      <c r="VMB80" s="242"/>
      <c r="VMC80" s="242"/>
      <c r="VMD80" s="242"/>
      <c r="VME80" s="242"/>
      <c r="VMF80" s="242"/>
      <c r="VMG80" s="242"/>
      <c r="VMH80" s="242"/>
      <c r="VMI80" s="242"/>
      <c r="VMJ80" s="242"/>
      <c r="VMK80" s="242"/>
      <c r="VML80" s="242"/>
      <c r="VMM80" s="242"/>
      <c r="VMN80" s="242"/>
      <c r="VMO80" s="242"/>
      <c r="VMP80" s="242"/>
      <c r="VMQ80" s="242"/>
      <c r="VMR80" s="242"/>
      <c r="VMS80" s="242"/>
      <c r="VMT80" s="242"/>
      <c r="VMU80" s="242"/>
      <c r="VMV80" s="242"/>
      <c r="VMW80" s="242"/>
      <c r="VMX80" s="242"/>
      <c r="VMY80" s="242"/>
      <c r="VMZ80" s="242"/>
      <c r="VNA80" s="242"/>
      <c r="VNB80" s="242"/>
      <c r="VNC80" s="242"/>
      <c r="VND80" s="242"/>
      <c r="VNE80" s="242"/>
      <c r="VNF80" s="242"/>
      <c r="VNG80" s="242"/>
      <c r="VNH80" s="242"/>
      <c r="VNI80" s="242"/>
      <c r="VNJ80" s="242"/>
      <c r="VNK80" s="242"/>
      <c r="VNL80" s="242"/>
      <c r="VNM80" s="242"/>
      <c r="VNN80" s="242"/>
      <c r="VNO80" s="242"/>
      <c r="VNP80" s="242"/>
      <c r="VNQ80" s="242"/>
      <c r="VNR80" s="242"/>
      <c r="VNS80" s="242"/>
      <c r="VNT80" s="242"/>
      <c r="VNU80" s="242"/>
      <c r="VNV80" s="242"/>
      <c r="VNW80" s="242"/>
      <c r="VNX80" s="242"/>
      <c r="VNY80" s="242"/>
      <c r="VNZ80" s="242"/>
      <c r="VOA80" s="242"/>
      <c r="VOB80" s="242"/>
      <c r="VOC80" s="242"/>
      <c r="VOD80" s="242"/>
      <c r="VOE80" s="242"/>
      <c r="VOF80" s="242"/>
      <c r="VOG80" s="242"/>
      <c r="VOH80" s="242"/>
      <c r="VOI80" s="242"/>
      <c r="VOJ80" s="242"/>
      <c r="VOK80" s="242"/>
      <c r="VOL80" s="242"/>
      <c r="VOM80" s="242"/>
      <c r="VON80" s="242"/>
      <c r="VOO80" s="242"/>
      <c r="VOP80" s="242"/>
      <c r="VOQ80" s="242"/>
      <c r="VOR80" s="242"/>
      <c r="VOS80" s="242"/>
      <c r="VOT80" s="242"/>
      <c r="VOU80" s="242"/>
      <c r="VOV80" s="242"/>
      <c r="VOW80" s="242"/>
      <c r="VOX80" s="242"/>
      <c r="VOY80" s="242"/>
      <c r="VOZ80" s="242"/>
      <c r="VPA80" s="242"/>
      <c r="VPB80" s="242"/>
      <c r="VPC80" s="242"/>
      <c r="VPD80" s="242"/>
      <c r="VPE80" s="242"/>
      <c r="VPF80" s="242"/>
      <c r="VPG80" s="242"/>
      <c r="VPH80" s="242"/>
      <c r="VPI80" s="242"/>
      <c r="VPJ80" s="242"/>
      <c r="VPK80" s="242"/>
      <c r="VPL80" s="242"/>
      <c r="VPM80" s="242"/>
      <c r="VPN80" s="242"/>
      <c r="VPO80" s="242"/>
      <c r="VPP80" s="242"/>
      <c r="VPQ80" s="242"/>
      <c r="VPR80" s="242"/>
      <c r="VPS80" s="242"/>
      <c r="VPT80" s="242"/>
      <c r="VPU80" s="242"/>
      <c r="VPV80" s="242"/>
      <c r="VPW80" s="242"/>
      <c r="VPX80" s="242"/>
      <c r="VPY80" s="242"/>
      <c r="VPZ80" s="242"/>
      <c r="VQA80" s="242"/>
      <c r="VQB80" s="242"/>
      <c r="VQC80" s="242"/>
      <c r="VQD80" s="242"/>
      <c r="VQE80" s="242"/>
      <c r="VQF80" s="242"/>
      <c r="VQG80" s="242"/>
      <c r="VQH80" s="242"/>
      <c r="VQI80" s="242"/>
      <c r="VQJ80" s="242"/>
      <c r="VQK80" s="242"/>
      <c r="VQL80" s="242"/>
      <c r="VQM80" s="242"/>
      <c r="VQN80" s="242"/>
      <c r="VQO80" s="242"/>
      <c r="VQP80" s="242"/>
      <c r="VQQ80" s="242"/>
      <c r="VQR80" s="242"/>
      <c r="VQS80" s="242"/>
      <c r="VQT80" s="242"/>
      <c r="VQU80" s="242"/>
      <c r="VQV80" s="242"/>
      <c r="VQW80" s="242"/>
      <c r="VQX80" s="242"/>
      <c r="VQY80" s="242"/>
      <c r="VQZ80" s="242"/>
      <c r="VRA80" s="242"/>
      <c r="VRB80" s="242"/>
      <c r="VRC80" s="242"/>
      <c r="VRD80" s="242"/>
      <c r="VRE80" s="242"/>
      <c r="VRF80" s="242"/>
      <c r="VRG80" s="242"/>
      <c r="VRH80" s="242"/>
      <c r="VRI80" s="242"/>
      <c r="VRJ80" s="242"/>
      <c r="VRK80" s="242"/>
      <c r="VRL80" s="242"/>
      <c r="VRM80" s="242"/>
      <c r="VRN80" s="242"/>
      <c r="VRO80" s="242"/>
      <c r="VRP80" s="242"/>
      <c r="VRQ80" s="242"/>
      <c r="VRR80" s="242"/>
      <c r="VRS80" s="242"/>
      <c r="VRT80" s="242"/>
      <c r="VRU80" s="242"/>
      <c r="VRV80" s="242"/>
      <c r="VRW80" s="242"/>
      <c r="VRX80" s="242"/>
      <c r="VRY80" s="242"/>
      <c r="VRZ80" s="242"/>
      <c r="VSA80" s="242"/>
      <c r="VSB80" s="242"/>
      <c r="VSC80" s="242"/>
      <c r="VSD80" s="242"/>
      <c r="VSE80" s="242"/>
      <c r="VSF80" s="242"/>
      <c r="VSG80" s="242"/>
      <c r="VSH80" s="242"/>
      <c r="VSI80" s="242"/>
      <c r="VSJ80" s="242"/>
      <c r="VSK80" s="242"/>
      <c r="VSL80" s="242"/>
      <c r="VSM80" s="242"/>
      <c r="VSN80" s="242"/>
      <c r="VSO80" s="242"/>
      <c r="VSP80" s="242"/>
      <c r="VSQ80" s="242"/>
      <c r="VSR80" s="242"/>
      <c r="VSS80" s="242"/>
      <c r="VST80" s="242"/>
      <c r="VSU80" s="242"/>
      <c r="VSV80" s="242"/>
      <c r="VSW80" s="242"/>
      <c r="VSX80" s="242"/>
      <c r="VSY80" s="242"/>
      <c r="VSZ80" s="242"/>
      <c r="VTA80" s="242"/>
      <c r="VTB80" s="242"/>
      <c r="VTC80" s="242"/>
      <c r="VTD80" s="242"/>
      <c r="VTE80" s="242"/>
      <c r="VTF80" s="242"/>
      <c r="VTG80" s="242"/>
      <c r="VTH80" s="242"/>
      <c r="VTI80" s="242"/>
      <c r="VTJ80" s="242"/>
      <c r="VTK80" s="242"/>
      <c r="VTL80" s="242"/>
      <c r="VTM80" s="242"/>
      <c r="VTN80" s="242"/>
      <c r="VTO80" s="242"/>
      <c r="VTP80" s="242"/>
      <c r="VTQ80" s="242"/>
      <c r="VTR80" s="242"/>
      <c r="VTS80" s="242"/>
      <c r="VTT80" s="242"/>
      <c r="VTU80" s="242"/>
      <c r="VTV80" s="242"/>
      <c r="VTW80" s="242"/>
      <c r="VTX80" s="242"/>
      <c r="VTY80" s="242"/>
      <c r="VTZ80" s="242"/>
      <c r="VUA80" s="242"/>
      <c r="VUB80" s="242"/>
      <c r="VUC80" s="242"/>
      <c r="VUD80" s="242"/>
      <c r="VUE80" s="242"/>
      <c r="VUF80" s="242"/>
      <c r="VUG80" s="242"/>
      <c r="VUH80" s="242"/>
      <c r="VUI80" s="242"/>
      <c r="VUJ80" s="242"/>
      <c r="VUK80" s="242"/>
      <c r="VUL80" s="242"/>
      <c r="VUM80" s="242"/>
      <c r="VUN80" s="242"/>
      <c r="VUO80" s="242"/>
      <c r="VUP80" s="242"/>
      <c r="VUQ80" s="242"/>
      <c r="VUR80" s="242"/>
      <c r="VUS80" s="242"/>
      <c r="VUT80" s="242"/>
      <c r="VUU80" s="242"/>
      <c r="VUV80" s="242"/>
      <c r="VUW80" s="242"/>
      <c r="VUX80" s="242"/>
      <c r="VUY80" s="242"/>
      <c r="VUZ80" s="242"/>
      <c r="VVA80" s="242"/>
      <c r="VVB80" s="242"/>
      <c r="VVC80" s="242"/>
      <c r="VVD80" s="242"/>
      <c r="VVE80" s="242"/>
      <c r="VVF80" s="242"/>
      <c r="VVG80" s="242"/>
      <c r="VVH80" s="242"/>
      <c r="VVI80" s="242"/>
      <c r="VVJ80" s="242"/>
      <c r="VVK80" s="242"/>
      <c r="VVL80" s="242"/>
      <c r="VVM80" s="242"/>
      <c r="VVN80" s="242"/>
      <c r="VVO80" s="242"/>
      <c r="VVP80" s="242"/>
      <c r="VVQ80" s="242"/>
      <c r="VVR80" s="242"/>
      <c r="VVS80" s="242"/>
      <c r="VVT80" s="242"/>
      <c r="VVU80" s="242"/>
      <c r="VVV80" s="242"/>
      <c r="VVW80" s="242"/>
      <c r="VVX80" s="242"/>
      <c r="VVY80" s="242"/>
      <c r="VVZ80" s="242"/>
      <c r="VWA80" s="242"/>
      <c r="VWB80" s="242"/>
      <c r="VWC80" s="242"/>
      <c r="VWD80" s="242"/>
      <c r="VWE80" s="242"/>
      <c r="VWF80" s="242"/>
      <c r="VWG80" s="242"/>
      <c r="VWH80" s="242"/>
      <c r="VWI80" s="242"/>
      <c r="VWJ80" s="242"/>
      <c r="VWK80" s="242"/>
      <c r="VWL80" s="242"/>
      <c r="VWM80" s="242"/>
      <c r="VWN80" s="242"/>
      <c r="VWO80" s="242"/>
      <c r="VWP80" s="242"/>
      <c r="VWQ80" s="242"/>
      <c r="VWR80" s="242"/>
      <c r="VWS80" s="242"/>
      <c r="VWT80" s="242"/>
      <c r="VWU80" s="242"/>
      <c r="VWV80" s="242"/>
      <c r="VWW80" s="242"/>
      <c r="VWX80" s="242"/>
      <c r="VWY80" s="242"/>
      <c r="VWZ80" s="242"/>
      <c r="VXA80" s="242"/>
      <c r="VXB80" s="242"/>
      <c r="VXC80" s="242"/>
      <c r="VXD80" s="242"/>
      <c r="VXE80" s="242"/>
      <c r="VXF80" s="242"/>
      <c r="VXG80" s="242"/>
      <c r="VXH80" s="242"/>
      <c r="VXI80" s="242"/>
      <c r="VXJ80" s="242"/>
      <c r="VXK80" s="242"/>
      <c r="VXL80" s="242"/>
      <c r="VXM80" s="242"/>
      <c r="VXN80" s="242"/>
      <c r="VXO80" s="242"/>
      <c r="VXP80" s="242"/>
      <c r="VXQ80" s="242"/>
      <c r="VXR80" s="242"/>
      <c r="VXS80" s="242"/>
      <c r="VXT80" s="242"/>
      <c r="VXU80" s="242"/>
      <c r="VXV80" s="242"/>
      <c r="VXW80" s="242"/>
      <c r="VXX80" s="242"/>
      <c r="VXY80" s="242"/>
      <c r="VXZ80" s="242"/>
      <c r="VYA80" s="242"/>
      <c r="VYB80" s="242"/>
      <c r="VYC80" s="242"/>
      <c r="VYD80" s="242"/>
      <c r="VYE80" s="242"/>
      <c r="VYF80" s="242"/>
      <c r="VYG80" s="242"/>
      <c r="VYH80" s="242"/>
      <c r="VYI80" s="242"/>
      <c r="VYJ80" s="242"/>
      <c r="VYK80" s="242"/>
      <c r="VYL80" s="242"/>
      <c r="VYM80" s="242"/>
      <c r="VYN80" s="242"/>
      <c r="VYO80" s="242"/>
      <c r="VYP80" s="242"/>
      <c r="VYQ80" s="242"/>
      <c r="VYR80" s="242"/>
      <c r="VYS80" s="242"/>
      <c r="VYT80" s="242"/>
      <c r="VYU80" s="242"/>
      <c r="VYV80" s="242"/>
      <c r="VYW80" s="242"/>
      <c r="VYX80" s="242"/>
      <c r="VYY80" s="242"/>
      <c r="VYZ80" s="242"/>
      <c r="VZA80" s="242"/>
      <c r="VZB80" s="242"/>
      <c r="VZC80" s="242"/>
      <c r="VZD80" s="242"/>
      <c r="VZE80" s="242"/>
      <c r="VZF80" s="242"/>
      <c r="VZG80" s="242"/>
      <c r="VZH80" s="242"/>
      <c r="VZI80" s="242"/>
      <c r="VZJ80" s="242"/>
      <c r="VZK80" s="242"/>
      <c r="VZL80" s="242"/>
      <c r="VZM80" s="242"/>
      <c r="VZN80" s="242"/>
      <c r="VZO80" s="242"/>
      <c r="VZP80" s="242"/>
      <c r="VZQ80" s="242"/>
      <c r="VZR80" s="242"/>
      <c r="VZS80" s="242"/>
      <c r="VZT80" s="242"/>
      <c r="VZU80" s="242"/>
      <c r="VZV80" s="242"/>
      <c r="VZW80" s="242"/>
      <c r="VZX80" s="242"/>
      <c r="VZY80" s="242"/>
      <c r="VZZ80" s="242"/>
      <c r="WAA80" s="242"/>
      <c r="WAB80" s="242"/>
      <c r="WAC80" s="242"/>
      <c r="WAD80" s="242"/>
      <c r="WAE80" s="242"/>
      <c r="WAF80" s="242"/>
      <c r="WAG80" s="242"/>
      <c r="WAH80" s="242"/>
      <c r="WAI80" s="242"/>
      <c r="WAJ80" s="242"/>
      <c r="WAK80" s="242"/>
      <c r="WAL80" s="242"/>
      <c r="WAM80" s="242"/>
      <c r="WAN80" s="242"/>
      <c r="WAO80" s="242"/>
      <c r="WAP80" s="242"/>
      <c r="WAQ80" s="242"/>
      <c r="WAR80" s="242"/>
      <c r="WAS80" s="242"/>
      <c r="WAT80" s="242"/>
      <c r="WAU80" s="242"/>
      <c r="WAV80" s="242"/>
      <c r="WAW80" s="242"/>
      <c r="WAX80" s="242"/>
      <c r="WAY80" s="242"/>
      <c r="WAZ80" s="242"/>
      <c r="WBA80" s="242"/>
      <c r="WBB80" s="242"/>
      <c r="WBC80" s="242"/>
      <c r="WBD80" s="242"/>
      <c r="WBE80" s="242"/>
      <c r="WBF80" s="242"/>
      <c r="WBG80" s="242"/>
      <c r="WBH80" s="242"/>
      <c r="WBI80" s="242"/>
      <c r="WBJ80" s="242"/>
      <c r="WBK80" s="242"/>
      <c r="WBL80" s="242"/>
      <c r="WBM80" s="242"/>
      <c r="WBN80" s="242"/>
      <c r="WBO80" s="242"/>
      <c r="WBP80" s="242"/>
      <c r="WBQ80" s="242"/>
      <c r="WBR80" s="242"/>
      <c r="WBS80" s="242"/>
      <c r="WBT80" s="242"/>
      <c r="WBU80" s="242"/>
      <c r="WBV80" s="242"/>
      <c r="WBW80" s="242"/>
      <c r="WBX80" s="242"/>
      <c r="WBY80" s="242"/>
      <c r="WBZ80" s="242"/>
      <c r="WCA80" s="242"/>
      <c r="WCB80" s="242"/>
      <c r="WCC80" s="242"/>
      <c r="WCD80" s="242"/>
      <c r="WCE80" s="242"/>
      <c r="WCF80" s="242"/>
      <c r="WCG80" s="242"/>
      <c r="WCH80" s="242"/>
      <c r="WCI80" s="242"/>
      <c r="WCJ80" s="242"/>
      <c r="WCK80" s="242"/>
      <c r="WCL80" s="242"/>
      <c r="WCM80" s="242"/>
      <c r="WCN80" s="242"/>
      <c r="WCO80" s="242"/>
      <c r="WCP80" s="242"/>
      <c r="WCQ80" s="242"/>
      <c r="WCR80" s="242"/>
      <c r="WCS80" s="242"/>
      <c r="WCT80" s="242"/>
      <c r="WCU80" s="242"/>
      <c r="WCV80" s="242"/>
      <c r="WCW80" s="242"/>
      <c r="WCX80" s="242"/>
      <c r="WCY80" s="242"/>
      <c r="WCZ80" s="242"/>
      <c r="WDA80" s="242"/>
      <c r="WDB80" s="242"/>
      <c r="WDC80" s="242"/>
      <c r="WDD80" s="242"/>
      <c r="WDE80" s="242"/>
      <c r="WDF80" s="242"/>
      <c r="WDG80" s="242"/>
      <c r="WDH80" s="242"/>
      <c r="WDI80" s="242"/>
      <c r="WDJ80" s="242"/>
      <c r="WDK80" s="242"/>
      <c r="WDL80" s="242"/>
      <c r="WDM80" s="242"/>
      <c r="WDN80" s="242"/>
      <c r="WDO80" s="242"/>
      <c r="WDP80" s="242"/>
      <c r="WDQ80" s="242"/>
      <c r="WDR80" s="242"/>
      <c r="WDS80" s="242"/>
      <c r="WDT80" s="242"/>
      <c r="WDU80" s="242"/>
      <c r="WDV80" s="242"/>
      <c r="WDW80" s="242"/>
      <c r="WDX80" s="242"/>
      <c r="WDY80" s="242"/>
      <c r="WDZ80" s="242"/>
      <c r="WEA80" s="242"/>
      <c r="WEB80" s="242"/>
      <c r="WEC80" s="242"/>
      <c r="WED80" s="242"/>
      <c r="WEE80" s="242"/>
      <c r="WEF80" s="242"/>
      <c r="WEG80" s="242"/>
      <c r="WEH80" s="242"/>
      <c r="WEI80" s="242"/>
      <c r="WEJ80" s="242"/>
      <c r="WEK80" s="242"/>
      <c r="WEL80" s="242"/>
      <c r="WEM80" s="242"/>
      <c r="WEN80" s="242"/>
      <c r="WEO80" s="242"/>
      <c r="WEP80" s="242"/>
      <c r="WEQ80" s="242"/>
      <c r="WER80" s="242"/>
      <c r="WES80" s="242"/>
      <c r="WET80" s="242"/>
      <c r="WEU80" s="242"/>
      <c r="WEV80" s="242"/>
      <c r="WEW80" s="242"/>
      <c r="WEX80" s="242"/>
      <c r="WEY80" s="242"/>
      <c r="WEZ80" s="242"/>
      <c r="WFA80" s="242"/>
      <c r="WFB80" s="242"/>
      <c r="WFC80" s="242"/>
      <c r="WFD80" s="242"/>
      <c r="WFE80" s="242"/>
      <c r="WFF80" s="242"/>
      <c r="WFG80" s="242"/>
      <c r="WFH80" s="242"/>
      <c r="WFI80" s="242"/>
      <c r="WFJ80" s="242"/>
      <c r="WFK80" s="242"/>
      <c r="WFL80" s="242"/>
      <c r="WFM80" s="242"/>
      <c r="WFN80" s="242"/>
      <c r="WFO80" s="242"/>
      <c r="WFP80" s="242"/>
      <c r="WFQ80" s="242"/>
      <c r="WFR80" s="242"/>
      <c r="WFS80" s="242"/>
      <c r="WFT80" s="242"/>
      <c r="WFU80" s="242"/>
      <c r="WFV80" s="242"/>
      <c r="WFW80" s="242"/>
      <c r="WFX80" s="242"/>
      <c r="WFY80" s="242"/>
      <c r="WFZ80" s="242"/>
      <c r="WGA80" s="242"/>
      <c r="WGB80" s="242"/>
      <c r="WGC80" s="242"/>
      <c r="WGD80" s="242"/>
      <c r="WGE80" s="242"/>
      <c r="WGF80" s="242"/>
      <c r="WGG80" s="242"/>
      <c r="WGH80" s="242"/>
      <c r="WGI80" s="242"/>
      <c r="WGJ80" s="242"/>
      <c r="WGK80" s="242"/>
      <c r="WGL80" s="242"/>
      <c r="WGM80" s="242"/>
      <c r="WGN80" s="242"/>
      <c r="WGO80" s="242"/>
      <c r="WGP80" s="242"/>
      <c r="WGQ80" s="242"/>
      <c r="WGR80" s="242"/>
      <c r="WGS80" s="242"/>
      <c r="WGT80" s="242"/>
      <c r="WGU80" s="242"/>
      <c r="WGV80" s="242"/>
      <c r="WGW80" s="242"/>
      <c r="WGX80" s="242"/>
      <c r="WGY80" s="242"/>
      <c r="WGZ80" s="242"/>
      <c r="WHA80" s="242"/>
      <c r="WHB80" s="242"/>
      <c r="WHC80" s="242"/>
      <c r="WHD80" s="242"/>
      <c r="WHE80" s="242"/>
      <c r="WHF80" s="242"/>
      <c r="WHG80" s="242"/>
      <c r="WHH80" s="242"/>
      <c r="WHI80" s="242"/>
      <c r="WHJ80" s="242"/>
      <c r="WHK80" s="242"/>
      <c r="WHL80" s="242"/>
      <c r="WHM80" s="242"/>
      <c r="WHN80" s="242"/>
      <c r="WHO80" s="242"/>
      <c r="WHP80" s="242"/>
      <c r="WHQ80" s="242"/>
      <c r="WHR80" s="242"/>
      <c r="WHS80" s="242"/>
      <c r="WHT80" s="242"/>
      <c r="WHU80" s="242"/>
      <c r="WHV80" s="242"/>
      <c r="WHW80" s="242"/>
      <c r="WHX80" s="242"/>
      <c r="WHY80" s="242"/>
      <c r="WHZ80" s="242"/>
      <c r="WIA80" s="242"/>
      <c r="WIB80" s="242"/>
      <c r="WIC80" s="242"/>
      <c r="WID80" s="242"/>
      <c r="WIE80" s="242"/>
      <c r="WIF80" s="242"/>
      <c r="WIG80" s="242"/>
      <c r="WIH80" s="242"/>
      <c r="WII80" s="242"/>
      <c r="WIJ80" s="242"/>
      <c r="WIK80" s="242"/>
      <c r="WIL80" s="242"/>
      <c r="WIM80" s="242"/>
      <c r="WIN80" s="242"/>
      <c r="WIO80" s="242"/>
      <c r="WIP80" s="242"/>
      <c r="WIQ80" s="242"/>
      <c r="WIR80" s="242"/>
      <c r="WIS80" s="242"/>
      <c r="WIT80" s="242"/>
      <c r="WIU80" s="242"/>
      <c r="WIV80" s="242"/>
      <c r="WIW80" s="242"/>
      <c r="WIX80" s="242"/>
      <c r="WIY80" s="242"/>
      <c r="WIZ80" s="242"/>
      <c r="WJA80" s="242"/>
      <c r="WJB80" s="242"/>
      <c r="WJC80" s="242"/>
      <c r="WJD80" s="242"/>
      <c r="WJE80" s="242"/>
      <c r="WJF80" s="242"/>
      <c r="WJG80" s="242"/>
      <c r="WJH80" s="242"/>
      <c r="WJI80" s="242"/>
      <c r="WJJ80" s="242"/>
      <c r="WJK80" s="242"/>
      <c r="WJL80" s="242"/>
      <c r="WJM80" s="242"/>
      <c r="WJN80" s="242"/>
      <c r="WJO80" s="242"/>
      <c r="WJP80" s="242"/>
      <c r="WJQ80" s="242"/>
      <c r="WJR80" s="242"/>
      <c r="WJS80" s="242"/>
      <c r="WJT80" s="242"/>
      <c r="WJU80" s="242"/>
      <c r="WJV80" s="242"/>
      <c r="WJW80" s="242"/>
      <c r="WJX80" s="242"/>
      <c r="WJY80" s="242"/>
      <c r="WJZ80" s="242"/>
      <c r="WKA80" s="242"/>
      <c r="WKB80" s="242"/>
      <c r="WKC80" s="242"/>
      <c r="WKD80" s="242"/>
      <c r="WKE80" s="242"/>
      <c r="WKF80" s="242"/>
      <c r="WKG80" s="242"/>
      <c r="WKH80" s="242"/>
      <c r="WKI80" s="242"/>
      <c r="WKJ80" s="242"/>
      <c r="WKK80" s="242"/>
      <c r="WKL80" s="242"/>
      <c r="WKM80" s="242"/>
      <c r="WKN80" s="242"/>
      <c r="WKO80" s="242"/>
      <c r="WKP80" s="242"/>
      <c r="WKQ80" s="242"/>
      <c r="WKR80" s="242"/>
      <c r="WKS80" s="242"/>
      <c r="WKT80" s="242"/>
      <c r="WKU80" s="242"/>
      <c r="WKV80" s="242"/>
      <c r="WKW80" s="242"/>
      <c r="WKX80" s="242"/>
      <c r="WKY80" s="242"/>
      <c r="WKZ80" s="242"/>
      <c r="WLA80" s="242"/>
      <c r="WLB80" s="242"/>
      <c r="WLC80" s="242"/>
      <c r="WLD80" s="242"/>
      <c r="WLE80" s="242"/>
      <c r="WLF80" s="242"/>
      <c r="WLG80" s="242"/>
      <c r="WLH80" s="242"/>
      <c r="WLI80" s="242"/>
      <c r="WLJ80" s="242"/>
      <c r="WLK80" s="242"/>
      <c r="WLL80" s="242"/>
      <c r="WLM80" s="242"/>
      <c r="WLN80" s="242"/>
      <c r="WLO80" s="242"/>
      <c r="WLP80" s="242"/>
      <c r="WLQ80" s="242"/>
      <c r="WLR80" s="242"/>
      <c r="WLS80" s="242"/>
      <c r="WLT80" s="242"/>
      <c r="WLU80" s="242"/>
      <c r="WLV80" s="242"/>
      <c r="WLW80" s="242"/>
      <c r="WLX80" s="242"/>
      <c r="WLY80" s="242"/>
      <c r="WLZ80" s="242"/>
      <c r="WMA80" s="242"/>
      <c r="WMB80" s="242"/>
      <c r="WMC80" s="242"/>
      <c r="WMD80" s="242"/>
      <c r="WME80" s="242"/>
      <c r="WMF80" s="242"/>
      <c r="WMG80" s="242"/>
      <c r="WMH80" s="242"/>
      <c r="WMI80" s="242"/>
      <c r="WMJ80" s="242"/>
      <c r="WMK80" s="242"/>
      <c r="WML80" s="242"/>
      <c r="WMM80" s="242"/>
      <c r="WMN80" s="242"/>
      <c r="WMO80" s="242"/>
      <c r="WMP80" s="242"/>
      <c r="WMQ80" s="242"/>
      <c r="WMR80" s="242"/>
      <c r="WMS80" s="242"/>
      <c r="WMT80" s="242"/>
      <c r="WMU80" s="242"/>
      <c r="WMV80" s="242"/>
      <c r="WMW80" s="242"/>
      <c r="WMX80" s="242"/>
      <c r="WMY80" s="242"/>
      <c r="WMZ80" s="242"/>
      <c r="WNA80" s="242"/>
      <c r="WNB80" s="242"/>
      <c r="WNC80" s="242"/>
      <c r="WND80" s="242"/>
      <c r="WNE80" s="242"/>
      <c r="WNF80" s="242"/>
      <c r="WNG80" s="242"/>
      <c r="WNH80" s="242"/>
      <c r="WNI80" s="242"/>
      <c r="WNJ80" s="242"/>
      <c r="WNK80" s="242"/>
      <c r="WNL80" s="242"/>
      <c r="WNM80" s="242"/>
      <c r="WNN80" s="242"/>
      <c r="WNO80" s="242"/>
      <c r="WNP80" s="242"/>
      <c r="WNQ80" s="242"/>
      <c r="WNR80" s="242"/>
      <c r="WNS80" s="242"/>
      <c r="WNT80" s="242"/>
      <c r="WNU80" s="242"/>
      <c r="WNV80" s="242"/>
      <c r="WNW80" s="242"/>
      <c r="WNX80" s="242"/>
      <c r="WNY80" s="242"/>
      <c r="WNZ80" s="242"/>
      <c r="WOA80" s="242"/>
      <c r="WOB80" s="242"/>
      <c r="WOC80" s="242"/>
      <c r="WOD80" s="242"/>
      <c r="WOE80" s="242"/>
      <c r="WOF80" s="242"/>
      <c r="WOG80" s="242"/>
      <c r="WOH80" s="242"/>
      <c r="WOI80" s="242"/>
      <c r="WOJ80" s="242"/>
      <c r="WOK80" s="242"/>
      <c r="WOL80" s="242"/>
      <c r="WOM80" s="242"/>
      <c r="WON80" s="242"/>
      <c r="WOO80" s="242"/>
      <c r="WOP80" s="242"/>
      <c r="WOQ80" s="242"/>
      <c r="WOR80" s="242"/>
      <c r="WOS80" s="242"/>
      <c r="WOT80" s="242"/>
      <c r="WOU80" s="242"/>
      <c r="WOV80" s="242"/>
      <c r="WOW80" s="242"/>
      <c r="WOX80" s="242"/>
      <c r="WOY80" s="242"/>
      <c r="WOZ80" s="242"/>
      <c r="WPA80" s="242"/>
      <c r="WPB80" s="242"/>
      <c r="WPC80" s="242"/>
      <c r="WPD80" s="242"/>
      <c r="WPE80" s="242"/>
      <c r="WPF80" s="242"/>
      <c r="WPG80" s="242"/>
      <c r="WPH80" s="242"/>
      <c r="WPI80" s="242"/>
      <c r="WPJ80" s="242"/>
      <c r="WPK80" s="242"/>
      <c r="WPL80" s="242"/>
      <c r="WPM80" s="242"/>
      <c r="WPN80" s="242"/>
      <c r="WPO80" s="242"/>
      <c r="WPP80" s="242"/>
      <c r="WPQ80" s="242"/>
      <c r="WPR80" s="242"/>
      <c r="WPS80" s="242"/>
      <c r="WPT80" s="242"/>
      <c r="WPU80" s="242"/>
      <c r="WPV80" s="242"/>
      <c r="WPW80" s="242"/>
      <c r="WPX80" s="242"/>
      <c r="WPY80" s="242"/>
      <c r="WPZ80" s="242"/>
      <c r="WQA80" s="242"/>
      <c r="WQB80" s="242"/>
      <c r="WQC80" s="242"/>
      <c r="WQD80" s="242"/>
      <c r="WQE80" s="242"/>
      <c r="WQF80" s="242"/>
      <c r="WQG80" s="242"/>
      <c r="WQH80" s="242"/>
      <c r="WQI80" s="242"/>
      <c r="WQJ80" s="242"/>
      <c r="WQK80" s="242"/>
      <c r="WQL80" s="242"/>
      <c r="WQM80" s="242"/>
      <c r="WQN80" s="242"/>
      <c r="WQO80" s="242"/>
      <c r="WQP80" s="242"/>
      <c r="WQQ80" s="242"/>
      <c r="WQR80" s="242"/>
      <c r="WQS80" s="242"/>
      <c r="WQT80" s="242"/>
      <c r="WQU80" s="242"/>
      <c r="WQV80" s="242"/>
      <c r="WQW80" s="242"/>
      <c r="WQX80" s="242"/>
      <c r="WQY80" s="242"/>
      <c r="WQZ80" s="242"/>
      <c r="WRA80" s="242"/>
      <c r="WRB80" s="242"/>
      <c r="WRC80" s="242"/>
      <c r="WRD80" s="242"/>
      <c r="WRE80" s="242"/>
      <c r="WRF80" s="242"/>
      <c r="WRG80" s="242"/>
      <c r="WRH80" s="242"/>
      <c r="WRI80" s="242"/>
      <c r="WRJ80" s="242"/>
      <c r="WRK80" s="242"/>
      <c r="WRL80" s="242"/>
      <c r="WRM80" s="242"/>
      <c r="WRN80" s="242"/>
      <c r="WRO80" s="242"/>
      <c r="WRP80" s="242"/>
      <c r="WRQ80" s="242"/>
      <c r="WRR80" s="242"/>
      <c r="WRS80" s="242"/>
      <c r="WRT80" s="242"/>
      <c r="WRU80" s="242"/>
      <c r="WRV80" s="242"/>
      <c r="WRW80" s="242"/>
      <c r="WRX80" s="242"/>
      <c r="WRY80" s="242"/>
      <c r="WRZ80" s="242"/>
      <c r="WSA80" s="242"/>
      <c r="WSB80" s="242"/>
      <c r="WSC80" s="242"/>
      <c r="WSD80" s="242"/>
      <c r="WSE80" s="242"/>
      <c r="WSF80" s="242"/>
      <c r="WSG80" s="242"/>
      <c r="WSH80" s="242"/>
      <c r="WSI80" s="242"/>
      <c r="WSJ80" s="242"/>
      <c r="WSK80" s="242"/>
      <c r="WSL80" s="242"/>
      <c r="WSM80" s="242"/>
      <c r="WSN80" s="242"/>
      <c r="WSO80" s="242"/>
      <c r="WSP80" s="242"/>
      <c r="WSQ80" s="242"/>
      <c r="WSR80" s="242"/>
      <c r="WSS80" s="242"/>
      <c r="WST80" s="242"/>
      <c r="WSU80" s="242"/>
      <c r="WSV80" s="242"/>
      <c r="WSW80" s="242"/>
      <c r="WSX80" s="242"/>
      <c r="WSY80" s="242"/>
      <c r="WSZ80" s="242"/>
      <c r="WTA80" s="242"/>
      <c r="WTB80" s="242"/>
      <c r="WTC80" s="242"/>
      <c r="WTD80" s="242"/>
      <c r="WTE80" s="242"/>
      <c r="WTF80" s="242"/>
      <c r="WTG80" s="242"/>
      <c r="WTH80" s="242"/>
      <c r="WTI80" s="242"/>
      <c r="WTJ80" s="242"/>
      <c r="WTK80" s="242"/>
      <c r="WTL80" s="242"/>
      <c r="WTM80" s="242"/>
      <c r="WTN80" s="242"/>
      <c r="WTO80" s="242"/>
      <c r="WTP80" s="242"/>
      <c r="WTQ80" s="242"/>
      <c r="WTR80" s="242"/>
      <c r="WTS80" s="242"/>
      <c r="WTT80" s="242"/>
      <c r="WTU80" s="242"/>
      <c r="WTV80" s="242"/>
      <c r="WTW80" s="242"/>
      <c r="WTX80" s="242"/>
      <c r="WTY80" s="242"/>
      <c r="WTZ80" s="242"/>
      <c r="WUA80" s="242"/>
      <c r="WUB80" s="242"/>
      <c r="WUC80" s="242"/>
      <c r="WUD80" s="242"/>
      <c r="WUE80" s="242"/>
      <c r="WUF80" s="242"/>
      <c r="WUG80" s="242"/>
      <c r="WUH80" s="242"/>
      <c r="WUI80" s="242"/>
      <c r="WUJ80" s="242"/>
      <c r="WUK80" s="242"/>
      <c r="WUL80" s="242"/>
      <c r="WUM80" s="242"/>
      <c r="WUN80" s="242"/>
      <c r="WUO80" s="242"/>
      <c r="WUP80" s="242"/>
      <c r="WUQ80" s="242"/>
      <c r="WUR80" s="242"/>
      <c r="WUS80" s="242"/>
      <c r="WUT80" s="242"/>
      <c r="WUU80" s="242"/>
      <c r="WUV80" s="242"/>
      <c r="WUW80" s="242"/>
      <c r="WUX80" s="242"/>
      <c r="WUY80" s="242"/>
      <c r="WUZ80" s="242"/>
      <c r="WVA80" s="242"/>
      <c r="WVB80" s="242"/>
      <c r="WVC80" s="242"/>
      <c r="WVD80" s="242"/>
      <c r="WVE80" s="242"/>
      <c r="WVF80" s="242"/>
      <c r="WVG80" s="242"/>
      <c r="WVH80" s="242"/>
      <c r="WVI80" s="242"/>
      <c r="WVJ80" s="242"/>
      <c r="WVK80" s="242"/>
      <c r="WVL80" s="242"/>
      <c r="WVM80" s="242"/>
      <c r="WVN80" s="242"/>
      <c r="WVO80" s="242"/>
      <c r="WVP80" s="242"/>
      <c r="WVQ80" s="242"/>
      <c r="WVR80" s="242"/>
      <c r="WVS80" s="242"/>
      <c r="WVT80" s="242"/>
      <c r="WVU80" s="242"/>
      <c r="WVV80" s="242"/>
      <c r="WVW80" s="242"/>
      <c r="WVX80" s="242"/>
      <c r="WVY80" s="242"/>
      <c r="WVZ80" s="242"/>
      <c r="WWA80" s="242"/>
      <c r="WWB80" s="242"/>
      <c r="WWC80" s="242"/>
      <c r="WWD80" s="242"/>
      <c r="WWE80" s="242"/>
      <c r="WWF80" s="242"/>
      <c r="WWG80" s="242"/>
      <c r="WWH80" s="242"/>
      <c r="WWI80" s="242"/>
      <c r="WWJ80" s="242"/>
      <c r="WWK80" s="242"/>
      <c r="WWL80" s="242"/>
      <c r="WWM80" s="242"/>
      <c r="WWN80" s="242"/>
      <c r="WWO80" s="242"/>
      <c r="WWP80" s="242"/>
      <c r="WWQ80" s="242"/>
      <c r="WWR80" s="242"/>
      <c r="WWS80" s="242"/>
      <c r="WWT80" s="242"/>
      <c r="WWU80" s="242"/>
      <c r="WWV80" s="242"/>
      <c r="WWW80" s="242"/>
      <c r="WWX80" s="242"/>
      <c r="WWY80" s="242"/>
      <c r="WWZ80" s="242"/>
      <c r="WXA80" s="242"/>
      <c r="WXB80" s="242"/>
      <c r="WXC80" s="242"/>
      <c r="WXD80" s="242"/>
      <c r="WXE80" s="242"/>
      <c r="WXF80" s="242"/>
      <c r="WXG80" s="242"/>
      <c r="WXH80" s="242"/>
      <c r="WXI80" s="242"/>
      <c r="WXJ80" s="242"/>
      <c r="WXK80" s="242"/>
      <c r="WXL80" s="242"/>
      <c r="WXM80" s="242"/>
      <c r="WXN80" s="242"/>
      <c r="WXO80" s="242"/>
      <c r="WXP80" s="242"/>
      <c r="WXQ80" s="242"/>
      <c r="WXR80" s="242"/>
      <c r="WXS80" s="242"/>
      <c r="WXT80" s="242"/>
      <c r="WXU80" s="242"/>
      <c r="WXV80" s="242"/>
      <c r="WXW80" s="242"/>
      <c r="WXX80" s="242"/>
      <c r="WXY80" s="242"/>
      <c r="WXZ80" s="242"/>
      <c r="WYA80" s="242"/>
      <c r="WYB80" s="242"/>
      <c r="WYC80" s="242"/>
      <c r="WYD80" s="242"/>
      <c r="WYE80" s="242"/>
      <c r="WYF80" s="242"/>
      <c r="WYG80" s="242"/>
      <c r="WYH80" s="242"/>
      <c r="WYI80" s="242"/>
      <c r="WYJ80" s="242"/>
      <c r="WYK80" s="242"/>
      <c r="WYL80" s="242"/>
      <c r="WYM80" s="242"/>
      <c r="WYN80" s="242"/>
      <c r="WYO80" s="242"/>
      <c r="WYP80" s="242"/>
      <c r="WYQ80" s="242"/>
      <c r="WYR80" s="242"/>
      <c r="WYS80" s="242"/>
      <c r="WYT80" s="242"/>
      <c r="WYU80" s="242"/>
      <c r="WYV80" s="242"/>
      <c r="WYW80" s="242"/>
      <c r="WYX80" s="242"/>
      <c r="WYY80" s="242"/>
      <c r="WYZ80" s="242"/>
      <c r="WZA80" s="242"/>
      <c r="WZB80" s="242"/>
      <c r="WZC80" s="242"/>
      <c r="WZD80" s="242"/>
      <c r="WZE80" s="242"/>
      <c r="WZF80" s="242"/>
      <c r="WZG80" s="242"/>
      <c r="WZH80" s="242"/>
      <c r="WZI80" s="242"/>
      <c r="WZJ80" s="242"/>
      <c r="WZK80" s="242"/>
      <c r="WZL80" s="242"/>
      <c r="WZM80" s="242"/>
      <c r="WZN80" s="242"/>
      <c r="WZO80" s="242"/>
      <c r="WZP80" s="242"/>
      <c r="WZQ80" s="242"/>
      <c r="WZR80" s="242"/>
      <c r="WZS80" s="242"/>
      <c r="WZT80" s="242"/>
      <c r="WZU80" s="242"/>
      <c r="WZV80" s="242"/>
      <c r="WZW80" s="242"/>
      <c r="WZX80" s="242"/>
      <c r="WZY80" s="242"/>
      <c r="WZZ80" s="242"/>
      <c r="XAA80" s="242"/>
      <c r="XAB80" s="242"/>
      <c r="XAC80" s="242"/>
      <c r="XAD80" s="242"/>
      <c r="XAE80" s="242"/>
      <c r="XAF80" s="242"/>
      <c r="XAG80" s="242"/>
      <c r="XAH80" s="242"/>
      <c r="XAI80" s="242"/>
      <c r="XAJ80" s="242"/>
      <c r="XAK80" s="242"/>
      <c r="XAL80" s="242"/>
      <c r="XAM80" s="242"/>
      <c r="XAN80" s="242"/>
      <c r="XAO80" s="242"/>
      <c r="XAP80" s="242"/>
      <c r="XAQ80" s="242"/>
      <c r="XAR80" s="242"/>
      <c r="XAS80" s="242"/>
      <c r="XAT80" s="242"/>
      <c r="XAU80" s="242"/>
      <c r="XAV80" s="242"/>
      <c r="XAW80" s="242"/>
      <c r="XAX80" s="242"/>
      <c r="XAY80" s="242"/>
      <c r="XAZ80" s="242"/>
      <c r="XBA80" s="242"/>
      <c r="XBB80" s="242"/>
      <c r="XBC80" s="242"/>
      <c r="XBD80" s="242"/>
      <c r="XBE80" s="242"/>
      <c r="XBF80" s="242"/>
      <c r="XBG80" s="242"/>
      <c r="XBH80" s="242"/>
      <c r="XBI80" s="242"/>
      <c r="XBJ80" s="242"/>
      <c r="XBK80" s="242"/>
      <c r="XBL80" s="242"/>
      <c r="XBM80" s="242"/>
      <c r="XBN80" s="242"/>
      <c r="XBO80" s="242"/>
      <c r="XBP80" s="242"/>
      <c r="XBQ80" s="242"/>
      <c r="XBR80" s="242"/>
      <c r="XBS80" s="242"/>
      <c r="XBT80" s="242"/>
      <c r="XBU80" s="242"/>
      <c r="XBV80" s="242"/>
      <c r="XBW80" s="242"/>
      <c r="XBX80" s="242"/>
      <c r="XBY80" s="242"/>
      <c r="XBZ80" s="242"/>
      <c r="XCA80" s="242"/>
      <c r="XCB80" s="242"/>
      <c r="XCC80" s="242"/>
      <c r="XCD80" s="242"/>
      <c r="XCE80" s="242"/>
      <c r="XCF80" s="242"/>
      <c r="XCG80" s="242"/>
      <c r="XCH80" s="242"/>
      <c r="XCI80" s="242"/>
      <c r="XCJ80" s="242"/>
      <c r="XCK80" s="242"/>
      <c r="XCL80" s="242"/>
      <c r="XCM80" s="242"/>
      <c r="XCN80" s="242"/>
      <c r="XCO80" s="242"/>
      <c r="XCP80" s="242"/>
      <c r="XCQ80" s="242"/>
      <c r="XCR80" s="242"/>
      <c r="XCS80" s="242"/>
      <c r="XCT80" s="242"/>
      <c r="XCU80" s="242"/>
      <c r="XCV80" s="242"/>
      <c r="XCW80" s="242"/>
      <c r="XCX80" s="242"/>
      <c r="XCY80" s="242"/>
      <c r="XCZ80" s="242"/>
      <c r="XDA80" s="242"/>
      <c r="XDB80" s="242"/>
      <c r="XDC80" s="242"/>
      <c r="XDD80" s="242"/>
      <c r="XDE80" s="242"/>
      <c r="XDF80" s="242"/>
      <c r="XDG80" s="242"/>
      <c r="XDH80" s="242"/>
      <c r="XDI80" s="242"/>
      <c r="XDJ80" s="242"/>
      <c r="XDK80" s="242"/>
      <c r="XDL80" s="242"/>
      <c r="XDM80" s="242"/>
      <c r="XDN80" s="242"/>
      <c r="XDO80" s="242"/>
      <c r="XDP80" s="242"/>
      <c r="XDQ80" s="242"/>
      <c r="XDR80" s="242"/>
    </row>
    <row r="81" spans="1:16346" s="250" customFormat="1" x14ac:dyDescent="0.35">
      <c r="A81" s="239"/>
      <c r="C81" s="268"/>
      <c r="D81" s="268"/>
      <c r="E81" s="268"/>
      <c r="G81" s="243"/>
      <c r="H81" s="239"/>
      <c r="I81" s="242"/>
      <c r="J81" s="242"/>
      <c r="K81" s="242"/>
      <c r="L81" s="242"/>
      <c r="M81" s="242"/>
      <c r="N81" s="242"/>
      <c r="O81" s="242"/>
      <c r="P81" s="242"/>
      <c r="Q81" s="242"/>
      <c r="R81" s="242"/>
      <c r="S81" s="242"/>
      <c r="T81" s="242"/>
      <c r="U81" s="242"/>
      <c r="V81" s="242"/>
      <c r="W81" s="242"/>
      <c r="X81" s="242"/>
      <c r="Y81" s="242"/>
      <c r="Z81" s="242"/>
      <c r="AA81" s="242"/>
      <c r="AB81" s="242"/>
      <c r="AC81" s="242"/>
      <c r="AD81" s="242"/>
      <c r="AE81" s="242"/>
      <c r="AF81" s="242"/>
      <c r="AG81" s="242"/>
      <c r="AH81" s="242"/>
      <c r="AI81" s="242"/>
      <c r="AJ81" s="242"/>
      <c r="AK81" s="242"/>
      <c r="AL81" s="242"/>
      <c r="AM81" s="242"/>
      <c r="AN81" s="242"/>
      <c r="AO81" s="242"/>
      <c r="AP81" s="242"/>
      <c r="AQ81" s="242"/>
      <c r="AR81" s="242"/>
      <c r="AS81" s="242"/>
      <c r="AT81" s="242"/>
      <c r="AU81" s="242"/>
      <c r="AV81" s="242"/>
      <c r="AW81" s="242"/>
      <c r="AX81" s="242"/>
      <c r="AY81" s="242"/>
      <c r="AZ81" s="242"/>
      <c r="BA81" s="242"/>
      <c r="BB81" s="242"/>
      <c r="BC81" s="242"/>
      <c r="BD81" s="242"/>
      <c r="BE81" s="242"/>
      <c r="BF81" s="242"/>
      <c r="BG81" s="242"/>
      <c r="BH81" s="242"/>
      <c r="BI81" s="242"/>
      <c r="BJ81" s="242"/>
      <c r="BK81" s="242"/>
      <c r="BL81" s="242"/>
      <c r="BM81" s="242"/>
      <c r="BN81" s="242"/>
      <c r="BO81" s="242"/>
      <c r="BP81" s="242"/>
      <c r="BQ81" s="242"/>
      <c r="BR81" s="242"/>
      <c r="BS81" s="242"/>
      <c r="BT81" s="242"/>
      <c r="BU81" s="242"/>
      <c r="BV81" s="242"/>
      <c r="BW81" s="242"/>
      <c r="BX81" s="242"/>
      <c r="BY81" s="242"/>
      <c r="BZ81" s="242"/>
      <c r="CA81" s="242"/>
      <c r="CB81" s="242"/>
      <c r="CC81" s="242"/>
      <c r="CD81" s="242"/>
      <c r="CE81" s="242"/>
      <c r="CF81" s="242"/>
      <c r="CG81" s="242"/>
      <c r="CH81" s="242"/>
      <c r="CI81" s="242"/>
      <c r="CJ81" s="242"/>
      <c r="CK81" s="242"/>
      <c r="CL81" s="242"/>
      <c r="CM81" s="242"/>
      <c r="CN81" s="242"/>
      <c r="CO81" s="242"/>
      <c r="CP81" s="242"/>
      <c r="CQ81" s="242"/>
      <c r="CR81" s="242"/>
      <c r="CS81" s="242"/>
      <c r="CT81" s="242"/>
      <c r="CU81" s="242"/>
      <c r="CV81" s="242"/>
      <c r="CW81" s="242"/>
      <c r="CX81" s="242"/>
      <c r="CY81" s="242"/>
      <c r="CZ81" s="242"/>
      <c r="DA81" s="242"/>
      <c r="DB81" s="242"/>
      <c r="DC81" s="242"/>
      <c r="DD81" s="242"/>
      <c r="DE81" s="242"/>
      <c r="DF81" s="242"/>
      <c r="DG81" s="242"/>
      <c r="DH81" s="242"/>
      <c r="DI81" s="242"/>
      <c r="DJ81" s="242"/>
      <c r="DK81" s="242"/>
      <c r="DL81" s="242"/>
      <c r="DM81" s="242"/>
      <c r="DN81" s="242"/>
      <c r="DO81" s="242"/>
      <c r="DP81" s="242"/>
      <c r="DQ81" s="242"/>
      <c r="DR81" s="242"/>
      <c r="DS81" s="242"/>
      <c r="DT81" s="242"/>
      <c r="DU81" s="242"/>
      <c r="DV81" s="242"/>
      <c r="DW81" s="242"/>
      <c r="DX81" s="242"/>
      <c r="DY81" s="242"/>
      <c r="DZ81" s="242"/>
      <c r="EA81" s="242"/>
      <c r="EB81" s="242"/>
      <c r="EC81" s="242"/>
      <c r="ED81" s="242"/>
      <c r="EE81" s="242"/>
      <c r="EF81" s="242"/>
      <c r="EG81" s="242"/>
      <c r="EH81" s="242"/>
      <c r="EI81" s="242"/>
      <c r="EJ81" s="242"/>
      <c r="EK81" s="242"/>
      <c r="EL81" s="242"/>
      <c r="EM81" s="242"/>
      <c r="EN81" s="242"/>
      <c r="EO81" s="242"/>
      <c r="EP81" s="242"/>
      <c r="EQ81" s="242"/>
      <c r="ER81" s="242"/>
      <c r="ES81" s="242"/>
      <c r="ET81" s="242"/>
      <c r="EU81" s="242"/>
      <c r="EV81" s="242"/>
      <c r="EW81" s="242"/>
      <c r="EX81" s="242"/>
      <c r="EY81" s="242"/>
      <c r="EZ81" s="242"/>
      <c r="FA81" s="242"/>
      <c r="FB81" s="242"/>
      <c r="FC81" s="242"/>
      <c r="FD81" s="242"/>
      <c r="FE81" s="242"/>
      <c r="FF81" s="242"/>
      <c r="FG81" s="242"/>
      <c r="FH81" s="242"/>
      <c r="FI81" s="242"/>
      <c r="FJ81" s="242"/>
      <c r="FK81" s="242"/>
      <c r="FL81" s="242"/>
      <c r="FM81" s="242"/>
      <c r="FN81" s="242"/>
      <c r="FO81" s="242"/>
      <c r="FP81" s="242"/>
      <c r="FQ81" s="242"/>
      <c r="FR81" s="242"/>
      <c r="FS81" s="242"/>
      <c r="FT81" s="242"/>
      <c r="FU81" s="242"/>
      <c r="FV81" s="242"/>
      <c r="FW81" s="242"/>
      <c r="FX81" s="242"/>
      <c r="FY81" s="242"/>
      <c r="FZ81" s="242"/>
      <c r="GA81" s="242"/>
      <c r="GB81" s="242"/>
      <c r="GC81" s="242"/>
      <c r="GD81" s="242"/>
      <c r="GE81" s="242"/>
      <c r="GF81" s="242"/>
      <c r="GG81" s="242"/>
      <c r="GH81" s="242"/>
      <c r="GI81" s="242"/>
      <c r="GJ81" s="242"/>
      <c r="GK81" s="242"/>
      <c r="GL81" s="242"/>
      <c r="GM81" s="242"/>
      <c r="GN81" s="242"/>
      <c r="GO81" s="242"/>
      <c r="GP81" s="242"/>
      <c r="GQ81" s="242"/>
      <c r="GR81" s="242"/>
      <c r="GS81" s="242"/>
      <c r="GT81" s="242"/>
      <c r="GU81" s="242"/>
      <c r="GV81" s="242"/>
      <c r="GW81" s="242"/>
      <c r="GX81" s="242"/>
      <c r="GY81" s="242"/>
      <c r="GZ81" s="242"/>
      <c r="HA81" s="242"/>
      <c r="HB81" s="242"/>
      <c r="HC81" s="242"/>
      <c r="HD81" s="242"/>
      <c r="HE81" s="242"/>
      <c r="HF81" s="242"/>
      <c r="HG81" s="242"/>
      <c r="HH81" s="242"/>
      <c r="HI81" s="242"/>
      <c r="HJ81" s="242"/>
      <c r="HK81" s="242"/>
      <c r="HL81" s="242"/>
      <c r="HM81" s="242"/>
      <c r="HN81" s="242"/>
      <c r="HO81" s="242"/>
      <c r="HP81" s="242"/>
      <c r="HQ81" s="242"/>
      <c r="HR81" s="242"/>
      <c r="HS81" s="242"/>
      <c r="HT81" s="242"/>
      <c r="HU81" s="242"/>
      <c r="HV81" s="242"/>
      <c r="HW81" s="242"/>
      <c r="HX81" s="242"/>
      <c r="HY81" s="242"/>
      <c r="HZ81" s="242"/>
      <c r="IA81" s="242"/>
      <c r="IB81" s="242"/>
      <c r="IC81" s="242"/>
      <c r="ID81" s="242"/>
      <c r="IE81" s="242"/>
      <c r="IF81" s="242"/>
      <c r="IG81" s="242"/>
      <c r="IH81" s="242"/>
      <c r="II81" s="242"/>
      <c r="IJ81" s="242"/>
      <c r="IK81" s="242"/>
      <c r="IL81" s="242"/>
      <c r="IM81" s="242"/>
      <c r="IN81" s="242"/>
      <c r="IO81" s="242"/>
      <c r="IP81" s="242"/>
      <c r="IQ81" s="242"/>
      <c r="IR81" s="242"/>
      <c r="IS81" s="242"/>
      <c r="IT81" s="242"/>
      <c r="IU81" s="242"/>
      <c r="IV81" s="242"/>
      <c r="IW81" s="242"/>
      <c r="IX81" s="242"/>
      <c r="IY81" s="242"/>
      <c r="IZ81" s="242"/>
      <c r="JA81" s="242"/>
      <c r="JB81" s="242"/>
      <c r="JC81" s="242"/>
      <c r="JD81" s="242"/>
      <c r="JE81" s="242"/>
      <c r="JF81" s="242"/>
      <c r="JG81" s="242"/>
      <c r="JH81" s="242"/>
      <c r="JI81" s="242"/>
      <c r="JJ81" s="242"/>
      <c r="JK81" s="242"/>
      <c r="JL81" s="242"/>
      <c r="JM81" s="242"/>
      <c r="JN81" s="242"/>
      <c r="JO81" s="242"/>
      <c r="JP81" s="242"/>
      <c r="JQ81" s="242"/>
      <c r="JR81" s="242"/>
      <c r="JS81" s="242"/>
      <c r="JT81" s="242"/>
      <c r="JU81" s="242"/>
      <c r="JV81" s="242"/>
      <c r="JW81" s="242"/>
      <c r="JX81" s="242"/>
      <c r="JY81" s="242"/>
      <c r="JZ81" s="242"/>
      <c r="KA81" s="242"/>
      <c r="KB81" s="242"/>
      <c r="KC81" s="242"/>
      <c r="KD81" s="242"/>
      <c r="KE81" s="242"/>
      <c r="KF81" s="242"/>
      <c r="KG81" s="242"/>
      <c r="KH81" s="242"/>
      <c r="KI81" s="242"/>
      <c r="KJ81" s="242"/>
      <c r="KK81" s="242"/>
      <c r="KL81" s="242"/>
      <c r="KM81" s="242"/>
      <c r="KN81" s="242"/>
      <c r="KO81" s="242"/>
      <c r="KP81" s="242"/>
      <c r="KQ81" s="242"/>
      <c r="KR81" s="242"/>
      <c r="KS81" s="242"/>
      <c r="KT81" s="242"/>
      <c r="KU81" s="242"/>
      <c r="KV81" s="242"/>
      <c r="KW81" s="242"/>
      <c r="KX81" s="242"/>
      <c r="KY81" s="242"/>
      <c r="KZ81" s="242"/>
      <c r="LA81" s="242"/>
      <c r="LB81" s="242"/>
      <c r="LC81" s="242"/>
      <c r="LD81" s="242"/>
      <c r="LE81" s="242"/>
      <c r="LF81" s="242"/>
      <c r="LG81" s="242"/>
      <c r="LH81" s="242"/>
      <c r="LI81" s="242"/>
      <c r="LJ81" s="242"/>
      <c r="LK81" s="242"/>
      <c r="LL81" s="242"/>
      <c r="LM81" s="242"/>
      <c r="LN81" s="242"/>
      <c r="LO81" s="242"/>
      <c r="LP81" s="242"/>
      <c r="LQ81" s="242"/>
      <c r="LR81" s="242"/>
      <c r="LS81" s="242"/>
      <c r="LT81" s="242"/>
      <c r="LU81" s="242"/>
      <c r="LV81" s="242"/>
      <c r="LW81" s="242"/>
      <c r="LX81" s="242"/>
      <c r="LY81" s="242"/>
      <c r="LZ81" s="242"/>
      <c r="MA81" s="242"/>
      <c r="MB81" s="242"/>
      <c r="MC81" s="242"/>
      <c r="MD81" s="242"/>
      <c r="ME81" s="242"/>
      <c r="MF81" s="242"/>
      <c r="MG81" s="242"/>
      <c r="MH81" s="242"/>
      <c r="MI81" s="242"/>
      <c r="MJ81" s="242"/>
      <c r="MK81" s="242"/>
      <c r="ML81" s="242"/>
      <c r="MM81" s="242"/>
      <c r="MN81" s="242"/>
      <c r="MO81" s="242"/>
      <c r="MP81" s="242"/>
      <c r="MQ81" s="242"/>
      <c r="MR81" s="242"/>
      <c r="MS81" s="242"/>
      <c r="MT81" s="242"/>
      <c r="MU81" s="242"/>
      <c r="MV81" s="242"/>
      <c r="MW81" s="242"/>
      <c r="MX81" s="242"/>
      <c r="MY81" s="242"/>
      <c r="MZ81" s="242"/>
      <c r="NA81" s="242"/>
      <c r="NB81" s="242"/>
      <c r="NC81" s="242"/>
      <c r="ND81" s="242"/>
      <c r="NE81" s="242"/>
      <c r="NF81" s="242"/>
      <c r="NG81" s="242"/>
      <c r="NH81" s="242"/>
      <c r="NI81" s="242"/>
      <c r="NJ81" s="242"/>
      <c r="NK81" s="242"/>
      <c r="NL81" s="242"/>
      <c r="NM81" s="242"/>
      <c r="NN81" s="242"/>
      <c r="NO81" s="242"/>
      <c r="NP81" s="242"/>
      <c r="NQ81" s="242"/>
      <c r="NR81" s="242"/>
      <c r="NS81" s="242"/>
      <c r="NT81" s="242"/>
      <c r="NU81" s="242"/>
      <c r="NV81" s="242"/>
      <c r="NW81" s="242"/>
      <c r="NX81" s="242"/>
      <c r="NY81" s="242"/>
      <c r="NZ81" s="242"/>
      <c r="OA81" s="242"/>
      <c r="OB81" s="242"/>
      <c r="OC81" s="242"/>
      <c r="OD81" s="242"/>
      <c r="OE81" s="242"/>
      <c r="OF81" s="242"/>
      <c r="OG81" s="242"/>
      <c r="OH81" s="242"/>
      <c r="OI81" s="242"/>
      <c r="OJ81" s="242"/>
      <c r="OK81" s="242"/>
      <c r="OL81" s="242"/>
      <c r="OM81" s="242"/>
      <c r="ON81" s="242"/>
      <c r="OO81" s="242"/>
      <c r="OP81" s="242"/>
      <c r="OQ81" s="242"/>
      <c r="OR81" s="242"/>
      <c r="OS81" s="242"/>
      <c r="OT81" s="242"/>
      <c r="OU81" s="242"/>
      <c r="OV81" s="242"/>
      <c r="OW81" s="242"/>
      <c r="OX81" s="242"/>
      <c r="OY81" s="242"/>
      <c r="OZ81" s="242"/>
      <c r="PA81" s="242"/>
      <c r="PB81" s="242"/>
      <c r="PC81" s="242"/>
      <c r="PD81" s="242"/>
      <c r="PE81" s="242"/>
      <c r="PF81" s="242"/>
      <c r="PG81" s="242"/>
      <c r="PH81" s="242"/>
      <c r="PI81" s="242"/>
      <c r="PJ81" s="242"/>
      <c r="PK81" s="242"/>
      <c r="PL81" s="242"/>
      <c r="PM81" s="242"/>
      <c r="PN81" s="242"/>
      <c r="PO81" s="242"/>
      <c r="PP81" s="242"/>
      <c r="PQ81" s="242"/>
      <c r="PR81" s="242"/>
      <c r="PS81" s="242"/>
      <c r="PT81" s="242"/>
      <c r="PU81" s="242"/>
      <c r="PV81" s="242"/>
      <c r="PW81" s="242"/>
      <c r="PX81" s="242"/>
      <c r="PY81" s="242"/>
      <c r="PZ81" s="242"/>
      <c r="QA81" s="242"/>
      <c r="QB81" s="242"/>
      <c r="QC81" s="242"/>
      <c r="QD81" s="242"/>
      <c r="QE81" s="242"/>
      <c r="QF81" s="242"/>
      <c r="QG81" s="242"/>
      <c r="QH81" s="242"/>
      <c r="QI81" s="242"/>
      <c r="QJ81" s="242"/>
      <c r="QK81" s="242"/>
      <c r="QL81" s="242"/>
      <c r="QM81" s="242"/>
      <c r="QN81" s="242"/>
      <c r="QO81" s="242"/>
      <c r="QP81" s="242"/>
      <c r="QQ81" s="242"/>
      <c r="QR81" s="242"/>
      <c r="QS81" s="242"/>
      <c r="QT81" s="242"/>
      <c r="QU81" s="242"/>
      <c r="QV81" s="242"/>
      <c r="QW81" s="242"/>
      <c r="QX81" s="242"/>
      <c r="QY81" s="242"/>
      <c r="QZ81" s="242"/>
      <c r="RA81" s="242"/>
      <c r="RB81" s="242"/>
      <c r="RC81" s="242"/>
      <c r="RD81" s="242"/>
      <c r="RE81" s="242"/>
      <c r="RF81" s="242"/>
      <c r="RG81" s="242"/>
      <c r="RH81" s="242"/>
      <c r="RI81" s="242"/>
      <c r="RJ81" s="242"/>
      <c r="RK81" s="242"/>
      <c r="RL81" s="242"/>
      <c r="RM81" s="242"/>
      <c r="RN81" s="242"/>
      <c r="RO81" s="242"/>
      <c r="RP81" s="242"/>
      <c r="RQ81" s="242"/>
      <c r="RR81" s="242"/>
      <c r="RS81" s="242"/>
      <c r="RT81" s="242"/>
      <c r="RU81" s="242"/>
      <c r="RV81" s="242"/>
      <c r="RW81" s="242"/>
      <c r="RX81" s="242"/>
      <c r="RY81" s="242"/>
      <c r="RZ81" s="242"/>
      <c r="SA81" s="242"/>
      <c r="SB81" s="242"/>
      <c r="SC81" s="242"/>
      <c r="SD81" s="242"/>
      <c r="SE81" s="242"/>
      <c r="SF81" s="242"/>
      <c r="SG81" s="242"/>
      <c r="SH81" s="242"/>
      <c r="SI81" s="242"/>
      <c r="SJ81" s="242"/>
      <c r="SK81" s="242"/>
      <c r="SL81" s="242"/>
      <c r="SM81" s="242"/>
      <c r="SN81" s="242"/>
      <c r="SO81" s="242"/>
      <c r="SP81" s="242"/>
      <c r="SQ81" s="242"/>
      <c r="SR81" s="242"/>
      <c r="SS81" s="242"/>
      <c r="ST81" s="242"/>
      <c r="SU81" s="242"/>
      <c r="SV81" s="242"/>
      <c r="SW81" s="242"/>
      <c r="SX81" s="242"/>
      <c r="SY81" s="242"/>
      <c r="SZ81" s="242"/>
      <c r="TA81" s="242"/>
      <c r="TB81" s="242"/>
      <c r="TC81" s="242"/>
      <c r="TD81" s="242"/>
      <c r="TE81" s="242"/>
      <c r="TF81" s="242"/>
      <c r="TG81" s="242"/>
      <c r="TH81" s="242"/>
      <c r="TI81" s="242"/>
      <c r="TJ81" s="242"/>
      <c r="TK81" s="242"/>
      <c r="TL81" s="242"/>
      <c r="TM81" s="242"/>
      <c r="TN81" s="242"/>
      <c r="TO81" s="242"/>
      <c r="TP81" s="242"/>
      <c r="TQ81" s="242"/>
      <c r="TR81" s="242"/>
      <c r="TS81" s="242"/>
      <c r="TT81" s="242"/>
      <c r="TU81" s="242"/>
      <c r="TV81" s="242"/>
      <c r="TW81" s="242"/>
      <c r="TX81" s="242"/>
      <c r="TY81" s="242"/>
      <c r="TZ81" s="242"/>
      <c r="UA81" s="242"/>
      <c r="UB81" s="242"/>
      <c r="UC81" s="242"/>
      <c r="UD81" s="242"/>
      <c r="UE81" s="242"/>
      <c r="UF81" s="242"/>
      <c r="UG81" s="242"/>
      <c r="UH81" s="242"/>
      <c r="UI81" s="242"/>
      <c r="UJ81" s="242"/>
      <c r="UK81" s="242"/>
      <c r="UL81" s="242"/>
      <c r="UM81" s="242"/>
      <c r="UN81" s="242"/>
      <c r="UO81" s="242"/>
      <c r="UP81" s="242"/>
      <c r="UQ81" s="242"/>
      <c r="UR81" s="242"/>
      <c r="US81" s="242"/>
      <c r="UT81" s="242"/>
      <c r="UU81" s="242"/>
      <c r="UV81" s="242"/>
      <c r="UW81" s="242"/>
      <c r="UX81" s="242"/>
      <c r="UY81" s="242"/>
      <c r="UZ81" s="242"/>
      <c r="VA81" s="242"/>
      <c r="VB81" s="242"/>
      <c r="VC81" s="242"/>
      <c r="VD81" s="242"/>
      <c r="VE81" s="242"/>
      <c r="VF81" s="242"/>
      <c r="VG81" s="242"/>
      <c r="VH81" s="242"/>
      <c r="VI81" s="242"/>
      <c r="VJ81" s="242"/>
      <c r="VK81" s="242"/>
      <c r="VL81" s="242"/>
      <c r="VM81" s="242"/>
      <c r="VN81" s="242"/>
      <c r="VO81" s="242"/>
      <c r="VP81" s="242"/>
      <c r="VQ81" s="242"/>
      <c r="VR81" s="242"/>
      <c r="VS81" s="242"/>
      <c r="VT81" s="242"/>
      <c r="VU81" s="242"/>
      <c r="VV81" s="242"/>
      <c r="VW81" s="242"/>
      <c r="VX81" s="242"/>
      <c r="VY81" s="242"/>
      <c r="VZ81" s="242"/>
      <c r="WA81" s="242"/>
      <c r="WB81" s="242"/>
      <c r="WC81" s="242"/>
      <c r="WD81" s="242"/>
      <c r="WE81" s="242"/>
      <c r="WF81" s="242"/>
      <c r="WG81" s="242"/>
      <c r="WH81" s="242"/>
      <c r="WI81" s="242"/>
      <c r="WJ81" s="242"/>
      <c r="WK81" s="242"/>
      <c r="WL81" s="242"/>
      <c r="WM81" s="242"/>
      <c r="WN81" s="242"/>
      <c r="WO81" s="242"/>
      <c r="WP81" s="242"/>
      <c r="WQ81" s="242"/>
      <c r="WR81" s="242"/>
      <c r="WS81" s="242"/>
      <c r="WT81" s="242"/>
      <c r="WU81" s="242"/>
      <c r="WV81" s="242"/>
      <c r="WW81" s="242"/>
      <c r="WX81" s="242"/>
      <c r="WY81" s="242"/>
      <c r="WZ81" s="242"/>
      <c r="XA81" s="242"/>
      <c r="XB81" s="242"/>
      <c r="XC81" s="242"/>
      <c r="XD81" s="242"/>
      <c r="XE81" s="242"/>
      <c r="XF81" s="242"/>
      <c r="XG81" s="242"/>
      <c r="XH81" s="242"/>
      <c r="XI81" s="242"/>
      <c r="XJ81" s="242"/>
      <c r="XK81" s="242"/>
      <c r="XL81" s="242"/>
      <c r="XM81" s="242"/>
      <c r="XN81" s="242"/>
      <c r="XO81" s="242"/>
      <c r="XP81" s="242"/>
      <c r="XQ81" s="242"/>
      <c r="XR81" s="242"/>
      <c r="XS81" s="242"/>
      <c r="XT81" s="242"/>
      <c r="XU81" s="242"/>
      <c r="XV81" s="242"/>
      <c r="XW81" s="242"/>
      <c r="XX81" s="242"/>
      <c r="XY81" s="242"/>
      <c r="XZ81" s="242"/>
      <c r="YA81" s="242"/>
      <c r="YB81" s="242"/>
      <c r="YC81" s="242"/>
      <c r="YD81" s="242"/>
      <c r="YE81" s="242"/>
      <c r="YF81" s="242"/>
      <c r="YG81" s="242"/>
      <c r="YH81" s="242"/>
      <c r="YI81" s="242"/>
      <c r="YJ81" s="242"/>
      <c r="YK81" s="242"/>
      <c r="YL81" s="242"/>
      <c r="YM81" s="242"/>
      <c r="YN81" s="242"/>
      <c r="YO81" s="242"/>
      <c r="YP81" s="242"/>
      <c r="YQ81" s="242"/>
      <c r="YR81" s="242"/>
      <c r="YS81" s="242"/>
      <c r="YT81" s="242"/>
      <c r="YU81" s="242"/>
      <c r="YV81" s="242"/>
      <c r="YW81" s="242"/>
      <c r="YX81" s="242"/>
      <c r="YY81" s="242"/>
      <c r="YZ81" s="242"/>
      <c r="ZA81" s="242"/>
      <c r="ZB81" s="242"/>
      <c r="ZC81" s="242"/>
      <c r="ZD81" s="242"/>
      <c r="ZE81" s="242"/>
      <c r="ZF81" s="242"/>
      <c r="ZG81" s="242"/>
      <c r="ZH81" s="242"/>
      <c r="ZI81" s="242"/>
      <c r="ZJ81" s="242"/>
      <c r="ZK81" s="242"/>
      <c r="ZL81" s="242"/>
      <c r="ZM81" s="242"/>
      <c r="ZN81" s="242"/>
      <c r="ZO81" s="242"/>
      <c r="ZP81" s="242"/>
      <c r="ZQ81" s="242"/>
      <c r="ZR81" s="242"/>
      <c r="ZS81" s="242"/>
      <c r="ZT81" s="242"/>
      <c r="ZU81" s="242"/>
      <c r="ZV81" s="242"/>
      <c r="ZW81" s="242"/>
      <c r="ZX81" s="242"/>
      <c r="ZY81" s="242"/>
      <c r="ZZ81" s="242"/>
      <c r="AAA81" s="242"/>
      <c r="AAB81" s="242"/>
      <c r="AAC81" s="242"/>
      <c r="AAD81" s="242"/>
      <c r="AAE81" s="242"/>
      <c r="AAF81" s="242"/>
      <c r="AAG81" s="242"/>
      <c r="AAH81" s="242"/>
      <c r="AAI81" s="242"/>
      <c r="AAJ81" s="242"/>
      <c r="AAK81" s="242"/>
      <c r="AAL81" s="242"/>
      <c r="AAM81" s="242"/>
      <c r="AAN81" s="242"/>
      <c r="AAO81" s="242"/>
      <c r="AAP81" s="242"/>
      <c r="AAQ81" s="242"/>
      <c r="AAR81" s="242"/>
      <c r="AAS81" s="242"/>
      <c r="AAT81" s="242"/>
      <c r="AAU81" s="242"/>
      <c r="AAV81" s="242"/>
      <c r="AAW81" s="242"/>
      <c r="AAX81" s="242"/>
      <c r="AAY81" s="242"/>
      <c r="AAZ81" s="242"/>
      <c r="ABA81" s="242"/>
      <c r="ABB81" s="242"/>
      <c r="ABC81" s="242"/>
      <c r="ABD81" s="242"/>
      <c r="ABE81" s="242"/>
      <c r="ABF81" s="242"/>
      <c r="ABG81" s="242"/>
      <c r="ABH81" s="242"/>
      <c r="ABI81" s="242"/>
      <c r="ABJ81" s="242"/>
      <c r="ABK81" s="242"/>
      <c r="ABL81" s="242"/>
      <c r="ABM81" s="242"/>
      <c r="ABN81" s="242"/>
      <c r="ABO81" s="242"/>
      <c r="ABP81" s="242"/>
      <c r="ABQ81" s="242"/>
      <c r="ABR81" s="242"/>
      <c r="ABS81" s="242"/>
      <c r="ABT81" s="242"/>
      <c r="ABU81" s="242"/>
      <c r="ABV81" s="242"/>
      <c r="ABW81" s="242"/>
      <c r="ABX81" s="242"/>
      <c r="ABY81" s="242"/>
      <c r="ABZ81" s="242"/>
      <c r="ACA81" s="242"/>
      <c r="ACB81" s="242"/>
      <c r="ACC81" s="242"/>
      <c r="ACD81" s="242"/>
      <c r="ACE81" s="242"/>
      <c r="ACF81" s="242"/>
      <c r="ACG81" s="242"/>
      <c r="ACH81" s="242"/>
      <c r="ACI81" s="242"/>
      <c r="ACJ81" s="242"/>
      <c r="ACK81" s="242"/>
      <c r="ACL81" s="242"/>
      <c r="ACM81" s="242"/>
      <c r="ACN81" s="242"/>
      <c r="ACO81" s="242"/>
      <c r="ACP81" s="242"/>
      <c r="ACQ81" s="242"/>
      <c r="ACR81" s="242"/>
      <c r="ACS81" s="242"/>
      <c r="ACT81" s="242"/>
      <c r="ACU81" s="242"/>
      <c r="ACV81" s="242"/>
      <c r="ACW81" s="242"/>
      <c r="ACX81" s="242"/>
      <c r="ACY81" s="242"/>
      <c r="ACZ81" s="242"/>
      <c r="ADA81" s="242"/>
      <c r="ADB81" s="242"/>
      <c r="ADC81" s="242"/>
      <c r="ADD81" s="242"/>
      <c r="ADE81" s="242"/>
      <c r="ADF81" s="242"/>
      <c r="ADG81" s="242"/>
      <c r="ADH81" s="242"/>
      <c r="ADI81" s="242"/>
      <c r="ADJ81" s="242"/>
      <c r="ADK81" s="242"/>
      <c r="ADL81" s="242"/>
      <c r="ADM81" s="242"/>
      <c r="ADN81" s="242"/>
      <c r="ADO81" s="242"/>
      <c r="ADP81" s="242"/>
      <c r="ADQ81" s="242"/>
      <c r="ADR81" s="242"/>
      <c r="ADS81" s="242"/>
      <c r="ADT81" s="242"/>
      <c r="ADU81" s="242"/>
      <c r="ADV81" s="242"/>
      <c r="ADW81" s="242"/>
      <c r="ADX81" s="242"/>
      <c r="ADY81" s="242"/>
      <c r="ADZ81" s="242"/>
      <c r="AEA81" s="242"/>
      <c r="AEB81" s="242"/>
      <c r="AEC81" s="242"/>
      <c r="AED81" s="242"/>
      <c r="AEE81" s="242"/>
      <c r="AEF81" s="242"/>
      <c r="AEG81" s="242"/>
      <c r="AEH81" s="242"/>
      <c r="AEI81" s="242"/>
      <c r="AEJ81" s="242"/>
      <c r="AEK81" s="242"/>
      <c r="AEL81" s="242"/>
      <c r="AEM81" s="242"/>
      <c r="AEN81" s="242"/>
      <c r="AEO81" s="242"/>
      <c r="AEP81" s="242"/>
      <c r="AEQ81" s="242"/>
      <c r="AER81" s="242"/>
      <c r="AES81" s="242"/>
      <c r="AET81" s="242"/>
      <c r="AEU81" s="242"/>
      <c r="AEV81" s="242"/>
      <c r="AEW81" s="242"/>
      <c r="AEX81" s="242"/>
      <c r="AEY81" s="242"/>
      <c r="AEZ81" s="242"/>
      <c r="AFA81" s="242"/>
      <c r="AFB81" s="242"/>
      <c r="AFC81" s="242"/>
      <c r="AFD81" s="242"/>
      <c r="AFE81" s="242"/>
      <c r="AFF81" s="242"/>
      <c r="AFG81" s="242"/>
      <c r="AFH81" s="242"/>
      <c r="AFI81" s="242"/>
      <c r="AFJ81" s="242"/>
      <c r="AFK81" s="242"/>
      <c r="AFL81" s="242"/>
      <c r="AFM81" s="242"/>
      <c r="AFN81" s="242"/>
      <c r="AFO81" s="242"/>
      <c r="AFP81" s="242"/>
      <c r="AFQ81" s="242"/>
      <c r="AFR81" s="242"/>
      <c r="AFS81" s="242"/>
      <c r="AFT81" s="242"/>
      <c r="AFU81" s="242"/>
      <c r="AFV81" s="242"/>
      <c r="AFW81" s="242"/>
      <c r="AFX81" s="242"/>
      <c r="AFY81" s="242"/>
      <c r="AFZ81" s="242"/>
      <c r="AGA81" s="242"/>
      <c r="AGB81" s="242"/>
      <c r="AGC81" s="242"/>
      <c r="AGD81" s="242"/>
      <c r="AGE81" s="242"/>
      <c r="AGF81" s="242"/>
      <c r="AGG81" s="242"/>
      <c r="AGH81" s="242"/>
      <c r="AGI81" s="242"/>
      <c r="AGJ81" s="242"/>
      <c r="AGK81" s="242"/>
      <c r="AGL81" s="242"/>
      <c r="AGM81" s="242"/>
      <c r="AGN81" s="242"/>
      <c r="AGO81" s="242"/>
      <c r="AGP81" s="242"/>
      <c r="AGQ81" s="242"/>
      <c r="AGR81" s="242"/>
      <c r="AGS81" s="242"/>
      <c r="AGT81" s="242"/>
      <c r="AGU81" s="242"/>
      <c r="AGV81" s="242"/>
      <c r="AGW81" s="242"/>
      <c r="AGX81" s="242"/>
      <c r="AGY81" s="242"/>
      <c r="AGZ81" s="242"/>
      <c r="AHA81" s="242"/>
      <c r="AHB81" s="242"/>
      <c r="AHC81" s="242"/>
      <c r="AHD81" s="242"/>
      <c r="AHE81" s="242"/>
      <c r="AHF81" s="242"/>
      <c r="AHG81" s="242"/>
      <c r="AHH81" s="242"/>
      <c r="AHI81" s="242"/>
      <c r="AHJ81" s="242"/>
      <c r="AHK81" s="242"/>
      <c r="AHL81" s="242"/>
      <c r="AHM81" s="242"/>
      <c r="AHN81" s="242"/>
      <c r="AHO81" s="242"/>
      <c r="AHP81" s="242"/>
      <c r="AHQ81" s="242"/>
      <c r="AHR81" s="242"/>
      <c r="AHS81" s="242"/>
      <c r="AHT81" s="242"/>
      <c r="AHU81" s="242"/>
      <c r="AHV81" s="242"/>
      <c r="AHW81" s="242"/>
      <c r="AHX81" s="242"/>
      <c r="AHY81" s="242"/>
      <c r="AHZ81" s="242"/>
      <c r="AIA81" s="242"/>
      <c r="AIB81" s="242"/>
      <c r="AIC81" s="242"/>
      <c r="AID81" s="242"/>
      <c r="AIE81" s="242"/>
      <c r="AIF81" s="242"/>
      <c r="AIG81" s="242"/>
      <c r="AIH81" s="242"/>
      <c r="AII81" s="242"/>
      <c r="AIJ81" s="242"/>
      <c r="AIK81" s="242"/>
      <c r="AIL81" s="242"/>
      <c r="AIM81" s="242"/>
      <c r="AIN81" s="242"/>
      <c r="AIO81" s="242"/>
      <c r="AIP81" s="242"/>
      <c r="AIQ81" s="242"/>
      <c r="AIR81" s="242"/>
      <c r="AIS81" s="242"/>
      <c r="AIT81" s="242"/>
      <c r="AIU81" s="242"/>
      <c r="AIV81" s="242"/>
      <c r="AIW81" s="242"/>
      <c r="AIX81" s="242"/>
      <c r="AIY81" s="242"/>
      <c r="AIZ81" s="242"/>
      <c r="AJA81" s="242"/>
      <c r="AJB81" s="242"/>
      <c r="AJC81" s="242"/>
      <c r="AJD81" s="242"/>
      <c r="AJE81" s="242"/>
      <c r="AJF81" s="242"/>
      <c r="AJG81" s="242"/>
      <c r="AJH81" s="242"/>
      <c r="AJI81" s="242"/>
      <c r="AJJ81" s="242"/>
      <c r="AJK81" s="242"/>
      <c r="AJL81" s="242"/>
      <c r="AJM81" s="242"/>
      <c r="AJN81" s="242"/>
      <c r="AJO81" s="242"/>
      <c r="AJP81" s="242"/>
      <c r="AJQ81" s="242"/>
      <c r="AJR81" s="242"/>
      <c r="AJS81" s="242"/>
      <c r="AJT81" s="242"/>
      <c r="AJU81" s="242"/>
      <c r="AJV81" s="242"/>
      <c r="AJW81" s="242"/>
      <c r="AJX81" s="242"/>
      <c r="AJY81" s="242"/>
      <c r="AJZ81" s="242"/>
      <c r="AKA81" s="242"/>
      <c r="AKB81" s="242"/>
      <c r="AKC81" s="242"/>
      <c r="AKD81" s="242"/>
      <c r="AKE81" s="242"/>
      <c r="AKF81" s="242"/>
      <c r="AKG81" s="242"/>
      <c r="AKH81" s="242"/>
      <c r="AKI81" s="242"/>
      <c r="AKJ81" s="242"/>
      <c r="AKK81" s="242"/>
      <c r="AKL81" s="242"/>
      <c r="AKM81" s="242"/>
      <c r="AKN81" s="242"/>
      <c r="AKO81" s="242"/>
      <c r="AKP81" s="242"/>
      <c r="AKQ81" s="242"/>
      <c r="AKR81" s="242"/>
      <c r="AKS81" s="242"/>
      <c r="AKT81" s="242"/>
      <c r="AKU81" s="242"/>
      <c r="AKV81" s="242"/>
      <c r="AKW81" s="242"/>
      <c r="AKX81" s="242"/>
      <c r="AKY81" s="242"/>
      <c r="AKZ81" s="242"/>
      <c r="ALA81" s="242"/>
      <c r="ALB81" s="242"/>
      <c r="ALC81" s="242"/>
      <c r="ALD81" s="242"/>
      <c r="ALE81" s="242"/>
      <c r="ALF81" s="242"/>
      <c r="ALG81" s="242"/>
      <c r="ALH81" s="242"/>
      <c r="ALI81" s="242"/>
      <c r="ALJ81" s="242"/>
      <c r="ALK81" s="242"/>
      <c r="ALL81" s="242"/>
      <c r="ALM81" s="242"/>
      <c r="ALN81" s="242"/>
      <c r="ALO81" s="242"/>
      <c r="ALP81" s="242"/>
      <c r="ALQ81" s="242"/>
      <c r="ALR81" s="242"/>
      <c r="ALS81" s="242"/>
      <c r="ALT81" s="242"/>
      <c r="ALU81" s="242"/>
      <c r="ALV81" s="242"/>
      <c r="ALW81" s="242"/>
      <c r="ALX81" s="242"/>
      <c r="ALY81" s="242"/>
      <c r="ALZ81" s="242"/>
      <c r="AMA81" s="242"/>
      <c r="AMB81" s="242"/>
      <c r="AMC81" s="242"/>
      <c r="AMD81" s="242"/>
      <c r="AME81" s="242"/>
      <c r="AMF81" s="242"/>
      <c r="AMG81" s="242"/>
      <c r="AMH81" s="242"/>
      <c r="AMI81" s="242"/>
      <c r="AMJ81" s="242"/>
      <c r="AMK81" s="242"/>
      <c r="AML81" s="242"/>
      <c r="AMM81" s="242"/>
      <c r="AMN81" s="242"/>
      <c r="AMO81" s="242"/>
      <c r="AMP81" s="242"/>
      <c r="AMQ81" s="242"/>
      <c r="AMR81" s="242"/>
      <c r="AMS81" s="242"/>
      <c r="AMT81" s="242"/>
      <c r="AMU81" s="242"/>
      <c r="AMV81" s="242"/>
      <c r="AMW81" s="242"/>
      <c r="AMX81" s="242"/>
      <c r="AMY81" s="242"/>
      <c r="AMZ81" s="242"/>
      <c r="ANA81" s="242"/>
      <c r="ANB81" s="242"/>
      <c r="ANC81" s="242"/>
      <c r="AND81" s="242"/>
      <c r="ANE81" s="242"/>
      <c r="ANF81" s="242"/>
      <c r="ANG81" s="242"/>
      <c r="ANH81" s="242"/>
      <c r="ANI81" s="242"/>
      <c r="ANJ81" s="242"/>
      <c r="ANK81" s="242"/>
      <c r="ANL81" s="242"/>
      <c r="ANM81" s="242"/>
      <c r="ANN81" s="242"/>
      <c r="ANO81" s="242"/>
      <c r="ANP81" s="242"/>
      <c r="ANQ81" s="242"/>
      <c r="ANR81" s="242"/>
      <c r="ANS81" s="242"/>
      <c r="ANT81" s="242"/>
      <c r="ANU81" s="242"/>
      <c r="ANV81" s="242"/>
      <c r="ANW81" s="242"/>
      <c r="ANX81" s="242"/>
      <c r="ANY81" s="242"/>
      <c r="ANZ81" s="242"/>
      <c r="AOA81" s="242"/>
      <c r="AOB81" s="242"/>
      <c r="AOC81" s="242"/>
      <c r="AOD81" s="242"/>
      <c r="AOE81" s="242"/>
      <c r="AOF81" s="242"/>
      <c r="AOG81" s="242"/>
      <c r="AOH81" s="242"/>
      <c r="AOI81" s="242"/>
      <c r="AOJ81" s="242"/>
      <c r="AOK81" s="242"/>
      <c r="AOL81" s="242"/>
      <c r="AOM81" s="242"/>
      <c r="AON81" s="242"/>
      <c r="AOO81" s="242"/>
      <c r="AOP81" s="242"/>
      <c r="AOQ81" s="242"/>
      <c r="AOR81" s="242"/>
      <c r="AOS81" s="242"/>
      <c r="AOT81" s="242"/>
      <c r="AOU81" s="242"/>
      <c r="AOV81" s="242"/>
      <c r="AOW81" s="242"/>
      <c r="AOX81" s="242"/>
      <c r="AOY81" s="242"/>
      <c r="AOZ81" s="242"/>
      <c r="APA81" s="242"/>
      <c r="APB81" s="242"/>
      <c r="APC81" s="242"/>
      <c r="APD81" s="242"/>
      <c r="APE81" s="242"/>
      <c r="APF81" s="242"/>
      <c r="APG81" s="242"/>
      <c r="APH81" s="242"/>
      <c r="API81" s="242"/>
      <c r="APJ81" s="242"/>
      <c r="APK81" s="242"/>
      <c r="APL81" s="242"/>
      <c r="APM81" s="242"/>
      <c r="APN81" s="242"/>
      <c r="APO81" s="242"/>
      <c r="APP81" s="242"/>
      <c r="APQ81" s="242"/>
      <c r="APR81" s="242"/>
      <c r="APS81" s="242"/>
      <c r="APT81" s="242"/>
      <c r="APU81" s="242"/>
      <c r="APV81" s="242"/>
      <c r="APW81" s="242"/>
      <c r="APX81" s="242"/>
      <c r="APY81" s="242"/>
      <c r="APZ81" s="242"/>
      <c r="AQA81" s="242"/>
      <c r="AQB81" s="242"/>
      <c r="AQC81" s="242"/>
      <c r="AQD81" s="242"/>
      <c r="AQE81" s="242"/>
      <c r="AQF81" s="242"/>
      <c r="AQG81" s="242"/>
      <c r="AQH81" s="242"/>
      <c r="AQI81" s="242"/>
      <c r="AQJ81" s="242"/>
      <c r="AQK81" s="242"/>
      <c r="AQL81" s="242"/>
      <c r="AQM81" s="242"/>
      <c r="AQN81" s="242"/>
      <c r="AQO81" s="242"/>
      <c r="AQP81" s="242"/>
      <c r="AQQ81" s="242"/>
      <c r="AQR81" s="242"/>
      <c r="AQS81" s="242"/>
      <c r="AQT81" s="242"/>
      <c r="AQU81" s="242"/>
      <c r="AQV81" s="242"/>
      <c r="AQW81" s="242"/>
      <c r="AQX81" s="242"/>
      <c r="AQY81" s="242"/>
      <c r="AQZ81" s="242"/>
      <c r="ARA81" s="242"/>
      <c r="ARB81" s="242"/>
      <c r="ARC81" s="242"/>
      <c r="ARD81" s="242"/>
      <c r="ARE81" s="242"/>
      <c r="ARF81" s="242"/>
      <c r="ARG81" s="242"/>
      <c r="ARH81" s="242"/>
      <c r="ARI81" s="242"/>
      <c r="ARJ81" s="242"/>
      <c r="ARK81" s="242"/>
      <c r="ARL81" s="242"/>
      <c r="ARM81" s="242"/>
      <c r="ARN81" s="242"/>
      <c r="ARO81" s="242"/>
      <c r="ARP81" s="242"/>
      <c r="ARQ81" s="242"/>
      <c r="ARR81" s="242"/>
      <c r="ARS81" s="242"/>
      <c r="ART81" s="242"/>
      <c r="ARU81" s="242"/>
      <c r="ARV81" s="242"/>
      <c r="ARW81" s="242"/>
      <c r="ARX81" s="242"/>
      <c r="ARY81" s="242"/>
      <c r="ARZ81" s="242"/>
      <c r="ASA81" s="242"/>
      <c r="ASB81" s="242"/>
      <c r="ASC81" s="242"/>
      <c r="ASD81" s="242"/>
      <c r="ASE81" s="242"/>
      <c r="ASF81" s="242"/>
      <c r="ASG81" s="242"/>
      <c r="ASH81" s="242"/>
      <c r="ASI81" s="242"/>
      <c r="ASJ81" s="242"/>
      <c r="ASK81" s="242"/>
      <c r="ASL81" s="242"/>
      <c r="ASM81" s="242"/>
      <c r="ASN81" s="242"/>
      <c r="ASO81" s="242"/>
      <c r="ASP81" s="242"/>
      <c r="ASQ81" s="242"/>
      <c r="ASR81" s="242"/>
      <c r="ASS81" s="242"/>
      <c r="AST81" s="242"/>
      <c r="ASU81" s="242"/>
      <c r="ASV81" s="242"/>
      <c r="ASW81" s="242"/>
      <c r="ASX81" s="242"/>
      <c r="ASY81" s="242"/>
      <c r="ASZ81" s="242"/>
      <c r="ATA81" s="242"/>
      <c r="ATB81" s="242"/>
      <c r="ATC81" s="242"/>
      <c r="ATD81" s="242"/>
      <c r="ATE81" s="242"/>
      <c r="ATF81" s="242"/>
      <c r="ATG81" s="242"/>
      <c r="ATH81" s="242"/>
      <c r="ATI81" s="242"/>
      <c r="ATJ81" s="242"/>
      <c r="ATK81" s="242"/>
      <c r="ATL81" s="242"/>
      <c r="ATM81" s="242"/>
      <c r="ATN81" s="242"/>
      <c r="ATO81" s="242"/>
      <c r="ATP81" s="242"/>
      <c r="ATQ81" s="242"/>
      <c r="ATR81" s="242"/>
      <c r="ATS81" s="242"/>
      <c r="ATT81" s="242"/>
      <c r="ATU81" s="242"/>
      <c r="ATV81" s="242"/>
      <c r="ATW81" s="242"/>
      <c r="ATX81" s="242"/>
      <c r="ATY81" s="242"/>
      <c r="ATZ81" s="242"/>
      <c r="AUA81" s="242"/>
      <c r="AUB81" s="242"/>
      <c r="AUC81" s="242"/>
      <c r="AUD81" s="242"/>
      <c r="AUE81" s="242"/>
      <c r="AUF81" s="242"/>
      <c r="AUG81" s="242"/>
      <c r="AUH81" s="242"/>
      <c r="AUI81" s="242"/>
      <c r="AUJ81" s="242"/>
      <c r="AUK81" s="242"/>
      <c r="AUL81" s="242"/>
      <c r="AUM81" s="242"/>
      <c r="AUN81" s="242"/>
      <c r="AUO81" s="242"/>
      <c r="AUP81" s="242"/>
      <c r="AUQ81" s="242"/>
      <c r="AUR81" s="242"/>
      <c r="AUS81" s="242"/>
      <c r="AUT81" s="242"/>
      <c r="AUU81" s="242"/>
      <c r="AUV81" s="242"/>
      <c r="AUW81" s="242"/>
      <c r="AUX81" s="242"/>
      <c r="AUY81" s="242"/>
      <c r="AUZ81" s="242"/>
      <c r="AVA81" s="242"/>
      <c r="AVB81" s="242"/>
      <c r="AVC81" s="242"/>
      <c r="AVD81" s="242"/>
      <c r="AVE81" s="242"/>
      <c r="AVF81" s="242"/>
      <c r="AVG81" s="242"/>
      <c r="AVH81" s="242"/>
      <c r="AVI81" s="242"/>
      <c r="AVJ81" s="242"/>
      <c r="AVK81" s="242"/>
      <c r="AVL81" s="242"/>
      <c r="AVM81" s="242"/>
      <c r="AVN81" s="242"/>
      <c r="AVO81" s="242"/>
      <c r="AVP81" s="242"/>
      <c r="AVQ81" s="242"/>
      <c r="AVR81" s="242"/>
      <c r="AVS81" s="242"/>
      <c r="AVT81" s="242"/>
      <c r="AVU81" s="242"/>
      <c r="AVV81" s="242"/>
      <c r="AVW81" s="242"/>
      <c r="AVX81" s="242"/>
      <c r="AVY81" s="242"/>
      <c r="AVZ81" s="242"/>
      <c r="AWA81" s="242"/>
      <c r="AWB81" s="242"/>
      <c r="AWC81" s="242"/>
      <c r="AWD81" s="242"/>
      <c r="AWE81" s="242"/>
      <c r="AWF81" s="242"/>
      <c r="AWG81" s="242"/>
      <c r="AWH81" s="242"/>
      <c r="AWI81" s="242"/>
      <c r="AWJ81" s="242"/>
      <c r="AWK81" s="242"/>
      <c r="AWL81" s="242"/>
      <c r="AWM81" s="242"/>
      <c r="AWN81" s="242"/>
      <c r="AWO81" s="242"/>
      <c r="AWP81" s="242"/>
      <c r="AWQ81" s="242"/>
      <c r="AWR81" s="242"/>
      <c r="AWS81" s="242"/>
      <c r="AWT81" s="242"/>
      <c r="AWU81" s="242"/>
      <c r="AWV81" s="242"/>
      <c r="AWW81" s="242"/>
      <c r="AWX81" s="242"/>
      <c r="AWY81" s="242"/>
      <c r="AWZ81" s="242"/>
      <c r="AXA81" s="242"/>
      <c r="AXB81" s="242"/>
      <c r="AXC81" s="242"/>
      <c r="AXD81" s="242"/>
      <c r="AXE81" s="242"/>
      <c r="AXF81" s="242"/>
      <c r="AXG81" s="242"/>
      <c r="AXH81" s="242"/>
      <c r="AXI81" s="242"/>
      <c r="AXJ81" s="242"/>
      <c r="AXK81" s="242"/>
      <c r="AXL81" s="242"/>
      <c r="AXM81" s="242"/>
      <c r="AXN81" s="242"/>
      <c r="AXO81" s="242"/>
      <c r="AXP81" s="242"/>
      <c r="AXQ81" s="242"/>
      <c r="AXR81" s="242"/>
      <c r="AXS81" s="242"/>
      <c r="AXT81" s="242"/>
      <c r="AXU81" s="242"/>
      <c r="AXV81" s="242"/>
      <c r="AXW81" s="242"/>
      <c r="AXX81" s="242"/>
      <c r="AXY81" s="242"/>
      <c r="AXZ81" s="242"/>
      <c r="AYA81" s="242"/>
      <c r="AYB81" s="242"/>
      <c r="AYC81" s="242"/>
      <c r="AYD81" s="242"/>
      <c r="AYE81" s="242"/>
      <c r="AYF81" s="242"/>
      <c r="AYG81" s="242"/>
      <c r="AYH81" s="242"/>
      <c r="AYI81" s="242"/>
      <c r="AYJ81" s="242"/>
      <c r="AYK81" s="242"/>
      <c r="AYL81" s="242"/>
      <c r="AYM81" s="242"/>
      <c r="AYN81" s="242"/>
      <c r="AYO81" s="242"/>
      <c r="AYP81" s="242"/>
      <c r="AYQ81" s="242"/>
      <c r="AYR81" s="242"/>
      <c r="AYS81" s="242"/>
      <c r="AYT81" s="242"/>
      <c r="AYU81" s="242"/>
      <c r="AYV81" s="242"/>
      <c r="AYW81" s="242"/>
      <c r="AYX81" s="242"/>
      <c r="AYY81" s="242"/>
      <c r="AYZ81" s="242"/>
      <c r="AZA81" s="242"/>
      <c r="AZB81" s="242"/>
      <c r="AZC81" s="242"/>
      <c r="AZD81" s="242"/>
      <c r="AZE81" s="242"/>
      <c r="AZF81" s="242"/>
      <c r="AZG81" s="242"/>
      <c r="AZH81" s="242"/>
      <c r="AZI81" s="242"/>
      <c r="AZJ81" s="242"/>
      <c r="AZK81" s="242"/>
      <c r="AZL81" s="242"/>
      <c r="AZM81" s="242"/>
      <c r="AZN81" s="242"/>
      <c r="AZO81" s="242"/>
      <c r="AZP81" s="242"/>
      <c r="AZQ81" s="242"/>
      <c r="AZR81" s="242"/>
      <c r="AZS81" s="242"/>
      <c r="AZT81" s="242"/>
      <c r="AZU81" s="242"/>
      <c r="AZV81" s="242"/>
      <c r="AZW81" s="242"/>
      <c r="AZX81" s="242"/>
      <c r="AZY81" s="242"/>
      <c r="AZZ81" s="242"/>
      <c r="BAA81" s="242"/>
      <c r="BAB81" s="242"/>
      <c r="BAC81" s="242"/>
      <c r="BAD81" s="242"/>
      <c r="BAE81" s="242"/>
      <c r="BAF81" s="242"/>
      <c r="BAG81" s="242"/>
      <c r="BAH81" s="242"/>
      <c r="BAI81" s="242"/>
      <c r="BAJ81" s="242"/>
      <c r="BAK81" s="242"/>
      <c r="BAL81" s="242"/>
      <c r="BAM81" s="242"/>
      <c r="BAN81" s="242"/>
      <c r="BAO81" s="242"/>
      <c r="BAP81" s="242"/>
      <c r="BAQ81" s="242"/>
      <c r="BAR81" s="242"/>
      <c r="BAS81" s="242"/>
      <c r="BAT81" s="242"/>
      <c r="BAU81" s="242"/>
      <c r="BAV81" s="242"/>
      <c r="BAW81" s="242"/>
      <c r="BAX81" s="242"/>
      <c r="BAY81" s="242"/>
      <c r="BAZ81" s="242"/>
      <c r="BBA81" s="242"/>
      <c r="BBB81" s="242"/>
      <c r="BBC81" s="242"/>
      <c r="BBD81" s="242"/>
      <c r="BBE81" s="242"/>
      <c r="BBF81" s="242"/>
      <c r="BBG81" s="242"/>
      <c r="BBH81" s="242"/>
      <c r="BBI81" s="242"/>
      <c r="BBJ81" s="242"/>
      <c r="BBK81" s="242"/>
      <c r="BBL81" s="242"/>
      <c r="BBM81" s="242"/>
      <c r="BBN81" s="242"/>
      <c r="BBO81" s="242"/>
      <c r="BBP81" s="242"/>
      <c r="BBQ81" s="242"/>
      <c r="BBR81" s="242"/>
      <c r="BBS81" s="242"/>
      <c r="BBT81" s="242"/>
      <c r="BBU81" s="242"/>
      <c r="BBV81" s="242"/>
      <c r="BBW81" s="242"/>
      <c r="BBX81" s="242"/>
      <c r="BBY81" s="242"/>
      <c r="BBZ81" s="242"/>
      <c r="BCA81" s="242"/>
      <c r="BCB81" s="242"/>
      <c r="BCC81" s="242"/>
      <c r="BCD81" s="242"/>
      <c r="BCE81" s="242"/>
      <c r="BCF81" s="242"/>
      <c r="BCG81" s="242"/>
      <c r="BCH81" s="242"/>
      <c r="BCI81" s="242"/>
      <c r="BCJ81" s="242"/>
      <c r="BCK81" s="242"/>
      <c r="BCL81" s="242"/>
      <c r="BCM81" s="242"/>
      <c r="BCN81" s="242"/>
      <c r="BCO81" s="242"/>
      <c r="BCP81" s="242"/>
      <c r="BCQ81" s="242"/>
      <c r="BCR81" s="242"/>
      <c r="BCS81" s="242"/>
      <c r="BCT81" s="242"/>
      <c r="BCU81" s="242"/>
      <c r="BCV81" s="242"/>
      <c r="BCW81" s="242"/>
      <c r="BCX81" s="242"/>
      <c r="BCY81" s="242"/>
      <c r="BCZ81" s="242"/>
      <c r="BDA81" s="242"/>
      <c r="BDB81" s="242"/>
      <c r="BDC81" s="242"/>
      <c r="BDD81" s="242"/>
      <c r="BDE81" s="242"/>
      <c r="BDF81" s="242"/>
      <c r="BDG81" s="242"/>
      <c r="BDH81" s="242"/>
      <c r="BDI81" s="242"/>
      <c r="BDJ81" s="242"/>
      <c r="BDK81" s="242"/>
      <c r="BDL81" s="242"/>
      <c r="BDM81" s="242"/>
      <c r="BDN81" s="242"/>
      <c r="BDO81" s="242"/>
      <c r="BDP81" s="242"/>
      <c r="BDQ81" s="242"/>
      <c r="BDR81" s="242"/>
      <c r="BDS81" s="242"/>
      <c r="BDT81" s="242"/>
      <c r="BDU81" s="242"/>
      <c r="BDV81" s="242"/>
      <c r="BDW81" s="242"/>
      <c r="BDX81" s="242"/>
      <c r="BDY81" s="242"/>
      <c r="BDZ81" s="242"/>
      <c r="BEA81" s="242"/>
      <c r="BEB81" s="242"/>
      <c r="BEC81" s="242"/>
      <c r="BED81" s="242"/>
      <c r="BEE81" s="242"/>
      <c r="BEF81" s="242"/>
      <c r="BEG81" s="242"/>
      <c r="BEH81" s="242"/>
      <c r="BEI81" s="242"/>
      <c r="BEJ81" s="242"/>
      <c r="BEK81" s="242"/>
      <c r="BEL81" s="242"/>
      <c r="BEM81" s="242"/>
      <c r="BEN81" s="242"/>
      <c r="BEO81" s="242"/>
      <c r="BEP81" s="242"/>
      <c r="BEQ81" s="242"/>
      <c r="BER81" s="242"/>
      <c r="BES81" s="242"/>
      <c r="BET81" s="242"/>
      <c r="BEU81" s="242"/>
      <c r="BEV81" s="242"/>
      <c r="BEW81" s="242"/>
      <c r="BEX81" s="242"/>
      <c r="BEY81" s="242"/>
      <c r="BEZ81" s="242"/>
      <c r="BFA81" s="242"/>
      <c r="BFB81" s="242"/>
      <c r="BFC81" s="242"/>
      <c r="BFD81" s="242"/>
      <c r="BFE81" s="242"/>
      <c r="BFF81" s="242"/>
      <c r="BFG81" s="242"/>
      <c r="BFH81" s="242"/>
      <c r="BFI81" s="242"/>
      <c r="BFJ81" s="242"/>
      <c r="BFK81" s="242"/>
      <c r="BFL81" s="242"/>
      <c r="BFM81" s="242"/>
      <c r="BFN81" s="242"/>
      <c r="BFO81" s="242"/>
      <c r="BFP81" s="242"/>
      <c r="BFQ81" s="242"/>
      <c r="BFR81" s="242"/>
      <c r="BFS81" s="242"/>
      <c r="BFT81" s="242"/>
      <c r="BFU81" s="242"/>
      <c r="BFV81" s="242"/>
      <c r="BFW81" s="242"/>
      <c r="BFX81" s="242"/>
      <c r="BFY81" s="242"/>
      <c r="BFZ81" s="242"/>
      <c r="BGA81" s="242"/>
      <c r="BGB81" s="242"/>
      <c r="BGC81" s="242"/>
      <c r="BGD81" s="242"/>
      <c r="BGE81" s="242"/>
      <c r="BGF81" s="242"/>
      <c r="BGG81" s="242"/>
      <c r="BGH81" s="242"/>
      <c r="BGI81" s="242"/>
      <c r="BGJ81" s="242"/>
      <c r="BGK81" s="242"/>
      <c r="BGL81" s="242"/>
      <c r="BGM81" s="242"/>
      <c r="BGN81" s="242"/>
      <c r="BGO81" s="242"/>
      <c r="BGP81" s="242"/>
      <c r="BGQ81" s="242"/>
      <c r="BGR81" s="242"/>
      <c r="BGS81" s="242"/>
      <c r="BGT81" s="242"/>
      <c r="BGU81" s="242"/>
      <c r="BGV81" s="242"/>
      <c r="BGW81" s="242"/>
      <c r="BGX81" s="242"/>
      <c r="BGY81" s="242"/>
      <c r="BGZ81" s="242"/>
      <c r="BHA81" s="242"/>
      <c r="BHB81" s="242"/>
      <c r="BHC81" s="242"/>
      <c r="BHD81" s="242"/>
      <c r="BHE81" s="242"/>
      <c r="BHF81" s="242"/>
      <c r="BHG81" s="242"/>
      <c r="BHH81" s="242"/>
      <c r="BHI81" s="242"/>
      <c r="BHJ81" s="242"/>
      <c r="BHK81" s="242"/>
      <c r="BHL81" s="242"/>
      <c r="BHM81" s="242"/>
      <c r="BHN81" s="242"/>
      <c r="BHO81" s="242"/>
      <c r="BHP81" s="242"/>
      <c r="BHQ81" s="242"/>
      <c r="BHR81" s="242"/>
      <c r="BHS81" s="242"/>
      <c r="BHT81" s="242"/>
      <c r="BHU81" s="242"/>
      <c r="BHV81" s="242"/>
      <c r="BHW81" s="242"/>
      <c r="BHX81" s="242"/>
      <c r="BHY81" s="242"/>
      <c r="BHZ81" s="242"/>
      <c r="BIA81" s="242"/>
      <c r="BIB81" s="242"/>
      <c r="BIC81" s="242"/>
      <c r="BID81" s="242"/>
      <c r="BIE81" s="242"/>
      <c r="BIF81" s="242"/>
      <c r="BIG81" s="242"/>
      <c r="BIH81" s="242"/>
      <c r="BII81" s="242"/>
      <c r="BIJ81" s="242"/>
      <c r="BIK81" s="242"/>
      <c r="BIL81" s="242"/>
      <c r="BIM81" s="242"/>
      <c r="BIN81" s="242"/>
      <c r="BIO81" s="242"/>
      <c r="BIP81" s="242"/>
      <c r="BIQ81" s="242"/>
      <c r="BIR81" s="242"/>
      <c r="BIS81" s="242"/>
      <c r="BIT81" s="242"/>
      <c r="BIU81" s="242"/>
      <c r="BIV81" s="242"/>
      <c r="BIW81" s="242"/>
      <c r="BIX81" s="242"/>
      <c r="BIY81" s="242"/>
      <c r="BIZ81" s="242"/>
      <c r="BJA81" s="242"/>
      <c r="BJB81" s="242"/>
      <c r="BJC81" s="242"/>
      <c r="BJD81" s="242"/>
      <c r="BJE81" s="242"/>
      <c r="BJF81" s="242"/>
      <c r="BJG81" s="242"/>
      <c r="BJH81" s="242"/>
      <c r="BJI81" s="242"/>
      <c r="BJJ81" s="242"/>
      <c r="BJK81" s="242"/>
      <c r="BJL81" s="242"/>
      <c r="BJM81" s="242"/>
      <c r="BJN81" s="242"/>
      <c r="BJO81" s="242"/>
      <c r="BJP81" s="242"/>
      <c r="BJQ81" s="242"/>
      <c r="BJR81" s="242"/>
      <c r="BJS81" s="242"/>
      <c r="BJT81" s="242"/>
      <c r="BJU81" s="242"/>
      <c r="BJV81" s="242"/>
      <c r="BJW81" s="242"/>
      <c r="BJX81" s="242"/>
      <c r="BJY81" s="242"/>
      <c r="BJZ81" s="242"/>
      <c r="BKA81" s="242"/>
      <c r="BKB81" s="242"/>
      <c r="BKC81" s="242"/>
      <c r="BKD81" s="242"/>
      <c r="BKE81" s="242"/>
      <c r="BKF81" s="242"/>
      <c r="BKG81" s="242"/>
      <c r="BKH81" s="242"/>
      <c r="BKI81" s="242"/>
      <c r="BKJ81" s="242"/>
      <c r="BKK81" s="242"/>
      <c r="BKL81" s="242"/>
      <c r="BKM81" s="242"/>
      <c r="BKN81" s="242"/>
      <c r="BKO81" s="242"/>
      <c r="BKP81" s="242"/>
      <c r="BKQ81" s="242"/>
      <c r="BKR81" s="242"/>
      <c r="BKS81" s="242"/>
      <c r="BKT81" s="242"/>
      <c r="BKU81" s="242"/>
      <c r="BKV81" s="242"/>
      <c r="BKW81" s="242"/>
      <c r="BKX81" s="242"/>
      <c r="BKY81" s="242"/>
      <c r="BKZ81" s="242"/>
      <c r="BLA81" s="242"/>
      <c r="BLB81" s="242"/>
      <c r="BLC81" s="242"/>
      <c r="BLD81" s="242"/>
      <c r="BLE81" s="242"/>
      <c r="BLF81" s="242"/>
      <c r="BLG81" s="242"/>
      <c r="BLH81" s="242"/>
      <c r="BLI81" s="242"/>
      <c r="BLJ81" s="242"/>
      <c r="BLK81" s="242"/>
      <c r="BLL81" s="242"/>
      <c r="BLM81" s="242"/>
      <c r="BLN81" s="242"/>
      <c r="BLO81" s="242"/>
      <c r="BLP81" s="242"/>
      <c r="BLQ81" s="242"/>
      <c r="BLR81" s="242"/>
      <c r="BLS81" s="242"/>
      <c r="BLT81" s="242"/>
      <c r="BLU81" s="242"/>
      <c r="BLV81" s="242"/>
      <c r="BLW81" s="242"/>
      <c r="BLX81" s="242"/>
      <c r="BLY81" s="242"/>
      <c r="BLZ81" s="242"/>
      <c r="BMA81" s="242"/>
      <c r="BMB81" s="242"/>
      <c r="BMC81" s="242"/>
      <c r="BMD81" s="242"/>
      <c r="BME81" s="242"/>
      <c r="BMF81" s="242"/>
      <c r="BMG81" s="242"/>
      <c r="BMH81" s="242"/>
      <c r="BMI81" s="242"/>
      <c r="BMJ81" s="242"/>
      <c r="BMK81" s="242"/>
      <c r="BML81" s="242"/>
      <c r="BMM81" s="242"/>
      <c r="BMN81" s="242"/>
      <c r="BMO81" s="242"/>
      <c r="BMP81" s="242"/>
      <c r="BMQ81" s="242"/>
      <c r="BMR81" s="242"/>
      <c r="BMS81" s="242"/>
      <c r="BMT81" s="242"/>
      <c r="BMU81" s="242"/>
      <c r="BMV81" s="242"/>
      <c r="BMW81" s="242"/>
      <c r="BMX81" s="242"/>
      <c r="BMY81" s="242"/>
      <c r="BMZ81" s="242"/>
      <c r="BNA81" s="242"/>
      <c r="BNB81" s="242"/>
      <c r="BNC81" s="242"/>
      <c r="BND81" s="242"/>
      <c r="BNE81" s="242"/>
      <c r="BNF81" s="242"/>
      <c r="BNG81" s="242"/>
      <c r="BNH81" s="242"/>
      <c r="BNI81" s="242"/>
      <c r="BNJ81" s="242"/>
      <c r="BNK81" s="242"/>
      <c r="BNL81" s="242"/>
      <c r="BNM81" s="242"/>
      <c r="BNN81" s="242"/>
      <c r="BNO81" s="242"/>
      <c r="BNP81" s="242"/>
      <c r="BNQ81" s="242"/>
      <c r="BNR81" s="242"/>
      <c r="BNS81" s="242"/>
      <c r="BNT81" s="242"/>
      <c r="BNU81" s="242"/>
      <c r="BNV81" s="242"/>
      <c r="BNW81" s="242"/>
      <c r="BNX81" s="242"/>
      <c r="BNY81" s="242"/>
      <c r="BNZ81" s="242"/>
      <c r="BOA81" s="242"/>
      <c r="BOB81" s="242"/>
      <c r="BOC81" s="242"/>
      <c r="BOD81" s="242"/>
      <c r="BOE81" s="242"/>
      <c r="BOF81" s="242"/>
      <c r="BOG81" s="242"/>
      <c r="BOH81" s="242"/>
      <c r="BOI81" s="242"/>
      <c r="BOJ81" s="242"/>
      <c r="BOK81" s="242"/>
      <c r="BOL81" s="242"/>
      <c r="BOM81" s="242"/>
      <c r="BON81" s="242"/>
      <c r="BOO81" s="242"/>
      <c r="BOP81" s="242"/>
      <c r="BOQ81" s="242"/>
      <c r="BOR81" s="242"/>
      <c r="BOS81" s="242"/>
      <c r="BOT81" s="242"/>
      <c r="BOU81" s="242"/>
      <c r="BOV81" s="242"/>
      <c r="BOW81" s="242"/>
      <c r="BOX81" s="242"/>
      <c r="BOY81" s="242"/>
      <c r="BOZ81" s="242"/>
      <c r="BPA81" s="242"/>
      <c r="BPB81" s="242"/>
      <c r="BPC81" s="242"/>
      <c r="BPD81" s="242"/>
      <c r="BPE81" s="242"/>
      <c r="BPF81" s="242"/>
      <c r="BPG81" s="242"/>
      <c r="BPH81" s="242"/>
      <c r="BPI81" s="242"/>
      <c r="BPJ81" s="242"/>
      <c r="BPK81" s="242"/>
      <c r="BPL81" s="242"/>
      <c r="BPM81" s="242"/>
      <c r="BPN81" s="242"/>
      <c r="BPO81" s="242"/>
      <c r="BPP81" s="242"/>
      <c r="BPQ81" s="242"/>
      <c r="BPR81" s="242"/>
      <c r="BPS81" s="242"/>
      <c r="BPT81" s="242"/>
      <c r="BPU81" s="242"/>
      <c r="BPV81" s="242"/>
      <c r="BPW81" s="242"/>
      <c r="BPX81" s="242"/>
      <c r="BPY81" s="242"/>
      <c r="BPZ81" s="242"/>
      <c r="BQA81" s="242"/>
      <c r="BQB81" s="242"/>
      <c r="BQC81" s="242"/>
      <c r="BQD81" s="242"/>
      <c r="BQE81" s="242"/>
      <c r="BQF81" s="242"/>
      <c r="BQG81" s="242"/>
      <c r="BQH81" s="242"/>
      <c r="BQI81" s="242"/>
      <c r="BQJ81" s="242"/>
      <c r="BQK81" s="242"/>
      <c r="BQL81" s="242"/>
      <c r="BQM81" s="242"/>
      <c r="BQN81" s="242"/>
      <c r="BQO81" s="242"/>
      <c r="BQP81" s="242"/>
      <c r="BQQ81" s="242"/>
      <c r="BQR81" s="242"/>
      <c r="BQS81" s="242"/>
      <c r="BQT81" s="242"/>
      <c r="BQU81" s="242"/>
      <c r="BQV81" s="242"/>
      <c r="BQW81" s="242"/>
      <c r="BQX81" s="242"/>
      <c r="BQY81" s="242"/>
      <c r="BQZ81" s="242"/>
      <c r="BRA81" s="242"/>
      <c r="BRB81" s="242"/>
      <c r="BRC81" s="242"/>
      <c r="BRD81" s="242"/>
      <c r="BRE81" s="242"/>
      <c r="BRF81" s="242"/>
      <c r="BRG81" s="242"/>
      <c r="BRH81" s="242"/>
      <c r="BRI81" s="242"/>
      <c r="BRJ81" s="242"/>
      <c r="BRK81" s="242"/>
      <c r="BRL81" s="242"/>
      <c r="BRM81" s="242"/>
      <c r="BRN81" s="242"/>
      <c r="BRO81" s="242"/>
      <c r="BRP81" s="242"/>
      <c r="BRQ81" s="242"/>
      <c r="BRR81" s="242"/>
      <c r="BRS81" s="242"/>
      <c r="BRT81" s="242"/>
      <c r="BRU81" s="242"/>
      <c r="BRV81" s="242"/>
      <c r="BRW81" s="242"/>
      <c r="BRX81" s="242"/>
      <c r="BRY81" s="242"/>
      <c r="BRZ81" s="242"/>
      <c r="BSA81" s="242"/>
      <c r="BSB81" s="242"/>
      <c r="BSC81" s="242"/>
      <c r="BSD81" s="242"/>
      <c r="BSE81" s="242"/>
      <c r="BSF81" s="242"/>
      <c r="BSG81" s="242"/>
      <c r="BSH81" s="242"/>
      <c r="BSI81" s="242"/>
      <c r="BSJ81" s="242"/>
      <c r="BSK81" s="242"/>
      <c r="BSL81" s="242"/>
      <c r="BSM81" s="242"/>
      <c r="BSN81" s="242"/>
      <c r="BSO81" s="242"/>
      <c r="BSP81" s="242"/>
      <c r="BSQ81" s="242"/>
      <c r="BSR81" s="242"/>
      <c r="BSS81" s="242"/>
      <c r="BST81" s="242"/>
      <c r="BSU81" s="242"/>
      <c r="BSV81" s="242"/>
      <c r="BSW81" s="242"/>
      <c r="BSX81" s="242"/>
      <c r="BSY81" s="242"/>
      <c r="BSZ81" s="242"/>
      <c r="BTA81" s="242"/>
      <c r="BTB81" s="242"/>
      <c r="BTC81" s="242"/>
      <c r="BTD81" s="242"/>
      <c r="BTE81" s="242"/>
      <c r="BTF81" s="242"/>
      <c r="BTG81" s="242"/>
      <c r="BTH81" s="242"/>
      <c r="BTI81" s="242"/>
      <c r="BTJ81" s="242"/>
      <c r="BTK81" s="242"/>
      <c r="BTL81" s="242"/>
      <c r="BTM81" s="242"/>
      <c r="BTN81" s="242"/>
      <c r="BTO81" s="242"/>
      <c r="BTP81" s="242"/>
      <c r="BTQ81" s="242"/>
      <c r="BTR81" s="242"/>
      <c r="BTS81" s="242"/>
      <c r="BTT81" s="242"/>
      <c r="BTU81" s="242"/>
      <c r="BTV81" s="242"/>
      <c r="BTW81" s="242"/>
      <c r="BTX81" s="242"/>
      <c r="BTY81" s="242"/>
      <c r="BTZ81" s="242"/>
      <c r="BUA81" s="242"/>
      <c r="BUB81" s="242"/>
      <c r="BUC81" s="242"/>
      <c r="BUD81" s="242"/>
      <c r="BUE81" s="242"/>
      <c r="BUF81" s="242"/>
      <c r="BUG81" s="242"/>
      <c r="BUH81" s="242"/>
      <c r="BUI81" s="242"/>
      <c r="BUJ81" s="242"/>
      <c r="BUK81" s="242"/>
      <c r="BUL81" s="242"/>
      <c r="BUM81" s="242"/>
      <c r="BUN81" s="242"/>
      <c r="BUO81" s="242"/>
      <c r="BUP81" s="242"/>
      <c r="BUQ81" s="242"/>
      <c r="BUR81" s="242"/>
      <c r="BUS81" s="242"/>
      <c r="BUT81" s="242"/>
      <c r="BUU81" s="242"/>
      <c r="BUV81" s="242"/>
      <c r="BUW81" s="242"/>
      <c r="BUX81" s="242"/>
      <c r="BUY81" s="242"/>
      <c r="BUZ81" s="242"/>
      <c r="BVA81" s="242"/>
      <c r="BVB81" s="242"/>
      <c r="BVC81" s="242"/>
      <c r="BVD81" s="242"/>
      <c r="BVE81" s="242"/>
      <c r="BVF81" s="242"/>
      <c r="BVG81" s="242"/>
      <c r="BVH81" s="242"/>
      <c r="BVI81" s="242"/>
      <c r="BVJ81" s="242"/>
      <c r="BVK81" s="242"/>
      <c r="BVL81" s="242"/>
      <c r="BVM81" s="242"/>
      <c r="BVN81" s="242"/>
      <c r="BVO81" s="242"/>
      <c r="BVP81" s="242"/>
      <c r="BVQ81" s="242"/>
      <c r="BVR81" s="242"/>
      <c r="BVS81" s="242"/>
      <c r="BVT81" s="242"/>
      <c r="BVU81" s="242"/>
      <c r="BVV81" s="242"/>
      <c r="BVW81" s="242"/>
      <c r="BVX81" s="242"/>
      <c r="BVY81" s="242"/>
      <c r="BVZ81" s="242"/>
      <c r="BWA81" s="242"/>
      <c r="BWB81" s="242"/>
      <c r="BWC81" s="242"/>
      <c r="BWD81" s="242"/>
      <c r="BWE81" s="242"/>
      <c r="BWF81" s="242"/>
      <c r="BWG81" s="242"/>
      <c r="BWH81" s="242"/>
      <c r="BWI81" s="242"/>
      <c r="BWJ81" s="242"/>
      <c r="BWK81" s="242"/>
      <c r="BWL81" s="242"/>
      <c r="BWM81" s="242"/>
      <c r="BWN81" s="242"/>
      <c r="BWO81" s="242"/>
      <c r="BWP81" s="242"/>
      <c r="BWQ81" s="242"/>
      <c r="BWR81" s="242"/>
      <c r="BWS81" s="242"/>
      <c r="BWT81" s="242"/>
      <c r="BWU81" s="242"/>
      <c r="BWV81" s="242"/>
      <c r="BWW81" s="242"/>
      <c r="BWX81" s="242"/>
      <c r="BWY81" s="242"/>
      <c r="BWZ81" s="242"/>
      <c r="BXA81" s="242"/>
      <c r="BXB81" s="242"/>
      <c r="BXC81" s="242"/>
      <c r="BXD81" s="242"/>
      <c r="BXE81" s="242"/>
      <c r="BXF81" s="242"/>
      <c r="BXG81" s="242"/>
      <c r="BXH81" s="242"/>
      <c r="BXI81" s="242"/>
      <c r="BXJ81" s="242"/>
      <c r="BXK81" s="242"/>
      <c r="BXL81" s="242"/>
      <c r="BXM81" s="242"/>
      <c r="BXN81" s="242"/>
      <c r="BXO81" s="242"/>
      <c r="BXP81" s="242"/>
      <c r="BXQ81" s="242"/>
      <c r="BXR81" s="242"/>
      <c r="BXS81" s="242"/>
      <c r="BXT81" s="242"/>
      <c r="BXU81" s="242"/>
      <c r="BXV81" s="242"/>
      <c r="BXW81" s="242"/>
      <c r="BXX81" s="242"/>
      <c r="BXY81" s="242"/>
      <c r="BXZ81" s="242"/>
      <c r="BYA81" s="242"/>
      <c r="BYB81" s="242"/>
      <c r="BYC81" s="242"/>
      <c r="BYD81" s="242"/>
      <c r="BYE81" s="242"/>
      <c r="BYF81" s="242"/>
      <c r="BYG81" s="242"/>
      <c r="BYH81" s="242"/>
      <c r="BYI81" s="242"/>
      <c r="BYJ81" s="242"/>
      <c r="BYK81" s="242"/>
      <c r="BYL81" s="242"/>
      <c r="BYM81" s="242"/>
      <c r="BYN81" s="242"/>
      <c r="BYO81" s="242"/>
      <c r="BYP81" s="242"/>
      <c r="BYQ81" s="242"/>
      <c r="BYR81" s="242"/>
      <c r="BYS81" s="242"/>
      <c r="BYT81" s="242"/>
      <c r="BYU81" s="242"/>
      <c r="BYV81" s="242"/>
      <c r="BYW81" s="242"/>
      <c r="BYX81" s="242"/>
      <c r="BYY81" s="242"/>
      <c r="BYZ81" s="242"/>
      <c r="BZA81" s="242"/>
      <c r="BZB81" s="242"/>
      <c r="BZC81" s="242"/>
      <c r="BZD81" s="242"/>
      <c r="BZE81" s="242"/>
      <c r="BZF81" s="242"/>
      <c r="BZG81" s="242"/>
      <c r="BZH81" s="242"/>
      <c r="BZI81" s="242"/>
      <c r="BZJ81" s="242"/>
      <c r="BZK81" s="242"/>
      <c r="BZL81" s="242"/>
      <c r="BZM81" s="242"/>
      <c r="BZN81" s="242"/>
      <c r="BZO81" s="242"/>
      <c r="BZP81" s="242"/>
      <c r="BZQ81" s="242"/>
      <c r="BZR81" s="242"/>
      <c r="BZS81" s="242"/>
      <c r="BZT81" s="242"/>
      <c r="BZU81" s="242"/>
      <c r="BZV81" s="242"/>
      <c r="BZW81" s="242"/>
      <c r="BZX81" s="242"/>
      <c r="BZY81" s="242"/>
      <c r="BZZ81" s="242"/>
      <c r="CAA81" s="242"/>
      <c r="CAB81" s="242"/>
      <c r="CAC81" s="242"/>
      <c r="CAD81" s="242"/>
      <c r="CAE81" s="242"/>
      <c r="CAF81" s="242"/>
      <c r="CAG81" s="242"/>
      <c r="CAH81" s="242"/>
      <c r="CAI81" s="242"/>
      <c r="CAJ81" s="242"/>
      <c r="CAK81" s="242"/>
      <c r="CAL81" s="242"/>
      <c r="CAM81" s="242"/>
      <c r="CAN81" s="242"/>
      <c r="CAO81" s="242"/>
      <c r="CAP81" s="242"/>
      <c r="CAQ81" s="242"/>
      <c r="CAR81" s="242"/>
      <c r="CAS81" s="242"/>
      <c r="CAT81" s="242"/>
      <c r="CAU81" s="242"/>
      <c r="CAV81" s="242"/>
      <c r="CAW81" s="242"/>
      <c r="CAX81" s="242"/>
      <c r="CAY81" s="242"/>
      <c r="CAZ81" s="242"/>
      <c r="CBA81" s="242"/>
      <c r="CBB81" s="242"/>
      <c r="CBC81" s="242"/>
      <c r="CBD81" s="242"/>
      <c r="CBE81" s="242"/>
      <c r="CBF81" s="242"/>
      <c r="CBG81" s="242"/>
      <c r="CBH81" s="242"/>
      <c r="CBI81" s="242"/>
      <c r="CBJ81" s="242"/>
      <c r="CBK81" s="242"/>
      <c r="CBL81" s="242"/>
      <c r="CBM81" s="242"/>
      <c r="CBN81" s="242"/>
      <c r="CBO81" s="242"/>
      <c r="CBP81" s="242"/>
      <c r="CBQ81" s="242"/>
      <c r="CBR81" s="242"/>
      <c r="CBS81" s="242"/>
      <c r="CBT81" s="242"/>
      <c r="CBU81" s="242"/>
      <c r="CBV81" s="242"/>
      <c r="CBW81" s="242"/>
      <c r="CBX81" s="242"/>
      <c r="CBY81" s="242"/>
      <c r="CBZ81" s="242"/>
      <c r="CCA81" s="242"/>
      <c r="CCB81" s="242"/>
      <c r="CCC81" s="242"/>
      <c r="CCD81" s="242"/>
      <c r="CCE81" s="242"/>
      <c r="CCF81" s="242"/>
      <c r="CCG81" s="242"/>
      <c r="CCH81" s="242"/>
      <c r="CCI81" s="242"/>
      <c r="CCJ81" s="242"/>
      <c r="CCK81" s="242"/>
      <c r="CCL81" s="242"/>
      <c r="CCM81" s="242"/>
      <c r="CCN81" s="242"/>
      <c r="CCO81" s="242"/>
      <c r="CCP81" s="242"/>
      <c r="CCQ81" s="242"/>
      <c r="CCR81" s="242"/>
      <c r="CCS81" s="242"/>
      <c r="CCT81" s="242"/>
      <c r="CCU81" s="242"/>
      <c r="CCV81" s="242"/>
      <c r="CCW81" s="242"/>
      <c r="CCX81" s="242"/>
      <c r="CCY81" s="242"/>
      <c r="CCZ81" s="242"/>
      <c r="CDA81" s="242"/>
      <c r="CDB81" s="242"/>
      <c r="CDC81" s="242"/>
      <c r="CDD81" s="242"/>
      <c r="CDE81" s="242"/>
      <c r="CDF81" s="242"/>
      <c r="CDG81" s="242"/>
      <c r="CDH81" s="242"/>
      <c r="CDI81" s="242"/>
      <c r="CDJ81" s="242"/>
      <c r="CDK81" s="242"/>
      <c r="CDL81" s="242"/>
      <c r="CDM81" s="242"/>
      <c r="CDN81" s="242"/>
      <c r="CDO81" s="242"/>
      <c r="CDP81" s="242"/>
      <c r="CDQ81" s="242"/>
      <c r="CDR81" s="242"/>
      <c r="CDS81" s="242"/>
      <c r="CDT81" s="242"/>
      <c r="CDU81" s="242"/>
      <c r="CDV81" s="242"/>
      <c r="CDW81" s="242"/>
      <c r="CDX81" s="242"/>
      <c r="CDY81" s="242"/>
      <c r="CDZ81" s="242"/>
      <c r="CEA81" s="242"/>
      <c r="CEB81" s="242"/>
      <c r="CEC81" s="242"/>
      <c r="CED81" s="242"/>
      <c r="CEE81" s="242"/>
      <c r="CEF81" s="242"/>
      <c r="CEG81" s="242"/>
      <c r="CEH81" s="242"/>
      <c r="CEI81" s="242"/>
      <c r="CEJ81" s="242"/>
      <c r="CEK81" s="242"/>
      <c r="CEL81" s="242"/>
      <c r="CEM81" s="242"/>
      <c r="CEN81" s="242"/>
      <c r="CEO81" s="242"/>
      <c r="CEP81" s="242"/>
      <c r="CEQ81" s="242"/>
      <c r="CER81" s="242"/>
      <c r="CES81" s="242"/>
      <c r="CET81" s="242"/>
      <c r="CEU81" s="242"/>
      <c r="CEV81" s="242"/>
      <c r="CEW81" s="242"/>
      <c r="CEX81" s="242"/>
      <c r="CEY81" s="242"/>
      <c r="CEZ81" s="242"/>
      <c r="CFA81" s="242"/>
      <c r="CFB81" s="242"/>
      <c r="CFC81" s="242"/>
      <c r="CFD81" s="242"/>
      <c r="CFE81" s="242"/>
      <c r="CFF81" s="242"/>
      <c r="CFG81" s="242"/>
      <c r="CFH81" s="242"/>
      <c r="CFI81" s="242"/>
      <c r="CFJ81" s="242"/>
      <c r="CFK81" s="242"/>
      <c r="CFL81" s="242"/>
      <c r="CFM81" s="242"/>
      <c r="CFN81" s="242"/>
      <c r="CFO81" s="242"/>
      <c r="CFP81" s="242"/>
      <c r="CFQ81" s="242"/>
      <c r="CFR81" s="242"/>
      <c r="CFS81" s="242"/>
      <c r="CFT81" s="242"/>
      <c r="CFU81" s="242"/>
      <c r="CFV81" s="242"/>
      <c r="CFW81" s="242"/>
      <c r="CFX81" s="242"/>
      <c r="CFY81" s="242"/>
      <c r="CFZ81" s="242"/>
      <c r="CGA81" s="242"/>
      <c r="CGB81" s="242"/>
      <c r="CGC81" s="242"/>
      <c r="CGD81" s="242"/>
      <c r="CGE81" s="242"/>
      <c r="CGF81" s="242"/>
      <c r="CGG81" s="242"/>
      <c r="CGH81" s="242"/>
      <c r="CGI81" s="242"/>
      <c r="CGJ81" s="242"/>
      <c r="CGK81" s="242"/>
      <c r="CGL81" s="242"/>
      <c r="CGM81" s="242"/>
      <c r="CGN81" s="242"/>
      <c r="CGO81" s="242"/>
      <c r="CGP81" s="242"/>
      <c r="CGQ81" s="242"/>
      <c r="CGR81" s="242"/>
      <c r="CGS81" s="242"/>
      <c r="CGT81" s="242"/>
      <c r="CGU81" s="242"/>
      <c r="CGV81" s="242"/>
      <c r="CGW81" s="242"/>
      <c r="CGX81" s="242"/>
      <c r="CGY81" s="242"/>
      <c r="CGZ81" s="242"/>
      <c r="CHA81" s="242"/>
      <c r="CHB81" s="242"/>
      <c r="CHC81" s="242"/>
      <c r="CHD81" s="242"/>
      <c r="CHE81" s="242"/>
      <c r="CHF81" s="242"/>
      <c r="CHG81" s="242"/>
      <c r="CHH81" s="242"/>
      <c r="CHI81" s="242"/>
      <c r="CHJ81" s="242"/>
      <c r="CHK81" s="242"/>
      <c r="CHL81" s="242"/>
      <c r="CHM81" s="242"/>
      <c r="CHN81" s="242"/>
      <c r="CHO81" s="242"/>
      <c r="CHP81" s="242"/>
      <c r="CHQ81" s="242"/>
      <c r="CHR81" s="242"/>
      <c r="CHS81" s="242"/>
      <c r="CHT81" s="242"/>
      <c r="CHU81" s="242"/>
      <c r="CHV81" s="242"/>
      <c r="CHW81" s="242"/>
      <c r="CHX81" s="242"/>
      <c r="CHY81" s="242"/>
      <c r="CHZ81" s="242"/>
      <c r="CIA81" s="242"/>
      <c r="CIB81" s="242"/>
      <c r="CIC81" s="242"/>
      <c r="CID81" s="242"/>
      <c r="CIE81" s="242"/>
      <c r="CIF81" s="242"/>
      <c r="CIG81" s="242"/>
      <c r="CIH81" s="242"/>
      <c r="CII81" s="242"/>
      <c r="CIJ81" s="242"/>
      <c r="CIK81" s="242"/>
      <c r="CIL81" s="242"/>
      <c r="CIM81" s="242"/>
      <c r="CIN81" s="242"/>
      <c r="CIO81" s="242"/>
      <c r="CIP81" s="242"/>
      <c r="CIQ81" s="242"/>
      <c r="CIR81" s="242"/>
      <c r="CIS81" s="242"/>
      <c r="CIT81" s="242"/>
      <c r="CIU81" s="242"/>
      <c r="CIV81" s="242"/>
      <c r="CIW81" s="242"/>
      <c r="CIX81" s="242"/>
      <c r="CIY81" s="242"/>
      <c r="CIZ81" s="242"/>
      <c r="CJA81" s="242"/>
      <c r="CJB81" s="242"/>
      <c r="CJC81" s="242"/>
      <c r="CJD81" s="242"/>
      <c r="CJE81" s="242"/>
      <c r="CJF81" s="242"/>
      <c r="CJG81" s="242"/>
      <c r="CJH81" s="242"/>
      <c r="CJI81" s="242"/>
      <c r="CJJ81" s="242"/>
      <c r="CJK81" s="242"/>
      <c r="CJL81" s="242"/>
      <c r="CJM81" s="242"/>
      <c r="CJN81" s="242"/>
      <c r="CJO81" s="242"/>
      <c r="CJP81" s="242"/>
      <c r="CJQ81" s="242"/>
      <c r="CJR81" s="242"/>
      <c r="CJS81" s="242"/>
      <c r="CJT81" s="242"/>
      <c r="CJU81" s="242"/>
      <c r="CJV81" s="242"/>
      <c r="CJW81" s="242"/>
      <c r="CJX81" s="242"/>
      <c r="CJY81" s="242"/>
      <c r="CJZ81" s="242"/>
      <c r="CKA81" s="242"/>
      <c r="CKB81" s="242"/>
      <c r="CKC81" s="242"/>
      <c r="CKD81" s="242"/>
      <c r="CKE81" s="242"/>
      <c r="CKF81" s="242"/>
      <c r="CKG81" s="242"/>
      <c r="CKH81" s="242"/>
      <c r="CKI81" s="242"/>
      <c r="CKJ81" s="242"/>
      <c r="CKK81" s="242"/>
      <c r="CKL81" s="242"/>
      <c r="CKM81" s="242"/>
      <c r="CKN81" s="242"/>
      <c r="CKO81" s="242"/>
      <c r="CKP81" s="242"/>
      <c r="CKQ81" s="242"/>
      <c r="CKR81" s="242"/>
      <c r="CKS81" s="242"/>
      <c r="CKT81" s="242"/>
      <c r="CKU81" s="242"/>
      <c r="CKV81" s="242"/>
      <c r="CKW81" s="242"/>
      <c r="CKX81" s="242"/>
      <c r="CKY81" s="242"/>
      <c r="CKZ81" s="242"/>
      <c r="CLA81" s="242"/>
      <c r="CLB81" s="242"/>
      <c r="CLC81" s="242"/>
      <c r="CLD81" s="242"/>
      <c r="CLE81" s="242"/>
      <c r="CLF81" s="242"/>
      <c r="CLG81" s="242"/>
      <c r="CLH81" s="242"/>
      <c r="CLI81" s="242"/>
      <c r="CLJ81" s="242"/>
      <c r="CLK81" s="242"/>
      <c r="CLL81" s="242"/>
      <c r="CLM81" s="242"/>
      <c r="CLN81" s="242"/>
      <c r="CLO81" s="242"/>
      <c r="CLP81" s="242"/>
      <c r="CLQ81" s="242"/>
      <c r="CLR81" s="242"/>
      <c r="CLS81" s="242"/>
      <c r="CLT81" s="242"/>
      <c r="CLU81" s="242"/>
      <c r="CLV81" s="242"/>
      <c r="CLW81" s="242"/>
      <c r="CLX81" s="242"/>
      <c r="CLY81" s="242"/>
      <c r="CLZ81" s="242"/>
      <c r="CMA81" s="242"/>
      <c r="CMB81" s="242"/>
      <c r="CMC81" s="242"/>
      <c r="CMD81" s="242"/>
      <c r="CME81" s="242"/>
      <c r="CMF81" s="242"/>
      <c r="CMG81" s="242"/>
      <c r="CMH81" s="242"/>
      <c r="CMI81" s="242"/>
      <c r="CMJ81" s="242"/>
      <c r="CMK81" s="242"/>
      <c r="CML81" s="242"/>
      <c r="CMM81" s="242"/>
      <c r="CMN81" s="242"/>
      <c r="CMO81" s="242"/>
      <c r="CMP81" s="242"/>
      <c r="CMQ81" s="242"/>
      <c r="CMR81" s="242"/>
      <c r="CMS81" s="242"/>
      <c r="CMT81" s="242"/>
      <c r="CMU81" s="242"/>
      <c r="CMV81" s="242"/>
      <c r="CMW81" s="242"/>
      <c r="CMX81" s="242"/>
      <c r="CMY81" s="242"/>
      <c r="CMZ81" s="242"/>
      <c r="CNA81" s="242"/>
      <c r="CNB81" s="242"/>
      <c r="CNC81" s="242"/>
      <c r="CND81" s="242"/>
      <c r="CNE81" s="242"/>
      <c r="CNF81" s="242"/>
      <c r="CNG81" s="242"/>
      <c r="CNH81" s="242"/>
      <c r="CNI81" s="242"/>
      <c r="CNJ81" s="242"/>
      <c r="CNK81" s="242"/>
      <c r="CNL81" s="242"/>
      <c r="CNM81" s="242"/>
      <c r="CNN81" s="242"/>
      <c r="CNO81" s="242"/>
      <c r="CNP81" s="242"/>
      <c r="CNQ81" s="242"/>
      <c r="CNR81" s="242"/>
      <c r="CNS81" s="242"/>
      <c r="CNT81" s="242"/>
      <c r="CNU81" s="242"/>
      <c r="CNV81" s="242"/>
      <c r="CNW81" s="242"/>
      <c r="CNX81" s="242"/>
      <c r="CNY81" s="242"/>
      <c r="CNZ81" s="242"/>
      <c r="COA81" s="242"/>
      <c r="COB81" s="242"/>
      <c r="COC81" s="242"/>
      <c r="COD81" s="242"/>
      <c r="COE81" s="242"/>
      <c r="COF81" s="242"/>
      <c r="COG81" s="242"/>
      <c r="COH81" s="242"/>
      <c r="COI81" s="242"/>
      <c r="COJ81" s="242"/>
      <c r="COK81" s="242"/>
      <c r="COL81" s="242"/>
      <c r="COM81" s="242"/>
      <c r="CON81" s="242"/>
      <c r="COO81" s="242"/>
      <c r="COP81" s="242"/>
      <c r="COQ81" s="242"/>
      <c r="COR81" s="242"/>
      <c r="COS81" s="242"/>
      <c r="COT81" s="242"/>
      <c r="COU81" s="242"/>
      <c r="COV81" s="242"/>
      <c r="COW81" s="242"/>
      <c r="COX81" s="242"/>
      <c r="COY81" s="242"/>
      <c r="COZ81" s="242"/>
      <c r="CPA81" s="242"/>
      <c r="CPB81" s="242"/>
      <c r="CPC81" s="242"/>
      <c r="CPD81" s="242"/>
      <c r="CPE81" s="242"/>
      <c r="CPF81" s="242"/>
      <c r="CPG81" s="242"/>
      <c r="CPH81" s="242"/>
      <c r="CPI81" s="242"/>
      <c r="CPJ81" s="242"/>
      <c r="CPK81" s="242"/>
      <c r="CPL81" s="242"/>
      <c r="CPM81" s="242"/>
      <c r="CPN81" s="242"/>
      <c r="CPO81" s="242"/>
      <c r="CPP81" s="242"/>
      <c r="CPQ81" s="242"/>
      <c r="CPR81" s="242"/>
      <c r="CPS81" s="242"/>
      <c r="CPT81" s="242"/>
      <c r="CPU81" s="242"/>
      <c r="CPV81" s="242"/>
      <c r="CPW81" s="242"/>
      <c r="CPX81" s="242"/>
      <c r="CPY81" s="242"/>
      <c r="CPZ81" s="242"/>
      <c r="CQA81" s="242"/>
      <c r="CQB81" s="242"/>
      <c r="CQC81" s="242"/>
      <c r="CQD81" s="242"/>
      <c r="CQE81" s="242"/>
      <c r="CQF81" s="242"/>
      <c r="CQG81" s="242"/>
      <c r="CQH81" s="242"/>
      <c r="CQI81" s="242"/>
      <c r="CQJ81" s="242"/>
      <c r="CQK81" s="242"/>
      <c r="CQL81" s="242"/>
      <c r="CQM81" s="242"/>
      <c r="CQN81" s="242"/>
      <c r="CQO81" s="242"/>
      <c r="CQP81" s="242"/>
      <c r="CQQ81" s="242"/>
      <c r="CQR81" s="242"/>
      <c r="CQS81" s="242"/>
      <c r="CQT81" s="242"/>
      <c r="CQU81" s="242"/>
      <c r="CQV81" s="242"/>
      <c r="CQW81" s="242"/>
      <c r="CQX81" s="242"/>
      <c r="CQY81" s="242"/>
      <c r="CQZ81" s="242"/>
      <c r="CRA81" s="242"/>
      <c r="CRB81" s="242"/>
      <c r="CRC81" s="242"/>
      <c r="CRD81" s="242"/>
      <c r="CRE81" s="242"/>
      <c r="CRF81" s="242"/>
      <c r="CRG81" s="242"/>
      <c r="CRH81" s="242"/>
      <c r="CRI81" s="242"/>
      <c r="CRJ81" s="242"/>
      <c r="CRK81" s="242"/>
      <c r="CRL81" s="242"/>
      <c r="CRM81" s="242"/>
      <c r="CRN81" s="242"/>
      <c r="CRO81" s="242"/>
      <c r="CRP81" s="242"/>
      <c r="CRQ81" s="242"/>
      <c r="CRR81" s="242"/>
      <c r="CRS81" s="242"/>
      <c r="CRT81" s="242"/>
      <c r="CRU81" s="242"/>
      <c r="CRV81" s="242"/>
      <c r="CRW81" s="242"/>
      <c r="CRX81" s="242"/>
      <c r="CRY81" s="242"/>
      <c r="CRZ81" s="242"/>
      <c r="CSA81" s="242"/>
      <c r="CSB81" s="242"/>
      <c r="CSC81" s="242"/>
      <c r="CSD81" s="242"/>
      <c r="CSE81" s="242"/>
      <c r="CSF81" s="242"/>
      <c r="CSG81" s="242"/>
      <c r="CSH81" s="242"/>
      <c r="CSI81" s="242"/>
      <c r="CSJ81" s="242"/>
      <c r="CSK81" s="242"/>
      <c r="CSL81" s="242"/>
      <c r="CSM81" s="242"/>
      <c r="CSN81" s="242"/>
      <c r="CSO81" s="242"/>
      <c r="CSP81" s="242"/>
      <c r="CSQ81" s="242"/>
      <c r="CSR81" s="242"/>
      <c r="CSS81" s="242"/>
      <c r="CST81" s="242"/>
      <c r="CSU81" s="242"/>
      <c r="CSV81" s="242"/>
      <c r="CSW81" s="242"/>
      <c r="CSX81" s="242"/>
      <c r="CSY81" s="242"/>
      <c r="CSZ81" s="242"/>
      <c r="CTA81" s="242"/>
      <c r="CTB81" s="242"/>
      <c r="CTC81" s="242"/>
      <c r="CTD81" s="242"/>
      <c r="CTE81" s="242"/>
      <c r="CTF81" s="242"/>
      <c r="CTG81" s="242"/>
      <c r="CTH81" s="242"/>
      <c r="CTI81" s="242"/>
      <c r="CTJ81" s="242"/>
      <c r="CTK81" s="242"/>
      <c r="CTL81" s="242"/>
      <c r="CTM81" s="242"/>
      <c r="CTN81" s="242"/>
      <c r="CTO81" s="242"/>
      <c r="CTP81" s="242"/>
      <c r="CTQ81" s="242"/>
      <c r="CTR81" s="242"/>
      <c r="CTS81" s="242"/>
      <c r="CTT81" s="242"/>
      <c r="CTU81" s="242"/>
      <c r="CTV81" s="242"/>
      <c r="CTW81" s="242"/>
      <c r="CTX81" s="242"/>
      <c r="CTY81" s="242"/>
      <c r="CTZ81" s="242"/>
      <c r="CUA81" s="242"/>
      <c r="CUB81" s="242"/>
      <c r="CUC81" s="242"/>
      <c r="CUD81" s="242"/>
      <c r="CUE81" s="242"/>
      <c r="CUF81" s="242"/>
      <c r="CUG81" s="242"/>
      <c r="CUH81" s="242"/>
      <c r="CUI81" s="242"/>
      <c r="CUJ81" s="242"/>
      <c r="CUK81" s="242"/>
      <c r="CUL81" s="242"/>
      <c r="CUM81" s="242"/>
      <c r="CUN81" s="242"/>
      <c r="CUO81" s="242"/>
      <c r="CUP81" s="242"/>
      <c r="CUQ81" s="242"/>
      <c r="CUR81" s="242"/>
      <c r="CUS81" s="242"/>
      <c r="CUT81" s="242"/>
      <c r="CUU81" s="242"/>
      <c r="CUV81" s="242"/>
      <c r="CUW81" s="242"/>
      <c r="CUX81" s="242"/>
      <c r="CUY81" s="242"/>
      <c r="CUZ81" s="242"/>
      <c r="CVA81" s="242"/>
      <c r="CVB81" s="242"/>
      <c r="CVC81" s="242"/>
      <c r="CVD81" s="242"/>
      <c r="CVE81" s="242"/>
      <c r="CVF81" s="242"/>
      <c r="CVG81" s="242"/>
      <c r="CVH81" s="242"/>
      <c r="CVI81" s="242"/>
      <c r="CVJ81" s="242"/>
      <c r="CVK81" s="242"/>
      <c r="CVL81" s="242"/>
      <c r="CVM81" s="242"/>
      <c r="CVN81" s="242"/>
      <c r="CVO81" s="242"/>
      <c r="CVP81" s="242"/>
      <c r="CVQ81" s="242"/>
      <c r="CVR81" s="242"/>
      <c r="CVS81" s="242"/>
      <c r="CVT81" s="242"/>
      <c r="CVU81" s="242"/>
      <c r="CVV81" s="242"/>
      <c r="CVW81" s="242"/>
      <c r="CVX81" s="242"/>
      <c r="CVY81" s="242"/>
      <c r="CVZ81" s="242"/>
      <c r="CWA81" s="242"/>
      <c r="CWB81" s="242"/>
      <c r="CWC81" s="242"/>
      <c r="CWD81" s="242"/>
      <c r="CWE81" s="242"/>
      <c r="CWF81" s="242"/>
      <c r="CWG81" s="242"/>
      <c r="CWH81" s="242"/>
      <c r="CWI81" s="242"/>
      <c r="CWJ81" s="242"/>
      <c r="CWK81" s="242"/>
      <c r="CWL81" s="242"/>
      <c r="CWM81" s="242"/>
      <c r="CWN81" s="242"/>
      <c r="CWO81" s="242"/>
      <c r="CWP81" s="242"/>
      <c r="CWQ81" s="242"/>
      <c r="CWR81" s="242"/>
      <c r="CWS81" s="242"/>
      <c r="CWT81" s="242"/>
      <c r="CWU81" s="242"/>
      <c r="CWV81" s="242"/>
      <c r="CWW81" s="242"/>
      <c r="CWX81" s="242"/>
      <c r="CWY81" s="242"/>
      <c r="CWZ81" s="242"/>
      <c r="CXA81" s="242"/>
      <c r="CXB81" s="242"/>
      <c r="CXC81" s="242"/>
      <c r="CXD81" s="242"/>
      <c r="CXE81" s="242"/>
      <c r="CXF81" s="242"/>
      <c r="CXG81" s="242"/>
      <c r="CXH81" s="242"/>
      <c r="CXI81" s="242"/>
      <c r="CXJ81" s="242"/>
      <c r="CXK81" s="242"/>
      <c r="CXL81" s="242"/>
      <c r="CXM81" s="242"/>
      <c r="CXN81" s="242"/>
      <c r="CXO81" s="242"/>
      <c r="CXP81" s="242"/>
      <c r="CXQ81" s="242"/>
      <c r="CXR81" s="242"/>
      <c r="CXS81" s="242"/>
      <c r="CXT81" s="242"/>
      <c r="CXU81" s="242"/>
      <c r="CXV81" s="242"/>
      <c r="CXW81" s="242"/>
      <c r="CXX81" s="242"/>
      <c r="CXY81" s="242"/>
      <c r="CXZ81" s="242"/>
      <c r="CYA81" s="242"/>
      <c r="CYB81" s="242"/>
      <c r="CYC81" s="242"/>
      <c r="CYD81" s="242"/>
      <c r="CYE81" s="242"/>
      <c r="CYF81" s="242"/>
      <c r="CYG81" s="242"/>
      <c r="CYH81" s="242"/>
      <c r="CYI81" s="242"/>
      <c r="CYJ81" s="242"/>
      <c r="CYK81" s="242"/>
      <c r="CYL81" s="242"/>
      <c r="CYM81" s="242"/>
      <c r="CYN81" s="242"/>
      <c r="CYO81" s="242"/>
      <c r="CYP81" s="242"/>
      <c r="CYQ81" s="242"/>
      <c r="CYR81" s="242"/>
      <c r="CYS81" s="242"/>
      <c r="CYT81" s="242"/>
      <c r="CYU81" s="242"/>
      <c r="CYV81" s="242"/>
      <c r="CYW81" s="242"/>
      <c r="CYX81" s="242"/>
      <c r="CYY81" s="242"/>
      <c r="CYZ81" s="242"/>
      <c r="CZA81" s="242"/>
      <c r="CZB81" s="242"/>
      <c r="CZC81" s="242"/>
      <c r="CZD81" s="242"/>
      <c r="CZE81" s="242"/>
      <c r="CZF81" s="242"/>
      <c r="CZG81" s="242"/>
      <c r="CZH81" s="242"/>
      <c r="CZI81" s="242"/>
      <c r="CZJ81" s="242"/>
      <c r="CZK81" s="242"/>
      <c r="CZL81" s="242"/>
      <c r="CZM81" s="242"/>
      <c r="CZN81" s="242"/>
      <c r="CZO81" s="242"/>
      <c r="CZP81" s="242"/>
      <c r="CZQ81" s="242"/>
      <c r="CZR81" s="242"/>
      <c r="CZS81" s="242"/>
      <c r="CZT81" s="242"/>
      <c r="CZU81" s="242"/>
      <c r="CZV81" s="242"/>
      <c r="CZW81" s="242"/>
      <c r="CZX81" s="242"/>
      <c r="CZY81" s="242"/>
      <c r="CZZ81" s="242"/>
      <c r="DAA81" s="242"/>
      <c r="DAB81" s="242"/>
      <c r="DAC81" s="242"/>
      <c r="DAD81" s="242"/>
      <c r="DAE81" s="242"/>
      <c r="DAF81" s="242"/>
      <c r="DAG81" s="242"/>
      <c r="DAH81" s="242"/>
      <c r="DAI81" s="242"/>
      <c r="DAJ81" s="242"/>
      <c r="DAK81" s="242"/>
      <c r="DAL81" s="242"/>
      <c r="DAM81" s="242"/>
      <c r="DAN81" s="242"/>
      <c r="DAO81" s="242"/>
      <c r="DAP81" s="242"/>
      <c r="DAQ81" s="242"/>
      <c r="DAR81" s="242"/>
      <c r="DAS81" s="242"/>
      <c r="DAT81" s="242"/>
      <c r="DAU81" s="242"/>
      <c r="DAV81" s="242"/>
      <c r="DAW81" s="242"/>
      <c r="DAX81" s="242"/>
      <c r="DAY81" s="242"/>
      <c r="DAZ81" s="242"/>
      <c r="DBA81" s="242"/>
      <c r="DBB81" s="242"/>
      <c r="DBC81" s="242"/>
      <c r="DBD81" s="242"/>
      <c r="DBE81" s="242"/>
      <c r="DBF81" s="242"/>
      <c r="DBG81" s="242"/>
      <c r="DBH81" s="242"/>
      <c r="DBI81" s="242"/>
      <c r="DBJ81" s="242"/>
      <c r="DBK81" s="242"/>
      <c r="DBL81" s="242"/>
      <c r="DBM81" s="242"/>
      <c r="DBN81" s="242"/>
      <c r="DBO81" s="242"/>
      <c r="DBP81" s="242"/>
      <c r="DBQ81" s="242"/>
      <c r="DBR81" s="242"/>
      <c r="DBS81" s="242"/>
      <c r="DBT81" s="242"/>
      <c r="DBU81" s="242"/>
      <c r="DBV81" s="242"/>
      <c r="DBW81" s="242"/>
      <c r="DBX81" s="242"/>
      <c r="DBY81" s="242"/>
      <c r="DBZ81" s="242"/>
      <c r="DCA81" s="242"/>
      <c r="DCB81" s="242"/>
      <c r="DCC81" s="242"/>
      <c r="DCD81" s="242"/>
      <c r="DCE81" s="242"/>
      <c r="DCF81" s="242"/>
      <c r="DCG81" s="242"/>
      <c r="DCH81" s="242"/>
      <c r="DCI81" s="242"/>
      <c r="DCJ81" s="242"/>
      <c r="DCK81" s="242"/>
      <c r="DCL81" s="242"/>
      <c r="DCM81" s="242"/>
      <c r="DCN81" s="242"/>
      <c r="DCO81" s="242"/>
      <c r="DCP81" s="242"/>
      <c r="DCQ81" s="242"/>
      <c r="DCR81" s="242"/>
      <c r="DCS81" s="242"/>
      <c r="DCT81" s="242"/>
      <c r="DCU81" s="242"/>
      <c r="DCV81" s="242"/>
      <c r="DCW81" s="242"/>
      <c r="DCX81" s="242"/>
      <c r="DCY81" s="242"/>
      <c r="DCZ81" s="242"/>
      <c r="DDA81" s="242"/>
      <c r="DDB81" s="242"/>
      <c r="DDC81" s="242"/>
      <c r="DDD81" s="242"/>
      <c r="DDE81" s="242"/>
      <c r="DDF81" s="242"/>
      <c r="DDG81" s="242"/>
      <c r="DDH81" s="242"/>
      <c r="DDI81" s="242"/>
      <c r="DDJ81" s="242"/>
      <c r="DDK81" s="242"/>
      <c r="DDL81" s="242"/>
      <c r="DDM81" s="242"/>
      <c r="DDN81" s="242"/>
      <c r="DDO81" s="242"/>
      <c r="DDP81" s="242"/>
      <c r="DDQ81" s="242"/>
      <c r="DDR81" s="242"/>
      <c r="DDS81" s="242"/>
      <c r="DDT81" s="242"/>
      <c r="DDU81" s="242"/>
      <c r="DDV81" s="242"/>
      <c r="DDW81" s="242"/>
      <c r="DDX81" s="242"/>
      <c r="DDY81" s="242"/>
      <c r="DDZ81" s="242"/>
      <c r="DEA81" s="242"/>
      <c r="DEB81" s="242"/>
      <c r="DEC81" s="242"/>
      <c r="DED81" s="242"/>
      <c r="DEE81" s="242"/>
      <c r="DEF81" s="242"/>
      <c r="DEG81" s="242"/>
      <c r="DEH81" s="242"/>
      <c r="DEI81" s="242"/>
      <c r="DEJ81" s="242"/>
      <c r="DEK81" s="242"/>
      <c r="DEL81" s="242"/>
      <c r="DEM81" s="242"/>
      <c r="DEN81" s="242"/>
      <c r="DEO81" s="242"/>
      <c r="DEP81" s="242"/>
      <c r="DEQ81" s="242"/>
      <c r="DER81" s="242"/>
      <c r="DES81" s="242"/>
      <c r="DET81" s="242"/>
      <c r="DEU81" s="242"/>
      <c r="DEV81" s="242"/>
      <c r="DEW81" s="242"/>
      <c r="DEX81" s="242"/>
      <c r="DEY81" s="242"/>
      <c r="DEZ81" s="242"/>
      <c r="DFA81" s="242"/>
      <c r="DFB81" s="242"/>
      <c r="DFC81" s="242"/>
      <c r="DFD81" s="242"/>
      <c r="DFE81" s="242"/>
      <c r="DFF81" s="242"/>
      <c r="DFG81" s="242"/>
      <c r="DFH81" s="242"/>
      <c r="DFI81" s="242"/>
      <c r="DFJ81" s="242"/>
      <c r="DFK81" s="242"/>
      <c r="DFL81" s="242"/>
      <c r="DFM81" s="242"/>
      <c r="DFN81" s="242"/>
      <c r="DFO81" s="242"/>
      <c r="DFP81" s="242"/>
      <c r="DFQ81" s="242"/>
      <c r="DFR81" s="242"/>
      <c r="DFS81" s="242"/>
      <c r="DFT81" s="242"/>
      <c r="DFU81" s="242"/>
      <c r="DFV81" s="242"/>
      <c r="DFW81" s="242"/>
      <c r="DFX81" s="242"/>
      <c r="DFY81" s="242"/>
      <c r="DFZ81" s="242"/>
      <c r="DGA81" s="242"/>
      <c r="DGB81" s="242"/>
      <c r="DGC81" s="242"/>
      <c r="DGD81" s="242"/>
      <c r="DGE81" s="242"/>
      <c r="DGF81" s="242"/>
      <c r="DGG81" s="242"/>
      <c r="DGH81" s="242"/>
      <c r="DGI81" s="242"/>
      <c r="DGJ81" s="242"/>
      <c r="DGK81" s="242"/>
      <c r="DGL81" s="242"/>
      <c r="DGM81" s="242"/>
      <c r="DGN81" s="242"/>
      <c r="DGO81" s="242"/>
      <c r="DGP81" s="242"/>
      <c r="DGQ81" s="242"/>
      <c r="DGR81" s="242"/>
      <c r="DGS81" s="242"/>
      <c r="DGT81" s="242"/>
      <c r="DGU81" s="242"/>
      <c r="DGV81" s="242"/>
      <c r="DGW81" s="242"/>
      <c r="DGX81" s="242"/>
      <c r="DGY81" s="242"/>
      <c r="DGZ81" s="242"/>
      <c r="DHA81" s="242"/>
      <c r="DHB81" s="242"/>
      <c r="DHC81" s="242"/>
      <c r="DHD81" s="242"/>
      <c r="DHE81" s="242"/>
      <c r="DHF81" s="242"/>
      <c r="DHG81" s="242"/>
      <c r="DHH81" s="242"/>
      <c r="DHI81" s="242"/>
      <c r="DHJ81" s="242"/>
      <c r="DHK81" s="242"/>
      <c r="DHL81" s="242"/>
      <c r="DHM81" s="242"/>
      <c r="DHN81" s="242"/>
      <c r="DHO81" s="242"/>
      <c r="DHP81" s="242"/>
      <c r="DHQ81" s="242"/>
      <c r="DHR81" s="242"/>
      <c r="DHS81" s="242"/>
      <c r="DHT81" s="242"/>
      <c r="DHU81" s="242"/>
      <c r="DHV81" s="242"/>
      <c r="DHW81" s="242"/>
      <c r="DHX81" s="242"/>
      <c r="DHY81" s="242"/>
      <c r="DHZ81" s="242"/>
      <c r="DIA81" s="242"/>
      <c r="DIB81" s="242"/>
      <c r="DIC81" s="242"/>
      <c r="DID81" s="242"/>
      <c r="DIE81" s="242"/>
      <c r="DIF81" s="242"/>
      <c r="DIG81" s="242"/>
      <c r="DIH81" s="242"/>
      <c r="DII81" s="242"/>
      <c r="DIJ81" s="242"/>
      <c r="DIK81" s="242"/>
      <c r="DIL81" s="242"/>
      <c r="DIM81" s="242"/>
      <c r="DIN81" s="242"/>
      <c r="DIO81" s="242"/>
      <c r="DIP81" s="242"/>
      <c r="DIQ81" s="242"/>
      <c r="DIR81" s="242"/>
      <c r="DIS81" s="242"/>
      <c r="DIT81" s="242"/>
      <c r="DIU81" s="242"/>
      <c r="DIV81" s="242"/>
      <c r="DIW81" s="242"/>
      <c r="DIX81" s="242"/>
      <c r="DIY81" s="242"/>
      <c r="DIZ81" s="242"/>
      <c r="DJA81" s="242"/>
      <c r="DJB81" s="242"/>
      <c r="DJC81" s="242"/>
      <c r="DJD81" s="242"/>
      <c r="DJE81" s="242"/>
      <c r="DJF81" s="242"/>
      <c r="DJG81" s="242"/>
      <c r="DJH81" s="242"/>
      <c r="DJI81" s="242"/>
      <c r="DJJ81" s="242"/>
      <c r="DJK81" s="242"/>
      <c r="DJL81" s="242"/>
      <c r="DJM81" s="242"/>
      <c r="DJN81" s="242"/>
      <c r="DJO81" s="242"/>
      <c r="DJP81" s="242"/>
      <c r="DJQ81" s="242"/>
      <c r="DJR81" s="242"/>
      <c r="DJS81" s="242"/>
      <c r="DJT81" s="242"/>
      <c r="DJU81" s="242"/>
      <c r="DJV81" s="242"/>
      <c r="DJW81" s="242"/>
      <c r="DJX81" s="242"/>
      <c r="DJY81" s="242"/>
      <c r="DJZ81" s="242"/>
      <c r="DKA81" s="242"/>
      <c r="DKB81" s="242"/>
      <c r="DKC81" s="242"/>
      <c r="DKD81" s="242"/>
      <c r="DKE81" s="242"/>
      <c r="DKF81" s="242"/>
      <c r="DKG81" s="242"/>
      <c r="DKH81" s="242"/>
      <c r="DKI81" s="242"/>
      <c r="DKJ81" s="242"/>
      <c r="DKK81" s="242"/>
      <c r="DKL81" s="242"/>
      <c r="DKM81" s="242"/>
      <c r="DKN81" s="242"/>
      <c r="DKO81" s="242"/>
      <c r="DKP81" s="242"/>
      <c r="DKQ81" s="242"/>
      <c r="DKR81" s="242"/>
      <c r="DKS81" s="242"/>
      <c r="DKT81" s="242"/>
      <c r="DKU81" s="242"/>
      <c r="DKV81" s="242"/>
      <c r="DKW81" s="242"/>
      <c r="DKX81" s="242"/>
      <c r="DKY81" s="242"/>
      <c r="DKZ81" s="242"/>
      <c r="DLA81" s="242"/>
      <c r="DLB81" s="242"/>
      <c r="DLC81" s="242"/>
      <c r="DLD81" s="242"/>
      <c r="DLE81" s="242"/>
      <c r="DLF81" s="242"/>
      <c r="DLG81" s="242"/>
      <c r="DLH81" s="242"/>
      <c r="DLI81" s="242"/>
      <c r="DLJ81" s="242"/>
      <c r="DLK81" s="242"/>
      <c r="DLL81" s="242"/>
      <c r="DLM81" s="242"/>
      <c r="DLN81" s="242"/>
      <c r="DLO81" s="242"/>
      <c r="DLP81" s="242"/>
      <c r="DLQ81" s="242"/>
      <c r="DLR81" s="242"/>
      <c r="DLS81" s="242"/>
      <c r="DLT81" s="242"/>
      <c r="DLU81" s="242"/>
      <c r="DLV81" s="242"/>
      <c r="DLW81" s="242"/>
      <c r="DLX81" s="242"/>
      <c r="DLY81" s="242"/>
      <c r="DLZ81" s="242"/>
      <c r="DMA81" s="242"/>
      <c r="DMB81" s="242"/>
      <c r="DMC81" s="242"/>
      <c r="DMD81" s="242"/>
      <c r="DME81" s="242"/>
      <c r="DMF81" s="242"/>
      <c r="DMG81" s="242"/>
      <c r="DMH81" s="242"/>
      <c r="DMI81" s="242"/>
      <c r="DMJ81" s="242"/>
      <c r="DMK81" s="242"/>
      <c r="DML81" s="242"/>
      <c r="DMM81" s="242"/>
      <c r="DMN81" s="242"/>
      <c r="DMO81" s="242"/>
      <c r="DMP81" s="242"/>
      <c r="DMQ81" s="242"/>
      <c r="DMR81" s="242"/>
      <c r="DMS81" s="242"/>
      <c r="DMT81" s="242"/>
      <c r="DMU81" s="242"/>
      <c r="DMV81" s="242"/>
      <c r="DMW81" s="242"/>
      <c r="DMX81" s="242"/>
      <c r="DMY81" s="242"/>
      <c r="DMZ81" s="242"/>
      <c r="DNA81" s="242"/>
      <c r="DNB81" s="242"/>
      <c r="DNC81" s="242"/>
      <c r="DND81" s="242"/>
      <c r="DNE81" s="242"/>
      <c r="DNF81" s="242"/>
      <c r="DNG81" s="242"/>
      <c r="DNH81" s="242"/>
      <c r="DNI81" s="242"/>
      <c r="DNJ81" s="242"/>
      <c r="DNK81" s="242"/>
      <c r="DNL81" s="242"/>
      <c r="DNM81" s="242"/>
      <c r="DNN81" s="242"/>
      <c r="DNO81" s="242"/>
      <c r="DNP81" s="242"/>
      <c r="DNQ81" s="242"/>
      <c r="DNR81" s="242"/>
      <c r="DNS81" s="242"/>
      <c r="DNT81" s="242"/>
      <c r="DNU81" s="242"/>
      <c r="DNV81" s="242"/>
      <c r="DNW81" s="242"/>
      <c r="DNX81" s="242"/>
      <c r="DNY81" s="242"/>
      <c r="DNZ81" s="242"/>
      <c r="DOA81" s="242"/>
      <c r="DOB81" s="242"/>
      <c r="DOC81" s="242"/>
      <c r="DOD81" s="242"/>
      <c r="DOE81" s="242"/>
      <c r="DOF81" s="242"/>
      <c r="DOG81" s="242"/>
      <c r="DOH81" s="242"/>
      <c r="DOI81" s="242"/>
      <c r="DOJ81" s="242"/>
      <c r="DOK81" s="242"/>
      <c r="DOL81" s="242"/>
      <c r="DOM81" s="242"/>
      <c r="DON81" s="242"/>
      <c r="DOO81" s="242"/>
      <c r="DOP81" s="242"/>
      <c r="DOQ81" s="242"/>
      <c r="DOR81" s="242"/>
      <c r="DOS81" s="242"/>
      <c r="DOT81" s="242"/>
      <c r="DOU81" s="242"/>
      <c r="DOV81" s="242"/>
      <c r="DOW81" s="242"/>
      <c r="DOX81" s="242"/>
      <c r="DOY81" s="242"/>
      <c r="DOZ81" s="242"/>
      <c r="DPA81" s="242"/>
      <c r="DPB81" s="242"/>
      <c r="DPC81" s="242"/>
      <c r="DPD81" s="242"/>
      <c r="DPE81" s="242"/>
      <c r="DPF81" s="242"/>
      <c r="DPG81" s="242"/>
      <c r="DPH81" s="242"/>
      <c r="DPI81" s="242"/>
      <c r="DPJ81" s="242"/>
      <c r="DPK81" s="242"/>
      <c r="DPL81" s="242"/>
      <c r="DPM81" s="242"/>
      <c r="DPN81" s="242"/>
      <c r="DPO81" s="242"/>
      <c r="DPP81" s="242"/>
      <c r="DPQ81" s="242"/>
      <c r="DPR81" s="242"/>
      <c r="DPS81" s="242"/>
      <c r="DPT81" s="242"/>
      <c r="DPU81" s="242"/>
      <c r="DPV81" s="242"/>
      <c r="DPW81" s="242"/>
      <c r="DPX81" s="242"/>
      <c r="DPY81" s="242"/>
      <c r="DPZ81" s="242"/>
      <c r="DQA81" s="242"/>
      <c r="DQB81" s="242"/>
      <c r="DQC81" s="242"/>
      <c r="DQD81" s="242"/>
      <c r="DQE81" s="242"/>
      <c r="DQF81" s="242"/>
      <c r="DQG81" s="242"/>
      <c r="DQH81" s="242"/>
      <c r="DQI81" s="242"/>
      <c r="DQJ81" s="242"/>
      <c r="DQK81" s="242"/>
      <c r="DQL81" s="242"/>
      <c r="DQM81" s="242"/>
      <c r="DQN81" s="242"/>
      <c r="DQO81" s="242"/>
      <c r="DQP81" s="242"/>
      <c r="DQQ81" s="242"/>
      <c r="DQR81" s="242"/>
      <c r="DQS81" s="242"/>
      <c r="DQT81" s="242"/>
      <c r="DQU81" s="242"/>
      <c r="DQV81" s="242"/>
      <c r="DQW81" s="242"/>
      <c r="DQX81" s="242"/>
      <c r="DQY81" s="242"/>
      <c r="DQZ81" s="242"/>
      <c r="DRA81" s="242"/>
      <c r="DRB81" s="242"/>
      <c r="DRC81" s="242"/>
      <c r="DRD81" s="242"/>
      <c r="DRE81" s="242"/>
      <c r="DRF81" s="242"/>
      <c r="DRG81" s="242"/>
      <c r="DRH81" s="242"/>
      <c r="DRI81" s="242"/>
      <c r="DRJ81" s="242"/>
      <c r="DRK81" s="242"/>
      <c r="DRL81" s="242"/>
      <c r="DRM81" s="242"/>
      <c r="DRN81" s="242"/>
      <c r="DRO81" s="242"/>
      <c r="DRP81" s="242"/>
      <c r="DRQ81" s="242"/>
      <c r="DRR81" s="242"/>
      <c r="DRS81" s="242"/>
      <c r="DRT81" s="242"/>
      <c r="DRU81" s="242"/>
      <c r="DRV81" s="242"/>
      <c r="DRW81" s="242"/>
      <c r="DRX81" s="242"/>
      <c r="DRY81" s="242"/>
      <c r="DRZ81" s="242"/>
      <c r="DSA81" s="242"/>
      <c r="DSB81" s="242"/>
      <c r="DSC81" s="242"/>
      <c r="DSD81" s="242"/>
      <c r="DSE81" s="242"/>
      <c r="DSF81" s="242"/>
      <c r="DSG81" s="242"/>
      <c r="DSH81" s="242"/>
      <c r="DSI81" s="242"/>
      <c r="DSJ81" s="242"/>
      <c r="DSK81" s="242"/>
      <c r="DSL81" s="242"/>
      <c r="DSM81" s="242"/>
      <c r="DSN81" s="242"/>
      <c r="DSO81" s="242"/>
      <c r="DSP81" s="242"/>
      <c r="DSQ81" s="242"/>
      <c r="DSR81" s="242"/>
      <c r="DSS81" s="242"/>
      <c r="DST81" s="242"/>
      <c r="DSU81" s="242"/>
      <c r="DSV81" s="242"/>
      <c r="DSW81" s="242"/>
      <c r="DSX81" s="242"/>
      <c r="DSY81" s="242"/>
      <c r="DSZ81" s="242"/>
      <c r="DTA81" s="242"/>
      <c r="DTB81" s="242"/>
      <c r="DTC81" s="242"/>
      <c r="DTD81" s="242"/>
      <c r="DTE81" s="242"/>
      <c r="DTF81" s="242"/>
      <c r="DTG81" s="242"/>
      <c r="DTH81" s="242"/>
      <c r="DTI81" s="242"/>
      <c r="DTJ81" s="242"/>
      <c r="DTK81" s="242"/>
      <c r="DTL81" s="242"/>
      <c r="DTM81" s="242"/>
      <c r="DTN81" s="242"/>
      <c r="DTO81" s="242"/>
      <c r="DTP81" s="242"/>
      <c r="DTQ81" s="242"/>
      <c r="DTR81" s="242"/>
      <c r="DTS81" s="242"/>
      <c r="DTT81" s="242"/>
      <c r="DTU81" s="242"/>
      <c r="DTV81" s="242"/>
      <c r="DTW81" s="242"/>
      <c r="DTX81" s="242"/>
      <c r="DTY81" s="242"/>
      <c r="DTZ81" s="242"/>
      <c r="DUA81" s="242"/>
      <c r="DUB81" s="242"/>
      <c r="DUC81" s="242"/>
      <c r="DUD81" s="242"/>
      <c r="DUE81" s="242"/>
      <c r="DUF81" s="242"/>
      <c r="DUG81" s="242"/>
      <c r="DUH81" s="242"/>
      <c r="DUI81" s="242"/>
      <c r="DUJ81" s="242"/>
      <c r="DUK81" s="242"/>
      <c r="DUL81" s="242"/>
      <c r="DUM81" s="242"/>
      <c r="DUN81" s="242"/>
      <c r="DUO81" s="242"/>
      <c r="DUP81" s="242"/>
      <c r="DUQ81" s="242"/>
      <c r="DUR81" s="242"/>
      <c r="DUS81" s="242"/>
      <c r="DUT81" s="242"/>
      <c r="DUU81" s="242"/>
      <c r="DUV81" s="242"/>
      <c r="DUW81" s="242"/>
      <c r="DUX81" s="242"/>
      <c r="DUY81" s="242"/>
      <c r="DUZ81" s="242"/>
      <c r="DVA81" s="242"/>
      <c r="DVB81" s="242"/>
      <c r="DVC81" s="242"/>
      <c r="DVD81" s="242"/>
      <c r="DVE81" s="242"/>
      <c r="DVF81" s="242"/>
      <c r="DVG81" s="242"/>
      <c r="DVH81" s="242"/>
      <c r="DVI81" s="242"/>
      <c r="DVJ81" s="242"/>
      <c r="DVK81" s="242"/>
      <c r="DVL81" s="242"/>
      <c r="DVM81" s="242"/>
      <c r="DVN81" s="242"/>
      <c r="DVO81" s="242"/>
      <c r="DVP81" s="242"/>
      <c r="DVQ81" s="242"/>
      <c r="DVR81" s="242"/>
      <c r="DVS81" s="242"/>
      <c r="DVT81" s="242"/>
      <c r="DVU81" s="242"/>
      <c r="DVV81" s="242"/>
      <c r="DVW81" s="242"/>
      <c r="DVX81" s="242"/>
      <c r="DVY81" s="242"/>
      <c r="DVZ81" s="242"/>
      <c r="DWA81" s="242"/>
      <c r="DWB81" s="242"/>
      <c r="DWC81" s="242"/>
      <c r="DWD81" s="242"/>
      <c r="DWE81" s="242"/>
      <c r="DWF81" s="242"/>
      <c r="DWG81" s="242"/>
      <c r="DWH81" s="242"/>
      <c r="DWI81" s="242"/>
      <c r="DWJ81" s="242"/>
      <c r="DWK81" s="242"/>
      <c r="DWL81" s="242"/>
      <c r="DWM81" s="242"/>
      <c r="DWN81" s="242"/>
      <c r="DWO81" s="242"/>
      <c r="DWP81" s="242"/>
      <c r="DWQ81" s="242"/>
      <c r="DWR81" s="242"/>
      <c r="DWS81" s="242"/>
      <c r="DWT81" s="242"/>
      <c r="DWU81" s="242"/>
      <c r="DWV81" s="242"/>
      <c r="DWW81" s="242"/>
      <c r="DWX81" s="242"/>
      <c r="DWY81" s="242"/>
      <c r="DWZ81" s="242"/>
      <c r="DXA81" s="242"/>
      <c r="DXB81" s="242"/>
      <c r="DXC81" s="242"/>
      <c r="DXD81" s="242"/>
      <c r="DXE81" s="242"/>
      <c r="DXF81" s="242"/>
      <c r="DXG81" s="242"/>
      <c r="DXH81" s="242"/>
      <c r="DXI81" s="242"/>
      <c r="DXJ81" s="242"/>
      <c r="DXK81" s="242"/>
      <c r="DXL81" s="242"/>
      <c r="DXM81" s="242"/>
      <c r="DXN81" s="242"/>
      <c r="DXO81" s="242"/>
      <c r="DXP81" s="242"/>
      <c r="DXQ81" s="242"/>
      <c r="DXR81" s="242"/>
      <c r="DXS81" s="242"/>
      <c r="DXT81" s="242"/>
      <c r="DXU81" s="242"/>
      <c r="DXV81" s="242"/>
      <c r="DXW81" s="242"/>
      <c r="DXX81" s="242"/>
      <c r="DXY81" s="242"/>
      <c r="DXZ81" s="242"/>
      <c r="DYA81" s="242"/>
      <c r="DYB81" s="242"/>
      <c r="DYC81" s="242"/>
      <c r="DYD81" s="242"/>
      <c r="DYE81" s="242"/>
      <c r="DYF81" s="242"/>
      <c r="DYG81" s="242"/>
      <c r="DYH81" s="242"/>
      <c r="DYI81" s="242"/>
      <c r="DYJ81" s="242"/>
      <c r="DYK81" s="242"/>
      <c r="DYL81" s="242"/>
      <c r="DYM81" s="242"/>
      <c r="DYN81" s="242"/>
      <c r="DYO81" s="242"/>
      <c r="DYP81" s="242"/>
      <c r="DYQ81" s="242"/>
      <c r="DYR81" s="242"/>
      <c r="DYS81" s="242"/>
      <c r="DYT81" s="242"/>
      <c r="DYU81" s="242"/>
      <c r="DYV81" s="242"/>
      <c r="DYW81" s="242"/>
      <c r="DYX81" s="242"/>
      <c r="DYY81" s="242"/>
      <c r="DYZ81" s="242"/>
      <c r="DZA81" s="242"/>
      <c r="DZB81" s="242"/>
      <c r="DZC81" s="242"/>
      <c r="DZD81" s="242"/>
      <c r="DZE81" s="242"/>
      <c r="DZF81" s="242"/>
      <c r="DZG81" s="242"/>
      <c r="DZH81" s="242"/>
      <c r="DZI81" s="242"/>
      <c r="DZJ81" s="242"/>
      <c r="DZK81" s="242"/>
      <c r="DZL81" s="242"/>
      <c r="DZM81" s="242"/>
      <c r="DZN81" s="242"/>
      <c r="DZO81" s="242"/>
      <c r="DZP81" s="242"/>
      <c r="DZQ81" s="242"/>
      <c r="DZR81" s="242"/>
      <c r="DZS81" s="242"/>
      <c r="DZT81" s="242"/>
      <c r="DZU81" s="242"/>
      <c r="DZV81" s="242"/>
      <c r="DZW81" s="242"/>
      <c r="DZX81" s="242"/>
      <c r="DZY81" s="242"/>
      <c r="DZZ81" s="242"/>
      <c r="EAA81" s="242"/>
      <c r="EAB81" s="242"/>
      <c r="EAC81" s="242"/>
      <c r="EAD81" s="242"/>
      <c r="EAE81" s="242"/>
      <c r="EAF81" s="242"/>
      <c r="EAG81" s="242"/>
      <c r="EAH81" s="242"/>
      <c r="EAI81" s="242"/>
      <c r="EAJ81" s="242"/>
      <c r="EAK81" s="242"/>
      <c r="EAL81" s="242"/>
      <c r="EAM81" s="242"/>
      <c r="EAN81" s="242"/>
      <c r="EAO81" s="242"/>
      <c r="EAP81" s="242"/>
      <c r="EAQ81" s="242"/>
      <c r="EAR81" s="242"/>
      <c r="EAS81" s="242"/>
      <c r="EAT81" s="242"/>
      <c r="EAU81" s="242"/>
      <c r="EAV81" s="242"/>
      <c r="EAW81" s="242"/>
      <c r="EAX81" s="242"/>
      <c r="EAY81" s="242"/>
      <c r="EAZ81" s="242"/>
      <c r="EBA81" s="242"/>
      <c r="EBB81" s="242"/>
      <c r="EBC81" s="242"/>
      <c r="EBD81" s="242"/>
      <c r="EBE81" s="242"/>
      <c r="EBF81" s="242"/>
      <c r="EBG81" s="242"/>
      <c r="EBH81" s="242"/>
      <c r="EBI81" s="242"/>
      <c r="EBJ81" s="242"/>
      <c r="EBK81" s="242"/>
      <c r="EBL81" s="242"/>
      <c r="EBM81" s="242"/>
      <c r="EBN81" s="242"/>
      <c r="EBO81" s="242"/>
      <c r="EBP81" s="242"/>
      <c r="EBQ81" s="242"/>
      <c r="EBR81" s="242"/>
      <c r="EBS81" s="242"/>
      <c r="EBT81" s="242"/>
      <c r="EBU81" s="242"/>
      <c r="EBV81" s="242"/>
      <c r="EBW81" s="242"/>
      <c r="EBX81" s="242"/>
      <c r="EBY81" s="242"/>
      <c r="EBZ81" s="242"/>
      <c r="ECA81" s="242"/>
      <c r="ECB81" s="242"/>
      <c r="ECC81" s="242"/>
      <c r="ECD81" s="242"/>
      <c r="ECE81" s="242"/>
      <c r="ECF81" s="242"/>
      <c r="ECG81" s="242"/>
      <c r="ECH81" s="242"/>
      <c r="ECI81" s="242"/>
      <c r="ECJ81" s="242"/>
      <c r="ECK81" s="242"/>
      <c r="ECL81" s="242"/>
      <c r="ECM81" s="242"/>
      <c r="ECN81" s="242"/>
      <c r="ECO81" s="242"/>
      <c r="ECP81" s="242"/>
      <c r="ECQ81" s="242"/>
      <c r="ECR81" s="242"/>
      <c r="ECS81" s="242"/>
      <c r="ECT81" s="242"/>
      <c r="ECU81" s="242"/>
      <c r="ECV81" s="242"/>
      <c r="ECW81" s="242"/>
      <c r="ECX81" s="242"/>
      <c r="ECY81" s="242"/>
      <c r="ECZ81" s="242"/>
      <c r="EDA81" s="242"/>
      <c r="EDB81" s="242"/>
      <c r="EDC81" s="242"/>
      <c r="EDD81" s="242"/>
      <c r="EDE81" s="242"/>
      <c r="EDF81" s="242"/>
      <c r="EDG81" s="242"/>
      <c r="EDH81" s="242"/>
      <c r="EDI81" s="242"/>
      <c r="EDJ81" s="242"/>
      <c r="EDK81" s="242"/>
      <c r="EDL81" s="242"/>
      <c r="EDM81" s="242"/>
      <c r="EDN81" s="242"/>
      <c r="EDO81" s="242"/>
      <c r="EDP81" s="242"/>
      <c r="EDQ81" s="242"/>
      <c r="EDR81" s="242"/>
      <c r="EDS81" s="242"/>
      <c r="EDT81" s="242"/>
      <c r="EDU81" s="242"/>
      <c r="EDV81" s="242"/>
      <c r="EDW81" s="242"/>
      <c r="EDX81" s="242"/>
      <c r="EDY81" s="242"/>
      <c r="EDZ81" s="242"/>
      <c r="EEA81" s="242"/>
      <c r="EEB81" s="242"/>
      <c r="EEC81" s="242"/>
      <c r="EED81" s="242"/>
      <c r="EEE81" s="242"/>
      <c r="EEF81" s="242"/>
      <c r="EEG81" s="242"/>
      <c r="EEH81" s="242"/>
      <c r="EEI81" s="242"/>
      <c r="EEJ81" s="242"/>
      <c r="EEK81" s="242"/>
      <c r="EEL81" s="242"/>
      <c r="EEM81" s="242"/>
      <c r="EEN81" s="242"/>
      <c r="EEO81" s="242"/>
      <c r="EEP81" s="242"/>
      <c r="EEQ81" s="242"/>
      <c r="EER81" s="242"/>
      <c r="EES81" s="242"/>
      <c r="EET81" s="242"/>
      <c r="EEU81" s="242"/>
      <c r="EEV81" s="242"/>
      <c r="EEW81" s="242"/>
      <c r="EEX81" s="242"/>
      <c r="EEY81" s="242"/>
      <c r="EEZ81" s="242"/>
      <c r="EFA81" s="242"/>
      <c r="EFB81" s="242"/>
      <c r="EFC81" s="242"/>
      <c r="EFD81" s="242"/>
      <c r="EFE81" s="242"/>
      <c r="EFF81" s="242"/>
      <c r="EFG81" s="242"/>
      <c r="EFH81" s="242"/>
      <c r="EFI81" s="242"/>
      <c r="EFJ81" s="242"/>
      <c r="EFK81" s="242"/>
      <c r="EFL81" s="242"/>
      <c r="EFM81" s="242"/>
      <c r="EFN81" s="242"/>
      <c r="EFO81" s="242"/>
      <c r="EFP81" s="242"/>
      <c r="EFQ81" s="242"/>
      <c r="EFR81" s="242"/>
      <c r="EFS81" s="242"/>
      <c r="EFT81" s="242"/>
      <c r="EFU81" s="242"/>
      <c r="EFV81" s="242"/>
      <c r="EFW81" s="242"/>
      <c r="EFX81" s="242"/>
      <c r="EFY81" s="242"/>
      <c r="EFZ81" s="242"/>
      <c r="EGA81" s="242"/>
      <c r="EGB81" s="242"/>
      <c r="EGC81" s="242"/>
      <c r="EGD81" s="242"/>
      <c r="EGE81" s="242"/>
      <c r="EGF81" s="242"/>
      <c r="EGG81" s="242"/>
      <c r="EGH81" s="242"/>
      <c r="EGI81" s="242"/>
      <c r="EGJ81" s="242"/>
      <c r="EGK81" s="242"/>
      <c r="EGL81" s="242"/>
      <c r="EGM81" s="242"/>
      <c r="EGN81" s="242"/>
      <c r="EGO81" s="242"/>
      <c r="EGP81" s="242"/>
      <c r="EGQ81" s="242"/>
      <c r="EGR81" s="242"/>
      <c r="EGS81" s="242"/>
      <c r="EGT81" s="242"/>
      <c r="EGU81" s="242"/>
      <c r="EGV81" s="242"/>
      <c r="EGW81" s="242"/>
      <c r="EGX81" s="242"/>
      <c r="EGY81" s="242"/>
      <c r="EGZ81" s="242"/>
      <c r="EHA81" s="242"/>
      <c r="EHB81" s="242"/>
      <c r="EHC81" s="242"/>
      <c r="EHD81" s="242"/>
      <c r="EHE81" s="242"/>
      <c r="EHF81" s="242"/>
      <c r="EHG81" s="242"/>
      <c r="EHH81" s="242"/>
      <c r="EHI81" s="242"/>
      <c r="EHJ81" s="242"/>
      <c r="EHK81" s="242"/>
      <c r="EHL81" s="242"/>
      <c r="EHM81" s="242"/>
      <c r="EHN81" s="242"/>
      <c r="EHO81" s="242"/>
      <c r="EHP81" s="242"/>
      <c r="EHQ81" s="242"/>
      <c r="EHR81" s="242"/>
      <c r="EHS81" s="242"/>
      <c r="EHT81" s="242"/>
      <c r="EHU81" s="242"/>
      <c r="EHV81" s="242"/>
      <c r="EHW81" s="242"/>
      <c r="EHX81" s="242"/>
      <c r="EHY81" s="242"/>
      <c r="EHZ81" s="242"/>
      <c r="EIA81" s="242"/>
      <c r="EIB81" s="242"/>
      <c r="EIC81" s="242"/>
      <c r="EID81" s="242"/>
      <c r="EIE81" s="242"/>
      <c r="EIF81" s="242"/>
      <c r="EIG81" s="242"/>
      <c r="EIH81" s="242"/>
      <c r="EII81" s="242"/>
      <c r="EIJ81" s="242"/>
      <c r="EIK81" s="242"/>
      <c r="EIL81" s="242"/>
      <c r="EIM81" s="242"/>
      <c r="EIN81" s="242"/>
      <c r="EIO81" s="242"/>
      <c r="EIP81" s="242"/>
      <c r="EIQ81" s="242"/>
      <c r="EIR81" s="242"/>
      <c r="EIS81" s="242"/>
      <c r="EIT81" s="242"/>
      <c r="EIU81" s="242"/>
      <c r="EIV81" s="242"/>
      <c r="EIW81" s="242"/>
      <c r="EIX81" s="242"/>
      <c r="EIY81" s="242"/>
      <c r="EIZ81" s="242"/>
      <c r="EJA81" s="242"/>
      <c r="EJB81" s="242"/>
      <c r="EJC81" s="242"/>
      <c r="EJD81" s="242"/>
      <c r="EJE81" s="242"/>
      <c r="EJF81" s="242"/>
      <c r="EJG81" s="242"/>
      <c r="EJH81" s="242"/>
      <c r="EJI81" s="242"/>
      <c r="EJJ81" s="242"/>
      <c r="EJK81" s="242"/>
      <c r="EJL81" s="242"/>
      <c r="EJM81" s="242"/>
      <c r="EJN81" s="242"/>
      <c r="EJO81" s="242"/>
      <c r="EJP81" s="242"/>
      <c r="EJQ81" s="242"/>
      <c r="EJR81" s="242"/>
      <c r="EJS81" s="242"/>
      <c r="EJT81" s="242"/>
      <c r="EJU81" s="242"/>
      <c r="EJV81" s="242"/>
      <c r="EJW81" s="242"/>
      <c r="EJX81" s="242"/>
      <c r="EJY81" s="242"/>
      <c r="EJZ81" s="242"/>
      <c r="EKA81" s="242"/>
      <c r="EKB81" s="242"/>
      <c r="EKC81" s="242"/>
      <c r="EKD81" s="242"/>
      <c r="EKE81" s="242"/>
      <c r="EKF81" s="242"/>
      <c r="EKG81" s="242"/>
      <c r="EKH81" s="242"/>
      <c r="EKI81" s="242"/>
      <c r="EKJ81" s="242"/>
      <c r="EKK81" s="242"/>
      <c r="EKL81" s="242"/>
      <c r="EKM81" s="242"/>
      <c r="EKN81" s="242"/>
      <c r="EKO81" s="242"/>
      <c r="EKP81" s="242"/>
      <c r="EKQ81" s="242"/>
      <c r="EKR81" s="242"/>
      <c r="EKS81" s="242"/>
      <c r="EKT81" s="242"/>
      <c r="EKU81" s="242"/>
      <c r="EKV81" s="242"/>
      <c r="EKW81" s="242"/>
      <c r="EKX81" s="242"/>
      <c r="EKY81" s="242"/>
      <c r="EKZ81" s="242"/>
      <c r="ELA81" s="242"/>
      <c r="ELB81" s="242"/>
      <c r="ELC81" s="242"/>
      <c r="ELD81" s="242"/>
      <c r="ELE81" s="242"/>
      <c r="ELF81" s="242"/>
      <c r="ELG81" s="242"/>
      <c r="ELH81" s="242"/>
      <c r="ELI81" s="242"/>
      <c r="ELJ81" s="242"/>
      <c r="ELK81" s="242"/>
      <c r="ELL81" s="242"/>
      <c r="ELM81" s="242"/>
      <c r="ELN81" s="242"/>
      <c r="ELO81" s="242"/>
      <c r="ELP81" s="242"/>
      <c r="ELQ81" s="242"/>
      <c r="ELR81" s="242"/>
      <c r="ELS81" s="242"/>
      <c r="ELT81" s="242"/>
      <c r="ELU81" s="242"/>
      <c r="ELV81" s="242"/>
      <c r="ELW81" s="242"/>
      <c r="ELX81" s="242"/>
      <c r="ELY81" s="242"/>
      <c r="ELZ81" s="242"/>
      <c r="EMA81" s="242"/>
      <c r="EMB81" s="242"/>
      <c r="EMC81" s="242"/>
      <c r="EMD81" s="242"/>
      <c r="EME81" s="242"/>
      <c r="EMF81" s="242"/>
      <c r="EMG81" s="242"/>
      <c r="EMH81" s="242"/>
      <c r="EMI81" s="242"/>
      <c r="EMJ81" s="242"/>
      <c r="EMK81" s="242"/>
      <c r="EML81" s="242"/>
      <c r="EMM81" s="242"/>
      <c r="EMN81" s="242"/>
      <c r="EMO81" s="242"/>
      <c r="EMP81" s="242"/>
      <c r="EMQ81" s="242"/>
      <c r="EMR81" s="242"/>
      <c r="EMS81" s="242"/>
      <c r="EMT81" s="242"/>
      <c r="EMU81" s="242"/>
      <c r="EMV81" s="242"/>
      <c r="EMW81" s="242"/>
      <c r="EMX81" s="242"/>
      <c r="EMY81" s="242"/>
      <c r="EMZ81" s="242"/>
      <c r="ENA81" s="242"/>
      <c r="ENB81" s="242"/>
      <c r="ENC81" s="242"/>
      <c r="END81" s="242"/>
      <c r="ENE81" s="242"/>
      <c r="ENF81" s="242"/>
      <c r="ENG81" s="242"/>
      <c r="ENH81" s="242"/>
      <c r="ENI81" s="242"/>
      <c r="ENJ81" s="242"/>
      <c r="ENK81" s="242"/>
      <c r="ENL81" s="242"/>
      <c r="ENM81" s="242"/>
      <c r="ENN81" s="242"/>
      <c r="ENO81" s="242"/>
      <c r="ENP81" s="242"/>
      <c r="ENQ81" s="242"/>
      <c r="ENR81" s="242"/>
      <c r="ENS81" s="242"/>
      <c r="ENT81" s="242"/>
      <c r="ENU81" s="242"/>
      <c r="ENV81" s="242"/>
      <c r="ENW81" s="242"/>
      <c r="ENX81" s="242"/>
      <c r="ENY81" s="242"/>
      <c r="ENZ81" s="242"/>
      <c r="EOA81" s="242"/>
      <c r="EOB81" s="242"/>
      <c r="EOC81" s="242"/>
      <c r="EOD81" s="242"/>
      <c r="EOE81" s="242"/>
      <c r="EOF81" s="242"/>
      <c r="EOG81" s="242"/>
      <c r="EOH81" s="242"/>
      <c r="EOI81" s="242"/>
      <c r="EOJ81" s="242"/>
      <c r="EOK81" s="242"/>
      <c r="EOL81" s="242"/>
      <c r="EOM81" s="242"/>
      <c r="EON81" s="242"/>
      <c r="EOO81" s="242"/>
      <c r="EOP81" s="242"/>
      <c r="EOQ81" s="242"/>
      <c r="EOR81" s="242"/>
      <c r="EOS81" s="242"/>
      <c r="EOT81" s="242"/>
      <c r="EOU81" s="242"/>
      <c r="EOV81" s="242"/>
      <c r="EOW81" s="242"/>
      <c r="EOX81" s="242"/>
      <c r="EOY81" s="242"/>
      <c r="EOZ81" s="242"/>
      <c r="EPA81" s="242"/>
      <c r="EPB81" s="242"/>
      <c r="EPC81" s="242"/>
      <c r="EPD81" s="242"/>
      <c r="EPE81" s="242"/>
      <c r="EPF81" s="242"/>
      <c r="EPG81" s="242"/>
      <c r="EPH81" s="242"/>
      <c r="EPI81" s="242"/>
      <c r="EPJ81" s="242"/>
      <c r="EPK81" s="242"/>
      <c r="EPL81" s="242"/>
      <c r="EPM81" s="242"/>
      <c r="EPN81" s="242"/>
      <c r="EPO81" s="242"/>
      <c r="EPP81" s="242"/>
      <c r="EPQ81" s="242"/>
      <c r="EPR81" s="242"/>
      <c r="EPS81" s="242"/>
      <c r="EPT81" s="242"/>
      <c r="EPU81" s="242"/>
      <c r="EPV81" s="242"/>
      <c r="EPW81" s="242"/>
      <c r="EPX81" s="242"/>
      <c r="EPY81" s="242"/>
      <c r="EPZ81" s="242"/>
      <c r="EQA81" s="242"/>
      <c r="EQB81" s="242"/>
      <c r="EQC81" s="242"/>
      <c r="EQD81" s="242"/>
      <c r="EQE81" s="242"/>
      <c r="EQF81" s="242"/>
      <c r="EQG81" s="242"/>
      <c r="EQH81" s="242"/>
      <c r="EQI81" s="242"/>
      <c r="EQJ81" s="242"/>
      <c r="EQK81" s="242"/>
      <c r="EQL81" s="242"/>
      <c r="EQM81" s="242"/>
      <c r="EQN81" s="242"/>
      <c r="EQO81" s="242"/>
      <c r="EQP81" s="242"/>
      <c r="EQQ81" s="242"/>
      <c r="EQR81" s="242"/>
      <c r="EQS81" s="242"/>
      <c r="EQT81" s="242"/>
      <c r="EQU81" s="242"/>
      <c r="EQV81" s="242"/>
      <c r="EQW81" s="242"/>
      <c r="EQX81" s="242"/>
      <c r="EQY81" s="242"/>
      <c r="EQZ81" s="242"/>
      <c r="ERA81" s="242"/>
      <c r="ERB81" s="242"/>
      <c r="ERC81" s="242"/>
      <c r="ERD81" s="242"/>
      <c r="ERE81" s="242"/>
      <c r="ERF81" s="242"/>
      <c r="ERG81" s="242"/>
      <c r="ERH81" s="242"/>
      <c r="ERI81" s="242"/>
      <c r="ERJ81" s="242"/>
      <c r="ERK81" s="242"/>
      <c r="ERL81" s="242"/>
      <c r="ERM81" s="242"/>
      <c r="ERN81" s="242"/>
      <c r="ERO81" s="242"/>
      <c r="ERP81" s="242"/>
      <c r="ERQ81" s="242"/>
      <c r="ERR81" s="242"/>
      <c r="ERS81" s="242"/>
      <c r="ERT81" s="242"/>
      <c r="ERU81" s="242"/>
      <c r="ERV81" s="242"/>
      <c r="ERW81" s="242"/>
      <c r="ERX81" s="242"/>
      <c r="ERY81" s="242"/>
      <c r="ERZ81" s="242"/>
      <c r="ESA81" s="242"/>
      <c r="ESB81" s="242"/>
      <c r="ESC81" s="242"/>
      <c r="ESD81" s="242"/>
      <c r="ESE81" s="242"/>
      <c r="ESF81" s="242"/>
      <c r="ESG81" s="242"/>
      <c r="ESH81" s="242"/>
      <c r="ESI81" s="242"/>
      <c r="ESJ81" s="242"/>
      <c r="ESK81" s="242"/>
      <c r="ESL81" s="242"/>
      <c r="ESM81" s="242"/>
      <c r="ESN81" s="242"/>
      <c r="ESO81" s="242"/>
      <c r="ESP81" s="242"/>
      <c r="ESQ81" s="242"/>
      <c r="ESR81" s="242"/>
      <c r="ESS81" s="242"/>
      <c r="EST81" s="242"/>
      <c r="ESU81" s="242"/>
      <c r="ESV81" s="242"/>
      <c r="ESW81" s="242"/>
      <c r="ESX81" s="242"/>
      <c r="ESY81" s="242"/>
      <c r="ESZ81" s="242"/>
      <c r="ETA81" s="242"/>
      <c r="ETB81" s="242"/>
      <c r="ETC81" s="242"/>
      <c r="ETD81" s="242"/>
      <c r="ETE81" s="242"/>
      <c r="ETF81" s="242"/>
      <c r="ETG81" s="242"/>
      <c r="ETH81" s="242"/>
      <c r="ETI81" s="242"/>
      <c r="ETJ81" s="242"/>
      <c r="ETK81" s="242"/>
      <c r="ETL81" s="242"/>
      <c r="ETM81" s="242"/>
      <c r="ETN81" s="242"/>
      <c r="ETO81" s="242"/>
      <c r="ETP81" s="242"/>
      <c r="ETQ81" s="242"/>
      <c r="ETR81" s="242"/>
      <c r="ETS81" s="242"/>
      <c r="ETT81" s="242"/>
      <c r="ETU81" s="242"/>
      <c r="ETV81" s="242"/>
      <c r="ETW81" s="242"/>
      <c r="ETX81" s="242"/>
      <c r="ETY81" s="242"/>
      <c r="ETZ81" s="242"/>
      <c r="EUA81" s="242"/>
      <c r="EUB81" s="242"/>
      <c r="EUC81" s="242"/>
      <c r="EUD81" s="242"/>
      <c r="EUE81" s="242"/>
      <c r="EUF81" s="242"/>
      <c r="EUG81" s="242"/>
      <c r="EUH81" s="242"/>
      <c r="EUI81" s="242"/>
      <c r="EUJ81" s="242"/>
      <c r="EUK81" s="242"/>
      <c r="EUL81" s="242"/>
      <c r="EUM81" s="242"/>
      <c r="EUN81" s="242"/>
      <c r="EUO81" s="242"/>
      <c r="EUP81" s="242"/>
      <c r="EUQ81" s="242"/>
      <c r="EUR81" s="242"/>
      <c r="EUS81" s="242"/>
      <c r="EUT81" s="242"/>
      <c r="EUU81" s="242"/>
      <c r="EUV81" s="242"/>
      <c r="EUW81" s="242"/>
      <c r="EUX81" s="242"/>
      <c r="EUY81" s="242"/>
      <c r="EUZ81" s="242"/>
      <c r="EVA81" s="242"/>
      <c r="EVB81" s="242"/>
      <c r="EVC81" s="242"/>
      <c r="EVD81" s="242"/>
      <c r="EVE81" s="242"/>
      <c r="EVF81" s="242"/>
      <c r="EVG81" s="242"/>
      <c r="EVH81" s="242"/>
      <c r="EVI81" s="242"/>
      <c r="EVJ81" s="242"/>
      <c r="EVK81" s="242"/>
      <c r="EVL81" s="242"/>
      <c r="EVM81" s="242"/>
      <c r="EVN81" s="242"/>
      <c r="EVO81" s="242"/>
      <c r="EVP81" s="242"/>
      <c r="EVQ81" s="242"/>
      <c r="EVR81" s="242"/>
      <c r="EVS81" s="242"/>
      <c r="EVT81" s="242"/>
      <c r="EVU81" s="242"/>
      <c r="EVV81" s="242"/>
      <c r="EVW81" s="242"/>
      <c r="EVX81" s="242"/>
      <c r="EVY81" s="242"/>
      <c r="EVZ81" s="242"/>
      <c r="EWA81" s="242"/>
      <c r="EWB81" s="242"/>
      <c r="EWC81" s="242"/>
      <c r="EWD81" s="242"/>
      <c r="EWE81" s="242"/>
      <c r="EWF81" s="242"/>
      <c r="EWG81" s="242"/>
      <c r="EWH81" s="242"/>
      <c r="EWI81" s="242"/>
      <c r="EWJ81" s="242"/>
      <c r="EWK81" s="242"/>
      <c r="EWL81" s="242"/>
      <c r="EWM81" s="242"/>
      <c r="EWN81" s="242"/>
      <c r="EWO81" s="242"/>
      <c r="EWP81" s="242"/>
      <c r="EWQ81" s="242"/>
      <c r="EWR81" s="242"/>
      <c r="EWS81" s="242"/>
      <c r="EWT81" s="242"/>
      <c r="EWU81" s="242"/>
      <c r="EWV81" s="242"/>
      <c r="EWW81" s="242"/>
      <c r="EWX81" s="242"/>
      <c r="EWY81" s="242"/>
      <c r="EWZ81" s="242"/>
      <c r="EXA81" s="242"/>
      <c r="EXB81" s="242"/>
      <c r="EXC81" s="242"/>
      <c r="EXD81" s="242"/>
      <c r="EXE81" s="242"/>
      <c r="EXF81" s="242"/>
      <c r="EXG81" s="242"/>
      <c r="EXH81" s="242"/>
      <c r="EXI81" s="242"/>
      <c r="EXJ81" s="242"/>
      <c r="EXK81" s="242"/>
      <c r="EXL81" s="242"/>
      <c r="EXM81" s="242"/>
      <c r="EXN81" s="242"/>
      <c r="EXO81" s="242"/>
      <c r="EXP81" s="242"/>
      <c r="EXQ81" s="242"/>
      <c r="EXR81" s="242"/>
      <c r="EXS81" s="242"/>
      <c r="EXT81" s="242"/>
      <c r="EXU81" s="242"/>
      <c r="EXV81" s="242"/>
      <c r="EXW81" s="242"/>
      <c r="EXX81" s="242"/>
      <c r="EXY81" s="242"/>
      <c r="EXZ81" s="242"/>
      <c r="EYA81" s="242"/>
      <c r="EYB81" s="242"/>
      <c r="EYC81" s="242"/>
      <c r="EYD81" s="242"/>
      <c r="EYE81" s="242"/>
      <c r="EYF81" s="242"/>
      <c r="EYG81" s="242"/>
      <c r="EYH81" s="242"/>
      <c r="EYI81" s="242"/>
      <c r="EYJ81" s="242"/>
      <c r="EYK81" s="242"/>
      <c r="EYL81" s="242"/>
      <c r="EYM81" s="242"/>
      <c r="EYN81" s="242"/>
      <c r="EYO81" s="242"/>
      <c r="EYP81" s="242"/>
      <c r="EYQ81" s="242"/>
      <c r="EYR81" s="242"/>
      <c r="EYS81" s="242"/>
      <c r="EYT81" s="242"/>
      <c r="EYU81" s="242"/>
      <c r="EYV81" s="242"/>
      <c r="EYW81" s="242"/>
      <c r="EYX81" s="242"/>
      <c r="EYY81" s="242"/>
      <c r="EYZ81" s="242"/>
      <c r="EZA81" s="242"/>
      <c r="EZB81" s="242"/>
      <c r="EZC81" s="242"/>
      <c r="EZD81" s="242"/>
      <c r="EZE81" s="242"/>
      <c r="EZF81" s="242"/>
      <c r="EZG81" s="242"/>
      <c r="EZH81" s="242"/>
      <c r="EZI81" s="242"/>
      <c r="EZJ81" s="242"/>
      <c r="EZK81" s="242"/>
      <c r="EZL81" s="242"/>
      <c r="EZM81" s="242"/>
      <c r="EZN81" s="242"/>
      <c r="EZO81" s="242"/>
      <c r="EZP81" s="242"/>
      <c r="EZQ81" s="242"/>
      <c r="EZR81" s="242"/>
      <c r="EZS81" s="242"/>
      <c r="EZT81" s="242"/>
      <c r="EZU81" s="242"/>
      <c r="EZV81" s="242"/>
      <c r="EZW81" s="242"/>
      <c r="EZX81" s="242"/>
      <c r="EZY81" s="242"/>
      <c r="EZZ81" s="242"/>
      <c r="FAA81" s="242"/>
      <c r="FAB81" s="242"/>
      <c r="FAC81" s="242"/>
      <c r="FAD81" s="242"/>
      <c r="FAE81" s="242"/>
      <c r="FAF81" s="242"/>
      <c r="FAG81" s="242"/>
      <c r="FAH81" s="242"/>
      <c r="FAI81" s="242"/>
      <c r="FAJ81" s="242"/>
      <c r="FAK81" s="242"/>
      <c r="FAL81" s="242"/>
      <c r="FAM81" s="242"/>
      <c r="FAN81" s="242"/>
      <c r="FAO81" s="242"/>
      <c r="FAP81" s="242"/>
      <c r="FAQ81" s="242"/>
      <c r="FAR81" s="242"/>
      <c r="FAS81" s="242"/>
      <c r="FAT81" s="242"/>
      <c r="FAU81" s="242"/>
      <c r="FAV81" s="242"/>
      <c r="FAW81" s="242"/>
      <c r="FAX81" s="242"/>
      <c r="FAY81" s="242"/>
      <c r="FAZ81" s="242"/>
      <c r="FBA81" s="242"/>
      <c r="FBB81" s="242"/>
      <c r="FBC81" s="242"/>
      <c r="FBD81" s="242"/>
      <c r="FBE81" s="242"/>
      <c r="FBF81" s="242"/>
      <c r="FBG81" s="242"/>
      <c r="FBH81" s="242"/>
      <c r="FBI81" s="242"/>
      <c r="FBJ81" s="242"/>
      <c r="FBK81" s="242"/>
      <c r="FBL81" s="242"/>
      <c r="FBM81" s="242"/>
      <c r="FBN81" s="242"/>
      <c r="FBO81" s="242"/>
      <c r="FBP81" s="242"/>
      <c r="FBQ81" s="242"/>
      <c r="FBR81" s="242"/>
      <c r="FBS81" s="242"/>
      <c r="FBT81" s="242"/>
      <c r="FBU81" s="242"/>
      <c r="FBV81" s="242"/>
      <c r="FBW81" s="242"/>
      <c r="FBX81" s="242"/>
      <c r="FBY81" s="242"/>
      <c r="FBZ81" s="242"/>
      <c r="FCA81" s="242"/>
      <c r="FCB81" s="242"/>
      <c r="FCC81" s="242"/>
      <c r="FCD81" s="242"/>
      <c r="FCE81" s="242"/>
      <c r="FCF81" s="242"/>
      <c r="FCG81" s="242"/>
      <c r="FCH81" s="242"/>
      <c r="FCI81" s="242"/>
      <c r="FCJ81" s="242"/>
      <c r="FCK81" s="242"/>
      <c r="FCL81" s="242"/>
      <c r="FCM81" s="242"/>
      <c r="FCN81" s="242"/>
      <c r="FCO81" s="242"/>
      <c r="FCP81" s="242"/>
      <c r="FCQ81" s="242"/>
      <c r="FCR81" s="242"/>
      <c r="FCS81" s="242"/>
      <c r="FCT81" s="242"/>
      <c r="FCU81" s="242"/>
      <c r="FCV81" s="242"/>
      <c r="FCW81" s="242"/>
      <c r="FCX81" s="242"/>
      <c r="FCY81" s="242"/>
      <c r="FCZ81" s="242"/>
      <c r="FDA81" s="242"/>
      <c r="FDB81" s="242"/>
      <c r="FDC81" s="242"/>
      <c r="FDD81" s="242"/>
      <c r="FDE81" s="242"/>
      <c r="FDF81" s="242"/>
      <c r="FDG81" s="242"/>
      <c r="FDH81" s="242"/>
      <c r="FDI81" s="242"/>
      <c r="FDJ81" s="242"/>
      <c r="FDK81" s="242"/>
      <c r="FDL81" s="242"/>
      <c r="FDM81" s="242"/>
      <c r="FDN81" s="242"/>
      <c r="FDO81" s="242"/>
      <c r="FDP81" s="242"/>
      <c r="FDQ81" s="242"/>
      <c r="FDR81" s="242"/>
      <c r="FDS81" s="242"/>
      <c r="FDT81" s="242"/>
      <c r="FDU81" s="242"/>
      <c r="FDV81" s="242"/>
      <c r="FDW81" s="242"/>
      <c r="FDX81" s="242"/>
      <c r="FDY81" s="242"/>
      <c r="FDZ81" s="242"/>
      <c r="FEA81" s="242"/>
      <c r="FEB81" s="242"/>
      <c r="FEC81" s="242"/>
      <c r="FED81" s="242"/>
      <c r="FEE81" s="242"/>
      <c r="FEF81" s="242"/>
      <c r="FEG81" s="242"/>
      <c r="FEH81" s="242"/>
      <c r="FEI81" s="242"/>
      <c r="FEJ81" s="242"/>
      <c r="FEK81" s="242"/>
      <c r="FEL81" s="242"/>
      <c r="FEM81" s="242"/>
      <c r="FEN81" s="242"/>
      <c r="FEO81" s="242"/>
      <c r="FEP81" s="242"/>
      <c r="FEQ81" s="242"/>
      <c r="FER81" s="242"/>
      <c r="FES81" s="242"/>
      <c r="FET81" s="242"/>
      <c r="FEU81" s="242"/>
      <c r="FEV81" s="242"/>
      <c r="FEW81" s="242"/>
      <c r="FEX81" s="242"/>
      <c r="FEY81" s="242"/>
      <c r="FEZ81" s="242"/>
      <c r="FFA81" s="242"/>
      <c r="FFB81" s="242"/>
      <c r="FFC81" s="242"/>
      <c r="FFD81" s="242"/>
      <c r="FFE81" s="242"/>
      <c r="FFF81" s="242"/>
      <c r="FFG81" s="242"/>
      <c r="FFH81" s="242"/>
      <c r="FFI81" s="242"/>
      <c r="FFJ81" s="242"/>
      <c r="FFK81" s="242"/>
      <c r="FFL81" s="242"/>
      <c r="FFM81" s="242"/>
      <c r="FFN81" s="242"/>
      <c r="FFO81" s="242"/>
      <c r="FFP81" s="242"/>
      <c r="FFQ81" s="242"/>
      <c r="FFR81" s="242"/>
      <c r="FFS81" s="242"/>
      <c r="FFT81" s="242"/>
      <c r="FFU81" s="242"/>
      <c r="FFV81" s="242"/>
      <c r="FFW81" s="242"/>
      <c r="FFX81" s="242"/>
      <c r="FFY81" s="242"/>
      <c r="FFZ81" s="242"/>
      <c r="FGA81" s="242"/>
      <c r="FGB81" s="242"/>
      <c r="FGC81" s="242"/>
      <c r="FGD81" s="242"/>
      <c r="FGE81" s="242"/>
      <c r="FGF81" s="242"/>
      <c r="FGG81" s="242"/>
      <c r="FGH81" s="242"/>
      <c r="FGI81" s="242"/>
      <c r="FGJ81" s="242"/>
      <c r="FGK81" s="242"/>
      <c r="FGL81" s="242"/>
      <c r="FGM81" s="242"/>
      <c r="FGN81" s="242"/>
      <c r="FGO81" s="242"/>
      <c r="FGP81" s="242"/>
      <c r="FGQ81" s="242"/>
      <c r="FGR81" s="242"/>
      <c r="FGS81" s="242"/>
      <c r="FGT81" s="242"/>
      <c r="FGU81" s="242"/>
      <c r="FGV81" s="242"/>
      <c r="FGW81" s="242"/>
      <c r="FGX81" s="242"/>
      <c r="FGY81" s="242"/>
      <c r="FGZ81" s="242"/>
      <c r="FHA81" s="242"/>
      <c r="FHB81" s="242"/>
      <c r="FHC81" s="242"/>
      <c r="FHD81" s="242"/>
      <c r="FHE81" s="242"/>
      <c r="FHF81" s="242"/>
      <c r="FHG81" s="242"/>
      <c r="FHH81" s="242"/>
      <c r="FHI81" s="242"/>
      <c r="FHJ81" s="242"/>
      <c r="FHK81" s="242"/>
      <c r="FHL81" s="242"/>
      <c r="FHM81" s="242"/>
      <c r="FHN81" s="242"/>
      <c r="FHO81" s="242"/>
      <c r="FHP81" s="242"/>
      <c r="FHQ81" s="242"/>
      <c r="FHR81" s="242"/>
      <c r="FHS81" s="242"/>
      <c r="FHT81" s="242"/>
      <c r="FHU81" s="242"/>
      <c r="FHV81" s="242"/>
      <c r="FHW81" s="242"/>
      <c r="FHX81" s="242"/>
      <c r="FHY81" s="242"/>
      <c r="FHZ81" s="242"/>
      <c r="FIA81" s="242"/>
      <c r="FIB81" s="242"/>
      <c r="FIC81" s="242"/>
      <c r="FID81" s="242"/>
      <c r="FIE81" s="242"/>
      <c r="FIF81" s="242"/>
      <c r="FIG81" s="242"/>
      <c r="FIH81" s="242"/>
      <c r="FII81" s="242"/>
      <c r="FIJ81" s="242"/>
      <c r="FIK81" s="242"/>
      <c r="FIL81" s="242"/>
      <c r="FIM81" s="242"/>
      <c r="FIN81" s="242"/>
      <c r="FIO81" s="242"/>
      <c r="FIP81" s="242"/>
      <c r="FIQ81" s="242"/>
      <c r="FIR81" s="242"/>
      <c r="FIS81" s="242"/>
      <c r="FIT81" s="242"/>
      <c r="FIU81" s="242"/>
      <c r="FIV81" s="242"/>
      <c r="FIW81" s="242"/>
      <c r="FIX81" s="242"/>
      <c r="FIY81" s="242"/>
      <c r="FIZ81" s="242"/>
      <c r="FJA81" s="242"/>
      <c r="FJB81" s="242"/>
      <c r="FJC81" s="242"/>
      <c r="FJD81" s="242"/>
      <c r="FJE81" s="242"/>
      <c r="FJF81" s="242"/>
      <c r="FJG81" s="242"/>
      <c r="FJH81" s="242"/>
      <c r="FJI81" s="242"/>
      <c r="FJJ81" s="242"/>
      <c r="FJK81" s="242"/>
      <c r="FJL81" s="242"/>
      <c r="FJM81" s="242"/>
      <c r="FJN81" s="242"/>
      <c r="FJO81" s="242"/>
      <c r="FJP81" s="242"/>
      <c r="FJQ81" s="242"/>
      <c r="FJR81" s="242"/>
      <c r="FJS81" s="242"/>
      <c r="FJT81" s="242"/>
      <c r="FJU81" s="242"/>
      <c r="FJV81" s="242"/>
      <c r="FJW81" s="242"/>
      <c r="FJX81" s="242"/>
      <c r="FJY81" s="242"/>
      <c r="FJZ81" s="242"/>
      <c r="FKA81" s="242"/>
      <c r="FKB81" s="242"/>
      <c r="FKC81" s="242"/>
      <c r="FKD81" s="242"/>
      <c r="FKE81" s="242"/>
      <c r="FKF81" s="242"/>
      <c r="FKG81" s="242"/>
      <c r="FKH81" s="242"/>
      <c r="FKI81" s="242"/>
      <c r="FKJ81" s="242"/>
      <c r="FKK81" s="242"/>
      <c r="FKL81" s="242"/>
      <c r="FKM81" s="242"/>
      <c r="FKN81" s="242"/>
      <c r="FKO81" s="242"/>
      <c r="FKP81" s="242"/>
      <c r="FKQ81" s="242"/>
      <c r="FKR81" s="242"/>
      <c r="FKS81" s="242"/>
      <c r="FKT81" s="242"/>
      <c r="FKU81" s="242"/>
      <c r="FKV81" s="242"/>
      <c r="FKW81" s="242"/>
      <c r="FKX81" s="242"/>
      <c r="FKY81" s="242"/>
      <c r="FKZ81" s="242"/>
      <c r="FLA81" s="242"/>
      <c r="FLB81" s="242"/>
      <c r="FLC81" s="242"/>
      <c r="FLD81" s="242"/>
      <c r="FLE81" s="242"/>
      <c r="FLF81" s="242"/>
      <c r="FLG81" s="242"/>
      <c r="FLH81" s="242"/>
      <c r="FLI81" s="242"/>
      <c r="FLJ81" s="242"/>
      <c r="FLK81" s="242"/>
      <c r="FLL81" s="242"/>
      <c r="FLM81" s="242"/>
      <c r="FLN81" s="242"/>
      <c r="FLO81" s="242"/>
      <c r="FLP81" s="242"/>
      <c r="FLQ81" s="242"/>
      <c r="FLR81" s="242"/>
      <c r="FLS81" s="242"/>
      <c r="FLT81" s="242"/>
      <c r="FLU81" s="242"/>
      <c r="FLV81" s="242"/>
      <c r="FLW81" s="242"/>
      <c r="FLX81" s="242"/>
      <c r="FLY81" s="242"/>
      <c r="FLZ81" s="242"/>
      <c r="FMA81" s="242"/>
      <c r="FMB81" s="242"/>
      <c r="FMC81" s="242"/>
      <c r="FMD81" s="242"/>
      <c r="FME81" s="242"/>
      <c r="FMF81" s="242"/>
      <c r="FMG81" s="242"/>
      <c r="FMH81" s="242"/>
      <c r="FMI81" s="242"/>
      <c r="FMJ81" s="242"/>
      <c r="FMK81" s="242"/>
      <c r="FML81" s="242"/>
      <c r="FMM81" s="242"/>
      <c r="FMN81" s="242"/>
      <c r="FMO81" s="242"/>
      <c r="FMP81" s="242"/>
      <c r="FMQ81" s="242"/>
      <c r="FMR81" s="242"/>
      <c r="FMS81" s="242"/>
      <c r="FMT81" s="242"/>
      <c r="FMU81" s="242"/>
      <c r="FMV81" s="242"/>
      <c r="FMW81" s="242"/>
      <c r="FMX81" s="242"/>
      <c r="FMY81" s="242"/>
      <c r="FMZ81" s="242"/>
      <c r="FNA81" s="242"/>
      <c r="FNB81" s="242"/>
      <c r="FNC81" s="242"/>
      <c r="FND81" s="242"/>
      <c r="FNE81" s="242"/>
      <c r="FNF81" s="242"/>
      <c r="FNG81" s="242"/>
      <c r="FNH81" s="242"/>
      <c r="FNI81" s="242"/>
      <c r="FNJ81" s="242"/>
      <c r="FNK81" s="242"/>
      <c r="FNL81" s="242"/>
      <c r="FNM81" s="242"/>
      <c r="FNN81" s="242"/>
      <c r="FNO81" s="242"/>
      <c r="FNP81" s="242"/>
      <c r="FNQ81" s="242"/>
      <c r="FNR81" s="242"/>
      <c r="FNS81" s="242"/>
      <c r="FNT81" s="242"/>
      <c r="FNU81" s="242"/>
      <c r="FNV81" s="242"/>
      <c r="FNW81" s="242"/>
      <c r="FNX81" s="242"/>
      <c r="FNY81" s="242"/>
      <c r="FNZ81" s="242"/>
      <c r="FOA81" s="242"/>
      <c r="FOB81" s="242"/>
      <c r="FOC81" s="242"/>
      <c r="FOD81" s="242"/>
      <c r="FOE81" s="242"/>
      <c r="FOF81" s="242"/>
      <c r="FOG81" s="242"/>
      <c r="FOH81" s="242"/>
      <c r="FOI81" s="242"/>
      <c r="FOJ81" s="242"/>
      <c r="FOK81" s="242"/>
      <c r="FOL81" s="242"/>
      <c r="FOM81" s="242"/>
      <c r="FON81" s="242"/>
      <c r="FOO81" s="242"/>
      <c r="FOP81" s="242"/>
      <c r="FOQ81" s="242"/>
      <c r="FOR81" s="242"/>
      <c r="FOS81" s="242"/>
      <c r="FOT81" s="242"/>
      <c r="FOU81" s="242"/>
      <c r="FOV81" s="242"/>
      <c r="FOW81" s="242"/>
      <c r="FOX81" s="242"/>
      <c r="FOY81" s="242"/>
      <c r="FOZ81" s="242"/>
      <c r="FPA81" s="242"/>
      <c r="FPB81" s="242"/>
      <c r="FPC81" s="242"/>
      <c r="FPD81" s="242"/>
      <c r="FPE81" s="242"/>
      <c r="FPF81" s="242"/>
      <c r="FPG81" s="242"/>
      <c r="FPH81" s="242"/>
      <c r="FPI81" s="242"/>
      <c r="FPJ81" s="242"/>
      <c r="FPK81" s="242"/>
      <c r="FPL81" s="242"/>
      <c r="FPM81" s="242"/>
      <c r="FPN81" s="242"/>
      <c r="FPO81" s="242"/>
      <c r="FPP81" s="242"/>
      <c r="FPQ81" s="242"/>
      <c r="FPR81" s="242"/>
      <c r="FPS81" s="242"/>
      <c r="FPT81" s="242"/>
      <c r="FPU81" s="242"/>
      <c r="FPV81" s="242"/>
      <c r="FPW81" s="242"/>
      <c r="FPX81" s="242"/>
      <c r="FPY81" s="242"/>
      <c r="FPZ81" s="242"/>
      <c r="FQA81" s="242"/>
      <c r="FQB81" s="242"/>
      <c r="FQC81" s="242"/>
      <c r="FQD81" s="242"/>
      <c r="FQE81" s="242"/>
      <c r="FQF81" s="242"/>
      <c r="FQG81" s="242"/>
      <c r="FQH81" s="242"/>
      <c r="FQI81" s="242"/>
      <c r="FQJ81" s="242"/>
      <c r="FQK81" s="242"/>
      <c r="FQL81" s="242"/>
      <c r="FQM81" s="242"/>
      <c r="FQN81" s="242"/>
      <c r="FQO81" s="242"/>
      <c r="FQP81" s="242"/>
      <c r="FQQ81" s="242"/>
      <c r="FQR81" s="242"/>
      <c r="FQS81" s="242"/>
      <c r="FQT81" s="242"/>
      <c r="FQU81" s="242"/>
      <c r="FQV81" s="242"/>
      <c r="FQW81" s="242"/>
      <c r="FQX81" s="242"/>
      <c r="FQY81" s="242"/>
      <c r="FQZ81" s="242"/>
      <c r="FRA81" s="242"/>
      <c r="FRB81" s="242"/>
      <c r="FRC81" s="242"/>
      <c r="FRD81" s="242"/>
      <c r="FRE81" s="242"/>
      <c r="FRF81" s="242"/>
      <c r="FRG81" s="242"/>
      <c r="FRH81" s="242"/>
      <c r="FRI81" s="242"/>
      <c r="FRJ81" s="242"/>
      <c r="FRK81" s="242"/>
      <c r="FRL81" s="242"/>
      <c r="FRM81" s="242"/>
      <c r="FRN81" s="242"/>
      <c r="FRO81" s="242"/>
      <c r="FRP81" s="242"/>
      <c r="FRQ81" s="242"/>
      <c r="FRR81" s="242"/>
      <c r="FRS81" s="242"/>
      <c r="FRT81" s="242"/>
      <c r="FRU81" s="242"/>
      <c r="FRV81" s="242"/>
      <c r="FRW81" s="242"/>
      <c r="FRX81" s="242"/>
      <c r="FRY81" s="242"/>
      <c r="FRZ81" s="242"/>
      <c r="FSA81" s="242"/>
      <c r="FSB81" s="242"/>
      <c r="FSC81" s="242"/>
      <c r="FSD81" s="242"/>
      <c r="FSE81" s="242"/>
      <c r="FSF81" s="242"/>
      <c r="FSG81" s="242"/>
      <c r="FSH81" s="242"/>
      <c r="FSI81" s="242"/>
      <c r="FSJ81" s="242"/>
      <c r="FSK81" s="242"/>
      <c r="FSL81" s="242"/>
      <c r="FSM81" s="242"/>
      <c r="FSN81" s="242"/>
      <c r="FSO81" s="242"/>
      <c r="FSP81" s="242"/>
      <c r="FSQ81" s="242"/>
      <c r="FSR81" s="242"/>
      <c r="FSS81" s="242"/>
      <c r="FST81" s="242"/>
      <c r="FSU81" s="242"/>
      <c r="FSV81" s="242"/>
      <c r="FSW81" s="242"/>
      <c r="FSX81" s="242"/>
      <c r="FSY81" s="242"/>
      <c r="FSZ81" s="242"/>
      <c r="FTA81" s="242"/>
      <c r="FTB81" s="242"/>
      <c r="FTC81" s="242"/>
      <c r="FTD81" s="242"/>
      <c r="FTE81" s="242"/>
      <c r="FTF81" s="242"/>
      <c r="FTG81" s="242"/>
      <c r="FTH81" s="242"/>
      <c r="FTI81" s="242"/>
      <c r="FTJ81" s="242"/>
      <c r="FTK81" s="242"/>
      <c r="FTL81" s="242"/>
      <c r="FTM81" s="242"/>
      <c r="FTN81" s="242"/>
      <c r="FTO81" s="242"/>
      <c r="FTP81" s="242"/>
      <c r="FTQ81" s="242"/>
      <c r="FTR81" s="242"/>
      <c r="FTS81" s="242"/>
      <c r="FTT81" s="242"/>
      <c r="FTU81" s="242"/>
      <c r="FTV81" s="242"/>
      <c r="FTW81" s="242"/>
      <c r="FTX81" s="242"/>
      <c r="FTY81" s="242"/>
      <c r="FTZ81" s="242"/>
      <c r="FUA81" s="242"/>
      <c r="FUB81" s="242"/>
      <c r="FUC81" s="242"/>
      <c r="FUD81" s="242"/>
      <c r="FUE81" s="242"/>
      <c r="FUF81" s="242"/>
      <c r="FUG81" s="242"/>
      <c r="FUH81" s="242"/>
      <c r="FUI81" s="242"/>
      <c r="FUJ81" s="242"/>
      <c r="FUK81" s="242"/>
      <c r="FUL81" s="242"/>
      <c r="FUM81" s="242"/>
      <c r="FUN81" s="242"/>
      <c r="FUO81" s="242"/>
      <c r="FUP81" s="242"/>
      <c r="FUQ81" s="242"/>
      <c r="FUR81" s="242"/>
      <c r="FUS81" s="242"/>
      <c r="FUT81" s="242"/>
      <c r="FUU81" s="242"/>
      <c r="FUV81" s="242"/>
      <c r="FUW81" s="242"/>
      <c r="FUX81" s="242"/>
      <c r="FUY81" s="242"/>
      <c r="FUZ81" s="242"/>
      <c r="FVA81" s="242"/>
      <c r="FVB81" s="242"/>
      <c r="FVC81" s="242"/>
      <c r="FVD81" s="242"/>
      <c r="FVE81" s="242"/>
      <c r="FVF81" s="242"/>
      <c r="FVG81" s="242"/>
      <c r="FVH81" s="242"/>
      <c r="FVI81" s="242"/>
      <c r="FVJ81" s="242"/>
      <c r="FVK81" s="242"/>
      <c r="FVL81" s="242"/>
      <c r="FVM81" s="242"/>
      <c r="FVN81" s="242"/>
      <c r="FVO81" s="242"/>
      <c r="FVP81" s="242"/>
      <c r="FVQ81" s="242"/>
      <c r="FVR81" s="242"/>
      <c r="FVS81" s="242"/>
      <c r="FVT81" s="242"/>
      <c r="FVU81" s="242"/>
      <c r="FVV81" s="242"/>
      <c r="FVW81" s="242"/>
      <c r="FVX81" s="242"/>
      <c r="FVY81" s="242"/>
      <c r="FVZ81" s="242"/>
      <c r="FWA81" s="242"/>
      <c r="FWB81" s="242"/>
      <c r="FWC81" s="242"/>
      <c r="FWD81" s="242"/>
      <c r="FWE81" s="242"/>
      <c r="FWF81" s="242"/>
      <c r="FWG81" s="242"/>
      <c r="FWH81" s="242"/>
      <c r="FWI81" s="242"/>
      <c r="FWJ81" s="242"/>
      <c r="FWK81" s="242"/>
      <c r="FWL81" s="242"/>
      <c r="FWM81" s="242"/>
      <c r="FWN81" s="242"/>
      <c r="FWO81" s="242"/>
      <c r="FWP81" s="242"/>
      <c r="FWQ81" s="242"/>
      <c r="FWR81" s="242"/>
      <c r="FWS81" s="242"/>
      <c r="FWT81" s="242"/>
      <c r="FWU81" s="242"/>
      <c r="FWV81" s="242"/>
      <c r="FWW81" s="242"/>
      <c r="FWX81" s="242"/>
      <c r="FWY81" s="242"/>
      <c r="FWZ81" s="242"/>
      <c r="FXA81" s="242"/>
      <c r="FXB81" s="242"/>
      <c r="FXC81" s="242"/>
      <c r="FXD81" s="242"/>
      <c r="FXE81" s="242"/>
      <c r="FXF81" s="242"/>
      <c r="FXG81" s="242"/>
      <c r="FXH81" s="242"/>
      <c r="FXI81" s="242"/>
      <c r="FXJ81" s="242"/>
      <c r="FXK81" s="242"/>
      <c r="FXL81" s="242"/>
      <c r="FXM81" s="242"/>
      <c r="FXN81" s="242"/>
      <c r="FXO81" s="242"/>
      <c r="FXP81" s="242"/>
      <c r="FXQ81" s="242"/>
      <c r="FXR81" s="242"/>
      <c r="FXS81" s="242"/>
      <c r="FXT81" s="242"/>
      <c r="FXU81" s="242"/>
      <c r="FXV81" s="242"/>
      <c r="FXW81" s="242"/>
      <c r="FXX81" s="242"/>
      <c r="FXY81" s="242"/>
      <c r="FXZ81" s="242"/>
      <c r="FYA81" s="242"/>
      <c r="FYB81" s="242"/>
      <c r="FYC81" s="242"/>
      <c r="FYD81" s="242"/>
      <c r="FYE81" s="242"/>
      <c r="FYF81" s="242"/>
      <c r="FYG81" s="242"/>
      <c r="FYH81" s="242"/>
      <c r="FYI81" s="242"/>
      <c r="FYJ81" s="242"/>
      <c r="FYK81" s="242"/>
      <c r="FYL81" s="242"/>
      <c r="FYM81" s="242"/>
      <c r="FYN81" s="242"/>
      <c r="FYO81" s="242"/>
      <c r="FYP81" s="242"/>
      <c r="FYQ81" s="242"/>
      <c r="FYR81" s="242"/>
      <c r="FYS81" s="242"/>
      <c r="FYT81" s="242"/>
      <c r="FYU81" s="242"/>
      <c r="FYV81" s="242"/>
      <c r="FYW81" s="242"/>
      <c r="FYX81" s="242"/>
      <c r="FYY81" s="242"/>
      <c r="FYZ81" s="242"/>
      <c r="FZA81" s="242"/>
      <c r="FZB81" s="242"/>
      <c r="FZC81" s="242"/>
      <c r="FZD81" s="242"/>
      <c r="FZE81" s="242"/>
      <c r="FZF81" s="242"/>
      <c r="FZG81" s="242"/>
      <c r="FZH81" s="242"/>
      <c r="FZI81" s="242"/>
      <c r="FZJ81" s="242"/>
      <c r="FZK81" s="242"/>
      <c r="FZL81" s="242"/>
      <c r="FZM81" s="242"/>
      <c r="FZN81" s="242"/>
      <c r="FZO81" s="242"/>
      <c r="FZP81" s="242"/>
      <c r="FZQ81" s="242"/>
      <c r="FZR81" s="242"/>
      <c r="FZS81" s="242"/>
      <c r="FZT81" s="242"/>
      <c r="FZU81" s="242"/>
      <c r="FZV81" s="242"/>
      <c r="FZW81" s="242"/>
      <c r="FZX81" s="242"/>
      <c r="FZY81" s="242"/>
      <c r="FZZ81" s="242"/>
      <c r="GAA81" s="242"/>
      <c r="GAB81" s="242"/>
      <c r="GAC81" s="242"/>
      <c r="GAD81" s="242"/>
      <c r="GAE81" s="242"/>
      <c r="GAF81" s="242"/>
      <c r="GAG81" s="242"/>
      <c r="GAH81" s="242"/>
      <c r="GAI81" s="242"/>
      <c r="GAJ81" s="242"/>
      <c r="GAK81" s="242"/>
      <c r="GAL81" s="242"/>
      <c r="GAM81" s="242"/>
      <c r="GAN81" s="242"/>
      <c r="GAO81" s="242"/>
      <c r="GAP81" s="242"/>
      <c r="GAQ81" s="242"/>
      <c r="GAR81" s="242"/>
      <c r="GAS81" s="242"/>
      <c r="GAT81" s="242"/>
      <c r="GAU81" s="242"/>
      <c r="GAV81" s="242"/>
      <c r="GAW81" s="242"/>
      <c r="GAX81" s="242"/>
      <c r="GAY81" s="242"/>
      <c r="GAZ81" s="242"/>
      <c r="GBA81" s="242"/>
      <c r="GBB81" s="242"/>
      <c r="GBC81" s="242"/>
      <c r="GBD81" s="242"/>
      <c r="GBE81" s="242"/>
      <c r="GBF81" s="242"/>
      <c r="GBG81" s="242"/>
      <c r="GBH81" s="242"/>
      <c r="GBI81" s="242"/>
      <c r="GBJ81" s="242"/>
      <c r="GBK81" s="242"/>
      <c r="GBL81" s="242"/>
      <c r="GBM81" s="242"/>
      <c r="GBN81" s="242"/>
      <c r="GBO81" s="242"/>
      <c r="GBP81" s="242"/>
      <c r="GBQ81" s="242"/>
      <c r="GBR81" s="242"/>
      <c r="GBS81" s="242"/>
      <c r="GBT81" s="242"/>
      <c r="GBU81" s="242"/>
      <c r="GBV81" s="242"/>
      <c r="GBW81" s="242"/>
      <c r="GBX81" s="242"/>
      <c r="GBY81" s="242"/>
      <c r="GBZ81" s="242"/>
      <c r="GCA81" s="242"/>
      <c r="GCB81" s="242"/>
      <c r="GCC81" s="242"/>
      <c r="GCD81" s="242"/>
      <c r="GCE81" s="242"/>
      <c r="GCF81" s="242"/>
      <c r="GCG81" s="242"/>
      <c r="GCH81" s="242"/>
      <c r="GCI81" s="242"/>
      <c r="GCJ81" s="242"/>
      <c r="GCK81" s="242"/>
      <c r="GCL81" s="242"/>
      <c r="GCM81" s="242"/>
      <c r="GCN81" s="242"/>
      <c r="GCO81" s="242"/>
      <c r="GCP81" s="242"/>
      <c r="GCQ81" s="242"/>
      <c r="GCR81" s="242"/>
      <c r="GCS81" s="242"/>
      <c r="GCT81" s="242"/>
      <c r="GCU81" s="242"/>
      <c r="GCV81" s="242"/>
      <c r="GCW81" s="242"/>
      <c r="GCX81" s="242"/>
      <c r="GCY81" s="242"/>
      <c r="GCZ81" s="242"/>
      <c r="GDA81" s="242"/>
      <c r="GDB81" s="242"/>
      <c r="GDC81" s="242"/>
      <c r="GDD81" s="242"/>
      <c r="GDE81" s="242"/>
      <c r="GDF81" s="242"/>
      <c r="GDG81" s="242"/>
      <c r="GDH81" s="242"/>
      <c r="GDI81" s="242"/>
      <c r="GDJ81" s="242"/>
      <c r="GDK81" s="242"/>
      <c r="GDL81" s="242"/>
      <c r="GDM81" s="242"/>
      <c r="GDN81" s="242"/>
      <c r="GDO81" s="242"/>
      <c r="GDP81" s="242"/>
      <c r="GDQ81" s="242"/>
      <c r="GDR81" s="242"/>
      <c r="GDS81" s="242"/>
      <c r="GDT81" s="242"/>
      <c r="GDU81" s="242"/>
      <c r="GDV81" s="242"/>
      <c r="GDW81" s="242"/>
      <c r="GDX81" s="242"/>
      <c r="GDY81" s="242"/>
      <c r="GDZ81" s="242"/>
      <c r="GEA81" s="242"/>
      <c r="GEB81" s="242"/>
      <c r="GEC81" s="242"/>
      <c r="GED81" s="242"/>
      <c r="GEE81" s="242"/>
      <c r="GEF81" s="242"/>
      <c r="GEG81" s="242"/>
      <c r="GEH81" s="242"/>
      <c r="GEI81" s="242"/>
      <c r="GEJ81" s="242"/>
      <c r="GEK81" s="242"/>
      <c r="GEL81" s="242"/>
      <c r="GEM81" s="242"/>
      <c r="GEN81" s="242"/>
      <c r="GEO81" s="242"/>
      <c r="GEP81" s="242"/>
      <c r="GEQ81" s="242"/>
      <c r="GER81" s="242"/>
      <c r="GES81" s="242"/>
      <c r="GET81" s="242"/>
      <c r="GEU81" s="242"/>
      <c r="GEV81" s="242"/>
      <c r="GEW81" s="242"/>
      <c r="GEX81" s="242"/>
      <c r="GEY81" s="242"/>
      <c r="GEZ81" s="242"/>
      <c r="GFA81" s="242"/>
      <c r="GFB81" s="242"/>
      <c r="GFC81" s="242"/>
      <c r="GFD81" s="242"/>
      <c r="GFE81" s="242"/>
      <c r="GFF81" s="242"/>
      <c r="GFG81" s="242"/>
      <c r="GFH81" s="242"/>
      <c r="GFI81" s="242"/>
      <c r="GFJ81" s="242"/>
      <c r="GFK81" s="242"/>
      <c r="GFL81" s="242"/>
      <c r="GFM81" s="242"/>
      <c r="GFN81" s="242"/>
      <c r="GFO81" s="242"/>
      <c r="GFP81" s="242"/>
      <c r="GFQ81" s="242"/>
      <c r="GFR81" s="242"/>
      <c r="GFS81" s="242"/>
      <c r="GFT81" s="242"/>
      <c r="GFU81" s="242"/>
      <c r="GFV81" s="242"/>
      <c r="GFW81" s="242"/>
      <c r="GFX81" s="242"/>
      <c r="GFY81" s="242"/>
      <c r="GFZ81" s="242"/>
      <c r="GGA81" s="242"/>
      <c r="GGB81" s="242"/>
      <c r="GGC81" s="242"/>
      <c r="GGD81" s="242"/>
      <c r="GGE81" s="242"/>
      <c r="GGF81" s="242"/>
      <c r="GGG81" s="242"/>
      <c r="GGH81" s="242"/>
      <c r="GGI81" s="242"/>
      <c r="GGJ81" s="242"/>
      <c r="GGK81" s="242"/>
      <c r="GGL81" s="242"/>
      <c r="GGM81" s="242"/>
      <c r="GGN81" s="242"/>
      <c r="GGO81" s="242"/>
      <c r="GGP81" s="242"/>
      <c r="GGQ81" s="242"/>
      <c r="GGR81" s="242"/>
      <c r="GGS81" s="242"/>
      <c r="GGT81" s="242"/>
      <c r="GGU81" s="242"/>
      <c r="GGV81" s="242"/>
      <c r="GGW81" s="242"/>
      <c r="GGX81" s="242"/>
      <c r="GGY81" s="242"/>
      <c r="GGZ81" s="242"/>
      <c r="GHA81" s="242"/>
      <c r="GHB81" s="242"/>
      <c r="GHC81" s="242"/>
      <c r="GHD81" s="242"/>
      <c r="GHE81" s="242"/>
      <c r="GHF81" s="242"/>
      <c r="GHG81" s="242"/>
      <c r="GHH81" s="242"/>
      <c r="GHI81" s="242"/>
      <c r="GHJ81" s="242"/>
      <c r="GHK81" s="242"/>
      <c r="GHL81" s="242"/>
      <c r="GHM81" s="242"/>
      <c r="GHN81" s="242"/>
      <c r="GHO81" s="242"/>
      <c r="GHP81" s="242"/>
      <c r="GHQ81" s="242"/>
      <c r="GHR81" s="242"/>
      <c r="GHS81" s="242"/>
      <c r="GHT81" s="242"/>
      <c r="GHU81" s="242"/>
      <c r="GHV81" s="242"/>
      <c r="GHW81" s="242"/>
      <c r="GHX81" s="242"/>
      <c r="GHY81" s="242"/>
      <c r="GHZ81" s="242"/>
      <c r="GIA81" s="242"/>
      <c r="GIB81" s="242"/>
      <c r="GIC81" s="242"/>
      <c r="GID81" s="242"/>
      <c r="GIE81" s="242"/>
      <c r="GIF81" s="242"/>
      <c r="GIG81" s="242"/>
      <c r="GIH81" s="242"/>
      <c r="GII81" s="242"/>
      <c r="GIJ81" s="242"/>
      <c r="GIK81" s="242"/>
      <c r="GIL81" s="242"/>
      <c r="GIM81" s="242"/>
      <c r="GIN81" s="242"/>
      <c r="GIO81" s="242"/>
      <c r="GIP81" s="242"/>
      <c r="GIQ81" s="242"/>
      <c r="GIR81" s="242"/>
      <c r="GIS81" s="242"/>
      <c r="GIT81" s="242"/>
      <c r="GIU81" s="242"/>
      <c r="GIV81" s="242"/>
      <c r="GIW81" s="242"/>
      <c r="GIX81" s="242"/>
      <c r="GIY81" s="242"/>
      <c r="GIZ81" s="242"/>
      <c r="GJA81" s="242"/>
      <c r="GJB81" s="242"/>
      <c r="GJC81" s="242"/>
      <c r="GJD81" s="242"/>
      <c r="GJE81" s="242"/>
      <c r="GJF81" s="242"/>
      <c r="GJG81" s="242"/>
      <c r="GJH81" s="242"/>
      <c r="GJI81" s="242"/>
      <c r="GJJ81" s="242"/>
      <c r="GJK81" s="242"/>
      <c r="GJL81" s="242"/>
      <c r="GJM81" s="242"/>
      <c r="GJN81" s="242"/>
      <c r="GJO81" s="242"/>
      <c r="GJP81" s="242"/>
      <c r="GJQ81" s="242"/>
      <c r="GJR81" s="242"/>
      <c r="GJS81" s="242"/>
      <c r="GJT81" s="242"/>
      <c r="GJU81" s="242"/>
      <c r="GJV81" s="242"/>
      <c r="GJW81" s="242"/>
      <c r="GJX81" s="242"/>
      <c r="GJY81" s="242"/>
      <c r="GJZ81" s="242"/>
      <c r="GKA81" s="242"/>
      <c r="GKB81" s="242"/>
      <c r="GKC81" s="242"/>
      <c r="GKD81" s="242"/>
      <c r="GKE81" s="242"/>
      <c r="GKF81" s="242"/>
      <c r="GKG81" s="242"/>
      <c r="GKH81" s="242"/>
      <c r="GKI81" s="242"/>
      <c r="GKJ81" s="242"/>
      <c r="GKK81" s="242"/>
      <c r="GKL81" s="242"/>
      <c r="GKM81" s="242"/>
      <c r="GKN81" s="242"/>
      <c r="GKO81" s="242"/>
      <c r="GKP81" s="242"/>
      <c r="GKQ81" s="242"/>
      <c r="GKR81" s="242"/>
      <c r="GKS81" s="242"/>
      <c r="GKT81" s="242"/>
      <c r="GKU81" s="242"/>
      <c r="GKV81" s="242"/>
      <c r="GKW81" s="242"/>
      <c r="GKX81" s="242"/>
      <c r="GKY81" s="242"/>
      <c r="GKZ81" s="242"/>
      <c r="GLA81" s="242"/>
      <c r="GLB81" s="242"/>
      <c r="GLC81" s="242"/>
      <c r="GLD81" s="242"/>
      <c r="GLE81" s="242"/>
      <c r="GLF81" s="242"/>
      <c r="GLG81" s="242"/>
      <c r="GLH81" s="242"/>
      <c r="GLI81" s="242"/>
      <c r="GLJ81" s="242"/>
      <c r="GLK81" s="242"/>
      <c r="GLL81" s="242"/>
      <c r="GLM81" s="242"/>
      <c r="GLN81" s="242"/>
      <c r="GLO81" s="242"/>
      <c r="GLP81" s="242"/>
      <c r="GLQ81" s="242"/>
      <c r="GLR81" s="242"/>
      <c r="GLS81" s="242"/>
      <c r="GLT81" s="242"/>
      <c r="GLU81" s="242"/>
      <c r="GLV81" s="242"/>
      <c r="GLW81" s="242"/>
      <c r="GLX81" s="242"/>
      <c r="GLY81" s="242"/>
      <c r="GLZ81" s="242"/>
      <c r="GMA81" s="242"/>
      <c r="GMB81" s="242"/>
      <c r="GMC81" s="242"/>
      <c r="GMD81" s="242"/>
      <c r="GME81" s="242"/>
      <c r="GMF81" s="242"/>
      <c r="GMG81" s="242"/>
      <c r="GMH81" s="242"/>
      <c r="GMI81" s="242"/>
      <c r="GMJ81" s="242"/>
      <c r="GMK81" s="242"/>
      <c r="GML81" s="242"/>
      <c r="GMM81" s="242"/>
      <c r="GMN81" s="242"/>
      <c r="GMO81" s="242"/>
      <c r="GMP81" s="242"/>
      <c r="GMQ81" s="242"/>
      <c r="GMR81" s="242"/>
      <c r="GMS81" s="242"/>
      <c r="GMT81" s="242"/>
      <c r="GMU81" s="242"/>
      <c r="GMV81" s="242"/>
      <c r="GMW81" s="242"/>
      <c r="GMX81" s="242"/>
      <c r="GMY81" s="242"/>
      <c r="GMZ81" s="242"/>
      <c r="GNA81" s="242"/>
      <c r="GNB81" s="242"/>
      <c r="GNC81" s="242"/>
      <c r="GND81" s="242"/>
      <c r="GNE81" s="242"/>
      <c r="GNF81" s="242"/>
      <c r="GNG81" s="242"/>
      <c r="GNH81" s="242"/>
      <c r="GNI81" s="242"/>
      <c r="GNJ81" s="242"/>
      <c r="GNK81" s="242"/>
      <c r="GNL81" s="242"/>
      <c r="GNM81" s="242"/>
      <c r="GNN81" s="242"/>
      <c r="GNO81" s="242"/>
      <c r="GNP81" s="242"/>
      <c r="GNQ81" s="242"/>
      <c r="GNR81" s="242"/>
      <c r="GNS81" s="242"/>
      <c r="GNT81" s="242"/>
      <c r="GNU81" s="242"/>
      <c r="GNV81" s="242"/>
      <c r="GNW81" s="242"/>
      <c r="GNX81" s="242"/>
      <c r="GNY81" s="242"/>
      <c r="GNZ81" s="242"/>
      <c r="GOA81" s="242"/>
      <c r="GOB81" s="242"/>
      <c r="GOC81" s="242"/>
      <c r="GOD81" s="242"/>
      <c r="GOE81" s="242"/>
      <c r="GOF81" s="242"/>
      <c r="GOG81" s="242"/>
      <c r="GOH81" s="242"/>
      <c r="GOI81" s="242"/>
      <c r="GOJ81" s="242"/>
      <c r="GOK81" s="242"/>
      <c r="GOL81" s="242"/>
      <c r="GOM81" s="242"/>
      <c r="GON81" s="242"/>
      <c r="GOO81" s="242"/>
      <c r="GOP81" s="242"/>
      <c r="GOQ81" s="242"/>
      <c r="GOR81" s="242"/>
      <c r="GOS81" s="242"/>
      <c r="GOT81" s="242"/>
      <c r="GOU81" s="242"/>
      <c r="GOV81" s="242"/>
      <c r="GOW81" s="242"/>
      <c r="GOX81" s="242"/>
      <c r="GOY81" s="242"/>
      <c r="GOZ81" s="242"/>
      <c r="GPA81" s="242"/>
      <c r="GPB81" s="242"/>
      <c r="GPC81" s="242"/>
      <c r="GPD81" s="242"/>
      <c r="GPE81" s="242"/>
      <c r="GPF81" s="242"/>
      <c r="GPG81" s="242"/>
      <c r="GPH81" s="242"/>
      <c r="GPI81" s="242"/>
      <c r="GPJ81" s="242"/>
      <c r="GPK81" s="242"/>
      <c r="GPL81" s="242"/>
      <c r="GPM81" s="242"/>
      <c r="GPN81" s="242"/>
      <c r="GPO81" s="242"/>
      <c r="GPP81" s="242"/>
      <c r="GPQ81" s="242"/>
      <c r="GPR81" s="242"/>
      <c r="GPS81" s="242"/>
      <c r="GPT81" s="242"/>
      <c r="GPU81" s="242"/>
      <c r="GPV81" s="242"/>
      <c r="GPW81" s="242"/>
      <c r="GPX81" s="242"/>
      <c r="GPY81" s="242"/>
      <c r="GPZ81" s="242"/>
      <c r="GQA81" s="242"/>
      <c r="GQB81" s="242"/>
      <c r="GQC81" s="242"/>
      <c r="GQD81" s="242"/>
      <c r="GQE81" s="242"/>
      <c r="GQF81" s="242"/>
      <c r="GQG81" s="242"/>
      <c r="GQH81" s="242"/>
      <c r="GQI81" s="242"/>
      <c r="GQJ81" s="242"/>
      <c r="GQK81" s="242"/>
      <c r="GQL81" s="242"/>
      <c r="GQM81" s="242"/>
      <c r="GQN81" s="242"/>
      <c r="GQO81" s="242"/>
      <c r="GQP81" s="242"/>
      <c r="GQQ81" s="242"/>
      <c r="GQR81" s="242"/>
      <c r="GQS81" s="242"/>
      <c r="GQT81" s="242"/>
      <c r="GQU81" s="242"/>
      <c r="GQV81" s="242"/>
      <c r="GQW81" s="242"/>
      <c r="GQX81" s="242"/>
      <c r="GQY81" s="242"/>
      <c r="GQZ81" s="242"/>
      <c r="GRA81" s="242"/>
      <c r="GRB81" s="242"/>
      <c r="GRC81" s="242"/>
      <c r="GRD81" s="242"/>
      <c r="GRE81" s="242"/>
      <c r="GRF81" s="242"/>
      <c r="GRG81" s="242"/>
      <c r="GRH81" s="242"/>
      <c r="GRI81" s="242"/>
      <c r="GRJ81" s="242"/>
      <c r="GRK81" s="242"/>
      <c r="GRL81" s="242"/>
      <c r="GRM81" s="242"/>
      <c r="GRN81" s="242"/>
      <c r="GRO81" s="242"/>
      <c r="GRP81" s="242"/>
      <c r="GRQ81" s="242"/>
      <c r="GRR81" s="242"/>
      <c r="GRS81" s="242"/>
      <c r="GRT81" s="242"/>
      <c r="GRU81" s="242"/>
      <c r="GRV81" s="242"/>
      <c r="GRW81" s="242"/>
      <c r="GRX81" s="242"/>
      <c r="GRY81" s="242"/>
      <c r="GRZ81" s="242"/>
      <c r="GSA81" s="242"/>
      <c r="GSB81" s="242"/>
      <c r="GSC81" s="242"/>
      <c r="GSD81" s="242"/>
      <c r="GSE81" s="242"/>
      <c r="GSF81" s="242"/>
      <c r="GSG81" s="242"/>
      <c r="GSH81" s="242"/>
      <c r="GSI81" s="242"/>
      <c r="GSJ81" s="242"/>
      <c r="GSK81" s="242"/>
      <c r="GSL81" s="242"/>
      <c r="GSM81" s="242"/>
      <c r="GSN81" s="242"/>
      <c r="GSO81" s="242"/>
      <c r="GSP81" s="242"/>
      <c r="GSQ81" s="242"/>
      <c r="GSR81" s="242"/>
      <c r="GSS81" s="242"/>
      <c r="GST81" s="242"/>
      <c r="GSU81" s="242"/>
      <c r="GSV81" s="242"/>
      <c r="GSW81" s="242"/>
      <c r="GSX81" s="242"/>
      <c r="GSY81" s="242"/>
      <c r="GSZ81" s="242"/>
      <c r="GTA81" s="242"/>
      <c r="GTB81" s="242"/>
      <c r="GTC81" s="242"/>
      <c r="GTD81" s="242"/>
      <c r="GTE81" s="242"/>
      <c r="GTF81" s="242"/>
      <c r="GTG81" s="242"/>
      <c r="GTH81" s="242"/>
      <c r="GTI81" s="242"/>
      <c r="GTJ81" s="242"/>
      <c r="GTK81" s="242"/>
      <c r="GTL81" s="242"/>
      <c r="GTM81" s="242"/>
      <c r="GTN81" s="242"/>
      <c r="GTO81" s="242"/>
      <c r="GTP81" s="242"/>
      <c r="GTQ81" s="242"/>
      <c r="GTR81" s="242"/>
      <c r="GTS81" s="242"/>
      <c r="GTT81" s="242"/>
      <c r="GTU81" s="242"/>
      <c r="GTV81" s="242"/>
      <c r="GTW81" s="242"/>
      <c r="GTX81" s="242"/>
      <c r="GTY81" s="242"/>
      <c r="GTZ81" s="242"/>
      <c r="GUA81" s="242"/>
      <c r="GUB81" s="242"/>
      <c r="GUC81" s="242"/>
      <c r="GUD81" s="242"/>
      <c r="GUE81" s="242"/>
      <c r="GUF81" s="242"/>
      <c r="GUG81" s="242"/>
      <c r="GUH81" s="242"/>
      <c r="GUI81" s="242"/>
      <c r="GUJ81" s="242"/>
      <c r="GUK81" s="242"/>
      <c r="GUL81" s="242"/>
      <c r="GUM81" s="242"/>
      <c r="GUN81" s="242"/>
      <c r="GUO81" s="242"/>
      <c r="GUP81" s="242"/>
      <c r="GUQ81" s="242"/>
      <c r="GUR81" s="242"/>
      <c r="GUS81" s="242"/>
      <c r="GUT81" s="242"/>
      <c r="GUU81" s="242"/>
      <c r="GUV81" s="242"/>
      <c r="GUW81" s="242"/>
      <c r="GUX81" s="242"/>
      <c r="GUY81" s="242"/>
      <c r="GUZ81" s="242"/>
      <c r="GVA81" s="242"/>
      <c r="GVB81" s="242"/>
      <c r="GVC81" s="242"/>
      <c r="GVD81" s="242"/>
      <c r="GVE81" s="242"/>
      <c r="GVF81" s="242"/>
      <c r="GVG81" s="242"/>
      <c r="GVH81" s="242"/>
      <c r="GVI81" s="242"/>
      <c r="GVJ81" s="242"/>
      <c r="GVK81" s="242"/>
      <c r="GVL81" s="242"/>
      <c r="GVM81" s="242"/>
      <c r="GVN81" s="242"/>
      <c r="GVO81" s="242"/>
      <c r="GVP81" s="242"/>
      <c r="GVQ81" s="242"/>
      <c r="GVR81" s="242"/>
      <c r="GVS81" s="242"/>
      <c r="GVT81" s="242"/>
      <c r="GVU81" s="242"/>
      <c r="GVV81" s="242"/>
      <c r="GVW81" s="242"/>
      <c r="GVX81" s="242"/>
      <c r="GVY81" s="242"/>
      <c r="GVZ81" s="242"/>
      <c r="GWA81" s="242"/>
      <c r="GWB81" s="242"/>
      <c r="GWC81" s="242"/>
      <c r="GWD81" s="242"/>
      <c r="GWE81" s="242"/>
      <c r="GWF81" s="242"/>
      <c r="GWG81" s="242"/>
      <c r="GWH81" s="242"/>
      <c r="GWI81" s="242"/>
      <c r="GWJ81" s="242"/>
      <c r="GWK81" s="242"/>
      <c r="GWL81" s="242"/>
      <c r="GWM81" s="242"/>
      <c r="GWN81" s="242"/>
      <c r="GWO81" s="242"/>
      <c r="GWP81" s="242"/>
      <c r="GWQ81" s="242"/>
      <c r="GWR81" s="242"/>
      <c r="GWS81" s="242"/>
      <c r="GWT81" s="242"/>
      <c r="GWU81" s="242"/>
      <c r="GWV81" s="242"/>
      <c r="GWW81" s="242"/>
      <c r="GWX81" s="242"/>
      <c r="GWY81" s="242"/>
      <c r="GWZ81" s="242"/>
      <c r="GXA81" s="242"/>
      <c r="GXB81" s="242"/>
      <c r="GXC81" s="242"/>
      <c r="GXD81" s="242"/>
      <c r="GXE81" s="242"/>
      <c r="GXF81" s="242"/>
      <c r="GXG81" s="242"/>
      <c r="GXH81" s="242"/>
      <c r="GXI81" s="242"/>
      <c r="GXJ81" s="242"/>
      <c r="GXK81" s="242"/>
      <c r="GXL81" s="242"/>
      <c r="GXM81" s="242"/>
      <c r="GXN81" s="242"/>
      <c r="GXO81" s="242"/>
      <c r="GXP81" s="242"/>
      <c r="GXQ81" s="242"/>
      <c r="GXR81" s="242"/>
      <c r="GXS81" s="242"/>
      <c r="GXT81" s="242"/>
      <c r="GXU81" s="242"/>
      <c r="GXV81" s="242"/>
      <c r="GXW81" s="242"/>
      <c r="GXX81" s="242"/>
      <c r="GXY81" s="242"/>
      <c r="GXZ81" s="242"/>
      <c r="GYA81" s="242"/>
      <c r="GYB81" s="242"/>
      <c r="GYC81" s="242"/>
      <c r="GYD81" s="242"/>
      <c r="GYE81" s="242"/>
      <c r="GYF81" s="242"/>
      <c r="GYG81" s="242"/>
      <c r="GYH81" s="242"/>
      <c r="GYI81" s="242"/>
      <c r="GYJ81" s="242"/>
      <c r="GYK81" s="242"/>
      <c r="GYL81" s="242"/>
      <c r="GYM81" s="242"/>
      <c r="GYN81" s="242"/>
      <c r="GYO81" s="242"/>
      <c r="GYP81" s="242"/>
      <c r="GYQ81" s="242"/>
      <c r="GYR81" s="242"/>
      <c r="GYS81" s="242"/>
      <c r="GYT81" s="242"/>
      <c r="GYU81" s="242"/>
      <c r="GYV81" s="242"/>
      <c r="GYW81" s="242"/>
      <c r="GYX81" s="242"/>
      <c r="GYY81" s="242"/>
      <c r="GYZ81" s="242"/>
      <c r="GZA81" s="242"/>
      <c r="GZB81" s="242"/>
      <c r="GZC81" s="242"/>
      <c r="GZD81" s="242"/>
      <c r="GZE81" s="242"/>
      <c r="GZF81" s="242"/>
      <c r="GZG81" s="242"/>
      <c r="GZH81" s="242"/>
      <c r="GZI81" s="242"/>
      <c r="GZJ81" s="242"/>
      <c r="GZK81" s="242"/>
      <c r="GZL81" s="242"/>
      <c r="GZM81" s="242"/>
      <c r="GZN81" s="242"/>
      <c r="GZO81" s="242"/>
      <c r="GZP81" s="242"/>
      <c r="GZQ81" s="242"/>
      <c r="GZR81" s="242"/>
      <c r="GZS81" s="242"/>
      <c r="GZT81" s="242"/>
      <c r="GZU81" s="242"/>
      <c r="GZV81" s="242"/>
      <c r="GZW81" s="242"/>
      <c r="GZX81" s="242"/>
      <c r="GZY81" s="242"/>
      <c r="GZZ81" s="242"/>
      <c r="HAA81" s="242"/>
      <c r="HAB81" s="242"/>
      <c r="HAC81" s="242"/>
      <c r="HAD81" s="242"/>
      <c r="HAE81" s="242"/>
      <c r="HAF81" s="242"/>
      <c r="HAG81" s="242"/>
      <c r="HAH81" s="242"/>
      <c r="HAI81" s="242"/>
      <c r="HAJ81" s="242"/>
      <c r="HAK81" s="242"/>
      <c r="HAL81" s="242"/>
      <c r="HAM81" s="242"/>
      <c r="HAN81" s="242"/>
      <c r="HAO81" s="242"/>
      <c r="HAP81" s="242"/>
      <c r="HAQ81" s="242"/>
      <c r="HAR81" s="242"/>
      <c r="HAS81" s="242"/>
      <c r="HAT81" s="242"/>
      <c r="HAU81" s="242"/>
      <c r="HAV81" s="242"/>
      <c r="HAW81" s="242"/>
      <c r="HAX81" s="242"/>
      <c r="HAY81" s="242"/>
      <c r="HAZ81" s="242"/>
      <c r="HBA81" s="242"/>
      <c r="HBB81" s="242"/>
      <c r="HBC81" s="242"/>
      <c r="HBD81" s="242"/>
      <c r="HBE81" s="242"/>
      <c r="HBF81" s="242"/>
      <c r="HBG81" s="242"/>
      <c r="HBH81" s="242"/>
      <c r="HBI81" s="242"/>
      <c r="HBJ81" s="242"/>
      <c r="HBK81" s="242"/>
      <c r="HBL81" s="242"/>
      <c r="HBM81" s="242"/>
      <c r="HBN81" s="242"/>
      <c r="HBO81" s="242"/>
      <c r="HBP81" s="242"/>
      <c r="HBQ81" s="242"/>
      <c r="HBR81" s="242"/>
      <c r="HBS81" s="242"/>
      <c r="HBT81" s="242"/>
      <c r="HBU81" s="242"/>
      <c r="HBV81" s="242"/>
      <c r="HBW81" s="242"/>
      <c r="HBX81" s="242"/>
      <c r="HBY81" s="242"/>
      <c r="HBZ81" s="242"/>
      <c r="HCA81" s="242"/>
      <c r="HCB81" s="242"/>
      <c r="HCC81" s="242"/>
      <c r="HCD81" s="242"/>
      <c r="HCE81" s="242"/>
      <c r="HCF81" s="242"/>
      <c r="HCG81" s="242"/>
      <c r="HCH81" s="242"/>
      <c r="HCI81" s="242"/>
      <c r="HCJ81" s="242"/>
      <c r="HCK81" s="242"/>
      <c r="HCL81" s="242"/>
      <c r="HCM81" s="242"/>
      <c r="HCN81" s="242"/>
      <c r="HCO81" s="242"/>
      <c r="HCP81" s="242"/>
      <c r="HCQ81" s="242"/>
      <c r="HCR81" s="242"/>
      <c r="HCS81" s="242"/>
      <c r="HCT81" s="242"/>
      <c r="HCU81" s="242"/>
      <c r="HCV81" s="242"/>
      <c r="HCW81" s="242"/>
      <c r="HCX81" s="242"/>
      <c r="HCY81" s="242"/>
      <c r="HCZ81" s="242"/>
      <c r="HDA81" s="242"/>
      <c r="HDB81" s="242"/>
      <c r="HDC81" s="242"/>
      <c r="HDD81" s="242"/>
      <c r="HDE81" s="242"/>
      <c r="HDF81" s="242"/>
      <c r="HDG81" s="242"/>
      <c r="HDH81" s="242"/>
      <c r="HDI81" s="242"/>
      <c r="HDJ81" s="242"/>
      <c r="HDK81" s="242"/>
      <c r="HDL81" s="242"/>
      <c r="HDM81" s="242"/>
      <c r="HDN81" s="242"/>
      <c r="HDO81" s="242"/>
      <c r="HDP81" s="242"/>
      <c r="HDQ81" s="242"/>
      <c r="HDR81" s="242"/>
      <c r="HDS81" s="242"/>
      <c r="HDT81" s="242"/>
      <c r="HDU81" s="242"/>
      <c r="HDV81" s="242"/>
      <c r="HDW81" s="242"/>
      <c r="HDX81" s="242"/>
      <c r="HDY81" s="242"/>
      <c r="HDZ81" s="242"/>
      <c r="HEA81" s="242"/>
      <c r="HEB81" s="242"/>
      <c r="HEC81" s="242"/>
      <c r="HED81" s="242"/>
      <c r="HEE81" s="242"/>
      <c r="HEF81" s="242"/>
      <c r="HEG81" s="242"/>
      <c r="HEH81" s="242"/>
      <c r="HEI81" s="242"/>
      <c r="HEJ81" s="242"/>
      <c r="HEK81" s="242"/>
      <c r="HEL81" s="242"/>
      <c r="HEM81" s="242"/>
      <c r="HEN81" s="242"/>
      <c r="HEO81" s="242"/>
      <c r="HEP81" s="242"/>
      <c r="HEQ81" s="242"/>
      <c r="HER81" s="242"/>
      <c r="HES81" s="242"/>
      <c r="HET81" s="242"/>
      <c r="HEU81" s="242"/>
      <c r="HEV81" s="242"/>
      <c r="HEW81" s="242"/>
      <c r="HEX81" s="242"/>
      <c r="HEY81" s="242"/>
      <c r="HEZ81" s="242"/>
      <c r="HFA81" s="242"/>
      <c r="HFB81" s="242"/>
      <c r="HFC81" s="242"/>
      <c r="HFD81" s="242"/>
      <c r="HFE81" s="242"/>
      <c r="HFF81" s="242"/>
      <c r="HFG81" s="242"/>
      <c r="HFH81" s="242"/>
      <c r="HFI81" s="242"/>
      <c r="HFJ81" s="242"/>
      <c r="HFK81" s="242"/>
      <c r="HFL81" s="242"/>
      <c r="HFM81" s="242"/>
      <c r="HFN81" s="242"/>
      <c r="HFO81" s="242"/>
      <c r="HFP81" s="242"/>
      <c r="HFQ81" s="242"/>
      <c r="HFR81" s="242"/>
      <c r="HFS81" s="242"/>
      <c r="HFT81" s="242"/>
      <c r="HFU81" s="242"/>
      <c r="HFV81" s="242"/>
      <c r="HFW81" s="242"/>
      <c r="HFX81" s="242"/>
      <c r="HFY81" s="242"/>
      <c r="HFZ81" s="242"/>
      <c r="HGA81" s="242"/>
      <c r="HGB81" s="242"/>
      <c r="HGC81" s="242"/>
      <c r="HGD81" s="242"/>
      <c r="HGE81" s="242"/>
      <c r="HGF81" s="242"/>
      <c r="HGG81" s="242"/>
      <c r="HGH81" s="242"/>
      <c r="HGI81" s="242"/>
      <c r="HGJ81" s="242"/>
      <c r="HGK81" s="242"/>
      <c r="HGL81" s="242"/>
      <c r="HGM81" s="242"/>
      <c r="HGN81" s="242"/>
      <c r="HGO81" s="242"/>
      <c r="HGP81" s="242"/>
      <c r="HGQ81" s="242"/>
      <c r="HGR81" s="242"/>
      <c r="HGS81" s="242"/>
      <c r="HGT81" s="242"/>
      <c r="HGU81" s="242"/>
      <c r="HGV81" s="242"/>
      <c r="HGW81" s="242"/>
      <c r="HGX81" s="242"/>
      <c r="HGY81" s="242"/>
      <c r="HGZ81" s="242"/>
      <c r="HHA81" s="242"/>
      <c r="HHB81" s="242"/>
      <c r="HHC81" s="242"/>
      <c r="HHD81" s="242"/>
      <c r="HHE81" s="242"/>
      <c r="HHF81" s="242"/>
      <c r="HHG81" s="242"/>
      <c r="HHH81" s="242"/>
      <c r="HHI81" s="242"/>
      <c r="HHJ81" s="242"/>
      <c r="HHK81" s="242"/>
      <c r="HHL81" s="242"/>
      <c r="HHM81" s="242"/>
      <c r="HHN81" s="242"/>
      <c r="HHO81" s="242"/>
      <c r="HHP81" s="242"/>
      <c r="HHQ81" s="242"/>
      <c r="HHR81" s="242"/>
      <c r="HHS81" s="242"/>
      <c r="HHT81" s="242"/>
      <c r="HHU81" s="242"/>
      <c r="HHV81" s="242"/>
      <c r="HHW81" s="242"/>
      <c r="HHX81" s="242"/>
      <c r="HHY81" s="242"/>
      <c r="HHZ81" s="242"/>
      <c r="HIA81" s="242"/>
      <c r="HIB81" s="242"/>
      <c r="HIC81" s="242"/>
      <c r="HID81" s="242"/>
      <c r="HIE81" s="242"/>
      <c r="HIF81" s="242"/>
      <c r="HIG81" s="242"/>
      <c r="HIH81" s="242"/>
      <c r="HII81" s="242"/>
      <c r="HIJ81" s="242"/>
      <c r="HIK81" s="242"/>
      <c r="HIL81" s="242"/>
      <c r="HIM81" s="242"/>
      <c r="HIN81" s="242"/>
      <c r="HIO81" s="242"/>
      <c r="HIP81" s="242"/>
      <c r="HIQ81" s="242"/>
      <c r="HIR81" s="242"/>
      <c r="HIS81" s="242"/>
      <c r="HIT81" s="242"/>
      <c r="HIU81" s="242"/>
      <c r="HIV81" s="242"/>
      <c r="HIW81" s="242"/>
      <c r="HIX81" s="242"/>
      <c r="HIY81" s="242"/>
      <c r="HIZ81" s="242"/>
      <c r="HJA81" s="242"/>
      <c r="HJB81" s="242"/>
      <c r="HJC81" s="242"/>
      <c r="HJD81" s="242"/>
      <c r="HJE81" s="242"/>
      <c r="HJF81" s="242"/>
      <c r="HJG81" s="242"/>
      <c r="HJH81" s="242"/>
      <c r="HJI81" s="242"/>
      <c r="HJJ81" s="242"/>
      <c r="HJK81" s="242"/>
      <c r="HJL81" s="242"/>
      <c r="HJM81" s="242"/>
      <c r="HJN81" s="242"/>
      <c r="HJO81" s="242"/>
      <c r="HJP81" s="242"/>
      <c r="HJQ81" s="242"/>
      <c r="HJR81" s="242"/>
      <c r="HJS81" s="242"/>
      <c r="HJT81" s="242"/>
      <c r="HJU81" s="242"/>
      <c r="HJV81" s="242"/>
      <c r="HJW81" s="242"/>
      <c r="HJX81" s="242"/>
      <c r="HJY81" s="242"/>
      <c r="HJZ81" s="242"/>
      <c r="HKA81" s="242"/>
      <c r="HKB81" s="242"/>
      <c r="HKC81" s="242"/>
      <c r="HKD81" s="242"/>
      <c r="HKE81" s="242"/>
      <c r="HKF81" s="242"/>
      <c r="HKG81" s="242"/>
      <c r="HKH81" s="242"/>
      <c r="HKI81" s="242"/>
      <c r="HKJ81" s="242"/>
      <c r="HKK81" s="242"/>
      <c r="HKL81" s="242"/>
      <c r="HKM81" s="242"/>
      <c r="HKN81" s="242"/>
      <c r="HKO81" s="242"/>
      <c r="HKP81" s="242"/>
      <c r="HKQ81" s="242"/>
      <c r="HKR81" s="242"/>
      <c r="HKS81" s="242"/>
      <c r="HKT81" s="242"/>
      <c r="HKU81" s="242"/>
      <c r="HKV81" s="242"/>
      <c r="HKW81" s="242"/>
      <c r="HKX81" s="242"/>
      <c r="HKY81" s="242"/>
      <c r="HKZ81" s="242"/>
      <c r="HLA81" s="242"/>
      <c r="HLB81" s="242"/>
      <c r="HLC81" s="242"/>
      <c r="HLD81" s="242"/>
      <c r="HLE81" s="242"/>
      <c r="HLF81" s="242"/>
      <c r="HLG81" s="242"/>
      <c r="HLH81" s="242"/>
      <c r="HLI81" s="242"/>
      <c r="HLJ81" s="242"/>
      <c r="HLK81" s="242"/>
      <c r="HLL81" s="242"/>
      <c r="HLM81" s="242"/>
      <c r="HLN81" s="242"/>
      <c r="HLO81" s="242"/>
      <c r="HLP81" s="242"/>
      <c r="HLQ81" s="242"/>
      <c r="HLR81" s="242"/>
      <c r="HLS81" s="242"/>
      <c r="HLT81" s="242"/>
      <c r="HLU81" s="242"/>
      <c r="HLV81" s="242"/>
      <c r="HLW81" s="242"/>
      <c r="HLX81" s="242"/>
      <c r="HLY81" s="242"/>
      <c r="HLZ81" s="242"/>
      <c r="HMA81" s="242"/>
      <c r="HMB81" s="242"/>
      <c r="HMC81" s="242"/>
      <c r="HMD81" s="242"/>
      <c r="HME81" s="242"/>
      <c r="HMF81" s="242"/>
      <c r="HMG81" s="242"/>
      <c r="HMH81" s="242"/>
      <c r="HMI81" s="242"/>
      <c r="HMJ81" s="242"/>
      <c r="HMK81" s="242"/>
      <c r="HML81" s="242"/>
      <c r="HMM81" s="242"/>
      <c r="HMN81" s="242"/>
      <c r="HMO81" s="242"/>
      <c r="HMP81" s="242"/>
      <c r="HMQ81" s="242"/>
      <c r="HMR81" s="242"/>
      <c r="HMS81" s="242"/>
      <c r="HMT81" s="242"/>
      <c r="HMU81" s="242"/>
      <c r="HMV81" s="242"/>
      <c r="HMW81" s="242"/>
      <c r="HMX81" s="242"/>
      <c r="HMY81" s="242"/>
      <c r="HMZ81" s="242"/>
      <c r="HNA81" s="242"/>
      <c r="HNB81" s="242"/>
      <c r="HNC81" s="242"/>
      <c r="HND81" s="242"/>
      <c r="HNE81" s="242"/>
      <c r="HNF81" s="242"/>
      <c r="HNG81" s="242"/>
      <c r="HNH81" s="242"/>
      <c r="HNI81" s="242"/>
      <c r="HNJ81" s="242"/>
      <c r="HNK81" s="242"/>
      <c r="HNL81" s="242"/>
      <c r="HNM81" s="242"/>
      <c r="HNN81" s="242"/>
      <c r="HNO81" s="242"/>
      <c r="HNP81" s="242"/>
      <c r="HNQ81" s="242"/>
      <c r="HNR81" s="242"/>
      <c r="HNS81" s="242"/>
      <c r="HNT81" s="242"/>
      <c r="HNU81" s="242"/>
      <c r="HNV81" s="242"/>
      <c r="HNW81" s="242"/>
      <c r="HNX81" s="242"/>
      <c r="HNY81" s="242"/>
      <c r="HNZ81" s="242"/>
      <c r="HOA81" s="242"/>
      <c r="HOB81" s="242"/>
      <c r="HOC81" s="242"/>
      <c r="HOD81" s="242"/>
      <c r="HOE81" s="242"/>
      <c r="HOF81" s="242"/>
      <c r="HOG81" s="242"/>
      <c r="HOH81" s="242"/>
      <c r="HOI81" s="242"/>
      <c r="HOJ81" s="242"/>
      <c r="HOK81" s="242"/>
      <c r="HOL81" s="242"/>
      <c r="HOM81" s="242"/>
      <c r="HON81" s="242"/>
      <c r="HOO81" s="242"/>
      <c r="HOP81" s="242"/>
      <c r="HOQ81" s="242"/>
      <c r="HOR81" s="242"/>
      <c r="HOS81" s="242"/>
      <c r="HOT81" s="242"/>
      <c r="HOU81" s="242"/>
      <c r="HOV81" s="242"/>
      <c r="HOW81" s="242"/>
      <c r="HOX81" s="242"/>
      <c r="HOY81" s="242"/>
      <c r="HOZ81" s="242"/>
      <c r="HPA81" s="242"/>
      <c r="HPB81" s="242"/>
      <c r="HPC81" s="242"/>
      <c r="HPD81" s="242"/>
      <c r="HPE81" s="242"/>
      <c r="HPF81" s="242"/>
      <c r="HPG81" s="242"/>
      <c r="HPH81" s="242"/>
      <c r="HPI81" s="242"/>
      <c r="HPJ81" s="242"/>
      <c r="HPK81" s="242"/>
      <c r="HPL81" s="242"/>
      <c r="HPM81" s="242"/>
      <c r="HPN81" s="242"/>
      <c r="HPO81" s="242"/>
      <c r="HPP81" s="242"/>
      <c r="HPQ81" s="242"/>
      <c r="HPR81" s="242"/>
      <c r="HPS81" s="242"/>
      <c r="HPT81" s="242"/>
      <c r="HPU81" s="242"/>
      <c r="HPV81" s="242"/>
      <c r="HPW81" s="242"/>
      <c r="HPX81" s="242"/>
      <c r="HPY81" s="242"/>
      <c r="HPZ81" s="242"/>
      <c r="HQA81" s="242"/>
      <c r="HQB81" s="242"/>
      <c r="HQC81" s="242"/>
      <c r="HQD81" s="242"/>
      <c r="HQE81" s="242"/>
      <c r="HQF81" s="242"/>
      <c r="HQG81" s="242"/>
      <c r="HQH81" s="242"/>
      <c r="HQI81" s="242"/>
      <c r="HQJ81" s="242"/>
      <c r="HQK81" s="242"/>
      <c r="HQL81" s="242"/>
      <c r="HQM81" s="242"/>
      <c r="HQN81" s="242"/>
      <c r="HQO81" s="242"/>
      <c r="HQP81" s="242"/>
      <c r="HQQ81" s="242"/>
      <c r="HQR81" s="242"/>
      <c r="HQS81" s="242"/>
      <c r="HQT81" s="242"/>
      <c r="HQU81" s="242"/>
      <c r="HQV81" s="242"/>
      <c r="HQW81" s="242"/>
      <c r="HQX81" s="242"/>
      <c r="HQY81" s="242"/>
      <c r="HQZ81" s="242"/>
      <c r="HRA81" s="242"/>
      <c r="HRB81" s="242"/>
      <c r="HRC81" s="242"/>
      <c r="HRD81" s="242"/>
      <c r="HRE81" s="242"/>
      <c r="HRF81" s="242"/>
      <c r="HRG81" s="242"/>
      <c r="HRH81" s="242"/>
      <c r="HRI81" s="242"/>
      <c r="HRJ81" s="242"/>
      <c r="HRK81" s="242"/>
      <c r="HRL81" s="242"/>
      <c r="HRM81" s="242"/>
      <c r="HRN81" s="242"/>
      <c r="HRO81" s="242"/>
      <c r="HRP81" s="242"/>
      <c r="HRQ81" s="242"/>
      <c r="HRR81" s="242"/>
      <c r="HRS81" s="242"/>
      <c r="HRT81" s="242"/>
      <c r="HRU81" s="242"/>
      <c r="HRV81" s="242"/>
      <c r="HRW81" s="242"/>
      <c r="HRX81" s="242"/>
      <c r="HRY81" s="242"/>
      <c r="HRZ81" s="242"/>
      <c r="HSA81" s="242"/>
      <c r="HSB81" s="242"/>
      <c r="HSC81" s="242"/>
      <c r="HSD81" s="242"/>
      <c r="HSE81" s="242"/>
      <c r="HSF81" s="242"/>
      <c r="HSG81" s="242"/>
      <c r="HSH81" s="242"/>
      <c r="HSI81" s="242"/>
      <c r="HSJ81" s="242"/>
      <c r="HSK81" s="242"/>
      <c r="HSL81" s="242"/>
      <c r="HSM81" s="242"/>
      <c r="HSN81" s="242"/>
      <c r="HSO81" s="242"/>
      <c r="HSP81" s="242"/>
      <c r="HSQ81" s="242"/>
      <c r="HSR81" s="242"/>
      <c r="HSS81" s="242"/>
      <c r="HST81" s="242"/>
      <c r="HSU81" s="242"/>
      <c r="HSV81" s="242"/>
      <c r="HSW81" s="242"/>
      <c r="HSX81" s="242"/>
      <c r="HSY81" s="242"/>
      <c r="HSZ81" s="242"/>
      <c r="HTA81" s="242"/>
      <c r="HTB81" s="242"/>
      <c r="HTC81" s="242"/>
      <c r="HTD81" s="242"/>
      <c r="HTE81" s="242"/>
      <c r="HTF81" s="242"/>
      <c r="HTG81" s="242"/>
      <c r="HTH81" s="242"/>
      <c r="HTI81" s="242"/>
      <c r="HTJ81" s="242"/>
      <c r="HTK81" s="242"/>
      <c r="HTL81" s="242"/>
      <c r="HTM81" s="242"/>
      <c r="HTN81" s="242"/>
      <c r="HTO81" s="242"/>
      <c r="HTP81" s="242"/>
      <c r="HTQ81" s="242"/>
      <c r="HTR81" s="242"/>
      <c r="HTS81" s="242"/>
      <c r="HTT81" s="242"/>
      <c r="HTU81" s="242"/>
      <c r="HTV81" s="242"/>
      <c r="HTW81" s="242"/>
      <c r="HTX81" s="242"/>
      <c r="HTY81" s="242"/>
      <c r="HTZ81" s="242"/>
      <c r="HUA81" s="242"/>
      <c r="HUB81" s="242"/>
      <c r="HUC81" s="242"/>
      <c r="HUD81" s="242"/>
      <c r="HUE81" s="242"/>
      <c r="HUF81" s="242"/>
      <c r="HUG81" s="242"/>
      <c r="HUH81" s="242"/>
      <c r="HUI81" s="242"/>
      <c r="HUJ81" s="242"/>
      <c r="HUK81" s="242"/>
      <c r="HUL81" s="242"/>
      <c r="HUM81" s="242"/>
      <c r="HUN81" s="242"/>
      <c r="HUO81" s="242"/>
      <c r="HUP81" s="242"/>
      <c r="HUQ81" s="242"/>
      <c r="HUR81" s="242"/>
      <c r="HUS81" s="242"/>
      <c r="HUT81" s="242"/>
      <c r="HUU81" s="242"/>
      <c r="HUV81" s="242"/>
      <c r="HUW81" s="242"/>
      <c r="HUX81" s="242"/>
      <c r="HUY81" s="242"/>
      <c r="HUZ81" s="242"/>
      <c r="HVA81" s="242"/>
      <c r="HVB81" s="242"/>
      <c r="HVC81" s="242"/>
      <c r="HVD81" s="242"/>
      <c r="HVE81" s="242"/>
      <c r="HVF81" s="242"/>
      <c r="HVG81" s="242"/>
      <c r="HVH81" s="242"/>
      <c r="HVI81" s="242"/>
      <c r="HVJ81" s="242"/>
      <c r="HVK81" s="242"/>
      <c r="HVL81" s="242"/>
      <c r="HVM81" s="242"/>
      <c r="HVN81" s="242"/>
      <c r="HVO81" s="242"/>
      <c r="HVP81" s="242"/>
      <c r="HVQ81" s="242"/>
      <c r="HVR81" s="242"/>
      <c r="HVS81" s="242"/>
      <c r="HVT81" s="242"/>
      <c r="HVU81" s="242"/>
      <c r="HVV81" s="242"/>
      <c r="HVW81" s="242"/>
      <c r="HVX81" s="242"/>
      <c r="HVY81" s="242"/>
      <c r="HVZ81" s="242"/>
      <c r="HWA81" s="242"/>
      <c r="HWB81" s="242"/>
      <c r="HWC81" s="242"/>
      <c r="HWD81" s="242"/>
      <c r="HWE81" s="242"/>
      <c r="HWF81" s="242"/>
      <c r="HWG81" s="242"/>
      <c r="HWH81" s="242"/>
      <c r="HWI81" s="242"/>
      <c r="HWJ81" s="242"/>
      <c r="HWK81" s="242"/>
      <c r="HWL81" s="242"/>
      <c r="HWM81" s="242"/>
      <c r="HWN81" s="242"/>
      <c r="HWO81" s="242"/>
      <c r="HWP81" s="242"/>
      <c r="HWQ81" s="242"/>
      <c r="HWR81" s="242"/>
      <c r="HWS81" s="242"/>
      <c r="HWT81" s="242"/>
      <c r="HWU81" s="242"/>
      <c r="HWV81" s="242"/>
      <c r="HWW81" s="242"/>
      <c r="HWX81" s="242"/>
      <c r="HWY81" s="242"/>
      <c r="HWZ81" s="242"/>
      <c r="HXA81" s="242"/>
      <c r="HXB81" s="242"/>
      <c r="HXC81" s="242"/>
      <c r="HXD81" s="242"/>
      <c r="HXE81" s="242"/>
      <c r="HXF81" s="242"/>
      <c r="HXG81" s="242"/>
      <c r="HXH81" s="242"/>
      <c r="HXI81" s="242"/>
      <c r="HXJ81" s="242"/>
      <c r="HXK81" s="242"/>
      <c r="HXL81" s="242"/>
      <c r="HXM81" s="242"/>
      <c r="HXN81" s="242"/>
      <c r="HXO81" s="242"/>
      <c r="HXP81" s="242"/>
      <c r="HXQ81" s="242"/>
      <c r="HXR81" s="242"/>
      <c r="HXS81" s="242"/>
      <c r="HXT81" s="242"/>
      <c r="HXU81" s="242"/>
      <c r="HXV81" s="242"/>
      <c r="HXW81" s="242"/>
      <c r="HXX81" s="242"/>
      <c r="HXY81" s="242"/>
      <c r="HXZ81" s="242"/>
      <c r="HYA81" s="242"/>
      <c r="HYB81" s="242"/>
      <c r="HYC81" s="242"/>
      <c r="HYD81" s="242"/>
      <c r="HYE81" s="242"/>
      <c r="HYF81" s="242"/>
      <c r="HYG81" s="242"/>
      <c r="HYH81" s="242"/>
      <c r="HYI81" s="242"/>
      <c r="HYJ81" s="242"/>
      <c r="HYK81" s="242"/>
      <c r="HYL81" s="242"/>
      <c r="HYM81" s="242"/>
      <c r="HYN81" s="242"/>
      <c r="HYO81" s="242"/>
      <c r="HYP81" s="242"/>
      <c r="HYQ81" s="242"/>
      <c r="HYR81" s="242"/>
      <c r="HYS81" s="242"/>
      <c r="HYT81" s="242"/>
      <c r="HYU81" s="242"/>
      <c r="HYV81" s="242"/>
      <c r="HYW81" s="242"/>
      <c r="HYX81" s="242"/>
      <c r="HYY81" s="242"/>
      <c r="HYZ81" s="242"/>
      <c r="HZA81" s="242"/>
      <c r="HZB81" s="242"/>
      <c r="HZC81" s="242"/>
      <c r="HZD81" s="242"/>
      <c r="HZE81" s="242"/>
      <c r="HZF81" s="242"/>
      <c r="HZG81" s="242"/>
      <c r="HZH81" s="242"/>
      <c r="HZI81" s="242"/>
      <c r="HZJ81" s="242"/>
      <c r="HZK81" s="242"/>
      <c r="HZL81" s="242"/>
      <c r="HZM81" s="242"/>
      <c r="HZN81" s="242"/>
      <c r="HZO81" s="242"/>
      <c r="HZP81" s="242"/>
      <c r="HZQ81" s="242"/>
      <c r="HZR81" s="242"/>
      <c r="HZS81" s="242"/>
      <c r="HZT81" s="242"/>
      <c r="HZU81" s="242"/>
      <c r="HZV81" s="242"/>
      <c r="HZW81" s="242"/>
      <c r="HZX81" s="242"/>
      <c r="HZY81" s="242"/>
      <c r="HZZ81" s="242"/>
      <c r="IAA81" s="242"/>
      <c r="IAB81" s="242"/>
      <c r="IAC81" s="242"/>
      <c r="IAD81" s="242"/>
      <c r="IAE81" s="242"/>
      <c r="IAF81" s="242"/>
      <c r="IAG81" s="242"/>
      <c r="IAH81" s="242"/>
      <c r="IAI81" s="242"/>
      <c r="IAJ81" s="242"/>
      <c r="IAK81" s="242"/>
      <c r="IAL81" s="242"/>
      <c r="IAM81" s="242"/>
      <c r="IAN81" s="242"/>
      <c r="IAO81" s="242"/>
      <c r="IAP81" s="242"/>
      <c r="IAQ81" s="242"/>
      <c r="IAR81" s="242"/>
      <c r="IAS81" s="242"/>
      <c r="IAT81" s="242"/>
      <c r="IAU81" s="242"/>
      <c r="IAV81" s="242"/>
      <c r="IAW81" s="242"/>
      <c r="IAX81" s="242"/>
      <c r="IAY81" s="242"/>
      <c r="IAZ81" s="242"/>
      <c r="IBA81" s="242"/>
      <c r="IBB81" s="242"/>
      <c r="IBC81" s="242"/>
      <c r="IBD81" s="242"/>
      <c r="IBE81" s="242"/>
      <c r="IBF81" s="242"/>
      <c r="IBG81" s="242"/>
      <c r="IBH81" s="242"/>
      <c r="IBI81" s="242"/>
      <c r="IBJ81" s="242"/>
      <c r="IBK81" s="242"/>
      <c r="IBL81" s="242"/>
      <c r="IBM81" s="242"/>
      <c r="IBN81" s="242"/>
      <c r="IBO81" s="242"/>
      <c r="IBP81" s="242"/>
      <c r="IBQ81" s="242"/>
      <c r="IBR81" s="242"/>
      <c r="IBS81" s="242"/>
      <c r="IBT81" s="242"/>
      <c r="IBU81" s="242"/>
      <c r="IBV81" s="242"/>
      <c r="IBW81" s="242"/>
      <c r="IBX81" s="242"/>
      <c r="IBY81" s="242"/>
      <c r="IBZ81" s="242"/>
      <c r="ICA81" s="242"/>
      <c r="ICB81" s="242"/>
      <c r="ICC81" s="242"/>
      <c r="ICD81" s="242"/>
      <c r="ICE81" s="242"/>
      <c r="ICF81" s="242"/>
      <c r="ICG81" s="242"/>
      <c r="ICH81" s="242"/>
      <c r="ICI81" s="242"/>
      <c r="ICJ81" s="242"/>
      <c r="ICK81" s="242"/>
      <c r="ICL81" s="242"/>
      <c r="ICM81" s="242"/>
      <c r="ICN81" s="242"/>
      <c r="ICO81" s="242"/>
      <c r="ICP81" s="242"/>
      <c r="ICQ81" s="242"/>
      <c r="ICR81" s="242"/>
      <c r="ICS81" s="242"/>
      <c r="ICT81" s="242"/>
      <c r="ICU81" s="242"/>
      <c r="ICV81" s="242"/>
      <c r="ICW81" s="242"/>
      <c r="ICX81" s="242"/>
      <c r="ICY81" s="242"/>
      <c r="ICZ81" s="242"/>
      <c r="IDA81" s="242"/>
      <c r="IDB81" s="242"/>
      <c r="IDC81" s="242"/>
      <c r="IDD81" s="242"/>
      <c r="IDE81" s="242"/>
      <c r="IDF81" s="242"/>
      <c r="IDG81" s="242"/>
      <c r="IDH81" s="242"/>
      <c r="IDI81" s="242"/>
      <c r="IDJ81" s="242"/>
      <c r="IDK81" s="242"/>
      <c r="IDL81" s="242"/>
      <c r="IDM81" s="242"/>
      <c r="IDN81" s="242"/>
      <c r="IDO81" s="242"/>
      <c r="IDP81" s="242"/>
      <c r="IDQ81" s="242"/>
      <c r="IDR81" s="242"/>
      <c r="IDS81" s="242"/>
      <c r="IDT81" s="242"/>
      <c r="IDU81" s="242"/>
      <c r="IDV81" s="242"/>
      <c r="IDW81" s="242"/>
      <c r="IDX81" s="242"/>
      <c r="IDY81" s="242"/>
      <c r="IDZ81" s="242"/>
      <c r="IEA81" s="242"/>
      <c r="IEB81" s="242"/>
      <c r="IEC81" s="242"/>
      <c r="IED81" s="242"/>
      <c r="IEE81" s="242"/>
      <c r="IEF81" s="242"/>
      <c r="IEG81" s="242"/>
      <c r="IEH81" s="242"/>
      <c r="IEI81" s="242"/>
      <c r="IEJ81" s="242"/>
      <c r="IEK81" s="242"/>
      <c r="IEL81" s="242"/>
      <c r="IEM81" s="242"/>
      <c r="IEN81" s="242"/>
      <c r="IEO81" s="242"/>
      <c r="IEP81" s="242"/>
      <c r="IEQ81" s="242"/>
      <c r="IER81" s="242"/>
      <c r="IES81" s="242"/>
      <c r="IET81" s="242"/>
      <c r="IEU81" s="242"/>
      <c r="IEV81" s="242"/>
      <c r="IEW81" s="242"/>
      <c r="IEX81" s="242"/>
      <c r="IEY81" s="242"/>
      <c r="IEZ81" s="242"/>
      <c r="IFA81" s="242"/>
      <c r="IFB81" s="242"/>
      <c r="IFC81" s="242"/>
      <c r="IFD81" s="242"/>
      <c r="IFE81" s="242"/>
      <c r="IFF81" s="242"/>
      <c r="IFG81" s="242"/>
      <c r="IFH81" s="242"/>
      <c r="IFI81" s="242"/>
      <c r="IFJ81" s="242"/>
      <c r="IFK81" s="242"/>
      <c r="IFL81" s="242"/>
      <c r="IFM81" s="242"/>
      <c r="IFN81" s="242"/>
      <c r="IFO81" s="242"/>
      <c r="IFP81" s="242"/>
      <c r="IFQ81" s="242"/>
      <c r="IFR81" s="242"/>
      <c r="IFS81" s="242"/>
      <c r="IFT81" s="242"/>
      <c r="IFU81" s="242"/>
      <c r="IFV81" s="242"/>
      <c r="IFW81" s="242"/>
      <c r="IFX81" s="242"/>
      <c r="IFY81" s="242"/>
      <c r="IFZ81" s="242"/>
      <c r="IGA81" s="242"/>
      <c r="IGB81" s="242"/>
      <c r="IGC81" s="242"/>
      <c r="IGD81" s="242"/>
      <c r="IGE81" s="242"/>
      <c r="IGF81" s="242"/>
      <c r="IGG81" s="242"/>
      <c r="IGH81" s="242"/>
      <c r="IGI81" s="242"/>
      <c r="IGJ81" s="242"/>
      <c r="IGK81" s="242"/>
      <c r="IGL81" s="242"/>
      <c r="IGM81" s="242"/>
      <c r="IGN81" s="242"/>
      <c r="IGO81" s="242"/>
      <c r="IGP81" s="242"/>
      <c r="IGQ81" s="242"/>
      <c r="IGR81" s="242"/>
      <c r="IGS81" s="242"/>
      <c r="IGT81" s="242"/>
      <c r="IGU81" s="242"/>
      <c r="IGV81" s="242"/>
      <c r="IGW81" s="242"/>
      <c r="IGX81" s="242"/>
      <c r="IGY81" s="242"/>
      <c r="IGZ81" s="242"/>
      <c r="IHA81" s="242"/>
      <c r="IHB81" s="242"/>
      <c r="IHC81" s="242"/>
      <c r="IHD81" s="242"/>
      <c r="IHE81" s="242"/>
      <c r="IHF81" s="242"/>
      <c r="IHG81" s="242"/>
      <c r="IHH81" s="242"/>
      <c r="IHI81" s="242"/>
      <c r="IHJ81" s="242"/>
      <c r="IHK81" s="242"/>
      <c r="IHL81" s="242"/>
      <c r="IHM81" s="242"/>
      <c r="IHN81" s="242"/>
      <c r="IHO81" s="242"/>
      <c r="IHP81" s="242"/>
      <c r="IHQ81" s="242"/>
      <c r="IHR81" s="242"/>
      <c r="IHS81" s="242"/>
      <c r="IHT81" s="242"/>
      <c r="IHU81" s="242"/>
      <c r="IHV81" s="242"/>
      <c r="IHW81" s="242"/>
      <c r="IHX81" s="242"/>
      <c r="IHY81" s="242"/>
      <c r="IHZ81" s="242"/>
      <c r="IIA81" s="242"/>
      <c r="IIB81" s="242"/>
      <c r="IIC81" s="242"/>
      <c r="IID81" s="242"/>
      <c r="IIE81" s="242"/>
      <c r="IIF81" s="242"/>
      <c r="IIG81" s="242"/>
      <c r="IIH81" s="242"/>
      <c r="III81" s="242"/>
      <c r="IIJ81" s="242"/>
      <c r="IIK81" s="242"/>
      <c r="IIL81" s="242"/>
      <c r="IIM81" s="242"/>
      <c r="IIN81" s="242"/>
      <c r="IIO81" s="242"/>
      <c r="IIP81" s="242"/>
      <c r="IIQ81" s="242"/>
      <c r="IIR81" s="242"/>
      <c r="IIS81" s="242"/>
      <c r="IIT81" s="242"/>
      <c r="IIU81" s="242"/>
      <c r="IIV81" s="242"/>
      <c r="IIW81" s="242"/>
      <c r="IIX81" s="242"/>
      <c r="IIY81" s="242"/>
      <c r="IIZ81" s="242"/>
      <c r="IJA81" s="242"/>
      <c r="IJB81" s="242"/>
      <c r="IJC81" s="242"/>
      <c r="IJD81" s="242"/>
      <c r="IJE81" s="242"/>
      <c r="IJF81" s="242"/>
      <c r="IJG81" s="242"/>
      <c r="IJH81" s="242"/>
      <c r="IJI81" s="242"/>
      <c r="IJJ81" s="242"/>
      <c r="IJK81" s="242"/>
      <c r="IJL81" s="242"/>
      <c r="IJM81" s="242"/>
      <c r="IJN81" s="242"/>
      <c r="IJO81" s="242"/>
      <c r="IJP81" s="242"/>
      <c r="IJQ81" s="242"/>
      <c r="IJR81" s="242"/>
      <c r="IJS81" s="242"/>
      <c r="IJT81" s="242"/>
      <c r="IJU81" s="242"/>
      <c r="IJV81" s="242"/>
      <c r="IJW81" s="242"/>
      <c r="IJX81" s="242"/>
      <c r="IJY81" s="242"/>
      <c r="IJZ81" s="242"/>
      <c r="IKA81" s="242"/>
      <c r="IKB81" s="242"/>
      <c r="IKC81" s="242"/>
      <c r="IKD81" s="242"/>
      <c r="IKE81" s="242"/>
      <c r="IKF81" s="242"/>
      <c r="IKG81" s="242"/>
      <c r="IKH81" s="242"/>
      <c r="IKI81" s="242"/>
      <c r="IKJ81" s="242"/>
      <c r="IKK81" s="242"/>
      <c r="IKL81" s="242"/>
      <c r="IKM81" s="242"/>
      <c r="IKN81" s="242"/>
      <c r="IKO81" s="242"/>
      <c r="IKP81" s="242"/>
      <c r="IKQ81" s="242"/>
      <c r="IKR81" s="242"/>
      <c r="IKS81" s="242"/>
      <c r="IKT81" s="242"/>
      <c r="IKU81" s="242"/>
      <c r="IKV81" s="242"/>
      <c r="IKW81" s="242"/>
      <c r="IKX81" s="242"/>
      <c r="IKY81" s="242"/>
      <c r="IKZ81" s="242"/>
      <c r="ILA81" s="242"/>
      <c r="ILB81" s="242"/>
      <c r="ILC81" s="242"/>
      <c r="ILD81" s="242"/>
      <c r="ILE81" s="242"/>
      <c r="ILF81" s="242"/>
      <c r="ILG81" s="242"/>
      <c r="ILH81" s="242"/>
      <c r="ILI81" s="242"/>
      <c r="ILJ81" s="242"/>
      <c r="ILK81" s="242"/>
      <c r="ILL81" s="242"/>
      <c r="ILM81" s="242"/>
      <c r="ILN81" s="242"/>
      <c r="ILO81" s="242"/>
      <c r="ILP81" s="242"/>
      <c r="ILQ81" s="242"/>
      <c r="ILR81" s="242"/>
      <c r="ILS81" s="242"/>
      <c r="ILT81" s="242"/>
      <c r="ILU81" s="242"/>
      <c r="ILV81" s="242"/>
      <c r="ILW81" s="242"/>
      <c r="ILX81" s="242"/>
      <c r="ILY81" s="242"/>
      <c r="ILZ81" s="242"/>
      <c r="IMA81" s="242"/>
      <c r="IMB81" s="242"/>
      <c r="IMC81" s="242"/>
      <c r="IMD81" s="242"/>
      <c r="IME81" s="242"/>
      <c r="IMF81" s="242"/>
      <c r="IMG81" s="242"/>
      <c r="IMH81" s="242"/>
      <c r="IMI81" s="242"/>
      <c r="IMJ81" s="242"/>
      <c r="IMK81" s="242"/>
      <c r="IML81" s="242"/>
      <c r="IMM81" s="242"/>
      <c r="IMN81" s="242"/>
      <c r="IMO81" s="242"/>
      <c r="IMP81" s="242"/>
      <c r="IMQ81" s="242"/>
      <c r="IMR81" s="242"/>
      <c r="IMS81" s="242"/>
      <c r="IMT81" s="242"/>
      <c r="IMU81" s="242"/>
      <c r="IMV81" s="242"/>
      <c r="IMW81" s="242"/>
      <c r="IMX81" s="242"/>
      <c r="IMY81" s="242"/>
      <c r="IMZ81" s="242"/>
      <c r="INA81" s="242"/>
      <c r="INB81" s="242"/>
      <c r="INC81" s="242"/>
      <c r="IND81" s="242"/>
      <c r="INE81" s="242"/>
      <c r="INF81" s="242"/>
      <c r="ING81" s="242"/>
      <c r="INH81" s="242"/>
      <c r="INI81" s="242"/>
      <c r="INJ81" s="242"/>
      <c r="INK81" s="242"/>
      <c r="INL81" s="242"/>
      <c r="INM81" s="242"/>
      <c r="INN81" s="242"/>
      <c r="INO81" s="242"/>
      <c r="INP81" s="242"/>
      <c r="INQ81" s="242"/>
      <c r="INR81" s="242"/>
      <c r="INS81" s="242"/>
      <c r="INT81" s="242"/>
      <c r="INU81" s="242"/>
      <c r="INV81" s="242"/>
      <c r="INW81" s="242"/>
      <c r="INX81" s="242"/>
      <c r="INY81" s="242"/>
      <c r="INZ81" s="242"/>
      <c r="IOA81" s="242"/>
      <c r="IOB81" s="242"/>
      <c r="IOC81" s="242"/>
      <c r="IOD81" s="242"/>
      <c r="IOE81" s="242"/>
      <c r="IOF81" s="242"/>
      <c r="IOG81" s="242"/>
      <c r="IOH81" s="242"/>
      <c r="IOI81" s="242"/>
      <c r="IOJ81" s="242"/>
      <c r="IOK81" s="242"/>
      <c r="IOL81" s="242"/>
      <c r="IOM81" s="242"/>
      <c r="ION81" s="242"/>
      <c r="IOO81" s="242"/>
      <c r="IOP81" s="242"/>
      <c r="IOQ81" s="242"/>
      <c r="IOR81" s="242"/>
      <c r="IOS81" s="242"/>
      <c r="IOT81" s="242"/>
      <c r="IOU81" s="242"/>
      <c r="IOV81" s="242"/>
      <c r="IOW81" s="242"/>
      <c r="IOX81" s="242"/>
      <c r="IOY81" s="242"/>
      <c r="IOZ81" s="242"/>
      <c r="IPA81" s="242"/>
      <c r="IPB81" s="242"/>
      <c r="IPC81" s="242"/>
      <c r="IPD81" s="242"/>
      <c r="IPE81" s="242"/>
      <c r="IPF81" s="242"/>
      <c r="IPG81" s="242"/>
      <c r="IPH81" s="242"/>
      <c r="IPI81" s="242"/>
      <c r="IPJ81" s="242"/>
      <c r="IPK81" s="242"/>
      <c r="IPL81" s="242"/>
      <c r="IPM81" s="242"/>
      <c r="IPN81" s="242"/>
      <c r="IPO81" s="242"/>
      <c r="IPP81" s="242"/>
      <c r="IPQ81" s="242"/>
      <c r="IPR81" s="242"/>
      <c r="IPS81" s="242"/>
      <c r="IPT81" s="242"/>
      <c r="IPU81" s="242"/>
      <c r="IPV81" s="242"/>
      <c r="IPW81" s="242"/>
      <c r="IPX81" s="242"/>
      <c r="IPY81" s="242"/>
      <c r="IPZ81" s="242"/>
      <c r="IQA81" s="242"/>
      <c r="IQB81" s="242"/>
      <c r="IQC81" s="242"/>
      <c r="IQD81" s="242"/>
      <c r="IQE81" s="242"/>
      <c r="IQF81" s="242"/>
      <c r="IQG81" s="242"/>
      <c r="IQH81" s="242"/>
      <c r="IQI81" s="242"/>
      <c r="IQJ81" s="242"/>
      <c r="IQK81" s="242"/>
      <c r="IQL81" s="242"/>
      <c r="IQM81" s="242"/>
      <c r="IQN81" s="242"/>
      <c r="IQO81" s="242"/>
      <c r="IQP81" s="242"/>
      <c r="IQQ81" s="242"/>
      <c r="IQR81" s="242"/>
      <c r="IQS81" s="242"/>
      <c r="IQT81" s="242"/>
      <c r="IQU81" s="242"/>
      <c r="IQV81" s="242"/>
      <c r="IQW81" s="242"/>
      <c r="IQX81" s="242"/>
      <c r="IQY81" s="242"/>
      <c r="IQZ81" s="242"/>
      <c r="IRA81" s="242"/>
      <c r="IRB81" s="242"/>
      <c r="IRC81" s="242"/>
      <c r="IRD81" s="242"/>
      <c r="IRE81" s="242"/>
      <c r="IRF81" s="242"/>
      <c r="IRG81" s="242"/>
      <c r="IRH81" s="242"/>
      <c r="IRI81" s="242"/>
      <c r="IRJ81" s="242"/>
      <c r="IRK81" s="242"/>
      <c r="IRL81" s="242"/>
      <c r="IRM81" s="242"/>
      <c r="IRN81" s="242"/>
      <c r="IRO81" s="242"/>
      <c r="IRP81" s="242"/>
      <c r="IRQ81" s="242"/>
      <c r="IRR81" s="242"/>
      <c r="IRS81" s="242"/>
      <c r="IRT81" s="242"/>
      <c r="IRU81" s="242"/>
      <c r="IRV81" s="242"/>
      <c r="IRW81" s="242"/>
      <c r="IRX81" s="242"/>
      <c r="IRY81" s="242"/>
      <c r="IRZ81" s="242"/>
      <c r="ISA81" s="242"/>
      <c r="ISB81" s="242"/>
      <c r="ISC81" s="242"/>
      <c r="ISD81" s="242"/>
      <c r="ISE81" s="242"/>
      <c r="ISF81" s="242"/>
      <c r="ISG81" s="242"/>
      <c r="ISH81" s="242"/>
      <c r="ISI81" s="242"/>
      <c r="ISJ81" s="242"/>
      <c r="ISK81" s="242"/>
      <c r="ISL81" s="242"/>
      <c r="ISM81" s="242"/>
      <c r="ISN81" s="242"/>
      <c r="ISO81" s="242"/>
      <c r="ISP81" s="242"/>
      <c r="ISQ81" s="242"/>
      <c r="ISR81" s="242"/>
      <c r="ISS81" s="242"/>
      <c r="IST81" s="242"/>
      <c r="ISU81" s="242"/>
      <c r="ISV81" s="242"/>
      <c r="ISW81" s="242"/>
      <c r="ISX81" s="242"/>
      <c r="ISY81" s="242"/>
      <c r="ISZ81" s="242"/>
      <c r="ITA81" s="242"/>
      <c r="ITB81" s="242"/>
      <c r="ITC81" s="242"/>
      <c r="ITD81" s="242"/>
      <c r="ITE81" s="242"/>
      <c r="ITF81" s="242"/>
      <c r="ITG81" s="242"/>
      <c r="ITH81" s="242"/>
      <c r="ITI81" s="242"/>
      <c r="ITJ81" s="242"/>
      <c r="ITK81" s="242"/>
      <c r="ITL81" s="242"/>
      <c r="ITM81" s="242"/>
      <c r="ITN81" s="242"/>
      <c r="ITO81" s="242"/>
      <c r="ITP81" s="242"/>
      <c r="ITQ81" s="242"/>
      <c r="ITR81" s="242"/>
      <c r="ITS81" s="242"/>
      <c r="ITT81" s="242"/>
      <c r="ITU81" s="242"/>
      <c r="ITV81" s="242"/>
      <c r="ITW81" s="242"/>
      <c r="ITX81" s="242"/>
      <c r="ITY81" s="242"/>
      <c r="ITZ81" s="242"/>
      <c r="IUA81" s="242"/>
      <c r="IUB81" s="242"/>
      <c r="IUC81" s="242"/>
      <c r="IUD81" s="242"/>
      <c r="IUE81" s="242"/>
      <c r="IUF81" s="242"/>
      <c r="IUG81" s="242"/>
      <c r="IUH81" s="242"/>
      <c r="IUI81" s="242"/>
      <c r="IUJ81" s="242"/>
      <c r="IUK81" s="242"/>
      <c r="IUL81" s="242"/>
      <c r="IUM81" s="242"/>
      <c r="IUN81" s="242"/>
      <c r="IUO81" s="242"/>
      <c r="IUP81" s="242"/>
      <c r="IUQ81" s="242"/>
      <c r="IUR81" s="242"/>
      <c r="IUS81" s="242"/>
      <c r="IUT81" s="242"/>
      <c r="IUU81" s="242"/>
      <c r="IUV81" s="242"/>
      <c r="IUW81" s="242"/>
      <c r="IUX81" s="242"/>
      <c r="IUY81" s="242"/>
      <c r="IUZ81" s="242"/>
      <c r="IVA81" s="242"/>
      <c r="IVB81" s="242"/>
      <c r="IVC81" s="242"/>
      <c r="IVD81" s="242"/>
      <c r="IVE81" s="242"/>
      <c r="IVF81" s="242"/>
      <c r="IVG81" s="242"/>
      <c r="IVH81" s="242"/>
      <c r="IVI81" s="242"/>
      <c r="IVJ81" s="242"/>
      <c r="IVK81" s="242"/>
      <c r="IVL81" s="242"/>
      <c r="IVM81" s="242"/>
      <c r="IVN81" s="242"/>
      <c r="IVO81" s="242"/>
      <c r="IVP81" s="242"/>
      <c r="IVQ81" s="242"/>
      <c r="IVR81" s="242"/>
      <c r="IVS81" s="242"/>
      <c r="IVT81" s="242"/>
      <c r="IVU81" s="242"/>
      <c r="IVV81" s="242"/>
      <c r="IVW81" s="242"/>
      <c r="IVX81" s="242"/>
      <c r="IVY81" s="242"/>
      <c r="IVZ81" s="242"/>
      <c r="IWA81" s="242"/>
      <c r="IWB81" s="242"/>
      <c r="IWC81" s="242"/>
      <c r="IWD81" s="242"/>
      <c r="IWE81" s="242"/>
      <c r="IWF81" s="242"/>
      <c r="IWG81" s="242"/>
      <c r="IWH81" s="242"/>
      <c r="IWI81" s="242"/>
      <c r="IWJ81" s="242"/>
      <c r="IWK81" s="242"/>
      <c r="IWL81" s="242"/>
      <c r="IWM81" s="242"/>
      <c r="IWN81" s="242"/>
      <c r="IWO81" s="242"/>
      <c r="IWP81" s="242"/>
      <c r="IWQ81" s="242"/>
      <c r="IWR81" s="242"/>
      <c r="IWS81" s="242"/>
      <c r="IWT81" s="242"/>
      <c r="IWU81" s="242"/>
      <c r="IWV81" s="242"/>
      <c r="IWW81" s="242"/>
      <c r="IWX81" s="242"/>
      <c r="IWY81" s="242"/>
      <c r="IWZ81" s="242"/>
      <c r="IXA81" s="242"/>
      <c r="IXB81" s="242"/>
      <c r="IXC81" s="242"/>
      <c r="IXD81" s="242"/>
      <c r="IXE81" s="242"/>
      <c r="IXF81" s="242"/>
      <c r="IXG81" s="242"/>
      <c r="IXH81" s="242"/>
      <c r="IXI81" s="242"/>
      <c r="IXJ81" s="242"/>
      <c r="IXK81" s="242"/>
      <c r="IXL81" s="242"/>
      <c r="IXM81" s="242"/>
      <c r="IXN81" s="242"/>
      <c r="IXO81" s="242"/>
      <c r="IXP81" s="242"/>
      <c r="IXQ81" s="242"/>
      <c r="IXR81" s="242"/>
      <c r="IXS81" s="242"/>
      <c r="IXT81" s="242"/>
      <c r="IXU81" s="242"/>
      <c r="IXV81" s="242"/>
      <c r="IXW81" s="242"/>
      <c r="IXX81" s="242"/>
      <c r="IXY81" s="242"/>
      <c r="IXZ81" s="242"/>
      <c r="IYA81" s="242"/>
      <c r="IYB81" s="242"/>
      <c r="IYC81" s="242"/>
      <c r="IYD81" s="242"/>
      <c r="IYE81" s="242"/>
      <c r="IYF81" s="242"/>
      <c r="IYG81" s="242"/>
      <c r="IYH81" s="242"/>
      <c r="IYI81" s="242"/>
      <c r="IYJ81" s="242"/>
      <c r="IYK81" s="242"/>
      <c r="IYL81" s="242"/>
      <c r="IYM81" s="242"/>
      <c r="IYN81" s="242"/>
      <c r="IYO81" s="242"/>
      <c r="IYP81" s="242"/>
      <c r="IYQ81" s="242"/>
      <c r="IYR81" s="242"/>
      <c r="IYS81" s="242"/>
      <c r="IYT81" s="242"/>
      <c r="IYU81" s="242"/>
      <c r="IYV81" s="242"/>
      <c r="IYW81" s="242"/>
      <c r="IYX81" s="242"/>
      <c r="IYY81" s="242"/>
      <c r="IYZ81" s="242"/>
      <c r="IZA81" s="242"/>
      <c r="IZB81" s="242"/>
      <c r="IZC81" s="242"/>
      <c r="IZD81" s="242"/>
      <c r="IZE81" s="242"/>
      <c r="IZF81" s="242"/>
      <c r="IZG81" s="242"/>
      <c r="IZH81" s="242"/>
      <c r="IZI81" s="242"/>
      <c r="IZJ81" s="242"/>
      <c r="IZK81" s="242"/>
      <c r="IZL81" s="242"/>
      <c r="IZM81" s="242"/>
      <c r="IZN81" s="242"/>
      <c r="IZO81" s="242"/>
      <c r="IZP81" s="242"/>
      <c r="IZQ81" s="242"/>
      <c r="IZR81" s="242"/>
      <c r="IZS81" s="242"/>
      <c r="IZT81" s="242"/>
      <c r="IZU81" s="242"/>
      <c r="IZV81" s="242"/>
      <c r="IZW81" s="242"/>
      <c r="IZX81" s="242"/>
      <c r="IZY81" s="242"/>
      <c r="IZZ81" s="242"/>
      <c r="JAA81" s="242"/>
      <c r="JAB81" s="242"/>
      <c r="JAC81" s="242"/>
      <c r="JAD81" s="242"/>
      <c r="JAE81" s="242"/>
      <c r="JAF81" s="242"/>
      <c r="JAG81" s="242"/>
      <c r="JAH81" s="242"/>
      <c r="JAI81" s="242"/>
      <c r="JAJ81" s="242"/>
      <c r="JAK81" s="242"/>
      <c r="JAL81" s="242"/>
      <c r="JAM81" s="242"/>
      <c r="JAN81" s="242"/>
      <c r="JAO81" s="242"/>
      <c r="JAP81" s="242"/>
      <c r="JAQ81" s="242"/>
      <c r="JAR81" s="242"/>
      <c r="JAS81" s="242"/>
      <c r="JAT81" s="242"/>
      <c r="JAU81" s="242"/>
      <c r="JAV81" s="242"/>
      <c r="JAW81" s="242"/>
      <c r="JAX81" s="242"/>
      <c r="JAY81" s="242"/>
      <c r="JAZ81" s="242"/>
      <c r="JBA81" s="242"/>
      <c r="JBB81" s="242"/>
      <c r="JBC81" s="242"/>
      <c r="JBD81" s="242"/>
      <c r="JBE81" s="242"/>
      <c r="JBF81" s="242"/>
      <c r="JBG81" s="242"/>
      <c r="JBH81" s="242"/>
      <c r="JBI81" s="242"/>
      <c r="JBJ81" s="242"/>
      <c r="JBK81" s="242"/>
      <c r="JBL81" s="242"/>
      <c r="JBM81" s="242"/>
      <c r="JBN81" s="242"/>
      <c r="JBO81" s="242"/>
      <c r="JBP81" s="242"/>
      <c r="JBQ81" s="242"/>
      <c r="JBR81" s="242"/>
      <c r="JBS81" s="242"/>
      <c r="JBT81" s="242"/>
      <c r="JBU81" s="242"/>
      <c r="JBV81" s="242"/>
      <c r="JBW81" s="242"/>
      <c r="JBX81" s="242"/>
      <c r="JBY81" s="242"/>
      <c r="JBZ81" s="242"/>
      <c r="JCA81" s="242"/>
      <c r="JCB81" s="242"/>
      <c r="JCC81" s="242"/>
      <c r="JCD81" s="242"/>
      <c r="JCE81" s="242"/>
      <c r="JCF81" s="242"/>
      <c r="JCG81" s="242"/>
      <c r="JCH81" s="242"/>
      <c r="JCI81" s="242"/>
      <c r="JCJ81" s="242"/>
      <c r="JCK81" s="242"/>
      <c r="JCL81" s="242"/>
      <c r="JCM81" s="242"/>
      <c r="JCN81" s="242"/>
      <c r="JCO81" s="242"/>
      <c r="JCP81" s="242"/>
      <c r="JCQ81" s="242"/>
      <c r="JCR81" s="242"/>
      <c r="JCS81" s="242"/>
      <c r="JCT81" s="242"/>
      <c r="JCU81" s="242"/>
      <c r="JCV81" s="242"/>
      <c r="JCW81" s="242"/>
      <c r="JCX81" s="242"/>
      <c r="JCY81" s="242"/>
      <c r="JCZ81" s="242"/>
      <c r="JDA81" s="242"/>
      <c r="JDB81" s="242"/>
      <c r="JDC81" s="242"/>
      <c r="JDD81" s="242"/>
      <c r="JDE81" s="242"/>
      <c r="JDF81" s="242"/>
      <c r="JDG81" s="242"/>
      <c r="JDH81" s="242"/>
      <c r="JDI81" s="242"/>
      <c r="JDJ81" s="242"/>
      <c r="JDK81" s="242"/>
      <c r="JDL81" s="242"/>
      <c r="JDM81" s="242"/>
      <c r="JDN81" s="242"/>
      <c r="JDO81" s="242"/>
      <c r="JDP81" s="242"/>
      <c r="JDQ81" s="242"/>
      <c r="JDR81" s="242"/>
      <c r="JDS81" s="242"/>
      <c r="JDT81" s="242"/>
      <c r="JDU81" s="242"/>
      <c r="JDV81" s="242"/>
      <c r="JDW81" s="242"/>
      <c r="JDX81" s="242"/>
      <c r="JDY81" s="242"/>
      <c r="JDZ81" s="242"/>
      <c r="JEA81" s="242"/>
      <c r="JEB81" s="242"/>
      <c r="JEC81" s="242"/>
      <c r="JED81" s="242"/>
      <c r="JEE81" s="242"/>
      <c r="JEF81" s="242"/>
      <c r="JEG81" s="242"/>
      <c r="JEH81" s="242"/>
      <c r="JEI81" s="242"/>
      <c r="JEJ81" s="242"/>
      <c r="JEK81" s="242"/>
      <c r="JEL81" s="242"/>
      <c r="JEM81" s="242"/>
      <c r="JEN81" s="242"/>
      <c r="JEO81" s="242"/>
      <c r="JEP81" s="242"/>
      <c r="JEQ81" s="242"/>
      <c r="JER81" s="242"/>
      <c r="JES81" s="242"/>
      <c r="JET81" s="242"/>
      <c r="JEU81" s="242"/>
      <c r="JEV81" s="242"/>
      <c r="JEW81" s="242"/>
      <c r="JEX81" s="242"/>
      <c r="JEY81" s="242"/>
      <c r="JEZ81" s="242"/>
      <c r="JFA81" s="242"/>
      <c r="JFB81" s="242"/>
      <c r="JFC81" s="242"/>
      <c r="JFD81" s="242"/>
      <c r="JFE81" s="242"/>
      <c r="JFF81" s="242"/>
      <c r="JFG81" s="242"/>
      <c r="JFH81" s="242"/>
      <c r="JFI81" s="242"/>
      <c r="JFJ81" s="242"/>
      <c r="JFK81" s="242"/>
      <c r="JFL81" s="242"/>
      <c r="JFM81" s="242"/>
      <c r="JFN81" s="242"/>
      <c r="JFO81" s="242"/>
      <c r="JFP81" s="242"/>
      <c r="JFQ81" s="242"/>
      <c r="JFR81" s="242"/>
      <c r="JFS81" s="242"/>
      <c r="JFT81" s="242"/>
      <c r="JFU81" s="242"/>
      <c r="JFV81" s="242"/>
      <c r="JFW81" s="242"/>
      <c r="JFX81" s="242"/>
      <c r="JFY81" s="242"/>
      <c r="JFZ81" s="242"/>
      <c r="JGA81" s="242"/>
      <c r="JGB81" s="242"/>
      <c r="JGC81" s="242"/>
      <c r="JGD81" s="242"/>
      <c r="JGE81" s="242"/>
      <c r="JGF81" s="242"/>
      <c r="JGG81" s="242"/>
      <c r="JGH81" s="242"/>
      <c r="JGI81" s="242"/>
      <c r="JGJ81" s="242"/>
      <c r="JGK81" s="242"/>
      <c r="JGL81" s="242"/>
      <c r="JGM81" s="242"/>
      <c r="JGN81" s="242"/>
      <c r="JGO81" s="242"/>
      <c r="JGP81" s="242"/>
      <c r="JGQ81" s="242"/>
      <c r="JGR81" s="242"/>
      <c r="JGS81" s="242"/>
      <c r="JGT81" s="242"/>
      <c r="JGU81" s="242"/>
      <c r="JGV81" s="242"/>
      <c r="JGW81" s="242"/>
      <c r="JGX81" s="242"/>
      <c r="JGY81" s="242"/>
      <c r="JGZ81" s="242"/>
      <c r="JHA81" s="242"/>
      <c r="JHB81" s="242"/>
      <c r="JHC81" s="242"/>
      <c r="JHD81" s="242"/>
      <c r="JHE81" s="242"/>
      <c r="JHF81" s="242"/>
      <c r="JHG81" s="242"/>
      <c r="JHH81" s="242"/>
      <c r="JHI81" s="242"/>
      <c r="JHJ81" s="242"/>
      <c r="JHK81" s="242"/>
      <c r="JHL81" s="242"/>
      <c r="JHM81" s="242"/>
      <c r="JHN81" s="242"/>
      <c r="JHO81" s="242"/>
      <c r="JHP81" s="242"/>
      <c r="JHQ81" s="242"/>
      <c r="JHR81" s="242"/>
      <c r="JHS81" s="242"/>
      <c r="JHT81" s="242"/>
      <c r="JHU81" s="242"/>
      <c r="JHV81" s="242"/>
      <c r="JHW81" s="242"/>
      <c r="JHX81" s="242"/>
      <c r="JHY81" s="242"/>
      <c r="JHZ81" s="242"/>
      <c r="JIA81" s="242"/>
      <c r="JIB81" s="242"/>
      <c r="JIC81" s="242"/>
      <c r="JID81" s="242"/>
      <c r="JIE81" s="242"/>
      <c r="JIF81" s="242"/>
      <c r="JIG81" s="242"/>
      <c r="JIH81" s="242"/>
      <c r="JII81" s="242"/>
      <c r="JIJ81" s="242"/>
      <c r="JIK81" s="242"/>
      <c r="JIL81" s="242"/>
      <c r="JIM81" s="242"/>
      <c r="JIN81" s="242"/>
      <c r="JIO81" s="242"/>
      <c r="JIP81" s="242"/>
      <c r="JIQ81" s="242"/>
      <c r="JIR81" s="242"/>
      <c r="JIS81" s="242"/>
      <c r="JIT81" s="242"/>
      <c r="JIU81" s="242"/>
      <c r="JIV81" s="242"/>
      <c r="JIW81" s="242"/>
      <c r="JIX81" s="242"/>
      <c r="JIY81" s="242"/>
      <c r="JIZ81" s="242"/>
      <c r="JJA81" s="242"/>
      <c r="JJB81" s="242"/>
      <c r="JJC81" s="242"/>
      <c r="JJD81" s="242"/>
      <c r="JJE81" s="242"/>
      <c r="JJF81" s="242"/>
      <c r="JJG81" s="242"/>
      <c r="JJH81" s="242"/>
      <c r="JJI81" s="242"/>
      <c r="JJJ81" s="242"/>
      <c r="JJK81" s="242"/>
      <c r="JJL81" s="242"/>
      <c r="JJM81" s="242"/>
      <c r="JJN81" s="242"/>
      <c r="JJO81" s="242"/>
      <c r="JJP81" s="242"/>
      <c r="JJQ81" s="242"/>
      <c r="JJR81" s="242"/>
      <c r="JJS81" s="242"/>
      <c r="JJT81" s="242"/>
      <c r="JJU81" s="242"/>
      <c r="JJV81" s="242"/>
      <c r="JJW81" s="242"/>
      <c r="JJX81" s="242"/>
      <c r="JJY81" s="242"/>
      <c r="JJZ81" s="242"/>
      <c r="JKA81" s="242"/>
      <c r="JKB81" s="242"/>
      <c r="JKC81" s="242"/>
      <c r="JKD81" s="242"/>
      <c r="JKE81" s="242"/>
      <c r="JKF81" s="242"/>
      <c r="JKG81" s="242"/>
      <c r="JKH81" s="242"/>
      <c r="JKI81" s="242"/>
      <c r="JKJ81" s="242"/>
      <c r="JKK81" s="242"/>
      <c r="JKL81" s="242"/>
      <c r="JKM81" s="242"/>
      <c r="JKN81" s="242"/>
      <c r="JKO81" s="242"/>
      <c r="JKP81" s="242"/>
      <c r="JKQ81" s="242"/>
      <c r="JKR81" s="242"/>
      <c r="JKS81" s="242"/>
      <c r="JKT81" s="242"/>
      <c r="JKU81" s="242"/>
      <c r="JKV81" s="242"/>
      <c r="JKW81" s="242"/>
      <c r="JKX81" s="242"/>
      <c r="JKY81" s="242"/>
      <c r="JKZ81" s="242"/>
      <c r="JLA81" s="242"/>
      <c r="JLB81" s="242"/>
      <c r="JLC81" s="242"/>
      <c r="JLD81" s="242"/>
      <c r="JLE81" s="242"/>
      <c r="JLF81" s="242"/>
      <c r="JLG81" s="242"/>
      <c r="JLH81" s="242"/>
      <c r="JLI81" s="242"/>
      <c r="JLJ81" s="242"/>
      <c r="JLK81" s="242"/>
      <c r="JLL81" s="242"/>
      <c r="JLM81" s="242"/>
      <c r="JLN81" s="242"/>
      <c r="JLO81" s="242"/>
      <c r="JLP81" s="242"/>
      <c r="JLQ81" s="242"/>
      <c r="JLR81" s="242"/>
      <c r="JLS81" s="242"/>
      <c r="JLT81" s="242"/>
      <c r="JLU81" s="242"/>
      <c r="JLV81" s="242"/>
      <c r="JLW81" s="242"/>
      <c r="JLX81" s="242"/>
      <c r="JLY81" s="242"/>
      <c r="JLZ81" s="242"/>
      <c r="JMA81" s="242"/>
      <c r="JMB81" s="242"/>
      <c r="JMC81" s="242"/>
      <c r="JMD81" s="242"/>
      <c r="JME81" s="242"/>
      <c r="JMF81" s="242"/>
      <c r="JMG81" s="242"/>
      <c r="JMH81" s="242"/>
      <c r="JMI81" s="242"/>
      <c r="JMJ81" s="242"/>
      <c r="JMK81" s="242"/>
      <c r="JML81" s="242"/>
      <c r="JMM81" s="242"/>
      <c r="JMN81" s="242"/>
      <c r="JMO81" s="242"/>
      <c r="JMP81" s="242"/>
      <c r="JMQ81" s="242"/>
      <c r="JMR81" s="242"/>
      <c r="JMS81" s="242"/>
      <c r="JMT81" s="242"/>
      <c r="JMU81" s="242"/>
      <c r="JMV81" s="242"/>
      <c r="JMW81" s="242"/>
      <c r="JMX81" s="242"/>
      <c r="JMY81" s="242"/>
      <c r="JMZ81" s="242"/>
      <c r="JNA81" s="242"/>
      <c r="JNB81" s="242"/>
      <c r="JNC81" s="242"/>
      <c r="JND81" s="242"/>
      <c r="JNE81" s="242"/>
      <c r="JNF81" s="242"/>
      <c r="JNG81" s="242"/>
      <c r="JNH81" s="242"/>
      <c r="JNI81" s="242"/>
      <c r="JNJ81" s="242"/>
      <c r="JNK81" s="242"/>
      <c r="JNL81" s="242"/>
      <c r="JNM81" s="242"/>
      <c r="JNN81" s="242"/>
      <c r="JNO81" s="242"/>
      <c r="JNP81" s="242"/>
      <c r="JNQ81" s="242"/>
      <c r="JNR81" s="242"/>
      <c r="JNS81" s="242"/>
      <c r="JNT81" s="242"/>
      <c r="JNU81" s="242"/>
      <c r="JNV81" s="242"/>
      <c r="JNW81" s="242"/>
      <c r="JNX81" s="242"/>
      <c r="JNY81" s="242"/>
      <c r="JNZ81" s="242"/>
      <c r="JOA81" s="242"/>
      <c r="JOB81" s="242"/>
      <c r="JOC81" s="242"/>
      <c r="JOD81" s="242"/>
      <c r="JOE81" s="242"/>
      <c r="JOF81" s="242"/>
      <c r="JOG81" s="242"/>
      <c r="JOH81" s="242"/>
      <c r="JOI81" s="242"/>
      <c r="JOJ81" s="242"/>
      <c r="JOK81" s="242"/>
      <c r="JOL81" s="242"/>
      <c r="JOM81" s="242"/>
      <c r="JON81" s="242"/>
      <c r="JOO81" s="242"/>
      <c r="JOP81" s="242"/>
      <c r="JOQ81" s="242"/>
      <c r="JOR81" s="242"/>
      <c r="JOS81" s="242"/>
      <c r="JOT81" s="242"/>
      <c r="JOU81" s="242"/>
      <c r="JOV81" s="242"/>
      <c r="JOW81" s="242"/>
      <c r="JOX81" s="242"/>
      <c r="JOY81" s="242"/>
      <c r="JOZ81" s="242"/>
      <c r="JPA81" s="242"/>
      <c r="JPB81" s="242"/>
      <c r="JPC81" s="242"/>
      <c r="JPD81" s="242"/>
      <c r="JPE81" s="242"/>
      <c r="JPF81" s="242"/>
      <c r="JPG81" s="242"/>
      <c r="JPH81" s="242"/>
      <c r="JPI81" s="242"/>
      <c r="JPJ81" s="242"/>
      <c r="JPK81" s="242"/>
      <c r="JPL81" s="242"/>
      <c r="JPM81" s="242"/>
      <c r="JPN81" s="242"/>
      <c r="JPO81" s="242"/>
      <c r="JPP81" s="242"/>
      <c r="JPQ81" s="242"/>
      <c r="JPR81" s="242"/>
      <c r="JPS81" s="242"/>
      <c r="JPT81" s="242"/>
      <c r="JPU81" s="242"/>
      <c r="JPV81" s="242"/>
      <c r="JPW81" s="242"/>
      <c r="JPX81" s="242"/>
      <c r="JPY81" s="242"/>
      <c r="JPZ81" s="242"/>
      <c r="JQA81" s="242"/>
      <c r="JQB81" s="242"/>
      <c r="JQC81" s="242"/>
      <c r="JQD81" s="242"/>
      <c r="JQE81" s="242"/>
      <c r="JQF81" s="242"/>
      <c r="JQG81" s="242"/>
      <c r="JQH81" s="242"/>
      <c r="JQI81" s="242"/>
      <c r="JQJ81" s="242"/>
      <c r="JQK81" s="242"/>
      <c r="JQL81" s="242"/>
      <c r="JQM81" s="242"/>
      <c r="JQN81" s="242"/>
      <c r="JQO81" s="242"/>
      <c r="JQP81" s="242"/>
      <c r="JQQ81" s="242"/>
      <c r="JQR81" s="242"/>
      <c r="JQS81" s="242"/>
      <c r="JQT81" s="242"/>
      <c r="JQU81" s="242"/>
      <c r="JQV81" s="242"/>
      <c r="JQW81" s="242"/>
      <c r="JQX81" s="242"/>
      <c r="JQY81" s="242"/>
      <c r="JQZ81" s="242"/>
      <c r="JRA81" s="242"/>
      <c r="JRB81" s="242"/>
      <c r="JRC81" s="242"/>
      <c r="JRD81" s="242"/>
      <c r="JRE81" s="242"/>
      <c r="JRF81" s="242"/>
      <c r="JRG81" s="242"/>
      <c r="JRH81" s="242"/>
      <c r="JRI81" s="242"/>
      <c r="JRJ81" s="242"/>
      <c r="JRK81" s="242"/>
      <c r="JRL81" s="242"/>
      <c r="JRM81" s="242"/>
      <c r="JRN81" s="242"/>
      <c r="JRO81" s="242"/>
      <c r="JRP81" s="242"/>
      <c r="JRQ81" s="242"/>
      <c r="JRR81" s="242"/>
      <c r="JRS81" s="242"/>
      <c r="JRT81" s="242"/>
      <c r="JRU81" s="242"/>
      <c r="JRV81" s="242"/>
      <c r="JRW81" s="242"/>
      <c r="JRX81" s="242"/>
      <c r="JRY81" s="242"/>
      <c r="JRZ81" s="242"/>
      <c r="JSA81" s="242"/>
      <c r="JSB81" s="242"/>
      <c r="JSC81" s="242"/>
      <c r="JSD81" s="242"/>
      <c r="JSE81" s="242"/>
      <c r="JSF81" s="242"/>
      <c r="JSG81" s="242"/>
      <c r="JSH81" s="242"/>
      <c r="JSI81" s="242"/>
      <c r="JSJ81" s="242"/>
      <c r="JSK81" s="242"/>
      <c r="JSL81" s="242"/>
      <c r="JSM81" s="242"/>
      <c r="JSN81" s="242"/>
      <c r="JSO81" s="242"/>
      <c r="JSP81" s="242"/>
      <c r="JSQ81" s="242"/>
      <c r="JSR81" s="242"/>
      <c r="JSS81" s="242"/>
      <c r="JST81" s="242"/>
      <c r="JSU81" s="242"/>
      <c r="JSV81" s="242"/>
      <c r="JSW81" s="242"/>
      <c r="JSX81" s="242"/>
      <c r="JSY81" s="242"/>
      <c r="JSZ81" s="242"/>
      <c r="JTA81" s="242"/>
      <c r="JTB81" s="242"/>
      <c r="JTC81" s="242"/>
      <c r="JTD81" s="242"/>
      <c r="JTE81" s="242"/>
      <c r="JTF81" s="242"/>
      <c r="JTG81" s="242"/>
      <c r="JTH81" s="242"/>
      <c r="JTI81" s="242"/>
      <c r="JTJ81" s="242"/>
      <c r="JTK81" s="242"/>
      <c r="JTL81" s="242"/>
      <c r="JTM81" s="242"/>
      <c r="JTN81" s="242"/>
      <c r="JTO81" s="242"/>
      <c r="JTP81" s="242"/>
      <c r="JTQ81" s="242"/>
      <c r="JTR81" s="242"/>
      <c r="JTS81" s="242"/>
      <c r="JTT81" s="242"/>
      <c r="JTU81" s="242"/>
      <c r="JTV81" s="242"/>
      <c r="JTW81" s="242"/>
      <c r="JTX81" s="242"/>
      <c r="JTY81" s="242"/>
      <c r="JTZ81" s="242"/>
      <c r="JUA81" s="242"/>
      <c r="JUB81" s="242"/>
      <c r="JUC81" s="242"/>
      <c r="JUD81" s="242"/>
      <c r="JUE81" s="242"/>
      <c r="JUF81" s="242"/>
      <c r="JUG81" s="242"/>
      <c r="JUH81" s="242"/>
      <c r="JUI81" s="242"/>
      <c r="JUJ81" s="242"/>
      <c r="JUK81" s="242"/>
      <c r="JUL81" s="242"/>
      <c r="JUM81" s="242"/>
      <c r="JUN81" s="242"/>
      <c r="JUO81" s="242"/>
      <c r="JUP81" s="242"/>
      <c r="JUQ81" s="242"/>
      <c r="JUR81" s="242"/>
      <c r="JUS81" s="242"/>
      <c r="JUT81" s="242"/>
      <c r="JUU81" s="242"/>
      <c r="JUV81" s="242"/>
      <c r="JUW81" s="242"/>
      <c r="JUX81" s="242"/>
      <c r="JUY81" s="242"/>
      <c r="JUZ81" s="242"/>
      <c r="JVA81" s="242"/>
      <c r="JVB81" s="242"/>
      <c r="JVC81" s="242"/>
      <c r="JVD81" s="242"/>
      <c r="JVE81" s="242"/>
      <c r="JVF81" s="242"/>
      <c r="JVG81" s="242"/>
      <c r="JVH81" s="242"/>
      <c r="JVI81" s="242"/>
      <c r="JVJ81" s="242"/>
      <c r="JVK81" s="242"/>
      <c r="JVL81" s="242"/>
      <c r="JVM81" s="242"/>
      <c r="JVN81" s="242"/>
      <c r="JVO81" s="242"/>
      <c r="JVP81" s="242"/>
      <c r="JVQ81" s="242"/>
      <c r="JVR81" s="242"/>
      <c r="JVS81" s="242"/>
      <c r="JVT81" s="242"/>
      <c r="JVU81" s="242"/>
      <c r="JVV81" s="242"/>
      <c r="JVW81" s="242"/>
      <c r="JVX81" s="242"/>
      <c r="JVY81" s="242"/>
      <c r="JVZ81" s="242"/>
      <c r="JWA81" s="242"/>
      <c r="JWB81" s="242"/>
      <c r="JWC81" s="242"/>
      <c r="JWD81" s="242"/>
      <c r="JWE81" s="242"/>
      <c r="JWF81" s="242"/>
      <c r="JWG81" s="242"/>
      <c r="JWH81" s="242"/>
      <c r="JWI81" s="242"/>
      <c r="JWJ81" s="242"/>
      <c r="JWK81" s="242"/>
      <c r="JWL81" s="242"/>
      <c r="JWM81" s="242"/>
      <c r="JWN81" s="242"/>
      <c r="JWO81" s="242"/>
      <c r="JWP81" s="242"/>
      <c r="JWQ81" s="242"/>
      <c r="JWR81" s="242"/>
      <c r="JWS81" s="242"/>
      <c r="JWT81" s="242"/>
      <c r="JWU81" s="242"/>
      <c r="JWV81" s="242"/>
      <c r="JWW81" s="242"/>
      <c r="JWX81" s="242"/>
      <c r="JWY81" s="242"/>
      <c r="JWZ81" s="242"/>
      <c r="JXA81" s="242"/>
      <c r="JXB81" s="242"/>
      <c r="JXC81" s="242"/>
      <c r="JXD81" s="242"/>
      <c r="JXE81" s="242"/>
      <c r="JXF81" s="242"/>
      <c r="JXG81" s="242"/>
      <c r="JXH81" s="242"/>
      <c r="JXI81" s="242"/>
      <c r="JXJ81" s="242"/>
      <c r="JXK81" s="242"/>
      <c r="JXL81" s="242"/>
      <c r="JXM81" s="242"/>
      <c r="JXN81" s="242"/>
      <c r="JXO81" s="242"/>
      <c r="JXP81" s="242"/>
      <c r="JXQ81" s="242"/>
      <c r="JXR81" s="242"/>
      <c r="JXS81" s="242"/>
      <c r="JXT81" s="242"/>
      <c r="JXU81" s="242"/>
      <c r="JXV81" s="242"/>
      <c r="JXW81" s="242"/>
      <c r="JXX81" s="242"/>
      <c r="JXY81" s="242"/>
      <c r="JXZ81" s="242"/>
      <c r="JYA81" s="242"/>
      <c r="JYB81" s="242"/>
      <c r="JYC81" s="242"/>
      <c r="JYD81" s="242"/>
      <c r="JYE81" s="242"/>
      <c r="JYF81" s="242"/>
      <c r="JYG81" s="242"/>
      <c r="JYH81" s="242"/>
      <c r="JYI81" s="242"/>
      <c r="JYJ81" s="242"/>
      <c r="JYK81" s="242"/>
      <c r="JYL81" s="242"/>
      <c r="JYM81" s="242"/>
      <c r="JYN81" s="242"/>
      <c r="JYO81" s="242"/>
      <c r="JYP81" s="242"/>
      <c r="JYQ81" s="242"/>
      <c r="JYR81" s="242"/>
      <c r="JYS81" s="242"/>
      <c r="JYT81" s="242"/>
      <c r="JYU81" s="242"/>
      <c r="JYV81" s="242"/>
      <c r="JYW81" s="242"/>
      <c r="JYX81" s="242"/>
      <c r="JYY81" s="242"/>
      <c r="JYZ81" s="242"/>
      <c r="JZA81" s="242"/>
      <c r="JZB81" s="242"/>
      <c r="JZC81" s="242"/>
      <c r="JZD81" s="242"/>
      <c r="JZE81" s="242"/>
      <c r="JZF81" s="242"/>
      <c r="JZG81" s="242"/>
      <c r="JZH81" s="242"/>
      <c r="JZI81" s="242"/>
      <c r="JZJ81" s="242"/>
      <c r="JZK81" s="242"/>
      <c r="JZL81" s="242"/>
      <c r="JZM81" s="242"/>
      <c r="JZN81" s="242"/>
      <c r="JZO81" s="242"/>
      <c r="JZP81" s="242"/>
      <c r="JZQ81" s="242"/>
      <c r="JZR81" s="242"/>
      <c r="JZS81" s="242"/>
      <c r="JZT81" s="242"/>
      <c r="JZU81" s="242"/>
      <c r="JZV81" s="242"/>
      <c r="JZW81" s="242"/>
      <c r="JZX81" s="242"/>
      <c r="JZY81" s="242"/>
      <c r="JZZ81" s="242"/>
      <c r="KAA81" s="242"/>
      <c r="KAB81" s="242"/>
      <c r="KAC81" s="242"/>
      <c r="KAD81" s="242"/>
      <c r="KAE81" s="242"/>
      <c r="KAF81" s="242"/>
      <c r="KAG81" s="242"/>
      <c r="KAH81" s="242"/>
      <c r="KAI81" s="242"/>
      <c r="KAJ81" s="242"/>
      <c r="KAK81" s="242"/>
      <c r="KAL81" s="242"/>
      <c r="KAM81" s="242"/>
      <c r="KAN81" s="242"/>
      <c r="KAO81" s="242"/>
      <c r="KAP81" s="242"/>
      <c r="KAQ81" s="242"/>
      <c r="KAR81" s="242"/>
      <c r="KAS81" s="242"/>
      <c r="KAT81" s="242"/>
      <c r="KAU81" s="242"/>
      <c r="KAV81" s="242"/>
      <c r="KAW81" s="242"/>
      <c r="KAX81" s="242"/>
      <c r="KAY81" s="242"/>
      <c r="KAZ81" s="242"/>
      <c r="KBA81" s="242"/>
      <c r="KBB81" s="242"/>
      <c r="KBC81" s="242"/>
      <c r="KBD81" s="242"/>
      <c r="KBE81" s="242"/>
      <c r="KBF81" s="242"/>
      <c r="KBG81" s="242"/>
      <c r="KBH81" s="242"/>
      <c r="KBI81" s="242"/>
      <c r="KBJ81" s="242"/>
      <c r="KBK81" s="242"/>
      <c r="KBL81" s="242"/>
      <c r="KBM81" s="242"/>
      <c r="KBN81" s="242"/>
      <c r="KBO81" s="242"/>
      <c r="KBP81" s="242"/>
      <c r="KBQ81" s="242"/>
      <c r="KBR81" s="242"/>
      <c r="KBS81" s="242"/>
      <c r="KBT81" s="242"/>
      <c r="KBU81" s="242"/>
      <c r="KBV81" s="242"/>
      <c r="KBW81" s="242"/>
      <c r="KBX81" s="242"/>
      <c r="KBY81" s="242"/>
      <c r="KBZ81" s="242"/>
      <c r="KCA81" s="242"/>
      <c r="KCB81" s="242"/>
      <c r="KCC81" s="242"/>
      <c r="KCD81" s="242"/>
      <c r="KCE81" s="242"/>
      <c r="KCF81" s="242"/>
      <c r="KCG81" s="242"/>
      <c r="KCH81" s="242"/>
      <c r="KCI81" s="242"/>
      <c r="KCJ81" s="242"/>
      <c r="KCK81" s="242"/>
      <c r="KCL81" s="242"/>
      <c r="KCM81" s="242"/>
      <c r="KCN81" s="242"/>
      <c r="KCO81" s="242"/>
      <c r="KCP81" s="242"/>
      <c r="KCQ81" s="242"/>
      <c r="KCR81" s="242"/>
      <c r="KCS81" s="242"/>
      <c r="KCT81" s="242"/>
      <c r="KCU81" s="242"/>
      <c r="KCV81" s="242"/>
      <c r="KCW81" s="242"/>
      <c r="KCX81" s="242"/>
      <c r="KCY81" s="242"/>
      <c r="KCZ81" s="242"/>
      <c r="KDA81" s="242"/>
      <c r="KDB81" s="242"/>
      <c r="KDC81" s="242"/>
      <c r="KDD81" s="242"/>
      <c r="KDE81" s="242"/>
      <c r="KDF81" s="242"/>
      <c r="KDG81" s="242"/>
      <c r="KDH81" s="242"/>
      <c r="KDI81" s="242"/>
      <c r="KDJ81" s="242"/>
      <c r="KDK81" s="242"/>
      <c r="KDL81" s="242"/>
      <c r="KDM81" s="242"/>
      <c r="KDN81" s="242"/>
      <c r="KDO81" s="242"/>
      <c r="KDP81" s="242"/>
      <c r="KDQ81" s="242"/>
      <c r="KDR81" s="242"/>
      <c r="KDS81" s="242"/>
      <c r="KDT81" s="242"/>
      <c r="KDU81" s="242"/>
      <c r="KDV81" s="242"/>
      <c r="KDW81" s="242"/>
      <c r="KDX81" s="242"/>
      <c r="KDY81" s="242"/>
      <c r="KDZ81" s="242"/>
      <c r="KEA81" s="242"/>
      <c r="KEB81" s="242"/>
      <c r="KEC81" s="242"/>
      <c r="KED81" s="242"/>
      <c r="KEE81" s="242"/>
      <c r="KEF81" s="242"/>
      <c r="KEG81" s="242"/>
      <c r="KEH81" s="242"/>
      <c r="KEI81" s="242"/>
      <c r="KEJ81" s="242"/>
      <c r="KEK81" s="242"/>
      <c r="KEL81" s="242"/>
      <c r="KEM81" s="242"/>
      <c r="KEN81" s="242"/>
      <c r="KEO81" s="242"/>
      <c r="KEP81" s="242"/>
      <c r="KEQ81" s="242"/>
      <c r="KER81" s="242"/>
      <c r="KES81" s="242"/>
      <c r="KET81" s="242"/>
      <c r="KEU81" s="242"/>
      <c r="KEV81" s="242"/>
      <c r="KEW81" s="242"/>
      <c r="KEX81" s="242"/>
      <c r="KEY81" s="242"/>
      <c r="KEZ81" s="242"/>
      <c r="KFA81" s="242"/>
      <c r="KFB81" s="242"/>
      <c r="KFC81" s="242"/>
      <c r="KFD81" s="242"/>
      <c r="KFE81" s="242"/>
      <c r="KFF81" s="242"/>
      <c r="KFG81" s="242"/>
      <c r="KFH81" s="242"/>
      <c r="KFI81" s="242"/>
      <c r="KFJ81" s="242"/>
      <c r="KFK81" s="242"/>
      <c r="KFL81" s="242"/>
      <c r="KFM81" s="242"/>
      <c r="KFN81" s="242"/>
      <c r="KFO81" s="242"/>
      <c r="KFP81" s="242"/>
      <c r="KFQ81" s="242"/>
      <c r="KFR81" s="242"/>
      <c r="KFS81" s="242"/>
      <c r="KFT81" s="242"/>
      <c r="KFU81" s="242"/>
      <c r="KFV81" s="242"/>
      <c r="KFW81" s="242"/>
      <c r="KFX81" s="242"/>
      <c r="KFY81" s="242"/>
      <c r="KFZ81" s="242"/>
      <c r="KGA81" s="242"/>
      <c r="KGB81" s="242"/>
      <c r="KGC81" s="242"/>
      <c r="KGD81" s="242"/>
      <c r="KGE81" s="242"/>
      <c r="KGF81" s="242"/>
      <c r="KGG81" s="242"/>
      <c r="KGH81" s="242"/>
      <c r="KGI81" s="242"/>
      <c r="KGJ81" s="242"/>
      <c r="KGK81" s="242"/>
      <c r="KGL81" s="242"/>
      <c r="KGM81" s="242"/>
      <c r="KGN81" s="242"/>
      <c r="KGO81" s="242"/>
      <c r="KGP81" s="242"/>
      <c r="KGQ81" s="242"/>
      <c r="KGR81" s="242"/>
      <c r="KGS81" s="242"/>
      <c r="KGT81" s="242"/>
      <c r="KGU81" s="242"/>
      <c r="KGV81" s="242"/>
      <c r="KGW81" s="242"/>
      <c r="KGX81" s="242"/>
      <c r="KGY81" s="242"/>
      <c r="KGZ81" s="242"/>
      <c r="KHA81" s="242"/>
      <c r="KHB81" s="242"/>
      <c r="KHC81" s="242"/>
      <c r="KHD81" s="242"/>
      <c r="KHE81" s="242"/>
      <c r="KHF81" s="242"/>
      <c r="KHG81" s="242"/>
      <c r="KHH81" s="242"/>
      <c r="KHI81" s="242"/>
      <c r="KHJ81" s="242"/>
      <c r="KHK81" s="242"/>
      <c r="KHL81" s="242"/>
      <c r="KHM81" s="242"/>
      <c r="KHN81" s="242"/>
      <c r="KHO81" s="242"/>
      <c r="KHP81" s="242"/>
      <c r="KHQ81" s="242"/>
      <c r="KHR81" s="242"/>
      <c r="KHS81" s="242"/>
      <c r="KHT81" s="242"/>
      <c r="KHU81" s="242"/>
      <c r="KHV81" s="242"/>
      <c r="KHW81" s="242"/>
      <c r="KHX81" s="242"/>
      <c r="KHY81" s="242"/>
      <c r="KHZ81" s="242"/>
      <c r="KIA81" s="242"/>
      <c r="KIB81" s="242"/>
      <c r="KIC81" s="242"/>
      <c r="KID81" s="242"/>
      <c r="KIE81" s="242"/>
      <c r="KIF81" s="242"/>
      <c r="KIG81" s="242"/>
      <c r="KIH81" s="242"/>
      <c r="KII81" s="242"/>
      <c r="KIJ81" s="242"/>
      <c r="KIK81" s="242"/>
      <c r="KIL81" s="242"/>
      <c r="KIM81" s="242"/>
      <c r="KIN81" s="242"/>
      <c r="KIO81" s="242"/>
      <c r="KIP81" s="242"/>
      <c r="KIQ81" s="242"/>
      <c r="KIR81" s="242"/>
      <c r="KIS81" s="242"/>
      <c r="KIT81" s="242"/>
      <c r="KIU81" s="242"/>
      <c r="KIV81" s="242"/>
      <c r="KIW81" s="242"/>
      <c r="KIX81" s="242"/>
      <c r="KIY81" s="242"/>
      <c r="KIZ81" s="242"/>
      <c r="KJA81" s="242"/>
      <c r="KJB81" s="242"/>
      <c r="KJC81" s="242"/>
      <c r="KJD81" s="242"/>
      <c r="KJE81" s="242"/>
      <c r="KJF81" s="242"/>
      <c r="KJG81" s="242"/>
      <c r="KJH81" s="242"/>
      <c r="KJI81" s="242"/>
      <c r="KJJ81" s="242"/>
      <c r="KJK81" s="242"/>
      <c r="KJL81" s="242"/>
      <c r="KJM81" s="242"/>
      <c r="KJN81" s="242"/>
      <c r="KJO81" s="242"/>
      <c r="KJP81" s="242"/>
      <c r="KJQ81" s="242"/>
      <c r="KJR81" s="242"/>
      <c r="KJS81" s="242"/>
      <c r="KJT81" s="242"/>
      <c r="KJU81" s="242"/>
      <c r="KJV81" s="242"/>
      <c r="KJW81" s="242"/>
      <c r="KJX81" s="242"/>
      <c r="KJY81" s="242"/>
      <c r="KJZ81" s="242"/>
      <c r="KKA81" s="242"/>
      <c r="KKB81" s="242"/>
      <c r="KKC81" s="242"/>
      <c r="KKD81" s="242"/>
      <c r="KKE81" s="242"/>
      <c r="KKF81" s="242"/>
      <c r="KKG81" s="242"/>
      <c r="KKH81" s="242"/>
      <c r="KKI81" s="242"/>
      <c r="KKJ81" s="242"/>
      <c r="KKK81" s="242"/>
      <c r="KKL81" s="242"/>
      <c r="KKM81" s="242"/>
      <c r="KKN81" s="242"/>
      <c r="KKO81" s="242"/>
      <c r="KKP81" s="242"/>
      <c r="KKQ81" s="242"/>
      <c r="KKR81" s="242"/>
      <c r="KKS81" s="242"/>
      <c r="KKT81" s="242"/>
      <c r="KKU81" s="242"/>
      <c r="KKV81" s="242"/>
      <c r="KKW81" s="242"/>
      <c r="KKX81" s="242"/>
      <c r="KKY81" s="242"/>
      <c r="KKZ81" s="242"/>
      <c r="KLA81" s="242"/>
      <c r="KLB81" s="242"/>
      <c r="KLC81" s="242"/>
      <c r="KLD81" s="242"/>
      <c r="KLE81" s="242"/>
      <c r="KLF81" s="242"/>
      <c r="KLG81" s="242"/>
      <c r="KLH81" s="242"/>
      <c r="KLI81" s="242"/>
      <c r="KLJ81" s="242"/>
      <c r="KLK81" s="242"/>
      <c r="KLL81" s="242"/>
      <c r="KLM81" s="242"/>
      <c r="KLN81" s="242"/>
      <c r="KLO81" s="242"/>
      <c r="KLP81" s="242"/>
      <c r="KLQ81" s="242"/>
      <c r="KLR81" s="242"/>
      <c r="KLS81" s="242"/>
      <c r="KLT81" s="242"/>
      <c r="KLU81" s="242"/>
      <c r="KLV81" s="242"/>
      <c r="KLW81" s="242"/>
      <c r="KLX81" s="242"/>
      <c r="KLY81" s="242"/>
      <c r="KLZ81" s="242"/>
      <c r="KMA81" s="242"/>
      <c r="KMB81" s="242"/>
      <c r="KMC81" s="242"/>
      <c r="KMD81" s="242"/>
      <c r="KME81" s="242"/>
      <c r="KMF81" s="242"/>
      <c r="KMG81" s="242"/>
      <c r="KMH81" s="242"/>
      <c r="KMI81" s="242"/>
      <c r="KMJ81" s="242"/>
      <c r="KMK81" s="242"/>
      <c r="KML81" s="242"/>
      <c r="KMM81" s="242"/>
      <c r="KMN81" s="242"/>
      <c r="KMO81" s="242"/>
      <c r="KMP81" s="242"/>
      <c r="KMQ81" s="242"/>
      <c r="KMR81" s="242"/>
      <c r="KMS81" s="242"/>
      <c r="KMT81" s="242"/>
      <c r="KMU81" s="242"/>
      <c r="KMV81" s="242"/>
      <c r="KMW81" s="242"/>
      <c r="KMX81" s="242"/>
      <c r="KMY81" s="242"/>
      <c r="KMZ81" s="242"/>
      <c r="KNA81" s="242"/>
      <c r="KNB81" s="242"/>
      <c r="KNC81" s="242"/>
      <c r="KND81" s="242"/>
      <c r="KNE81" s="242"/>
      <c r="KNF81" s="242"/>
      <c r="KNG81" s="242"/>
      <c r="KNH81" s="242"/>
      <c r="KNI81" s="242"/>
      <c r="KNJ81" s="242"/>
      <c r="KNK81" s="242"/>
      <c r="KNL81" s="242"/>
      <c r="KNM81" s="242"/>
      <c r="KNN81" s="242"/>
      <c r="KNO81" s="242"/>
      <c r="KNP81" s="242"/>
      <c r="KNQ81" s="242"/>
      <c r="KNR81" s="242"/>
      <c r="KNS81" s="242"/>
      <c r="KNT81" s="242"/>
      <c r="KNU81" s="242"/>
      <c r="KNV81" s="242"/>
      <c r="KNW81" s="242"/>
      <c r="KNX81" s="242"/>
      <c r="KNY81" s="242"/>
      <c r="KNZ81" s="242"/>
      <c r="KOA81" s="242"/>
      <c r="KOB81" s="242"/>
      <c r="KOC81" s="242"/>
      <c r="KOD81" s="242"/>
      <c r="KOE81" s="242"/>
      <c r="KOF81" s="242"/>
      <c r="KOG81" s="242"/>
      <c r="KOH81" s="242"/>
      <c r="KOI81" s="242"/>
      <c r="KOJ81" s="242"/>
      <c r="KOK81" s="242"/>
      <c r="KOL81" s="242"/>
      <c r="KOM81" s="242"/>
      <c r="KON81" s="242"/>
      <c r="KOO81" s="242"/>
      <c r="KOP81" s="242"/>
      <c r="KOQ81" s="242"/>
      <c r="KOR81" s="242"/>
      <c r="KOS81" s="242"/>
      <c r="KOT81" s="242"/>
      <c r="KOU81" s="242"/>
      <c r="KOV81" s="242"/>
      <c r="KOW81" s="242"/>
      <c r="KOX81" s="242"/>
      <c r="KOY81" s="242"/>
      <c r="KOZ81" s="242"/>
      <c r="KPA81" s="242"/>
      <c r="KPB81" s="242"/>
      <c r="KPC81" s="242"/>
      <c r="KPD81" s="242"/>
      <c r="KPE81" s="242"/>
      <c r="KPF81" s="242"/>
      <c r="KPG81" s="242"/>
      <c r="KPH81" s="242"/>
      <c r="KPI81" s="242"/>
      <c r="KPJ81" s="242"/>
      <c r="KPK81" s="242"/>
      <c r="KPL81" s="242"/>
      <c r="KPM81" s="242"/>
      <c r="KPN81" s="242"/>
      <c r="KPO81" s="242"/>
      <c r="KPP81" s="242"/>
      <c r="KPQ81" s="242"/>
      <c r="KPR81" s="242"/>
      <c r="KPS81" s="242"/>
      <c r="KPT81" s="242"/>
      <c r="KPU81" s="242"/>
      <c r="KPV81" s="242"/>
      <c r="KPW81" s="242"/>
      <c r="KPX81" s="242"/>
      <c r="KPY81" s="242"/>
      <c r="KPZ81" s="242"/>
      <c r="KQA81" s="242"/>
      <c r="KQB81" s="242"/>
      <c r="KQC81" s="242"/>
      <c r="KQD81" s="242"/>
      <c r="KQE81" s="242"/>
      <c r="KQF81" s="242"/>
      <c r="KQG81" s="242"/>
      <c r="KQH81" s="242"/>
      <c r="KQI81" s="242"/>
      <c r="KQJ81" s="242"/>
      <c r="KQK81" s="242"/>
      <c r="KQL81" s="242"/>
      <c r="KQM81" s="242"/>
      <c r="KQN81" s="242"/>
      <c r="KQO81" s="242"/>
      <c r="KQP81" s="242"/>
      <c r="KQQ81" s="242"/>
      <c r="KQR81" s="242"/>
      <c r="KQS81" s="242"/>
      <c r="KQT81" s="242"/>
      <c r="KQU81" s="242"/>
      <c r="KQV81" s="242"/>
      <c r="KQW81" s="242"/>
      <c r="KQX81" s="242"/>
      <c r="KQY81" s="242"/>
      <c r="KQZ81" s="242"/>
      <c r="KRA81" s="242"/>
      <c r="KRB81" s="242"/>
      <c r="KRC81" s="242"/>
      <c r="KRD81" s="242"/>
      <c r="KRE81" s="242"/>
      <c r="KRF81" s="242"/>
      <c r="KRG81" s="242"/>
      <c r="KRH81" s="242"/>
      <c r="KRI81" s="242"/>
      <c r="KRJ81" s="242"/>
      <c r="KRK81" s="242"/>
      <c r="KRL81" s="242"/>
      <c r="KRM81" s="242"/>
      <c r="KRN81" s="242"/>
      <c r="KRO81" s="242"/>
      <c r="KRP81" s="242"/>
      <c r="KRQ81" s="242"/>
      <c r="KRR81" s="242"/>
      <c r="KRS81" s="242"/>
      <c r="KRT81" s="242"/>
      <c r="KRU81" s="242"/>
      <c r="KRV81" s="242"/>
      <c r="KRW81" s="242"/>
      <c r="KRX81" s="242"/>
      <c r="KRY81" s="242"/>
      <c r="KRZ81" s="242"/>
      <c r="KSA81" s="242"/>
      <c r="KSB81" s="242"/>
      <c r="KSC81" s="242"/>
      <c r="KSD81" s="242"/>
      <c r="KSE81" s="242"/>
      <c r="KSF81" s="242"/>
      <c r="KSG81" s="242"/>
      <c r="KSH81" s="242"/>
      <c r="KSI81" s="242"/>
      <c r="KSJ81" s="242"/>
      <c r="KSK81" s="242"/>
      <c r="KSL81" s="242"/>
      <c r="KSM81" s="242"/>
      <c r="KSN81" s="242"/>
      <c r="KSO81" s="242"/>
      <c r="KSP81" s="242"/>
      <c r="KSQ81" s="242"/>
      <c r="KSR81" s="242"/>
      <c r="KSS81" s="242"/>
      <c r="KST81" s="242"/>
      <c r="KSU81" s="242"/>
      <c r="KSV81" s="242"/>
      <c r="KSW81" s="242"/>
      <c r="KSX81" s="242"/>
      <c r="KSY81" s="242"/>
      <c r="KSZ81" s="242"/>
      <c r="KTA81" s="242"/>
      <c r="KTB81" s="242"/>
      <c r="KTC81" s="242"/>
      <c r="KTD81" s="242"/>
      <c r="KTE81" s="242"/>
      <c r="KTF81" s="242"/>
      <c r="KTG81" s="242"/>
      <c r="KTH81" s="242"/>
      <c r="KTI81" s="242"/>
      <c r="KTJ81" s="242"/>
      <c r="KTK81" s="242"/>
      <c r="KTL81" s="242"/>
      <c r="KTM81" s="242"/>
      <c r="KTN81" s="242"/>
      <c r="KTO81" s="242"/>
      <c r="KTP81" s="242"/>
      <c r="KTQ81" s="242"/>
      <c r="KTR81" s="242"/>
      <c r="KTS81" s="242"/>
      <c r="KTT81" s="242"/>
      <c r="KTU81" s="242"/>
      <c r="KTV81" s="242"/>
      <c r="KTW81" s="242"/>
      <c r="KTX81" s="242"/>
      <c r="KTY81" s="242"/>
      <c r="KTZ81" s="242"/>
      <c r="KUA81" s="242"/>
      <c r="KUB81" s="242"/>
      <c r="KUC81" s="242"/>
      <c r="KUD81" s="242"/>
      <c r="KUE81" s="242"/>
      <c r="KUF81" s="242"/>
      <c r="KUG81" s="242"/>
      <c r="KUH81" s="242"/>
      <c r="KUI81" s="242"/>
      <c r="KUJ81" s="242"/>
      <c r="KUK81" s="242"/>
      <c r="KUL81" s="242"/>
      <c r="KUM81" s="242"/>
      <c r="KUN81" s="242"/>
      <c r="KUO81" s="242"/>
      <c r="KUP81" s="242"/>
      <c r="KUQ81" s="242"/>
      <c r="KUR81" s="242"/>
      <c r="KUS81" s="242"/>
      <c r="KUT81" s="242"/>
      <c r="KUU81" s="242"/>
      <c r="KUV81" s="242"/>
      <c r="KUW81" s="242"/>
      <c r="KUX81" s="242"/>
      <c r="KUY81" s="242"/>
      <c r="KUZ81" s="242"/>
      <c r="KVA81" s="242"/>
      <c r="KVB81" s="242"/>
      <c r="KVC81" s="242"/>
      <c r="KVD81" s="242"/>
      <c r="KVE81" s="242"/>
      <c r="KVF81" s="242"/>
      <c r="KVG81" s="242"/>
      <c r="KVH81" s="242"/>
      <c r="KVI81" s="242"/>
      <c r="KVJ81" s="242"/>
      <c r="KVK81" s="242"/>
      <c r="KVL81" s="242"/>
      <c r="KVM81" s="242"/>
      <c r="KVN81" s="242"/>
      <c r="KVO81" s="242"/>
      <c r="KVP81" s="242"/>
      <c r="KVQ81" s="242"/>
      <c r="KVR81" s="242"/>
      <c r="KVS81" s="242"/>
      <c r="KVT81" s="242"/>
      <c r="KVU81" s="242"/>
      <c r="KVV81" s="242"/>
      <c r="KVW81" s="242"/>
      <c r="KVX81" s="242"/>
      <c r="KVY81" s="242"/>
      <c r="KVZ81" s="242"/>
      <c r="KWA81" s="242"/>
      <c r="KWB81" s="242"/>
      <c r="KWC81" s="242"/>
      <c r="KWD81" s="242"/>
      <c r="KWE81" s="242"/>
      <c r="KWF81" s="242"/>
      <c r="KWG81" s="242"/>
      <c r="KWH81" s="242"/>
      <c r="KWI81" s="242"/>
      <c r="KWJ81" s="242"/>
      <c r="KWK81" s="242"/>
      <c r="KWL81" s="242"/>
      <c r="KWM81" s="242"/>
      <c r="KWN81" s="242"/>
      <c r="KWO81" s="242"/>
      <c r="KWP81" s="242"/>
      <c r="KWQ81" s="242"/>
      <c r="KWR81" s="242"/>
      <c r="KWS81" s="242"/>
      <c r="KWT81" s="242"/>
      <c r="KWU81" s="242"/>
      <c r="KWV81" s="242"/>
      <c r="KWW81" s="242"/>
      <c r="KWX81" s="242"/>
      <c r="KWY81" s="242"/>
      <c r="KWZ81" s="242"/>
      <c r="KXA81" s="242"/>
      <c r="KXB81" s="242"/>
      <c r="KXC81" s="242"/>
      <c r="KXD81" s="242"/>
      <c r="KXE81" s="242"/>
      <c r="KXF81" s="242"/>
      <c r="KXG81" s="242"/>
      <c r="KXH81" s="242"/>
      <c r="KXI81" s="242"/>
      <c r="KXJ81" s="242"/>
      <c r="KXK81" s="242"/>
      <c r="KXL81" s="242"/>
      <c r="KXM81" s="242"/>
      <c r="KXN81" s="242"/>
      <c r="KXO81" s="242"/>
      <c r="KXP81" s="242"/>
      <c r="KXQ81" s="242"/>
      <c r="KXR81" s="242"/>
      <c r="KXS81" s="242"/>
      <c r="KXT81" s="242"/>
      <c r="KXU81" s="242"/>
      <c r="KXV81" s="242"/>
      <c r="KXW81" s="242"/>
      <c r="KXX81" s="242"/>
      <c r="KXY81" s="242"/>
      <c r="KXZ81" s="242"/>
      <c r="KYA81" s="242"/>
      <c r="KYB81" s="242"/>
      <c r="KYC81" s="242"/>
      <c r="KYD81" s="242"/>
      <c r="KYE81" s="242"/>
      <c r="KYF81" s="242"/>
      <c r="KYG81" s="242"/>
      <c r="KYH81" s="242"/>
      <c r="KYI81" s="242"/>
      <c r="KYJ81" s="242"/>
      <c r="KYK81" s="242"/>
      <c r="KYL81" s="242"/>
      <c r="KYM81" s="242"/>
      <c r="KYN81" s="242"/>
      <c r="KYO81" s="242"/>
      <c r="KYP81" s="242"/>
      <c r="KYQ81" s="242"/>
      <c r="KYR81" s="242"/>
      <c r="KYS81" s="242"/>
      <c r="KYT81" s="242"/>
      <c r="KYU81" s="242"/>
      <c r="KYV81" s="242"/>
      <c r="KYW81" s="242"/>
      <c r="KYX81" s="242"/>
      <c r="KYY81" s="242"/>
      <c r="KYZ81" s="242"/>
      <c r="KZA81" s="242"/>
      <c r="KZB81" s="242"/>
      <c r="KZC81" s="242"/>
      <c r="KZD81" s="242"/>
      <c r="KZE81" s="242"/>
      <c r="KZF81" s="242"/>
      <c r="KZG81" s="242"/>
      <c r="KZH81" s="242"/>
      <c r="KZI81" s="242"/>
      <c r="KZJ81" s="242"/>
      <c r="KZK81" s="242"/>
      <c r="KZL81" s="242"/>
      <c r="KZM81" s="242"/>
      <c r="KZN81" s="242"/>
      <c r="KZO81" s="242"/>
      <c r="KZP81" s="242"/>
      <c r="KZQ81" s="242"/>
      <c r="KZR81" s="242"/>
      <c r="KZS81" s="242"/>
      <c r="KZT81" s="242"/>
      <c r="KZU81" s="242"/>
      <c r="KZV81" s="242"/>
      <c r="KZW81" s="242"/>
      <c r="KZX81" s="242"/>
      <c r="KZY81" s="242"/>
      <c r="KZZ81" s="242"/>
      <c r="LAA81" s="242"/>
      <c r="LAB81" s="242"/>
      <c r="LAC81" s="242"/>
      <c r="LAD81" s="242"/>
      <c r="LAE81" s="242"/>
      <c r="LAF81" s="242"/>
      <c r="LAG81" s="242"/>
      <c r="LAH81" s="242"/>
      <c r="LAI81" s="242"/>
      <c r="LAJ81" s="242"/>
      <c r="LAK81" s="242"/>
      <c r="LAL81" s="242"/>
      <c r="LAM81" s="242"/>
      <c r="LAN81" s="242"/>
      <c r="LAO81" s="242"/>
      <c r="LAP81" s="242"/>
      <c r="LAQ81" s="242"/>
      <c r="LAR81" s="242"/>
      <c r="LAS81" s="242"/>
      <c r="LAT81" s="242"/>
      <c r="LAU81" s="242"/>
      <c r="LAV81" s="242"/>
      <c r="LAW81" s="242"/>
      <c r="LAX81" s="242"/>
      <c r="LAY81" s="242"/>
      <c r="LAZ81" s="242"/>
      <c r="LBA81" s="242"/>
      <c r="LBB81" s="242"/>
      <c r="LBC81" s="242"/>
      <c r="LBD81" s="242"/>
      <c r="LBE81" s="242"/>
      <c r="LBF81" s="242"/>
      <c r="LBG81" s="242"/>
      <c r="LBH81" s="242"/>
      <c r="LBI81" s="242"/>
      <c r="LBJ81" s="242"/>
      <c r="LBK81" s="242"/>
      <c r="LBL81" s="242"/>
      <c r="LBM81" s="242"/>
      <c r="LBN81" s="242"/>
      <c r="LBO81" s="242"/>
      <c r="LBP81" s="242"/>
      <c r="LBQ81" s="242"/>
      <c r="LBR81" s="242"/>
      <c r="LBS81" s="242"/>
      <c r="LBT81" s="242"/>
      <c r="LBU81" s="242"/>
      <c r="LBV81" s="242"/>
      <c r="LBW81" s="242"/>
      <c r="LBX81" s="242"/>
      <c r="LBY81" s="242"/>
      <c r="LBZ81" s="242"/>
      <c r="LCA81" s="242"/>
      <c r="LCB81" s="242"/>
      <c r="LCC81" s="242"/>
      <c r="LCD81" s="242"/>
      <c r="LCE81" s="242"/>
      <c r="LCF81" s="242"/>
      <c r="LCG81" s="242"/>
      <c r="LCH81" s="242"/>
      <c r="LCI81" s="242"/>
      <c r="LCJ81" s="242"/>
      <c r="LCK81" s="242"/>
      <c r="LCL81" s="242"/>
      <c r="LCM81" s="242"/>
      <c r="LCN81" s="242"/>
      <c r="LCO81" s="242"/>
      <c r="LCP81" s="242"/>
      <c r="LCQ81" s="242"/>
      <c r="LCR81" s="242"/>
      <c r="LCS81" s="242"/>
      <c r="LCT81" s="242"/>
      <c r="LCU81" s="242"/>
      <c r="LCV81" s="242"/>
      <c r="LCW81" s="242"/>
      <c r="LCX81" s="242"/>
      <c r="LCY81" s="242"/>
      <c r="LCZ81" s="242"/>
      <c r="LDA81" s="242"/>
      <c r="LDB81" s="242"/>
      <c r="LDC81" s="242"/>
      <c r="LDD81" s="242"/>
      <c r="LDE81" s="242"/>
      <c r="LDF81" s="242"/>
      <c r="LDG81" s="242"/>
      <c r="LDH81" s="242"/>
      <c r="LDI81" s="242"/>
      <c r="LDJ81" s="242"/>
      <c r="LDK81" s="242"/>
      <c r="LDL81" s="242"/>
      <c r="LDM81" s="242"/>
      <c r="LDN81" s="242"/>
      <c r="LDO81" s="242"/>
      <c r="LDP81" s="242"/>
      <c r="LDQ81" s="242"/>
      <c r="LDR81" s="242"/>
      <c r="LDS81" s="242"/>
      <c r="LDT81" s="242"/>
      <c r="LDU81" s="242"/>
      <c r="LDV81" s="242"/>
      <c r="LDW81" s="242"/>
      <c r="LDX81" s="242"/>
      <c r="LDY81" s="242"/>
      <c r="LDZ81" s="242"/>
      <c r="LEA81" s="242"/>
      <c r="LEB81" s="242"/>
      <c r="LEC81" s="242"/>
      <c r="LED81" s="242"/>
      <c r="LEE81" s="242"/>
      <c r="LEF81" s="242"/>
      <c r="LEG81" s="242"/>
      <c r="LEH81" s="242"/>
      <c r="LEI81" s="242"/>
      <c r="LEJ81" s="242"/>
      <c r="LEK81" s="242"/>
      <c r="LEL81" s="242"/>
      <c r="LEM81" s="242"/>
      <c r="LEN81" s="242"/>
      <c r="LEO81" s="242"/>
      <c r="LEP81" s="242"/>
      <c r="LEQ81" s="242"/>
      <c r="LER81" s="242"/>
      <c r="LES81" s="242"/>
      <c r="LET81" s="242"/>
      <c r="LEU81" s="242"/>
      <c r="LEV81" s="242"/>
      <c r="LEW81" s="242"/>
      <c r="LEX81" s="242"/>
      <c r="LEY81" s="242"/>
      <c r="LEZ81" s="242"/>
      <c r="LFA81" s="242"/>
      <c r="LFB81" s="242"/>
      <c r="LFC81" s="242"/>
      <c r="LFD81" s="242"/>
      <c r="LFE81" s="242"/>
      <c r="LFF81" s="242"/>
      <c r="LFG81" s="242"/>
      <c r="LFH81" s="242"/>
      <c r="LFI81" s="242"/>
      <c r="LFJ81" s="242"/>
      <c r="LFK81" s="242"/>
      <c r="LFL81" s="242"/>
      <c r="LFM81" s="242"/>
      <c r="LFN81" s="242"/>
      <c r="LFO81" s="242"/>
      <c r="LFP81" s="242"/>
      <c r="LFQ81" s="242"/>
      <c r="LFR81" s="242"/>
      <c r="LFS81" s="242"/>
      <c r="LFT81" s="242"/>
      <c r="LFU81" s="242"/>
      <c r="LFV81" s="242"/>
      <c r="LFW81" s="242"/>
      <c r="LFX81" s="242"/>
      <c r="LFY81" s="242"/>
      <c r="LFZ81" s="242"/>
      <c r="LGA81" s="242"/>
      <c r="LGB81" s="242"/>
      <c r="LGC81" s="242"/>
      <c r="LGD81" s="242"/>
      <c r="LGE81" s="242"/>
      <c r="LGF81" s="242"/>
      <c r="LGG81" s="242"/>
      <c r="LGH81" s="242"/>
      <c r="LGI81" s="242"/>
      <c r="LGJ81" s="242"/>
      <c r="LGK81" s="242"/>
      <c r="LGL81" s="242"/>
      <c r="LGM81" s="242"/>
      <c r="LGN81" s="242"/>
      <c r="LGO81" s="242"/>
      <c r="LGP81" s="242"/>
      <c r="LGQ81" s="242"/>
      <c r="LGR81" s="242"/>
      <c r="LGS81" s="242"/>
      <c r="LGT81" s="242"/>
      <c r="LGU81" s="242"/>
      <c r="LGV81" s="242"/>
      <c r="LGW81" s="242"/>
      <c r="LGX81" s="242"/>
      <c r="LGY81" s="242"/>
      <c r="LGZ81" s="242"/>
      <c r="LHA81" s="242"/>
      <c r="LHB81" s="242"/>
      <c r="LHC81" s="242"/>
      <c r="LHD81" s="242"/>
      <c r="LHE81" s="242"/>
      <c r="LHF81" s="242"/>
      <c r="LHG81" s="242"/>
      <c r="LHH81" s="242"/>
      <c r="LHI81" s="242"/>
      <c r="LHJ81" s="242"/>
      <c r="LHK81" s="242"/>
      <c r="LHL81" s="242"/>
      <c r="LHM81" s="242"/>
      <c r="LHN81" s="242"/>
      <c r="LHO81" s="242"/>
      <c r="LHP81" s="242"/>
      <c r="LHQ81" s="242"/>
      <c r="LHR81" s="242"/>
      <c r="LHS81" s="242"/>
      <c r="LHT81" s="242"/>
      <c r="LHU81" s="242"/>
      <c r="LHV81" s="242"/>
      <c r="LHW81" s="242"/>
      <c r="LHX81" s="242"/>
      <c r="LHY81" s="242"/>
      <c r="LHZ81" s="242"/>
      <c r="LIA81" s="242"/>
      <c r="LIB81" s="242"/>
      <c r="LIC81" s="242"/>
      <c r="LID81" s="242"/>
      <c r="LIE81" s="242"/>
      <c r="LIF81" s="242"/>
      <c r="LIG81" s="242"/>
      <c r="LIH81" s="242"/>
      <c r="LII81" s="242"/>
      <c r="LIJ81" s="242"/>
      <c r="LIK81" s="242"/>
      <c r="LIL81" s="242"/>
      <c r="LIM81" s="242"/>
      <c r="LIN81" s="242"/>
      <c r="LIO81" s="242"/>
      <c r="LIP81" s="242"/>
      <c r="LIQ81" s="242"/>
      <c r="LIR81" s="242"/>
      <c r="LIS81" s="242"/>
      <c r="LIT81" s="242"/>
      <c r="LIU81" s="242"/>
      <c r="LIV81" s="242"/>
      <c r="LIW81" s="242"/>
      <c r="LIX81" s="242"/>
      <c r="LIY81" s="242"/>
      <c r="LIZ81" s="242"/>
      <c r="LJA81" s="242"/>
      <c r="LJB81" s="242"/>
      <c r="LJC81" s="242"/>
      <c r="LJD81" s="242"/>
      <c r="LJE81" s="242"/>
      <c r="LJF81" s="242"/>
      <c r="LJG81" s="242"/>
      <c r="LJH81" s="242"/>
      <c r="LJI81" s="242"/>
      <c r="LJJ81" s="242"/>
      <c r="LJK81" s="242"/>
      <c r="LJL81" s="242"/>
      <c r="LJM81" s="242"/>
      <c r="LJN81" s="242"/>
      <c r="LJO81" s="242"/>
      <c r="LJP81" s="242"/>
      <c r="LJQ81" s="242"/>
      <c r="LJR81" s="242"/>
      <c r="LJS81" s="242"/>
      <c r="LJT81" s="242"/>
      <c r="LJU81" s="242"/>
      <c r="LJV81" s="242"/>
      <c r="LJW81" s="242"/>
      <c r="LJX81" s="242"/>
      <c r="LJY81" s="242"/>
      <c r="LJZ81" s="242"/>
      <c r="LKA81" s="242"/>
      <c r="LKB81" s="242"/>
      <c r="LKC81" s="242"/>
      <c r="LKD81" s="242"/>
      <c r="LKE81" s="242"/>
      <c r="LKF81" s="242"/>
      <c r="LKG81" s="242"/>
      <c r="LKH81" s="242"/>
      <c r="LKI81" s="242"/>
      <c r="LKJ81" s="242"/>
      <c r="LKK81" s="242"/>
      <c r="LKL81" s="242"/>
      <c r="LKM81" s="242"/>
      <c r="LKN81" s="242"/>
      <c r="LKO81" s="242"/>
      <c r="LKP81" s="242"/>
      <c r="LKQ81" s="242"/>
      <c r="LKR81" s="242"/>
      <c r="LKS81" s="242"/>
      <c r="LKT81" s="242"/>
      <c r="LKU81" s="242"/>
      <c r="LKV81" s="242"/>
      <c r="LKW81" s="242"/>
      <c r="LKX81" s="242"/>
      <c r="LKY81" s="242"/>
      <c r="LKZ81" s="242"/>
      <c r="LLA81" s="242"/>
      <c r="LLB81" s="242"/>
      <c r="LLC81" s="242"/>
      <c r="LLD81" s="242"/>
      <c r="LLE81" s="242"/>
      <c r="LLF81" s="242"/>
      <c r="LLG81" s="242"/>
      <c r="LLH81" s="242"/>
      <c r="LLI81" s="242"/>
      <c r="LLJ81" s="242"/>
      <c r="LLK81" s="242"/>
      <c r="LLL81" s="242"/>
      <c r="LLM81" s="242"/>
      <c r="LLN81" s="242"/>
      <c r="LLO81" s="242"/>
      <c r="LLP81" s="242"/>
      <c r="LLQ81" s="242"/>
      <c r="LLR81" s="242"/>
      <c r="LLS81" s="242"/>
      <c r="LLT81" s="242"/>
      <c r="LLU81" s="242"/>
      <c r="LLV81" s="242"/>
      <c r="LLW81" s="242"/>
      <c r="LLX81" s="242"/>
      <c r="LLY81" s="242"/>
      <c r="LLZ81" s="242"/>
      <c r="LMA81" s="242"/>
      <c r="LMB81" s="242"/>
      <c r="LMC81" s="242"/>
      <c r="LMD81" s="242"/>
      <c r="LME81" s="242"/>
      <c r="LMF81" s="242"/>
      <c r="LMG81" s="242"/>
      <c r="LMH81" s="242"/>
      <c r="LMI81" s="242"/>
      <c r="LMJ81" s="242"/>
      <c r="LMK81" s="242"/>
      <c r="LML81" s="242"/>
      <c r="LMM81" s="242"/>
      <c r="LMN81" s="242"/>
      <c r="LMO81" s="242"/>
      <c r="LMP81" s="242"/>
      <c r="LMQ81" s="242"/>
      <c r="LMR81" s="242"/>
      <c r="LMS81" s="242"/>
      <c r="LMT81" s="242"/>
      <c r="LMU81" s="242"/>
      <c r="LMV81" s="242"/>
      <c r="LMW81" s="242"/>
      <c r="LMX81" s="242"/>
      <c r="LMY81" s="242"/>
      <c r="LMZ81" s="242"/>
      <c r="LNA81" s="242"/>
      <c r="LNB81" s="242"/>
      <c r="LNC81" s="242"/>
      <c r="LND81" s="242"/>
      <c r="LNE81" s="242"/>
      <c r="LNF81" s="242"/>
      <c r="LNG81" s="242"/>
      <c r="LNH81" s="242"/>
      <c r="LNI81" s="242"/>
      <c r="LNJ81" s="242"/>
      <c r="LNK81" s="242"/>
      <c r="LNL81" s="242"/>
      <c r="LNM81" s="242"/>
      <c r="LNN81" s="242"/>
      <c r="LNO81" s="242"/>
      <c r="LNP81" s="242"/>
      <c r="LNQ81" s="242"/>
      <c r="LNR81" s="242"/>
      <c r="LNS81" s="242"/>
      <c r="LNT81" s="242"/>
      <c r="LNU81" s="242"/>
      <c r="LNV81" s="242"/>
      <c r="LNW81" s="242"/>
      <c r="LNX81" s="242"/>
      <c r="LNY81" s="242"/>
      <c r="LNZ81" s="242"/>
      <c r="LOA81" s="242"/>
      <c r="LOB81" s="242"/>
      <c r="LOC81" s="242"/>
      <c r="LOD81" s="242"/>
      <c r="LOE81" s="242"/>
      <c r="LOF81" s="242"/>
      <c r="LOG81" s="242"/>
      <c r="LOH81" s="242"/>
      <c r="LOI81" s="242"/>
      <c r="LOJ81" s="242"/>
      <c r="LOK81" s="242"/>
      <c r="LOL81" s="242"/>
      <c r="LOM81" s="242"/>
      <c r="LON81" s="242"/>
      <c r="LOO81" s="242"/>
      <c r="LOP81" s="242"/>
      <c r="LOQ81" s="242"/>
      <c r="LOR81" s="242"/>
      <c r="LOS81" s="242"/>
      <c r="LOT81" s="242"/>
      <c r="LOU81" s="242"/>
      <c r="LOV81" s="242"/>
      <c r="LOW81" s="242"/>
      <c r="LOX81" s="242"/>
      <c r="LOY81" s="242"/>
      <c r="LOZ81" s="242"/>
      <c r="LPA81" s="242"/>
      <c r="LPB81" s="242"/>
      <c r="LPC81" s="242"/>
      <c r="LPD81" s="242"/>
      <c r="LPE81" s="242"/>
      <c r="LPF81" s="242"/>
      <c r="LPG81" s="242"/>
      <c r="LPH81" s="242"/>
      <c r="LPI81" s="242"/>
      <c r="LPJ81" s="242"/>
      <c r="LPK81" s="242"/>
      <c r="LPL81" s="242"/>
      <c r="LPM81" s="242"/>
      <c r="LPN81" s="242"/>
      <c r="LPO81" s="242"/>
      <c r="LPP81" s="242"/>
      <c r="LPQ81" s="242"/>
      <c r="LPR81" s="242"/>
      <c r="LPS81" s="242"/>
      <c r="LPT81" s="242"/>
      <c r="LPU81" s="242"/>
      <c r="LPV81" s="242"/>
      <c r="LPW81" s="242"/>
      <c r="LPX81" s="242"/>
      <c r="LPY81" s="242"/>
      <c r="LPZ81" s="242"/>
      <c r="LQA81" s="242"/>
      <c r="LQB81" s="242"/>
      <c r="LQC81" s="242"/>
      <c r="LQD81" s="242"/>
      <c r="LQE81" s="242"/>
      <c r="LQF81" s="242"/>
      <c r="LQG81" s="242"/>
      <c r="LQH81" s="242"/>
      <c r="LQI81" s="242"/>
      <c r="LQJ81" s="242"/>
      <c r="LQK81" s="242"/>
      <c r="LQL81" s="242"/>
      <c r="LQM81" s="242"/>
      <c r="LQN81" s="242"/>
      <c r="LQO81" s="242"/>
      <c r="LQP81" s="242"/>
      <c r="LQQ81" s="242"/>
      <c r="LQR81" s="242"/>
      <c r="LQS81" s="242"/>
      <c r="LQT81" s="242"/>
      <c r="LQU81" s="242"/>
      <c r="LQV81" s="242"/>
      <c r="LQW81" s="242"/>
      <c r="LQX81" s="242"/>
      <c r="LQY81" s="242"/>
      <c r="LQZ81" s="242"/>
      <c r="LRA81" s="242"/>
      <c r="LRB81" s="242"/>
      <c r="LRC81" s="242"/>
      <c r="LRD81" s="242"/>
      <c r="LRE81" s="242"/>
      <c r="LRF81" s="242"/>
      <c r="LRG81" s="242"/>
      <c r="LRH81" s="242"/>
      <c r="LRI81" s="242"/>
      <c r="LRJ81" s="242"/>
      <c r="LRK81" s="242"/>
      <c r="LRL81" s="242"/>
      <c r="LRM81" s="242"/>
      <c r="LRN81" s="242"/>
      <c r="LRO81" s="242"/>
      <c r="LRP81" s="242"/>
      <c r="LRQ81" s="242"/>
      <c r="LRR81" s="242"/>
      <c r="LRS81" s="242"/>
      <c r="LRT81" s="242"/>
      <c r="LRU81" s="242"/>
      <c r="LRV81" s="242"/>
      <c r="LRW81" s="242"/>
      <c r="LRX81" s="242"/>
      <c r="LRY81" s="242"/>
      <c r="LRZ81" s="242"/>
      <c r="LSA81" s="242"/>
      <c r="LSB81" s="242"/>
      <c r="LSC81" s="242"/>
      <c r="LSD81" s="242"/>
      <c r="LSE81" s="242"/>
      <c r="LSF81" s="242"/>
      <c r="LSG81" s="242"/>
      <c r="LSH81" s="242"/>
      <c r="LSI81" s="242"/>
      <c r="LSJ81" s="242"/>
      <c r="LSK81" s="242"/>
      <c r="LSL81" s="242"/>
      <c r="LSM81" s="242"/>
      <c r="LSN81" s="242"/>
      <c r="LSO81" s="242"/>
      <c r="LSP81" s="242"/>
      <c r="LSQ81" s="242"/>
      <c r="LSR81" s="242"/>
      <c r="LSS81" s="242"/>
      <c r="LST81" s="242"/>
      <c r="LSU81" s="242"/>
      <c r="LSV81" s="242"/>
      <c r="LSW81" s="242"/>
      <c r="LSX81" s="242"/>
      <c r="LSY81" s="242"/>
      <c r="LSZ81" s="242"/>
      <c r="LTA81" s="242"/>
      <c r="LTB81" s="242"/>
      <c r="LTC81" s="242"/>
      <c r="LTD81" s="242"/>
      <c r="LTE81" s="242"/>
      <c r="LTF81" s="242"/>
      <c r="LTG81" s="242"/>
      <c r="LTH81" s="242"/>
      <c r="LTI81" s="242"/>
      <c r="LTJ81" s="242"/>
      <c r="LTK81" s="242"/>
      <c r="LTL81" s="242"/>
      <c r="LTM81" s="242"/>
      <c r="LTN81" s="242"/>
      <c r="LTO81" s="242"/>
      <c r="LTP81" s="242"/>
      <c r="LTQ81" s="242"/>
      <c r="LTR81" s="242"/>
      <c r="LTS81" s="242"/>
      <c r="LTT81" s="242"/>
      <c r="LTU81" s="242"/>
      <c r="LTV81" s="242"/>
      <c r="LTW81" s="242"/>
      <c r="LTX81" s="242"/>
      <c r="LTY81" s="242"/>
      <c r="LTZ81" s="242"/>
      <c r="LUA81" s="242"/>
      <c r="LUB81" s="242"/>
      <c r="LUC81" s="242"/>
      <c r="LUD81" s="242"/>
      <c r="LUE81" s="242"/>
      <c r="LUF81" s="242"/>
      <c r="LUG81" s="242"/>
      <c r="LUH81" s="242"/>
      <c r="LUI81" s="242"/>
      <c r="LUJ81" s="242"/>
      <c r="LUK81" s="242"/>
      <c r="LUL81" s="242"/>
      <c r="LUM81" s="242"/>
      <c r="LUN81" s="242"/>
      <c r="LUO81" s="242"/>
      <c r="LUP81" s="242"/>
      <c r="LUQ81" s="242"/>
      <c r="LUR81" s="242"/>
      <c r="LUS81" s="242"/>
      <c r="LUT81" s="242"/>
      <c r="LUU81" s="242"/>
      <c r="LUV81" s="242"/>
      <c r="LUW81" s="242"/>
      <c r="LUX81" s="242"/>
      <c r="LUY81" s="242"/>
      <c r="LUZ81" s="242"/>
      <c r="LVA81" s="242"/>
      <c r="LVB81" s="242"/>
      <c r="LVC81" s="242"/>
      <c r="LVD81" s="242"/>
      <c r="LVE81" s="242"/>
      <c r="LVF81" s="242"/>
      <c r="LVG81" s="242"/>
      <c r="LVH81" s="242"/>
      <c r="LVI81" s="242"/>
      <c r="LVJ81" s="242"/>
      <c r="LVK81" s="242"/>
      <c r="LVL81" s="242"/>
      <c r="LVM81" s="242"/>
      <c r="LVN81" s="242"/>
      <c r="LVO81" s="242"/>
      <c r="LVP81" s="242"/>
      <c r="LVQ81" s="242"/>
      <c r="LVR81" s="242"/>
      <c r="LVS81" s="242"/>
      <c r="LVT81" s="242"/>
      <c r="LVU81" s="242"/>
      <c r="LVV81" s="242"/>
      <c r="LVW81" s="242"/>
      <c r="LVX81" s="242"/>
      <c r="LVY81" s="242"/>
      <c r="LVZ81" s="242"/>
      <c r="LWA81" s="242"/>
      <c r="LWB81" s="242"/>
      <c r="LWC81" s="242"/>
      <c r="LWD81" s="242"/>
      <c r="LWE81" s="242"/>
      <c r="LWF81" s="242"/>
      <c r="LWG81" s="242"/>
      <c r="LWH81" s="242"/>
      <c r="LWI81" s="242"/>
      <c r="LWJ81" s="242"/>
      <c r="LWK81" s="242"/>
      <c r="LWL81" s="242"/>
      <c r="LWM81" s="242"/>
      <c r="LWN81" s="242"/>
      <c r="LWO81" s="242"/>
      <c r="LWP81" s="242"/>
      <c r="LWQ81" s="242"/>
      <c r="LWR81" s="242"/>
      <c r="LWS81" s="242"/>
      <c r="LWT81" s="242"/>
      <c r="LWU81" s="242"/>
      <c r="LWV81" s="242"/>
      <c r="LWW81" s="242"/>
      <c r="LWX81" s="242"/>
      <c r="LWY81" s="242"/>
      <c r="LWZ81" s="242"/>
      <c r="LXA81" s="242"/>
      <c r="LXB81" s="242"/>
      <c r="LXC81" s="242"/>
      <c r="LXD81" s="242"/>
      <c r="LXE81" s="242"/>
      <c r="LXF81" s="242"/>
      <c r="LXG81" s="242"/>
      <c r="LXH81" s="242"/>
      <c r="LXI81" s="242"/>
      <c r="LXJ81" s="242"/>
      <c r="LXK81" s="242"/>
      <c r="LXL81" s="242"/>
      <c r="LXM81" s="242"/>
      <c r="LXN81" s="242"/>
      <c r="LXO81" s="242"/>
      <c r="LXP81" s="242"/>
      <c r="LXQ81" s="242"/>
      <c r="LXR81" s="242"/>
      <c r="LXS81" s="242"/>
      <c r="LXT81" s="242"/>
      <c r="LXU81" s="242"/>
      <c r="LXV81" s="242"/>
      <c r="LXW81" s="242"/>
      <c r="LXX81" s="242"/>
      <c r="LXY81" s="242"/>
      <c r="LXZ81" s="242"/>
      <c r="LYA81" s="242"/>
      <c r="LYB81" s="242"/>
      <c r="LYC81" s="242"/>
      <c r="LYD81" s="242"/>
      <c r="LYE81" s="242"/>
      <c r="LYF81" s="242"/>
      <c r="LYG81" s="242"/>
      <c r="LYH81" s="242"/>
      <c r="LYI81" s="242"/>
      <c r="LYJ81" s="242"/>
      <c r="LYK81" s="242"/>
      <c r="LYL81" s="242"/>
      <c r="LYM81" s="242"/>
      <c r="LYN81" s="242"/>
      <c r="LYO81" s="242"/>
      <c r="LYP81" s="242"/>
      <c r="LYQ81" s="242"/>
      <c r="LYR81" s="242"/>
      <c r="LYS81" s="242"/>
      <c r="LYT81" s="242"/>
      <c r="LYU81" s="242"/>
      <c r="LYV81" s="242"/>
      <c r="LYW81" s="242"/>
      <c r="LYX81" s="242"/>
      <c r="LYY81" s="242"/>
      <c r="LYZ81" s="242"/>
      <c r="LZA81" s="242"/>
      <c r="LZB81" s="242"/>
      <c r="LZC81" s="242"/>
      <c r="LZD81" s="242"/>
      <c r="LZE81" s="242"/>
      <c r="LZF81" s="242"/>
      <c r="LZG81" s="242"/>
      <c r="LZH81" s="242"/>
      <c r="LZI81" s="242"/>
      <c r="LZJ81" s="242"/>
      <c r="LZK81" s="242"/>
      <c r="LZL81" s="242"/>
      <c r="LZM81" s="242"/>
      <c r="LZN81" s="242"/>
      <c r="LZO81" s="242"/>
      <c r="LZP81" s="242"/>
      <c r="LZQ81" s="242"/>
      <c r="LZR81" s="242"/>
      <c r="LZS81" s="242"/>
      <c r="LZT81" s="242"/>
      <c r="LZU81" s="242"/>
      <c r="LZV81" s="242"/>
      <c r="LZW81" s="242"/>
      <c r="LZX81" s="242"/>
      <c r="LZY81" s="242"/>
      <c r="LZZ81" s="242"/>
      <c r="MAA81" s="242"/>
      <c r="MAB81" s="242"/>
      <c r="MAC81" s="242"/>
      <c r="MAD81" s="242"/>
      <c r="MAE81" s="242"/>
      <c r="MAF81" s="242"/>
      <c r="MAG81" s="242"/>
      <c r="MAH81" s="242"/>
      <c r="MAI81" s="242"/>
      <c r="MAJ81" s="242"/>
      <c r="MAK81" s="242"/>
      <c r="MAL81" s="242"/>
      <c r="MAM81" s="242"/>
      <c r="MAN81" s="242"/>
      <c r="MAO81" s="242"/>
      <c r="MAP81" s="242"/>
      <c r="MAQ81" s="242"/>
      <c r="MAR81" s="242"/>
      <c r="MAS81" s="242"/>
      <c r="MAT81" s="242"/>
      <c r="MAU81" s="242"/>
      <c r="MAV81" s="242"/>
      <c r="MAW81" s="242"/>
      <c r="MAX81" s="242"/>
      <c r="MAY81" s="242"/>
      <c r="MAZ81" s="242"/>
      <c r="MBA81" s="242"/>
      <c r="MBB81" s="242"/>
      <c r="MBC81" s="242"/>
      <c r="MBD81" s="242"/>
      <c r="MBE81" s="242"/>
      <c r="MBF81" s="242"/>
      <c r="MBG81" s="242"/>
      <c r="MBH81" s="242"/>
      <c r="MBI81" s="242"/>
      <c r="MBJ81" s="242"/>
      <c r="MBK81" s="242"/>
      <c r="MBL81" s="242"/>
      <c r="MBM81" s="242"/>
      <c r="MBN81" s="242"/>
      <c r="MBO81" s="242"/>
      <c r="MBP81" s="242"/>
      <c r="MBQ81" s="242"/>
      <c r="MBR81" s="242"/>
      <c r="MBS81" s="242"/>
      <c r="MBT81" s="242"/>
      <c r="MBU81" s="242"/>
      <c r="MBV81" s="242"/>
      <c r="MBW81" s="242"/>
      <c r="MBX81" s="242"/>
      <c r="MBY81" s="242"/>
      <c r="MBZ81" s="242"/>
      <c r="MCA81" s="242"/>
      <c r="MCB81" s="242"/>
      <c r="MCC81" s="242"/>
      <c r="MCD81" s="242"/>
      <c r="MCE81" s="242"/>
      <c r="MCF81" s="242"/>
      <c r="MCG81" s="242"/>
      <c r="MCH81" s="242"/>
      <c r="MCI81" s="242"/>
      <c r="MCJ81" s="242"/>
      <c r="MCK81" s="242"/>
      <c r="MCL81" s="242"/>
      <c r="MCM81" s="242"/>
      <c r="MCN81" s="242"/>
      <c r="MCO81" s="242"/>
      <c r="MCP81" s="242"/>
      <c r="MCQ81" s="242"/>
      <c r="MCR81" s="242"/>
      <c r="MCS81" s="242"/>
      <c r="MCT81" s="242"/>
      <c r="MCU81" s="242"/>
      <c r="MCV81" s="242"/>
      <c r="MCW81" s="242"/>
      <c r="MCX81" s="242"/>
      <c r="MCY81" s="242"/>
      <c r="MCZ81" s="242"/>
      <c r="MDA81" s="242"/>
      <c r="MDB81" s="242"/>
      <c r="MDC81" s="242"/>
      <c r="MDD81" s="242"/>
      <c r="MDE81" s="242"/>
      <c r="MDF81" s="242"/>
      <c r="MDG81" s="242"/>
      <c r="MDH81" s="242"/>
      <c r="MDI81" s="242"/>
      <c r="MDJ81" s="242"/>
      <c r="MDK81" s="242"/>
      <c r="MDL81" s="242"/>
      <c r="MDM81" s="242"/>
      <c r="MDN81" s="242"/>
      <c r="MDO81" s="242"/>
      <c r="MDP81" s="242"/>
      <c r="MDQ81" s="242"/>
      <c r="MDR81" s="242"/>
      <c r="MDS81" s="242"/>
      <c r="MDT81" s="242"/>
      <c r="MDU81" s="242"/>
      <c r="MDV81" s="242"/>
      <c r="MDW81" s="242"/>
      <c r="MDX81" s="242"/>
      <c r="MDY81" s="242"/>
      <c r="MDZ81" s="242"/>
      <c r="MEA81" s="242"/>
      <c r="MEB81" s="242"/>
      <c r="MEC81" s="242"/>
      <c r="MED81" s="242"/>
      <c r="MEE81" s="242"/>
      <c r="MEF81" s="242"/>
      <c r="MEG81" s="242"/>
      <c r="MEH81" s="242"/>
      <c r="MEI81" s="242"/>
      <c r="MEJ81" s="242"/>
      <c r="MEK81" s="242"/>
      <c r="MEL81" s="242"/>
      <c r="MEM81" s="242"/>
      <c r="MEN81" s="242"/>
      <c r="MEO81" s="242"/>
      <c r="MEP81" s="242"/>
      <c r="MEQ81" s="242"/>
      <c r="MER81" s="242"/>
      <c r="MES81" s="242"/>
      <c r="MET81" s="242"/>
      <c r="MEU81" s="242"/>
      <c r="MEV81" s="242"/>
      <c r="MEW81" s="242"/>
      <c r="MEX81" s="242"/>
      <c r="MEY81" s="242"/>
      <c r="MEZ81" s="242"/>
      <c r="MFA81" s="242"/>
      <c r="MFB81" s="242"/>
      <c r="MFC81" s="242"/>
      <c r="MFD81" s="242"/>
      <c r="MFE81" s="242"/>
      <c r="MFF81" s="242"/>
      <c r="MFG81" s="242"/>
      <c r="MFH81" s="242"/>
      <c r="MFI81" s="242"/>
      <c r="MFJ81" s="242"/>
      <c r="MFK81" s="242"/>
      <c r="MFL81" s="242"/>
      <c r="MFM81" s="242"/>
      <c r="MFN81" s="242"/>
      <c r="MFO81" s="242"/>
      <c r="MFP81" s="242"/>
      <c r="MFQ81" s="242"/>
      <c r="MFR81" s="242"/>
      <c r="MFS81" s="242"/>
      <c r="MFT81" s="242"/>
      <c r="MFU81" s="242"/>
      <c r="MFV81" s="242"/>
      <c r="MFW81" s="242"/>
      <c r="MFX81" s="242"/>
      <c r="MFY81" s="242"/>
      <c r="MFZ81" s="242"/>
      <c r="MGA81" s="242"/>
      <c r="MGB81" s="242"/>
      <c r="MGC81" s="242"/>
      <c r="MGD81" s="242"/>
      <c r="MGE81" s="242"/>
      <c r="MGF81" s="242"/>
      <c r="MGG81" s="242"/>
      <c r="MGH81" s="242"/>
      <c r="MGI81" s="242"/>
      <c r="MGJ81" s="242"/>
      <c r="MGK81" s="242"/>
      <c r="MGL81" s="242"/>
      <c r="MGM81" s="242"/>
      <c r="MGN81" s="242"/>
      <c r="MGO81" s="242"/>
      <c r="MGP81" s="242"/>
      <c r="MGQ81" s="242"/>
      <c r="MGR81" s="242"/>
      <c r="MGS81" s="242"/>
      <c r="MGT81" s="242"/>
      <c r="MGU81" s="242"/>
      <c r="MGV81" s="242"/>
      <c r="MGW81" s="242"/>
      <c r="MGX81" s="242"/>
      <c r="MGY81" s="242"/>
      <c r="MGZ81" s="242"/>
      <c r="MHA81" s="242"/>
      <c r="MHB81" s="242"/>
      <c r="MHC81" s="242"/>
      <c r="MHD81" s="242"/>
      <c r="MHE81" s="242"/>
      <c r="MHF81" s="242"/>
      <c r="MHG81" s="242"/>
      <c r="MHH81" s="242"/>
      <c r="MHI81" s="242"/>
      <c r="MHJ81" s="242"/>
      <c r="MHK81" s="242"/>
      <c r="MHL81" s="242"/>
      <c r="MHM81" s="242"/>
      <c r="MHN81" s="242"/>
      <c r="MHO81" s="242"/>
      <c r="MHP81" s="242"/>
      <c r="MHQ81" s="242"/>
      <c r="MHR81" s="242"/>
      <c r="MHS81" s="242"/>
      <c r="MHT81" s="242"/>
      <c r="MHU81" s="242"/>
      <c r="MHV81" s="242"/>
      <c r="MHW81" s="242"/>
      <c r="MHX81" s="242"/>
      <c r="MHY81" s="242"/>
      <c r="MHZ81" s="242"/>
      <c r="MIA81" s="242"/>
      <c r="MIB81" s="242"/>
      <c r="MIC81" s="242"/>
      <c r="MID81" s="242"/>
      <c r="MIE81" s="242"/>
      <c r="MIF81" s="242"/>
      <c r="MIG81" s="242"/>
      <c r="MIH81" s="242"/>
      <c r="MII81" s="242"/>
      <c r="MIJ81" s="242"/>
      <c r="MIK81" s="242"/>
      <c r="MIL81" s="242"/>
      <c r="MIM81" s="242"/>
      <c r="MIN81" s="242"/>
      <c r="MIO81" s="242"/>
      <c r="MIP81" s="242"/>
      <c r="MIQ81" s="242"/>
      <c r="MIR81" s="242"/>
      <c r="MIS81" s="242"/>
      <c r="MIT81" s="242"/>
      <c r="MIU81" s="242"/>
      <c r="MIV81" s="242"/>
      <c r="MIW81" s="242"/>
      <c r="MIX81" s="242"/>
      <c r="MIY81" s="242"/>
      <c r="MIZ81" s="242"/>
      <c r="MJA81" s="242"/>
      <c r="MJB81" s="242"/>
      <c r="MJC81" s="242"/>
      <c r="MJD81" s="242"/>
      <c r="MJE81" s="242"/>
      <c r="MJF81" s="242"/>
      <c r="MJG81" s="242"/>
      <c r="MJH81" s="242"/>
      <c r="MJI81" s="242"/>
      <c r="MJJ81" s="242"/>
      <c r="MJK81" s="242"/>
      <c r="MJL81" s="242"/>
      <c r="MJM81" s="242"/>
      <c r="MJN81" s="242"/>
      <c r="MJO81" s="242"/>
      <c r="MJP81" s="242"/>
      <c r="MJQ81" s="242"/>
      <c r="MJR81" s="242"/>
      <c r="MJS81" s="242"/>
      <c r="MJT81" s="242"/>
      <c r="MJU81" s="242"/>
      <c r="MJV81" s="242"/>
      <c r="MJW81" s="242"/>
      <c r="MJX81" s="242"/>
      <c r="MJY81" s="242"/>
      <c r="MJZ81" s="242"/>
      <c r="MKA81" s="242"/>
      <c r="MKB81" s="242"/>
      <c r="MKC81" s="242"/>
      <c r="MKD81" s="242"/>
      <c r="MKE81" s="242"/>
      <c r="MKF81" s="242"/>
      <c r="MKG81" s="242"/>
      <c r="MKH81" s="242"/>
      <c r="MKI81" s="242"/>
      <c r="MKJ81" s="242"/>
      <c r="MKK81" s="242"/>
      <c r="MKL81" s="242"/>
      <c r="MKM81" s="242"/>
      <c r="MKN81" s="242"/>
      <c r="MKO81" s="242"/>
      <c r="MKP81" s="242"/>
      <c r="MKQ81" s="242"/>
      <c r="MKR81" s="242"/>
      <c r="MKS81" s="242"/>
      <c r="MKT81" s="242"/>
      <c r="MKU81" s="242"/>
      <c r="MKV81" s="242"/>
      <c r="MKW81" s="242"/>
      <c r="MKX81" s="242"/>
      <c r="MKY81" s="242"/>
      <c r="MKZ81" s="242"/>
      <c r="MLA81" s="242"/>
      <c r="MLB81" s="242"/>
      <c r="MLC81" s="242"/>
      <c r="MLD81" s="242"/>
      <c r="MLE81" s="242"/>
      <c r="MLF81" s="242"/>
      <c r="MLG81" s="242"/>
      <c r="MLH81" s="242"/>
      <c r="MLI81" s="242"/>
      <c r="MLJ81" s="242"/>
      <c r="MLK81" s="242"/>
      <c r="MLL81" s="242"/>
      <c r="MLM81" s="242"/>
      <c r="MLN81" s="242"/>
      <c r="MLO81" s="242"/>
      <c r="MLP81" s="242"/>
      <c r="MLQ81" s="242"/>
      <c r="MLR81" s="242"/>
      <c r="MLS81" s="242"/>
      <c r="MLT81" s="242"/>
      <c r="MLU81" s="242"/>
      <c r="MLV81" s="242"/>
      <c r="MLW81" s="242"/>
      <c r="MLX81" s="242"/>
      <c r="MLY81" s="242"/>
      <c r="MLZ81" s="242"/>
      <c r="MMA81" s="242"/>
      <c r="MMB81" s="242"/>
      <c r="MMC81" s="242"/>
      <c r="MMD81" s="242"/>
      <c r="MME81" s="242"/>
      <c r="MMF81" s="242"/>
      <c r="MMG81" s="242"/>
      <c r="MMH81" s="242"/>
      <c r="MMI81" s="242"/>
      <c r="MMJ81" s="242"/>
      <c r="MMK81" s="242"/>
      <c r="MML81" s="242"/>
      <c r="MMM81" s="242"/>
      <c r="MMN81" s="242"/>
      <c r="MMO81" s="242"/>
      <c r="MMP81" s="242"/>
      <c r="MMQ81" s="242"/>
      <c r="MMR81" s="242"/>
      <c r="MMS81" s="242"/>
      <c r="MMT81" s="242"/>
      <c r="MMU81" s="242"/>
      <c r="MMV81" s="242"/>
      <c r="MMW81" s="242"/>
      <c r="MMX81" s="242"/>
      <c r="MMY81" s="242"/>
      <c r="MMZ81" s="242"/>
      <c r="MNA81" s="242"/>
      <c r="MNB81" s="242"/>
      <c r="MNC81" s="242"/>
      <c r="MND81" s="242"/>
      <c r="MNE81" s="242"/>
      <c r="MNF81" s="242"/>
      <c r="MNG81" s="242"/>
      <c r="MNH81" s="242"/>
      <c r="MNI81" s="242"/>
      <c r="MNJ81" s="242"/>
      <c r="MNK81" s="242"/>
      <c r="MNL81" s="242"/>
      <c r="MNM81" s="242"/>
      <c r="MNN81" s="242"/>
      <c r="MNO81" s="242"/>
      <c r="MNP81" s="242"/>
      <c r="MNQ81" s="242"/>
      <c r="MNR81" s="242"/>
      <c r="MNS81" s="242"/>
      <c r="MNT81" s="242"/>
      <c r="MNU81" s="242"/>
      <c r="MNV81" s="242"/>
      <c r="MNW81" s="242"/>
      <c r="MNX81" s="242"/>
      <c r="MNY81" s="242"/>
      <c r="MNZ81" s="242"/>
      <c r="MOA81" s="242"/>
      <c r="MOB81" s="242"/>
      <c r="MOC81" s="242"/>
      <c r="MOD81" s="242"/>
      <c r="MOE81" s="242"/>
      <c r="MOF81" s="242"/>
      <c r="MOG81" s="242"/>
      <c r="MOH81" s="242"/>
      <c r="MOI81" s="242"/>
      <c r="MOJ81" s="242"/>
      <c r="MOK81" s="242"/>
      <c r="MOL81" s="242"/>
      <c r="MOM81" s="242"/>
      <c r="MON81" s="242"/>
      <c r="MOO81" s="242"/>
      <c r="MOP81" s="242"/>
      <c r="MOQ81" s="242"/>
      <c r="MOR81" s="242"/>
      <c r="MOS81" s="242"/>
      <c r="MOT81" s="242"/>
      <c r="MOU81" s="242"/>
      <c r="MOV81" s="242"/>
      <c r="MOW81" s="242"/>
      <c r="MOX81" s="242"/>
      <c r="MOY81" s="242"/>
      <c r="MOZ81" s="242"/>
      <c r="MPA81" s="242"/>
      <c r="MPB81" s="242"/>
      <c r="MPC81" s="242"/>
      <c r="MPD81" s="242"/>
      <c r="MPE81" s="242"/>
      <c r="MPF81" s="242"/>
      <c r="MPG81" s="242"/>
      <c r="MPH81" s="242"/>
      <c r="MPI81" s="242"/>
      <c r="MPJ81" s="242"/>
      <c r="MPK81" s="242"/>
      <c r="MPL81" s="242"/>
      <c r="MPM81" s="242"/>
      <c r="MPN81" s="242"/>
      <c r="MPO81" s="242"/>
      <c r="MPP81" s="242"/>
      <c r="MPQ81" s="242"/>
      <c r="MPR81" s="242"/>
      <c r="MPS81" s="242"/>
      <c r="MPT81" s="242"/>
      <c r="MPU81" s="242"/>
      <c r="MPV81" s="242"/>
      <c r="MPW81" s="242"/>
      <c r="MPX81" s="242"/>
      <c r="MPY81" s="242"/>
      <c r="MPZ81" s="242"/>
      <c r="MQA81" s="242"/>
      <c r="MQB81" s="242"/>
      <c r="MQC81" s="242"/>
      <c r="MQD81" s="242"/>
      <c r="MQE81" s="242"/>
      <c r="MQF81" s="242"/>
      <c r="MQG81" s="242"/>
      <c r="MQH81" s="242"/>
      <c r="MQI81" s="242"/>
      <c r="MQJ81" s="242"/>
      <c r="MQK81" s="242"/>
      <c r="MQL81" s="242"/>
      <c r="MQM81" s="242"/>
      <c r="MQN81" s="242"/>
      <c r="MQO81" s="242"/>
      <c r="MQP81" s="242"/>
      <c r="MQQ81" s="242"/>
      <c r="MQR81" s="242"/>
      <c r="MQS81" s="242"/>
      <c r="MQT81" s="242"/>
      <c r="MQU81" s="242"/>
      <c r="MQV81" s="242"/>
      <c r="MQW81" s="242"/>
      <c r="MQX81" s="242"/>
      <c r="MQY81" s="242"/>
      <c r="MQZ81" s="242"/>
      <c r="MRA81" s="242"/>
      <c r="MRB81" s="242"/>
      <c r="MRC81" s="242"/>
      <c r="MRD81" s="242"/>
      <c r="MRE81" s="242"/>
      <c r="MRF81" s="242"/>
      <c r="MRG81" s="242"/>
      <c r="MRH81" s="242"/>
      <c r="MRI81" s="242"/>
      <c r="MRJ81" s="242"/>
      <c r="MRK81" s="242"/>
      <c r="MRL81" s="242"/>
      <c r="MRM81" s="242"/>
      <c r="MRN81" s="242"/>
      <c r="MRO81" s="242"/>
      <c r="MRP81" s="242"/>
      <c r="MRQ81" s="242"/>
      <c r="MRR81" s="242"/>
      <c r="MRS81" s="242"/>
      <c r="MRT81" s="242"/>
      <c r="MRU81" s="242"/>
      <c r="MRV81" s="242"/>
      <c r="MRW81" s="242"/>
      <c r="MRX81" s="242"/>
      <c r="MRY81" s="242"/>
      <c r="MRZ81" s="242"/>
      <c r="MSA81" s="242"/>
      <c r="MSB81" s="242"/>
      <c r="MSC81" s="242"/>
      <c r="MSD81" s="242"/>
      <c r="MSE81" s="242"/>
      <c r="MSF81" s="242"/>
      <c r="MSG81" s="242"/>
      <c r="MSH81" s="242"/>
      <c r="MSI81" s="242"/>
      <c r="MSJ81" s="242"/>
      <c r="MSK81" s="242"/>
      <c r="MSL81" s="242"/>
      <c r="MSM81" s="242"/>
      <c r="MSN81" s="242"/>
      <c r="MSO81" s="242"/>
      <c r="MSP81" s="242"/>
      <c r="MSQ81" s="242"/>
      <c r="MSR81" s="242"/>
      <c r="MSS81" s="242"/>
      <c r="MST81" s="242"/>
      <c r="MSU81" s="242"/>
      <c r="MSV81" s="242"/>
      <c r="MSW81" s="242"/>
      <c r="MSX81" s="242"/>
      <c r="MSY81" s="242"/>
      <c r="MSZ81" s="242"/>
      <c r="MTA81" s="242"/>
      <c r="MTB81" s="242"/>
      <c r="MTC81" s="242"/>
      <c r="MTD81" s="242"/>
      <c r="MTE81" s="242"/>
      <c r="MTF81" s="242"/>
      <c r="MTG81" s="242"/>
      <c r="MTH81" s="242"/>
      <c r="MTI81" s="242"/>
      <c r="MTJ81" s="242"/>
      <c r="MTK81" s="242"/>
      <c r="MTL81" s="242"/>
      <c r="MTM81" s="242"/>
      <c r="MTN81" s="242"/>
      <c r="MTO81" s="242"/>
      <c r="MTP81" s="242"/>
      <c r="MTQ81" s="242"/>
      <c r="MTR81" s="242"/>
      <c r="MTS81" s="242"/>
      <c r="MTT81" s="242"/>
      <c r="MTU81" s="242"/>
      <c r="MTV81" s="242"/>
      <c r="MTW81" s="242"/>
      <c r="MTX81" s="242"/>
      <c r="MTY81" s="242"/>
      <c r="MTZ81" s="242"/>
      <c r="MUA81" s="242"/>
      <c r="MUB81" s="242"/>
      <c r="MUC81" s="242"/>
      <c r="MUD81" s="242"/>
      <c r="MUE81" s="242"/>
      <c r="MUF81" s="242"/>
      <c r="MUG81" s="242"/>
      <c r="MUH81" s="242"/>
      <c r="MUI81" s="242"/>
      <c r="MUJ81" s="242"/>
      <c r="MUK81" s="242"/>
      <c r="MUL81" s="242"/>
      <c r="MUM81" s="242"/>
      <c r="MUN81" s="242"/>
      <c r="MUO81" s="242"/>
      <c r="MUP81" s="242"/>
      <c r="MUQ81" s="242"/>
      <c r="MUR81" s="242"/>
      <c r="MUS81" s="242"/>
      <c r="MUT81" s="242"/>
      <c r="MUU81" s="242"/>
      <c r="MUV81" s="242"/>
      <c r="MUW81" s="242"/>
      <c r="MUX81" s="242"/>
      <c r="MUY81" s="242"/>
      <c r="MUZ81" s="242"/>
      <c r="MVA81" s="242"/>
      <c r="MVB81" s="242"/>
      <c r="MVC81" s="242"/>
      <c r="MVD81" s="242"/>
      <c r="MVE81" s="242"/>
      <c r="MVF81" s="242"/>
      <c r="MVG81" s="242"/>
      <c r="MVH81" s="242"/>
      <c r="MVI81" s="242"/>
      <c r="MVJ81" s="242"/>
      <c r="MVK81" s="242"/>
      <c r="MVL81" s="242"/>
      <c r="MVM81" s="242"/>
      <c r="MVN81" s="242"/>
      <c r="MVO81" s="242"/>
      <c r="MVP81" s="242"/>
      <c r="MVQ81" s="242"/>
      <c r="MVR81" s="242"/>
      <c r="MVS81" s="242"/>
      <c r="MVT81" s="242"/>
      <c r="MVU81" s="242"/>
      <c r="MVV81" s="242"/>
      <c r="MVW81" s="242"/>
      <c r="MVX81" s="242"/>
      <c r="MVY81" s="242"/>
      <c r="MVZ81" s="242"/>
      <c r="MWA81" s="242"/>
      <c r="MWB81" s="242"/>
      <c r="MWC81" s="242"/>
      <c r="MWD81" s="242"/>
      <c r="MWE81" s="242"/>
      <c r="MWF81" s="242"/>
      <c r="MWG81" s="242"/>
      <c r="MWH81" s="242"/>
      <c r="MWI81" s="242"/>
      <c r="MWJ81" s="242"/>
      <c r="MWK81" s="242"/>
      <c r="MWL81" s="242"/>
      <c r="MWM81" s="242"/>
      <c r="MWN81" s="242"/>
      <c r="MWO81" s="242"/>
      <c r="MWP81" s="242"/>
      <c r="MWQ81" s="242"/>
      <c r="MWR81" s="242"/>
      <c r="MWS81" s="242"/>
      <c r="MWT81" s="242"/>
      <c r="MWU81" s="242"/>
      <c r="MWV81" s="242"/>
      <c r="MWW81" s="242"/>
      <c r="MWX81" s="242"/>
      <c r="MWY81" s="242"/>
      <c r="MWZ81" s="242"/>
      <c r="MXA81" s="242"/>
      <c r="MXB81" s="242"/>
      <c r="MXC81" s="242"/>
      <c r="MXD81" s="242"/>
      <c r="MXE81" s="242"/>
      <c r="MXF81" s="242"/>
      <c r="MXG81" s="242"/>
      <c r="MXH81" s="242"/>
      <c r="MXI81" s="242"/>
      <c r="MXJ81" s="242"/>
      <c r="MXK81" s="242"/>
      <c r="MXL81" s="242"/>
      <c r="MXM81" s="242"/>
      <c r="MXN81" s="242"/>
      <c r="MXO81" s="242"/>
      <c r="MXP81" s="242"/>
      <c r="MXQ81" s="242"/>
      <c r="MXR81" s="242"/>
      <c r="MXS81" s="242"/>
      <c r="MXT81" s="242"/>
      <c r="MXU81" s="242"/>
      <c r="MXV81" s="242"/>
      <c r="MXW81" s="242"/>
      <c r="MXX81" s="242"/>
      <c r="MXY81" s="242"/>
      <c r="MXZ81" s="242"/>
      <c r="MYA81" s="242"/>
      <c r="MYB81" s="242"/>
      <c r="MYC81" s="242"/>
      <c r="MYD81" s="242"/>
      <c r="MYE81" s="242"/>
      <c r="MYF81" s="242"/>
      <c r="MYG81" s="242"/>
      <c r="MYH81" s="242"/>
      <c r="MYI81" s="242"/>
      <c r="MYJ81" s="242"/>
      <c r="MYK81" s="242"/>
      <c r="MYL81" s="242"/>
      <c r="MYM81" s="242"/>
      <c r="MYN81" s="242"/>
      <c r="MYO81" s="242"/>
      <c r="MYP81" s="242"/>
      <c r="MYQ81" s="242"/>
      <c r="MYR81" s="242"/>
      <c r="MYS81" s="242"/>
      <c r="MYT81" s="242"/>
      <c r="MYU81" s="242"/>
      <c r="MYV81" s="242"/>
      <c r="MYW81" s="242"/>
      <c r="MYX81" s="242"/>
      <c r="MYY81" s="242"/>
      <c r="MYZ81" s="242"/>
      <c r="MZA81" s="242"/>
      <c r="MZB81" s="242"/>
      <c r="MZC81" s="242"/>
      <c r="MZD81" s="242"/>
      <c r="MZE81" s="242"/>
      <c r="MZF81" s="242"/>
      <c r="MZG81" s="242"/>
      <c r="MZH81" s="242"/>
      <c r="MZI81" s="242"/>
      <c r="MZJ81" s="242"/>
      <c r="MZK81" s="242"/>
      <c r="MZL81" s="242"/>
      <c r="MZM81" s="242"/>
      <c r="MZN81" s="242"/>
      <c r="MZO81" s="242"/>
      <c r="MZP81" s="242"/>
      <c r="MZQ81" s="242"/>
      <c r="MZR81" s="242"/>
      <c r="MZS81" s="242"/>
      <c r="MZT81" s="242"/>
      <c r="MZU81" s="242"/>
      <c r="MZV81" s="242"/>
      <c r="MZW81" s="242"/>
      <c r="MZX81" s="242"/>
      <c r="MZY81" s="242"/>
      <c r="MZZ81" s="242"/>
      <c r="NAA81" s="242"/>
      <c r="NAB81" s="242"/>
      <c r="NAC81" s="242"/>
      <c r="NAD81" s="242"/>
      <c r="NAE81" s="242"/>
      <c r="NAF81" s="242"/>
      <c r="NAG81" s="242"/>
      <c r="NAH81" s="242"/>
      <c r="NAI81" s="242"/>
      <c r="NAJ81" s="242"/>
      <c r="NAK81" s="242"/>
      <c r="NAL81" s="242"/>
      <c r="NAM81" s="242"/>
      <c r="NAN81" s="242"/>
      <c r="NAO81" s="242"/>
      <c r="NAP81" s="242"/>
      <c r="NAQ81" s="242"/>
      <c r="NAR81" s="242"/>
      <c r="NAS81" s="242"/>
      <c r="NAT81" s="242"/>
      <c r="NAU81" s="242"/>
      <c r="NAV81" s="242"/>
      <c r="NAW81" s="242"/>
      <c r="NAX81" s="242"/>
      <c r="NAY81" s="242"/>
      <c r="NAZ81" s="242"/>
      <c r="NBA81" s="242"/>
      <c r="NBB81" s="242"/>
      <c r="NBC81" s="242"/>
      <c r="NBD81" s="242"/>
      <c r="NBE81" s="242"/>
      <c r="NBF81" s="242"/>
      <c r="NBG81" s="242"/>
      <c r="NBH81" s="242"/>
      <c r="NBI81" s="242"/>
      <c r="NBJ81" s="242"/>
      <c r="NBK81" s="242"/>
      <c r="NBL81" s="242"/>
      <c r="NBM81" s="242"/>
      <c r="NBN81" s="242"/>
      <c r="NBO81" s="242"/>
      <c r="NBP81" s="242"/>
      <c r="NBQ81" s="242"/>
      <c r="NBR81" s="242"/>
      <c r="NBS81" s="242"/>
      <c r="NBT81" s="242"/>
      <c r="NBU81" s="242"/>
      <c r="NBV81" s="242"/>
      <c r="NBW81" s="242"/>
      <c r="NBX81" s="242"/>
      <c r="NBY81" s="242"/>
      <c r="NBZ81" s="242"/>
      <c r="NCA81" s="242"/>
      <c r="NCB81" s="242"/>
      <c r="NCC81" s="242"/>
      <c r="NCD81" s="242"/>
      <c r="NCE81" s="242"/>
      <c r="NCF81" s="242"/>
      <c r="NCG81" s="242"/>
      <c r="NCH81" s="242"/>
      <c r="NCI81" s="242"/>
      <c r="NCJ81" s="242"/>
      <c r="NCK81" s="242"/>
      <c r="NCL81" s="242"/>
      <c r="NCM81" s="242"/>
      <c r="NCN81" s="242"/>
      <c r="NCO81" s="242"/>
      <c r="NCP81" s="242"/>
      <c r="NCQ81" s="242"/>
      <c r="NCR81" s="242"/>
      <c r="NCS81" s="242"/>
      <c r="NCT81" s="242"/>
      <c r="NCU81" s="242"/>
      <c r="NCV81" s="242"/>
      <c r="NCW81" s="242"/>
      <c r="NCX81" s="242"/>
      <c r="NCY81" s="242"/>
      <c r="NCZ81" s="242"/>
      <c r="NDA81" s="242"/>
      <c r="NDB81" s="242"/>
      <c r="NDC81" s="242"/>
      <c r="NDD81" s="242"/>
      <c r="NDE81" s="242"/>
      <c r="NDF81" s="242"/>
      <c r="NDG81" s="242"/>
      <c r="NDH81" s="242"/>
      <c r="NDI81" s="242"/>
      <c r="NDJ81" s="242"/>
      <c r="NDK81" s="242"/>
      <c r="NDL81" s="242"/>
      <c r="NDM81" s="242"/>
      <c r="NDN81" s="242"/>
      <c r="NDO81" s="242"/>
      <c r="NDP81" s="242"/>
      <c r="NDQ81" s="242"/>
      <c r="NDR81" s="242"/>
      <c r="NDS81" s="242"/>
      <c r="NDT81" s="242"/>
      <c r="NDU81" s="242"/>
      <c r="NDV81" s="242"/>
      <c r="NDW81" s="242"/>
      <c r="NDX81" s="242"/>
      <c r="NDY81" s="242"/>
      <c r="NDZ81" s="242"/>
      <c r="NEA81" s="242"/>
      <c r="NEB81" s="242"/>
      <c r="NEC81" s="242"/>
      <c r="NED81" s="242"/>
      <c r="NEE81" s="242"/>
      <c r="NEF81" s="242"/>
      <c r="NEG81" s="242"/>
      <c r="NEH81" s="242"/>
      <c r="NEI81" s="242"/>
      <c r="NEJ81" s="242"/>
      <c r="NEK81" s="242"/>
      <c r="NEL81" s="242"/>
      <c r="NEM81" s="242"/>
      <c r="NEN81" s="242"/>
      <c r="NEO81" s="242"/>
      <c r="NEP81" s="242"/>
      <c r="NEQ81" s="242"/>
      <c r="NER81" s="242"/>
      <c r="NES81" s="242"/>
      <c r="NET81" s="242"/>
      <c r="NEU81" s="242"/>
      <c r="NEV81" s="242"/>
      <c r="NEW81" s="242"/>
      <c r="NEX81" s="242"/>
      <c r="NEY81" s="242"/>
      <c r="NEZ81" s="242"/>
      <c r="NFA81" s="242"/>
      <c r="NFB81" s="242"/>
      <c r="NFC81" s="242"/>
      <c r="NFD81" s="242"/>
      <c r="NFE81" s="242"/>
      <c r="NFF81" s="242"/>
      <c r="NFG81" s="242"/>
      <c r="NFH81" s="242"/>
      <c r="NFI81" s="242"/>
      <c r="NFJ81" s="242"/>
      <c r="NFK81" s="242"/>
      <c r="NFL81" s="242"/>
      <c r="NFM81" s="242"/>
      <c r="NFN81" s="242"/>
      <c r="NFO81" s="242"/>
      <c r="NFP81" s="242"/>
      <c r="NFQ81" s="242"/>
      <c r="NFR81" s="242"/>
      <c r="NFS81" s="242"/>
      <c r="NFT81" s="242"/>
      <c r="NFU81" s="242"/>
      <c r="NFV81" s="242"/>
      <c r="NFW81" s="242"/>
      <c r="NFX81" s="242"/>
      <c r="NFY81" s="242"/>
      <c r="NFZ81" s="242"/>
      <c r="NGA81" s="242"/>
      <c r="NGB81" s="242"/>
      <c r="NGC81" s="242"/>
      <c r="NGD81" s="242"/>
      <c r="NGE81" s="242"/>
      <c r="NGF81" s="242"/>
      <c r="NGG81" s="242"/>
      <c r="NGH81" s="242"/>
      <c r="NGI81" s="242"/>
      <c r="NGJ81" s="242"/>
      <c r="NGK81" s="242"/>
      <c r="NGL81" s="242"/>
      <c r="NGM81" s="242"/>
      <c r="NGN81" s="242"/>
      <c r="NGO81" s="242"/>
      <c r="NGP81" s="242"/>
      <c r="NGQ81" s="242"/>
      <c r="NGR81" s="242"/>
      <c r="NGS81" s="242"/>
      <c r="NGT81" s="242"/>
      <c r="NGU81" s="242"/>
      <c r="NGV81" s="242"/>
      <c r="NGW81" s="242"/>
      <c r="NGX81" s="242"/>
      <c r="NGY81" s="242"/>
      <c r="NGZ81" s="242"/>
      <c r="NHA81" s="242"/>
      <c r="NHB81" s="242"/>
      <c r="NHC81" s="242"/>
      <c r="NHD81" s="242"/>
      <c r="NHE81" s="242"/>
      <c r="NHF81" s="242"/>
      <c r="NHG81" s="242"/>
      <c r="NHH81" s="242"/>
      <c r="NHI81" s="242"/>
      <c r="NHJ81" s="242"/>
      <c r="NHK81" s="242"/>
      <c r="NHL81" s="242"/>
      <c r="NHM81" s="242"/>
      <c r="NHN81" s="242"/>
      <c r="NHO81" s="242"/>
      <c r="NHP81" s="242"/>
      <c r="NHQ81" s="242"/>
      <c r="NHR81" s="242"/>
      <c r="NHS81" s="242"/>
      <c r="NHT81" s="242"/>
      <c r="NHU81" s="242"/>
      <c r="NHV81" s="242"/>
      <c r="NHW81" s="242"/>
      <c r="NHX81" s="242"/>
      <c r="NHY81" s="242"/>
      <c r="NHZ81" s="242"/>
      <c r="NIA81" s="242"/>
      <c r="NIB81" s="242"/>
      <c r="NIC81" s="242"/>
      <c r="NID81" s="242"/>
      <c r="NIE81" s="242"/>
      <c r="NIF81" s="242"/>
      <c r="NIG81" s="242"/>
      <c r="NIH81" s="242"/>
      <c r="NII81" s="242"/>
      <c r="NIJ81" s="242"/>
      <c r="NIK81" s="242"/>
      <c r="NIL81" s="242"/>
      <c r="NIM81" s="242"/>
      <c r="NIN81" s="242"/>
      <c r="NIO81" s="242"/>
      <c r="NIP81" s="242"/>
      <c r="NIQ81" s="242"/>
      <c r="NIR81" s="242"/>
      <c r="NIS81" s="242"/>
      <c r="NIT81" s="242"/>
      <c r="NIU81" s="242"/>
      <c r="NIV81" s="242"/>
      <c r="NIW81" s="242"/>
      <c r="NIX81" s="242"/>
      <c r="NIY81" s="242"/>
      <c r="NIZ81" s="242"/>
      <c r="NJA81" s="242"/>
      <c r="NJB81" s="242"/>
      <c r="NJC81" s="242"/>
      <c r="NJD81" s="242"/>
      <c r="NJE81" s="242"/>
      <c r="NJF81" s="242"/>
      <c r="NJG81" s="242"/>
      <c r="NJH81" s="242"/>
      <c r="NJI81" s="242"/>
      <c r="NJJ81" s="242"/>
      <c r="NJK81" s="242"/>
      <c r="NJL81" s="242"/>
      <c r="NJM81" s="242"/>
      <c r="NJN81" s="242"/>
      <c r="NJO81" s="242"/>
      <c r="NJP81" s="242"/>
      <c r="NJQ81" s="242"/>
      <c r="NJR81" s="242"/>
      <c r="NJS81" s="242"/>
      <c r="NJT81" s="242"/>
      <c r="NJU81" s="242"/>
      <c r="NJV81" s="242"/>
      <c r="NJW81" s="242"/>
      <c r="NJX81" s="242"/>
      <c r="NJY81" s="242"/>
      <c r="NJZ81" s="242"/>
      <c r="NKA81" s="242"/>
      <c r="NKB81" s="242"/>
      <c r="NKC81" s="242"/>
      <c r="NKD81" s="242"/>
      <c r="NKE81" s="242"/>
      <c r="NKF81" s="242"/>
      <c r="NKG81" s="242"/>
      <c r="NKH81" s="242"/>
      <c r="NKI81" s="242"/>
      <c r="NKJ81" s="242"/>
      <c r="NKK81" s="242"/>
      <c r="NKL81" s="242"/>
      <c r="NKM81" s="242"/>
      <c r="NKN81" s="242"/>
      <c r="NKO81" s="242"/>
      <c r="NKP81" s="242"/>
      <c r="NKQ81" s="242"/>
      <c r="NKR81" s="242"/>
      <c r="NKS81" s="242"/>
      <c r="NKT81" s="242"/>
      <c r="NKU81" s="242"/>
      <c r="NKV81" s="242"/>
      <c r="NKW81" s="242"/>
      <c r="NKX81" s="242"/>
      <c r="NKY81" s="242"/>
      <c r="NKZ81" s="242"/>
      <c r="NLA81" s="242"/>
      <c r="NLB81" s="242"/>
      <c r="NLC81" s="242"/>
      <c r="NLD81" s="242"/>
      <c r="NLE81" s="242"/>
      <c r="NLF81" s="242"/>
      <c r="NLG81" s="242"/>
      <c r="NLH81" s="242"/>
      <c r="NLI81" s="242"/>
      <c r="NLJ81" s="242"/>
      <c r="NLK81" s="242"/>
      <c r="NLL81" s="242"/>
      <c r="NLM81" s="242"/>
      <c r="NLN81" s="242"/>
      <c r="NLO81" s="242"/>
      <c r="NLP81" s="242"/>
      <c r="NLQ81" s="242"/>
      <c r="NLR81" s="242"/>
      <c r="NLS81" s="242"/>
      <c r="NLT81" s="242"/>
      <c r="NLU81" s="242"/>
      <c r="NLV81" s="242"/>
      <c r="NLW81" s="242"/>
      <c r="NLX81" s="242"/>
      <c r="NLY81" s="242"/>
      <c r="NLZ81" s="242"/>
      <c r="NMA81" s="242"/>
      <c r="NMB81" s="242"/>
      <c r="NMC81" s="242"/>
      <c r="NMD81" s="242"/>
      <c r="NME81" s="242"/>
      <c r="NMF81" s="242"/>
      <c r="NMG81" s="242"/>
      <c r="NMH81" s="242"/>
      <c r="NMI81" s="242"/>
      <c r="NMJ81" s="242"/>
      <c r="NMK81" s="242"/>
      <c r="NML81" s="242"/>
      <c r="NMM81" s="242"/>
      <c r="NMN81" s="242"/>
      <c r="NMO81" s="242"/>
      <c r="NMP81" s="242"/>
      <c r="NMQ81" s="242"/>
      <c r="NMR81" s="242"/>
      <c r="NMS81" s="242"/>
      <c r="NMT81" s="242"/>
      <c r="NMU81" s="242"/>
      <c r="NMV81" s="242"/>
      <c r="NMW81" s="242"/>
      <c r="NMX81" s="242"/>
      <c r="NMY81" s="242"/>
      <c r="NMZ81" s="242"/>
      <c r="NNA81" s="242"/>
      <c r="NNB81" s="242"/>
      <c r="NNC81" s="242"/>
      <c r="NND81" s="242"/>
      <c r="NNE81" s="242"/>
      <c r="NNF81" s="242"/>
      <c r="NNG81" s="242"/>
      <c r="NNH81" s="242"/>
      <c r="NNI81" s="242"/>
      <c r="NNJ81" s="242"/>
      <c r="NNK81" s="242"/>
      <c r="NNL81" s="242"/>
      <c r="NNM81" s="242"/>
      <c r="NNN81" s="242"/>
      <c r="NNO81" s="242"/>
      <c r="NNP81" s="242"/>
      <c r="NNQ81" s="242"/>
      <c r="NNR81" s="242"/>
      <c r="NNS81" s="242"/>
      <c r="NNT81" s="242"/>
      <c r="NNU81" s="242"/>
      <c r="NNV81" s="242"/>
      <c r="NNW81" s="242"/>
      <c r="NNX81" s="242"/>
      <c r="NNY81" s="242"/>
      <c r="NNZ81" s="242"/>
      <c r="NOA81" s="242"/>
      <c r="NOB81" s="242"/>
      <c r="NOC81" s="242"/>
      <c r="NOD81" s="242"/>
      <c r="NOE81" s="242"/>
      <c r="NOF81" s="242"/>
      <c r="NOG81" s="242"/>
      <c r="NOH81" s="242"/>
      <c r="NOI81" s="242"/>
      <c r="NOJ81" s="242"/>
      <c r="NOK81" s="242"/>
      <c r="NOL81" s="242"/>
      <c r="NOM81" s="242"/>
      <c r="NON81" s="242"/>
      <c r="NOO81" s="242"/>
      <c r="NOP81" s="242"/>
      <c r="NOQ81" s="242"/>
      <c r="NOR81" s="242"/>
      <c r="NOS81" s="242"/>
      <c r="NOT81" s="242"/>
      <c r="NOU81" s="242"/>
      <c r="NOV81" s="242"/>
      <c r="NOW81" s="242"/>
      <c r="NOX81" s="242"/>
      <c r="NOY81" s="242"/>
      <c r="NOZ81" s="242"/>
      <c r="NPA81" s="242"/>
      <c r="NPB81" s="242"/>
      <c r="NPC81" s="242"/>
      <c r="NPD81" s="242"/>
      <c r="NPE81" s="242"/>
      <c r="NPF81" s="242"/>
      <c r="NPG81" s="242"/>
      <c r="NPH81" s="242"/>
      <c r="NPI81" s="242"/>
      <c r="NPJ81" s="242"/>
      <c r="NPK81" s="242"/>
      <c r="NPL81" s="242"/>
      <c r="NPM81" s="242"/>
      <c r="NPN81" s="242"/>
      <c r="NPO81" s="242"/>
      <c r="NPP81" s="242"/>
      <c r="NPQ81" s="242"/>
      <c r="NPR81" s="242"/>
      <c r="NPS81" s="242"/>
      <c r="NPT81" s="242"/>
      <c r="NPU81" s="242"/>
      <c r="NPV81" s="242"/>
      <c r="NPW81" s="242"/>
      <c r="NPX81" s="242"/>
      <c r="NPY81" s="242"/>
      <c r="NPZ81" s="242"/>
      <c r="NQA81" s="242"/>
      <c r="NQB81" s="242"/>
      <c r="NQC81" s="242"/>
      <c r="NQD81" s="242"/>
      <c r="NQE81" s="242"/>
      <c r="NQF81" s="242"/>
      <c r="NQG81" s="242"/>
      <c r="NQH81" s="242"/>
      <c r="NQI81" s="242"/>
      <c r="NQJ81" s="242"/>
      <c r="NQK81" s="242"/>
      <c r="NQL81" s="242"/>
      <c r="NQM81" s="242"/>
      <c r="NQN81" s="242"/>
      <c r="NQO81" s="242"/>
      <c r="NQP81" s="242"/>
      <c r="NQQ81" s="242"/>
      <c r="NQR81" s="242"/>
      <c r="NQS81" s="242"/>
      <c r="NQT81" s="242"/>
      <c r="NQU81" s="242"/>
      <c r="NQV81" s="242"/>
      <c r="NQW81" s="242"/>
      <c r="NQX81" s="242"/>
      <c r="NQY81" s="242"/>
      <c r="NQZ81" s="242"/>
      <c r="NRA81" s="242"/>
      <c r="NRB81" s="242"/>
      <c r="NRC81" s="242"/>
      <c r="NRD81" s="242"/>
      <c r="NRE81" s="242"/>
      <c r="NRF81" s="242"/>
      <c r="NRG81" s="242"/>
      <c r="NRH81" s="242"/>
      <c r="NRI81" s="242"/>
      <c r="NRJ81" s="242"/>
      <c r="NRK81" s="242"/>
      <c r="NRL81" s="242"/>
      <c r="NRM81" s="242"/>
      <c r="NRN81" s="242"/>
      <c r="NRO81" s="242"/>
      <c r="NRP81" s="242"/>
      <c r="NRQ81" s="242"/>
      <c r="NRR81" s="242"/>
      <c r="NRS81" s="242"/>
      <c r="NRT81" s="242"/>
      <c r="NRU81" s="242"/>
      <c r="NRV81" s="242"/>
      <c r="NRW81" s="242"/>
      <c r="NRX81" s="242"/>
      <c r="NRY81" s="242"/>
      <c r="NRZ81" s="242"/>
      <c r="NSA81" s="242"/>
      <c r="NSB81" s="242"/>
      <c r="NSC81" s="242"/>
      <c r="NSD81" s="242"/>
      <c r="NSE81" s="242"/>
      <c r="NSF81" s="242"/>
      <c r="NSG81" s="242"/>
      <c r="NSH81" s="242"/>
      <c r="NSI81" s="242"/>
      <c r="NSJ81" s="242"/>
      <c r="NSK81" s="242"/>
      <c r="NSL81" s="242"/>
      <c r="NSM81" s="242"/>
      <c r="NSN81" s="242"/>
      <c r="NSO81" s="242"/>
      <c r="NSP81" s="242"/>
      <c r="NSQ81" s="242"/>
      <c r="NSR81" s="242"/>
      <c r="NSS81" s="242"/>
      <c r="NST81" s="242"/>
      <c r="NSU81" s="242"/>
      <c r="NSV81" s="242"/>
      <c r="NSW81" s="242"/>
      <c r="NSX81" s="242"/>
      <c r="NSY81" s="242"/>
      <c r="NSZ81" s="242"/>
      <c r="NTA81" s="242"/>
      <c r="NTB81" s="242"/>
      <c r="NTC81" s="242"/>
      <c r="NTD81" s="242"/>
      <c r="NTE81" s="242"/>
      <c r="NTF81" s="242"/>
      <c r="NTG81" s="242"/>
      <c r="NTH81" s="242"/>
      <c r="NTI81" s="242"/>
      <c r="NTJ81" s="242"/>
      <c r="NTK81" s="242"/>
      <c r="NTL81" s="242"/>
      <c r="NTM81" s="242"/>
      <c r="NTN81" s="242"/>
      <c r="NTO81" s="242"/>
      <c r="NTP81" s="242"/>
      <c r="NTQ81" s="242"/>
      <c r="NTR81" s="242"/>
      <c r="NTS81" s="242"/>
      <c r="NTT81" s="242"/>
      <c r="NTU81" s="242"/>
      <c r="NTV81" s="242"/>
      <c r="NTW81" s="242"/>
      <c r="NTX81" s="242"/>
      <c r="NTY81" s="242"/>
      <c r="NTZ81" s="242"/>
      <c r="NUA81" s="242"/>
      <c r="NUB81" s="242"/>
      <c r="NUC81" s="242"/>
      <c r="NUD81" s="242"/>
      <c r="NUE81" s="242"/>
      <c r="NUF81" s="242"/>
      <c r="NUG81" s="242"/>
      <c r="NUH81" s="242"/>
      <c r="NUI81" s="242"/>
      <c r="NUJ81" s="242"/>
      <c r="NUK81" s="242"/>
      <c r="NUL81" s="242"/>
      <c r="NUM81" s="242"/>
      <c r="NUN81" s="242"/>
      <c r="NUO81" s="242"/>
      <c r="NUP81" s="242"/>
      <c r="NUQ81" s="242"/>
      <c r="NUR81" s="242"/>
      <c r="NUS81" s="242"/>
      <c r="NUT81" s="242"/>
      <c r="NUU81" s="242"/>
      <c r="NUV81" s="242"/>
      <c r="NUW81" s="242"/>
      <c r="NUX81" s="242"/>
      <c r="NUY81" s="242"/>
      <c r="NUZ81" s="242"/>
      <c r="NVA81" s="242"/>
      <c r="NVB81" s="242"/>
      <c r="NVC81" s="242"/>
      <c r="NVD81" s="242"/>
      <c r="NVE81" s="242"/>
      <c r="NVF81" s="242"/>
      <c r="NVG81" s="242"/>
      <c r="NVH81" s="242"/>
      <c r="NVI81" s="242"/>
      <c r="NVJ81" s="242"/>
      <c r="NVK81" s="242"/>
      <c r="NVL81" s="242"/>
      <c r="NVM81" s="242"/>
      <c r="NVN81" s="242"/>
      <c r="NVO81" s="242"/>
      <c r="NVP81" s="242"/>
      <c r="NVQ81" s="242"/>
      <c r="NVR81" s="242"/>
      <c r="NVS81" s="242"/>
      <c r="NVT81" s="242"/>
      <c r="NVU81" s="242"/>
      <c r="NVV81" s="242"/>
      <c r="NVW81" s="242"/>
      <c r="NVX81" s="242"/>
      <c r="NVY81" s="242"/>
      <c r="NVZ81" s="242"/>
      <c r="NWA81" s="242"/>
      <c r="NWB81" s="242"/>
      <c r="NWC81" s="242"/>
      <c r="NWD81" s="242"/>
      <c r="NWE81" s="242"/>
      <c r="NWF81" s="242"/>
      <c r="NWG81" s="242"/>
      <c r="NWH81" s="242"/>
      <c r="NWI81" s="242"/>
      <c r="NWJ81" s="242"/>
      <c r="NWK81" s="242"/>
      <c r="NWL81" s="242"/>
      <c r="NWM81" s="242"/>
      <c r="NWN81" s="242"/>
      <c r="NWO81" s="242"/>
      <c r="NWP81" s="242"/>
      <c r="NWQ81" s="242"/>
      <c r="NWR81" s="242"/>
      <c r="NWS81" s="242"/>
      <c r="NWT81" s="242"/>
      <c r="NWU81" s="242"/>
      <c r="NWV81" s="242"/>
      <c r="NWW81" s="242"/>
      <c r="NWX81" s="242"/>
      <c r="NWY81" s="242"/>
      <c r="NWZ81" s="242"/>
      <c r="NXA81" s="242"/>
      <c r="NXB81" s="242"/>
      <c r="NXC81" s="242"/>
      <c r="NXD81" s="242"/>
      <c r="NXE81" s="242"/>
      <c r="NXF81" s="242"/>
      <c r="NXG81" s="242"/>
      <c r="NXH81" s="242"/>
      <c r="NXI81" s="242"/>
      <c r="NXJ81" s="242"/>
      <c r="NXK81" s="242"/>
      <c r="NXL81" s="242"/>
      <c r="NXM81" s="242"/>
      <c r="NXN81" s="242"/>
      <c r="NXO81" s="242"/>
      <c r="NXP81" s="242"/>
      <c r="NXQ81" s="242"/>
      <c r="NXR81" s="242"/>
      <c r="NXS81" s="242"/>
      <c r="NXT81" s="242"/>
      <c r="NXU81" s="242"/>
      <c r="NXV81" s="242"/>
      <c r="NXW81" s="242"/>
      <c r="NXX81" s="242"/>
      <c r="NXY81" s="242"/>
      <c r="NXZ81" s="242"/>
      <c r="NYA81" s="242"/>
      <c r="NYB81" s="242"/>
      <c r="NYC81" s="242"/>
      <c r="NYD81" s="242"/>
      <c r="NYE81" s="242"/>
      <c r="NYF81" s="242"/>
      <c r="NYG81" s="242"/>
      <c r="NYH81" s="242"/>
      <c r="NYI81" s="242"/>
      <c r="NYJ81" s="242"/>
      <c r="NYK81" s="242"/>
      <c r="NYL81" s="242"/>
      <c r="NYM81" s="242"/>
      <c r="NYN81" s="242"/>
      <c r="NYO81" s="242"/>
      <c r="NYP81" s="242"/>
      <c r="NYQ81" s="242"/>
      <c r="NYR81" s="242"/>
      <c r="NYS81" s="242"/>
      <c r="NYT81" s="242"/>
      <c r="NYU81" s="242"/>
      <c r="NYV81" s="242"/>
      <c r="NYW81" s="242"/>
      <c r="NYX81" s="242"/>
      <c r="NYY81" s="242"/>
      <c r="NYZ81" s="242"/>
      <c r="NZA81" s="242"/>
      <c r="NZB81" s="242"/>
      <c r="NZC81" s="242"/>
      <c r="NZD81" s="242"/>
      <c r="NZE81" s="242"/>
      <c r="NZF81" s="242"/>
      <c r="NZG81" s="242"/>
      <c r="NZH81" s="242"/>
      <c r="NZI81" s="242"/>
      <c r="NZJ81" s="242"/>
      <c r="NZK81" s="242"/>
      <c r="NZL81" s="242"/>
      <c r="NZM81" s="242"/>
      <c r="NZN81" s="242"/>
      <c r="NZO81" s="242"/>
      <c r="NZP81" s="242"/>
      <c r="NZQ81" s="242"/>
      <c r="NZR81" s="242"/>
      <c r="NZS81" s="242"/>
      <c r="NZT81" s="242"/>
      <c r="NZU81" s="242"/>
      <c r="NZV81" s="242"/>
      <c r="NZW81" s="242"/>
      <c r="NZX81" s="242"/>
      <c r="NZY81" s="242"/>
      <c r="NZZ81" s="242"/>
      <c r="OAA81" s="242"/>
      <c r="OAB81" s="242"/>
      <c r="OAC81" s="242"/>
      <c r="OAD81" s="242"/>
      <c r="OAE81" s="242"/>
      <c r="OAF81" s="242"/>
      <c r="OAG81" s="242"/>
      <c r="OAH81" s="242"/>
      <c r="OAI81" s="242"/>
      <c r="OAJ81" s="242"/>
      <c r="OAK81" s="242"/>
      <c r="OAL81" s="242"/>
      <c r="OAM81" s="242"/>
      <c r="OAN81" s="242"/>
      <c r="OAO81" s="242"/>
      <c r="OAP81" s="242"/>
      <c r="OAQ81" s="242"/>
      <c r="OAR81" s="242"/>
      <c r="OAS81" s="242"/>
      <c r="OAT81" s="242"/>
      <c r="OAU81" s="242"/>
      <c r="OAV81" s="242"/>
      <c r="OAW81" s="242"/>
      <c r="OAX81" s="242"/>
      <c r="OAY81" s="242"/>
      <c r="OAZ81" s="242"/>
      <c r="OBA81" s="242"/>
      <c r="OBB81" s="242"/>
      <c r="OBC81" s="242"/>
      <c r="OBD81" s="242"/>
      <c r="OBE81" s="242"/>
      <c r="OBF81" s="242"/>
      <c r="OBG81" s="242"/>
      <c r="OBH81" s="242"/>
      <c r="OBI81" s="242"/>
      <c r="OBJ81" s="242"/>
      <c r="OBK81" s="242"/>
      <c r="OBL81" s="242"/>
      <c r="OBM81" s="242"/>
      <c r="OBN81" s="242"/>
      <c r="OBO81" s="242"/>
      <c r="OBP81" s="242"/>
      <c r="OBQ81" s="242"/>
      <c r="OBR81" s="242"/>
      <c r="OBS81" s="242"/>
      <c r="OBT81" s="242"/>
      <c r="OBU81" s="242"/>
      <c r="OBV81" s="242"/>
      <c r="OBW81" s="242"/>
      <c r="OBX81" s="242"/>
      <c r="OBY81" s="242"/>
      <c r="OBZ81" s="242"/>
      <c r="OCA81" s="242"/>
      <c r="OCB81" s="242"/>
      <c r="OCC81" s="242"/>
      <c r="OCD81" s="242"/>
      <c r="OCE81" s="242"/>
      <c r="OCF81" s="242"/>
      <c r="OCG81" s="242"/>
      <c r="OCH81" s="242"/>
      <c r="OCI81" s="242"/>
      <c r="OCJ81" s="242"/>
      <c r="OCK81" s="242"/>
      <c r="OCL81" s="242"/>
      <c r="OCM81" s="242"/>
      <c r="OCN81" s="242"/>
      <c r="OCO81" s="242"/>
      <c r="OCP81" s="242"/>
      <c r="OCQ81" s="242"/>
      <c r="OCR81" s="242"/>
      <c r="OCS81" s="242"/>
      <c r="OCT81" s="242"/>
      <c r="OCU81" s="242"/>
      <c r="OCV81" s="242"/>
      <c r="OCW81" s="242"/>
      <c r="OCX81" s="242"/>
      <c r="OCY81" s="242"/>
      <c r="OCZ81" s="242"/>
      <c r="ODA81" s="242"/>
      <c r="ODB81" s="242"/>
      <c r="ODC81" s="242"/>
      <c r="ODD81" s="242"/>
      <c r="ODE81" s="242"/>
      <c r="ODF81" s="242"/>
      <c r="ODG81" s="242"/>
      <c r="ODH81" s="242"/>
      <c r="ODI81" s="242"/>
      <c r="ODJ81" s="242"/>
      <c r="ODK81" s="242"/>
      <c r="ODL81" s="242"/>
      <c r="ODM81" s="242"/>
      <c r="ODN81" s="242"/>
      <c r="ODO81" s="242"/>
      <c r="ODP81" s="242"/>
      <c r="ODQ81" s="242"/>
      <c r="ODR81" s="242"/>
      <c r="ODS81" s="242"/>
      <c r="ODT81" s="242"/>
      <c r="ODU81" s="242"/>
      <c r="ODV81" s="242"/>
      <c r="ODW81" s="242"/>
      <c r="ODX81" s="242"/>
      <c r="ODY81" s="242"/>
      <c r="ODZ81" s="242"/>
      <c r="OEA81" s="242"/>
      <c r="OEB81" s="242"/>
      <c r="OEC81" s="242"/>
      <c r="OED81" s="242"/>
      <c r="OEE81" s="242"/>
      <c r="OEF81" s="242"/>
      <c r="OEG81" s="242"/>
      <c r="OEH81" s="242"/>
      <c r="OEI81" s="242"/>
      <c r="OEJ81" s="242"/>
      <c r="OEK81" s="242"/>
      <c r="OEL81" s="242"/>
      <c r="OEM81" s="242"/>
      <c r="OEN81" s="242"/>
      <c r="OEO81" s="242"/>
      <c r="OEP81" s="242"/>
      <c r="OEQ81" s="242"/>
      <c r="OER81" s="242"/>
      <c r="OES81" s="242"/>
      <c r="OET81" s="242"/>
      <c r="OEU81" s="242"/>
      <c r="OEV81" s="242"/>
      <c r="OEW81" s="242"/>
      <c r="OEX81" s="242"/>
      <c r="OEY81" s="242"/>
      <c r="OEZ81" s="242"/>
      <c r="OFA81" s="242"/>
      <c r="OFB81" s="242"/>
      <c r="OFC81" s="242"/>
      <c r="OFD81" s="242"/>
      <c r="OFE81" s="242"/>
      <c r="OFF81" s="242"/>
      <c r="OFG81" s="242"/>
      <c r="OFH81" s="242"/>
      <c r="OFI81" s="242"/>
      <c r="OFJ81" s="242"/>
      <c r="OFK81" s="242"/>
      <c r="OFL81" s="242"/>
      <c r="OFM81" s="242"/>
      <c r="OFN81" s="242"/>
      <c r="OFO81" s="242"/>
      <c r="OFP81" s="242"/>
      <c r="OFQ81" s="242"/>
      <c r="OFR81" s="242"/>
      <c r="OFS81" s="242"/>
      <c r="OFT81" s="242"/>
      <c r="OFU81" s="242"/>
      <c r="OFV81" s="242"/>
      <c r="OFW81" s="242"/>
      <c r="OFX81" s="242"/>
      <c r="OFY81" s="242"/>
      <c r="OFZ81" s="242"/>
      <c r="OGA81" s="242"/>
      <c r="OGB81" s="242"/>
      <c r="OGC81" s="242"/>
      <c r="OGD81" s="242"/>
      <c r="OGE81" s="242"/>
      <c r="OGF81" s="242"/>
      <c r="OGG81" s="242"/>
      <c r="OGH81" s="242"/>
      <c r="OGI81" s="242"/>
      <c r="OGJ81" s="242"/>
      <c r="OGK81" s="242"/>
      <c r="OGL81" s="242"/>
      <c r="OGM81" s="242"/>
      <c r="OGN81" s="242"/>
      <c r="OGO81" s="242"/>
      <c r="OGP81" s="242"/>
      <c r="OGQ81" s="242"/>
      <c r="OGR81" s="242"/>
      <c r="OGS81" s="242"/>
      <c r="OGT81" s="242"/>
      <c r="OGU81" s="242"/>
      <c r="OGV81" s="242"/>
      <c r="OGW81" s="242"/>
      <c r="OGX81" s="242"/>
      <c r="OGY81" s="242"/>
      <c r="OGZ81" s="242"/>
      <c r="OHA81" s="242"/>
      <c r="OHB81" s="242"/>
      <c r="OHC81" s="242"/>
      <c r="OHD81" s="242"/>
      <c r="OHE81" s="242"/>
      <c r="OHF81" s="242"/>
      <c r="OHG81" s="242"/>
      <c r="OHH81" s="242"/>
      <c r="OHI81" s="242"/>
      <c r="OHJ81" s="242"/>
      <c r="OHK81" s="242"/>
      <c r="OHL81" s="242"/>
      <c r="OHM81" s="242"/>
      <c r="OHN81" s="242"/>
      <c r="OHO81" s="242"/>
      <c r="OHP81" s="242"/>
      <c r="OHQ81" s="242"/>
      <c r="OHR81" s="242"/>
      <c r="OHS81" s="242"/>
      <c r="OHT81" s="242"/>
      <c r="OHU81" s="242"/>
      <c r="OHV81" s="242"/>
      <c r="OHW81" s="242"/>
      <c r="OHX81" s="242"/>
      <c r="OHY81" s="242"/>
      <c r="OHZ81" s="242"/>
      <c r="OIA81" s="242"/>
      <c r="OIB81" s="242"/>
      <c r="OIC81" s="242"/>
      <c r="OID81" s="242"/>
      <c r="OIE81" s="242"/>
      <c r="OIF81" s="242"/>
      <c r="OIG81" s="242"/>
      <c r="OIH81" s="242"/>
      <c r="OII81" s="242"/>
      <c r="OIJ81" s="242"/>
      <c r="OIK81" s="242"/>
      <c r="OIL81" s="242"/>
      <c r="OIM81" s="242"/>
      <c r="OIN81" s="242"/>
      <c r="OIO81" s="242"/>
      <c r="OIP81" s="242"/>
      <c r="OIQ81" s="242"/>
      <c r="OIR81" s="242"/>
      <c r="OIS81" s="242"/>
      <c r="OIT81" s="242"/>
      <c r="OIU81" s="242"/>
      <c r="OIV81" s="242"/>
      <c r="OIW81" s="242"/>
      <c r="OIX81" s="242"/>
      <c r="OIY81" s="242"/>
      <c r="OIZ81" s="242"/>
      <c r="OJA81" s="242"/>
      <c r="OJB81" s="242"/>
      <c r="OJC81" s="242"/>
      <c r="OJD81" s="242"/>
      <c r="OJE81" s="242"/>
      <c r="OJF81" s="242"/>
      <c r="OJG81" s="242"/>
      <c r="OJH81" s="242"/>
      <c r="OJI81" s="242"/>
      <c r="OJJ81" s="242"/>
      <c r="OJK81" s="242"/>
      <c r="OJL81" s="242"/>
      <c r="OJM81" s="242"/>
      <c r="OJN81" s="242"/>
      <c r="OJO81" s="242"/>
      <c r="OJP81" s="242"/>
      <c r="OJQ81" s="242"/>
      <c r="OJR81" s="242"/>
      <c r="OJS81" s="242"/>
      <c r="OJT81" s="242"/>
      <c r="OJU81" s="242"/>
      <c r="OJV81" s="242"/>
      <c r="OJW81" s="242"/>
      <c r="OJX81" s="242"/>
      <c r="OJY81" s="242"/>
      <c r="OJZ81" s="242"/>
      <c r="OKA81" s="242"/>
      <c r="OKB81" s="242"/>
      <c r="OKC81" s="242"/>
      <c r="OKD81" s="242"/>
      <c r="OKE81" s="242"/>
      <c r="OKF81" s="242"/>
      <c r="OKG81" s="242"/>
      <c r="OKH81" s="242"/>
      <c r="OKI81" s="242"/>
      <c r="OKJ81" s="242"/>
      <c r="OKK81" s="242"/>
      <c r="OKL81" s="242"/>
      <c r="OKM81" s="242"/>
      <c r="OKN81" s="242"/>
      <c r="OKO81" s="242"/>
      <c r="OKP81" s="242"/>
      <c r="OKQ81" s="242"/>
      <c r="OKR81" s="242"/>
      <c r="OKS81" s="242"/>
      <c r="OKT81" s="242"/>
      <c r="OKU81" s="242"/>
      <c r="OKV81" s="242"/>
      <c r="OKW81" s="242"/>
      <c r="OKX81" s="242"/>
      <c r="OKY81" s="242"/>
      <c r="OKZ81" s="242"/>
      <c r="OLA81" s="242"/>
      <c r="OLB81" s="242"/>
      <c r="OLC81" s="242"/>
      <c r="OLD81" s="242"/>
      <c r="OLE81" s="242"/>
      <c r="OLF81" s="242"/>
      <c r="OLG81" s="242"/>
      <c r="OLH81" s="242"/>
      <c r="OLI81" s="242"/>
      <c r="OLJ81" s="242"/>
      <c r="OLK81" s="242"/>
      <c r="OLL81" s="242"/>
      <c r="OLM81" s="242"/>
      <c r="OLN81" s="242"/>
      <c r="OLO81" s="242"/>
      <c r="OLP81" s="242"/>
      <c r="OLQ81" s="242"/>
      <c r="OLR81" s="242"/>
      <c r="OLS81" s="242"/>
      <c r="OLT81" s="242"/>
      <c r="OLU81" s="242"/>
      <c r="OLV81" s="242"/>
      <c r="OLW81" s="242"/>
      <c r="OLX81" s="242"/>
      <c r="OLY81" s="242"/>
      <c r="OLZ81" s="242"/>
      <c r="OMA81" s="242"/>
      <c r="OMB81" s="242"/>
      <c r="OMC81" s="242"/>
      <c r="OMD81" s="242"/>
      <c r="OME81" s="242"/>
      <c r="OMF81" s="242"/>
      <c r="OMG81" s="242"/>
      <c r="OMH81" s="242"/>
      <c r="OMI81" s="242"/>
      <c r="OMJ81" s="242"/>
      <c r="OMK81" s="242"/>
      <c r="OML81" s="242"/>
      <c r="OMM81" s="242"/>
      <c r="OMN81" s="242"/>
      <c r="OMO81" s="242"/>
      <c r="OMP81" s="242"/>
      <c r="OMQ81" s="242"/>
      <c r="OMR81" s="242"/>
      <c r="OMS81" s="242"/>
      <c r="OMT81" s="242"/>
      <c r="OMU81" s="242"/>
      <c r="OMV81" s="242"/>
      <c r="OMW81" s="242"/>
      <c r="OMX81" s="242"/>
      <c r="OMY81" s="242"/>
      <c r="OMZ81" s="242"/>
      <c r="ONA81" s="242"/>
      <c r="ONB81" s="242"/>
      <c r="ONC81" s="242"/>
      <c r="OND81" s="242"/>
      <c r="ONE81" s="242"/>
      <c r="ONF81" s="242"/>
      <c r="ONG81" s="242"/>
      <c r="ONH81" s="242"/>
      <c r="ONI81" s="242"/>
      <c r="ONJ81" s="242"/>
      <c r="ONK81" s="242"/>
      <c r="ONL81" s="242"/>
      <c r="ONM81" s="242"/>
      <c r="ONN81" s="242"/>
      <c r="ONO81" s="242"/>
      <c r="ONP81" s="242"/>
      <c r="ONQ81" s="242"/>
      <c r="ONR81" s="242"/>
      <c r="ONS81" s="242"/>
      <c r="ONT81" s="242"/>
      <c r="ONU81" s="242"/>
      <c r="ONV81" s="242"/>
      <c r="ONW81" s="242"/>
      <c r="ONX81" s="242"/>
      <c r="ONY81" s="242"/>
      <c r="ONZ81" s="242"/>
      <c r="OOA81" s="242"/>
      <c r="OOB81" s="242"/>
      <c r="OOC81" s="242"/>
      <c r="OOD81" s="242"/>
      <c r="OOE81" s="242"/>
      <c r="OOF81" s="242"/>
      <c r="OOG81" s="242"/>
      <c r="OOH81" s="242"/>
      <c r="OOI81" s="242"/>
      <c r="OOJ81" s="242"/>
      <c r="OOK81" s="242"/>
      <c r="OOL81" s="242"/>
      <c r="OOM81" s="242"/>
      <c r="OON81" s="242"/>
      <c r="OOO81" s="242"/>
      <c r="OOP81" s="242"/>
      <c r="OOQ81" s="242"/>
      <c r="OOR81" s="242"/>
      <c r="OOS81" s="242"/>
      <c r="OOT81" s="242"/>
      <c r="OOU81" s="242"/>
      <c r="OOV81" s="242"/>
      <c r="OOW81" s="242"/>
      <c r="OOX81" s="242"/>
      <c r="OOY81" s="242"/>
      <c r="OOZ81" s="242"/>
      <c r="OPA81" s="242"/>
      <c r="OPB81" s="242"/>
      <c r="OPC81" s="242"/>
      <c r="OPD81" s="242"/>
      <c r="OPE81" s="242"/>
      <c r="OPF81" s="242"/>
      <c r="OPG81" s="242"/>
      <c r="OPH81" s="242"/>
      <c r="OPI81" s="242"/>
      <c r="OPJ81" s="242"/>
      <c r="OPK81" s="242"/>
      <c r="OPL81" s="242"/>
      <c r="OPM81" s="242"/>
      <c r="OPN81" s="242"/>
      <c r="OPO81" s="242"/>
      <c r="OPP81" s="242"/>
      <c r="OPQ81" s="242"/>
      <c r="OPR81" s="242"/>
      <c r="OPS81" s="242"/>
      <c r="OPT81" s="242"/>
      <c r="OPU81" s="242"/>
      <c r="OPV81" s="242"/>
      <c r="OPW81" s="242"/>
      <c r="OPX81" s="242"/>
      <c r="OPY81" s="242"/>
      <c r="OPZ81" s="242"/>
      <c r="OQA81" s="242"/>
      <c r="OQB81" s="242"/>
      <c r="OQC81" s="242"/>
      <c r="OQD81" s="242"/>
      <c r="OQE81" s="242"/>
      <c r="OQF81" s="242"/>
      <c r="OQG81" s="242"/>
      <c r="OQH81" s="242"/>
      <c r="OQI81" s="242"/>
      <c r="OQJ81" s="242"/>
      <c r="OQK81" s="242"/>
      <c r="OQL81" s="242"/>
      <c r="OQM81" s="242"/>
      <c r="OQN81" s="242"/>
      <c r="OQO81" s="242"/>
      <c r="OQP81" s="242"/>
      <c r="OQQ81" s="242"/>
      <c r="OQR81" s="242"/>
      <c r="OQS81" s="242"/>
      <c r="OQT81" s="242"/>
      <c r="OQU81" s="242"/>
      <c r="OQV81" s="242"/>
      <c r="OQW81" s="242"/>
      <c r="OQX81" s="242"/>
      <c r="OQY81" s="242"/>
      <c r="OQZ81" s="242"/>
      <c r="ORA81" s="242"/>
      <c r="ORB81" s="242"/>
      <c r="ORC81" s="242"/>
      <c r="ORD81" s="242"/>
      <c r="ORE81" s="242"/>
      <c r="ORF81" s="242"/>
      <c r="ORG81" s="242"/>
      <c r="ORH81" s="242"/>
      <c r="ORI81" s="242"/>
      <c r="ORJ81" s="242"/>
      <c r="ORK81" s="242"/>
      <c r="ORL81" s="242"/>
      <c r="ORM81" s="242"/>
      <c r="ORN81" s="242"/>
      <c r="ORO81" s="242"/>
      <c r="ORP81" s="242"/>
      <c r="ORQ81" s="242"/>
      <c r="ORR81" s="242"/>
      <c r="ORS81" s="242"/>
      <c r="ORT81" s="242"/>
      <c r="ORU81" s="242"/>
      <c r="ORV81" s="242"/>
      <c r="ORW81" s="242"/>
      <c r="ORX81" s="242"/>
      <c r="ORY81" s="242"/>
      <c r="ORZ81" s="242"/>
      <c r="OSA81" s="242"/>
      <c r="OSB81" s="242"/>
      <c r="OSC81" s="242"/>
      <c r="OSD81" s="242"/>
      <c r="OSE81" s="242"/>
      <c r="OSF81" s="242"/>
      <c r="OSG81" s="242"/>
      <c r="OSH81" s="242"/>
      <c r="OSI81" s="242"/>
      <c r="OSJ81" s="242"/>
      <c r="OSK81" s="242"/>
      <c r="OSL81" s="242"/>
      <c r="OSM81" s="242"/>
      <c r="OSN81" s="242"/>
      <c r="OSO81" s="242"/>
      <c r="OSP81" s="242"/>
      <c r="OSQ81" s="242"/>
      <c r="OSR81" s="242"/>
      <c r="OSS81" s="242"/>
      <c r="OST81" s="242"/>
      <c r="OSU81" s="242"/>
      <c r="OSV81" s="242"/>
      <c r="OSW81" s="242"/>
      <c r="OSX81" s="242"/>
      <c r="OSY81" s="242"/>
      <c r="OSZ81" s="242"/>
      <c r="OTA81" s="242"/>
      <c r="OTB81" s="242"/>
      <c r="OTC81" s="242"/>
      <c r="OTD81" s="242"/>
      <c r="OTE81" s="242"/>
      <c r="OTF81" s="242"/>
      <c r="OTG81" s="242"/>
      <c r="OTH81" s="242"/>
      <c r="OTI81" s="242"/>
      <c r="OTJ81" s="242"/>
      <c r="OTK81" s="242"/>
      <c r="OTL81" s="242"/>
      <c r="OTM81" s="242"/>
      <c r="OTN81" s="242"/>
      <c r="OTO81" s="242"/>
      <c r="OTP81" s="242"/>
      <c r="OTQ81" s="242"/>
      <c r="OTR81" s="242"/>
      <c r="OTS81" s="242"/>
      <c r="OTT81" s="242"/>
      <c r="OTU81" s="242"/>
      <c r="OTV81" s="242"/>
      <c r="OTW81" s="242"/>
      <c r="OTX81" s="242"/>
      <c r="OTY81" s="242"/>
      <c r="OTZ81" s="242"/>
      <c r="OUA81" s="242"/>
      <c r="OUB81" s="242"/>
      <c r="OUC81" s="242"/>
      <c r="OUD81" s="242"/>
      <c r="OUE81" s="242"/>
      <c r="OUF81" s="242"/>
      <c r="OUG81" s="242"/>
      <c r="OUH81" s="242"/>
      <c r="OUI81" s="242"/>
      <c r="OUJ81" s="242"/>
      <c r="OUK81" s="242"/>
      <c r="OUL81" s="242"/>
      <c r="OUM81" s="242"/>
      <c r="OUN81" s="242"/>
      <c r="OUO81" s="242"/>
      <c r="OUP81" s="242"/>
      <c r="OUQ81" s="242"/>
      <c r="OUR81" s="242"/>
      <c r="OUS81" s="242"/>
      <c r="OUT81" s="242"/>
      <c r="OUU81" s="242"/>
      <c r="OUV81" s="242"/>
      <c r="OUW81" s="242"/>
      <c r="OUX81" s="242"/>
      <c r="OUY81" s="242"/>
      <c r="OUZ81" s="242"/>
      <c r="OVA81" s="242"/>
      <c r="OVB81" s="242"/>
      <c r="OVC81" s="242"/>
      <c r="OVD81" s="242"/>
      <c r="OVE81" s="242"/>
      <c r="OVF81" s="242"/>
      <c r="OVG81" s="242"/>
      <c r="OVH81" s="242"/>
      <c r="OVI81" s="242"/>
      <c r="OVJ81" s="242"/>
      <c r="OVK81" s="242"/>
      <c r="OVL81" s="242"/>
      <c r="OVM81" s="242"/>
      <c r="OVN81" s="242"/>
      <c r="OVO81" s="242"/>
      <c r="OVP81" s="242"/>
      <c r="OVQ81" s="242"/>
      <c r="OVR81" s="242"/>
      <c r="OVS81" s="242"/>
      <c r="OVT81" s="242"/>
      <c r="OVU81" s="242"/>
      <c r="OVV81" s="242"/>
      <c r="OVW81" s="242"/>
      <c r="OVX81" s="242"/>
      <c r="OVY81" s="242"/>
      <c r="OVZ81" s="242"/>
      <c r="OWA81" s="242"/>
      <c r="OWB81" s="242"/>
      <c r="OWC81" s="242"/>
      <c r="OWD81" s="242"/>
      <c r="OWE81" s="242"/>
      <c r="OWF81" s="242"/>
      <c r="OWG81" s="242"/>
      <c r="OWH81" s="242"/>
      <c r="OWI81" s="242"/>
      <c r="OWJ81" s="242"/>
      <c r="OWK81" s="242"/>
      <c r="OWL81" s="242"/>
      <c r="OWM81" s="242"/>
      <c r="OWN81" s="242"/>
      <c r="OWO81" s="242"/>
      <c r="OWP81" s="242"/>
      <c r="OWQ81" s="242"/>
      <c r="OWR81" s="242"/>
      <c r="OWS81" s="242"/>
      <c r="OWT81" s="242"/>
      <c r="OWU81" s="242"/>
      <c r="OWV81" s="242"/>
      <c r="OWW81" s="242"/>
      <c r="OWX81" s="242"/>
      <c r="OWY81" s="242"/>
      <c r="OWZ81" s="242"/>
      <c r="OXA81" s="242"/>
      <c r="OXB81" s="242"/>
      <c r="OXC81" s="242"/>
      <c r="OXD81" s="242"/>
      <c r="OXE81" s="242"/>
      <c r="OXF81" s="242"/>
      <c r="OXG81" s="242"/>
      <c r="OXH81" s="242"/>
      <c r="OXI81" s="242"/>
      <c r="OXJ81" s="242"/>
      <c r="OXK81" s="242"/>
      <c r="OXL81" s="242"/>
      <c r="OXM81" s="242"/>
      <c r="OXN81" s="242"/>
      <c r="OXO81" s="242"/>
      <c r="OXP81" s="242"/>
      <c r="OXQ81" s="242"/>
      <c r="OXR81" s="242"/>
      <c r="OXS81" s="242"/>
      <c r="OXT81" s="242"/>
      <c r="OXU81" s="242"/>
      <c r="OXV81" s="242"/>
      <c r="OXW81" s="242"/>
      <c r="OXX81" s="242"/>
      <c r="OXY81" s="242"/>
      <c r="OXZ81" s="242"/>
      <c r="OYA81" s="242"/>
      <c r="OYB81" s="242"/>
      <c r="OYC81" s="242"/>
      <c r="OYD81" s="242"/>
      <c r="OYE81" s="242"/>
      <c r="OYF81" s="242"/>
      <c r="OYG81" s="242"/>
      <c r="OYH81" s="242"/>
      <c r="OYI81" s="242"/>
      <c r="OYJ81" s="242"/>
      <c r="OYK81" s="242"/>
      <c r="OYL81" s="242"/>
      <c r="OYM81" s="242"/>
      <c r="OYN81" s="242"/>
      <c r="OYO81" s="242"/>
      <c r="OYP81" s="242"/>
      <c r="OYQ81" s="242"/>
      <c r="OYR81" s="242"/>
      <c r="OYS81" s="242"/>
      <c r="OYT81" s="242"/>
      <c r="OYU81" s="242"/>
      <c r="OYV81" s="242"/>
      <c r="OYW81" s="242"/>
      <c r="OYX81" s="242"/>
      <c r="OYY81" s="242"/>
      <c r="OYZ81" s="242"/>
      <c r="OZA81" s="242"/>
      <c r="OZB81" s="242"/>
      <c r="OZC81" s="242"/>
      <c r="OZD81" s="242"/>
      <c r="OZE81" s="242"/>
      <c r="OZF81" s="242"/>
      <c r="OZG81" s="242"/>
      <c r="OZH81" s="242"/>
      <c r="OZI81" s="242"/>
      <c r="OZJ81" s="242"/>
      <c r="OZK81" s="242"/>
      <c r="OZL81" s="242"/>
      <c r="OZM81" s="242"/>
      <c r="OZN81" s="242"/>
      <c r="OZO81" s="242"/>
      <c r="OZP81" s="242"/>
      <c r="OZQ81" s="242"/>
      <c r="OZR81" s="242"/>
      <c r="OZS81" s="242"/>
      <c r="OZT81" s="242"/>
      <c r="OZU81" s="242"/>
      <c r="OZV81" s="242"/>
      <c r="OZW81" s="242"/>
      <c r="OZX81" s="242"/>
      <c r="OZY81" s="242"/>
      <c r="OZZ81" s="242"/>
      <c r="PAA81" s="242"/>
      <c r="PAB81" s="242"/>
      <c r="PAC81" s="242"/>
      <c r="PAD81" s="242"/>
      <c r="PAE81" s="242"/>
      <c r="PAF81" s="242"/>
      <c r="PAG81" s="242"/>
      <c r="PAH81" s="242"/>
      <c r="PAI81" s="242"/>
      <c r="PAJ81" s="242"/>
      <c r="PAK81" s="242"/>
      <c r="PAL81" s="242"/>
      <c r="PAM81" s="242"/>
      <c r="PAN81" s="242"/>
      <c r="PAO81" s="242"/>
      <c r="PAP81" s="242"/>
      <c r="PAQ81" s="242"/>
      <c r="PAR81" s="242"/>
      <c r="PAS81" s="242"/>
      <c r="PAT81" s="242"/>
      <c r="PAU81" s="242"/>
      <c r="PAV81" s="242"/>
      <c r="PAW81" s="242"/>
      <c r="PAX81" s="242"/>
      <c r="PAY81" s="242"/>
      <c r="PAZ81" s="242"/>
      <c r="PBA81" s="242"/>
      <c r="PBB81" s="242"/>
      <c r="PBC81" s="242"/>
      <c r="PBD81" s="242"/>
      <c r="PBE81" s="242"/>
      <c r="PBF81" s="242"/>
      <c r="PBG81" s="242"/>
      <c r="PBH81" s="242"/>
      <c r="PBI81" s="242"/>
      <c r="PBJ81" s="242"/>
      <c r="PBK81" s="242"/>
      <c r="PBL81" s="242"/>
      <c r="PBM81" s="242"/>
      <c r="PBN81" s="242"/>
      <c r="PBO81" s="242"/>
      <c r="PBP81" s="242"/>
      <c r="PBQ81" s="242"/>
      <c r="PBR81" s="242"/>
      <c r="PBS81" s="242"/>
      <c r="PBT81" s="242"/>
      <c r="PBU81" s="242"/>
      <c r="PBV81" s="242"/>
      <c r="PBW81" s="242"/>
      <c r="PBX81" s="242"/>
      <c r="PBY81" s="242"/>
      <c r="PBZ81" s="242"/>
      <c r="PCA81" s="242"/>
      <c r="PCB81" s="242"/>
      <c r="PCC81" s="242"/>
      <c r="PCD81" s="242"/>
      <c r="PCE81" s="242"/>
      <c r="PCF81" s="242"/>
      <c r="PCG81" s="242"/>
      <c r="PCH81" s="242"/>
      <c r="PCI81" s="242"/>
      <c r="PCJ81" s="242"/>
      <c r="PCK81" s="242"/>
      <c r="PCL81" s="242"/>
      <c r="PCM81" s="242"/>
      <c r="PCN81" s="242"/>
      <c r="PCO81" s="242"/>
      <c r="PCP81" s="242"/>
      <c r="PCQ81" s="242"/>
      <c r="PCR81" s="242"/>
      <c r="PCS81" s="242"/>
      <c r="PCT81" s="242"/>
      <c r="PCU81" s="242"/>
      <c r="PCV81" s="242"/>
      <c r="PCW81" s="242"/>
      <c r="PCX81" s="242"/>
      <c r="PCY81" s="242"/>
      <c r="PCZ81" s="242"/>
      <c r="PDA81" s="242"/>
      <c r="PDB81" s="242"/>
      <c r="PDC81" s="242"/>
      <c r="PDD81" s="242"/>
      <c r="PDE81" s="242"/>
      <c r="PDF81" s="242"/>
      <c r="PDG81" s="242"/>
      <c r="PDH81" s="242"/>
      <c r="PDI81" s="242"/>
      <c r="PDJ81" s="242"/>
      <c r="PDK81" s="242"/>
      <c r="PDL81" s="242"/>
      <c r="PDM81" s="242"/>
      <c r="PDN81" s="242"/>
      <c r="PDO81" s="242"/>
      <c r="PDP81" s="242"/>
      <c r="PDQ81" s="242"/>
      <c r="PDR81" s="242"/>
      <c r="PDS81" s="242"/>
      <c r="PDT81" s="242"/>
      <c r="PDU81" s="242"/>
      <c r="PDV81" s="242"/>
      <c r="PDW81" s="242"/>
      <c r="PDX81" s="242"/>
      <c r="PDY81" s="242"/>
      <c r="PDZ81" s="242"/>
      <c r="PEA81" s="242"/>
      <c r="PEB81" s="242"/>
      <c r="PEC81" s="242"/>
      <c r="PED81" s="242"/>
      <c r="PEE81" s="242"/>
      <c r="PEF81" s="242"/>
      <c r="PEG81" s="242"/>
      <c r="PEH81" s="242"/>
      <c r="PEI81" s="242"/>
      <c r="PEJ81" s="242"/>
      <c r="PEK81" s="242"/>
      <c r="PEL81" s="242"/>
      <c r="PEM81" s="242"/>
      <c r="PEN81" s="242"/>
      <c r="PEO81" s="242"/>
      <c r="PEP81" s="242"/>
      <c r="PEQ81" s="242"/>
      <c r="PER81" s="242"/>
      <c r="PES81" s="242"/>
      <c r="PET81" s="242"/>
      <c r="PEU81" s="242"/>
      <c r="PEV81" s="242"/>
      <c r="PEW81" s="242"/>
      <c r="PEX81" s="242"/>
      <c r="PEY81" s="242"/>
      <c r="PEZ81" s="242"/>
      <c r="PFA81" s="242"/>
      <c r="PFB81" s="242"/>
      <c r="PFC81" s="242"/>
      <c r="PFD81" s="242"/>
      <c r="PFE81" s="242"/>
      <c r="PFF81" s="242"/>
      <c r="PFG81" s="242"/>
      <c r="PFH81" s="242"/>
      <c r="PFI81" s="242"/>
      <c r="PFJ81" s="242"/>
      <c r="PFK81" s="242"/>
      <c r="PFL81" s="242"/>
      <c r="PFM81" s="242"/>
      <c r="PFN81" s="242"/>
      <c r="PFO81" s="242"/>
      <c r="PFP81" s="242"/>
      <c r="PFQ81" s="242"/>
      <c r="PFR81" s="242"/>
      <c r="PFS81" s="242"/>
      <c r="PFT81" s="242"/>
      <c r="PFU81" s="242"/>
      <c r="PFV81" s="242"/>
      <c r="PFW81" s="242"/>
      <c r="PFX81" s="242"/>
      <c r="PFY81" s="242"/>
      <c r="PFZ81" s="242"/>
      <c r="PGA81" s="242"/>
      <c r="PGB81" s="242"/>
      <c r="PGC81" s="242"/>
      <c r="PGD81" s="242"/>
      <c r="PGE81" s="242"/>
      <c r="PGF81" s="242"/>
      <c r="PGG81" s="242"/>
      <c r="PGH81" s="242"/>
      <c r="PGI81" s="242"/>
      <c r="PGJ81" s="242"/>
      <c r="PGK81" s="242"/>
      <c r="PGL81" s="242"/>
      <c r="PGM81" s="242"/>
      <c r="PGN81" s="242"/>
      <c r="PGO81" s="242"/>
      <c r="PGP81" s="242"/>
      <c r="PGQ81" s="242"/>
      <c r="PGR81" s="242"/>
      <c r="PGS81" s="242"/>
      <c r="PGT81" s="242"/>
      <c r="PGU81" s="242"/>
      <c r="PGV81" s="242"/>
      <c r="PGW81" s="242"/>
      <c r="PGX81" s="242"/>
      <c r="PGY81" s="242"/>
      <c r="PGZ81" s="242"/>
      <c r="PHA81" s="242"/>
      <c r="PHB81" s="242"/>
      <c r="PHC81" s="242"/>
      <c r="PHD81" s="242"/>
      <c r="PHE81" s="242"/>
      <c r="PHF81" s="242"/>
      <c r="PHG81" s="242"/>
      <c r="PHH81" s="242"/>
      <c r="PHI81" s="242"/>
      <c r="PHJ81" s="242"/>
      <c r="PHK81" s="242"/>
      <c r="PHL81" s="242"/>
      <c r="PHM81" s="242"/>
      <c r="PHN81" s="242"/>
      <c r="PHO81" s="242"/>
      <c r="PHP81" s="242"/>
      <c r="PHQ81" s="242"/>
      <c r="PHR81" s="242"/>
      <c r="PHS81" s="242"/>
      <c r="PHT81" s="242"/>
      <c r="PHU81" s="242"/>
      <c r="PHV81" s="242"/>
      <c r="PHW81" s="242"/>
      <c r="PHX81" s="242"/>
      <c r="PHY81" s="242"/>
      <c r="PHZ81" s="242"/>
      <c r="PIA81" s="242"/>
      <c r="PIB81" s="242"/>
      <c r="PIC81" s="242"/>
      <c r="PID81" s="242"/>
      <c r="PIE81" s="242"/>
      <c r="PIF81" s="242"/>
      <c r="PIG81" s="242"/>
      <c r="PIH81" s="242"/>
      <c r="PII81" s="242"/>
      <c r="PIJ81" s="242"/>
      <c r="PIK81" s="242"/>
      <c r="PIL81" s="242"/>
      <c r="PIM81" s="242"/>
      <c r="PIN81" s="242"/>
      <c r="PIO81" s="242"/>
      <c r="PIP81" s="242"/>
      <c r="PIQ81" s="242"/>
      <c r="PIR81" s="242"/>
      <c r="PIS81" s="242"/>
      <c r="PIT81" s="242"/>
      <c r="PIU81" s="242"/>
      <c r="PIV81" s="242"/>
      <c r="PIW81" s="242"/>
      <c r="PIX81" s="242"/>
      <c r="PIY81" s="242"/>
      <c r="PIZ81" s="242"/>
      <c r="PJA81" s="242"/>
      <c r="PJB81" s="242"/>
      <c r="PJC81" s="242"/>
      <c r="PJD81" s="242"/>
      <c r="PJE81" s="242"/>
      <c r="PJF81" s="242"/>
      <c r="PJG81" s="242"/>
      <c r="PJH81" s="242"/>
      <c r="PJI81" s="242"/>
      <c r="PJJ81" s="242"/>
      <c r="PJK81" s="242"/>
      <c r="PJL81" s="242"/>
      <c r="PJM81" s="242"/>
      <c r="PJN81" s="242"/>
      <c r="PJO81" s="242"/>
      <c r="PJP81" s="242"/>
      <c r="PJQ81" s="242"/>
      <c r="PJR81" s="242"/>
      <c r="PJS81" s="242"/>
      <c r="PJT81" s="242"/>
      <c r="PJU81" s="242"/>
      <c r="PJV81" s="242"/>
      <c r="PJW81" s="242"/>
      <c r="PJX81" s="242"/>
      <c r="PJY81" s="242"/>
      <c r="PJZ81" s="242"/>
      <c r="PKA81" s="242"/>
      <c r="PKB81" s="242"/>
      <c r="PKC81" s="242"/>
      <c r="PKD81" s="242"/>
      <c r="PKE81" s="242"/>
      <c r="PKF81" s="242"/>
      <c r="PKG81" s="242"/>
      <c r="PKH81" s="242"/>
      <c r="PKI81" s="242"/>
      <c r="PKJ81" s="242"/>
      <c r="PKK81" s="242"/>
      <c r="PKL81" s="242"/>
      <c r="PKM81" s="242"/>
      <c r="PKN81" s="242"/>
      <c r="PKO81" s="242"/>
      <c r="PKP81" s="242"/>
      <c r="PKQ81" s="242"/>
      <c r="PKR81" s="242"/>
      <c r="PKS81" s="242"/>
      <c r="PKT81" s="242"/>
      <c r="PKU81" s="242"/>
      <c r="PKV81" s="242"/>
      <c r="PKW81" s="242"/>
      <c r="PKX81" s="242"/>
      <c r="PKY81" s="242"/>
      <c r="PKZ81" s="242"/>
      <c r="PLA81" s="242"/>
      <c r="PLB81" s="242"/>
      <c r="PLC81" s="242"/>
      <c r="PLD81" s="242"/>
      <c r="PLE81" s="242"/>
      <c r="PLF81" s="242"/>
      <c r="PLG81" s="242"/>
      <c r="PLH81" s="242"/>
      <c r="PLI81" s="242"/>
      <c r="PLJ81" s="242"/>
      <c r="PLK81" s="242"/>
      <c r="PLL81" s="242"/>
      <c r="PLM81" s="242"/>
      <c r="PLN81" s="242"/>
      <c r="PLO81" s="242"/>
      <c r="PLP81" s="242"/>
      <c r="PLQ81" s="242"/>
      <c r="PLR81" s="242"/>
      <c r="PLS81" s="242"/>
      <c r="PLT81" s="242"/>
      <c r="PLU81" s="242"/>
      <c r="PLV81" s="242"/>
      <c r="PLW81" s="242"/>
      <c r="PLX81" s="242"/>
      <c r="PLY81" s="242"/>
      <c r="PLZ81" s="242"/>
      <c r="PMA81" s="242"/>
      <c r="PMB81" s="242"/>
      <c r="PMC81" s="242"/>
      <c r="PMD81" s="242"/>
      <c r="PME81" s="242"/>
      <c r="PMF81" s="242"/>
      <c r="PMG81" s="242"/>
      <c r="PMH81" s="242"/>
      <c r="PMI81" s="242"/>
      <c r="PMJ81" s="242"/>
      <c r="PMK81" s="242"/>
      <c r="PML81" s="242"/>
      <c r="PMM81" s="242"/>
      <c r="PMN81" s="242"/>
      <c r="PMO81" s="242"/>
      <c r="PMP81" s="242"/>
      <c r="PMQ81" s="242"/>
      <c r="PMR81" s="242"/>
      <c r="PMS81" s="242"/>
      <c r="PMT81" s="242"/>
      <c r="PMU81" s="242"/>
      <c r="PMV81" s="242"/>
      <c r="PMW81" s="242"/>
      <c r="PMX81" s="242"/>
      <c r="PMY81" s="242"/>
      <c r="PMZ81" s="242"/>
      <c r="PNA81" s="242"/>
      <c r="PNB81" s="242"/>
      <c r="PNC81" s="242"/>
      <c r="PND81" s="242"/>
      <c r="PNE81" s="242"/>
      <c r="PNF81" s="242"/>
      <c r="PNG81" s="242"/>
      <c r="PNH81" s="242"/>
      <c r="PNI81" s="242"/>
      <c r="PNJ81" s="242"/>
      <c r="PNK81" s="242"/>
      <c r="PNL81" s="242"/>
      <c r="PNM81" s="242"/>
      <c r="PNN81" s="242"/>
      <c r="PNO81" s="242"/>
      <c r="PNP81" s="242"/>
      <c r="PNQ81" s="242"/>
      <c r="PNR81" s="242"/>
      <c r="PNS81" s="242"/>
      <c r="PNT81" s="242"/>
      <c r="PNU81" s="242"/>
      <c r="PNV81" s="242"/>
      <c r="PNW81" s="242"/>
      <c r="PNX81" s="242"/>
      <c r="PNY81" s="242"/>
      <c r="PNZ81" s="242"/>
      <c r="POA81" s="242"/>
      <c r="POB81" s="242"/>
      <c r="POC81" s="242"/>
      <c r="POD81" s="242"/>
      <c r="POE81" s="242"/>
      <c r="POF81" s="242"/>
      <c r="POG81" s="242"/>
      <c r="POH81" s="242"/>
      <c r="POI81" s="242"/>
      <c r="POJ81" s="242"/>
      <c r="POK81" s="242"/>
      <c r="POL81" s="242"/>
      <c r="POM81" s="242"/>
      <c r="PON81" s="242"/>
      <c r="POO81" s="242"/>
      <c r="POP81" s="242"/>
      <c r="POQ81" s="242"/>
      <c r="POR81" s="242"/>
      <c r="POS81" s="242"/>
      <c r="POT81" s="242"/>
      <c r="POU81" s="242"/>
      <c r="POV81" s="242"/>
      <c r="POW81" s="242"/>
      <c r="POX81" s="242"/>
      <c r="POY81" s="242"/>
      <c r="POZ81" s="242"/>
      <c r="PPA81" s="242"/>
      <c r="PPB81" s="242"/>
      <c r="PPC81" s="242"/>
      <c r="PPD81" s="242"/>
      <c r="PPE81" s="242"/>
      <c r="PPF81" s="242"/>
      <c r="PPG81" s="242"/>
      <c r="PPH81" s="242"/>
      <c r="PPI81" s="242"/>
      <c r="PPJ81" s="242"/>
      <c r="PPK81" s="242"/>
      <c r="PPL81" s="242"/>
      <c r="PPM81" s="242"/>
      <c r="PPN81" s="242"/>
      <c r="PPO81" s="242"/>
      <c r="PPP81" s="242"/>
      <c r="PPQ81" s="242"/>
      <c r="PPR81" s="242"/>
      <c r="PPS81" s="242"/>
      <c r="PPT81" s="242"/>
      <c r="PPU81" s="242"/>
      <c r="PPV81" s="242"/>
      <c r="PPW81" s="242"/>
      <c r="PPX81" s="242"/>
      <c r="PPY81" s="242"/>
      <c r="PPZ81" s="242"/>
      <c r="PQA81" s="242"/>
      <c r="PQB81" s="242"/>
      <c r="PQC81" s="242"/>
      <c r="PQD81" s="242"/>
      <c r="PQE81" s="242"/>
      <c r="PQF81" s="242"/>
      <c r="PQG81" s="242"/>
      <c r="PQH81" s="242"/>
      <c r="PQI81" s="242"/>
      <c r="PQJ81" s="242"/>
      <c r="PQK81" s="242"/>
      <c r="PQL81" s="242"/>
      <c r="PQM81" s="242"/>
      <c r="PQN81" s="242"/>
      <c r="PQO81" s="242"/>
      <c r="PQP81" s="242"/>
      <c r="PQQ81" s="242"/>
      <c r="PQR81" s="242"/>
      <c r="PQS81" s="242"/>
      <c r="PQT81" s="242"/>
      <c r="PQU81" s="242"/>
      <c r="PQV81" s="242"/>
      <c r="PQW81" s="242"/>
      <c r="PQX81" s="242"/>
      <c r="PQY81" s="242"/>
      <c r="PQZ81" s="242"/>
      <c r="PRA81" s="242"/>
      <c r="PRB81" s="242"/>
      <c r="PRC81" s="242"/>
      <c r="PRD81" s="242"/>
      <c r="PRE81" s="242"/>
      <c r="PRF81" s="242"/>
      <c r="PRG81" s="242"/>
      <c r="PRH81" s="242"/>
      <c r="PRI81" s="242"/>
      <c r="PRJ81" s="242"/>
      <c r="PRK81" s="242"/>
      <c r="PRL81" s="242"/>
      <c r="PRM81" s="242"/>
      <c r="PRN81" s="242"/>
      <c r="PRO81" s="242"/>
      <c r="PRP81" s="242"/>
      <c r="PRQ81" s="242"/>
      <c r="PRR81" s="242"/>
      <c r="PRS81" s="242"/>
      <c r="PRT81" s="242"/>
      <c r="PRU81" s="242"/>
      <c r="PRV81" s="242"/>
      <c r="PRW81" s="242"/>
      <c r="PRX81" s="242"/>
      <c r="PRY81" s="242"/>
      <c r="PRZ81" s="242"/>
      <c r="PSA81" s="242"/>
      <c r="PSB81" s="242"/>
      <c r="PSC81" s="242"/>
      <c r="PSD81" s="242"/>
      <c r="PSE81" s="242"/>
      <c r="PSF81" s="242"/>
      <c r="PSG81" s="242"/>
      <c r="PSH81" s="242"/>
      <c r="PSI81" s="242"/>
      <c r="PSJ81" s="242"/>
      <c r="PSK81" s="242"/>
      <c r="PSL81" s="242"/>
      <c r="PSM81" s="242"/>
      <c r="PSN81" s="242"/>
      <c r="PSO81" s="242"/>
      <c r="PSP81" s="242"/>
      <c r="PSQ81" s="242"/>
      <c r="PSR81" s="242"/>
      <c r="PSS81" s="242"/>
      <c r="PST81" s="242"/>
      <c r="PSU81" s="242"/>
      <c r="PSV81" s="242"/>
      <c r="PSW81" s="242"/>
      <c r="PSX81" s="242"/>
      <c r="PSY81" s="242"/>
      <c r="PSZ81" s="242"/>
      <c r="PTA81" s="242"/>
      <c r="PTB81" s="242"/>
      <c r="PTC81" s="242"/>
      <c r="PTD81" s="242"/>
      <c r="PTE81" s="242"/>
      <c r="PTF81" s="242"/>
      <c r="PTG81" s="242"/>
      <c r="PTH81" s="242"/>
      <c r="PTI81" s="242"/>
      <c r="PTJ81" s="242"/>
      <c r="PTK81" s="242"/>
      <c r="PTL81" s="242"/>
      <c r="PTM81" s="242"/>
      <c r="PTN81" s="242"/>
      <c r="PTO81" s="242"/>
      <c r="PTP81" s="242"/>
      <c r="PTQ81" s="242"/>
      <c r="PTR81" s="242"/>
      <c r="PTS81" s="242"/>
      <c r="PTT81" s="242"/>
      <c r="PTU81" s="242"/>
      <c r="PTV81" s="242"/>
      <c r="PTW81" s="242"/>
      <c r="PTX81" s="242"/>
      <c r="PTY81" s="242"/>
      <c r="PTZ81" s="242"/>
      <c r="PUA81" s="242"/>
      <c r="PUB81" s="242"/>
      <c r="PUC81" s="242"/>
      <c r="PUD81" s="242"/>
      <c r="PUE81" s="242"/>
      <c r="PUF81" s="242"/>
      <c r="PUG81" s="242"/>
      <c r="PUH81" s="242"/>
      <c r="PUI81" s="242"/>
      <c r="PUJ81" s="242"/>
      <c r="PUK81" s="242"/>
      <c r="PUL81" s="242"/>
      <c r="PUM81" s="242"/>
      <c r="PUN81" s="242"/>
      <c r="PUO81" s="242"/>
      <c r="PUP81" s="242"/>
      <c r="PUQ81" s="242"/>
      <c r="PUR81" s="242"/>
      <c r="PUS81" s="242"/>
      <c r="PUT81" s="242"/>
      <c r="PUU81" s="242"/>
      <c r="PUV81" s="242"/>
      <c r="PUW81" s="242"/>
      <c r="PUX81" s="242"/>
      <c r="PUY81" s="242"/>
      <c r="PUZ81" s="242"/>
      <c r="PVA81" s="242"/>
      <c r="PVB81" s="242"/>
      <c r="PVC81" s="242"/>
      <c r="PVD81" s="242"/>
      <c r="PVE81" s="242"/>
      <c r="PVF81" s="242"/>
      <c r="PVG81" s="242"/>
      <c r="PVH81" s="242"/>
      <c r="PVI81" s="242"/>
      <c r="PVJ81" s="242"/>
      <c r="PVK81" s="242"/>
      <c r="PVL81" s="242"/>
      <c r="PVM81" s="242"/>
      <c r="PVN81" s="242"/>
      <c r="PVO81" s="242"/>
      <c r="PVP81" s="242"/>
      <c r="PVQ81" s="242"/>
      <c r="PVR81" s="242"/>
      <c r="PVS81" s="242"/>
      <c r="PVT81" s="242"/>
      <c r="PVU81" s="242"/>
      <c r="PVV81" s="242"/>
      <c r="PVW81" s="242"/>
      <c r="PVX81" s="242"/>
      <c r="PVY81" s="242"/>
      <c r="PVZ81" s="242"/>
      <c r="PWA81" s="242"/>
      <c r="PWB81" s="242"/>
      <c r="PWC81" s="242"/>
      <c r="PWD81" s="242"/>
      <c r="PWE81" s="242"/>
      <c r="PWF81" s="242"/>
      <c r="PWG81" s="242"/>
      <c r="PWH81" s="242"/>
      <c r="PWI81" s="242"/>
      <c r="PWJ81" s="242"/>
      <c r="PWK81" s="242"/>
      <c r="PWL81" s="242"/>
      <c r="PWM81" s="242"/>
      <c r="PWN81" s="242"/>
      <c r="PWO81" s="242"/>
      <c r="PWP81" s="242"/>
      <c r="PWQ81" s="242"/>
      <c r="PWR81" s="242"/>
      <c r="PWS81" s="242"/>
      <c r="PWT81" s="242"/>
      <c r="PWU81" s="242"/>
      <c r="PWV81" s="242"/>
      <c r="PWW81" s="242"/>
      <c r="PWX81" s="242"/>
      <c r="PWY81" s="242"/>
      <c r="PWZ81" s="242"/>
      <c r="PXA81" s="242"/>
      <c r="PXB81" s="242"/>
      <c r="PXC81" s="242"/>
      <c r="PXD81" s="242"/>
      <c r="PXE81" s="242"/>
      <c r="PXF81" s="242"/>
      <c r="PXG81" s="242"/>
      <c r="PXH81" s="242"/>
      <c r="PXI81" s="242"/>
      <c r="PXJ81" s="242"/>
      <c r="PXK81" s="242"/>
      <c r="PXL81" s="242"/>
      <c r="PXM81" s="242"/>
      <c r="PXN81" s="242"/>
      <c r="PXO81" s="242"/>
      <c r="PXP81" s="242"/>
      <c r="PXQ81" s="242"/>
      <c r="PXR81" s="242"/>
      <c r="PXS81" s="242"/>
      <c r="PXT81" s="242"/>
      <c r="PXU81" s="242"/>
      <c r="PXV81" s="242"/>
      <c r="PXW81" s="242"/>
      <c r="PXX81" s="242"/>
      <c r="PXY81" s="242"/>
      <c r="PXZ81" s="242"/>
      <c r="PYA81" s="242"/>
      <c r="PYB81" s="242"/>
      <c r="PYC81" s="242"/>
      <c r="PYD81" s="242"/>
      <c r="PYE81" s="242"/>
      <c r="PYF81" s="242"/>
      <c r="PYG81" s="242"/>
      <c r="PYH81" s="242"/>
      <c r="PYI81" s="242"/>
      <c r="PYJ81" s="242"/>
      <c r="PYK81" s="242"/>
      <c r="PYL81" s="242"/>
      <c r="PYM81" s="242"/>
      <c r="PYN81" s="242"/>
      <c r="PYO81" s="242"/>
      <c r="PYP81" s="242"/>
      <c r="PYQ81" s="242"/>
      <c r="PYR81" s="242"/>
      <c r="PYS81" s="242"/>
      <c r="PYT81" s="242"/>
      <c r="PYU81" s="242"/>
      <c r="PYV81" s="242"/>
      <c r="PYW81" s="242"/>
      <c r="PYX81" s="242"/>
      <c r="PYY81" s="242"/>
      <c r="PYZ81" s="242"/>
      <c r="PZA81" s="242"/>
      <c r="PZB81" s="242"/>
      <c r="PZC81" s="242"/>
      <c r="PZD81" s="242"/>
      <c r="PZE81" s="242"/>
      <c r="PZF81" s="242"/>
      <c r="PZG81" s="242"/>
      <c r="PZH81" s="242"/>
      <c r="PZI81" s="242"/>
      <c r="PZJ81" s="242"/>
      <c r="PZK81" s="242"/>
      <c r="PZL81" s="242"/>
      <c r="PZM81" s="242"/>
      <c r="PZN81" s="242"/>
      <c r="PZO81" s="242"/>
      <c r="PZP81" s="242"/>
      <c r="PZQ81" s="242"/>
      <c r="PZR81" s="242"/>
      <c r="PZS81" s="242"/>
      <c r="PZT81" s="242"/>
      <c r="PZU81" s="242"/>
      <c r="PZV81" s="242"/>
      <c r="PZW81" s="242"/>
      <c r="PZX81" s="242"/>
      <c r="PZY81" s="242"/>
      <c r="PZZ81" s="242"/>
      <c r="QAA81" s="242"/>
      <c r="QAB81" s="242"/>
      <c r="QAC81" s="242"/>
      <c r="QAD81" s="242"/>
      <c r="QAE81" s="242"/>
      <c r="QAF81" s="242"/>
      <c r="QAG81" s="242"/>
      <c r="QAH81" s="242"/>
      <c r="QAI81" s="242"/>
      <c r="QAJ81" s="242"/>
      <c r="QAK81" s="242"/>
      <c r="QAL81" s="242"/>
      <c r="QAM81" s="242"/>
      <c r="QAN81" s="242"/>
      <c r="QAO81" s="242"/>
      <c r="QAP81" s="242"/>
      <c r="QAQ81" s="242"/>
      <c r="QAR81" s="242"/>
      <c r="QAS81" s="242"/>
      <c r="QAT81" s="242"/>
      <c r="QAU81" s="242"/>
      <c r="QAV81" s="242"/>
      <c r="QAW81" s="242"/>
      <c r="QAX81" s="242"/>
      <c r="QAY81" s="242"/>
      <c r="QAZ81" s="242"/>
      <c r="QBA81" s="242"/>
      <c r="QBB81" s="242"/>
      <c r="QBC81" s="242"/>
      <c r="QBD81" s="242"/>
      <c r="QBE81" s="242"/>
      <c r="QBF81" s="242"/>
      <c r="QBG81" s="242"/>
      <c r="QBH81" s="242"/>
      <c r="QBI81" s="242"/>
      <c r="QBJ81" s="242"/>
      <c r="QBK81" s="242"/>
      <c r="QBL81" s="242"/>
      <c r="QBM81" s="242"/>
      <c r="QBN81" s="242"/>
      <c r="QBO81" s="242"/>
      <c r="QBP81" s="242"/>
      <c r="QBQ81" s="242"/>
      <c r="QBR81" s="242"/>
      <c r="QBS81" s="242"/>
      <c r="QBT81" s="242"/>
      <c r="QBU81" s="242"/>
      <c r="QBV81" s="242"/>
      <c r="QBW81" s="242"/>
      <c r="QBX81" s="242"/>
      <c r="QBY81" s="242"/>
      <c r="QBZ81" s="242"/>
      <c r="QCA81" s="242"/>
      <c r="QCB81" s="242"/>
      <c r="QCC81" s="242"/>
      <c r="QCD81" s="242"/>
      <c r="QCE81" s="242"/>
      <c r="QCF81" s="242"/>
      <c r="QCG81" s="242"/>
      <c r="QCH81" s="242"/>
      <c r="QCI81" s="242"/>
      <c r="QCJ81" s="242"/>
      <c r="QCK81" s="242"/>
      <c r="QCL81" s="242"/>
      <c r="QCM81" s="242"/>
      <c r="QCN81" s="242"/>
      <c r="QCO81" s="242"/>
      <c r="QCP81" s="242"/>
      <c r="QCQ81" s="242"/>
      <c r="QCR81" s="242"/>
      <c r="QCS81" s="242"/>
      <c r="QCT81" s="242"/>
      <c r="QCU81" s="242"/>
      <c r="QCV81" s="242"/>
      <c r="QCW81" s="242"/>
      <c r="QCX81" s="242"/>
      <c r="QCY81" s="242"/>
      <c r="QCZ81" s="242"/>
      <c r="QDA81" s="242"/>
      <c r="QDB81" s="242"/>
      <c r="QDC81" s="242"/>
      <c r="QDD81" s="242"/>
      <c r="QDE81" s="242"/>
      <c r="QDF81" s="242"/>
      <c r="QDG81" s="242"/>
      <c r="QDH81" s="242"/>
      <c r="QDI81" s="242"/>
      <c r="QDJ81" s="242"/>
      <c r="QDK81" s="242"/>
      <c r="QDL81" s="242"/>
      <c r="QDM81" s="242"/>
      <c r="QDN81" s="242"/>
      <c r="QDO81" s="242"/>
      <c r="QDP81" s="242"/>
      <c r="QDQ81" s="242"/>
      <c r="QDR81" s="242"/>
      <c r="QDS81" s="242"/>
      <c r="QDT81" s="242"/>
      <c r="QDU81" s="242"/>
      <c r="QDV81" s="242"/>
      <c r="QDW81" s="242"/>
      <c r="QDX81" s="242"/>
      <c r="QDY81" s="242"/>
      <c r="QDZ81" s="242"/>
      <c r="QEA81" s="242"/>
      <c r="QEB81" s="242"/>
      <c r="QEC81" s="242"/>
      <c r="QED81" s="242"/>
      <c r="QEE81" s="242"/>
      <c r="QEF81" s="242"/>
      <c r="QEG81" s="242"/>
      <c r="QEH81" s="242"/>
      <c r="QEI81" s="242"/>
      <c r="QEJ81" s="242"/>
      <c r="QEK81" s="242"/>
      <c r="QEL81" s="242"/>
      <c r="QEM81" s="242"/>
      <c r="QEN81" s="242"/>
      <c r="QEO81" s="242"/>
      <c r="QEP81" s="242"/>
      <c r="QEQ81" s="242"/>
      <c r="QER81" s="242"/>
      <c r="QES81" s="242"/>
      <c r="QET81" s="242"/>
      <c r="QEU81" s="242"/>
      <c r="QEV81" s="242"/>
      <c r="QEW81" s="242"/>
      <c r="QEX81" s="242"/>
      <c r="QEY81" s="242"/>
      <c r="QEZ81" s="242"/>
      <c r="QFA81" s="242"/>
      <c r="QFB81" s="242"/>
      <c r="QFC81" s="242"/>
      <c r="QFD81" s="242"/>
      <c r="QFE81" s="242"/>
      <c r="QFF81" s="242"/>
      <c r="QFG81" s="242"/>
      <c r="QFH81" s="242"/>
      <c r="QFI81" s="242"/>
      <c r="QFJ81" s="242"/>
      <c r="QFK81" s="242"/>
      <c r="QFL81" s="242"/>
      <c r="QFM81" s="242"/>
      <c r="QFN81" s="242"/>
      <c r="QFO81" s="242"/>
      <c r="QFP81" s="242"/>
      <c r="QFQ81" s="242"/>
      <c r="QFR81" s="242"/>
      <c r="QFS81" s="242"/>
      <c r="QFT81" s="242"/>
      <c r="QFU81" s="242"/>
      <c r="QFV81" s="242"/>
      <c r="QFW81" s="242"/>
      <c r="QFX81" s="242"/>
      <c r="QFY81" s="242"/>
      <c r="QFZ81" s="242"/>
      <c r="QGA81" s="242"/>
      <c r="QGB81" s="242"/>
      <c r="QGC81" s="242"/>
      <c r="QGD81" s="242"/>
      <c r="QGE81" s="242"/>
      <c r="QGF81" s="242"/>
      <c r="QGG81" s="242"/>
      <c r="QGH81" s="242"/>
      <c r="QGI81" s="242"/>
      <c r="QGJ81" s="242"/>
      <c r="QGK81" s="242"/>
      <c r="QGL81" s="242"/>
      <c r="QGM81" s="242"/>
      <c r="QGN81" s="242"/>
      <c r="QGO81" s="242"/>
      <c r="QGP81" s="242"/>
      <c r="QGQ81" s="242"/>
      <c r="QGR81" s="242"/>
      <c r="QGS81" s="242"/>
      <c r="QGT81" s="242"/>
      <c r="QGU81" s="242"/>
      <c r="QGV81" s="242"/>
      <c r="QGW81" s="242"/>
      <c r="QGX81" s="242"/>
      <c r="QGY81" s="242"/>
      <c r="QGZ81" s="242"/>
      <c r="QHA81" s="242"/>
      <c r="QHB81" s="242"/>
      <c r="QHC81" s="242"/>
      <c r="QHD81" s="242"/>
      <c r="QHE81" s="242"/>
      <c r="QHF81" s="242"/>
      <c r="QHG81" s="242"/>
      <c r="QHH81" s="242"/>
      <c r="QHI81" s="242"/>
      <c r="QHJ81" s="242"/>
      <c r="QHK81" s="242"/>
      <c r="QHL81" s="242"/>
      <c r="QHM81" s="242"/>
      <c r="QHN81" s="242"/>
      <c r="QHO81" s="242"/>
      <c r="QHP81" s="242"/>
      <c r="QHQ81" s="242"/>
      <c r="QHR81" s="242"/>
      <c r="QHS81" s="242"/>
      <c r="QHT81" s="242"/>
      <c r="QHU81" s="242"/>
      <c r="QHV81" s="242"/>
      <c r="QHW81" s="242"/>
      <c r="QHX81" s="242"/>
      <c r="QHY81" s="242"/>
      <c r="QHZ81" s="242"/>
      <c r="QIA81" s="242"/>
      <c r="QIB81" s="242"/>
      <c r="QIC81" s="242"/>
      <c r="QID81" s="242"/>
      <c r="QIE81" s="242"/>
      <c r="QIF81" s="242"/>
      <c r="QIG81" s="242"/>
      <c r="QIH81" s="242"/>
      <c r="QII81" s="242"/>
      <c r="QIJ81" s="242"/>
      <c r="QIK81" s="242"/>
      <c r="QIL81" s="242"/>
      <c r="QIM81" s="242"/>
      <c r="QIN81" s="242"/>
      <c r="QIO81" s="242"/>
      <c r="QIP81" s="242"/>
      <c r="QIQ81" s="242"/>
      <c r="QIR81" s="242"/>
      <c r="QIS81" s="242"/>
      <c r="QIT81" s="242"/>
      <c r="QIU81" s="242"/>
      <c r="QIV81" s="242"/>
      <c r="QIW81" s="242"/>
      <c r="QIX81" s="242"/>
      <c r="QIY81" s="242"/>
      <c r="QIZ81" s="242"/>
      <c r="QJA81" s="242"/>
      <c r="QJB81" s="242"/>
      <c r="QJC81" s="242"/>
      <c r="QJD81" s="242"/>
      <c r="QJE81" s="242"/>
      <c r="QJF81" s="242"/>
      <c r="QJG81" s="242"/>
      <c r="QJH81" s="242"/>
      <c r="QJI81" s="242"/>
      <c r="QJJ81" s="242"/>
      <c r="QJK81" s="242"/>
      <c r="QJL81" s="242"/>
      <c r="QJM81" s="242"/>
      <c r="QJN81" s="242"/>
      <c r="QJO81" s="242"/>
      <c r="QJP81" s="242"/>
      <c r="QJQ81" s="242"/>
      <c r="QJR81" s="242"/>
      <c r="QJS81" s="242"/>
      <c r="QJT81" s="242"/>
      <c r="QJU81" s="242"/>
      <c r="QJV81" s="242"/>
      <c r="QJW81" s="242"/>
      <c r="QJX81" s="242"/>
      <c r="QJY81" s="242"/>
      <c r="QJZ81" s="242"/>
      <c r="QKA81" s="242"/>
      <c r="QKB81" s="242"/>
      <c r="QKC81" s="242"/>
      <c r="QKD81" s="242"/>
      <c r="QKE81" s="242"/>
      <c r="QKF81" s="242"/>
      <c r="QKG81" s="242"/>
      <c r="QKH81" s="242"/>
      <c r="QKI81" s="242"/>
      <c r="QKJ81" s="242"/>
      <c r="QKK81" s="242"/>
      <c r="QKL81" s="242"/>
      <c r="QKM81" s="242"/>
      <c r="QKN81" s="242"/>
      <c r="QKO81" s="242"/>
      <c r="QKP81" s="242"/>
      <c r="QKQ81" s="242"/>
      <c r="QKR81" s="242"/>
      <c r="QKS81" s="242"/>
      <c r="QKT81" s="242"/>
      <c r="QKU81" s="242"/>
      <c r="QKV81" s="242"/>
      <c r="QKW81" s="242"/>
      <c r="QKX81" s="242"/>
      <c r="QKY81" s="242"/>
      <c r="QKZ81" s="242"/>
      <c r="QLA81" s="242"/>
      <c r="QLB81" s="242"/>
      <c r="QLC81" s="242"/>
      <c r="QLD81" s="242"/>
      <c r="QLE81" s="242"/>
      <c r="QLF81" s="242"/>
      <c r="QLG81" s="242"/>
      <c r="QLH81" s="242"/>
      <c r="QLI81" s="242"/>
      <c r="QLJ81" s="242"/>
      <c r="QLK81" s="242"/>
      <c r="QLL81" s="242"/>
      <c r="QLM81" s="242"/>
      <c r="QLN81" s="242"/>
      <c r="QLO81" s="242"/>
      <c r="QLP81" s="242"/>
      <c r="QLQ81" s="242"/>
      <c r="QLR81" s="242"/>
      <c r="QLS81" s="242"/>
      <c r="QLT81" s="242"/>
      <c r="QLU81" s="242"/>
      <c r="QLV81" s="242"/>
      <c r="QLW81" s="242"/>
      <c r="QLX81" s="242"/>
      <c r="QLY81" s="242"/>
      <c r="QLZ81" s="242"/>
      <c r="QMA81" s="242"/>
      <c r="QMB81" s="242"/>
      <c r="QMC81" s="242"/>
      <c r="QMD81" s="242"/>
      <c r="QME81" s="242"/>
      <c r="QMF81" s="242"/>
      <c r="QMG81" s="242"/>
      <c r="QMH81" s="242"/>
      <c r="QMI81" s="242"/>
      <c r="QMJ81" s="242"/>
      <c r="QMK81" s="242"/>
      <c r="QML81" s="242"/>
      <c r="QMM81" s="242"/>
      <c r="QMN81" s="242"/>
      <c r="QMO81" s="242"/>
      <c r="QMP81" s="242"/>
      <c r="QMQ81" s="242"/>
      <c r="QMR81" s="242"/>
      <c r="QMS81" s="242"/>
      <c r="QMT81" s="242"/>
      <c r="QMU81" s="242"/>
      <c r="QMV81" s="242"/>
      <c r="QMW81" s="242"/>
      <c r="QMX81" s="242"/>
      <c r="QMY81" s="242"/>
      <c r="QMZ81" s="242"/>
      <c r="QNA81" s="242"/>
      <c r="QNB81" s="242"/>
      <c r="QNC81" s="242"/>
      <c r="QND81" s="242"/>
      <c r="QNE81" s="242"/>
      <c r="QNF81" s="242"/>
      <c r="QNG81" s="242"/>
      <c r="QNH81" s="242"/>
      <c r="QNI81" s="242"/>
      <c r="QNJ81" s="242"/>
      <c r="QNK81" s="242"/>
      <c r="QNL81" s="242"/>
      <c r="QNM81" s="242"/>
      <c r="QNN81" s="242"/>
      <c r="QNO81" s="242"/>
      <c r="QNP81" s="242"/>
      <c r="QNQ81" s="242"/>
      <c r="QNR81" s="242"/>
      <c r="QNS81" s="242"/>
      <c r="QNT81" s="242"/>
      <c r="QNU81" s="242"/>
      <c r="QNV81" s="242"/>
      <c r="QNW81" s="242"/>
      <c r="QNX81" s="242"/>
      <c r="QNY81" s="242"/>
      <c r="QNZ81" s="242"/>
      <c r="QOA81" s="242"/>
      <c r="QOB81" s="242"/>
      <c r="QOC81" s="242"/>
      <c r="QOD81" s="242"/>
      <c r="QOE81" s="242"/>
      <c r="QOF81" s="242"/>
      <c r="QOG81" s="242"/>
      <c r="QOH81" s="242"/>
      <c r="QOI81" s="242"/>
      <c r="QOJ81" s="242"/>
      <c r="QOK81" s="242"/>
      <c r="QOL81" s="242"/>
      <c r="QOM81" s="242"/>
      <c r="QON81" s="242"/>
      <c r="QOO81" s="242"/>
      <c r="QOP81" s="242"/>
      <c r="QOQ81" s="242"/>
      <c r="QOR81" s="242"/>
      <c r="QOS81" s="242"/>
      <c r="QOT81" s="242"/>
      <c r="QOU81" s="242"/>
      <c r="QOV81" s="242"/>
      <c r="QOW81" s="242"/>
      <c r="QOX81" s="242"/>
      <c r="QOY81" s="242"/>
      <c r="QOZ81" s="242"/>
      <c r="QPA81" s="242"/>
      <c r="QPB81" s="242"/>
      <c r="QPC81" s="242"/>
      <c r="QPD81" s="242"/>
      <c r="QPE81" s="242"/>
      <c r="QPF81" s="242"/>
      <c r="QPG81" s="242"/>
      <c r="QPH81" s="242"/>
      <c r="QPI81" s="242"/>
      <c r="QPJ81" s="242"/>
      <c r="QPK81" s="242"/>
      <c r="QPL81" s="242"/>
      <c r="QPM81" s="242"/>
      <c r="QPN81" s="242"/>
      <c r="QPO81" s="242"/>
      <c r="QPP81" s="242"/>
      <c r="QPQ81" s="242"/>
      <c r="QPR81" s="242"/>
      <c r="QPS81" s="242"/>
      <c r="QPT81" s="242"/>
      <c r="QPU81" s="242"/>
      <c r="QPV81" s="242"/>
      <c r="QPW81" s="242"/>
      <c r="QPX81" s="242"/>
      <c r="QPY81" s="242"/>
      <c r="QPZ81" s="242"/>
      <c r="QQA81" s="242"/>
      <c r="QQB81" s="242"/>
      <c r="QQC81" s="242"/>
      <c r="QQD81" s="242"/>
      <c r="QQE81" s="242"/>
      <c r="QQF81" s="242"/>
      <c r="QQG81" s="242"/>
      <c r="QQH81" s="242"/>
      <c r="QQI81" s="242"/>
      <c r="QQJ81" s="242"/>
      <c r="QQK81" s="242"/>
      <c r="QQL81" s="242"/>
      <c r="QQM81" s="242"/>
      <c r="QQN81" s="242"/>
      <c r="QQO81" s="242"/>
      <c r="QQP81" s="242"/>
      <c r="QQQ81" s="242"/>
      <c r="QQR81" s="242"/>
      <c r="QQS81" s="242"/>
      <c r="QQT81" s="242"/>
      <c r="QQU81" s="242"/>
      <c r="QQV81" s="242"/>
      <c r="QQW81" s="242"/>
      <c r="QQX81" s="242"/>
      <c r="QQY81" s="242"/>
      <c r="QQZ81" s="242"/>
      <c r="QRA81" s="242"/>
      <c r="QRB81" s="242"/>
      <c r="QRC81" s="242"/>
      <c r="QRD81" s="242"/>
      <c r="QRE81" s="242"/>
      <c r="QRF81" s="242"/>
      <c r="QRG81" s="242"/>
      <c r="QRH81" s="242"/>
      <c r="QRI81" s="242"/>
      <c r="QRJ81" s="242"/>
      <c r="QRK81" s="242"/>
      <c r="QRL81" s="242"/>
      <c r="QRM81" s="242"/>
      <c r="QRN81" s="242"/>
      <c r="QRO81" s="242"/>
      <c r="QRP81" s="242"/>
      <c r="QRQ81" s="242"/>
      <c r="QRR81" s="242"/>
      <c r="QRS81" s="242"/>
      <c r="QRT81" s="242"/>
      <c r="QRU81" s="242"/>
      <c r="QRV81" s="242"/>
      <c r="QRW81" s="242"/>
      <c r="QRX81" s="242"/>
      <c r="QRY81" s="242"/>
      <c r="QRZ81" s="242"/>
      <c r="QSA81" s="242"/>
      <c r="QSB81" s="242"/>
      <c r="QSC81" s="242"/>
      <c r="QSD81" s="242"/>
      <c r="QSE81" s="242"/>
      <c r="QSF81" s="242"/>
      <c r="QSG81" s="242"/>
      <c r="QSH81" s="242"/>
      <c r="QSI81" s="242"/>
      <c r="QSJ81" s="242"/>
      <c r="QSK81" s="242"/>
      <c r="QSL81" s="242"/>
      <c r="QSM81" s="242"/>
      <c r="QSN81" s="242"/>
      <c r="QSO81" s="242"/>
      <c r="QSP81" s="242"/>
      <c r="QSQ81" s="242"/>
      <c r="QSR81" s="242"/>
      <c r="QSS81" s="242"/>
      <c r="QST81" s="242"/>
      <c r="QSU81" s="242"/>
      <c r="QSV81" s="242"/>
      <c r="QSW81" s="242"/>
      <c r="QSX81" s="242"/>
      <c r="QSY81" s="242"/>
      <c r="QSZ81" s="242"/>
      <c r="QTA81" s="242"/>
      <c r="QTB81" s="242"/>
      <c r="QTC81" s="242"/>
      <c r="QTD81" s="242"/>
      <c r="QTE81" s="242"/>
      <c r="QTF81" s="242"/>
      <c r="QTG81" s="242"/>
      <c r="QTH81" s="242"/>
      <c r="QTI81" s="242"/>
      <c r="QTJ81" s="242"/>
      <c r="QTK81" s="242"/>
      <c r="QTL81" s="242"/>
      <c r="QTM81" s="242"/>
      <c r="QTN81" s="242"/>
      <c r="QTO81" s="242"/>
      <c r="QTP81" s="242"/>
      <c r="QTQ81" s="242"/>
      <c r="QTR81" s="242"/>
      <c r="QTS81" s="242"/>
      <c r="QTT81" s="242"/>
      <c r="QTU81" s="242"/>
      <c r="QTV81" s="242"/>
      <c r="QTW81" s="242"/>
      <c r="QTX81" s="242"/>
      <c r="QTY81" s="242"/>
      <c r="QTZ81" s="242"/>
      <c r="QUA81" s="242"/>
      <c r="QUB81" s="242"/>
      <c r="QUC81" s="242"/>
      <c r="QUD81" s="242"/>
      <c r="QUE81" s="242"/>
      <c r="QUF81" s="242"/>
      <c r="QUG81" s="242"/>
      <c r="QUH81" s="242"/>
      <c r="QUI81" s="242"/>
      <c r="QUJ81" s="242"/>
      <c r="QUK81" s="242"/>
      <c r="QUL81" s="242"/>
      <c r="QUM81" s="242"/>
      <c r="QUN81" s="242"/>
      <c r="QUO81" s="242"/>
      <c r="QUP81" s="242"/>
      <c r="QUQ81" s="242"/>
      <c r="QUR81" s="242"/>
      <c r="QUS81" s="242"/>
      <c r="QUT81" s="242"/>
      <c r="QUU81" s="242"/>
      <c r="QUV81" s="242"/>
      <c r="QUW81" s="242"/>
      <c r="QUX81" s="242"/>
      <c r="QUY81" s="242"/>
      <c r="QUZ81" s="242"/>
      <c r="QVA81" s="242"/>
      <c r="QVB81" s="242"/>
      <c r="QVC81" s="242"/>
      <c r="QVD81" s="242"/>
      <c r="QVE81" s="242"/>
      <c r="QVF81" s="242"/>
      <c r="QVG81" s="242"/>
      <c r="QVH81" s="242"/>
      <c r="QVI81" s="242"/>
      <c r="QVJ81" s="242"/>
      <c r="QVK81" s="242"/>
      <c r="QVL81" s="242"/>
      <c r="QVM81" s="242"/>
      <c r="QVN81" s="242"/>
      <c r="QVO81" s="242"/>
      <c r="QVP81" s="242"/>
      <c r="QVQ81" s="242"/>
      <c r="QVR81" s="242"/>
      <c r="QVS81" s="242"/>
      <c r="QVT81" s="242"/>
      <c r="QVU81" s="242"/>
      <c r="QVV81" s="242"/>
      <c r="QVW81" s="242"/>
      <c r="QVX81" s="242"/>
      <c r="QVY81" s="242"/>
      <c r="QVZ81" s="242"/>
      <c r="QWA81" s="242"/>
      <c r="QWB81" s="242"/>
      <c r="QWC81" s="242"/>
      <c r="QWD81" s="242"/>
      <c r="QWE81" s="242"/>
      <c r="QWF81" s="242"/>
      <c r="QWG81" s="242"/>
      <c r="QWH81" s="242"/>
      <c r="QWI81" s="242"/>
      <c r="QWJ81" s="242"/>
      <c r="QWK81" s="242"/>
      <c r="QWL81" s="242"/>
      <c r="QWM81" s="242"/>
      <c r="QWN81" s="242"/>
      <c r="QWO81" s="242"/>
      <c r="QWP81" s="242"/>
      <c r="QWQ81" s="242"/>
      <c r="QWR81" s="242"/>
      <c r="QWS81" s="242"/>
      <c r="QWT81" s="242"/>
      <c r="QWU81" s="242"/>
      <c r="QWV81" s="242"/>
      <c r="QWW81" s="242"/>
      <c r="QWX81" s="242"/>
      <c r="QWY81" s="242"/>
      <c r="QWZ81" s="242"/>
      <c r="QXA81" s="242"/>
      <c r="QXB81" s="242"/>
      <c r="QXC81" s="242"/>
      <c r="QXD81" s="242"/>
      <c r="QXE81" s="242"/>
      <c r="QXF81" s="242"/>
      <c r="QXG81" s="242"/>
      <c r="QXH81" s="242"/>
      <c r="QXI81" s="242"/>
      <c r="QXJ81" s="242"/>
      <c r="QXK81" s="242"/>
      <c r="QXL81" s="242"/>
      <c r="QXM81" s="242"/>
      <c r="QXN81" s="242"/>
      <c r="QXO81" s="242"/>
      <c r="QXP81" s="242"/>
      <c r="QXQ81" s="242"/>
      <c r="QXR81" s="242"/>
      <c r="QXS81" s="242"/>
      <c r="QXT81" s="242"/>
      <c r="QXU81" s="242"/>
      <c r="QXV81" s="242"/>
      <c r="QXW81" s="242"/>
      <c r="QXX81" s="242"/>
      <c r="QXY81" s="242"/>
      <c r="QXZ81" s="242"/>
      <c r="QYA81" s="242"/>
      <c r="QYB81" s="242"/>
      <c r="QYC81" s="242"/>
      <c r="QYD81" s="242"/>
      <c r="QYE81" s="242"/>
      <c r="QYF81" s="242"/>
      <c r="QYG81" s="242"/>
      <c r="QYH81" s="242"/>
      <c r="QYI81" s="242"/>
      <c r="QYJ81" s="242"/>
      <c r="QYK81" s="242"/>
      <c r="QYL81" s="242"/>
      <c r="QYM81" s="242"/>
      <c r="QYN81" s="242"/>
      <c r="QYO81" s="242"/>
      <c r="QYP81" s="242"/>
      <c r="QYQ81" s="242"/>
      <c r="QYR81" s="242"/>
      <c r="QYS81" s="242"/>
      <c r="QYT81" s="242"/>
      <c r="QYU81" s="242"/>
      <c r="QYV81" s="242"/>
      <c r="QYW81" s="242"/>
      <c r="QYX81" s="242"/>
      <c r="QYY81" s="242"/>
      <c r="QYZ81" s="242"/>
      <c r="QZA81" s="242"/>
      <c r="QZB81" s="242"/>
      <c r="QZC81" s="242"/>
      <c r="QZD81" s="242"/>
      <c r="QZE81" s="242"/>
      <c r="QZF81" s="242"/>
      <c r="QZG81" s="242"/>
      <c r="QZH81" s="242"/>
      <c r="QZI81" s="242"/>
      <c r="QZJ81" s="242"/>
      <c r="QZK81" s="242"/>
      <c r="QZL81" s="242"/>
      <c r="QZM81" s="242"/>
      <c r="QZN81" s="242"/>
      <c r="QZO81" s="242"/>
      <c r="QZP81" s="242"/>
      <c r="QZQ81" s="242"/>
      <c r="QZR81" s="242"/>
      <c r="QZS81" s="242"/>
      <c r="QZT81" s="242"/>
      <c r="QZU81" s="242"/>
      <c r="QZV81" s="242"/>
      <c r="QZW81" s="242"/>
      <c r="QZX81" s="242"/>
      <c r="QZY81" s="242"/>
      <c r="QZZ81" s="242"/>
      <c r="RAA81" s="242"/>
      <c r="RAB81" s="242"/>
      <c r="RAC81" s="242"/>
      <c r="RAD81" s="242"/>
      <c r="RAE81" s="242"/>
      <c r="RAF81" s="242"/>
      <c r="RAG81" s="242"/>
      <c r="RAH81" s="242"/>
      <c r="RAI81" s="242"/>
      <c r="RAJ81" s="242"/>
      <c r="RAK81" s="242"/>
      <c r="RAL81" s="242"/>
      <c r="RAM81" s="242"/>
      <c r="RAN81" s="242"/>
      <c r="RAO81" s="242"/>
      <c r="RAP81" s="242"/>
      <c r="RAQ81" s="242"/>
      <c r="RAR81" s="242"/>
      <c r="RAS81" s="242"/>
      <c r="RAT81" s="242"/>
      <c r="RAU81" s="242"/>
      <c r="RAV81" s="242"/>
      <c r="RAW81" s="242"/>
      <c r="RAX81" s="242"/>
      <c r="RAY81" s="242"/>
      <c r="RAZ81" s="242"/>
      <c r="RBA81" s="242"/>
      <c r="RBB81" s="242"/>
      <c r="RBC81" s="242"/>
      <c r="RBD81" s="242"/>
      <c r="RBE81" s="242"/>
      <c r="RBF81" s="242"/>
      <c r="RBG81" s="242"/>
      <c r="RBH81" s="242"/>
      <c r="RBI81" s="242"/>
      <c r="RBJ81" s="242"/>
      <c r="RBK81" s="242"/>
      <c r="RBL81" s="242"/>
      <c r="RBM81" s="242"/>
      <c r="RBN81" s="242"/>
      <c r="RBO81" s="242"/>
      <c r="RBP81" s="242"/>
      <c r="RBQ81" s="242"/>
      <c r="RBR81" s="242"/>
      <c r="RBS81" s="242"/>
      <c r="RBT81" s="242"/>
      <c r="RBU81" s="242"/>
      <c r="RBV81" s="242"/>
      <c r="RBW81" s="242"/>
      <c r="RBX81" s="242"/>
      <c r="RBY81" s="242"/>
      <c r="RBZ81" s="242"/>
      <c r="RCA81" s="242"/>
      <c r="RCB81" s="242"/>
      <c r="RCC81" s="242"/>
      <c r="RCD81" s="242"/>
      <c r="RCE81" s="242"/>
      <c r="RCF81" s="242"/>
      <c r="RCG81" s="242"/>
      <c r="RCH81" s="242"/>
      <c r="RCI81" s="242"/>
      <c r="RCJ81" s="242"/>
      <c r="RCK81" s="242"/>
      <c r="RCL81" s="242"/>
      <c r="RCM81" s="242"/>
      <c r="RCN81" s="242"/>
      <c r="RCO81" s="242"/>
      <c r="RCP81" s="242"/>
      <c r="RCQ81" s="242"/>
      <c r="RCR81" s="242"/>
      <c r="RCS81" s="242"/>
      <c r="RCT81" s="242"/>
      <c r="RCU81" s="242"/>
      <c r="RCV81" s="242"/>
      <c r="RCW81" s="242"/>
      <c r="RCX81" s="242"/>
      <c r="RCY81" s="242"/>
      <c r="RCZ81" s="242"/>
      <c r="RDA81" s="242"/>
      <c r="RDB81" s="242"/>
      <c r="RDC81" s="242"/>
      <c r="RDD81" s="242"/>
      <c r="RDE81" s="242"/>
      <c r="RDF81" s="242"/>
      <c r="RDG81" s="242"/>
      <c r="RDH81" s="242"/>
      <c r="RDI81" s="242"/>
      <c r="RDJ81" s="242"/>
      <c r="RDK81" s="242"/>
      <c r="RDL81" s="242"/>
      <c r="RDM81" s="242"/>
      <c r="RDN81" s="242"/>
      <c r="RDO81" s="242"/>
      <c r="RDP81" s="242"/>
      <c r="RDQ81" s="242"/>
      <c r="RDR81" s="242"/>
      <c r="RDS81" s="242"/>
      <c r="RDT81" s="242"/>
      <c r="RDU81" s="242"/>
      <c r="RDV81" s="242"/>
      <c r="RDW81" s="242"/>
      <c r="RDX81" s="242"/>
      <c r="RDY81" s="242"/>
      <c r="RDZ81" s="242"/>
      <c r="REA81" s="242"/>
      <c r="REB81" s="242"/>
      <c r="REC81" s="242"/>
      <c r="RED81" s="242"/>
      <c r="REE81" s="242"/>
      <c r="REF81" s="242"/>
      <c r="REG81" s="242"/>
      <c r="REH81" s="242"/>
      <c r="REI81" s="242"/>
      <c r="REJ81" s="242"/>
      <c r="REK81" s="242"/>
      <c r="REL81" s="242"/>
      <c r="REM81" s="242"/>
      <c r="REN81" s="242"/>
      <c r="REO81" s="242"/>
      <c r="REP81" s="242"/>
      <c r="REQ81" s="242"/>
      <c r="RER81" s="242"/>
      <c r="RES81" s="242"/>
      <c r="RET81" s="242"/>
      <c r="REU81" s="242"/>
      <c r="REV81" s="242"/>
      <c r="REW81" s="242"/>
      <c r="REX81" s="242"/>
      <c r="REY81" s="242"/>
      <c r="REZ81" s="242"/>
      <c r="RFA81" s="242"/>
      <c r="RFB81" s="242"/>
      <c r="RFC81" s="242"/>
      <c r="RFD81" s="242"/>
      <c r="RFE81" s="242"/>
      <c r="RFF81" s="242"/>
      <c r="RFG81" s="242"/>
      <c r="RFH81" s="242"/>
      <c r="RFI81" s="242"/>
      <c r="RFJ81" s="242"/>
      <c r="RFK81" s="242"/>
      <c r="RFL81" s="242"/>
      <c r="RFM81" s="242"/>
      <c r="RFN81" s="242"/>
      <c r="RFO81" s="242"/>
      <c r="RFP81" s="242"/>
      <c r="RFQ81" s="242"/>
      <c r="RFR81" s="242"/>
      <c r="RFS81" s="242"/>
      <c r="RFT81" s="242"/>
      <c r="RFU81" s="242"/>
      <c r="RFV81" s="242"/>
      <c r="RFW81" s="242"/>
      <c r="RFX81" s="242"/>
      <c r="RFY81" s="242"/>
      <c r="RFZ81" s="242"/>
      <c r="RGA81" s="242"/>
      <c r="RGB81" s="242"/>
      <c r="RGC81" s="242"/>
      <c r="RGD81" s="242"/>
      <c r="RGE81" s="242"/>
      <c r="RGF81" s="242"/>
      <c r="RGG81" s="242"/>
      <c r="RGH81" s="242"/>
      <c r="RGI81" s="242"/>
      <c r="RGJ81" s="242"/>
      <c r="RGK81" s="242"/>
      <c r="RGL81" s="242"/>
      <c r="RGM81" s="242"/>
      <c r="RGN81" s="242"/>
      <c r="RGO81" s="242"/>
      <c r="RGP81" s="242"/>
      <c r="RGQ81" s="242"/>
      <c r="RGR81" s="242"/>
      <c r="RGS81" s="242"/>
      <c r="RGT81" s="242"/>
      <c r="RGU81" s="242"/>
      <c r="RGV81" s="242"/>
      <c r="RGW81" s="242"/>
      <c r="RGX81" s="242"/>
      <c r="RGY81" s="242"/>
      <c r="RGZ81" s="242"/>
      <c r="RHA81" s="242"/>
      <c r="RHB81" s="242"/>
      <c r="RHC81" s="242"/>
      <c r="RHD81" s="242"/>
      <c r="RHE81" s="242"/>
      <c r="RHF81" s="242"/>
      <c r="RHG81" s="242"/>
      <c r="RHH81" s="242"/>
      <c r="RHI81" s="242"/>
      <c r="RHJ81" s="242"/>
      <c r="RHK81" s="242"/>
      <c r="RHL81" s="242"/>
      <c r="RHM81" s="242"/>
      <c r="RHN81" s="242"/>
      <c r="RHO81" s="242"/>
      <c r="RHP81" s="242"/>
      <c r="RHQ81" s="242"/>
      <c r="RHR81" s="242"/>
      <c r="RHS81" s="242"/>
      <c r="RHT81" s="242"/>
      <c r="RHU81" s="242"/>
      <c r="RHV81" s="242"/>
      <c r="RHW81" s="242"/>
      <c r="RHX81" s="242"/>
      <c r="RHY81" s="242"/>
      <c r="RHZ81" s="242"/>
      <c r="RIA81" s="242"/>
      <c r="RIB81" s="242"/>
      <c r="RIC81" s="242"/>
      <c r="RID81" s="242"/>
      <c r="RIE81" s="242"/>
      <c r="RIF81" s="242"/>
      <c r="RIG81" s="242"/>
      <c r="RIH81" s="242"/>
      <c r="RII81" s="242"/>
      <c r="RIJ81" s="242"/>
      <c r="RIK81" s="242"/>
      <c r="RIL81" s="242"/>
      <c r="RIM81" s="242"/>
      <c r="RIN81" s="242"/>
      <c r="RIO81" s="242"/>
      <c r="RIP81" s="242"/>
      <c r="RIQ81" s="242"/>
      <c r="RIR81" s="242"/>
      <c r="RIS81" s="242"/>
      <c r="RIT81" s="242"/>
      <c r="RIU81" s="242"/>
      <c r="RIV81" s="242"/>
      <c r="RIW81" s="242"/>
      <c r="RIX81" s="242"/>
      <c r="RIY81" s="242"/>
      <c r="RIZ81" s="242"/>
      <c r="RJA81" s="242"/>
      <c r="RJB81" s="242"/>
      <c r="RJC81" s="242"/>
      <c r="RJD81" s="242"/>
      <c r="RJE81" s="242"/>
      <c r="RJF81" s="242"/>
      <c r="RJG81" s="242"/>
      <c r="RJH81" s="242"/>
      <c r="RJI81" s="242"/>
      <c r="RJJ81" s="242"/>
      <c r="RJK81" s="242"/>
      <c r="RJL81" s="242"/>
      <c r="RJM81" s="242"/>
      <c r="RJN81" s="242"/>
      <c r="RJO81" s="242"/>
      <c r="RJP81" s="242"/>
      <c r="RJQ81" s="242"/>
      <c r="RJR81" s="242"/>
      <c r="RJS81" s="242"/>
      <c r="RJT81" s="242"/>
      <c r="RJU81" s="242"/>
      <c r="RJV81" s="242"/>
      <c r="RJW81" s="242"/>
      <c r="RJX81" s="242"/>
      <c r="RJY81" s="242"/>
      <c r="RJZ81" s="242"/>
      <c r="RKA81" s="242"/>
      <c r="RKB81" s="242"/>
      <c r="RKC81" s="242"/>
      <c r="RKD81" s="242"/>
      <c r="RKE81" s="242"/>
      <c r="RKF81" s="242"/>
      <c r="RKG81" s="242"/>
      <c r="RKH81" s="242"/>
      <c r="RKI81" s="242"/>
      <c r="RKJ81" s="242"/>
      <c r="RKK81" s="242"/>
      <c r="RKL81" s="242"/>
      <c r="RKM81" s="242"/>
      <c r="RKN81" s="242"/>
      <c r="RKO81" s="242"/>
      <c r="RKP81" s="242"/>
      <c r="RKQ81" s="242"/>
      <c r="RKR81" s="242"/>
      <c r="RKS81" s="242"/>
      <c r="RKT81" s="242"/>
      <c r="RKU81" s="242"/>
      <c r="RKV81" s="242"/>
      <c r="RKW81" s="242"/>
      <c r="RKX81" s="242"/>
      <c r="RKY81" s="242"/>
      <c r="RKZ81" s="242"/>
      <c r="RLA81" s="242"/>
      <c r="RLB81" s="242"/>
      <c r="RLC81" s="242"/>
      <c r="RLD81" s="242"/>
      <c r="RLE81" s="242"/>
      <c r="RLF81" s="242"/>
      <c r="RLG81" s="242"/>
      <c r="RLH81" s="242"/>
      <c r="RLI81" s="242"/>
      <c r="RLJ81" s="242"/>
      <c r="RLK81" s="242"/>
      <c r="RLL81" s="242"/>
      <c r="RLM81" s="242"/>
      <c r="RLN81" s="242"/>
      <c r="RLO81" s="242"/>
      <c r="RLP81" s="242"/>
      <c r="RLQ81" s="242"/>
      <c r="RLR81" s="242"/>
      <c r="RLS81" s="242"/>
      <c r="RLT81" s="242"/>
      <c r="RLU81" s="242"/>
      <c r="RLV81" s="242"/>
      <c r="RLW81" s="242"/>
      <c r="RLX81" s="242"/>
      <c r="RLY81" s="242"/>
      <c r="RLZ81" s="242"/>
      <c r="RMA81" s="242"/>
      <c r="RMB81" s="242"/>
      <c r="RMC81" s="242"/>
      <c r="RMD81" s="242"/>
      <c r="RME81" s="242"/>
      <c r="RMF81" s="242"/>
      <c r="RMG81" s="242"/>
      <c r="RMH81" s="242"/>
      <c r="RMI81" s="242"/>
      <c r="RMJ81" s="242"/>
      <c r="RMK81" s="242"/>
      <c r="RML81" s="242"/>
      <c r="RMM81" s="242"/>
      <c r="RMN81" s="242"/>
      <c r="RMO81" s="242"/>
      <c r="RMP81" s="242"/>
      <c r="RMQ81" s="242"/>
      <c r="RMR81" s="242"/>
      <c r="RMS81" s="242"/>
      <c r="RMT81" s="242"/>
      <c r="RMU81" s="242"/>
      <c r="RMV81" s="242"/>
      <c r="RMW81" s="242"/>
      <c r="RMX81" s="242"/>
      <c r="RMY81" s="242"/>
      <c r="RMZ81" s="242"/>
      <c r="RNA81" s="242"/>
      <c r="RNB81" s="242"/>
      <c r="RNC81" s="242"/>
      <c r="RND81" s="242"/>
      <c r="RNE81" s="242"/>
      <c r="RNF81" s="242"/>
      <c r="RNG81" s="242"/>
      <c r="RNH81" s="242"/>
      <c r="RNI81" s="242"/>
      <c r="RNJ81" s="242"/>
      <c r="RNK81" s="242"/>
      <c r="RNL81" s="242"/>
      <c r="RNM81" s="242"/>
      <c r="RNN81" s="242"/>
      <c r="RNO81" s="242"/>
      <c r="RNP81" s="242"/>
      <c r="RNQ81" s="242"/>
      <c r="RNR81" s="242"/>
      <c r="RNS81" s="242"/>
      <c r="RNT81" s="242"/>
      <c r="RNU81" s="242"/>
      <c r="RNV81" s="242"/>
      <c r="RNW81" s="242"/>
      <c r="RNX81" s="242"/>
      <c r="RNY81" s="242"/>
      <c r="RNZ81" s="242"/>
      <c r="ROA81" s="242"/>
      <c r="ROB81" s="242"/>
      <c r="ROC81" s="242"/>
      <c r="ROD81" s="242"/>
      <c r="ROE81" s="242"/>
      <c r="ROF81" s="242"/>
      <c r="ROG81" s="242"/>
      <c r="ROH81" s="242"/>
      <c r="ROI81" s="242"/>
      <c r="ROJ81" s="242"/>
      <c r="ROK81" s="242"/>
      <c r="ROL81" s="242"/>
      <c r="ROM81" s="242"/>
      <c r="RON81" s="242"/>
      <c r="ROO81" s="242"/>
      <c r="ROP81" s="242"/>
      <c r="ROQ81" s="242"/>
      <c r="ROR81" s="242"/>
      <c r="ROS81" s="242"/>
      <c r="ROT81" s="242"/>
      <c r="ROU81" s="242"/>
      <c r="ROV81" s="242"/>
      <c r="ROW81" s="242"/>
      <c r="ROX81" s="242"/>
      <c r="ROY81" s="242"/>
      <c r="ROZ81" s="242"/>
      <c r="RPA81" s="242"/>
      <c r="RPB81" s="242"/>
      <c r="RPC81" s="242"/>
      <c r="RPD81" s="242"/>
      <c r="RPE81" s="242"/>
      <c r="RPF81" s="242"/>
      <c r="RPG81" s="242"/>
      <c r="RPH81" s="242"/>
      <c r="RPI81" s="242"/>
      <c r="RPJ81" s="242"/>
      <c r="RPK81" s="242"/>
      <c r="RPL81" s="242"/>
      <c r="RPM81" s="242"/>
      <c r="RPN81" s="242"/>
      <c r="RPO81" s="242"/>
      <c r="RPP81" s="242"/>
      <c r="RPQ81" s="242"/>
      <c r="RPR81" s="242"/>
      <c r="RPS81" s="242"/>
      <c r="RPT81" s="242"/>
      <c r="RPU81" s="242"/>
      <c r="RPV81" s="242"/>
      <c r="RPW81" s="242"/>
      <c r="RPX81" s="242"/>
      <c r="RPY81" s="242"/>
      <c r="RPZ81" s="242"/>
      <c r="RQA81" s="242"/>
      <c r="RQB81" s="242"/>
      <c r="RQC81" s="242"/>
      <c r="RQD81" s="242"/>
      <c r="RQE81" s="242"/>
      <c r="RQF81" s="242"/>
      <c r="RQG81" s="242"/>
      <c r="RQH81" s="242"/>
      <c r="RQI81" s="242"/>
      <c r="RQJ81" s="242"/>
      <c r="RQK81" s="242"/>
      <c r="RQL81" s="242"/>
      <c r="RQM81" s="242"/>
      <c r="RQN81" s="242"/>
      <c r="RQO81" s="242"/>
      <c r="RQP81" s="242"/>
      <c r="RQQ81" s="242"/>
      <c r="RQR81" s="242"/>
      <c r="RQS81" s="242"/>
      <c r="RQT81" s="242"/>
      <c r="RQU81" s="242"/>
      <c r="RQV81" s="242"/>
      <c r="RQW81" s="242"/>
      <c r="RQX81" s="242"/>
      <c r="RQY81" s="242"/>
      <c r="RQZ81" s="242"/>
      <c r="RRA81" s="242"/>
      <c r="RRB81" s="242"/>
      <c r="RRC81" s="242"/>
      <c r="RRD81" s="242"/>
      <c r="RRE81" s="242"/>
      <c r="RRF81" s="242"/>
      <c r="RRG81" s="242"/>
      <c r="RRH81" s="242"/>
      <c r="RRI81" s="242"/>
      <c r="RRJ81" s="242"/>
      <c r="RRK81" s="242"/>
      <c r="RRL81" s="242"/>
      <c r="RRM81" s="242"/>
      <c r="RRN81" s="242"/>
      <c r="RRO81" s="242"/>
      <c r="RRP81" s="242"/>
      <c r="RRQ81" s="242"/>
      <c r="RRR81" s="242"/>
      <c r="RRS81" s="242"/>
      <c r="RRT81" s="242"/>
      <c r="RRU81" s="242"/>
      <c r="RRV81" s="242"/>
      <c r="RRW81" s="242"/>
      <c r="RRX81" s="242"/>
      <c r="RRY81" s="242"/>
      <c r="RRZ81" s="242"/>
      <c r="RSA81" s="242"/>
      <c r="RSB81" s="242"/>
      <c r="RSC81" s="242"/>
      <c r="RSD81" s="242"/>
      <c r="RSE81" s="242"/>
      <c r="RSF81" s="242"/>
      <c r="RSG81" s="242"/>
      <c r="RSH81" s="242"/>
      <c r="RSI81" s="242"/>
      <c r="RSJ81" s="242"/>
      <c r="RSK81" s="242"/>
      <c r="RSL81" s="242"/>
      <c r="RSM81" s="242"/>
      <c r="RSN81" s="242"/>
      <c r="RSO81" s="242"/>
      <c r="RSP81" s="242"/>
      <c r="RSQ81" s="242"/>
      <c r="RSR81" s="242"/>
      <c r="RSS81" s="242"/>
      <c r="RST81" s="242"/>
      <c r="RSU81" s="242"/>
      <c r="RSV81" s="242"/>
      <c r="RSW81" s="242"/>
      <c r="RSX81" s="242"/>
      <c r="RSY81" s="242"/>
      <c r="RSZ81" s="242"/>
      <c r="RTA81" s="242"/>
      <c r="RTB81" s="242"/>
      <c r="RTC81" s="242"/>
      <c r="RTD81" s="242"/>
      <c r="RTE81" s="242"/>
      <c r="RTF81" s="242"/>
      <c r="RTG81" s="242"/>
      <c r="RTH81" s="242"/>
      <c r="RTI81" s="242"/>
      <c r="RTJ81" s="242"/>
      <c r="RTK81" s="242"/>
      <c r="RTL81" s="242"/>
      <c r="RTM81" s="242"/>
      <c r="RTN81" s="242"/>
      <c r="RTO81" s="242"/>
      <c r="RTP81" s="242"/>
      <c r="RTQ81" s="242"/>
      <c r="RTR81" s="242"/>
      <c r="RTS81" s="242"/>
      <c r="RTT81" s="242"/>
      <c r="RTU81" s="242"/>
      <c r="RTV81" s="242"/>
      <c r="RTW81" s="242"/>
      <c r="RTX81" s="242"/>
      <c r="RTY81" s="242"/>
      <c r="RTZ81" s="242"/>
      <c r="RUA81" s="242"/>
      <c r="RUB81" s="242"/>
      <c r="RUC81" s="242"/>
      <c r="RUD81" s="242"/>
      <c r="RUE81" s="242"/>
      <c r="RUF81" s="242"/>
      <c r="RUG81" s="242"/>
      <c r="RUH81" s="242"/>
      <c r="RUI81" s="242"/>
      <c r="RUJ81" s="242"/>
      <c r="RUK81" s="242"/>
      <c r="RUL81" s="242"/>
      <c r="RUM81" s="242"/>
      <c r="RUN81" s="242"/>
      <c r="RUO81" s="242"/>
      <c r="RUP81" s="242"/>
      <c r="RUQ81" s="242"/>
      <c r="RUR81" s="242"/>
      <c r="RUS81" s="242"/>
      <c r="RUT81" s="242"/>
      <c r="RUU81" s="242"/>
      <c r="RUV81" s="242"/>
      <c r="RUW81" s="242"/>
      <c r="RUX81" s="242"/>
      <c r="RUY81" s="242"/>
      <c r="RUZ81" s="242"/>
      <c r="RVA81" s="242"/>
      <c r="RVB81" s="242"/>
      <c r="RVC81" s="242"/>
      <c r="RVD81" s="242"/>
      <c r="RVE81" s="242"/>
      <c r="RVF81" s="242"/>
      <c r="RVG81" s="242"/>
      <c r="RVH81" s="242"/>
      <c r="RVI81" s="242"/>
      <c r="RVJ81" s="242"/>
      <c r="RVK81" s="242"/>
      <c r="RVL81" s="242"/>
      <c r="RVM81" s="242"/>
      <c r="RVN81" s="242"/>
      <c r="RVO81" s="242"/>
      <c r="RVP81" s="242"/>
      <c r="RVQ81" s="242"/>
      <c r="RVR81" s="242"/>
      <c r="RVS81" s="242"/>
      <c r="RVT81" s="242"/>
      <c r="RVU81" s="242"/>
      <c r="RVV81" s="242"/>
      <c r="RVW81" s="242"/>
      <c r="RVX81" s="242"/>
      <c r="RVY81" s="242"/>
      <c r="RVZ81" s="242"/>
      <c r="RWA81" s="242"/>
      <c r="RWB81" s="242"/>
      <c r="RWC81" s="242"/>
      <c r="RWD81" s="242"/>
      <c r="RWE81" s="242"/>
      <c r="RWF81" s="242"/>
      <c r="RWG81" s="242"/>
      <c r="RWH81" s="242"/>
      <c r="RWI81" s="242"/>
      <c r="RWJ81" s="242"/>
      <c r="RWK81" s="242"/>
      <c r="RWL81" s="242"/>
      <c r="RWM81" s="242"/>
      <c r="RWN81" s="242"/>
      <c r="RWO81" s="242"/>
      <c r="RWP81" s="242"/>
      <c r="RWQ81" s="242"/>
      <c r="RWR81" s="242"/>
      <c r="RWS81" s="242"/>
      <c r="RWT81" s="242"/>
      <c r="RWU81" s="242"/>
      <c r="RWV81" s="242"/>
      <c r="RWW81" s="242"/>
      <c r="RWX81" s="242"/>
      <c r="RWY81" s="242"/>
      <c r="RWZ81" s="242"/>
      <c r="RXA81" s="242"/>
      <c r="RXB81" s="242"/>
      <c r="RXC81" s="242"/>
      <c r="RXD81" s="242"/>
      <c r="RXE81" s="242"/>
      <c r="RXF81" s="242"/>
      <c r="RXG81" s="242"/>
      <c r="RXH81" s="242"/>
      <c r="RXI81" s="242"/>
      <c r="RXJ81" s="242"/>
      <c r="RXK81" s="242"/>
      <c r="RXL81" s="242"/>
      <c r="RXM81" s="242"/>
      <c r="RXN81" s="242"/>
      <c r="RXO81" s="242"/>
      <c r="RXP81" s="242"/>
      <c r="RXQ81" s="242"/>
      <c r="RXR81" s="242"/>
      <c r="RXS81" s="242"/>
      <c r="RXT81" s="242"/>
      <c r="RXU81" s="242"/>
      <c r="RXV81" s="242"/>
      <c r="RXW81" s="242"/>
      <c r="RXX81" s="242"/>
      <c r="RXY81" s="242"/>
      <c r="RXZ81" s="242"/>
      <c r="RYA81" s="242"/>
      <c r="RYB81" s="242"/>
      <c r="RYC81" s="242"/>
      <c r="RYD81" s="242"/>
      <c r="RYE81" s="242"/>
      <c r="RYF81" s="242"/>
      <c r="RYG81" s="242"/>
      <c r="RYH81" s="242"/>
      <c r="RYI81" s="242"/>
      <c r="RYJ81" s="242"/>
      <c r="RYK81" s="242"/>
      <c r="RYL81" s="242"/>
      <c r="RYM81" s="242"/>
      <c r="RYN81" s="242"/>
      <c r="RYO81" s="242"/>
      <c r="RYP81" s="242"/>
      <c r="RYQ81" s="242"/>
      <c r="RYR81" s="242"/>
      <c r="RYS81" s="242"/>
      <c r="RYT81" s="242"/>
      <c r="RYU81" s="242"/>
      <c r="RYV81" s="242"/>
      <c r="RYW81" s="242"/>
      <c r="RYX81" s="242"/>
      <c r="RYY81" s="242"/>
      <c r="RYZ81" s="242"/>
      <c r="RZA81" s="242"/>
      <c r="RZB81" s="242"/>
      <c r="RZC81" s="242"/>
      <c r="RZD81" s="242"/>
      <c r="RZE81" s="242"/>
      <c r="RZF81" s="242"/>
      <c r="RZG81" s="242"/>
      <c r="RZH81" s="242"/>
      <c r="RZI81" s="242"/>
      <c r="RZJ81" s="242"/>
      <c r="RZK81" s="242"/>
      <c r="RZL81" s="242"/>
      <c r="RZM81" s="242"/>
      <c r="RZN81" s="242"/>
      <c r="RZO81" s="242"/>
      <c r="RZP81" s="242"/>
      <c r="RZQ81" s="242"/>
      <c r="RZR81" s="242"/>
      <c r="RZS81" s="242"/>
      <c r="RZT81" s="242"/>
      <c r="RZU81" s="242"/>
      <c r="RZV81" s="242"/>
      <c r="RZW81" s="242"/>
      <c r="RZX81" s="242"/>
      <c r="RZY81" s="242"/>
      <c r="RZZ81" s="242"/>
      <c r="SAA81" s="242"/>
      <c r="SAB81" s="242"/>
      <c r="SAC81" s="242"/>
      <c r="SAD81" s="242"/>
      <c r="SAE81" s="242"/>
      <c r="SAF81" s="242"/>
      <c r="SAG81" s="242"/>
      <c r="SAH81" s="242"/>
      <c r="SAI81" s="242"/>
      <c r="SAJ81" s="242"/>
      <c r="SAK81" s="242"/>
      <c r="SAL81" s="242"/>
      <c r="SAM81" s="242"/>
      <c r="SAN81" s="242"/>
      <c r="SAO81" s="242"/>
      <c r="SAP81" s="242"/>
      <c r="SAQ81" s="242"/>
      <c r="SAR81" s="242"/>
      <c r="SAS81" s="242"/>
      <c r="SAT81" s="242"/>
      <c r="SAU81" s="242"/>
      <c r="SAV81" s="242"/>
      <c r="SAW81" s="242"/>
      <c r="SAX81" s="242"/>
      <c r="SAY81" s="242"/>
      <c r="SAZ81" s="242"/>
      <c r="SBA81" s="242"/>
      <c r="SBB81" s="242"/>
      <c r="SBC81" s="242"/>
      <c r="SBD81" s="242"/>
      <c r="SBE81" s="242"/>
      <c r="SBF81" s="242"/>
      <c r="SBG81" s="242"/>
      <c r="SBH81" s="242"/>
      <c r="SBI81" s="242"/>
      <c r="SBJ81" s="242"/>
      <c r="SBK81" s="242"/>
      <c r="SBL81" s="242"/>
      <c r="SBM81" s="242"/>
      <c r="SBN81" s="242"/>
      <c r="SBO81" s="242"/>
      <c r="SBP81" s="242"/>
      <c r="SBQ81" s="242"/>
      <c r="SBR81" s="242"/>
      <c r="SBS81" s="242"/>
      <c r="SBT81" s="242"/>
      <c r="SBU81" s="242"/>
      <c r="SBV81" s="242"/>
      <c r="SBW81" s="242"/>
      <c r="SBX81" s="242"/>
      <c r="SBY81" s="242"/>
      <c r="SBZ81" s="242"/>
      <c r="SCA81" s="242"/>
      <c r="SCB81" s="242"/>
      <c r="SCC81" s="242"/>
      <c r="SCD81" s="242"/>
      <c r="SCE81" s="242"/>
      <c r="SCF81" s="242"/>
      <c r="SCG81" s="242"/>
      <c r="SCH81" s="242"/>
      <c r="SCI81" s="242"/>
      <c r="SCJ81" s="242"/>
      <c r="SCK81" s="242"/>
      <c r="SCL81" s="242"/>
      <c r="SCM81" s="242"/>
      <c r="SCN81" s="242"/>
      <c r="SCO81" s="242"/>
      <c r="SCP81" s="242"/>
      <c r="SCQ81" s="242"/>
      <c r="SCR81" s="242"/>
      <c r="SCS81" s="242"/>
      <c r="SCT81" s="242"/>
      <c r="SCU81" s="242"/>
      <c r="SCV81" s="242"/>
      <c r="SCW81" s="242"/>
      <c r="SCX81" s="242"/>
      <c r="SCY81" s="242"/>
      <c r="SCZ81" s="242"/>
      <c r="SDA81" s="242"/>
      <c r="SDB81" s="242"/>
      <c r="SDC81" s="242"/>
      <c r="SDD81" s="242"/>
      <c r="SDE81" s="242"/>
      <c r="SDF81" s="242"/>
      <c r="SDG81" s="242"/>
      <c r="SDH81" s="242"/>
      <c r="SDI81" s="242"/>
      <c r="SDJ81" s="242"/>
      <c r="SDK81" s="242"/>
      <c r="SDL81" s="242"/>
      <c r="SDM81" s="242"/>
      <c r="SDN81" s="242"/>
      <c r="SDO81" s="242"/>
      <c r="SDP81" s="242"/>
      <c r="SDQ81" s="242"/>
      <c r="SDR81" s="242"/>
      <c r="SDS81" s="242"/>
      <c r="SDT81" s="242"/>
      <c r="SDU81" s="242"/>
      <c r="SDV81" s="242"/>
      <c r="SDW81" s="242"/>
      <c r="SDX81" s="242"/>
      <c r="SDY81" s="242"/>
      <c r="SDZ81" s="242"/>
      <c r="SEA81" s="242"/>
      <c r="SEB81" s="242"/>
      <c r="SEC81" s="242"/>
      <c r="SED81" s="242"/>
      <c r="SEE81" s="242"/>
      <c r="SEF81" s="242"/>
      <c r="SEG81" s="242"/>
      <c r="SEH81" s="242"/>
      <c r="SEI81" s="242"/>
      <c r="SEJ81" s="242"/>
      <c r="SEK81" s="242"/>
      <c r="SEL81" s="242"/>
      <c r="SEM81" s="242"/>
      <c r="SEN81" s="242"/>
      <c r="SEO81" s="242"/>
      <c r="SEP81" s="242"/>
      <c r="SEQ81" s="242"/>
      <c r="SER81" s="242"/>
      <c r="SES81" s="242"/>
      <c r="SET81" s="242"/>
      <c r="SEU81" s="242"/>
      <c r="SEV81" s="242"/>
      <c r="SEW81" s="242"/>
      <c r="SEX81" s="242"/>
      <c r="SEY81" s="242"/>
      <c r="SEZ81" s="242"/>
      <c r="SFA81" s="242"/>
      <c r="SFB81" s="242"/>
      <c r="SFC81" s="242"/>
      <c r="SFD81" s="242"/>
      <c r="SFE81" s="242"/>
      <c r="SFF81" s="242"/>
      <c r="SFG81" s="242"/>
      <c r="SFH81" s="242"/>
      <c r="SFI81" s="242"/>
      <c r="SFJ81" s="242"/>
      <c r="SFK81" s="242"/>
      <c r="SFL81" s="242"/>
      <c r="SFM81" s="242"/>
      <c r="SFN81" s="242"/>
      <c r="SFO81" s="242"/>
      <c r="SFP81" s="242"/>
      <c r="SFQ81" s="242"/>
      <c r="SFR81" s="242"/>
      <c r="SFS81" s="242"/>
      <c r="SFT81" s="242"/>
      <c r="SFU81" s="242"/>
      <c r="SFV81" s="242"/>
      <c r="SFW81" s="242"/>
      <c r="SFX81" s="242"/>
      <c r="SFY81" s="242"/>
      <c r="SFZ81" s="242"/>
      <c r="SGA81" s="242"/>
      <c r="SGB81" s="242"/>
      <c r="SGC81" s="242"/>
      <c r="SGD81" s="242"/>
      <c r="SGE81" s="242"/>
      <c r="SGF81" s="242"/>
      <c r="SGG81" s="242"/>
      <c r="SGH81" s="242"/>
      <c r="SGI81" s="242"/>
      <c r="SGJ81" s="242"/>
      <c r="SGK81" s="242"/>
      <c r="SGL81" s="242"/>
      <c r="SGM81" s="242"/>
      <c r="SGN81" s="242"/>
      <c r="SGO81" s="242"/>
      <c r="SGP81" s="242"/>
      <c r="SGQ81" s="242"/>
      <c r="SGR81" s="242"/>
      <c r="SGS81" s="242"/>
      <c r="SGT81" s="242"/>
      <c r="SGU81" s="242"/>
      <c r="SGV81" s="242"/>
      <c r="SGW81" s="242"/>
      <c r="SGX81" s="242"/>
      <c r="SGY81" s="242"/>
      <c r="SGZ81" s="242"/>
      <c r="SHA81" s="242"/>
      <c r="SHB81" s="242"/>
      <c r="SHC81" s="242"/>
      <c r="SHD81" s="242"/>
      <c r="SHE81" s="242"/>
      <c r="SHF81" s="242"/>
      <c r="SHG81" s="242"/>
      <c r="SHH81" s="242"/>
      <c r="SHI81" s="242"/>
      <c r="SHJ81" s="242"/>
      <c r="SHK81" s="242"/>
      <c r="SHL81" s="242"/>
      <c r="SHM81" s="242"/>
      <c r="SHN81" s="242"/>
      <c r="SHO81" s="242"/>
      <c r="SHP81" s="242"/>
      <c r="SHQ81" s="242"/>
      <c r="SHR81" s="242"/>
      <c r="SHS81" s="242"/>
      <c r="SHT81" s="242"/>
      <c r="SHU81" s="242"/>
      <c r="SHV81" s="242"/>
      <c r="SHW81" s="242"/>
      <c r="SHX81" s="242"/>
      <c r="SHY81" s="242"/>
      <c r="SHZ81" s="242"/>
      <c r="SIA81" s="242"/>
      <c r="SIB81" s="242"/>
      <c r="SIC81" s="242"/>
      <c r="SID81" s="242"/>
      <c r="SIE81" s="242"/>
      <c r="SIF81" s="242"/>
      <c r="SIG81" s="242"/>
      <c r="SIH81" s="242"/>
      <c r="SII81" s="242"/>
      <c r="SIJ81" s="242"/>
      <c r="SIK81" s="242"/>
      <c r="SIL81" s="242"/>
      <c r="SIM81" s="242"/>
      <c r="SIN81" s="242"/>
      <c r="SIO81" s="242"/>
      <c r="SIP81" s="242"/>
      <c r="SIQ81" s="242"/>
      <c r="SIR81" s="242"/>
      <c r="SIS81" s="242"/>
      <c r="SIT81" s="242"/>
      <c r="SIU81" s="242"/>
      <c r="SIV81" s="242"/>
      <c r="SIW81" s="242"/>
      <c r="SIX81" s="242"/>
      <c r="SIY81" s="242"/>
      <c r="SIZ81" s="242"/>
      <c r="SJA81" s="242"/>
      <c r="SJB81" s="242"/>
      <c r="SJC81" s="242"/>
      <c r="SJD81" s="242"/>
      <c r="SJE81" s="242"/>
      <c r="SJF81" s="242"/>
      <c r="SJG81" s="242"/>
      <c r="SJH81" s="242"/>
      <c r="SJI81" s="242"/>
      <c r="SJJ81" s="242"/>
      <c r="SJK81" s="242"/>
      <c r="SJL81" s="242"/>
      <c r="SJM81" s="242"/>
      <c r="SJN81" s="242"/>
      <c r="SJO81" s="242"/>
      <c r="SJP81" s="242"/>
      <c r="SJQ81" s="242"/>
      <c r="SJR81" s="242"/>
      <c r="SJS81" s="242"/>
      <c r="SJT81" s="242"/>
      <c r="SJU81" s="242"/>
      <c r="SJV81" s="242"/>
      <c r="SJW81" s="242"/>
      <c r="SJX81" s="242"/>
      <c r="SJY81" s="242"/>
      <c r="SJZ81" s="242"/>
      <c r="SKA81" s="242"/>
      <c r="SKB81" s="242"/>
      <c r="SKC81" s="242"/>
      <c r="SKD81" s="242"/>
      <c r="SKE81" s="242"/>
      <c r="SKF81" s="242"/>
      <c r="SKG81" s="242"/>
      <c r="SKH81" s="242"/>
      <c r="SKI81" s="242"/>
      <c r="SKJ81" s="242"/>
      <c r="SKK81" s="242"/>
      <c r="SKL81" s="242"/>
      <c r="SKM81" s="242"/>
      <c r="SKN81" s="242"/>
      <c r="SKO81" s="242"/>
      <c r="SKP81" s="242"/>
      <c r="SKQ81" s="242"/>
      <c r="SKR81" s="242"/>
      <c r="SKS81" s="242"/>
      <c r="SKT81" s="242"/>
      <c r="SKU81" s="242"/>
      <c r="SKV81" s="242"/>
      <c r="SKW81" s="242"/>
      <c r="SKX81" s="242"/>
      <c r="SKY81" s="242"/>
      <c r="SKZ81" s="242"/>
      <c r="SLA81" s="242"/>
      <c r="SLB81" s="242"/>
      <c r="SLC81" s="242"/>
      <c r="SLD81" s="242"/>
      <c r="SLE81" s="242"/>
      <c r="SLF81" s="242"/>
      <c r="SLG81" s="242"/>
      <c r="SLH81" s="242"/>
      <c r="SLI81" s="242"/>
      <c r="SLJ81" s="242"/>
      <c r="SLK81" s="242"/>
      <c r="SLL81" s="242"/>
      <c r="SLM81" s="242"/>
      <c r="SLN81" s="242"/>
      <c r="SLO81" s="242"/>
      <c r="SLP81" s="242"/>
      <c r="SLQ81" s="242"/>
      <c r="SLR81" s="242"/>
      <c r="SLS81" s="242"/>
      <c r="SLT81" s="242"/>
      <c r="SLU81" s="242"/>
      <c r="SLV81" s="242"/>
      <c r="SLW81" s="242"/>
      <c r="SLX81" s="242"/>
      <c r="SLY81" s="242"/>
      <c r="SLZ81" s="242"/>
      <c r="SMA81" s="242"/>
      <c r="SMB81" s="242"/>
      <c r="SMC81" s="242"/>
      <c r="SMD81" s="242"/>
      <c r="SME81" s="242"/>
      <c r="SMF81" s="242"/>
      <c r="SMG81" s="242"/>
      <c r="SMH81" s="242"/>
      <c r="SMI81" s="242"/>
      <c r="SMJ81" s="242"/>
      <c r="SMK81" s="242"/>
      <c r="SML81" s="242"/>
      <c r="SMM81" s="242"/>
      <c r="SMN81" s="242"/>
      <c r="SMO81" s="242"/>
      <c r="SMP81" s="242"/>
      <c r="SMQ81" s="242"/>
      <c r="SMR81" s="242"/>
      <c r="SMS81" s="242"/>
      <c r="SMT81" s="242"/>
      <c r="SMU81" s="242"/>
      <c r="SMV81" s="242"/>
      <c r="SMW81" s="242"/>
      <c r="SMX81" s="242"/>
      <c r="SMY81" s="242"/>
      <c r="SMZ81" s="242"/>
      <c r="SNA81" s="242"/>
      <c r="SNB81" s="242"/>
      <c r="SNC81" s="242"/>
      <c r="SND81" s="242"/>
      <c r="SNE81" s="242"/>
      <c r="SNF81" s="242"/>
      <c r="SNG81" s="242"/>
      <c r="SNH81" s="242"/>
      <c r="SNI81" s="242"/>
      <c r="SNJ81" s="242"/>
      <c r="SNK81" s="242"/>
      <c r="SNL81" s="242"/>
      <c r="SNM81" s="242"/>
      <c r="SNN81" s="242"/>
      <c r="SNO81" s="242"/>
      <c r="SNP81" s="242"/>
      <c r="SNQ81" s="242"/>
      <c r="SNR81" s="242"/>
      <c r="SNS81" s="242"/>
      <c r="SNT81" s="242"/>
      <c r="SNU81" s="242"/>
      <c r="SNV81" s="242"/>
      <c r="SNW81" s="242"/>
      <c r="SNX81" s="242"/>
      <c r="SNY81" s="242"/>
      <c r="SNZ81" s="242"/>
      <c r="SOA81" s="242"/>
      <c r="SOB81" s="242"/>
      <c r="SOC81" s="242"/>
      <c r="SOD81" s="242"/>
      <c r="SOE81" s="242"/>
      <c r="SOF81" s="242"/>
      <c r="SOG81" s="242"/>
      <c r="SOH81" s="242"/>
      <c r="SOI81" s="242"/>
      <c r="SOJ81" s="242"/>
      <c r="SOK81" s="242"/>
      <c r="SOL81" s="242"/>
      <c r="SOM81" s="242"/>
      <c r="SON81" s="242"/>
      <c r="SOO81" s="242"/>
      <c r="SOP81" s="242"/>
      <c r="SOQ81" s="242"/>
      <c r="SOR81" s="242"/>
      <c r="SOS81" s="242"/>
      <c r="SOT81" s="242"/>
      <c r="SOU81" s="242"/>
      <c r="SOV81" s="242"/>
      <c r="SOW81" s="242"/>
      <c r="SOX81" s="242"/>
      <c r="SOY81" s="242"/>
      <c r="SOZ81" s="242"/>
      <c r="SPA81" s="242"/>
      <c r="SPB81" s="242"/>
      <c r="SPC81" s="242"/>
      <c r="SPD81" s="242"/>
      <c r="SPE81" s="242"/>
      <c r="SPF81" s="242"/>
      <c r="SPG81" s="242"/>
      <c r="SPH81" s="242"/>
      <c r="SPI81" s="242"/>
      <c r="SPJ81" s="242"/>
      <c r="SPK81" s="242"/>
      <c r="SPL81" s="242"/>
      <c r="SPM81" s="242"/>
      <c r="SPN81" s="242"/>
      <c r="SPO81" s="242"/>
      <c r="SPP81" s="242"/>
      <c r="SPQ81" s="242"/>
      <c r="SPR81" s="242"/>
      <c r="SPS81" s="242"/>
      <c r="SPT81" s="242"/>
      <c r="SPU81" s="242"/>
      <c r="SPV81" s="242"/>
      <c r="SPW81" s="242"/>
      <c r="SPX81" s="242"/>
      <c r="SPY81" s="242"/>
      <c r="SPZ81" s="242"/>
      <c r="SQA81" s="242"/>
      <c r="SQB81" s="242"/>
      <c r="SQC81" s="242"/>
      <c r="SQD81" s="242"/>
      <c r="SQE81" s="242"/>
      <c r="SQF81" s="242"/>
      <c r="SQG81" s="242"/>
      <c r="SQH81" s="242"/>
      <c r="SQI81" s="242"/>
      <c r="SQJ81" s="242"/>
      <c r="SQK81" s="242"/>
      <c r="SQL81" s="242"/>
      <c r="SQM81" s="242"/>
      <c r="SQN81" s="242"/>
      <c r="SQO81" s="242"/>
      <c r="SQP81" s="242"/>
      <c r="SQQ81" s="242"/>
      <c r="SQR81" s="242"/>
      <c r="SQS81" s="242"/>
      <c r="SQT81" s="242"/>
      <c r="SQU81" s="242"/>
      <c r="SQV81" s="242"/>
      <c r="SQW81" s="242"/>
      <c r="SQX81" s="242"/>
      <c r="SQY81" s="242"/>
      <c r="SQZ81" s="242"/>
      <c r="SRA81" s="242"/>
      <c r="SRB81" s="242"/>
      <c r="SRC81" s="242"/>
      <c r="SRD81" s="242"/>
      <c r="SRE81" s="242"/>
      <c r="SRF81" s="242"/>
      <c r="SRG81" s="242"/>
      <c r="SRH81" s="242"/>
      <c r="SRI81" s="242"/>
      <c r="SRJ81" s="242"/>
      <c r="SRK81" s="242"/>
      <c r="SRL81" s="242"/>
      <c r="SRM81" s="242"/>
      <c r="SRN81" s="242"/>
      <c r="SRO81" s="242"/>
      <c r="SRP81" s="242"/>
      <c r="SRQ81" s="242"/>
      <c r="SRR81" s="242"/>
      <c r="SRS81" s="242"/>
      <c r="SRT81" s="242"/>
      <c r="SRU81" s="242"/>
      <c r="SRV81" s="242"/>
      <c r="SRW81" s="242"/>
      <c r="SRX81" s="242"/>
      <c r="SRY81" s="242"/>
      <c r="SRZ81" s="242"/>
      <c r="SSA81" s="242"/>
      <c r="SSB81" s="242"/>
      <c r="SSC81" s="242"/>
      <c r="SSD81" s="242"/>
      <c r="SSE81" s="242"/>
      <c r="SSF81" s="242"/>
      <c r="SSG81" s="242"/>
      <c r="SSH81" s="242"/>
      <c r="SSI81" s="242"/>
      <c r="SSJ81" s="242"/>
      <c r="SSK81" s="242"/>
      <c r="SSL81" s="242"/>
      <c r="SSM81" s="242"/>
      <c r="SSN81" s="242"/>
      <c r="SSO81" s="242"/>
      <c r="SSP81" s="242"/>
      <c r="SSQ81" s="242"/>
      <c r="SSR81" s="242"/>
      <c r="SSS81" s="242"/>
      <c r="SST81" s="242"/>
      <c r="SSU81" s="242"/>
      <c r="SSV81" s="242"/>
      <c r="SSW81" s="242"/>
      <c r="SSX81" s="242"/>
      <c r="SSY81" s="242"/>
      <c r="SSZ81" s="242"/>
      <c r="STA81" s="242"/>
      <c r="STB81" s="242"/>
      <c r="STC81" s="242"/>
      <c r="STD81" s="242"/>
      <c r="STE81" s="242"/>
      <c r="STF81" s="242"/>
      <c r="STG81" s="242"/>
      <c r="STH81" s="242"/>
      <c r="STI81" s="242"/>
      <c r="STJ81" s="242"/>
      <c r="STK81" s="242"/>
      <c r="STL81" s="242"/>
      <c r="STM81" s="242"/>
      <c r="STN81" s="242"/>
      <c r="STO81" s="242"/>
      <c r="STP81" s="242"/>
      <c r="STQ81" s="242"/>
      <c r="STR81" s="242"/>
      <c r="STS81" s="242"/>
      <c r="STT81" s="242"/>
      <c r="STU81" s="242"/>
      <c r="STV81" s="242"/>
      <c r="STW81" s="242"/>
      <c r="STX81" s="242"/>
      <c r="STY81" s="242"/>
      <c r="STZ81" s="242"/>
      <c r="SUA81" s="242"/>
      <c r="SUB81" s="242"/>
      <c r="SUC81" s="242"/>
      <c r="SUD81" s="242"/>
      <c r="SUE81" s="242"/>
      <c r="SUF81" s="242"/>
      <c r="SUG81" s="242"/>
      <c r="SUH81" s="242"/>
      <c r="SUI81" s="242"/>
      <c r="SUJ81" s="242"/>
      <c r="SUK81" s="242"/>
      <c r="SUL81" s="242"/>
      <c r="SUM81" s="242"/>
      <c r="SUN81" s="242"/>
      <c r="SUO81" s="242"/>
      <c r="SUP81" s="242"/>
      <c r="SUQ81" s="242"/>
      <c r="SUR81" s="242"/>
      <c r="SUS81" s="242"/>
      <c r="SUT81" s="242"/>
      <c r="SUU81" s="242"/>
      <c r="SUV81" s="242"/>
      <c r="SUW81" s="242"/>
      <c r="SUX81" s="242"/>
      <c r="SUY81" s="242"/>
      <c r="SUZ81" s="242"/>
      <c r="SVA81" s="242"/>
      <c r="SVB81" s="242"/>
      <c r="SVC81" s="242"/>
      <c r="SVD81" s="242"/>
      <c r="SVE81" s="242"/>
      <c r="SVF81" s="242"/>
      <c r="SVG81" s="242"/>
      <c r="SVH81" s="242"/>
      <c r="SVI81" s="242"/>
      <c r="SVJ81" s="242"/>
      <c r="SVK81" s="242"/>
      <c r="SVL81" s="242"/>
      <c r="SVM81" s="242"/>
      <c r="SVN81" s="242"/>
      <c r="SVO81" s="242"/>
      <c r="SVP81" s="242"/>
      <c r="SVQ81" s="242"/>
      <c r="SVR81" s="242"/>
      <c r="SVS81" s="242"/>
      <c r="SVT81" s="242"/>
      <c r="SVU81" s="242"/>
      <c r="SVV81" s="242"/>
      <c r="SVW81" s="242"/>
      <c r="SVX81" s="242"/>
      <c r="SVY81" s="242"/>
      <c r="SVZ81" s="242"/>
      <c r="SWA81" s="242"/>
      <c r="SWB81" s="242"/>
      <c r="SWC81" s="242"/>
      <c r="SWD81" s="242"/>
      <c r="SWE81" s="242"/>
      <c r="SWF81" s="242"/>
      <c r="SWG81" s="242"/>
      <c r="SWH81" s="242"/>
      <c r="SWI81" s="242"/>
      <c r="SWJ81" s="242"/>
      <c r="SWK81" s="242"/>
      <c r="SWL81" s="242"/>
      <c r="SWM81" s="242"/>
      <c r="SWN81" s="242"/>
      <c r="SWO81" s="242"/>
      <c r="SWP81" s="242"/>
      <c r="SWQ81" s="242"/>
      <c r="SWR81" s="242"/>
      <c r="SWS81" s="242"/>
      <c r="SWT81" s="242"/>
      <c r="SWU81" s="242"/>
      <c r="SWV81" s="242"/>
      <c r="SWW81" s="242"/>
      <c r="SWX81" s="242"/>
      <c r="SWY81" s="242"/>
      <c r="SWZ81" s="242"/>
      <c r="SXA81" s="242"/>
      <c r="SXB81" s="242"/>
      <c r="SXC81" s="242"/>
      <c r="SXD81" s="242"/>
      <c r="SXE81" s="242"/>
      <c r="SXF81" s="242"/>
      <c r="SXG81" s="242"/>
      <c r="SXH81" s="242"/>
      <c r="SXI81" s="242"/>
      <c r="SXJ81" s="242"/>
      <c r="SXK81" s="242"/>
      <c r="SXL81" s="242"/>
      <c r="SXM81" s="242"/>
      <c r="SXN81" s="242"/>
      <c r="SXO81" s="242"/>
      <c r="SXP81" s="242"/>
      <c r="SXQ81" s="242"/>
      <c r="SXR81" s="242"/>
      <c r="SXS81" s="242"/>
      <c r="SXT81" s="242"/>
      <c r="SXU81" s="242"/>
      <c r="SXV81" s="242"/>
      <c r="SXW81" s="242"/>
      <c r="SXX81" s="242"/>
      <c r="SXY81" s="242"/>
      <c r="SXZ81" s="242"/>
      <c r="SYA81" s="242"/>
      <c r="SYB81" s="242"/>
      <c r="SYC81" s="242"/>
      <c r="SYD81" s="242"/>
      <c r="SYE81" s="242"/>
      <c r="SYF81" s="242"/>
      <c r="SYG81" s="242"/>
      <c r="SYH81" s="242"/>
      <c r="SYI81" s="242"/>
      <c r="SYJ81" s="242"/>
      <c r="SYK81" s="242"/>
      <c r="SYL81" s="242"/>
      <c r="SYM81" s="242"/>
      <c r="SYN81" s="242"/>
      <c r="SYO81" s="242"/>
      <c r="SYP81" s="242"/>
      <c r="SYQ81" s="242"/>
      <c r="SYR81" s="242"/>
      <c r="SYS81" s="242"/>
      <c r="SYT81" s="242"/>
      <c r="SYU81" s="242"/>
      <c r="SYV81" s="242"/>
      <c r="SYW81" s="242"/>
      <c r="SYX81" s="242"/>
      <c r="SYY81" s="242"/>
      <c r="SYZ81" s="242"/>
      <c r="SZA81" s="242"/>
      <c r="SZB81" s="242"/>
      <c r="SZC81" s="242"/>
      <c r="SZD81" s="242"/>
      <c r="SZE81" s="242"/>
      <c r="SZF81" s="242"/>
      <c r="SZG81" s="242"/>
      <c r="SZH81" s="242"/>
      <c r="SZI81" s="242"/>
      <c r="SZJ81" s="242"/>
      <c r="SZK81" s="242"/>
      <c r="SZL81" s="242"/>
      <c r="SZM81" s="242"/>
      <c r="SZN81" s="242"/>
      <c r="SZO81" s="242"/>
      <c r="SZP81" s="242"/>
      <c r="SZQ81" s="242"/>
      <c r="SZR81" s="242"/>
      <c r="SZS81" s="242"/>
      <c r="SZT81" s="242"/>
      <c r="SZU81" s="242"/>
      <c r="SZV81" s="242"/>
      <c r="SZW81" s="242"/>
      <c r="SZX81" s="242"/>
      <c r="SZY81" s="242"/>
      <c r="SZZ81" s="242"/>
      <c r="TAA81" s="242"/>
      <c r="TAB81" s="242"/>
      <c r="TAC81" s="242"/>
      <c r="TAD81" s="242"/>
      <c r="TAE81" s="242"/>
      <c r="TAF81" s="242"/>
      <c r="TAG81" s="242"/>
      <c r="TAH81" s="242"/>
      <c r="TAI81" s="242"/>
      <c r="TAJ81" s="242"/>
      <c r="TAK81" s="242"/>
      <c r="TAL81" s="242"/>
      <c r="TAM81" s="242"/>
      <c r="TAN81" s="242"/>
      <c r="TAO81" s="242"/>
      <c r="TAP81" s="242"/>
      <c r="TAQ81" s="242"/>
      <c r="TAR81" s="242"/>
      <c r="TAS81" s="242"/>
      <c r="TAT81" s="242"/>
      <c r="TAU81" s="242"/>
      <c r="TAV81" s="242"/>
      <c r="TAW81" s="242"/>
      <c r="TAX81" s="242"/>
      <c r="TAY81" s="242"/>
      <c r="TAZ81" s="242"/>
      <c r="TBA81" s="242"/>
      <c r="TBB81" s="242"/>
      <c r="TBC81" s="242"/>
      <c r="TBD81" s="242"/>
      <c r="TBE81" s="242"/>
      <c r="TBF81" s="242"/>
      <c r="TBG81" s="242"/>
      <c r="TBH81" s="242"/>
      <c r="TBI81" s="242"/>
      <c r="TBJ81" s="242"/>
      <c r="TBK81" s="242"/>
      <c r="TBL81" s="242"/>
      <c r="TBM81" s="242"/>
      <c r="TBN81" s="242"/>
      <c r="TBO81" s="242"/>
      <c r="TBP81" s="242"/>
      <c r="TBQ81" s="242"/>
      <c r="TBR81" s="242"/>
      <c r="TBS81" s="242"/>
      <c r="TBT81" s="242"/>
      <c r="TBU81" s="242"/>
      <c r="TBV81" s="242"/>
      <c r="TBW81" s="242"/>
      <c r="TBX81" s="242"/>
      <c r="TBY81" s="242"/>
      <c r="TBZ81" s="242"/>
      <c r="TCA81" s="242"/>
      <c r="TCB81" s="242"/>
      <c r="TCC81" s="242"/>
      <c r="TCD81" s="242"/>
      <c r="TCE81" s="242"/>
      <c r="TCF81" s="242"/>
      <c r="TCG81" s="242"/>
      <c r="TCH81" s="242"/>
      <c r="TCI81" s="242"/>
      <c r="TCJ81" s="242"/>
      <c r="TCK81" s="242"/>
      <c r="TCL81" s="242"/>
      <c r="TCM81" s="242"/>
      <c r="TCN81" s="242"/>
      <c r="TCO81" s="242"/>
      <c r="TCP81" s="242"/>
      <c r="TCQ81" s="242"/>
      <c r="TCR81" s="242"/>
      <c r="TCS81" s="242"/>
      <c r="TCT81" s="242"/>
      <c r="TCU81" s="242"/>
      <c r="TCV81" s="242"/>
      <c r="TCW81" s="242"/>
      <c r="TCX81" s="242"/>
      <c r="TCY81" s="242"/>
      <c r="TCZ81" s="242"/>
      <c r="TDA81" s="242"/>
      <c r="TDB81" s="242"/>
      <c r="TDC81" s="242"/>
      <c r="TDD81" s="242"/>
      <c r="TDE81" s="242"/>
      <c r="TDF81" s="242"/>
      <c r="TDG81" s="242"/>
      <c r="TDH81" s="242"/>
      <c r="TDI81" s="242"/>
      <c r="TDJ81" s="242"/>
      <c r="TDK81" s="242"/>
      <c r="TDL81" s="242"/>
      <c r="TDM81" s="242"/>
      <c r="TDN81" s="242"/>
      <c r="TDO81" s="242"/>
      <c r="TDP81" s="242"/>
      <c r="TDQ81" s="242"/>
      <c r="TDR81" s="242"/>
      <c r="TDS81" s="242"/>
      <c r="TDT81" s="242"/>
      <c r="TDU81" s="242"/>
      <c r="TDV81" s="242"/>
      <c r="TDW81" s="242"/>
      <c r="TDX81" s="242"/>
      <c r="TDY81" s="242"/>
      <c r="TDZ81" s="242"/>
      <c r="TEA81" s="242"/>
      <c r="TEB81" s="242"/>
      <c r="TEC81" s="242"/>
      <c r="TED81" s="242"/>
      <c r="TEE81" s="242"/>
      <c r="TEF81" s="242"/>
      <c r="TEG81" s="242"/>
      <c r="TEH81" s="242"/>
      <c r="TEI81" s="242"/>
      <c r="TEJ81" s="242"/>
      <c r="TEK81" s="242"/>
      <c r="TEL81" s="242"/>
      <c r="TEM81" s="242"/>
      <c r="TEN81" s="242"/>
      <c r="TEO81" s="242"/>
      <c r="TEP81" s="242"/>
      <c r="TEQ81" s="242"/>
      <c r="TER81" s="242"/>
      <c r="TES81" s="242"/>
      <c r="TET81" s="242"/>
      <c r="TEU81" s="242"/>
      <c r="TEV81" s="242"/>
      <c r="TEW81" s="242"/>
      <c r="TEX81" s="242"/>
      <c r="TEY81" s="242"/>
      <c r="TEZ81" s="242"/>
      <c r="TFA81" s="242"/>
      <c r="TFB81" s="242"/>
      <c r="TFC81" s="242"/>
      <c r="TFD81" s="242"/>
      <c r="TFE81" s="242"/>
      <c r="TFF81" s="242"/>
      <c r="TFG81" s="242"/>
      <c r="TFH81" s="242"/>
      <c r="TFI81" s="242"/>
      <c r="TFJ81" s="242"/>
      <c r="TFK81" s="242"/>
      <c r="TFL81" s="242"/>
      <c r="TFM81" s="242"/>
      <c r="TFN81" s="242"/>
      <c r="TFO81" s="242"/>
      <c r="TFP81" s="242"/>
      <c r="TFQ81" s="242"/>
      <c r="TFR81" s="242"/>
      <c r="TFS81" s="242"/>
      <c r="TFT81" s="242"/>
      <c r="TFU81" s="242"/>
      <c r="TFV81" s="242"/>
      <c r="TFW81" s="242"/>
      <c r="TFX81" s="242"/>
      <c r="TFY81" s="242"/>
      <c r="TFZ81" s="242"/>
      <c r="TGA81" s="242"/>
      <c r="TGB81" s="242"/>
      <c r="TGC81" s="242"/>
      <c r="TGD81" s="242"/>
      <c r="TGE81" s="242"/>
      <c r="TGF81" s="242"/>
      <c r="TGG81" s="242"/>
      <c r="TGH81" s="242"/>
      <c r="TGI81" s="242"/>
      <c r="TGJ81" s="242"/>
      <c r="TGK81" s="242"/>
      <c r="TGL81" s="242"/>
      <c r="TGM81" s="242"/>
      <c r="TGN81" s="242"/>
      <c r="TGO81" s="242"/>
      <c r="TGP81" s="242"/>
      <c r="TGQ81" s="242"/>
      <c r="TGR81" s="242"/>
      <c r="TGS81" s="242"/>
      <c r="TGT81" s="242"/>
      <c r="TGU81" s="242"/>
      <c r="TGV81" s="242"/>
      <c r="TGW81" s="242"/>
      <c r="TGX81" s="242"/>
      <c r="TGY81" s="242"/>
      <c r="TGZ81" s="242"/>
      <c r="THA81" s="242"/>
      <c r="THB81" s="242"/>
      <c r="THC81" s="242"/>
      <c r="THD81" s="242"/>
      <c r="THE81" s="242"/>
      <c r="THF81" s="242"/>
      <c r="THG81" s="242"/>
      <c r="THH81" s="242"/>
      <c r="THI81" s="242"/>
      <c r="THJ81" s="242"/>
      <c r="THK81" s="242"/>
      <c r="THL81" s="242"/>
      <c r="THM81" s="242"/>
      <c r="THN81" s="242"/>
      <c r="THO81" s="242"/>
      <c r="THP81" s="242"/>
      <c r="THQ81" s="242"/>
      <c r="THR81" s="242"/>
      <c r="THS81" s="242"/>
      <c r="THT81" s="242"/>
      <c r="THU81" s="242"/>
      <c r="THV81" s="242"/>
      <c r="THW81" s="242"/>
      <c r="THX81" s="242"/>
      <c r="THY81" s="242"/>
      <c r="THZ81" s="242"/>
      <c r="TIA81" s="242"/>
      <c r="TIB81" s="242"/>
      <c r="TIC81" s="242"/>
      <c r="TID81" s="242"/>
      <c r="TIE81" s="242"/>
      <c r="TIF81" s="242"/>
      <c r="TIG81" s="242"/>
      <c r="TIH81" s="242"/>
      <c r="TII81" s="242"/>
      <c r="TIJ81" s="242"/>
      <c r="TIK81" s="242"/>
      <c r="TIL81" s="242"/>
      <c r="TIM81" s="242"/>
      <c r="TIN81" s="242"/>
      <c r="TIO81" s="242"/>
      <c r="TIP81" s="242"/>
      <c r="TIQ81" s="242"/>
      <c r="TIR81" s="242"/>
      <c r="TIS81" s="242"/>
      <c r="TIT81" s="242"/>
      <c r="TIU81" s="242"/>
      <c r="TIV81" s="242"/>
      <c r="TIW81" s="242"/>
      <c r="TIX81" s="242"/>
      <c r="TIY81" s="242"/>
      <c r="TIZ81" s="242"/>
      <c r="TJA81" s="242"/>
      <c r="TJB81" s="242"/>
      <c r="TJC81" s="242"/>
      <c r="TJD81" s="242"/>
      <c r="TJE81" s="242"/>
      <c r="TJF81" s="242"/>
      <c r="TJG81" s="242"/>
      <c r="TJH81" s="242"/>
      <c r="TJI81" s="242"/>
      <c r="TJJ81" s="242"/>
      <c r="TJK81" s="242"/>
      <c r="TJL81" s="242"/>
      <c r="TJM81" s="242"/>
      <c r="TJN81" s="242"/>
      <c r="TJO81" s="242"/>
      <c r="TJP81" s="242"/>
      <c r="TJQ81" s="242"/>
      <c r="TJR81" s="242"/>
      <c r="TJS81" s="242"/>
      <c r="TJT81" s="242"/>
      <c r="TJU81" s="242"/>
      <c r="TJV81" s="242"/>
      <c r="TJW81" s="242"/>
      <c r="TJX81" s="242"/>
      <c r="TJY81" s="242"/>
      <c r="TJZ81" s="242"/>
      <c r="TKA81" s="242"/>
      <c r="TKB81" s="242"/>
      <c r="TKC81" s="242"/>
      <c r="TKD81" s="242"/>
      <c r="TKE81" s="242"/>
      <c r="TKF81" s="242"/>
      <c r="TKG81" s="242"/>
      <c r="TKH81" s="242"/>
      <c r="TKI81" s="242"/>
      <c r="TKJ81" s="242"/>
      <c r="TKK81" s="242"/>
      <c r="TKL81" s="242"/>
      <c r="TKM81" s="242"/>
      <c r="TKN81" s="242"/>
      <c r="TKO81" s="242"/>
      <c r="TKP81" s="242"/>
      <c r="TKQ81" s="242"/>
      <c r="TKR81" s="242"/>
      <c r="TKS81" s="242"/>
      <c r="TKT81" s="242"/>
      <c r="TKU81" s="242"/>
      <c r="TKV81" s="242"/>
      <c r="TKW81" s="242"/>
      <c r="TKX81" s="242"/>
      <c r="TKY81" s="242"/>
      <c r="TKZ81" s="242"/>
      <c r="TLA81" s="242"/>
      <c r="TLB81" s="242"/>
      <c r="TLC81" s="242"/>
      <c r="TLD81" s="242"/>
      <c r="TLE81" s="242"/>
      <c r="TLF81" s="242"/>
      <c r="TLG81" s="242"/>
      <c r="TLH81" s="242"/>
      <c r="TLI81" s="242"/>
      <c r="TLJ81" s="242"/>
      <c r="TLK81" s="242"/>
      <c r="TLL81" s="242"/>
      <c r="TLM81" s="242"/>
      <c r="TLN81" s="242"/>
      <c r="TLO81" s="242"/>
      <c r="TLP81" s="242"/>
      <c r="TLQ81" s="242"/>
      <c r="TLR81" s="242"/>
      <c r="TLS81" s="242"/>
      <c r="TLT81" s="242"/>
      <c r="TLU81" s="242"/>
      <c r="TLV81" s="242"/>
      <c r="TLW81" s="242"/>
      <c r="TLX81" s="242"/>
      <c r="TLY81" s="242"/>
      <c r="TLZ81" s="242"/>
      <c r="TMA81" s="242"/>
      <c r="TMB81" s="242"/>
      <c r="TMC81" s="242"/>
      <c r="TMD81" s="242"/>
      <c r="TME81" s="242"/>
      <c r="TMF81" s="242"/>
      <c r="TMG81" s="242"/>
      <c r="TMH81" s="242"/>
      <c r="TMI81" s="242"/>
      <c r="TMJ81" s="242"/>
      <c r="TMK81" s="242"/>
      <c r="TML81" s="242"/>
      <c r="TMM81" s="242"/>
      <c r="TMN81" s="242"/>
      <c r="TMO81" s="242"/>
      <c r="TMP81" s="242"/>
      <c r="TMQ81" s="242"/>
      <c r="TMR81" s="242"/>
      <c r="TMS81" s="242"/>
      <c r="TMT81" s="242"/>
      <c r="TMU81" s="242"/>
      <c r="TMV81" s="242"/>
      <c r="TMW81" s="242"/>
      <c r="TMX81" s="242"/>
      <c r="TMY81" s="242"/>
      <c r="TMZ81" s="242"/>
      <c r="TNA81" s="242"/>
      <c r="TNB81" s="242"/>
      <c r="TNC81" s="242"/>
      <c r="TND81" s="242"/>
      <c r="TNE81" s="242"/>
      <c r="TNF81" s="242"/>
      <c r="TNG81" s="242"/>
      <c r="TNH81" s="242"/>
      <c r="TNI81" s="242"/>
      <c r="TNJ81" s="242"/>
      <c r="TNK81" s="242"/>
      <c r="TNL81" s="242"/>
      <c r="TNM81" s="242"/>
      <c r="TNN81" s="242"/>
      <c r="TNO81" s="242"/>
      <c r="TNP81" s="242"/>
      <c r="TNQ81" s="242"/>
      <c r="TNR81" s="242"/>
      <c r="TNS81" s="242"/>
      <c r="TNT81" s="242"/>
      <c r="TNU81" s="242"/>
      <c r="TNV81" s="242"/>
      <c r="TNW81" s="242"/>
      <c r="TNX81" s="242"/>
      <c r="TNY81" s="242"/>
      <c r="TNZ81" s="242"/>
      <c r="TOA81" s="242"/>
      <c r="TOB81" s="242"/>
      <c r="TOC81" s="242"/>
      <c r="TOD81" s="242"/>
      <c r="TOE81" s="242"/>
      <c r="TOF81" s="242"/>
      <c r="TOG81" s="242"/>
      <c r="TOH81" s="242"/>
      <c r="TOI81" s="242"/>
      <c r="TOJ81" s="242"/>
      <c r="TOK81" s="242"/>
      <c r="TOL81" s="242"/>
      <c r="TOM81" s="242"/>
      <c r="TON81" s="242"/>
      <c r="TOO81" s="242"/>
      <c r="TOP81" s="242"/>
      <c r="TOQ81" s="242"/>
      <c r="TOR81" s="242"/>
      <c r="TOS81" s="242"/>
      <c r="TOT81" s="242"/>
      <c r="TOU81" s="242"/>
      <c r="TOV81" s="242"/>
      <c r="TOW81" s="242"/>
      <c r="TOX81" s="242"/>
      <c r="TOY81" s="242"/>
      <c r="TOZ81" s="242"/>
      <c r="TPA81" s="242"/>
      <c r="TPB81" s="242"/>
      <c r="TPC81" s="242"/>
      <c r="TPD81" s="242"/>
      <c r="TPE81" s="242"/>
      <c r="TPF81" s="242"/>
      <c r="TPG81" s="242"/>
      <c r="TPH81" s="242"/>
      <c r="TPI81" s="242"/>
      <c r="TPJ81" s="242"/>
      <c r="TPK81" s="242"/>
      <c r="TPL81" s="242"/>
      <c r="TPM81" s="242"/>
      <c r="TPN81" s="242"/>
      <c r="TPO81" s="242"/>
      <c r="TPP81" s="242"/>
      <c r="TPQ81" s="242"/>
      <c r="TPR81" s="242"/>
      <c r="TPS81" s="242"/>
      <c r="TPT81" s="242"/>
      <c r="TPU81" s="242"/>
      <c r="TPV81" s="242"/>
      <c r="TPW81" s="242"/>
      <c r="TPX81" s="242"/>
      <c r="TPY81" s="242"/>
      <c r="TPZ81" s="242"/>
      <c r="TQA81" s="242"/>
      <c r="TQB81" s="242"/>
      <c r="TQC81" s="242"/>
      <c r="TQD81" s="242"/>
      <c r="TQE81" s="242"/>
      <c r="TQF81" s="242"/>
      <c r="TQG81" s="242"/>
      <c r="TQH81" s="242"/>
      <c r="TQI81" s="242"/>
      <c r="TQJ81" s="242"/>
      <c r="TQK81" s="242"/>
      <c r="TQL81" s="242"/>
      <c r="TQM81" s="242"/>
      <c r="TQN81" s="242"/>
      <c r="TQO81" s="242"/>
      <c r="TQP81" s="242"/>
      <c r="TQQ81" s="242"/>
      <c r="TQR81" s="242"/>
      <c r="TQS81" s="242"/>
      <c r="TQT81" s="242"/>
      <c r="TQU81" s="242"/>
      <c r="TQV81" s="242"/>
      <c r="TQW81" s="242"/>
      <c r="TQX81" s="242"/>
      <c r="TQY81" s="242"/>
      <c r="TQZ81" s="242"/>
      <c r="TRA81" s="242"/>
      <c r="TRB81" s="242"/>
      <c r="TRC81" s="242"/>
      <c r="TRD81" s="242"/>
      <c r="TRE81" s="242"/>
      <c r="TRF81" s="242"/>
      <c r="TRG81" s="242"/>
      <c r="TRH81" s="242"/>
      <c r="TRI81" s="242"/>
      <c r="TRJ81" s="242"/>
      <c r="TRK81" s="242"/>
      <c r="TRL81" s="242"/>
      <c r="TRM81" s="242"/>
      <c r="TRN81" s="242"/>
      <c r="TRO81" s="242"/>
      <c r="TRP81" s="242"/>
      <c r="TRQ81" s="242"/>
      <c r="TRR81" s="242"/>
      <c r="TRS81" s="242"/>
      <c r="TRT81" s="242"/>
      <c r="TRU81" s="242"/>
      <c r="TRV81" s="242"/>
      <c r="TRW81" s="242"/>
      <c r="TRX81" s="242"/>
      <c r="TRY81" s="242"/>
      <c r="TRZ81" s="242"/>
      <c r="TSA81" s="242"/>
      <c r="TSB81" s="242"/>
      <c r="TSC81" s="242"/>
      <c r="TSD81" s="242"/>
      <c r="TSE81" s="242"/>
      <c r="TSF81" s="242"/>
      <c r="TSG81" s="242"/>
      <c r="TSH81" s="242"/>
      <c r="TSI81" s="242"/>
      <c r="TSJ81" s="242"/>
      <c r="TSK81" s="242"/>
      <c r="TSL81" s="242"/>
      <c r="TSM81" s="242"/>
      <c r="TSN81" s="242"/>
      <c r="TSO81" s="242"/>
      <c r="TSP81" s="242"/>
      <c r="TSQ81" s="242"/>
      <c r="TSR81" s="242"/>
      <c r="TSS81" s="242"/>
      <c r="TST81" s="242"/>
      <c r="TSU81" s="242"/>
      <c r="TSV81" s="242"/>
      <c r="TSW81" s="242"/>
      <c r="TSX81" s="242"/>
      <c r="TSY81" s="242"/>
      <c r="TSZ81" s="242"/>
      <c r="TTA81" s="242"/>
      <c r="TTB81" s="242"/>
      <c r="TTC81" s="242"/>
      <c r="TTD81" s="242"/>
      <c r="TTE81" s="242"/>
      <c r="TTF81" s="242"/>
      <c r="TTG81" s="242"/>
      <c r="TTH81" s="242"/>
      <c r="TTI81" s="242"/>
      <c r="TTJ81" s="242"/>
      <c r="TTK81" s="242"/>
      <c r="TTL81" s="242"/>
      <c r="TTM81" s="242"/>
      <c r="TTN81" s="242"/>
      <c r="TTO81" s="242"/>
      <c r="TTP81" s="242"/>
      <c r="TTQ81" s="242"/>
      <c r="TTR81" s="242"/>
      <c r="TTS81" s="242"/>
      <c r="TTT81" s="242"/>
      <c r="TTU81" s="242"/>
      <c r="TTV81" s="242"/>
      <c r="TTW81" s="242"/>
      <c r="TTX81" s="242"/>
      <c r="TTY81" s="242"/>
      <c r="TTZ81" s="242"/>
      <c r="TUA81" s="242"/>
      <c r="TUB81" s="242"/>
      <c r="TUC81" s="242"/>
      <c r="TUD81" s="242"/>
      <c r="TUE81" s="242"/>
      <c r="TUF81" s="242"/>
      <c r="TUG81" s="242"/>
      <c r="TUH81" s="242"/>
      <c r="TUI81" s="242"/>
      <c r="TUJ81" s="242"/>
      <c r="TUK81" s="242"/>
      <c r="TUL81" s="242"/>
      <c r="TUM81" s="242"/>
      <c r="TUN81" s="242"/>
      <c r="TUO81" s="242"/>
      <c r="TUP81" s="242"/>
      <c r="TUQ81" s="242"/>
      <c r="TUR81" s="242"/>
      <c r="TUS81" s="242"/>
      <c r="TUT81" s="242"/>
      <c r="TUU81" s="242"/>
      <c r="TUV81" s="242"/>
      <c r="TUW81" s="242"/>
      <c r="TUX81" s="242"/>
      <c r="TUY81" s="242"/>
      <c r="TUZ81" s="242"/>
      <c r="TVA81" s="242"/>
      <c r="TVB81" s="242"/>
      <c r="TVC81" s="242"/>
      <c r="TVD81" s="242"/>
      <c r="TVE81" s="242"/>
      <c r="TVF81" s="242"/>
      <c r="TVG81" s="242"/>
      <c r="TVH81" s="242"/>
      <c r="TVI81" s="242"/>
      <c r="TVJ81" s="242"/>
      <c r="TVK81" s="242"/>
      <c r="TVL81" s="242"/>
      <c r="TVM81" s="242"/>
      <c r="TVN81" s="242"/>
      <c r="TVO81" s="242"/>
      <c r="TVP81" s="242"/>
      <c r="TVQ81" s="242"/>
      <c r="TVR81" s="242"/>
      <c r="TVS81" s="242"/>
      <c r="TVT81" s="242"/>
      <c r="TVU81" s="242"/>
      <c r="TVV81" s="242"/>
      <c r="TVW81" s="242"/>
      <c r="TVX81" s="242"/>
      <c r="TVY81" s="242"/>
      <c r="TVZ81" s="242"/>
      <c r="TWA81" s="242"/>
      <c r="TWB81" s="242"/>
      <c r="TWC81" s="242"/>
      <c r="TWD81" s="242"/>
      <c r="TWE81" s="242"/>
      <c r="TWF81" s="242"/>
      <c r="TWG81" s="242"/>
      <c r="TWH81" s="242"/>
      <c r="TWI81" s="242"/>
      <c r="TWJ81" s="242"/>
      <c r="TWK81" s="242"/>
      <c r="TWL81" s="242"/>
      <c r="TWM81" s="242"/>
      <c r="TWN81" s="242"/>
      <c r="TWO81" s="242"/>
      <c r="TWP81" s="242"/>
      <c r="TWQ81" s="242"/>
      <c r="TWR81" s="242"/>
      <c r="TWS81" s="242"/>
      <c r="TWT81" s="242"/>
      <c r="TWU81" s="242"/>
      <c r="TWV81" s="242"/>
      <c r="TWW81" s="242"/>
      <c r="TWX81" s="242"/>
      <c r="TWY81" s="242"/>
      <c r="TWZ81" s="242"/>
      <c r="TXA81" s="242"/>
      <c r="TXB81" s="242"/>
      <c r="TXC81" s="242"/>
      <c r="TXD81" s="242"/>
      <c r="TXE81" s="242"/>
      <c r="TXF81" s="242"/>
      <c r="TXG81" s="242"/>
      <c r="TXH81" s="242"/>
      <c r="TXI81" s="242"/>
      <c r="TXJ81" s="242"/>
      <c r="TXK81" s="242"/>
      <c r="TXL81" s="242"/>
      <c r="TXM81" s="242"/>
      <c r="TXN81" s="242"/>
      <c r="TXO81" s="242"/>
      <c r="TXP81" s="242"/>
      <c r="TXQ81" s="242"/>
      <c r="TXR81" s="242"/>
      <c r="TXS81" s="242"/>
      <c r="TXT81" s="242"/>
      <c r="TXU81" s="242"/>
      <c r="TXV81" s="242"/>
      <c r="TXW81" s="242"/>
      <c r="TXX81" s="242"/>
      <c r="TXY81" s="242"/>
      <c r="TXZ81" s="242"/>
      <c r="TYA81" s="242"/>
      <c r="TYB81" s="242"/>
      <c r="TYC81" s="242"/>
      <c r="TYD81" s="242"/>
      <c r="TYE81" s="242"/>
      <c r="TYF81" s="242"/>
      <c r="TYG81" s="242"/>
      <c r="TYH81" s="242"/>
      <c r="TYI81" s="242"/>
      <c r="TYJ81" s="242"/>
      <c r="TYK81" s="242"/>
      <c r="TYL81" s="242"/>
      <c r="TYM81" s="242"/>
      <c r="TYN81" s="242"/>
      <c r="TYO81" s="242"/>
      <c r="TYP81" s="242"/>
      <c r="TYQ81" s="242"/>
      <c r="TYR81" s="242"/>
      <c r="TYS81" s="242"/>
      <c r="TYT81" s="242"/>
      <c r="TYU81" s="242"/>
      <c r="TYV81" s="242"/>
      <c r="TYW81" s="242"/>
      <c r="TYX81" s="242"/>
      <c r="TYY81" s="242"/>
      <c r="TYZ81" s="242"/>
      <c r="TZA81" s="242"/>
      <c r="TZB81" s="242"/>
      <c r="TZC81" s="242"/>
      <c r="TZD81" s="242"/>
      <c r="TZE81" s="242"/>
      <c r="TZF81" s="242"/>
      <c r="TZG81" s="242"/>
      <c r="TZH81" s="242"/>
      <c r="TZI81" s="242"/>
      <c r="TZJ81" s="242"/>
      <c r="TZK81" s="242"/>
      <c r="TZL81" s="242"/>
      <c r="TZM81" s="242"/>
      <c r="TZN81" s="242"/>
      <c r="TZO81" s="242"/>
      <c r="TZP81" s="242"/>
      <c r="TZQ81" s="242"/>
      <c r="TZR81" s="242"/>
      <c r="TZS81" s="242"/>
      <c r="TZT81" s="242"/>
      <c r="TZU81" s="242"/>
      <c r="TZV81" s="242"/>
      <c r="TZW81" s="242"/>
      <c r="TZX81" s="242"/>
      <c r="TZY81" s="242"/>
      <c r="TZZ81" s="242"/>
      <c r="UAA81" s="242"/>
      <c r="UAB81" s="242"/>
      <c r="UAC81" s="242"/>
      <c r="UAD81" s="242"/>
      <c r="UAE81" s="242"/>
      <c r="UAF81" s="242"/>
      <c r="UAG81" s="242"/>
      <c r="UAH81" s="242"/>
      <c r="UAI81" s="242"/>
      <c r="UAJ81" s="242"/>
      <c r="UAK81" s="242"/>
      <c r="UAL81" s="242"/>
      <c r="UAM81" s="242"/>
      <c r="UAN81" s="242"/>
      <c r="UAO81" s="242"/>
      <c r="UAP81" s="242"/>
      <c r="UAQ81" s="242"/>
      <c r="UAR81" s="242"/>
      <c r="UAS81" s="242"/>
      <c r="UAT81" s="242"/>
      <c r="UAU81" s="242"/>
      <c r="UAV81" s="242"/>
      <c r="UAW81" s="242"/>
      <c r="UAX81" s="242"/>
      <c r="UAY81" s="242"/>
      <c r="UAZ81" s="242"/>
      <c r="UBA81" s="242"/>
      <c r="UBB81" s="242"/>
      <c r="UBC81" s="242"/>
      <c r="UBD81" s="242"/>
      <c r="UBE81" s="242"/>
      <c r="UBF81" s="242"/>
      <c r="UBG81" s="242"/>
      <c r="UBH81" s="242"/>
      <c r="UBI81" s="242"/>
      <c r="UBJ81" s="242"/>
      <c r="UBK81" s="242"/>
      <c r="UBL81" s="242"/>
      <c r="UBM81" s="242"/>
      <c r="UBN81" s="242"/>
      <c r="UBO81" s="242"/>
      <c r="UBP81" s="242"/>
      <c r="UBQ81" s="242"/>
      <c r="UBR81" s="242"/>
      <c r="UBS81" s="242"/>
      <c r="UBT81" s="242"/>
      <c r="UBU81" s="242"/>
      <c r="UBV81" s="242"/>
      <c r="UBW81" s="242"/>
      <c r="UBX81" s="242"/>
      <c r="UBY81" s="242"/>
      <c r="UBZ81" s="242"/>
      <c r="UCA81" s="242"/>
      <c r="UCB81" s="242"/>
      <c r="UCC81" s="242"/>
      <c r="UCD81" s="242"/>
      <c r="UCE81" s="242"/>
      <c r="UCF81" s="242"/>
      <c r="UCG81" s="242"/>
      <c r="UCH81" s="242"/>
      <c r="UCI81" s="242"/>
      <c r="UCJ81" s="242"/>
      <c r="UCK81" s="242"/>
      <c r="UCL81" s="242"/>
      <c r="UCM81" s="242"/>
      <c r="UCN81" s="242"/>
      <c r="UCO81" s="242"/>
      <c r="UCP81" s="242"/>
      <c r="UCQ81" s="242"/>
      <c r="UCR81" s="242"/>
      <c r="UCS81" s="242"/>
      <c r="UCT81" s="242"/>
      <c r="UCU81" s="242"/>
      <c r="UCV81" s="242"/>
      <c r="UCW81" s="242"/>
      <c r="UCX81" s="242"/>
      <c r="UCY81" s="242"/>
      <c r="UCZ81" s="242"/>
      <c r="UDA81" s="242"/>
      <c r="UDB81" s="242"/>
      <c r="UDC81" s="242"/>
      <c r="UDD81" s="242"/>
      <c r="UDE81" s="242"/>
      <c r="UDF81" s="242"/>
      <c r="UDG81" s="242"/>
      <c r="UDH81" s="242"/>
      <c r="UDI81" s="242"/>
      <c r="UDJ81" s="242"/>
      <c r="UDK81" s="242"/>
      <c r="UDL81" s="242"/>
      <c r="UDM81" s="242"/>
      <c r="UDN81" s="242"/>
      <c r="UDO81" s="242"/>
      <c r="UDP81" s="242"/>
      <c r="UDQ81" s="242"/>
      <c r="UDR81" s="242"/>
      <c r="UDS81" s="242"/>
      <c r="UDT81" s="242"/>
      <c r="UDU81" s="242"/>
      <c r="UDV81" s="242"/>
      <c r="UDW81" s="242"/>
      <c r="UDX81" s="242"/>
      <c r="UDY81" s="242"/>
      <c r="UDZ81" s="242"/>
      <c r="UEA81" s="242"/>
      <c r="UEB81" s="242"/>
      <c r="UEC81" s="242"/>
      <c r="UED81" s="242"/>
      <c r="UEE81" s="242"/>
      <c r="UEF81" s="242"/>
      <c r="UEG81" s="242"/>
      <c r="UEH81" s="242"/>
      <c r="UEI81" s="242"/>
      <c r="UEJ81" s="242"/>
      <c r="UEK81" s="242"/>
      <c r="UEL81" s="242"/>
      <c r="UEM81" s="242"/>
      <c r="UEN81" s="242"/>
      <c r="UEO81" s="242"/>
      <c r="UEP81" s="242"/>
      <c r="UEQ81" s="242"/>
      <c r="UER81" s="242"/>
      <c r="UES81" s="242"/>
      <c r="UET81" s="242"/>
      <c r="UEU81" s="242"/>
      <c r="UEV81" s="242"/>
      <c r="UEW81" s="242"/>
      <c r="UEX81" s="242"/>
      <c r="UEY81" s="242"/>
      <c r="UEZ81" s="242"/>
      <c r="UFA81" s="242"/>
      <c r="UFB81" s="242"/>
      <c r="UFC81" s="242"/>
      <c r="UFD81" s="242"/>
      <c r="UFE81" s="242"/>
      <c r="UFF81" s="242"/>
      <c r="UFG81" s="242"/>
      <c r="UFH81" s="242"/>
      <c r="UFI81" s="242"/>
      <c r="UFJ81" s="242"/>
      <c r="UFK81" s="242"/>
      <c r="UFL81" s="242"/>
      <c r="UFM81" s="242"/>
      <c r="UFN81" s="242"/>
      <c r="UFO81" s="242"/>
      <c r="UFP81" s="242"/>
      <c r="UFQ81" s="242"/>
      <c r="UFR81" s="242"/>
      <c r="UFS81" s="242"/>
      <c r="UFT81" s="242"/>
      <c r="UFU81" s="242"/>
      <c r="UFV81" s="242"/>
      <c r="UFW81" s="242"/>
      <c r="UFX81" s="242"/>
      <c r="UFY81" s="242"/>
      <c r="UFZ81" s="242"/>
      <c r="UGA81" s="242"/>
      <c r="UGB81" s="242"/>
      <c r="UGC81" s="242"/>
      <c r="UGD81" s="242"/>
      <c r="UGE81" s="242"/>
      <c r="UGF81" s="242"/>
      <c r="UGG81" s="242"/>
      <c r="UGH81" s="242"/>
      <c r="UGI81" s="242"/>
      <c r="UGJ81" s="242"/>
      <c r="UGK81" s="242"/>
      <c r="UGL81" s="242"/>
      <c r="UGM81" s="242"/>
      <c r="UGN81" s="242"/>
      <c r="UGO81" s="242"/>
      <c r="UGP81" s="242"/>
      <c r="UGQ81" s="242"/>
      <c r="UGR81" s="242"/>
      <c r="UGS81" s="242"/>
      <c r="UGT81" s="242"/>
      <c r="UGU81" s="242"/>
      <c r="UGV81" s="242"/>
      <c r="UGW81" s="242"/>
      <c r="UGX81" s="242"/>
      <c r="UGY81" s="242"/>
      <c r="UGZ81" s="242"/>
      <c r="UHA81" s="242"/>
      <c r="UHB81" s="242"/>
      <c r="UHC81" s="242"/>
      <c r="UHD81" s="242"/>
      <c r="UHE81" s="242"/>
      <c r="UHF81" s="242"/>
      <c r="UHG81" s="242"/>
      <c r="UHH81" s="242"/>
      <c r="UHI81" s="242"/>
      <c r="UHJ81" s="242"/>
      <c r="UHK81" s="242"/>
      <c r="UHL81" s="242"/>
      <c r="UHM81" s="242"/>
      <c r="UHN81" s="242"/>
      <c r="UHO81" s="242"/>
      <c r="UHP81" s="242"/>
      <c r="UHQ81" s="242"/>
      <c r="UHR81" s="242"/>
      <c r="UHS81" s="242"/>
      <c r="UHT81" s="242"/>
      <c r="UHU81" s="242"/>
      <c r="UHV81" s="242"/>
      <c r="UHW81" s="242"/>
      <c r="UHX81" s="242"/>
      <c r="UHY81" s="242"/>
      <c r="UHZ81" s="242"/>
      <c r="UIA81" s="242"/>
      <c r="UIB81" s="242"/>
      <c r="UIC81" s="242"/>
      <c r="UID81" s="242"/>
      <c r="UIE81" s="242"/>
      <c r="UIF81" s="242"/>
      <c r="UIG81" s="242"/>
      <c r="UIH81" s="242"/>
      <c r="UII81" s="242"/>
      <c r="UIJ81" s="242"/>
      <c r="UIK81" s="242"/>
      <c r="UIL81" s="242"/>
      <c r="UIM81" s="242"/>
      <c r="UIN81" s="242"/>
      <c r="UIO81" s="242"/>
      <c r="UIP81" s="242"/>
      <c r="UIQ81" s="242"/>
      <c r="UIR81" s="242"/>
      <c r="UIS81" s="242"/>
      <c r="UIT81" s="242"/>
      <c r="UIU81" s="242"/>
      <c r="UIV81" s="242"/>
      <c r="UIW81" s="242"/>
      <c r="UIX81" s="242"/>
      <c r="UIY81" s="242"/>
      <c r="UIZ81" s="242"/>
      <c r="UJA81" s="242"/>
      <c r="UJB81" s="242"/>
      <c r="UJC81" s="242"/>
      <c r="UJD81" s="242"/>
      <c r="UJE81" s="242"/>
      <c r="UJF81" s="242"/>
      <c r="UJG81" s="242"/>
      <c r="UJH81" s="242"/>
      <c r="UJI81" s="242"/>
      <c r="UJJ81" s="242"/>
      <c r="UJK81" s="242"/>
      <c r="UJL81" s="242"/>
      <c r="UJM81" s="242"/>
      <c r="UJN81" s="242"/>
      <c r="UJO81" s="242"/>
      <c r="UJP81" s="242"/>
      <c r="UJQ81" s="242"/>
      <c r="UJR81" s="242"/>
      <c r="UJS81" s="242"/>
      <c r="UJT81" s="242"/>
      <c r="UJU81" s="242"/>
      <c r="UJV81" s="242"/>
      <c r="UJW81" s="242"/>
      <c r="UJX81" s="242"/>
      <c r="UJY81" s="242"/>
      <c r="UJZ81" s="242"/>
      <c r="UKA81" s="242"/>
      <c r="UKB81" s="242"/>
      <c r="UKC81" s="242"/>
      <c r="UKD81" s="242"/>
      <c r="UKE81" s="242"/>
      <c r="UKF81" s="242"/>
      <c r="UKG81" s="242"/>
      <c r="UKH81" s="242"/>
      <c r="UKI81" s="242"/>
      <c r="UKJ81" s="242"/>
      <c r="UKK81" s="242"/>
      <c r="UKL81" s="242"/>
      <c r="UKM81" s="242"/>
      <c r="UKN81" s="242"/>
      <c r="UKO81" s="242"/>
      <c r="UKP81" s="242"/>
      <c r="UKQ81" s="242"/>
      <c r="UKR81" s="242"/>
      <c r="UKS81" s="242"/>
      <c r="UKT81" s="242"/>
      <c r="UKU81" s="242"/>
      <c r="UKV81" s="242"/>
      <c r="UKW81" s="242"/>
      <c r="UKX81" s="242"/>
      <c r="UKY81" s="242"/>
      <c r="UKZ81" s="242"/>
      <c r="ULA81" s="242"/>
      <c r="ULB81" s="242"/>
      <c r="ULC81" s="242"/>
      <c r="ULD81" s="242"/>
      <c r="ULE81" s="242"/>
      <c r="ULF81" s="242"/>
      <c r="ULG81" s="242"/>
      <c r="ULH81" s="242"/>
      <c r="ULI81" s="242"/>
      <c r="ULJ81" s="242"/>
      <c r="ULK81" s="242"/>
      <c r="ULL81" s="242"/>
      <c r="ULM81" s="242"/>
      <c r="ULN81" s="242"/>
      <c r="ULO81" s="242"/>
      <c r="ULP81" s="242"/>
      <c r="ULQ81" s="242"/>
      <c r="ULR81" s="242"/>
      <c r="ULS81" s="242"/>
      <c r="ULT81" s="242"/>
      <c r="ULU81" s="242"/>
      <c r="ULV81" s="242"/>
      <c r="ULW81" s="242"/>
      <c r="ULX81" s="242"/>
      <c r="ULY81" s="242"/>
      <c r="ULZ81" s="242"/>
      <c r="UMA81" s="242"/>
      <c r="UMB81" s="242"/>
      <c r="UMC81" s="242"/>
      <c r="UMD81" s="242"/>
      <c r="UME81" s="242"/>
      <c r="UMF81" s="242"/>
      <c r="UMG81" s="242"/>
      <c r="UMH81" s="242"/>
      <c r="UMI81" s="242"/>
      <c r="UMJ81" s="242"/>
      <c r="UMK81" s="242"/>
      <c r="UML81" s="242"/>
      <c r="UMM81" s="242"/>
      <c r="UMN81" s="242"/>
      <c r="UMO81" s="242"/>
      <c r="UMP81" s="242"/>
      <c r="UMQ81" s="242"/>
      <c r="UMR81" s="242"/>
      <c r="UMS81" s="242"/>
      <c r="UMT81" s="242"/>
      <c r="UMU81" s="242"/>
      <c r="UMV81" s="242"/>
      <c r="UMW81" s="242"/>
      <c r="UMX81" s="242"/>
      <c r="UMY81" s="242"/>
      <c r="UMZ81" s="242"/>
      <c r="UNA81" s="242"/>
      <c r="UNB81" s="242"/>
      <c r="UNC81" s="242"/>
      <c r="UND81" s="242"/>
      <c r="UNE81" s="242"/>
      <c r="UNF81" s="242"/>
      <c r="UNG81" s="242"/>
      <c r="UNH81" s="242"/>
      <c r="UNI81" s="242"/>
      <c r="UNJ81" s="242"/>
      <c r="UNK81" s="242"/>
      <c r="UNL81" s="242"/>
      <c r="UNM81" s="242"/>
      <c r="UNN81" s="242"/>
      <c r="UNO81" s="242"/>
      <c r="UNP81" s="242"/>
      <c r="UNQ81" s="242"/>
      <c r="UNR81" s="242"/>
      <c r="UNS81" s="242"/>
      <c r="UNT81" s="242"/>
      <c r="UNU81" s="242"/>
      <c r="UNV81" s="242"/>
      <c r="UNW81" s="242"/>
      <c r="UNX81" s="242"/>
      <c r="UNY81" s="242"/>
      <c r="UNZ81" s="242"/>
      <c r="UOA81" s="242"/>
      <c r="UOB81" s="242"/>
      <c r="UOC81" s="242"/>
      <c r="UOD81" s="242"/>
      <c r="UOE81" s="242"/>
      <c r="UOF81" s="242"/>
      <c r="UOG81" s="242"/>
      <c r="UOH81" s="242"/>
      <c r="UOI81" s="242"/>
      <c r="UOJ81" s="242"/>
      <c r="UOK81" s="242"/>
      <c r="UOL81" s="242"/>
      <c r="UOM81" s="242"/>
      <c r="UON81" s="242"/>
      <c r="UOO81" s="242"/>
      <c r="UOP81" s="242"/>
      <c r="UOQ81" s="242"/>
      <c r="UOR81" s="242"/>
      <c r="UOS81" s="242"/>
      <c r="UOT81" s="242"/>
      <c r="UOU81" s="242"/>
      <c r="UOV81" s="242"/>
      <c r="UOW81" s="242"/>
      <c r="UOX81" s="242"/>
      <c r="UOY81" s="242"/>
      <c r="UOZ81" s="242"/>
      <c r="UPA81" s="242"/>
      <c r="UPB81" s="242"/>
      <c r="UPC81" s="242"/>
      <c r="UPD81" s="242"/>
      <c r="UPE81" s="242"/>
      <c r="UPF81" s="242"/>
      <c r="UPG81" s="242"/>
      <c r="UPH81" s="242"/>
      <c r="UPI81" s="242"/>
      <c r="UPJ81" s="242"/>
      <c r="UPK81" s="242"/>
      <c r="UPL81" s="242"/>
      <c r="UPM81" s="242"/>
      <c r="UPN81" s="242"/>
      <c r="UPO81" s="242"/>
      <c r="UPP81" s="242"/>
      <c r="UPQ81" s="242"/>
      <c r="UPR81" s="242"/>
      <c r="UPS81" s="242"/>
      <c r="UPT81" s="242"/>
      <c r="UPU81" s="242"/>
      <c r="UPV81" s="242"/>
      <c r="UPW81" s="242"/>
      <c r="UPX81" s="242"/>
      <c r="UPY81" s="242"/>
      <c r="UPZ81" s="242"/>
      <c r="UQA81" s="242"/>
      <c r="UQB81" s="242"/>
      <c r="UQC81" s="242"/>
      <c r="UQD81" s="242"/>
      <c r="UQE81" s="242"/>
      <c r="UQF81" s="242"/>
      <c r="UQG81" s="242"/>
      <c r="UQH81" s="242"/>
      <c r="UQI81" s="242"/>
      <c r="UQJ81" s="242"/>
      <c r="UQK81" s="242"/>
      <c r="UQL81" s="242"/>
      <c r="UQM81" s="242"/>
      <c r="UQN81" s="242"/>
      <c r="UQO81" s="242"/>
      <c r="UQP81" s="242"/>
      <c r="UQQ81" s="242"/>
      <c r="UQR81" s="242"/>
      <c r="UQS81" s="242"/>
      <c r="UQT81" s="242"/>
      <c r="UQU81" s="242"/>
      <c r="UQV81" s="242"/>
      <c r="UQW81" s="242"/>
      <c r="UQX81" s="242"/>
      <c r="UQY81" s="242"/>
      <c r="UQZ81" s="242"/>
      <c r="URA81" s="242"/>
      <c r="URB81" s="242"/>
      <c r="URC81" s="242"/>
      <c r="URD81" s="242"/>
      <c r="URE81" s="242"/>
      <c r="URF81" s="242"/>
      <c r="URG81" s="242"/>
      <c r="URH81" s="242"/>
      <c r="URI81" s="242"/>
      <c r="URJ81" s="242"/>
      <c r="URK81" s="242"/>
      <c r="URL81" s="242"/>
      <c r="URM81" s="242"/>
      <c r="URN81" s="242"/>
      <c r="URO81" s="242"/>
      <c r="URP81" s="242"/>
      <c r="URQ81" s="242"/>
      <c r="URR81" s="242"/>
      <c r="URS81" s="242"/>
      <c r="URT81" s="242"/>
      <c r="URU81" s="242"/>
      <c r="URV81" s="242"/>
      <c r="URW81" s="242"/>
      <c r="URX81" s="242"/>
      <c r="URY81" s="242"/>
      <c r="URZ81" s="242"/>
      <c r="USA81" s="242"/>
      <c r="USB81" s="242"/>
      <c r="USC81" s="242"/>
      <c r="USD81" s="242"/>
      <c r="USE81" s="242"/>
      <c r="USF81" s="242"/>
      <c r="USG81" s="242"/>
      <c r="USH81" s="242"/>
      <c r="USI81" s="242"/>
      <c r="USJ81" s="242"/>
      <c r="USK81" s="242"/>
      <c r="USL81" s="242"/>
      <c r="USM81" s="242"/>
      <c r="USN81" s="242"/>
      <c r="USO81" s="242"/>
      <c r="USP81" s="242"/>
      <c r="USQ81" s="242"/>
      <c r="USR81" s="242"/>
      <c r="USS81" s="242"/>
      <c r="UST81" s="242"/>
      <c r="USU81" s="242"/>
      <c r="USV81" s="242"/>
      <c r="USW81" s="242"/>
      <c r="USX81" s="242"/>
      <c r="USY81" s="242"/>
      <c r="USZ81" s="242"/>
      <c r="UTA81" s="242"/>
      <c r="UTB81" s="242"/>
      <c r="UTC81" s="242"/>
      <c r="UTD81" s="242"/>
      <c r="UTE81" s="242"/>
      <c r="UTF81" s="242"/>
      <c r="UTG81" s="242"/>
      <c r="UTH81" s="242"/>
      <c r="UTI81" s="242"/>
      <c r="UTJ81" s="242"/>
      <c r="UTK81" s="242"/>
      <c r="UTL81" s="242"/>
      <c r="UTM81" s="242"/>
      <c r="UTN81" s="242"/>
      <c r="UTO81" s="242"/>
      <c r="UTP81" s="242"/>
      <c r="UTQ81" s="242"/>
      <c r="UTR81" s="242"/>
      <c r="UTS81" s="242"/>
      <c r="UTT81" s="242"/>
      <c r="UTU81" s="242"/>
      <c r="UTV81" s="242"/>
      <c r="UTW81" s="242"/>
      <c r="UTX81" s="242"/>
      <c r="UTY81" s="242"/>
      <c r="UTZ81" s="242"/>
      <c r="UUA81" s="242"/>
      <c r="UUB81" s="242"/>
      <c r="UUC81" s="242"/>
      <c r="UUD81" s="242"/>
      <c r="UUE81" s="242"/>
      <c r="UUF81" s="242"/>
      <c r="UUG81" s="242"/>
      <c r="UUH81" s="242"/>
      <c r="UUI81" s="242"/>
      <c r="UUJ81" s="242"/>
      <c r="UUK81" s="242"/>
      <c r="UUL81" s="242"/>
      <c r="UUM81" s="242"/>
      <c r="UUN81" s="242"/>
      <c r="UUO81" s="242"/>
      <c r="UUP81" s="242"/>
      <c r="UUQ81" s="242"/>
      <c r="UUR81" s="242"/>
      <c r="UUS81" s="242"/>
      <c r="UUT81" s="242"/>
      <c r="UUU81" s="242"/>
      <c r="UUV81" s="242"/>
      <c r="UUW81" s="242"/>
      <c r="UUX81" s="242"/>
      <c r="UUY81" s="242"/>
      <c r="UUZ81" s="242"/>
      <c r="UVA81" s="242"/>
      <c r="UVB81" s="242"/>
      <c r="UVC81" s="242"/>
      <c r="UVD81" s="242"/>
      <c r="UVE81" s="242"/>
      <c r="UVF81" s="242"/>
      <c r="UVG81" s="242"/>
      <c r="UVH81" s="242"/>
      <c r="UVI81" s="242"/>
      <c r="UVJ81" s="242"/>
      <c r="UVK81" s="242"/>
      <c r="UVL81" s="242"/>
      <c r="UVM81" s="242"/>
      <c r="UVN81" s="242"/>
      <c r="UVO81" s="242"/>
      <c r="UVP81" s="242"/>
      <c r="UVQ81" s="242"/>
      <c r="UVR81" s="242"/>
      <c r="UVS81" s="242"/>
      <c r="UVT81" s="242"/>
      <c r="UVU81" s="242"/>
      <c r="UVV81" s="242"/>
      <c r="UVW81" s="242"/>
      <c r="UVX81" s="242"/>
      <c r="UVY81" s="242"/>
      <c r="UVZ81" s="242"/>
      <c r="UWA81" s="242"/>
      <c r="UWB81" s="242"/>
      <c r="UWC81" s="242"/>
      <c r="UWD81" s="242"/>
      <c r="UWE81" s="242"/>
      <c r="UWF81" s="242"/>
      <c r="UWG81" s="242"/>
      <c r="UWH81" s="242"/>
      <c r="UWI81" s="242"/>
      <c r="UWJ81" s="242"/>
      <c r="UWK81" s="242"/>
      <c r="UWL81" s="242"/>
      <c r="UWM81" s="242"/>
      <c r="UWN81" s="242"/>
      <c r="UWO81" s="242"/>
      <c r="UWP81" s="242"/>
      <c r="UWQ81" s="242"/>
      <c r="UWR81" s="242"/>
      <c r="UWS81" s="242"/>
      <c r="UWT81" s="242"/>
      <c r="UWU81" s="242"/>
      <c r="UWV81" s="242"/>
      <c r="UWW81" s="242"/>
      <c r="UWX81" s="242"/>
      <c r="UWY81" s="242"/>
      <c r="UWZ81" s="242"/>
      <c r="UXA81" s="242"/>
      <c r="UXB81" s="242"/>
      <c r="UXC81" s="242"/>
      <c r="UXD81" s="242"/>
      <c r="UXE81" s="242"/>
      <c r="UXF81" s="242"/>
      <c r="UXG81" s="242"/>
      <c r="UXH81" s="242"/>
      <c r="UXI81" s="242"/>
      <c r="UXJ81" s="242"/>
      <c r="UXK81" s="242"/>
      <c r="UXL81" s="242"/>
      <c r="UXM81" s="242"/>
      <c r="UXN81" s="242"/>
      <c r="UXO81" s="242"/>
      <c r="UXP81" s="242"/>
      <c r="UXQ81" s="242"/>
      <c r="UXR81" s="242"/>
      <c r="UXS81" s="242"/>
      <c r="UXT81" s="242"/>
      <c r="UXU81" s="242"/>
      <c r="UXV81" s="242"/>
      <c r="UXW81" s="242"/>
      <c r="UXX81" s="242"/>
      <c r="UXY81" s="242"/>
      <c r="UXZ81" s="242"/>
      <c r="UYA81" s="242"/>
      <c r="UYB81" s="242"/>
      <c r="UYC81" s="242"/>
      <c r="UYD81" s="242"/>
      <c r="UYE81" s="242"/>
      <c r="UYF81" s="242"/>
      <c r="UYG81" s="242"/>
      <c r="UYH81" s="242"/>
      <c r="UYI81" s="242"/>
      <c r="UYJ81" s="242"/>
      <c r="UYK81" s="242"/>
      <c r="UYL81" s="242"/>
      <c r="UYM81" s="242"/>
      <c r="UYN81" s="242"/>
      <c r="UYO81" s="242"/>
      <c r="UYP81" s="242"/>
      <c r="UYQ81" s="242"/>
      <c r="UYR81" s="242"/>
      <c r="UYS81" s="242"/>
      <c r="UYT81" s="242"/>
      <c r="UYU81" s="242"/>
      <c r="UYV81" s="242"/>
      <c r="UYW81" s="242"/>
      <c r="UYX81" s="242"/>
      <c r="UYY81" s="242"/>
      <c r="UYZ81" s="242"/>
      <c r="UZA81" s="242"/>
      <c r="UZB81" s="242"/>
      <c r="UZC81" s="242"/>
      <c r="UZD81" s="242"/>
      <c r="UZE81" s="242"/>
      <c r="UZF81" s="242"/>
      <c r="UZG81" s="242"/>
      <c r="UZH81" s="242"/>
      <c r="UZI81" s="242"/>
      <c r="UZJ81" s="242"/>
      <c r="UZK81" s="242"/>
      <c r="UZL81" s="242"/>
      <c r="UZM81" s="242"/>
      <c r="UZN81" s="242"/>
      <c r="UZO81" s="242"/>
      <c r="UZP81" s="242"/>
      <c r="UZQ81" s="242"/>
      <c r="UZR81" s="242"/>
      <c r="UZS81" s="242"/>
      <c r="UZT81" s="242"/>
      <c r="UZU81" s="242"/>
      <c r="UZV81" s="242"/>
      <c r="UZW81" s="242"/>
      <c r="UZX81" s="242"/>
      <c r="UZY81" s="242"/>
      <c r="UZZ81" s="242"/>
      <c r="VAA81" s="242"/>
      <c r="VAB81" s="242"/>
      <c r="VAC81" s="242"/>
      <c r="VAD81" s="242"/>
      <c r="VAE81" s="242"/>
      <c r="VAF81" s="242"/>
      <c r="VAG81" s="242"/>
      <c r="VAH81" s="242"/>
      <c r="VAI81" s="242"/>
      <c r="VAJ81" s="242"/>
      <c r="VAK81" s="242"/>
      <c r="VAL81" s="242"/>
      <c r="VAM81" s="242"/>
      <c r="VAN81" s="242"/>
      <c r="VAO81" s="242"/>
      <c r="VAP81" s="242"/>
      <c r="VAQ81" s="242"/>
      <c r="VAR81" s="242"/>
      <c r="VAS81" s="242"/>
      <c r="VAT81" s="242"/>
      <c r="VAU81" s="242"/>
      <c r="VAV81" s="242"/>
      <c r="VAW81" s="242"/>
      <c r="VAX81" s="242"/>
      <c r="VAY81" s="242"/>
      <c r="VAZ81" s="242"/>
      <c r="VBA81" s="242"/>
      <c r="VBB81" s="242"/>
      <c r="VBC81" s="242"/>
      <c r="VBD81" s="242"/>
      <c r="VBE81" s="242"/>
      <c r="VBF81" s="242"/>
      <c r="VBG81" s="242"/>
      <c r="VBH81" s="242"/>
      <c r="VBI81" s="242"/>
      <c r="VBJ81" s="242"/>
      <c r="VBK81" s="242"/>
      <c r="VBL81" s="242"/>
      <c r="VBM81" s="242"/>
      <c r="VBN81" s="242"/>
      <c r="VBO81" s="242"/>
      <c r="VBP81" s="242"/>
      <c r="VBQ81" s="242"/>
      <c r="VBR81" s="242"/>
      <c r="VBS81" s="242"/>
      <c r="VBT81" s="242"/>
      <c r="VBU81" s="242"/>
      <c r="VBV81" s="242"/>
      <c r="VBW81" s="242"/>
      <c r="VBX81" s="242"/>
      <c r="VBY81" s="242"/>
      <c r="VBZ81" s="242"/>
      <c r="VCA81" s="242"/>
      <c r="VCB81" s="242"/>
      <c r="VCC81" s="242"/>
      <c r="VCD81" s="242"/>
      <c r="VCE81" s="242"/>
      <c r="VCF81" s="242"/>
      <c r="VCG81" s="242"/>
      <c r="VCH81" s="242"/>
      <c r="VCI81" s="242"/>
      <c r="VCJ81" s="242"/>
      <c r="VCK81" s="242"/>
      <c r="VCL81" s="242"/>
      <c r="VCM81" s="242"/>
      <c r="VCN81" s="242"/>
      <c r="VCO81" s="242"/>
      <c r="VCP81" s="242"/>
      <c r="VCQ81" s="242"/>
      <c r="VCR81" s="242"/>
      <c r="VCS81" s="242"/>
      <c r="VCT81" s="242"/>
      <c r="VCU81" s="242"/>
      <c r="VCV81" s="242"/>
      <c r="VCW81" s="242"/>
      <c r="VCX81" s="242"/>
      <c r="VCY81" s="242"/>
      <c r="VCZ81" s="242"/>
      <c r="VDA81" s="242"/>
      <c r="VDB81" s="242"/>
      <c r="VDC81" s="242"/>
      <c r="VDD81" s="242"/>
      <c r="VDE81" s="242"/>
      <c r="VDF81" s="242"/>
      <c r="VDG81" s="242"/>
      <c r="VDH81" s="242"/>
      <c r="VDI81" s="242"/>
      <c r="VDJ81" s="242"/>
      <c r="VDK81" s="242"/>
      <c r="VDL81" s="242"/>
      <c r="VDM81" s="242"/>
      <c r="VDN81" s="242"/>
      <c r="VDO81" s="242"/>
      <c r="VDP81" s="242"/>
      <c r="VDQ81" s="242"/>
      <c r="VDR81" s="242"/>
      <c r="VDS81" s="242"/>
      <c r="VDT81" s="242"/>
      <c r="VDU81" s="242"/>
      <c r="VDV81" s="242"/>
      <c r="VDW81" s="242"/>
      <c r="VDX81" s="242"/>
      <c r="VDY81" s="242"/>
      <c r="VDZ81" s="242"/>
      <c r="VEA81" s="242"/>
      <c r="VEB81" s="242"/>
      <c r="VEC81" s="242"/>
      <c r="VED81" s="242"/>
      <c r="VEE81" s="242"/>
      <c r="VEF81" s="242"/>
      <c r="VEG81" s="242"/>
      <c r="VEH81" s="242"/>
      <c r="VEI81" s="242"/>
      <c r="VEJ81" s="242"/>
      <c r="VEK81" s="242"/>
      <c r="VEL81" s="242"/>
      <c r="VEM81" s="242"/>
      <c r="VEN81" s="242"/>
      <c r="VEO81" s="242"/>
      <c r="VEP81" s="242"/>
      <c r="VEQ81" s="242"/>
      <c r="VER81" s="242"/>
      <c r="VES81" s="242"/>
      <c r="VET81" s="242"/>
      <c r="VEU81" s="242"/>
      <c r="VEV81" s="242"/>
      <c r="VEW81" s="242"/>
      <c r="VEX81" s="242"/>
      <c r="VEY81" s="242"/>
      <c r="VEZ81" s="242"/>
      <c r="VFA81" s="242"/>
      <c r="VFB81" s="242"/>
      <c r="VFC81" s="242"/>
      <c r="VFD81" s="242"/>
      <c r="VFE81" s="242"/>
      <c r="VFF81" s="242"/>
      <c r="VFG81" s="242"/>
      <c r="VFH81" s="242"/>
      <c r="VFI81" s="242"/>
      <c r="VFJ81" s="242"/>
      <c r="VFK81" s="242"/>
      <c r="VFL81" s="242"/>
      <c r="VFM81" s="242"/>
      <c r="VFN81" s="242"/>
      <c r="VFO81" s="242"/>
      <c r="VFP81" s="242"/>
      <c r="VFQ81" s="242"/>
      <c r="VFR81" s="242"/>
      <c r="VFS81" s="242"/>
      <c r="VFT81" s="242"/>
      <c r="VFU81" s="242"/>
      <c r="VFV81" s="242"/>
      <c r="VFW81" s="242"/>
      <c r="VFX81" s="242"/>
      <c r="VFY81" s="242"/>
      <c r="VFZ81" s="242"/>
      <c r="VGA81" s="242"/>
      <c r="VGB81" s="242"/>
      <c r="VGC81" s="242"/>
      <c r="VGD81" s="242"/>
      <c r="VGE81" s="242"/>
      <c r="VGF81" s="242"/>
      <c r="VGG81" s="242"/>
      <c r="VGH81" s="242"/>
      <c r="VGI81" s="242"/>
      <c r="VGJ81" s="242"/>
      <c r="VGK81" s="242"/>
      <c r="VGL81" s="242"/>
      <c r="VGM81" s="242"/>
      <c r="VGN81" s="242"/>
      <c r="VGO81" s="242"/>
      <c r="VGP81" s="242"/>
      <c r="VGQ81" s="242"/>
      <c r="VGR81" s="242"/>
      <c r="VGS81" s="242"/>
      <c r="VGT81" s="242"/>
      <c r="VGU81" s="242"/>
      <c r="VGV81" s="242"/>
      <c r="VGW81" s="242"/>
      <c r="VGX81" s="242"/>
      <c r="VGY81" s="242"/>
      <c r="VGZ81" s="242"/>
      <c r="VHA81" s="242"/>
      <c r="VHB81" s="242"/>
      <c r="VHC81" s="242"/>
      <c r="VHD81" s="242"/>
      <c r="VHE81" s="242"/>
      <c r="VHF81" s="242"/>
      <c r="VHG81" s="242"/>
      <c r="VHH81" s="242"/>
      <c r="VHI81" s="242"/>
      <c r="VHJ81" s="242"/>
      <c r="VHK81" s="242"/>
      <c r="VHL81" s="242"/>
      <c r="VHM81" s="242"/>
      <c r="VHN81" s="242"/>
      <c r="VHO81" s="242"/>
      <c r="VHP81" s="242"/>
      <c r="VHQ81" s="242"/>
      <c r="VHR81" s="242"/>
      <c r="VHS81" s="242"/>
      <c r="VHT81" s="242"/>
      <c r="VHU81" s="242"/>
      <c r="VHV81" s="242"/>
      <c r="VHW81" s="242"/>
      <c r="VHX81" s="242"/>
      <c r="VHY81" s="242"/>
      <c r="VHZ81" s="242"/>
      <c r="VIA81" s="242"/>
      <c r="VIB81" s="242"/>
      <c r="VIC81" s="242"/>
      <c r="VID81" s="242"/>
      <c r="VIE81" s="242"/>
      <c r="VIF81" s="242"/>
      <c r="VIG81" s="242"/>
      <c r="VIH81" s="242"/>
      <c r="VII81" s="242"/>
      <c r="VIJ81" s="242"/>
      <c r="VIK81" s="242"/>
      <c r="VIL81" s="242"/>
      <c r="VIM81" s="242"/>
      <c r="VIN81" s="242"/>
      <c r="VIO81" s="242"/>
      <c r="VIP81" s="242"/>
      <c r="VIQ81" s="242"/>
      <c r="VIR81" s="242"/>
      <c r="VIS81" s="242"/>
      <c r="VIT81" s="242"/>
      <c r="VIU81" s="242"/>
      <c r="VIV81" s="242"/>
      <c r="VIW81" s="242"/>
      <c r="VIX81" s="242"/>
      <c r="VIY81" s="242"/>
      <c r="VIZ81" s="242"/>
      <c r="VJA81" s="242"/>
      <c r="VJB81" s="242"/>
      <c r="VJC81" s="242"/>
      <c r="VJD81" s="242"/>
      <c r="VJE81" s="242"/>
      <c r="VJF81" s="242"/>
      <c r="VJG81" s="242"/>
      <c r="VJH81" s="242"/>
      <c r="VJI81" s="242"/>
      <c r="VJJ81" s="242"/>
      <c r="VJK81" s="242"/>
      <c r="VJL81" s="242"/>
      <c r="VJM81" s="242"/>
      <c r="VJN81" s="242"/>
      <c r="VJO81" s="242"/>
      <c r="VJP81" s="242"/>
      <c r="VJQ81" s="242"/>
      <c r="VJR81" s="242"/>
      <c r="VJS81" s="242"/>
      <c r="VJT81" s="242"/>
      <c r="VJU81" s="242"/>
      <c r="VJV81" s="242"/>
      <c r="VJW81" s="242"/>
      <c r="VJX81" s="242"/>
      <c r="VJY81" s="242"/>
      <c r="VJZ81" s="242"/>
      <c r="VKA81" s="242"/>
      <c r="VKB81" s="242"/>
      <c r="VKC81" s="242"/>
      <c r="VKD81" s="242"/>
      <c r="VKE81" s="242"/>
      <c r="VKF81" s="242"/>
      <c r="VKG81" s="242"/>
      <c r="VKH81" s="242"/>
      <c r="VKI81" s="242"/>
      <c r="VKJ81" s="242"/>
      <c r="VKK81" s="242"/>
      <c r="VKL81" s="242"/>
      <c r="VKM81" s="242"/>
      <c r="VKN81" s="242"/>
      <c r="VKO81" s="242"/>
      <c r="VKP81" s="242"/>
      <c r="VKQ81" s="242"/>
      <c r="VKR81" s="242"/>
      <c r="VKS81" s="242"/>
      <c r="VKT81" s="242"/>
      <c r="VKU81" s="242"/>
      <c r="VKV81" s="242"/>
      <c r="VKW81" s="242"/>
      <c r="VKX81" s="242"/>
      <c r="VKY81" s="242"/>
      <c r="VKZ81" s="242"/>
      <c r="VLA81" s="242"/>
      <c r="VLB81" s="242"/>
      <c r="VLC81" s="242"/>
      <c r="VLD81" s="242"/>
      <c r="VLE81" s="242"/>
      <c r="VLF81" s="242"/>
      <c r="VLG81" s="242"/>
      <c r="VLH81" s="242"/>
      <c r="VLI81" s="242"/>
      <c r="VLJ81" s="242"/>
      <c r="VLK81" s="242"/>
      <c r="VLL81" s="242"/>
      <c r="VLM81" s="242"/>
      <c r="VLN81" s="242"/>
      <c r="VLO81" s="242"/>
      <c r="VLP81" s="242"/>
      <c r="VLQ81" s="242"/>
      <c r="VLR81" s="242"/>
      <c r="VLS81" s="242"/>
      <c r="VLT81" s="242"/>
      <c r="VLU81" s="242"/>
      <c r="VLV81" s="242"/>
      <c r="VLW81" s="242"/>
      <c r="VLX81" s="242"/>
      <c r="VLY81" s="242"/>
      <c r="VLZ81" s="242"/>
      <c r="VMA81" s="242"/>
      <c r="VMB81" s="242"/>
      <c r="VMC81" s="242"/>
      <c r="VMD81" s="242"/>
      <c r="VME81" s="242"/>
      <c r="VMF81" s="242"/>
      <c r="VMG81" s="242"/>
      <c r="VMH81" s="242"/>
      <c r="VMI81" s="242"/>
      <c r="VMJ81" s="242"/>
      <c r="VMK81" s="242"/>
      <c r="VML81" s="242"/>
      <c r="VMM81" s="242"/>
      <c r="VMN81" s="242"/>
      <c r="VMO81" s="242"/>
      <c r="VMP81" s="242"/>
      <c r="VMQ81" s="242"/>
      <c r="VMR81" s="242"/>
      <c r="VMS81" s="242"/>
      <c r="VMT81" s="242"/>
      <c r="VMU81" s="242"/>
      <c r="VMV81" s="242"/>
      <c r="VMW81" s="242"/>
      <c r="VMX81" s="242"/>
      <c r="VMY81" s="242"/>
      <c r="VMZ81" s="242"/>
      <c r="VNA81" s="242"/>
      <c r="VNB81" s="242"/>
      <c r="VNC81" s="242"/>
      <c r="VND81" s="242"/>
      <c r="VNE81" s="242"/>
      <c r="VNF81" s="242"/>
      <c r="VNG81" s="242"/>
      <c r="VNH81" s="242"/>
      <c r="VNI81" s="242"/>
      <c r="VNJ81" s="242"/>
      <c r="VNK81" s="242"/>
      <c r="VNL81" s="242"/>
      <c r="VNM81" s="242"/>
      <c r="VNN81" s="242"/>
      <c r="VNO81" s="242"/>
      <c r="VNP81" s="242"/>
      <c r="VNQ81" s="242"/>
      <c r="VNR81" s="242"/>
      <c r="VNS81" s="242"/>
      <c r="VNT81" s="242"/>
      <c r="VNU81" s="242"/>
      <c r="VNV81" s="242"/>
      <c r="VNW81" s="242"/>
      <c r="VNX81" s="242"/>
      <c r="VNY81" s="242"/>
      <c r="VNZ81" s="242"/>
      <c r="VOA81" s="242"/>
      <c r="VOB81" s="242"/>
      <c r="VOC81" s="242"/>
      <c r="VOD81" s="242"/>
      <c r="VOE81" s="242"/>
      <c r="VOF81" s="242"/>
      <c r="VOG81" s="242"/>
      <c r="VOH81" s="242"/>
      <c r="VOI81" s="242"/>
      <c r="VOJ81" s="242"/>
      <c r="VOK81" s="242"/>
      <c r="VOL81" s="242"/>
      <c r="VOM81" s="242"/>
      <c r="VON81" s="242"/>
      <c r="VOO81" s="242"/>
      <c r="VOP81" s="242"/>
      <c r="VOQ81" s="242"/>
      <c r="VOR81" s="242"/>
      <c r="VOS81" s="242"/>
      <c r="VOT81" s="242"/>
      <c r="VOU81" s="242"/>
      <c r="VOV81" s="242"/>
      <c r="VOW81" s="242"/>
      <c r="VOX81" s="242"/>
      <c r="VOY81" s="242"/>
      <c r="VOZ81" s="242"/>
      <c r="VPA81" s="242"/>
      <c r="VPB81" s="242"/>
      <c r="VPC81" s="242"/>
      <c r="VPD81" s="242"/>
      <c r="VPE81" s="242"/>
      <c r="VPF81" s="242"/>
      <c r="VPG81" s="242"/>
      <c r="VPH81" s="242"/>
      <c r="VPI81" s="242"/>
      <c r="VPJ81" s="242"/>
      <c r="VPK81" s="242"/>
      <c r="VPL81" s="242"/>
      <c r="VPM81" s="242"/>
      <c r="VPN81" s="242"/>
      <c r="VPO81" s="242"/>
      <c r="VPP81" s="242"/>
      <c r="VPQ81" s="242"/>
      <c r="VPR81" s="242"/>
      <c r="VPS81" s="242"/>
      <c r="VPT81" s="242"/>
      <c r="VPU81" s="242"/>
      <c r="VPV81" s="242"/>
      <c r="VPW81" s="242"/>
      <c r="VPX81" s="242"/>
      <c r="VPY81" s="242"/>
      <c r="VPZ81" s="242"/>
      <c r="VQA81" s="242"/>
      <c r="VQB81" s="242"/>
      <c r="VQC81" s="242"/>
      <c r="VQD81" s="242"/>
      <c r="VQE81" s="242"/>
      <c r="VQF81" s="242"/>
      <c r="VQG81" s="242"/>
      <c r="VQH81" s="242"/>
      <c r="VQI81" s="242"/>
      <c r="VQJ81" s="242"/>
      <c r="VQK81" s="242"/>
      <c r="VQL81" s="242"/>
      <c r="VQM81" s="242"/>
      <c r="VQN81" s="242"/>
      <c r="VQO81" s="242"/>
      <c r="VQP81" s="242"/>
      <c r="VQQ81" s="242"/>
      <c r="VQR81" s="242"/>
      <c r="VQS81" s="242"/>
      <c r="VQT81" s="242"/>
      <c r="VQU81" s="242"/>
      <c r="VQV81" s="242"/>
      <c r="VQW81" s="242"/>
      <c r="VQX81" s="242"/>
      <c r="VQY81" s="242"/>
      <c r="VQZ81" s="242"/>
      <c r="VRA81" s="242"/>
      <c r="VRB81" s="242"/>
      <c r="VRC81" s="242"/>
      <c r="VRD81" s="242"/>
      <c r="VRE81" s="242"/>
      <c r="VRF81" s="242"/>
      <c r="VRG81" s="242"/>
      <c r="VRH81" s="242"/>
      <c r="VRI81" s="242"/>
      <c r="VRJ81" s="242"/>
      <c r="VRK81" s="242"/>
      <c r="VRL81" s="242"/>
      <c r="VRM81" s="242"/>
      <c r="VRN81" s="242"/>
      <c r="VRO81" s="242"/>
      <c r="VRP81" s="242"/>
      <c r="VRQ81" s="242"/>
      <c r="VRR81" s="242"/>
      <c r="VRS81" s="242"/>
      <c r="VRT81" s="242"/>
      <c r="VRU81" s="242"/>
      <c r="VRV81" s="242"/>
      <c r="VRW81" s="242"/>
      <c r="VRX81" s="242"/>
      <c r="VRY81" s="242"/>
      <c r="VRZ81" s="242"/>
      <c r="VSA81" s="242"/>
      <c r="VSB81" s="242"/>
      <c r="VSC81" s="242"/>
      <c r="VSD81" s="242"/>
      <c r="VSE81" s="242"/>
      <c r="VSF81" s="242"/>
      <c r="VSG81" s="242"/>
      <c r="VSH81" s="242"/>
      <c r="VSI81" s="242"/>
      <c r="VSJ81" s="242"/>
      <c r="VSK81" s="242"/>
      <c r="VSL81" s="242"/>
      <c r="VSM81" s="242"/>
      <c r="VSN81" s="242"/>
      <c r="VSO81" s="242"/>
      <c r="VSP81" s="242"/>
      <c r="VSQ81" s="242"/>
      <c r="VSR81" s="242"/>
      <c r="VSS81" s="242"/>
      <c r="VST81" s="242"/>
      <c r="VSU81" s="242"/>
      <c r="VSV81" s="242"/>
      <c r="VSW81" s="242"/>
      <c r="VSX81" s="242"/>
      <c r="VSY81" s="242"/>
      <c r="VSZ81" s="242"/>
      <c r="VTA81" s="242"/>
      <c r="VTB81" s="242"/>
      <c r="VTC81" s="242"/>
      <c r="VTD81" s="242"/>
      <c r="VTE81" s="242"/>
      <c r="VTF81" s="242"/>
      <c r="VTG81" s="242"/>
      <c r="VTH81" s="242"/>
      <c r="VTI81" s="242"/>
      <c r="VTJ81" s="242"/>
      <c r="VTK81" s="242"/>
      <c r="VTL81" s="242"/>
      <c r="VTM81" s="242"/>
      <c r="VTN81" s="242"/>
      <c r="VTO81" s="242"/>
      <c r="VTP81" s="242"/>
      <c r="VTQ81" s="242"/>
      <c r="VTR81" s="242"/>
      <c r="VTS81" s="242"/>
      <c r="VTT81" s="242"/>
      <c r="VTU81" s="242"/>
      <c r="VTV81" s="242"/>
      <c r="VTW81" s="242"/>
      <c r="VTX81" s="242"/>
      <c r="VTY81" s="242"/>
      <c r="VTZ81" s="242"/>
      <c r="VUA81" s="242"/>
      <c r="VUB81" s="242"/>
      <c r="VUC81" s="242"/>
      <c r="VUD81" s="242"/>
      <c r="VUE81" s="242"/>
      <c r="VUF81" s="242"/>
      <c r="VUG81" s="242"/>
      <c r="VUH81" s="242"/>
      <c r="VUI81" s="242"/>
      <c r="VUJ81" s="242"/>
      <c r="VUK81" s="242"/>
      <c r="VUL81" s="242"/>
      <c r="VUM81" s="242"/>
      <c r="VUN81" s="242"/>
      <c r="VUO81" s="242"/>
      <c r="VUP81" s="242"/>
      <c r="VUQ81" s="242"/>
      <c r="VUR81" s="242"/>
      <c r="VUS81" s="242"/>
      <c r="VUT81" s="242"/>
      <c r="VUU81" s="242"/>
      <c r="VUV81" s="242"/>
      <c r="VUW81" s="242"/>
      <c r="VUX81" s="242"/>
      <c r="VUY81" s="242"/>
      <c r="VUZ81" s="242"/>
      <c r="VVA81" s="242"/>
      <c r="VVB81" s="242"/>
      <c r="VVC81" s="242"/>
      <c r="VVD81" s="242"/>
      <c r="VVE81" s="242"/>
      <c r="VVF81" s="242"/>
      <c r="VVG81" s="242"/>
      <c r="VVH81" s="242"/>
      <c r="VVI81" s="242"/>
      <c r="VVJ81" s="242"/>
      <c r="VVK81" s="242"/>
      <c r="VVL81" s="242"/>
      <c r="VVM81" s="242"/>
      <c r="VVN81" s="242"/>
      <c r="VVO81" s="242"/>
      <c r="VVP81" s="242"/>
      <c r="VVQ81" s="242"/>
      <c r="VVR81" s="242"/>
      <c r="VVS81" s="242"/>
      <c r="VVT81" s="242"/>
      <c r="VVU81" s="242"/>
      <c r="VVV81" s="242"/>
      <c r="VVW81" s="242"/>
      <c r="VVX81" s="242"/>
      <c r="VVY81" s="242"/>
      <c r="VVZ81" s="242"/>
      <c r="VWA81" s="242"/>
      <c r="VWB81" s="242"/>
      <c r="VWC81" s="242"/>
      <c r="VWD81" s="242"/>
      <c r="VWE81" s="242"/>
      <c r="VWF81" s="242"/>
      <c r="VWG81" s="242"/>
      <c r="VWH81" s="242"/>
      <c r="VWI81" s="242"/>
      <c r="VWJ81" s="242"/>
      <c r="VWK81" s="242"/>
      <c r="VWL81" s="242"/>
      <c r="VWM81" s="242"/>
      <c r="VWN81" s="242"/>
      <c r="VWO81" s="242"/>
      <c r="VWP81" s="242"/>
      <c r="VWQ81" s="242"/>
      <c r="VWR81" s="242"/>
      <c r="VWS81" s="242"/>
      <c r="VWT81" s="242"/>
      <c r="VWU81" s="242"/>
      <c r="VWV81" s="242"/>
      <c r="VWW81" s="242"/>
      <c r="VWX81" s="242"/>
      <c r="VWY81" s="242"/>
      <c r="VWZ81" s="242"/>
      <c r="VXA81" s="242"/>
      <c r="VXB81" s="242"/>
      <c r="VXC81" s="242"/>
      <c r="VXD81" s="242"/>
      <c r="VXE81" s="242"/>
      <c r="VXF81" s="242"/>
      <c r="VXG81" s="242"/>
      <c r="VXH81" s="242"/>
      <c r="VXI81" s="242"/>
      <c r="VXJ81" s="242"/>
      <c r="VXK81" s="242"/>
      <c r="VXL81" s="242"/>
      <c r="VXM81" s="242"/>
      <c r="VXN81" s="242"/>
      <c r="VXO81" s="242"/>
      <c r="VXP81" s="242"/>
      <c r="VXQ81" s="242"/>
      <c r="VXR81" s="242"/>
      <c r="VXS81" s="242"/>
      <c r="VXT81" s="242"/>
      <c r="VXU81" s="242"/>
      <c r="VXV81" s="242"/>
      <c r="VXW81" s="242"/>
      <c r="VXX81" s="242"/>
      <c r="VXY81" s="242"/>
      <c r="VXZ81" s="242"/>
      <c r="VYA81" s="242"/>
      <c r="VYB81" s="242"/>
      <c r="VYC81" s="242"/>
      <c r="VYD81" s="242"/>
      <c r="VYE81" s="242"/>
      <c r="VYF81" s="242"/>
      <c r="VYG81" s="242"/>
      <c r="VYH81" s="242"/>
      <c r="VYI81" s="242"/>
      <c r="VYJ81" s="242"/>
      <c r="VYK81" s="242"/>
      <c r="VYL81" s="242"/>
      <c r="VYM81" s="242"/>
      <c r="VYN81" s="242"/>
      <c r="VYO81" s="242"/>
      <c r="VYP81" s="242"/>
      <c r="VYQ81" s="242"/>
      <c r="VYR81" s="242"/>
      <c r="VYS81" s="242"/>
      <c r="VYT81" s="242"/>
      <c r="VYU81" s="242"/>
      <c r="VYV81" s="242"/>
      <c r="VYW81" s="242"/>
      <c r="VYX81" s="242"/>
      <c r="VYY81" s="242"/>
      <c r="VYZ81" s="242"/>
      <c r="VZA81" s="242"/>
      <c r="VZB81" s="242"/>
      <c r="VZC81" s="242"/>
      <c r="VZD81" s="242"/>
      <c r="VZE81" s="242"/>
      <c r="VZF81" s="242"/>
      <c r="VZG81" s="242"/>
      <c r="VZH81" s="242"/>
      <c r="VZI81" s="242"/>
      <c r="VZJ81" s="242"/>
      <c r="VZK81" s="242"/>
      <c r="VZL81" s="242"/>
      <c r="VZM81" s="242"/>
      <c r="VZN81" s="242"/>
      <c r="VZO81" s="242"/>
      <c r="VZP81" s="242"/>
      <c r="VZQ81" s="242"/>
      <c r="VZR81" s="242"/>
      <c r="VZS81" s="242"/>
      <c r="VZT81" s="242"/>
      <c r="VZU81" s="242"/>
      <c r="VZV81" s="242"/>
      <c r="VZW81" s="242"/>
      <c r="VZX81" s="242"/>
      <c r="VZY81" s="242"/>
      <c r="VZZ81" s="242"/>
      <c r="WAA81" s="242"/>
      <c r="WAB81" s="242"/>
      <c r="WAC81" s="242"/>
      <c r="WAD81" s="242"/>
      <c r="WAE81" s="242"/>
      <c r="WAF81" s="242"/>
      <c r="WAG81" s="242"/>
      <c r="WAH81" s="242"/>
      <c r="WAI81" s="242"/>
      <c r="WAJ81" s="242"/>
      <c r="WAK81" s="242"/>
      <c r="WAL81" s="242"/>
      <c r="WAM81" s="242"/>
      <c r="WAN81" s="242"/>
      <c r="WAO81" s="242"/>
      <c r="WAP81" s="242"/>
      <c r="WAQ81" s="242"/>
      <c r="WAR81" s="242"/>
      <c r="WAS81" s="242"/>
      <c r="WAT81" s="242"/>
      <c r="WAU81" s="242"/>
      <c r="WAV81" s="242"/>
      <c r="WAW81" s="242"/>
      <c r="WAX81" s="242"/>
      <c r="WAY81" s="242"/>
      <c r="WAZ81" s="242"/>
      <c r="WBA81" s="242"/>
      <c r="WBB81" s="242"/>
      <c r="WBC81" s="242"/>
      <c r="WBD81" s="242"/>
      <c r="WBE81" s="242"/>
      <c r="WBF81" s="242"/>
      <c r="WBG81" s="242"/>
      <c r="WBH81" s="242"/>
      <c r="WBI81" s="242"/>
      <c r="WBJ81" s="242"/>
      <c r="WBK81" s="242"/>
      <c r="WBL81" s="242"/>
      <c r="WBM81" s="242"/>
      <c r="WBN81" s="242"/>
      <c r="WBO81" s="242"/>
      <c r="WBP81" s="242"/>
      <c r="WBQ81" s="242"/>
      <c r="WBR81" s="242"/>
      <c r="WBS81" s="242"/>
      <c r="WBT81" s="242"/>
      <c r="WBU81" s="242"/>
      <c r="WBV81" s="242"/>
      <c r="WBW81" s="242"/>
      <c r="WBX81" s="242"/>
      <c r="WBY81" s="242"/>
      <c r="WBZ81" s="242"/>
      <c r="WCA81" s="242"/>
      <c r="WCB81" s="242"/>
      <c r="WCC81" s="242"/>
      <c r="WCD81" s="242"/>
      <c r="WCE81" s="242"/>
      <c r="WCF81" s="242"/>
      <c r="WCG81" s="242"/>
      <c r="WCH81" s="242"/>
      <c r="WCI81" s="242"/>
      <c r="WCJ81" s="242"/>
      <c r="WCK81" s="242"/>
      <c r="WCL81" s="242"/>
      <c r="WCM81" s="242"/>
      <c r="WCN81" s="242"/>
      <c r="WCO81" s="242"/>
      <c r="WCP81" s="242"/>
      <c r="WCQ81" s="242"/>
      <c r="WCR81" s="242"/>
      <c r="WCS81" s="242"/>
      <c r="WCT81" s="242"/>
      <c r="WCU81" s="242"/>
      <c r="WCV81" s="242"/>
      <c r="WCW81" s="242"/>
      <c r="WCX81" s="242"/>
      <c r="WCY81" s="242"/>
      <c r="WCZ81" s="242"/>
      <c r="WDA81" s="242"/>
      <c r="WDB81" s="242"/>
      <c r="WDC81" s="242"/>
      <c r="WDD81" s="242"/>
      <c r="WDE81" s="242"/>
      <c r="WDF81" s="242"/>
      <c r="WDG81" s="242"/>
      <c r="WDH81" s="242"/>
      <c r="WDI81" s="242"/>
      <c r="WDJ81" s="242"/>
      <c r="WDK81" s="242"/>
      <c r="WDL81" s="242"/>
      <c r="WDM81" s="242"/>
      <c r="WDN81" s="242"/>
      <c r="WDO81" s="242"/>
      <c r="WDP81" s="242"/>
      <c r="WDQ81" s="242"/>
      <c r="WDR81" s="242"/>
      <c r="WDS81" s="242"/>
      <c r="WDT81" s="242"/>
      <c r="WDU81" s="242"/>
      <c r="WDV81" s="242"/>
      <c r="WDW81" s="242"/>
      <c r="WDX81" s="242"/>
      <c r="WDY81" s="242"/>
      <c r="WDZ81" s="242"/>
      <c r="WEA81" s="242"/>
      <c r="WEB81" s="242"/>
      <c r="WEC81" s="242"/>
      <c r="WED81" s="242"/>
      <c r="WEE81" s="242"/>
      <c r="WEF81" s="242"/>
      <c r="WEG81" s="242"/>
      <c r="WEH81" s="242"/>
      <c r="WEI81" s="242"/>
      <c r="WEJ81" s="242"/>
      <c r="WEK81" s="242"/>
      <c r="WEL81" s="242"/>
      <c r="WEM81" s="242"/>
      <c r="WEN81" s="242"/>
      <c r="WEO81" s="242"/>
      <c r="WEP81" s="242"/>
      <c r="WEQ81" s="242"/>
      <c r="WER81" s="242"/>
      <c r="WES81" s="242"/>
      <c r="WET81" s="242"/>
      <c r="WEU81" s="242"/>
      <c r="WEV81" s="242"/>
      <c r="WEW81" s="242"/>
      <c r="WEX81" s="242"/>
      <c r="WEY81" s="242"/>
      <c r="WEZ81" s="242"/>
      <c r="WFA81" s="242"/>
      <c r="WFB81" s="242"/>
      <c r="WFC81" s="242"/>
      <c r="WFD81" s="242"/>
      <c r="WFE81" s="242"/>
      <c r="WFF81" s="242"/>
      <c r="WFG81" s="242"/>
      <c r="WFH81" s="242"/>
      <c r="WFI81" s="242"/>
      <c r="WFJ81" s="242"/>
      <c r="WFK81" s="242"/>
      <c r="WFL81" s="242"/>
      <c r="WFM81" s="242"/>
      <c r="WFN81" s="242"/>
      <c r="WFO81" s="242"/>
      <c r="WFP81" s="242"/>
      <c r="WFQ81" s="242"/>
      <c r="WFR81" s="242"/>
      <c r="WFS81" s="242"/>
      <c r="WFT81" s="242"/>
      <c r="WFU81" s="242"/>
      <c r="WFV81" s="242"/>
      <c r="WFW81" s="242"/>
      <c r="WFX81" s="242"/>
      <c r="WFY81" s="242"/>
      <c r="WFZ81" s="242"/>
      <c r="WGA81" s="242"/>
      <c r="WGB81" s="242"/>
      <c r="WGC81" s="242"/>
      <c r="WGD81" s="242"/>
      <c r="WGE81" s="242"/>
      <c r="WGF81" s="242"/>
      <c r="WGG81" s="242"/>
      <c r="WGH81" s="242"/>
      <c r="WGI81" s="242"/>
      <c r="WGJ81" s="242"/>
      <c r="WGK81" s="242"/>
      <c r="WGL81" s="242"/>
      <c r="WGM81" s="242"/>
      <c r="WGN81" s="242"/>
      <c r="WGO81" s="242"/>
      <c r="WGP81" s="242"/>
      <c r="WGQ81" s="242"/>
      <c r="WGR81" s="242"/>
      <c r="WGS81" s="242"/>
      <c r="WGT81" s="242"/>
      <c r="WGU81" s="242"/>
      <c r="WGV81" s="242"/>
      <c r="WGW81" s="242"/>
      <c r="WGX81" s="242"/>
      <c r="WGY81" s="242"/>
      <c r="WGZ81" s="242"/>
      <c r="WHA81" s="242"/>
      <c r="WHB81" s="242"/>
      <c r="WHC81" s="242"/>
      <c r="WHD81" s="242"/>
      <c r="WHE81" s="242"/>
      <c r="WHF81" s="242"/>
      <c r="WHG81" s="242"/>
      <c r="WHH81" s="242"/>
      <c r="WHI81" s="242"/>
      <c r="WHJ81" s="242"/>
      <c r="WHK81" s="242"/>
      <c r="WHL81" s="242"/>
      <c r="WHM81" s="242"/>
      <c r="WHN81" s="242"/>
      <c r="WHO81" s="242"/>
      <c r="WHP81" s="242"/>
      <c r="WHQ81" s="242"/>
      <c r="WHR81" s="242"/>
      <c r="WHS81" s="242"/>
      <c r="WHT81" s="242"/>
      <c r="WHU81" s="242"/>
      <c r="WHV81" s="242"/>
      <c r="WHW81" s="242"/>
      <c r="WHX81" s="242"/>
      <c r="WHY81" s="242"/>
      <c r="WHZ81" s="242"/>
      <c r="WIA81" s="242"/>
      <c r="WIB81" s="242"/>
      <c r="WIC81" s="242"/>
      <c r="WID81" s="242"/>
      <c r="WIE81" s="242"/>
      <c r="WIF81" s="242"/>
      <c r="WIG81" s="242"/>
      <c r="WIH81" s="242"/>
      <c r="WII81" s="242"/>
      <c r="WIJ81" s="242"/>
      <c r="WIK81" s="242"/>
      <c r="WIL81" s="242"/>
      <c r="WIM81" s="242"/>
      <c r="WIN81" s="242"/>
      <c r="WIO81" s="242"/>
      <c r="WIP81" s="242"/>
      <c r="WIQ81" s="242"/>
      <c r="WIR81" s="242"/>
      <c r="WIS81" s="242"/>
      <c r="WIT81" s="242"/>
      <c r="WIU81" s="242"/>
      <c r="WIV81" s="242"/>
      <c r="WIW81" s="242"/>
      <c r="WIX81" s="242"/>
      <c r="WIY81" s="242"/>
      <c r="WIZ81" s="242"/>
      <c r="WJA81" s="242"/>
      <c r="WJB81" s="242"/>
      <c r="WJC81" s="242"/>
      <c r="WJD81" s="242"/>
      <c r="WJE81" s="242"/>
      <c r="WJF81" s="242"/>
      <c r="WJG81" s="242"/>
      <c r="WJH81" s="242"/>
      <c r="WJI81" s="242"/>
      <c r="WJJ81" s="242"/>
      <c r="WJK81" s="242"/>
      <c r="WJL81" s="242"/>
      <c r="WJM81" s="242"/>
      <c r="WJN81" s="242"/>
      <c r="WJO81" s="242"/>
      <c r="WJP81" s="242"/>
      <c r="WJQ81" s="242"/>
      <c r="WJR81" s="242"/>
      <c r="WJS81" s="242"/>
      <c r="WJT81" s="242"/>
      <c r="WJU81" s="242"/>
      <c r="WJV81" s="242"/>
      <c r="WJW81" s="242"/>
      <c r="WJX81" s="242"/>
      <c r="WJY81" s="242"/>
      <c r="WJZ81" s="242"/>
      <c r="WKA81" s="242"/>
      <c r="WKB81" s="242"/>
      <c r="WKC81" s="242"/>
      <c r="WKD81" s="242"/>
      <c r="WKE81" s="242"/>
      <c r="WKF81" s="242"/>
      <c r="WKG81" s="242"/>
      <c r="WKH81" s="242"/>
      <c r="WKI81" s="242"/>
      <c r="WKJ81" s="242"/>
      <c r="WKK81" s="242"/>
      <c r="WKL81" s="242"/>
      <c r="WKM81" s="242"/>
      <c r="WKN81" s="242"/>
      <c r="WKO81" s="242"/>
      <c r="WKP81" s="242"/>
      <c r="WKQ81" s="242"/>
      <c r="WKR81" s="242"/>
      <c r="WKS81" s="242"/>
      <c r="WKT81" s="242"/>
      <c r="WKU81" s="242"/>
      <c r="WKV81" s="242"/>
      <c r="WKW81" s="242"/>
      <c r="WKX81" s="242"/>
      <c r="WKY81" s="242"/>
      <c r="WKZ81" s="242"/>
      <c r="WLA81" s="242"/>
      <c r="WLB81" s="242"/>
      <c r="WLC81" s="242"/>
      <c r="WLD81" s="242"/>
      <c r="WLE81" s="242"/>
      <c r="WLF81" s="242"/>
      <c r="WLG81" s="242"/>
      <c r="WLH81" s="242"/>
      <c r="WLI81" s="242"/>
      <c r="WLJ81" s="242"/>
      <c r="WLK81" s="242"/>
      <c r="WLL81" s="242"/>
      <c r="WLM81" s="242"/>
      <c r="WLN81" s="242"/>
      <c r="WLO81" s="242"/>
      <c r="WLP81" s="242"/>
      <c r="WLQ81" s="242"/>
      <c r="WLR81" s="242"/>
      <c r="WLS81" s="242"/>
      <c r="WLT81" s="242"/>
      <c r="WLU81" s="242"/>
      <c r="WLV81" s="242"/>
      <c r="WLW81" s="242"/>
      <c r="WLX81" s="242"/>
      <c r="WLY81" s="242"/>
      <c r="WLZ81" s="242"/>
      <c r="WMA81" s="242"/>
      <c r="WMB81" s="242"/>
      <c r="WMC81" s="242"/>
      <c r="WMD81" s="242"/>
      <c r="WME81" s="242"/>
      <c r="WMF81" s="242"/>
      <c r="WMG81" s="242"/>
      <c r="WMH81" s="242"/>
      <c r="WMI81" s="242"/>
      <c r="WMJ81" s="242"/>
      <c r="WMK81" s="242"/>
      <c r="WML81" s="242"/>
      <c r="WMM81" s="242"/>
      <c r="WMN81" s="242"/>
      <c r="WMO81" s="242"/>
      <c r="WMP81" s="242"/>
      <c r="WMQ81" s="242"/>
      <c r="WMR81" s="242"/>
      <c r="WMS81" s="242"/>
      <c r="WMT81" s="242"/>
      <c r="WMU81" s="242"/>
      <c r="WMV81" s="242"/>
      <c r="WMW81" s="242"/>
      <c r="WMX81" s="242"/>
      <c r="WMY81" s="242"/>
      <c r="WMZ81" s="242"/>
      <c r="WNA81" s="242"/>
      <c r="WNB81" s="242"/>
      <c r="WNC81" s="242"/>
      <c r="WND81" s="242"/>
      <c r="WNE81" s="242"/>
      <c r="WNF81" s="242"/>
      <c r="WNG81" s="242"/>
      <c r="WNH81" s="242"/>
      <c r="WNI81" s="242"/>
      <c r="WNJ81" s="242"/>
      <c r="WNK81" s="242"/>
      <c r="WNL81" s="242"/>
      <c r="WNM81" s="242"/>
      <c r="WNN81" s="242"/>
      <c r="WNO81" s="242"/>
      <c r="WNP81" s="242"/>
      <c r="WNQ81" s="242"/>
      <c r="WNR81" s="242"/>
      <c r="WNS81" s="242"/>
      <c r="WNT81" s="242"/>
      <c r="WNU81" s="242"/>
      <c r="WNV81" s="242"/>
      <c r="WNW81" s="242"/>
      <c r="WNX81" s="242"/>
      <c r="WNY81" s="242"/>
      <c r="WNZ81" s="242"/>
      <c r="WOA81" s="242"/>
      <c r="WOB81" s="242"/>
      <c r="WOC81" s="242"/>
      <c r="WOD81" s="242"/>
      <c r="WOE81" s="242"/>
      <c r="WOF81" s="242"/>
      <c r="WOG81" s="242"/>
      <c r="WOH81" s="242"/>
      <c r="WOI81" s="242"/>
      <c r="WOJ81" s="242"/>
      <c r="WOK81" s="242"/>
      <c r="WOL81" s="242"/>
      <c r="WOM81" s="242"/>
      <c r="WON81" s="242"/>
      <c r="WOO81" s="242"/>
      <c r="WOP81" s="242"/>
      <c r="WOQ81" s="242"/>
      <c r="WOR81" s="242"/>
      <c r="WOS81" s="242"/>
      <c r="WOT81" s="242"/>
      <c r="WOU81" s="242"/>
      <c r="WOV81" s="242"/>
      <c r="WOW81" s="242"/>
      <c r="WOX81" s="242"/>
      <c r="WOY81" s="242"/>
      <c r="WOZ81" s="242"/>
      <c r="WPA81" s="242"/>
      <c r="WPB81" s="242"/>
      <c r="WPC81" s="242"/>
      <c r="WPD81" s="242"/>
      <c r="WPE81" s="242"/>
      <c r="WPF81" s="242"/>
      <c r="WPG81" s="242"/>
      <c r="WPH81" s="242"/>
      <c r="WPI81" s="242"/>
      <c r="WPJ81" s="242"/>
      <c r="WPK81" s="242"/>
      <c r="WPL81" s="242"/>
      <c r="WPM81" s="242"/>
      <c r="WPN81" s="242"/>
      <c r="WPO81" s="242"/>
      <c r="WPP81" s="242"/>
      <c r="WPQ81" s="242"/>
      <c r="WPR81" s="242"/>
      <c r="WPS81" s="242"/>
      <c r="WPT81" s="242"/>
      <c r="WPU81" s="242"/>
      <c r="WPV81" s="242"/>
      <c r="WPW81" s="242"/>
      <c r="WPX81" s="242"/>
      <c r="WPY81" s="242"/>
      <c r="WPZ81" s="242"/>
      <c r="WQA81" s="242"/>
      <c r="WQB81" s="242"/>
      <c r="WQC81" s="242"/>
      <c r="WQD81" s="242"/>
      <c r="WQE81" s="242"/>
      <c r="WQF81" s="242"/>
      <c r="WQG81" s="242"/>
      <c r="WQH81" s="242"/>
      <c r="WQI81" s="242"/>
      <c r="WQJ81" s="242"/>
      <c r="WQK81" s="242"/>
      <c r="WQL81" s="242"/>
      <c r="WQM81" s="242"/>
      <c r="WQN81" s="242"/>
      <c r="WQO81" s="242"/>
      <c r="WQP81" s="242"/>
      <c r="WQQ81" s="242"/>
      <c r="WQR81" s="242"/>
      <c r="WQS81" s="242"/>
      <c r="WQT81" s="242"/>
      <c r="WQU81" s="242"/>
      <c r="WQV81" s="242"/>
      <c r="WQW81" s="242"/>
      <c r="WQX81" s="242"/>
      <c r="WQY81" s="242"/>
      <c r="WQZ81" s="242"/>
      <c r="WRA81" s="242"/>
      <c r="WRB81" s="242"/>
      <c r="WRC81" s="242"/>
      <c r="WRD81" s="242"/>
      <c r="WRE81" s="242"/>
      <c r="WRF81" s="242"/>
      <c r="WRG81" s="242"/>
      <c r="WRH81" s="242"/>
      <c r="WRI81" s="242"/>
      <c r="WRJ81" s="242"/>
      <c r="WRK81" s="242"/>
      <c r="WRL81" s="242"/>
      <c r="WRM81" s="242"/>
      <c r="WRN81" s="242"/>
      <c r="WRO81" s="242"/>
      <c r="WRP81" s="242"/>
      <c r="WRQ81" s="242"/>
      <c r="WRR81" s="242"/>
      <c r="WRS81" s="242"/>
      <c r="WRT81" s="242"/>
      <c r="WRU81" s="242"/>
      <c r="WRV81" s="242"/>
      <c r="WRW81" s="242"/>
      <c r="WRX81" s="242"/>
      <c r="WRY81" s="242"/>
      <c r="WRZ81" s="242"/>
      <c r="WSA81" s="242"/>
      <c r="WSB81" s="242"/>
      <c r="WSC81" s="242"/>
      <c r="WSD81" s="242"/>
      <c r="WSE81" s="242"/>
      <c r="WSF81" s="242"/>
      <c r="WSG81" s="242"/>
      <c r="WSH81" s="242"/>
      <c r="WSI81" s="242"/>
      <c r="WSJ81" s="242"/>
      <c r="WSK81" s="242"/>
      <c r="WSL81" s="242"/>
      <c r="WSM81" s="242"/>
      <c r="WSN81" s="242"/>
      <c r="WSO81" s="242"/>
      <c r="WSP81" s="242"/>
      <c r="WSQ81" s="242"/>
      <c r="WSR81" s="242"/>
      <c r="WSS81" s="242"/>
      <c r="WST81" s="242"/>
      <c r="WSU81" s="242"/>
      <c r="WSV81" s="242"/>
      <c r="WSW81" s="242"/>
      <c r="WSX81" s="242"/>
      <c r="WSY81" s="242"/>
      <c r="WSZ81" s="242"/>
      <c r="WTA81" s="242"/>
      <c r="WTB81" s="242"/>
      <c r="WTC81" s="242"/>
      <c r="WTD81" s="242"/>
      <c r="WTE81" s="242"/>
      <c r="WTF81" s="242"/>
      <c r="WTG81" s="242"/>
      <c r="WTH81" s="242"/>
      <c r="WTI81" s="242"/>
      <c r="WTJ81" s="242"/>
      <c r="WTK81" s="242"/>
      <c r="WTL81" s="242"/>
      <c r="WTM81" s="242"/>
      <c r="WTN81" s="242"/>
      <c r="WTO81" s="242"/>
      <c r="WTP81" s="242"/>
      <c r="WTQ81" s="242"/>
      <c r="WTR81" s="242"/>
      <c r="WTS81" s="242"/>
      <c r="WTT81" s="242"/>
      <c r="WTU81" s="242"/>
      <c r="WTV81" s="242"/>
      <c r="WTW81" s="242"/>
      <c r="WTX81" s="242"/>
      <c r="WTY81" s="242"/>
      <c r="WTZ81" s="242"/>
      <c r="WUA81" s="242"/>
      <c r="WUB81" s="242"/>
      <c r="WUC81" s="242"/>
      <c r="WUD81" s="242"/>
      <c r="WUE81" s="242"/>
      <c r="WUF81" s="242"/>
      <c r="WUG81" s="242"/>
      <c r="WUH81" s="242"/>
      <c r="WUI81" s="242"/>
      <c r="WUJ81" s="242"/>
      <c r="WUK81" s="242"/>
      <c r="WUL81" s="242"/>
      <c r="WUM81" s="242"/>
      <c r="WUN81" s="242"/>
      <c r="WUO81" s="242"/>
      <c r="WUP81" s="242"/>
      <c r="WUQ81" s="242"/>
      <c r="WUR81" s="242"/>
      <c r="WUS81" s="242"/>
      <c r="WUT81" s="242"/>
      <c r="WUU81" s="242"/>
      <c r="WUV81" s="242"/>
      <c r="WUW81" s="242"/>
      <c r="WUX81" s="242"/>
      <c r="WUY81" s="242"/>
      <c r="WUZ81" s="242"/>
      <c r="WVA81" s="242"/>
      <c r="WVB81" s="242"/>
      <c r="WVC81" s="242"/>
      <c r="WVD81" s="242"/>
      <c r="WVE81" s="242"/>
      <c r="WVF81" s="242"/>
      <c r="WVG81" s="242"/>
      <c r="WVH81" s="242"/>
      <c r="WVI81" s="242"/>
      <c r="WVJ81" s="242"/>
      <c r="WVK81" s="242"/>
      <c r="WVL81" s="242"/>
      <c r="WVM81" s="242"/>
      <c r="WVN81" s="242"/>
      <c r="WVO81" s="242"/>
      <c r="WVP81" s="242"/>
      <c r="WVQ81" s="242"/>
      <c r="WVR81" s="242"/>
      <c r="WVS81" s="242"/>
      <c r="WVT81" s="242"/>
      <c r="WVU81" s="242"/>
      <c r="WVV81" s="242"/>
      <c r="WVW81" s="242"/>
      <c r="WVX81" s="242"/>
      <c r="WVY81" s="242"/>
      <c r="WVZ81" s="242"/>
      <c r="WWA81" s="242"/>
      <c r="WWB81" s="242"/>
      <c r="WWC81" s="242"/>
      <c r="WWD81" s="242"/>
      <c r="WWE81" s="242"/>
      <c r="WWF81" s="242"/>
      <c r="WWG81" s="242"/>
      <c r="WWH81" s="242"/>
      <c r="WWI81" s="242"/>
      <c r="WWJ81" s="242"/>
      <c r="WWK81" s="242"/>
      <c r="WWL81" s="242"/>
      <c r="WWM81" s="242"/>
      <c r="WWN81" s="242"/>
      <c r="WWO81" s="242"/>
      <c r="WWP81" s="242"/>
      <c r="WWQ81" s="242"/>
      <c r="WWR81" s="242"/>
      <c r="WWS81" s="242"/>
      <c r="WWT81" s="242"/>
      <c r="WWU81" s="242"/>
      <c r="WWV81" s="242"/>
      <c r="WWW81" s="242"/>
      <c r="WWX81" s="242"/>
      <c r="WWY81" s="242"/>
      <c r="WWZ81" s="242"/>
      <c r="WXA81" s="242"/>
      <c r="WXB81" s="242"/>
      <c r="WXC81" s="242"/>
      <c r="WXD81" s="242"/>
      <c r="WXE81" s="242"/>
      <c r="WXF81" s="242"/>
      <c r="WXG81" s="242"/>
      <c r="WXH81" s="242"/>
      <c r="WXI81" s="242"/>
      <c r="WXJ81" s="242"/>
      <c r="WXK81" s="242"/>
      <c r="WXL81" s="242"/>
      <c r="WXM81" s="242"/>
      <c r="WXN81" s="242"/>
      <c r="WXO81" s="242"/>
      <c r="WXP81" s="242"/>
      <c r="WXQ81" s="242"/>
      <c r="WXR81" s="242"/>
      <c r="WXS81" s="242"/>
      <c r="WXT81" s="242"/>
      <c r="WXU81" s="242"/>
      <c r="WXV81" s="242"/>
      <c r="WXW81" s="242"/>
      <c r="WXX81" s="242"/>
      <c r="WXY81" s="242"/>
      <c r="WXZ81" s="242"/>
      <c r="WYA81" s="242"/>
      <c r="WYB81" s="242"/>
      <c r="WYC81" s="242"/>
      <c r="WYD81" s="242"/>
      <c r="WYE81" s="242"/>
      <c r="WYF81" s="242"/>
      <c r="WYG81" s="242"/>
      <c r="WYH81" s="242"/>
      <c r="WYI81" s="242"/>
      <c r="WYJ81" s="242"/>
      <c r="WYK81" s="242"/>
      <c r="WYL81" s="242"/>
      <c r="WYM81" s="242"/>
      <c r="WYN81" s="242"/>
      <c r="WYO81" s="242"/>
      <c r="WYP81" s="242"/>
      <c r="WYQ81" s="242"/>
      <c r="WYR81" s="242"/>
      <c r="WYS81" s="242"/>
      <c r="WYT81" s="242"/>
      <c r="WYU81" s="242"/>
      <c r="WYV81" s="242"/>
      <c r="WYW81" s="242"/>
      <c r="WYX81" s="242"/>
      <c r="WYY81" s="242"/>
      <c r="WYZ81" s="242"/>
      <c r="WZA81" s="242"/>
      <c r="WZB81" s="242"/>
      <c r="WZC81" s="242"/>
      <c r="WZD81" s="242"/>
      <c r="WZE81" s="242"/>
      <c r="WZF81" s="242"/>
      <c r="WZG81" s="242"/>
      <c r="WZH81" s="242"/>
      <c r="WZI81" s="242"/>
      <c r="WZJ81" s="242"/>
      <c r="WZK81" s="242"/>
      <c r="WZL81" s="242"/>
      <c r="WZM81" s="242"/>
      <c r="WZN81" s="242"/>
      <c r="WZO81" s="242"/>
      <c r="WZP81" s="242"/>
      <c r="WZQ81" s="242"/>
      <c r="WZR81" s="242"/>
      <c r="WZS81" s="242"/>
      <c r="WZT81" s="242"/>
      <c r="WZU81" s="242"/>
      <c r="WZV81" s="242"/>
      <c r="WZW81" s="242"/>
      <c r="WZX81" s="242"/>
      <c r="WZY81" s="242"/>
      <c r="WZZ81" s="242"/>
      <c r="XAA81" s="242"/>
      <c r="XAB81" s="242"/>
      <c r="XAC81" s="242"/>
      <c r="XAD81" s="242"/>
      <c r="XAE81" s="242"/>
      <c r="XAF81" s="242"/>
      <c r="XAG81" s="242"/>
      <c r="XAH81" s="242"/>
      <c r="XAI81" s="242"/>
      <c r="XAJ81" s="242"/>
      <c r="XAK81" s="242"/>
      <c r="XAL81" s="242"/>
      <c r="XAM81" s="242"/>
      <c r="XAN81" s="242"/>
      <c r="XAO81" s="242"/>
      <c r="XAP81" s="242"/>
      <c r="XAQ81" s="242"/>
      <c r="XAR81" s="242"/>
      <c r="XAS81" s="242"/>
      <c r="XAT81" s="242"/>
      <c r="XAU81" s="242"/>
      <c r="XAV81" s="242"/>
      <c r="XAW81" s="242"/>
      <c r="XAX81" s="242"/>
      <c r="XAY81" s="242"/>
      <c r="XAZ81" s="242"/>
      <c r="XBA81" s="242"/>
      <c r="XBB81" s="242"/>
      <c r="XBC81" s="242"/>
      <c r="XBD81" s="242"/>
      <c r="XBE81" s="242"/>
      <c r="XBF81" s="242"/>
      <c r="XBG81" s="242"/>
      <c r="XBH81" s="242"/>
      <c r="XBI81" s="242"/>
      <c r="XBJ81" s="242"/>
      <c r="XBK81" s="242"/>
      <c r="XBL81" s="242"/>
      <c r="XBM81" s="242"/>
      <c r="XBN81" s="242"/>
      <c r="XBO81" s="242"/>
      <c r="XBP81" s="242"/>
      <c r="XBQ81" s="242"/>
      <c r="XBR81" s="242"/>
      <c r="XBS81" s="242"/>
      <c r="XBT81" s="242"/>
      <c r="XBU81" s="242"/>
      <c r="XBV81" s="242"/>
      <c r="XBW81" s="242"/>
      <c r="XBX81" s="242"/>
      <c r="XBY81" s="242"/>
      <c r="XBZ81" s="242"/>
      <c r="XCA81" s="242"/>
      <c r="XCB81" s="242"/>
      <c r="XCC81" s="242"/>
      <c r="XCD81" s="242"/>
      <c r="XCE81" s="242"/>
      <c r="XCF81" s="242"/>
      <c r="XCG81" s="242"/>
      <c r="XCH81" s="242"/>
      <c r="XCI81" s="242"/>
      <c r="XCJ81" s="242"/>
      <c r="XCK81" s="242"/>
      <c r="XCL81" s="242"/>
      <c r="XCM81" s="242"/>
      <c r="XCN81" s="242"/>
      <c r="XCO81" s="242"/>
      <c r="XCP81" s="242"/>
      <c r="XCQ81" s="242"/>
      <c r="XCR81" s="242"/>
      <c r="XCS81" s="242"/>
      <c r="XCT81" s="242"/>
      <c r="XCU81" s="242"/>
      <c r="XCV81" s="242"/>
      <c r="XCW81" s="242"/>
      <c r="XCX81" s="242"/>
      <c r="XCY81" s="242"/>
      <c r="XCZ81" s="242"/>
      <c r="XDA81" s="242"/>
      <c r="XDB81" s="242"/>
      <c r="XDC81" s="242"/>
      <c r="XDD81" s="242"/>
      <c r="XDE81" s="242"/>
      <c r="XDF81" s="242"/>
      <c r="XDG81" s="242"/>
      <c r="XDH81" s="242"/>
      <c r="XDI81" s="242"/>
      <c r="XDJ81" s="242"/>
      <c r="XDK81" s="242"/>
      <c r="XDL81" s="242"/>
      <c r="XDM81" s="242"/>
      <c r="XDN81" s="242"/>
      <c r="XDO81" s="242"/>
      <c r="XDP81" s="242"/>
      <c r="XDQ81" s="242"/>
      <c r="XDR81" s="242"/>
    </row>
  </sheetData>
  <mergeCells count="27">
    <mergeCell ref="E20:E23"/>
    <mergeCell ref="F20:F23"/>
    <mergeCell ref="D24:D27"/>
    <mergeCell ref="E24:E27"/>
    <mergeCell ref="F24:F27"/>
    <mergeCell ref="C76:H76"/>
    <mergeCell ref="D12:D15"/>
    <mergeCell ref="E12:E15"/>
    <mergeCell ref="F12:F15"/>
    <mergeCell ref="D16:D19"/>
    <mergeCell ref="C12:C15"/>
    <mergeCell ref="C16:C19"/>
    <mergeCell ref="C20:C23"/>
    <mergeCell ref="C24:C27"/>
    <mergeCell ref="C30:C33"/>
    <mergeCell ref="D30:D33"/>
    <mergeCell ref="E30:E33"/>
    <mergeCell ref="F30:F33"/>
    <mergeCell ref="E16:E19"/>
    <mergeCell ref="F16:F19"/>
    <mergeCell ref="D20:D23"/>
    <mergeCell ref="C10:F10"/>
    <mergeCell ref="B1:F1"/>
    <mergeCell ref="B2:F2"/>
    <mergeCell ref="C3:F3"/>
    <mergeCell ref="D7:F7"/>
    <mergeCell ref="C9:F9"/>
  </mergeCells>
  <printOptions horizontalCentered="1"/>
  <pageMargins left="0.15748031496062992" right="0.15748031496062992" top="0.38" bottom="0.37" header="0" footer="0"/>
  <pageSetup scale="68" fitToHeight="0" orientation="portrait" r:id="rId1"/>
  <headerFooter alignWithMargins="0"/>
  <rowBreaks count="1" manualBreakCount="1">
    <brk id="60" max="6" man="1"/>
  </rowBreaks>
  <ignoredErrors>
    <ignoredError sqref="F30 F12:F27 F34" unlockedFormula="1"/>
  </ignoredError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XDR78"/>
  <sheetViews>
    <sheetView showGridLines="0" view="pageBreakPreview" topLeftCell="A3" zoomScale="60" zoomScaleNormal="100" workbookViewId="0">
      <selection activeCell="B24" sqref="B20:D27"/>
    </sheetView>
  </sheetViews>
  <sheetFormatPr baseColWidth="10" defaultRowHeight="16.5" x14ac:dyDescent="0.35"/>
  <cols>
    <col min="1" max="1" width="11.42578125" style="239"/>
    <col min="2" max="2" width="10" style="250" customWidth="1"/>
    <col min="3" max="3" width="47.5703125" style="250" customWidth="1"/>
    <col min="4" max="4" width="30.85546875" style="250" customWidth="1"/>
    <col min="5" max="5" width="34.5703125" style="250" customWidth="1"/>
    <col min="6" max="6" width="24" style="250" customWidth="1"/>
    <col min="7" max="7" width="19.140625" style="243" customWidth="1"/>
    <col min="8" max="8" width="15.5703125" style="239" bestFit="1" customWidth="1"/>
    <col min="9" max="207" width="11.42578125" style="242"/>
    <col min="208" max="208" width="0.85546875" style="242" customWidth="1"/>
    <col min="209" max="209" width="30.85546875" style="242" customWidth="1"/>
    <col min="210" max="210" width="17.7109375" style="242" customWidth="1"/>
    <col min="211" max="211" width="6" style="242" bestFit="1" customWidth="1"/>
    <col min="212" max="212" width="17.7109375" style="242" customWidth="1"/>
    <col min="213" max="213" width="5.7109375" style="242" customWidth="1"/>
    <col min="214" max="214" width="18.7109375" style="242" customWidth="1"/>
    <col min="215" max="215" width="0.85546875" style="242" customWidth="1"/>
    <col min="216" max="218" width="12" style="242" customWidth="1"/>
    <col min="219" max="259" width="11.42578125" style="242"/>
    <col min="260" max="260" width="4.42578125" style="242" customWidth="1"/>
    <col min="261" max="261" width="21.7109375" style="242" customWidth="1"/>
    <col min="262" max="262" width="16.28515625" style="242" customWidth="1"/>
    <col min="263" max="263" width="19.140625" style="242" customWidth="1"/>
    <col min="264" max="264" width="15.5703125" style="242" bestFit="1" customWidth="1"/>
    <col min="265" max="463" width="11.42578125" style="242"/>
    <col min="464" max="464" width="0.85546875" style="242" customWidth="1"/>
    <col min="465" max="465" width="30.85546875" style="242" customWidth="1"/>
    <col min="466" max="466" width="17.7109375" style="242" customWidth="1"/>
    <col min="467" max="467" width="6" style="242" bestFit="1" customWidth="1"/>
    <col min="468" max="468" width="17.7109375" style="242" customWidth="1"/>
    <col min="469" max="469" width="5.7109375" style="242" customWidth="1"/>
    <col min="470" max="470" width="18.7109375" style="242" customWidth="1"/>
    <col min="471" max="471" width="0.85546875" style="242" customWidth="1"/>
    <col min="472" max="474" width="12" style="242" customWidth="1"/>
    <col min="475" max="515" width="11.42578125" style="242"/>
    <col min="516" max="516" width="4.42578125" style="242" customWidth="1"/>
    <col min="517" max="517" width="21.7109375" style="242" customWidth="1"/>
    <col min="518" max="518" width="16.28515625" style="242" customWidth="1"/>
    <col min="519" max="519" width="19.140625" style="242" customWidth="1"/>
    <col min="520" max="520" width="15.5703125" style="242" bestFit="1" customWidth="1"/>
    <col min="521" max="719" width="11.42578125" style="242"/>
    <col min="720" max="720" width="0.85546875" style="242" customWidth="1"/>
    <col min="721" max="721" width="30.85546875" style="242" customWidth="1"/>
    <col min="722" max="722" width="17.7109375" style="242" customWidth="1"/>
    <col min="723" max="723" width="6" style="242" bestFit="1" customWidth="1"/>
    <col min="724" max="724" width="17.7109375" style="242" customWidth="1"/>
    <col min="725" max="725" width="5.7109375" style="242" customWidth="1"/>
    <col min="726" max="726" width="18.7109375" style="242" customWidth="1"/>
    <col min="727" max="727" width="0.85546875" style="242" customWidth="1"/>
    <col min="728" max="730" width="12" style="242" customWidth="1"/>
    <col min="731" max="771" width="11.42578125" style="242"/>
    <col min="772" max="772" width="4.42578125" style="242" customWidth="1"/>
    <col min="773" max="773" width="21.7109375" style="242" customWidth="1"/>
    <col min="774" max="774" width="16.28515625" style="242" customWidth="1"/>
    <col min="775" max="775" width="19.140625" style="242" customWidth="1"/>
    <col min="776" max="776" width="15.5703125" style="242" bestFit="1" customWidth="1"/>
    <col min="777" max="975" width="11.42578125" style="242"/>
    <col min="976" max="976" width="0.85546875" style="242" customWidth="1"/>
    <col min="977" max="977" width="30.85546875" style="242" customWidth="1"/>
    <col min="978" max="978" width="17.7109375" style="242" customWidth="1"/>
    <col min="979" max="979" width="6" style="242" bestFit="1" customWidth="1"/>
    <col min="980" max="980" width="17.7109375" style="242" customWidth="1"/>
    <col min="981" max="981" width="5.7109375" style="242" customWidth="1"/>
    <col min="982" max="982" width="18.7109375" style="242" customWidth="1"/>
    <col min="983" max="983" width="0.85546875" style="242" customWidth="1"/>
    <col min="984" max="986" width="12" style="242" customWidth="1"/>
    <col min="987" max="1027" width="11.42578125" style="242"/>
    <col min="1028" max="1028" width="4.42578125" style="242" customWidth="1"/>
    <col min="1029" max="1029" width="21.7109375" style="242" customWidth="1"/>
    <col min="1030" max="1030" width="16.28515625" style="242" customWidth="1"/>
    <col min="1031" max="1031" width="19.140625" style="242" customWidth="1"/>
    <col min="1032" max="1032" width="15.5703125" style="242" bestFit="1" customWidth="1"/>
    <col min="1033" max="1231" width="11.42578125" style="242"/>
    <col min="1232" max="1232" width="0.85546875" style="242" customWidth="1"/>
    <col min="1233" max="1233" width="30.85546875" style="242" customWidth="1"/>
    <col min="1234" max="1234" width="17.7109375" style="242" customWidth="1"/>
    <col min="1235" max="1235" width="6" style="242" bestFit="1" customWidth="1"/>
    <col min="1236" max="1236" width="17.7109375" style="242" customWidth="1"/>
    <col min="1237" max="1237" width="5.7109375" style="242" customWidth="1"/>
    <col min="1238" max="1238" width="18.7109375" style="242" customWidth="1"/>
    <col min="1239" max="1239" width="0.85546875" style="242" customWidth="1"/>
    <col min="1240" max="1242" width="12" style="242" customWidth="1"/>
    <col min="1243" max="1283" width="11.42578125" style="242"/>
    <col min="1284" max="1284" width="4.42578125" style="242" customWidth="1"/>
    <col min="1285" max="1285" width="21.7109375" style="242" customWidth="1"/>
    <col min="1286" max="1286" width="16.28515625" style="242" customWidth="1"/>
    <col min="1287" max="1287" width="19.140625" style="242" customWidth="1"/>
    <col min="1288" max="1288" width="15.5703125" style="242" bestFit="1" customWidth="1"/>
    <col min="1289" max="1487" width="11.42578125" style="242"/>
    <col min="1488" max="1488" width="0.85546875" style="242" customWidth="1"/>
    <col min="1489" max="1489" width="30.85546875" style="242" customWidth="1"/>
    <col min="1490" max="1490" width="17.7109375" style="242" customWidth="1"/>
    <col min="1491" max="1491" width="6" style="242" bestFit="1" customWidth="1"/>
    <col min="1492" max="1492" width="17.7109375" style="242" customWidth="1"/>
    <col min="1493" max="1493" width="5.7109375" style="242" customWidth="1"/>
    <col min="1494" max="1494" width="18.7109375" style="242" customWidth="1"/>
    <col min="1495" max="1495" width="0.85546875" style="242" customWidth="1"/>
    <col min="1496" max="1498" width="12" style="242" customWidth="1"/>
    <col min="1499" max="1539" width="11.42578125" style="242"/>
    <col min="1540" max="1540" width="4.42578125" style="242" customWidth="1"/>
    <col min="1541" max="1541" width="21.7109375" style="242" customWidth="1"/>
    <col min="1542" max="1542" width="16.28515625" style="242" customWidth="1"/>
    <col min="1543" max="1543" width="19.140625" style="242" customWidth="1"/>
    <col min="1544" max="1544" width="15.5703125" style="242" bestFit="1" customWidth="1"/>
    <col min="1545" max="1743" width="11.42578125" style="242"/>
    <col min="1744" max="1744" width="0.85546875" style="242" customWidth="1"/>
    <col min="1745" max="1745" width="30.85546875" style="242" customWidth="1"/>
    <col min="1746" max="1746" width="17.7109375" style="242" customWidth="1"/>
    <col min="1747" max="1747" width="6" style="242" bestFit="1" customWidth="1"/>
    <col min="1748" max="1748" width="17.7109375" style="242" customWidth="1"/>
    <col min="1749" max="1749" width="5.7109375" style="242" customWidth="1"/>
    <col min="1750" max="1750" width="18.7109375" style="242" customWidth="1"/>
    <col min="1751" max="1751" width="0.85546875" style="242" customWidth="1"/>
    <col min="1752" max="1754" width="12" style="242" customWidth="1"/>
    <col min="1755" max="1795" width="11.42578125" style="242"/>
    <col min="1796" max="1796" width="4.42578125" style="242" customWidth="1"/>
    <col min="1797" max="1797" width="21.7109375" style="242" customWidth="1"/>
    <col min="1798" max="1798" width="16.28515625" style="242" customWidth="1"/>
    <col min="1799" max="1799" width="19.140625" style="242" customWidth="1"/>
    <col min="1800" max="1800" width="15.5703125" style="242" bestFit="1" customWidth="1"/>
    <col min="1801" max="1999" width="11.42578125" style="242"/>
    <col min="2000" max="2000" width="0.85546875" style="242" customWidth="1"/>
    <col min="2001" max="2001" width="30.85546875" style="242" customWidth="1"/>
    <col min="2002" max="2002" width="17.7109375" style="242" customWidth="1"/>
    <col min="2003" max="2003" width="6" style="242" bestFit="1" customWidth="1"/>
    <col min="2004" max="2004" width="17.7109375" style="242" customWidth="1"/>
    <col min="2005" max="2005" width="5.7109375" style="242" customWidth="1"/>
    <col min="2006" max="2006" width="18.7109375" style="242" customWidth="1"/>
    <col min="2007" max="2007" width="0.85546875" style="242" customWidth="1"/>
    <col min="2008" max="2010" width="12" style="242" customWidth="1"/>
    <col min="2011" max="2051" width="11.42578125" style="242"/>
    <col min="2052" max="2052" width="4.42578125" style="242" customWidth="1"/>
    <col min="2053" max="2053" width="21.7109375" style="242" customWidth="1"/>
    <col min="2054" max="2054" width="16.28515625" style="242" customWidth="1"/>
    <col min="2055" max="2055" width="19.140625" style="242" customWidth="1"/>
    <col min="2056" max="2056" width="15.5703125" style="242" bestFit="1" customWidth="1"/>
    <col min="2057" max="2255" width="11.42578125" style="242"/>
    <col min="2256" max="2256" width="0.85546875" style="242" customWidth="1"/>
    <col min="2257" max="2257" width="30.85546875" style="242" customWidth="1"/>
    <col min="2258" max="2258" width="17.7109375" style="242" customWidth="1"/>
    <col min="2259" max="2259" width="6" style="242" bestFit="1" customWidth="1"/>
    <col min="2260" max="2260" width="17.7109375" style="242" customWidth="1"/>
    <col min="2261" max="2261" width="5.7109375" style="242" customWidth="1"/>
    <col min="2262" max="2262" width="18.7109375" style="242" customWidth="1"/>
    <col min="2263" max="2263" width="0.85546875" style="242" customWidth="1"/>
    <col min="2264" max="2266" width="12" style="242" customWidth="1"/>
    <col min="2267" max="2307" width="11.42578125" style="242"/>
    <col min="2308" max="2308" width="4.42578125" style="242" customWidth="1"/>
    <col min="2309" max="2309" width="21.7109375" style="242" customWidth="1"/>
    <col min="2310" max="2310" width="16.28515625" style="242" customWidth="1"/>
    <col min="2311" max="2311" width="19.140625" style="242" customWidth="1"/>
    <col min="2312" max="2312" width="15.5703125" style="242" bestFit="1" customWidth="1"/>
    <col min="2313" max="2511" width="11.42578125" style="242"/>
    <col min="2512" max="2512" width="0.85546875" style="242" customWidth="1"/>
    <col min="2513" max="2513" width="30.85546875" style="242" customWidth="1"/>
    <col min="2514" max="2514" width="17.7109375" style="242" customWidth="1"/>
    <col min="2515" max="2515" width="6" style="242" bestFit="1" customWidth="1"/>
    <col min="2516" max="2516" width="17.7109375" style="242" customWidth="1"/>
    <col min="2517" max="2517" width="5.7109375" style="242" customWidth="1"/>
    <col min="2518" max="2518" width="18.7109375" style="242" customWidth="1"/>
    <col min="2519" max="2519" width="0.85546875" style="242" customWidth="1"/>
    <col min="2520" max="2522" width="12" style="242" customWidth="1"/>
    <col min="2523" max="2563" width="11.42578125" style="242"/>
    <col min="2564" max="2564" width="4.42578125" style="242" customWidth="1"/>
    <col min="2565" max="2565" width="21.7109375" style="242" customWidth="1"/>
    <col min="2566" max="2566" width="16.28515625" style="242" customWidth="1"/>
    <col min="2567" max="2567" width="19.140625" style="242" customWidth="1"/>
    <col min="2568" max="2568" width="15.5703125" style="242" bestFit="1" customWidth="1"/>
    <col min="2569" max="2767" width="11.42578125" style="242"/>
    <col min="2768" max="2768" width="0.85546875" style="242" customWidth="1"/>
    <col min="2769" max="2769" width="30.85546875" style="242" customWidth="1"/>
    <col min="2770" max="2770" width="17.7109375" style="242" customWidth="1"/>
    <col min="2771" max="2771" width="6" style="242" bestFit="1" customWidth="1"/>
    <col min="2772" max="2772" width="17.7109375" style="242" customWidth="1"/>
    <col min="2773" max="2773" width="5.7109375" style="242" customWidth="1"/>
    <col min="2774" max="2774" width="18.7109375" style="242" customWidth="1"/>
    <col min="2775" max="2775" width="0.85546875" style="242" customWidth="1"/>
    <col min="2776" max="2778" width="12" style="242" customWidth="1"/>
    <col min="2779" max="2819" width="11.42578125" style="242"/>
    <col min="2820" max="2820" width="4.42578125" style="242" customWidth="1"/>
    <col min="2821" max="2821" width="21.7109375" style="242" customWidth="1"/>
    <col min="2822" max="2822" width="16.28515625" style="242" customWidth="1"/>
    <col min="2823" max="2823" width="19.140625" style="242" customWidth="1"/>
    <col min="2824" max="2824" width="15.5703125" style="242" bestFit="1" customWidth="1"/>
    <col min="2825" max="3023" width="11.42578125" style="242"/>
    <col min="3024" max="3024" width="0.85546875" style="242" customWidth="1"/>
    <col min="3025" max="3025" width="30.85546875" style="242" customWidth="1"/>
    <col min="3026" max="3026" width="17.7109375" style="242" customWidth="1"/>
    <col min="3027" max="3027" width="6" style="242" bestFit="1" customWidth="1"/>
    <col min="3028" max="3028" width="17.7109375" style="242" customWidth="1"/>
    <col min="3029" max="3029" width="5.7109375" style="242" customWidth="1"/>
    <col min="3030" max="3030" width="18.7109375" style="242" customWidth="1"/>
    <col min="3031" max="3031" width="0.85546875" style="242" customWidth="1"/>
    <col min="3032" max="3034" width="12" style="242" customWidth="1"/>
    <col min="3035" max="3075" width="11.42578125" style="242"/>
    <col min="3076" max="3076" width="4.42578125" style="242" customWidth="1"/>
    <col min="3077" max="3077" width="21.7109375" style="242" customWidth="1"/>
    <col min="3078" max="3078" width="16.28515625" style="242" customWidth="1"/>
    <col min="3079" max="3079" width="19.140625" style="242" customWidth="1"/>
    <col min="3080" max="3080" width="15.5703125" style="242" bestFit="1" customWidth="1"/>
    <col min="3081" max="3279" width="11.42578125" style="242"/>
    <col min="3280" max="3280" width="0.85546875" style="242" customWidth="1"/>
    <col min="3281" max="3281" width="30.85546875" style="242" customWidth="1"/>
    <col min="3282" max="3282" width="17.7109375" style="242" customWidth="1"/>
    <col min="3283" max="3283" width="6" style="242" bestFit="1" customWidth="1"/>
    <col min="3284" max="3284" width="17.7109375" style="242" customWidth="1"/>
    <col min="3285" max="3285" width="5.7109375" style="242" customWidth="1"/>
    <col min="3286" max="3286" width="18.7109375" style="242" customWidth="1"/>
    <col min="3287" max="3287" width="0.85546875" style="242" customWidth="1"/>
    <col min="3288" max="3290" width="12" style="242" customWidth="1"/>
    <col min="3291" max="3331" width="11.42578125" style="242"/>
    <col min="3332" max="3332" width="4.42578125" style="242" customWidth="1"/>
    <col min="3333" max="3333" width="21.7109375" style="242" customWidth="1"/>
    <col min="3334" max="3334" width="16.28515625" style="242" customWidth="1"/>
    <col min="3335" max="3335" width="19.140625" style="242" customWidth="1"/>
    <col min="3336" max="3336" width="15.5703125" style="242" bestFit="1" customWidth="1"/>
    <col min="3337" max="3535" width="11.42578125" style="242"/>
    <col min="3536" max="3536" width="0.85546875" style="242" customWidth="1"/>
    <col min="3537" max="3537" width="30.85546875" style="242" customWidth="1"/>
    <col min="3538" max="3538" width="17.7109375" style="242" customWidth="1"/>
    <col min="3539" max="3539" width="6" style="242" bestFit="1" customWidth="1"/>
    <col min="3540" max="3540" width="17.7109375" style="242" customWidth="1"/>
    <col min="3541" max="3541" width="5.7109375" style="242" customWidth="1"/>
    <col min="3542" max="3542" width="18.7109375" style="242" customWidth="1"/>
    <col min="3543" max="3543" width="0.85546875" style="242" customWidth="1"/>
    <col min="3544" max="3546" width="12" style="242" customWidth="1"/>
    <col min="3547" max="3587" width="11.42578125" style="242"/>
    <col min="3588" max="3588" width="4.42578125" style="242" customWidth="1"/>
    <col min="3589" max="3589" width="21.7109375" style="242" customWidth="1"/>
    <col min="3590" max="3590" width="16.28515625" style="242" customWidth="1"/>
    <col min="3591" max="3591" width="19.140625" style="242" customWidth="1"/>
    <col min="3592" max="3592" width="15.5703125" style="242" bestFit="1" customWidth="1"/>
    <col min="3593" max="3791" width="11.42578125" style="242"/>
    <col min="3792" max="3792" width="0.85546875" style="242" customWidth="1"/>
    <col min="3793" max="3793" width="30.85546875" style="242" customWidth="1"/>
    <col min="3794" max="3794" width="17.7109375" style="242" customWidth="1"/>
    <col min="3795" max="3795" width="6" style="242" bestFit="1" customWidth="1"/>
    <col min="3796" max="3796" width="17.7109375" style="242" customWidth="1"/>
    <col min="3797" max="3797" width="5.7109375" style="242" customWidth="1"/>
    <col min="3798" max="3798" width="18.7109375" style="242" customWidth="1"/>
    <col min="3799" max="3799" width="0.85546875" style="242" customWidth="1"/>
    <col min="3800" max="3802" width="12" style="242" customWidth="1"/>
    <col min="3803" max="3843" width="11.42578125" style="242"/>
    <col min="3844" max="3844" width="4.42578125" style="242" customWidth="1"/>
    <col min="3845" max="3845" width="21.7109375" style="242" customWidth="1"/>
    <col min="3846" max="3846" width="16.28515625" style="242" customWidth="1"/>
    <col min="3847" max="3847" width="19.140625" style="242" customWidth="1"/>
    <col min="3848" max="3848" width="15.5703125" style="242" bestFit="1" customWidth="1"/>
    <col min="3849" max="4047" width="11.42578125" style="242"/>
    <col min="4048" max="4048" width="0.85546875" style="242" customWidth="1"/>
    <col min="4049" max="4049" width="30.85546875" style="242" customWidth="1"/>
    <col min="4050" max="4050" width="17.7109375" style="242" customWidth="1"/>
    <col min="4051" max="4051" width="6" style="242" bestFit="1" customWidth="1"/>
    <col min="4052" max="4052" width="17.7109375" style="242" customWidth="1"/>
    <col min="4053" max="4053" width="5.7109375" style="242" customWidth="1"/>
    <col min="4054" max="4054" width="18.7109375" style="242" customWidth="1"/>
    <col min="4055" max="4055" width="0.85546875" style="242" customWidth="1"/>
    <col min="4056" max="4058" width="12" style="242" customWidth="1"/>
    <col min="4059" max="4099" width="11.42578125" style="242"/>
    <col min="4100" max="4100" width="4.42578125" style="242" customWidth="1"/>
    <col min="4101" max="4101" width="21.7109375" style="242" customWidth="1"/>
    <col min="4102" max="4102" width="16.28515625" style="242" customWidth="1"/>
    <col min="4103" max="4103" width="19.140625" style="242" customWidth="1"/>
    <col min="4104" max="4104" width="15.5703125" style="242" bestFit="1" customWidth="1"/>
    <col min="4105" max="4303" width="11.42578125" style="242"/>
    <col min="4304" max="4304" width="0.85546875" style="242" customWidth="1"/>
    <col min="4305" max="4305" width="30.85546875" style="242" customWidth="1"/>
    <col min="4306" max="4306" width="17.7109375" style="242" customWidth="1"/>
    <col min="4307" max="4307" width="6" style="242" bestFit="1" customWidth="1"/>
    <col min="4308" max="4308" width="17.7109375" style="242" customWidth="1"/>
    <col min="4309" max="4309" width="5.7109375" style="242" customWidth="1"/>
    <col min="4310" max="4310" width="18.7109375" style="242" customWidth="1"/>
    <col min="4311" max="4311" width="0.85546875" style="242" customWidth="1"/>
    <col min="4312" max="4314" width="12" style="242" customWidth="1"/>
    <col min="4315" max="4355" width="11.42578125" style="242"/>
    <col min="4356" max="4356" width="4.42578125" style="242" customWidth="1"/>
    <col min="4357" max="4357" width="21.7109375" style="242" customWidth="1"/>
    <col min="4358" max="4358" width="16.28515625" style="242" customWidth="1"/>
    <col min="4359" max="4359" width="19.140625" style="242" customWidth="1"/>
    <col min="4360" max="4360" width="15.5703125" style="242" bestFit="1" customWidth="1"/>
    <col min="4361" max="4559" width="11.42578125" style="242"/>
    <col min="4560" max="4560" width="0.85546875" style="242" customWidth="1"/>
    <col min="4561" max="4561" width="30.85546875" style="242" customWidth="1"/>
    <col min="4562" max="4562" width="17.7109375" style="242" customWidth="1"/>
    <col min="4563" max="4563" width="6" style="242" bestFit="1" customWidth="1"/>
    <col min="4564" max="4564" width="17.7109375" style="242" customWidth="1"/>
    <col min="4565" max="4565" width="5.7109375" style="242" customWidth="1"/>
    <col min="4566" max="4566" width="18.7109375" style="242" customWidth="1"/>
    <col min="4567" max="4567" width="0.85546875" style="242" customWidth="1"/>
    <col min="4568" max="4570" width="12" style="242" customWidth="1"/>
    <col min="4571" max="4611" width="11.42578125" style="242"/>
    <col min="4612" max="4612" width="4.42578125" style="242" customWidth="1"/>
    <col min="4613" max="4613" width="21.7109375" style="242" customWidth="1"/>
    <col min="4614" max="4614" width="16.28515625" style="242" customWidth="1"/>
    <col min="4615" max="4615" width="19.140625" style="242" customWidth="1"/>
    <col min="4616" max="4616" width="15.5703125" style="242" bestFit="1" customWidth="1"/>
    <col min="4617" max="4815" width="11.42578125" style="242"/>
    <col min="4816" max="4816" width="0.85546875" style="242" customWidth="1"/>
    <col min="4817" max="4817" width="30.85546875" style="242" customWidth="1"/>
    <col min="4818" max="4818" width="17.7109375" style="242" customWidth="1"/>
    <col min="4819" max="4819" width="6" style="242" bestFit="1" customWidth="1"/>
    <col min="4820" max="4820" width="17.7109375" style="242" customWidth="1"/>
    <col min="4821" max="4821" width="5.7109375" style="242" customWidth="1"/>
    <col min="4822" max="4822" width="18.7109375" style="242" customWidth="1"/>
    <col min="4823" max="4823" width="0.85546875" style="242" customWidth="1"/>
    <col min="4824" max="4826" width="12" style="242" customWidth="1"/>
    <col min="4827" max="4867" width="11.42578125" style="242"/>
    <col min="4868" max="4868" width="4.42578125" style="242" customWidth="1"/>
    <col min="4869" max="4869" width="21.7109375" style="242" customWidth="1"/>
    <col min="4870" max="4870" width="16.28515625" style="242" customWidth="1"/>
    <col min="4871" max="4871" width="19.140625" style="242" customWidth="1"/>
    <col min="4872" max="4872" width="15.5703125" style="242" bestFit="1" customWidth="1"/>
    <col min="4873" max="5071" width="11.42578125" style="242"/>
    <col min="5072" max="5072" width="0.85546875" style="242" customWidth="1"/>
    <col min="5073" max="5073" width="30.85546875" style="242" customWidth="1"/>
    <col min="5074" max="5074" width="17.7109375" style="242" customWidth="1"/>
    <col min="5075" max="5075" width="6" style="242" bestFit="1" customWidth="1"/>
    <col min="5076" max="5076" width="17.7109375" style="242" customWidth="1"/>
    <col min="5077" max="5077" width="5.7109375" style="242" customWidth="1"/>
    <col min="5078" max="5078" width="18.7109375" style="242" customWidth="1"/>
    <col min="5079" max="5079" width="0.85546875" style="242" customWidth="1"/>
    <col min="5080" max="5082" width="12" style="242" customWidth="1"/>
    <col min="5083" max="5123" width="11.42578125" style="242"/>
    <col min="5124" max="5124" width="4.42578125" style="242" customWidth="1"/>
    <col min="5125" max="5125" width="21.7109375" style="242" customWidth="1"/>
    <col min="5126" max="5126" width="16.28515625" style="242" customWidth="1"/>
    <col min="5127" max="5127" width="19.140625" style="242" customWidth="1"/>
    <col min="5128" max="5128" width="15.5703125" style="242" bestFit="1" customWidth="1"/>
    <col min="5129" max="5327" width="11.42578125" style="242"/>
    <col min="5328" max="5328" width="0.85546875" style="242" customWidth="1"/>
    <col min="5329" max="5329" width="30.85546875" style="242" customWidth="1"/>
    <col min="5330" max="5330" width="17.7109375" style="242" customWidth="1"/>
    <col min="5331" max="5331" width="6" style="242" bestFit="1" customWidth="1"/>
    <col min="5332" max="5332" width="17.7109375" style="242" customWidth="1"/>
    <col min="5333" max="5333" width="5.7109375" style="242" customWidth="1"/>
    <col min="5334" max="5334" width="18.7109375" style="242" customWidth="1"/>
    <col min="5335" max="5335" width="0.85546875" style="242" customWidth="1"/>
    <col min="5336" max="5338" width="12" style="242" customWidth="1"/>
    <col min="5339" max="5379" width="11.42578125" style="242"/>
    <col min="5380" max="5380" width="4.42578125" style="242" customWidth="1"/>
    <col min="5381" max="5381" width="21.7109375" style="242" customWidth="1"/>
    <col min="5382" max="5382" width="16.28515625" style="242" customWidth="1"/>
    <col min="5383" max="5383" width="19.140625" style="242" customWidth="1"/>
    <col min="5384" max="5384" width="15.5703125" style="242" bestFit="1" customWidth="1"/>
    <col min="5385" max="5583" width="11.42578125" style="242"/>
    <col min="5584" max="5584" width="0.85546875" style="242" customWidth="1"/>
    <col min="5585" max="5585" width="30.85546875" style="242" customWidth="1"/>
    <col min="5586" max="5586" width="17.7109375" style="242" customWidth="1"/>
    <col min="5587" max="5587" width="6" style="242" bestFit="1" customWidth="1"/>
    <col min="5588" max="5588" width="17.7109375" style="242" customWidth="1"/>
    <col min="5589" max="5589" width="5.7109375" style="242" customWidth="1"/>
    <col min="5590" max="5590" width="18.7109375" style="242" customWidth="1"/>
    <col min="5591" max="5591" width="0.85546875" style="242" customWidth="1"/>
    <col min="5592" max="5594" width="12" style="242" customWidth="1"/>
    <col min="5595" max="5635" width="11.42578125" style="242"/>
    <col min="5636" max="5636" width="4.42578125" style="242" customWidth="1"/>
    <col min="5637" max="5637" width="21.7109375" style="242" customWidth="1"/>
    <col min="5638" max="5638" width="16.28515625" style="242" customWidth="1"/>
    <col min="5639" max="5639" width="19.140625" style="242" customWidth="1"/>
    <col min="5640" max="5640" width="15.5703125" style="242" bestFit="1" customWidth="1"/>
    <col min="5641" max="5839" width="11.42578125" style="242"/>
    <col min="5840" max="5840" width="0.85546875" style="242" customWidth="1"/>
    <col min="5841" max="5841" width="30.85546875" style="242" customWidth="1"/>
    <col min="5842" max="5842" width="17.7109375" style="242" customWidth="1"/>
    <col min="5843" max="5843" width="6" style="242" bestFit="1" customWidth="1"/>
    <col min="5844" max="5844" width="17.7109375" style="242" customWidth="1"/>
    <col min="5845" max="5845" width="5.7109375" style="242" customWidth="1"/>
    <col min="5846" max="5846" width="18.7109375" style="242" customWidth="1"/>
    <col min="5847" max="5847" width="0.85546875" style="242" customWidth="1"/>
    <col min="5848" max="5850" width="12" style="242" customWidth="1"/>
    <col min="5851" max="5891" width="11.42578125" style="242"/>
    <col min="5892" max="5892" width="4.42578125" style="242" customWidth="1"/>
    <col min="5893" max="5893" width="21.7109375" style="242" customWidth="1"/>
    <col min="5894" max="5894" width="16.28515625" style="242" customWidth="1"/>
    <col min="5895" max="5895" width="19.140625" style="242" customWidth="1"/>
    <col min="5896" max="5896" width="15.5703125" style="242" bestFit="1" customWidth="1"/>
    <col min="5897" max="6095" width="11.42578125" style="242"/>
    <col min="6096" max="6096" width="0.85546875" style="242" customWidth="1"/>
    <col min="6097" max="6097" width="30.85546875" style="242" customWidth="1"/>
    <col min="6098" max="6098" width="17.7109375" style="242" customWidth="1"/>
    <col min="6099" max="6099" width="6" style="242" bestFit="1" customWidth="1"/>
    <col min="6100" max="6100" width="17.7109375" style="242" customWidth="1"/>
    <col min="6101" max="6101" width="5.7109375" style="242" customWidth="1"/>
    <col min="6102" max="6102" width="18.7109375" style="242" customWidth="1"/>
    <col min="6103" max="6103" width="0.85546875" style="242" customWidth="1"/>
    <col min="6104" max="6106" width="12" style="242" customWidth="1"/>
    <col min="6107" max="6147" width="11.42578125" style="242"/>
    <col min="6148" max="6148" width="4.42578125" style="242" customWidth="1"/>
    <col min="6149" max="6149" width="21.7109375" style="242" customWidth="1"/>
    <col min="6150" max="6150" width="16.28515625" style="242" customWidth="1"/>
    <col min="6151" max="6151" width="19.140625" style="242" customWidth="1"/>
    <col min="6152" max="6152" width="15.5703125" style="242" bestFit="1" customWidth="1"/>
    <col min="6153" max="6351" width="11.42578125" style="242"/>
    <col min="6352" max="6352" width="0.85546875" style="242" customWidth="1"/>
    <col min="6353" max="6353" width="30.85546875" style="242" customWidth="1"/>
    <col min="6354" max="6354" width="17.7109375" style="242" customWidth="1"/>
    <col min="6355" max="6355" width="6" style="242" bestFit="1" customWidth="1"/>
    <col min="6356" max="6356" width="17.7109375" style="242" customWidth="1"/>
    <col min="6357" max="6357" width="5.7109375" style="242" customWidth="1"/>
    <col min="6358" max="6358" width="18.7109375" style="242" customWidth="1"/>
    <col min="6359" max="6359" width="0.85546875" style="242" customWidth="1"/>
    <col min="6360" max="6362" width="12" style="242" customWidth="1"/>
    <col min="6363" max="6403" width="11.42578125" style="242"/>
    <col min="6404" max="6404" width="4.42578125" style="242" customWidth="1"/>
    <col min="6405" max="6405" width="21.7109375" style="242" customWidth="1"/>
    <col min="6406" max="6406" width="16.28515625" style="242" customWidth="1"/>
    <col min="6407" max="6407" width="19.140625" style="242" customWidth="1"/>
    <col min="6408" max="6408" width="15.5703125" style="242" bestFit="1" customWidth="1"/>
    <col min="6409" max="6607" width="11.42578125" style="242"/>
    <col min="6608" max="6608" width="0.85546875" style="242" customWidth="1"/>
    <col min="6609" max="6609" width="30.85546875" style="242" customWidth="1"/>
    <col min="6610" max="6610" width="17.7109375" style="242" customWidth="1"/>
    <col min="6611" max="6611" width="6" style="242" bestFit="1" customWidth="1"/>
    <col min="6612" max="6612" width="17.7109375" style="242" customWidth="1"/>
    <col min="6613" max="6613" width="5.7109375" style="242" customWidth="1"/>
    <col min="6614" max="6614" width="18.7109375" style="242" customWidth="1"/>
    <col min="6615" max="6615" width="0.85546875" style="242" customWidth="1"/>
    <col min="6616" max="6618" width="12" style="242" customWidth="1"/>
    <col min="6619" max="6659" width="11.42578125" style="242"/>
    <col min="6660" max="6660" width="4.42578125" style="242" customWidth="1"/>
    <col min="6661" max="6661" width="21.7109375" style="242" customWidth="1"/>
    <col min="6662" max="6662" width="16.28515625" style="242" customWidth="1"/>
    <col min="6663" max="6663" width="19.140625" style="242" customWidth="1"/>
    <col min="6664" max="6664" width="15.5703125" style="242" bestFit="1" customWidth="1"/>
    <col min="6665" max="6863" width="11.42578125" style="242"/>
    <col min="6864" max="6864" width="0.85546875" style="242" customWidth="1"/>
    <col min="6865" max="6865" width="30.85546875" style="242" customWidth="1"/>
    <col min="6866" max="6866" width="17.7109375" style="242" customWidth="1"/>
    <col min="6867" max="6867" width="6" style="242" bestFit="1" customWidth="1"/>
    <col min="6868" max="6868" width="17.7109375" style="242" customWidth="1"/>
    <col min="6869" max="6869" width="5.7109375" style="242" customWidth="1"/>
    <col min="6870" max="6870" width="18.7109375" style="242" customWidth="1"/>
    <col min="6871" max="6871" width="0.85546875" style="242" customWidth="1"/>
    <col min="6872" max="6874" width="12" style="242" customWidth="1"/>
    <col min="6875" max="6915" width="11.42578125" style="242"/>
    <col min="6916" max="6916" width="4.42578125" style="242" customWidth="1"/>
    <col min="6917" max="6917" width="21.7109375" style="242" customWidth="1"/>
    <col min="6918" max="6918" width="16.28515625" style="242" customWidth="1"/>
    <col min="6919" max="6919" width="19.140625" style="242" customWidth="1"/>
    <col min="6920" max="6920" width="15.5703125" style="242" bestFit="1" customWidth="1"/>
    <col min="6921" max="7119" width="11.42578125" style="242"/>
    <col min="7120" max="7120" width="0.85546875" style="242" customWidth="1"/>
    <col min="7121" max="7121" width="30.85546875" style="242" customWidth="1"/>
    <col min="7122" max="7122" width="17.7109375" style="242" customWidth="1"/>
    <col min="7123" max="7123" width="6" style="242" bestFit="1" customWidth="1"/>
    <col min="7124" max="7124" width="17.7109375" style="242" customWidth="1"/>
    <col min="7125" max="7125" width="5.7109375" style="242" customWidth="1"/>
    <col min="7126" max="7126" width="18.7109375" style="242" customWidth="1"/>
    <col min="7127" max="7127" width="0.85546875" style="242" customWidth="1"/>
    <col min="7128" max="7130" width="12" style="242" customWidth="1"/>
    <col min="7131" max="7171" width="11.42578125" style="242"/>
    <col min="7172" max="7172" width="4.42578125" style="242" customWidth="1"/>
    <col min="7173" max="7173" width="21.7109375" style="242" customWidth="1"/>
    <col min="7174" max="7174" width="16.28515625" style="242" customWidth="1"/>
    <col min="7175" max="7175" width="19.140625" style="242" customWidth="1"/>
    <col min="7176" max="7176" width="15.5703125" style="242" bestFit="1" customWidth="1"/>
    <col min="7177" max="7375" width="11.42578125" style="242"/>
    <col min="7376" max="7376" width="0.85546875" style="242" customWidth="1"/>
    <col min="7377" max="7377" width="30.85546875" style="242" customWidth="1"/>
    <col min="7378" max="7378" width="17.7109375" style="242" customWidth="1"/>
    <col min="7379" max="7379" width="6" style="242" bestFit="1" customWidth="1"/>
    <col min="7380" max="7380" width="17.7109375" style="242" customWidth="1"/>
    <col min="7381" max="7381" width="5.7109375" style="242" customWidth="1"/>
    <col min="7382" max="7382" width="18.7109375" style="242" customWidth="1"/>
    <col min="7383" max="7383" width="0.85546875" style="242" customWidth="1"/>
    <col min="7384" max="7386" width="12" style="242" customWidth="1"/>
    <col min="7387" max="7427" width="11.42578125" style="242"/>
    <col min="7428" max="7428" width="4.42578125" style="242" customWidth="1"/>
    <col min="7429" max="7429" width="21.7109375" style="242" customWidth="1"/>
    <col min="7430" max="7430" width="16.28515625" style="242" customWidth="1"/>
    <col min="7431" max="7431" width="19.140625" style="242" customWidth="1"/>
    <col min="7432" max="7432" width="15.5703125" style="242" bestFit="1" customWidth="1"/>
    <col min="7433" max="7631" width="11.42578125" style="242"/>
    <col min="7632" max="7632" width="0.85546875" style="242" customWidth="1"/>
    <col min="7633" max="7633" width="30.85546875" style="242" customWidth="1"/>
    <col min="7634" max="7634" width="17.7109375" style="242" customWidth="1"/>
    <col min="7635" max="7635" width="6" style="242" bestFit="1" customWidth="1"/>
    <col min="7636" max="7636" width="17.7109375" style="242" customWidth="1"/>
    <col min="7637" max="7637" width="5.7109375" style="242" customWidth="1"/>
    <col min="7638" max="7638" width="18.7109375" style="242" customWidth="1"/>
    <col min="7639" max="7639" width="0.85546875" style="242" customWidth="1"/>
    <col min="7640" max="7642" width="12" style="242" customWidth="1"/>
    <col min="7643" max="7683" width="11.42578125" style="242"/>
    <col min="7684" max="7684" width="4.42578125" style="242" customWidth="1"/>
    <col min="7685" max="7685" width="21.7109375" style="242" customWidth="1"/>
    <col min="7686" max="7686" width="16.28515625" style="242" customWidth="1"/>
    <col min="7687" max="7687" width="19.140625" style="242" customWidth="1"/>
    <col min="7688" max="7688" width="15.5703125" style="242" bestFit="1" customWidth="1"/>
    <col min="7689" max="7887" width="11.42578125" style="242"/>
    <col min="7888" max="7888" width="0.85546875" style="242" customWidth="1"/>
    <col min="7889" max="7889" width="30.85546875" style="242" customWidth="1"/>
    <col min="7890" max="7890" width="17.7109375" style="242" customWidth="1"/>
    <col min="7891" max="7891" width="6" style="242" bestFit="1" customWidth="1"/>
    <col min="7892" max="7892" width="17.7109375" style="242" customWidth="1"/>
    <col min="7893" max="7893" width="5.7109375" style="242" customWidth="1"/>
    <col min="7894" max="7894" width="18.7109375" style="242" customWidth="1"/>
    <col min="7895" max="7895" width="0.85546875" style="242" customWidth="1"/>
    <col min="7896" max="7898" width="12" style="242" customWidth="1"/>
    <col min="7899" max="7939" width="11.42578125" style="242"/>
    <col min="7940" max="7940" width="4.42578125" style="242" customWidth="1"/>
    <col min="7941" max="7941" width="21.7109375" style="242" customWidth="1"/>
    <col min="7942" max="7942" width="16.28515625" style="242" customWidth="1"/>
    <col min="7943" max="7943" width="19.140625" style="242" customWidth="1"/>
    <col min="7944" max="7944" width="15.5703125" style="242" bestFit="1" customWidth="1"/>
    <col min="7945" max="8143" width="11.42578125" style="242"/>
    <col min="8144" max="8144" width="0.85546875" style="242" customWidth="1"/>
    <col min="8145" max="8145" width="30.85546875" style="242" customWidth="1"/>
    <col min="8146" max="8146" width="17.7109375" style="242" customWidth="1"/>
    <col min="8147" max="8147" width="6" style="242" bestFit="1" customWidth="1"/>
    <col min="8148" max="8148" width="17.7109375" style="242" customWidth="1"/>
    <col min="8149" max="8149" width="5.7109375" style="242" customWidth="1"/>
    <col min="8150" max="8150" width="18.7109375" style="242" customWidth="1"/>
    <col min="8151" max="8151" width="0.85546875" style="242" customWidth="1"/>
    <col min="8152" max="8154" width="12" style="242" customWidth="1"/>
    <col min="8155" max="8195" width="11.42578125" style="242"/>
    <col min="8196" max="8196" width="4.42578125" style="242" customWidth="1"/>
    <col min="8197" max="8197" width="21.7109375" style="242" customWidth="1"/>
    <col min="8198" max="8198" width="16.28515625" style="242" customWidth="1"/>
    <col min="8199" max="8199" width="19.140625" style="242" customWidth="1"/>
    <col min="8200" max="8200" width="15.5703125" style="242" bestFit="1" customWidth="1"/>
    <col min="8201" max="8399" width="11.42578125" style="242"/>
    <col min="8400" max="8400" width="0.85546875" style="242" customWidth="1"/>
    <col min="8401" max="8401" width="30.85546875" style="242" customWidth="1"/>
    <col min="8402" max="8402" width="17.7109375" style="242" customWidth="1"/>
    <col min="8403" max="8403" width="6" style="242" bestFit="1" customWidth="1"/>
    <col min="8404" max="8404" width="17.7109375" style="242" customWidth="1"/>
    <col min="8405" max="8405" width="5.7109375" style="242" customWidth="1"/>
    <col min="8406" max="8406" width="18.7109375" style="242" customWidth="1"/>
    <col min="8407" max="8407" width="0.85546875" style="242" customWidth="1"/>
    <col min="8408" max="8410" width="12" style="242" customWidth="1"/>
    <col min="8411" max="8451" width="11.42578125" style="242"/>
    <col min="8452" max="8452" width="4.42578125" style="242" customWidth="1"/>
    <col min="8453" max="8453" width="21.7109375" style="242" customWidth="1"/>
    <col min="8454" max="8454" width="16.28515625" style="242" customWidth="1"/>
    <col min="8455" max="8455" width="19.140625" style="242" customWidth="1"/>
    <col min="8456" max="8456" width="15.5703125" style="242" bestFit="1" customWidth="1"/>
    <col min="8457" max="8655" width="11.42578125" style="242"/>
    <col min="8656" max="8656" width="0.85546875" style="242" customWidth="1"/>
    <col min="8657" max="8657" width="30.85546875" style="242" customWidth="1"/>
    <col min="8658" max="8658" width="17.7109375" style="242" customWidth="1"/>
    <col min="8659" max="8659" width="6" style="242" bestFit="1" customWidth="1"/>
    <col min="8660" max="8660" width="17.7109375" style="242" customWidth="1"/>
    <col min="8661" max="8661" width="5.7109375" style="242" customWidth="1"/>
    <col min="8662" max="8662" width="18.7109375" style="242" customWidth="1"/>
    <col min="8663" max="8663" width="0.85546875" style="242" customWidth="1"/>
    <col min="8664" max="8666" width="12" style="242" customWidth="1"/>
    <col min="8667" max="8707" width="11.42578125" style="242"/>
    <col min="8708" max="8708" width="4.42578125" style="242" customWidth="1"/>
    <col min="8709" max="8709" width="21.7109375" style="242" customWidth="1"/>
    <col min="8710" max="8710" width="16.28515625" style="242" customWidth="1"/>
    <col min="8711" max="8711" width="19.140625" style="242" customWidth="1"/>
    <col min="8712" max="8712" width="15.5703125" style="242" bestFit="1" customWidth="1"/>
    <col min="8713" max="8911" width="11.42578125" style="242"/>
    <col min="8912" max="8912" width="0.85546875" style="242" customWidth="1"/>
    <col min="8913" max="8913" width="30.85546875" style="242" customWidth="1"/>
    <col min="8914" max="8914" width="17.7109375" style="242" customWidth="1"/>
    <col min="8915" max="8915" width="6" style="242" bestFit="1" customWidth="1"/>
    <col min="8916" max="8916" width="17.7109375" style="242" customWidth="1"/>
    <col min="8917" max="8917" width="5.7109375" style="242" customWidth="1"/>
    <col min="8918" max="8918" width="18.7109375" style="242" customWidth="1"/>
    <col min="8919" max="8919" width="0.85546875" style="242" customWidth="1"/>
    <col min="8920" max="8922" width="12" style="242" customWidth="1"/>
    <col min="8923" max="8963" width="11.42578125" style="242"/>
    <col min="8964" max="8964" width="4.42578125" style="242" customWidth="1"/>
    <col min="8965" max="8965" width="21.7109375" style="242" customWidth="1"/>
    <col min="8966" max="8966" width="16.28515625" style="242" customWidth="1"/>
    <col min="8967" max="8967" width="19.140625" style="242" customWidth="1"/>
    <col min="8968" max="8968" width="15.5703125" style="242" bestFit="1" customWidth="1"/>
    <col min="8969" max="9167" width="11.42578125" style="242"/>
    <col min="9168" max="9168" width="0.85546875" style="242" customWidth="1"/>
    <col min="9169" max="9169" width="30.85546875" style="242" customWidth="1"/>
    <col min="9170" max="9170" width="17.7109375" style="242" customWidth="1"/>
    <col min="9171" max="9171" width="6" style="242" bestFit="1" customWidth="1"/>
    <col min="9172" max="9172" width="17.7109375" style="242" customWidth="1"/>
    <col min="9173" max="9173" width="5.7109375" style="242" customWidth="1"/>
    <col min="9174" max="9174" width="18.7109375" style="242" customWidth="1"/>
    <col min="9175" max="9175" width="0.85546875" style="242" customWidth="1"/>
    <col min="9176" max="9178" width="12" style="242" customWidth="1"/>
    <col min="9179" max="9219" width="11.42578125" style="242"/>
    <col min="9220" max="9220" width="4.42578125" style="242" customWidth="1"/>
    <col min="9221" max="9221" width="21.7109375" style="242" customWidth="1"/>
    <col min="9222" max="9222" width="16.28515625" style="242" customWidth="1"/>
    <col min="9223" max="9223" width="19.140625" style="242" customWidth="1"/>
    <col min="9224" max="9224" width="15.5703125" style="242" bestFit="1" customWidth="1"/>
    <col min="9225" max="9423" width="11.42578125" style="242"/>
    <col min="9424" max="9424" width="0.85546875" style="242" customWidth="1"/>
    <col min="9425" max="9425" width="30.85546875" style="242" customWidth="1"/>
    <col min="9426" max="9426" width="17.7109375" style="242" customWidth="1"/>
    <col min="9427" max="9427" width="6" style="242" bestFit="1" customWidth="1"/>
    <col min="9428" max="9428" width="17.7109375" style="242" customWidth="1"/>
    <col min="9429" max="9429" width="5.7109375" style="242" customWidth="1"/>
    <col min="9430" max="9430" width="18.7109375" style="242" customWidth="1"/>
    <col min="9431" max="9431" width="0.85546875" style="242" customWidth="1"/>
    <col min="9432" max="9434" width="12" style="242" customWidth="1"/>
    <col min="9435" max="9475" width="11.42578125" style="242"/>
    <col min="9476" max="9476" width="4.42578125" style="242" customWidth="1"/>
    <col min="9477" max="9477" width="21.7109375" style="242" customWidth="1"/>
    <col min="9478" max="9478" width="16.28515625" style="242" customWidth="1"/>
    <col min="9479" max="9479" width="19.140625" style="242" customWidth="1"/>
    <col min="9480" max="9480" width="15.5703125" style="242" bestFit="1" customWidth="1"/>
    <col min="9481" max="9679" width="11.42578125" style="242"/>
    <col min="9680" max="9680" width="0.85546875" style="242" customWidth="1"/>
    <col min="9681" max="9681" width="30.85546875" style="242" customWidth="1"/>
    <col min="9682" max="9682" width="17.7109375" style="242" customWidth="1"/>
    <col min="9683" max="9683" width="6" style="242" bestFit="1" customWidth="1"/>
    <col min="9684" max="9684" width="17.7109375" style="242" customWidth="1"/>
    <col min="9685" max="9685" width="5.7109375" style="242" customWidth="1"/>
    <col min="9686" max="9686" width="18.7109375" style="242" customWidth="1"/>
    <col min="9687" max="9687" width="0.85546875" style="242" customWidth="1"/>
    <col min="9688" max="9690" width="12" style="242" customWidth="1"/>
    <col min="9691" max="9731" width="11.42578125" style="242"/>
    <col min="9732" max="9732" width="4.42578125" style="242" customWidth="1"/>
    <col min="9733" max="9733" width="21.7109375" style="242" customWidth="1"/>
    <col min="9734" max="9734" width="16.28515625" style="242" customWidth="1"/>
    <col min="9735" max="9735" width="19.140625" style="242" customWidth="1"/>
    <col min="9736" max="9736" width="15.5703125" style="242" bestFit="1" customWidth="1"/>
    <col min="9737" max="9935" width="11.42578125" style="242"/>
    <col min="9936" max="9936" width="0.85546875" style="242" customWidth="1"/>
    <col min="9937" max="9937" width="30.85546875" style="242" customWidth="1"/>
    <col min="9938" max="9938" width="17.7109375" style="242" customWidth="1"/>
    <col min="9939" max="9939" width="6" style="242" bestFit="1" customWidth="1"/>
    <col min="9940" max="9940" width="17.7109375" style="242" customWidth="1"/>
    <col min="9941" max="9941" width="5.7109375" style="242" customWidth="1"/>
    <col min="9942" max="9942" width="18.7109375" style="242" customWidth="1"/>
    <col min="9943" max="9943" width="0.85546875" style="242" customWidth="1"/>
    <col min="9944" max="9946" width="12" style="242" customWidth="1"/>
    <col min="9947" max="9987" width="11.42578125" style="242"/>
    <col min="9988" max="9988" width="4.42578125" style="242" customWidth="1"/>
    <col min="9989" max="9989" width="21.7109375" style="242" customWidth="1"/>
    <col min="9990" max="9990" width="16.28515625" style="242" customWidth="1"/>
    <col min="9991" max="9991" width="19.140625" style="242" customWidth="1"/>
    <col min="9992" max="9992" width="15.5703125" style="242" bestFit="1" customWidth="1"/>
    <col min="9993" max="10191" width="11.42578125" style="242"/>
    <col min="10192" max="10192" width="0.85546875" style="242" customWidth="1"/>
    <col min="10193" max="10193" width="30.85546875" style="242" customWidth="1"/>
    <col min="10194" max="10194" width="17.7109375" style="242" customWidth="1"/>
    <col min="10195" max="10195" width="6" style="242" bestFit="1" customWidth="1"/>
    <col min="10196" max="10196" width="17.7109375" style="242" customWidth="1"/>
    <col min="10197" max="10197" width="5.7109375" style="242" customWidth="1"/>
    <col min="10198" max="10198" width="18.7109375" style="242" customWidth="1"/>
    <col min="10199" max="10199" width="0.85546875" style="242" customWidth="1"/>
    <col min="10200" max="10202" width="12" style="242" customWidth="1"/>
    <col min="10203" max="10243" width="11.42578125" style="242"/>
    <col min="10244" max="10244" width="4.42578125" style="242" customWidth="1"/>
    <col min="10245" max="10245" width="21.7109375" style="242" customWidth="1"/>
    <col min="10246" max="10246" width="16.28515625" style="242" customWidth="1"/>
    <col min="10247" max="10247" width="19.140625" style="242" customWidth="1"/>
    <col min="10248" max="10248" width="15.5703125" style="242" bestFit="1" customWidth="1"/>
    <col min="10249" max="10447" width="11.42578125" style="242"/>
    <col min="10448" max="10448" width="0.85546875" style="242" customWidth="1"/>
    <col min="10449" max="10449" width="30.85546875" style="242" customWidth="1"/>
    <col min="10450" max="10450" width="17.7109375" style="242" customWidth="1"/>
    <col min="10451" max="10451" width="6" style="242" bestFit="1" customWidth="1"/>
    <col min="10452" max="10452" width="17.7109375" style="242" customWidth="1"/>
    <col min="10453" max="10453" width="5.7109375" style="242" customWidth="1"/>
    <col min="10454" max="10454" width="18.7109375" style="242" customWidth="1"/>
    <col min="10455" max="10455" width="0.85546875" style="242" customWidth="1"/>
    <col min="10456" max="10458" width="12" style="242" customWidth="1"/>
    <col min="10459" max="10499" width="11.42578125" style="242"/>
    <col min="10500" max="10500" width="4.42578125" style="242" customWidth="1"/>
    <col min="10501" max="10501" width="21.7109375" style="242" customWidth="1"/>
    <col min="10502" max="10502" width="16.28515625" style="242" customWidth="1"/>
    <col min="10503" max="10503" width="19.140625" style="242" customWidth="1"/>
    <col min="10504" max="10504" width="15.5703125" style="242" bestFit="1" customWidth="1"/>
    <col min="10505" max="10703" width="11.42578125" style="242"/>
    <col min="10704" max="10704" width="0.85546875" style="242" customWidth="1"/>
    <col min="10705" max="10705" width="30.85546875" style="242" customWidth="1"/>
    <col min="10706" max="10706" width="17.7109375" style="242" customWidth="1"/>
    <col min="10707" max="10707" width="6" style="242" bestFit="1" customWidth="1"/>
    <col min="10708" max="10708" width="17.7109375" style="242" customWidth="1"/>
    <col min="10709" max="10709" width="5.7109375" style="242" customWidth="1"/>
    <col min="10710" max="10710" width="18.7109375" style="242" customWidth="1"/>
    <col min="10711" max="10711" width="0.85546875" style="242" customWidth="1"/>
    <col min="10712" max="10714" width="12" style="242" customWidth="1"/>
    <col min="10715" max="10755" width="11.42578125" style="242"/>
    <col min="10756" max="10756" width="4.42578125" style="242" customWidth="1"/>
    <col min="10757" max="10757" width="21.7109375" style="242" customWidth="1"/>
    <col min="10758" max="10758" width="16.28515625" style="242" customWidth="1"/>
    <col min="10759" max="10759" width="19.140625" style="242" customWidth="1"/>
    <col min="10760" max="10760" width="15.5703125" style="242" bestFit="1" customWidth="1"/>
    <col min="10761" max="10959" width="11.42578125" style="242"/>
    <col min="10960" max="10960" width="0.85546875" style="242" customWidth="1"/>
    <col min="10961" max="10961" width="30.85546875" style="242" customWidth="1"/>
    <col min="10962" max="10962" width="17.7109375" style="242" customWidth="1"/>
    <col min="10963" max="10963" width="6" style="242" bestFit="1" customWidth="1"/>
    <col min="10964" max="10964" width="17.7109375" style="242" customWidth="1"/>
    <col min="10965" max="10965" width="5.7109375" style="242" customWidth="1"/>
    <col min="10966" max="10966" width="18.7109375" style="242" customWidth="1"/>
    <col min="10967" max="10967" width="0.85546875" style="242" customWidth="1"/>
    <col min="10968" max="10970" width="12" style="242" customWidth="1"/>
    <col min="10971" max="11011" width="11.42578125" style="242"/>
    <col min="11012" max="11012" width="4.42578125" style="242" customWidth="1"/>
    <col min="11013" max="11013" width="21.7109375" style="242" customWidth="1"/>
    <col min="11014" max="11014" width="16.28515625" style="242" customWidth="1"/>
    <col min="11015" max="11015" width="19.140625" style="242" customWidth="1"/>
    <col min="11016" max="11016" width="15.5703125" style="242" bestFit="1" customWidth="1"/>
    <col min="11017" max="11215" width="11.42578125" style="242"/>
    <col min="11216" max="11216" width="0.85546875" style="242" customWidth="1"/>
    <col min="11217" max="11217" width="30.85546875" style="242" customWidth="1"/>
    <col min="11218" max="11218" width="17.7109375" style="242" customWidth="1"/>
    <col min="11219" max="11219" width="6" style="242" bestFit="1" customWidth="1"/>
    <col min="11220" max="11220" width="17.7109375" style="242" customWidth="1"/>
    <col min="11221" max="11221" width="5.7109375" style="242" customWidth="1"/>
    <col min="11222" max="11222" width="18.7109375" style="242" customWidth="1"/>
    <col min="11223" max="11223" width="0.85546875" style="242" customWidth="1"/>
    <col min="11224" max="11226" width="12" style="242" customWidth="1"/>
    <col min="11227" max="11267" width="11.42578125" style="242"/>
    <col min="11268" max="11268" width="4.42578125" style="242" customWidth="1"/>
    <col min="11269" max="11269" width="21.7109375" style="242" customWidth="1"/>
    <col min="11270" max="11270" width="16.28515625" style="242" customWidth="1"/>
    <col min="11271" max="11271" width="19.140625" style="242" customWidth="1"/>
    <col min="11272" max="11272" width="15.5703125" style="242" bestFit="1" customWidth="1"/>
    <col min="11273" max="11471" width="11.42578125" style="242"/>
    <col min="11472" max="11472" width="0.85546875" style="242" customWidth="1"/>
    <col min="11473" max="11473" width="30.85546875" style="242" customWidth="1"/>
    <col min="11474" max="11474" width="17.7109375" style="242" customWidth="1"/>
    <col min="11475" max="11475" width="6" style="242" bestFit="1" customWidth="1"/>
    <col min="11476" max="11476" width="17.7109375" style="242" customWidth="1"/>
    <col min="11477" max="11477" width="5.7109375" style="242" customWidth="1"/>
    <col min="11478" max="11478" width="18.7109375" style="242" customWidth="1"/>
    <col min="11479" max="11479" width="0.85546875" style="242" customWidth="1"/>
    <col min="11480" max="11482" width="12" style="242" customWidth="1"/>
    <col min="11483" max="11523" width="11.42578125" style="242"/>
    <col min="11524" max="11524" width="4.42578125" style="242" customWidth="1"/>
    <col min="11525" max="11525" width="21.7109375" style="242" customWidth="1"/>
    <col min="11526" max="11526" width="16.28515625" style="242" customWidth="1"/>
    <col min="11527" max="11527" width="19.140625" style="242" customWidth="1"/>
    <col min="11528" max="11528" width="15.5703125" style="242" bestFit="1" customWidth="1"/>
    <col min="11529" max="11727" width="11.42578125" style="242"/>
    <col min="11728" max="11728" width="0.85546875" style="242" customWidth="1"/>
    <col min="11729" max="11729" width="30.85546875" style="242" customWidth="1"/>
    <col min="11730" max="11730" width="17.7109375" style="242" customWidth="1"/>
    <col min="11731" max="11731" width="6" style="242" bestFit="1" customWidth="1"/>
    <col min="11732" max="11732" width="17.7109375" style="242" customWidth="1"/>
    <col min="11733" max="11733" width="5.7109375" style="242" customWidth="1"/>
    <col min="11734" max="11734" width="18.7109375" style="242" customWidth="1"/>
    <col min="11735" max="11735" width="0.85546875" style="242" customWidth="1"/>
    <col min="11736" max="11738" width="12" style="242" customWidth="1"/>
    <col min="11739" max="11779" width="11.42578125" style="242"/>
    <col min="11780" max="11780" width="4.42578125" style="242" customWidth="1"/>
    <col min="11781" max="11781" width="21.7109375" style="242" customWidth="1"/>
    <col min="11782" max="11782" width="16.28515625" style="242" customWidth="1"/>
    <col min="11783" max="11783" width="19.140625" style="242" customWidth="1"/>
    <col min="11784" max="11784" width="15.5703125" style="242" bestFit="1" customWidth="1"/>
    <col min="11785" max="11983" width="11.42578125" style="242"/>
    <col min="11984" max="11984" width="0.85546875" style="242" customWidth="1"/>
    <col min="11985" max="11985" width="30.85546875" style="242" customWidth="1"/>
    <col min="11986" max="11986" width="17.7109375" style="242" customWidth="1"/>
    <col min="11987" max="11987" width="6" style="242" bestFit="1" customWidth="1"/>
    <col min="11988" max="11988" width="17.7109375" style="242" customWidth="1"/>
    <col min="11989" max="11989" width="5.7109375" style="242" customWidth="1"/>
    <col min="11990" max="11990" width="18.7109375" style="242" customWidth="1"/>
    <col min="11991" max="11991" width="0.85546875" style="242" customWidth="1"/>
    <col min="11992" max="11994" width="12" style="242" customWidth="1"/>
    <col min="11995" max="12035" width="11.42578125" style="242"/>
    <col min="12036" max="12036" width="4.42578125" style="242" customWidth="1"/>
    <col min="12037" max="12037" width="21.7109375" style="242" customWidth="1"/>
    <col min="12038" max="12038" width="16.28515625" style="242" customWidth="1"/>
    <col min="12039" max="12039" width="19.140625" style="242" customWidth="1"/>
    <col min="12040" max="12040" width="15.5703125" style="242" bestFit="1" customWidth="1"/>
    <col min="12041" max="12239" width="11.42578125" style="242"/>
    <col min="12240" max="12240" width="0.85546875" style="242" customWidth="1"/>
    <col min="12241" max="12241" width="30.85546875" style="242" customWidth="1"/>
    <col min="12242" max="12242" width="17.7109375" style="242" customWidth="1"/>
    <col min="12243" max="12243" width="6" style="242" bestFit="1" customWidth="1"/>
    <col min="12244" max="12244" width="17.7109375" style="242" customWidth="1"/>
    <col min="12245" max="12245" width="5.7109375" style="242" customWidth="1"/>
    <col min="12246" max="12246" width="18.7109375" style="242" customWidth="1"/>
    <col min="12247" max="12247" width="0.85546875" style="242" customWidth="1"/>
    <col min="12248" max="12250" width="12" style="242" customWidth="1"/>
    <col min="12251" max="12291" width="11.42578125" style="242"/>
    <col min="12292" max="12292" width="4.42578125" style="242" customWidth="1"/>
    <col min="12293" max="12293" width="21.7109375" style="242" customWidth="1"/>
    <col min="12294" max="12294" width="16.28515625" style="242" customWidth="1"/>
    <col min="12295" max="12295" width="19.140625" style="242" customWidth="1"/>
    <col min="12296" max="12296" width="15.5703125" style="242" bestFit="1" customWidth="1"/>
    <col min="12297" max="12495" width="11.42578125" style="242"/>
    <col min="12496" max="12496" width="0.85546875" style="242" customWidth="1"/>
    <col min="12497" max="12497" width="30.85546875" style="242" customWidth="1"/>
    <col min="12498" max="12498" width="17.7109375" style="242" customWidth="1"/>
    <col min="12499" max="12499" width="6" style="242" bestFit="1" customWidth="1"/>
    <col min="12500" max="12500" width="17.7109375" style="242" customWidth="1"/>
    <col min="12501" max="12501" width="5.7109375" style="242" customWidth="1"/>
    <col min="12502" max="12502" width="18.7109375" style="242" customWidth="1"/>
    <col min="12503" max="12503" width="0.85546875" style="242" customWidth="1"/>
    <col min="12504" max="12506" width="12" style="242" customWidth="1"/>
    <col min="12507" max="12547" width="11.42578125" style="242"/>
    <col min="12548" max="12548" width="4.42578125" style="242" customWidth="1"/>
    <col min="12549" max="12549" width="21.7109375" style="242" customWidth="1"/>
    <col min="12550" max="12550" width="16.28515625" style="242" customWidth="1"/>
    <col min="12551" max="12551" width="19.140625" style="242" customWidth="1"/>
    <col min="12552" max="12552" width="15.5703125" style="242" bestFit="1" customWidth="1"/>
    <col min="12553" max="12751" width="11.42578125" style="242"/>
    <col min="12752" max="12752" width="0.85546875" style="242" customWidth="1"/>
    <col min="12753" max="12753" width="30.85546875" style="242" customWidth="1"/>
    <col min="12754" max="12754" width="17.7109375" style="242" customWidth="1"/>
    <col min="12755" max="12755" width="6" style="242" bestFit="1" customWidth="1"/>
    <col min="12756" max="12756" width="17.7109375" style="242" customWidth="1"/>
    <col min="12757" max="12757" width="5.7109375" style="242" customWidth="1"/>
    <col min="12758" max="12758" width="18.7109375" style="242" customWidth="1"/>
    <col min="12759" max="12759" width="0.85546875" style="242" customWidth="1"/>
    <col min="12760" max="12762" width="12" style="242" customWidth="1"/>
    <col min="12763" max="12803" width="11.42578125" style="242"/>
    <col min="12804" max="12804" width="4.42578125" style="242" customWidth="1"/>
    <col min="12805" max="12805" width="21.7109375" style="242" customWidth="1"/>
    <col min="12806" max="12806" width="16.28515625" style="242" customWidth="1"/>
    <col min="12807" max="12807" width="19.140625" style="242" customWidth="1"/>
    <col min="12808" max="12808" width="15.5703125" style="242" bestFit="1" customWidth="1"/>
    <col min="12809" max="13007" width="11.42578125" style="242"/>
    <col min="13008" max="13008" width="0.85546875" style="242" customWidth="1"/>
    <col min="13009" max="13009" width="30.85546875" style="242" customWidth="1"/>
    <col min="13010" max="13010" width="17.7109375" style="242" customWidth="1"/>
    <col min="13011" max="13011" width="6" style="242" bestFit="1" customWidth="1"/>
    <col min="13012" max="13012" width="17.7109375" style="242" customWidth="1"/>
    <col min="13013" max="13013" width="5.7109375" style="242" customWidth="1"/>
    <col min="13014" max="13014" width="18.7109375" style="242" customWidth="1"/>
    <col min="13015" max="13015" width="0.85546875" style="242" customWidth="1"/>
    <col min="13016" max="13018" width="12" style="242" customWidth="1"/>
    <col min="13019" max="13059" width="11.42578125" style="242"/>
    <col min="13060" max="13060" width="4.42578125" style="242" customWidth="1"/>
    <col min="13061" max="13061" width="21.7109375" style="242" customWidth="1"/>
    <col min="13062" max="13062" width="16.28515625" style="242" customWidth="1"/>
    <col min="13063" max="13063" width="19.140625" style="242" customWidth="1"/>
    <col min="13064" max="13064" width="15.5703125" style="242" bestFit="1" customWidth="1"/>
    <col min="13065" max="13263" width="11.42578125" style="242"/>
    <col min="13264" max="13264" width="0.85546875" style="242" customWidth="1"/>
    <col min="13265" max="13265" width="30.85546875" style="242" customWidth="1"/>
    <col min="13266" max="13266" width="17.7109375" style="242" customWidth="1"/>
    <col min="13267" max="13267" width="6" style="242" bestFit="1" customWidth="1"/>
    <col min="13268" max="13268" width="17.7109375" style="242" customWidth="1"/>
    <col min="13269" max="13269" width="5.7109375" style="242" customWidth="1"/>
    <col min="13270" max="13270" width="18.7109375" style="242" customWidth="1"/>
    <col min="13271" max="13271" width="0.85546875" style="242" customWidth="1"/>
    <col min="13272" max="13274" width="12" style="242" customWidth="1"/>
    <col min="13275" max="13315" width="11.42578125" style="242"/>
    <col min="13316" max="13316" width="4.42578125" style="242" customWidth="1"/>
    <col min="13317" max="13317" width="21.7109375" style="242" customWidth="1"/>
    <col min="13318" max="13318" width="16.28515625" style="242" customWidth="1"/>
    <col min="13319" max="13319" width="19.140625" style="242" customWidth="1"/>
    <col min="13320" max="13320" width="15.5703125" style="242" bestFit="1" customWidth="1"/>
    <col min="13321" max="13519" width="11.42578125" style="242"/>
    <col min="13520" max="13520" width="0.85546875" style="242" customWidth="1"/>
    <col min="13521" max="13521" width="30.85546875" style="242" customWidth="1"/>
    <col min="13522" max="13522" width="17.7109375" style="242" customWidth="1"/>
    <col min="13523" max="13523" width="6" style="242" bestFit="1" customWidth="1"/>
    <col min="13524" max="13524" width="17.7109375" style="242" customWidth="1"/>
    <col min="13525" max="13525" width="5.7109375" style="242" customWidth="1"/>
    <col min="13526" max="13526" width="18.7109375" style="242" customWidth="1"/>
    <col min="13527" max="13527" width="0.85546875" style="242" customWidth="1"/>
    <col min="13528" max="13530" width="12" style="242" customWidth="1"/>
    <col min="13531" max="13571" width="11.42578125" style="242"/>
    <col min="13572" max="13572" width="4.42578125" style="242" customWidth="1"/>
    <col min="13573" max="13573" width="21.7109375" style="242" customWidth="1"/>
    <col min="13574" max="13574" width="16.28515625" style="242" customWidth="1"/>
    <col min="13575" max="13575" width="19.140625" style="242" customWidth="1"/>
    <col min="13576" max="13576" width="15.5703125" style="242" bestFit="1" customWidth="1"/>
    <col min="13577" max="13775" width="11.42578125" style="242"/>
    <col min="13776" max="13776" width="0.85546875" style="242" customWidth="1"/>
    <col min="13777" max="13777" width="30.85546875" style="242" customWidth="1"/>
    <col min="13778" max="13778" width="17.7109375" style="242" customWidth="1"/>
    <col min="13779" max="13779" width="6" style="242" bestFit="1" customWidth="1"/>
    <col min="13780" max="13780" width="17.7109375" style="242" customWidth="1"/>
    <col min="13781" max="13781" width="5.7109375" style="242" customWidth="1"/>
    <col min="13782" max="13782" width="18.7109375" style="242" customWidth="1"/>
    <col min="13783" max="13783" width="0.85546875" style="242" customWidth="1"/>
    <col min="13784" max="13786" width="12" style="242" customWidth="1"/>
    <col min="13787" max="13827" width="11.42578125" style="242"/>
    <col min="13828" max="13828" width="4.42578125" style="242" customWidth="1"/>
    <col min="13829" max="13829" width="21.7109375" style="242" customWidth="1"/>
    <col min="13830" max="13830" width="16.28515625" style="242" customWidth="1"/>
    <col min="13831" max="13831" width="19.140625" style="242" customWidth="1"/>
    <col min="13832" max="13832" width="15.5703125" style="242" bestFit="1" customWidth="1"/>
    <col min="13833" max="14031" width="11.42578125" style="242"/>
    <col min="14032" max="14032" width="0.85546875" style="242" customWidth="1"/>
    <col min="14033" max="14033" width="30.85546875" style="242" customWidth="1"/>
    <col min="14034" max="14034" width="17.7109375" style="242" customWidth="1"/>
    <col min="14035" max="14035" width="6" style="242" bestFit="1" customWidth="1"/>
    <col min="14036" max="14036" width="17.7109375" style="242" customWidth="1"/>
    <col min="14037" max="14037" width="5.7109375" style="242" customWidth="1"/>
    <col min="14038" max="14038" width="18.7109375" style="242" customWidth="1"/>
    <col min="14039" max="14039" width="0.85546875" style="242" customWidth="1"/>
    <col min="14040" max="14042" width="12" style="242" customWidth="1"/>
    <col min="14043" max="14083" width="11.42578125" style="242"/>
    <col min="14084" max="14084" width="4.42578125" style="242" customWidth="1"/>
    <col min="14085" max="14085" width="21.7109375" style="242" customWidth="1"/>
    <col min="14086" max="14086" width="16.28515625" style="242" customWidth="1"/>
    <col min="14087" max="14087" width="19.140625" style="242" customWidth="1"/>
    <col min="14088" max="14088" width="15.5703125" style="242" bestFit="1" customWidth="1"/>
    <col min="14089" max="14287" width="11.42578125" style="242"/>
    <col min="14288" max="14288" width="0.85546875" style="242" customWidth="1"/>
    <col min="14289" max="14289" width="30.85546875" style="242" customWidth="1"/>
    <col min="14290" max="14290" width="17.7109375" style="242" customWidth="1"/>
    <col min="14291" max="14291" width="6" style="242" bestFit="1" customWidth="1"/>
    <col min="14292" max="14292" width="17.7109375" style="242" customWidth="1"/>
    <col min="14293" max="14293" width="5.7109375" style="242" customWidth="1"/>
    <col min="14294" max="14294" width="18.7109375" style="242" customWidth="1"/>
    <col min="14295" max="14295" width="0.85546875" style="242" customWidth="1"/>
    <col min="14296" max="14298" width="12" style="242" customWidth="1"/>
    <col min="14299" max="14339" width="11.42578125" style="242"/>
    <col min="14340" max="14340" width="4.42578125" style="242" customWidth="1"/>
    <col min="14341" max="14341" width="21.7109375" style="242" customWidth="1"/>
    <col min="14342" max="14342" width="16.28515625" style="242" customWidth="1"/>
    <col min="14343" max="14343" width="19.140625" style="242" customWidth="1"/>
    <col min="14344" max="14344" width="15.5703125" style="242" bestFit="1" customWidth="1"/>
    <col min="14345" max="14543" width="11.42578125" style="242"/>
    <col min="14544" max="14544" width="0.85546875" style="242" customWidth="1"/>
    <col min="14545" max="14545" width="30.85546875" style="242" customWidth="1"/>
    <col min="14546" max="14546" width="17.7109375" style="242" customWidth="1"/>
    <col min="14547" max="14547" width="6" style="242" bestFit="1" customWidth="1"/>
    <col min="14548" max="14548" width="17.7109375" style="242" customWidth="1"/>
    <col min="14549" max="14549" width="5.7109375" style="242" customWidth="1"/>
    <col min="14550" max="14550" width="18.7109375" style="242" customWidth="1"/>
    <col min="14551" max="14551" width="0.85546875" style="242" customWidth="1"/>
    <col min="14552" max="14554" width="12" style="242" customWidth="1"/>
    <col min="14555" max="14595" width="11.42578125" style="242"/>
    <col min="14596" max="14596" width="4.42578125" style="242" customWidth="1"/>
    <col min="14597" max="14597" width="21.7109375" style="242" customWidth="1"/>
    <col min="14598" max="14598" width="16.28515625" style="242" customWidth="1"/>
    <col min="14599" max="14599" width="19.140625" style="242" customWidth="1"/>
    <col min="14600" max="14600" width="15.5703125" style="242" bestFit="1" customWidth="1"/>
    <col min="14601" max="14799" width="11.42578125" style="242"/>
    <col min="14800" max="14800" width="0.85546875" style="242" customWidth="1"/>
    <col min="14801" max="14801" width="30.85546875" style="242" customWidth="1"/>
    <col min="14802" max="14802" width="17.7109375" style="242" customWidth="1"/>
    <col min="14803" max="14803" width="6" style="242" bestFit="1" customWidth="1"/>
    <col min="14804" max="14804" width="17.7109375" style="242" customWidth="1"/>
    <col min="14805" max="14805" width="5.7109375" style="242" customWidth="1"/>
    <col min="14806" max="14806" width="18.7109375" style="242" customWidth="1"/>
    <col min="14807" max="14807" width="0.85546875" style="242" customWidth="1"/>
    <col min="14808" max="14810" width="12" style="242" customWidth="1"/>
    <col min="14811" max="14851" width="11.42578125" style="242"/>
    <col min="14852" max="14852" width="4.42578125" style="242" customWidth="1"/>
    <col min="14853" max="14853" width="21.7109375" style="242" customWidth="1"/>
    <col min="14854" max="14854" width="16.28515625" style="242" customWidth="1"/>
    <col min="14855" max="14855" width="19.140625" style="242" customWidth="1"/>
    <col min="14856" max="14856" width="15.5703125" style="242" bestFit="1" customWidth="1"/>
    <col min="14857" max="15055" width="11.42578125" style="242"/>
    <col min="15056" max="15056" width="0.85546875" style="242" customWidth="1"/>
    <col min="15057" max="15057" width="30.85546875" style="242" customWidth="1"/>
    <col min="15058" max="15058" width="17.7109375" style="242" customWidth="1"/>
    <col min="15059" max="15059" width="6" style="242" bestFit="1" customWidth="1"/>
    <col min="15060" max="15060" width="17.7109375" style="242" customWidth="1"/>
    <col min="15061" max="15061" width="5.7109375" style="242" customWidth="1"/>
    <col min="15062" max="15062" width="18.7109375" style="242" customWidth="1"/>
    <col min="15063" max="15063" width="0.85546875" style="242" customWidth="1"/>
    <col min="15064" max="15066" width="12" style="242" customWidth="1"/>
    <col min="15067" max="15107" width="11.42578125" style="242"/>
    <col min="15108" max="15108" width="4.42578125" style="242" customWidth="1"/>
    <col min="15109" max="15109" width="21.7109375" style="242" customWidth="1"/>
    <col min="15110" max="15110" width="16.28515625" style="242" customWidth="1"/>
    <col min="15111" max="15111" width="19.140625" style="242" customWidth="1"/>
    <col min="15112" max="15112" width="15.5703125" style="242" bestFit="1" customWidth="1"/>
    <col min="15113" max="15311" width="11.42578125" style="242"/>
    <col min="15312" max="15312" width="0.85546875" style="242" customWidth="1"/>
    <col min="15313" max="15313" width="30.85546875" style="242" customWidth="1"/>
    <col min="15314" max="15314" width="17.7109375" style="242" customWidth="1"/>
    <col min="15315" max="15315" width="6" style="242" bestFit="1" customWidth="1"/>
    <col min="15316" max="15316" width="17.7109375" style="242" customWidth="1"/>
    <col min="15317" max="15317" width="5.7109375" style="242" customWidth="1"/>
    <col min="15318" max="15318" width="18.7109375" style="242" customWidth="1"/>
    <col min="15319" max="15319" width="0.85546875" style="242" customWidth="1"/>
    <col min="15320" max="15322" width="12" style="242" customWidth="1"/>
    <col min="15323" max="15363" width="11.42578125" style="242"/>
    <col min="15364" max="15364" width="4.42578125" style="242" customWidth="1"/>
    <col min="15365" max="15365" width="21.7109375" style="242" customWidth="1"/>
    <col min="15366" max="15366" width="16.28515625" style="242" customWidth="1"/>
    <col min="15367" max="15367" width="19.140625" style="242" customWidth="1"/>
    <col min="15368" max="15368" width="15.5703125" style="242" bestFit="1" customWidth="1"/>
    <col min="15369" max="15567" width="11.42578125" style="242"/>
    <col min="15568" max="15568" width="0.85546875" style="242" customWidth="1"/>
    <col min="15569" max="15569" width="30.85546875" style="242" customWidth="1"/>
    <col min="15570" max="15570" width="17.7109375" style="242" customWidth="1"/>
    <col min="15571" max="15571" width="6" style="242" bestFit="1" customWidth="1"/>
    <col min="15572" max="15572" width="17.7109375" style="242" customWidth="1"/>
    <col min="15573" max="15573" width="5.7109375" style="242" customWidth="1"/>
    <col min="15574" max="15574" width="18.7109375" style="242" customWidth="1"/>
    <col min="15575" max="15575" width="0.85546875" style="242" customWidth="1"/>
    <col min="15576" max="15578" width="12" style="242" customWidth="1"/>
    <col min="15579" max="15619" width="11.42578125" style="242"/>
    <col min="15620" max="15620" width="4.42578125" style="242" customWidth="1"/>
    <col min="15621" max="15621" width="21.7109375" style="242" customWidth="1"/>
    <col min="15622" max="15622" width="16.28515625" style="242" customWidth="1"/>
    <col min="15623" max="15623" width="19.140625" style="242" customWidth="1"/>
    <col min="15624" max="15624" width="15.5703125" style="242" bestFit="1" customWidth="1"/>
    <col min="15625" max="15823" width="11.42578125" style="242"/>
    <col min="15824" max="15824" width="0.85546875" style="242" customWidth="1"/>
    <col min="15825" max="15825" width="30.85546875" style="242" customWidth="1"/>
    <col min="15826" max="15826" width="17.7109375" style="242" customWidth="1"/>
    <col min="15827" max="15827" width="6" style="242" bestFit="1" customWidth="1"/>
    <col min="15828" max="15828" width="17.7109375" style="242" customWidth="1"/>
    <col min="15829" max="15829" width="5.7109375" style="242" customWidth="1"/>
    <col min="15830" max="15830" width="18.7109375" style="242" customWidth="1"/>
    <col min="15831" max="15831" width="0.85546875" style="242" customWidth="1"/>
    <col min="15832" max="15834" width="12" style="242" customWidth="1"/>
    <col min="15835" max="15875" width="11.42578125" style="242"/>
    <col min="15876" max="15876" width="4.42578125" style="242" customWidth="1"/>
    <col min="15877" max="15877" width="21.7109375" style="242" customWidth="1"/>
    <col min="15878" max="15878" width="16.28515625" style="242" customWidth="1"/>
    <col min="15879" max="15879" width="19.140625" style="242" customWidth="1"/>
    <col min="15880" max="15880" width="15.5703125" style="242" bestFit="1" customWidth="1"/>
    <col min="15881" max="16079" width="11.42578125" style="242"/>
    <col min="16080" max="16080" width="0.85546875" style="242" customWidth="1"/>
    <col min="16081" max="16081" width="30.85546875" style="242" customWidth="1"/>
    <col min="16082" max="16082" width="17.7109375" style="242" customWidth="1"/>
    <col min="16083" max="16083" width="6" style="242" bestFit="1" customWidth="1"/>
    <col min="16084" max="16084" width="17.7109375" style="242" customWidth="1"/>
    <col min="16085" max="16085" width="5.7109375" style="242" customWidth="1"/>
    <col min="16086" max="16086" width="18.7109375" style="242" customWidth="1"/>
    <col min="16087" max="16087" width="0.85546875" style="242" customWidth="1"/>
    <col min="16088" max="16090" width="12" style="242" customWidth="1"/>
    <col min="16091" max="16131" width="11.42578125" style="242"/>
    <col min="16132" max="16132" width="4.42578125" style="242" customWidth="1"/>
    <col min="16133" max="16133" width="21.7109375" style="242" customWidth="1"/>
    <col min="16134" max="16134" width="16.28515625" style="242" customWidth="1"/>
    <col min="16135" max="16135" width="19.140625" style="242" customWidth="1"/>
    <col min="16136" max="16136" width="15.5703125" style="242" bestFit="1" customWidth="1"/>
    <col min="16137" max="16335" width="11.42578125" style="242"/>
    <col min="16336" max="16336" width="0.85546875" style="242" customWidth="1"/>
    <col min="16337" max="16337" width="30.85546875" style="242" customWidth="1"/>
    <col min="16338" max="16338" width="17.7109375" style="242" customWidth="1"/>
    <col min="16339" max="16339" width="6" style="242" bestFit="1" customWidth="1"/>
    <col min="16340" max="16340" width="17.7109375" style="242" customWidth="1"/>
    <col min="16341" max="16341" width="5.7109375" style="242" customWidth="1"/>
    <col min="16342" max="16342" width="18.7109375" style="242" customWidth="1"/>
    <col min="16343" max="16343" width="0.85546875" style="242" customWidth="1"/>
    <col min="16344" max="16346" width="12" style="242" customWidth="1"/>
    <col min="16347" max="16384" width="11.42578125" style="242"/>
  </cols>
  <sheetData>
    <row r="1" spans="1:14" s="237" customFormat="1" ht="18.75" thickBot="1" x14ac:dyDescent="0.4">
      <c r="B1" s="646"/>
      <c r="C1" s="646"/>
      <c r="D1" s="646"/>
      <c r="E1" s="646"/>
      <c r="F1" s="646"/>
    </row>
    <row r="2" spans="1:14" s="11" customFormat="1" ht="29.25" thickTop="1" x14ac:dyDescent="0.55000000000000004">
      <c r="B2" s="641" t="s">
        <v>213</v>
      </c>
      <c r="C2" s="642"/>
      <c r="D2" s="642"/>
      <c r="E2" s="642"/>
      <c r="F2" s="643"/>
      <c r="G2" s="321"/>
      <c r="H2" s="322"/>
      <c r="I2" s="322"/>
      <c r="J2" s="322"/>
      <c r="K2" s="322"/>
      <c r="L2" s="322"/>
      <c r="M2" s="322"/>
      <c r="N2" s="322"/>
    </row>
    <row r="3" spans="1:14" s="11" customFormat="1" ht="39" customHeight="1" x14ac:dyDescent="0.35">
      <c r="B3" s="351"/>
      <c r="C3" s="668" t="s">
        <v>253</v>
      </c>
      <c r="D3" s="668"/>
      <c r="E3" s="668"/>
      <c r="F3" s="669"/>
      <c r="G3" s="12"/>
      <c r="H3" s="9"/>
      <c r="I3" s="13"/>
      <c r="J3" s="13"/>
      <c r="K3" s="13"/>
      <c r="L3" s="14"/>
      <c r="M3" s="13"/>
      <c r="N3" s="323"/>
    </row>
    <row r="4" spans="1:14" s="11" customFormat="1" x14ac:dyDescent="0.35">
      <c r="B4" s="352"/>
      <c r="C4" s="15"/>
      <c r="D4" s="325" t="s">
        <v>231</v>
      </c>
      <c r="E4" s="325"/>
      <c r="F4" s="353"/>
      <c r="G4" s="15"/>
      <c r="H4" s="15"/>
      <c r="I4" s="15"/>
      <c r="J4" s="15"/>
      <c r="K4" s="15"/>
      <c r="L4" s="15"/>
      <c r="M4" s="15"/>
      <c r="N4" s="15"/>
    </row>
    <row r="5" spans="1:14" ht="20.25" customHeight="1" thickBot="1" x14ac:dyDescent="0.4">
      <c r="B5" s="359"/>
      <c r="C5" s="360" t="s">
        <v>14867</v>
      </c>
      <c r="D5" s="653" t="s">
        <v>14868</v>
      </c>
      <c r="E5" s="653"/>
      <c r="F5" s="654"/>
      <c r="G5" s="324"/>
    </row>
    <row r="6" spans="1:14" ht="6" customHeight="1" thickTop="1" thickBot="1" x14ac:dyDescent="0.4">
      <c r="B6" s="240"/>
      <c r="C6" s="240"/>
      <c r="D6" s="240"/>
      <c r="E6" s="240"/>
      <c r="F6" s="240"/>
      <c r="G6" s="241"/>
    </row>
    <row r="7" spans="1:14" s="244" customFormat="1" ht="39.75" customHeight="1" thickTop="1" x14ac:dyDescent="0.35">
      <c r="A7" s="243"/>
      <c r="B7" s="676" t="s">
        <v>254</v>
      </c>
      <c r="C7" s="677"/>
      <c r="D7" s="375" t="s">
        <v>255</v>
      </c>
      <c r="E7" s="375" t="s">
        <v>257</v>
      </c>
      <c r="F7" s="376" t="s">
        <v>256</v>
      </c>
      <c r="G7" s="241"/>
      <c r="H7" s="239"/>
    </row>
    <row r="8" spans="1:14" ht="9" customHeight="1" x14ac:dyDescent="0.35">
      <c r="B8" s="670"/>
      <c r="C8" s="671"/>
      <c r="D8" s="661"/>
      <c r="E8" s="661"/>
      <c r="F8" s="664">
        <f>+D8-E8</f>
        <v>0</v>
      </c>
      <c r="G8" s="245"/>
    </row>
    <row r="9" spans="1:14" ht="9" customHeight="1" x14ac:dyDescent="0.35">
      <c r="B9" s="672"/>
      <c r="C9" s="673"/>
      <c r="D9" s="662"/>
      <c r="E9" s="662"/>
      <c r="F9" s="665"/>
      <c r="G9" s="245"/>
    </row>
    <row r="10" spans="1:14" ht="9" customHeight="1" x14ac:dyDescent="0.35">
      <c r="B10" s="672"/>
      <c r="C10" s="673"/>
      <c r="D10" s="662"/>
      <c r="E10" s="662"/>
      <c r="F10" s="665"/>
      <c r="G10" s="245"/>
    </row>
    <row r="11" spans="1:14" ht="9" customHeight="1" x14ac:dyDescent="0.35">
      <c r="B11" s="674"/>
      <c r="C11" s="675"/>
      <c r="D11" s="663"/>
      <c r="E11" s="663"/>
      <c r="F11" s="666"/>
      <c r="G11" s="245"/>
    </row>
    <row r="12" spans="1:14" s="244" customFormat="1" ht="9" customHeight="1" x14ac:dyDescent="0.35">
      <c r="A12" s="243"/>
      <c r="B12" s="670"/>
      <c r="C12" s="671"/>
      <c r="D12" s="661"/>
      <c r="E12" s="661"/>
      <c r="F12" s="664">
        <f t="shared" ref="F12" si="0">+D12-E12</f>
        <v>0</v>
      </c>
      <c r="G12" s="245"/>
      <c r="H12" s="239"/>
    </row>
    <row r="13" spans="1:14" s="244" customFormat="1" ht="9" customHeight="1" x14ac:dyDescent="0.35">
      <c r="A13" s="243"/>
      <c r="B13" s="672"/>
      <c r="C13" s="673"/>
      <c r="D13" s="662"/>
      <c r="E13" s="662"/>
      <c r="F13" s="665"/>
      <c r="G13" s="245"/>
      <c r="H13" s="239"/>
    </row>
    <row r="14" spans="1:14" ht="9" customHeight="1" x14ac:dyDescent="0.35">
      <c r="B14" s="672"/>
      <c r="C14" s="673"/>
      <c r="D14" s="662"/>
      <c r="E14" s="662"/>
      <c r="F14" s="665"/>
      <c r="G14" s="245"/>
    </row>
    <row r="15" spans="1:14" ht="9" customHeight="1" x14ac:dyDescent="0.35">
      <c r="B15" s="674"/>
      <c r="C15" s="675"/>
      <c r="D15" s="663"/>
      <c r="E15" s="663"/>
      <c r="F15" s="666"/>
      <c r="G15" s="245"/>
    </row>
    <row r="16" spans="1:14" ht="9" customHeight="1" x14ac:dyDescent="0.35">
      <c r="B16" s="670"/>
      <c r="C16" s="671"/>
      <c r="D16" s="661"/>
      <c r="E16" s="661"/>
      <c r="F16" s="664">
        <f t="shared" ref="F16:F20" si="1">+D16-E16</f>
        <v>0</v>
      </c>
      <c r="G16" s="245"/>
    </row>
    <row r="17" spans="1:9" ht="9" customHeight="1" x14ac:dyDescent="0.35">
      <c r="B17" s="672"/>
      <c r="C17" s="673"/>
      <c r="D17" s="662"/>
      <c r="E17" s="662"/>
      <c r="F17" s="665"/>
      <c r="G17" s="245"/>
    </row>
    <row r="18" spans="1:9" ht="9" customHeight="1" x14ac:dyDescent="0.35">
      <c r="B18" s="672"/>
      <c r="C18" s="673"/>
      <c r="D18" s="662"/>
      <c r="E18" s="662"/>
      <c r="F18" s="665"/>
      <c r="G18" s="245"/>
    </row>
    <row r="19" spans="1:9" ht="9" customHeight="1" x14ac:dyDescent="0.35">
      <c r="B19" s="674"/>
      <c r="C19" s="675"/>
      <c r="D19" s="663"/>
      <c r="E19" s="663"/>
      <c r="F19" s="666"/>
      <c r="G19" s="245"/>
    </row>
    <row r="20" spans="1:9" ht="9" customHeight="1" x14ac:dyDescent="0.35">
      <c r="B20" s="670"/>
      <c r="C20" s="671"/>
      <c r="D20" s="661"/>
      <c r="E20" s="661"/>
      <c r="F20" s="664">
        <f t="shared" si="1"/>
        <v>0</v>
      </c>
      <c r="G20" s="245"/>
    </row>
    <row r="21" spans="1:9" ht="9" customHeight="1" x14ac:dyDescent="0.35">
      <c r="B21" s="672"/>
      <c r="C21" s="673"/>
      <c r="D21" s="662"/>
      <c r="E21" s="662"/>
      <c r="F21" s="665"/>
      <c r="G21" s="245"/>
    </row>
    <row r="22" spans="1:9" ht="9" customHeight="1" x14ac:dyDescent="0.35">
      <c r="B22" s="672"/>
      <c r="C22" s="673"/>
      <c r="D22" s="662"/>
      <c r="E22" s="662"/>
      <c r="F22" s="665"/>
      <c r="G22" s="245"/>
    </row>
    <row r="23" spans="1:9" ht="9" customHeight="1" x14ac:dyDescent="0.35">
      <c r="B23" s="674"/>
      <c r="C23" s="675"/>
      <c r="D23" s="663"/>
      <c r="E23" s="663"/>
      <c r="F23" s="666"/>
      <c r="G23" s="245"/>
    </row>
    <row r="24" spans="1:9" s="244" customFormat="1" ht="9" customHeight="1" x14ac:dyDescent="0.35">
      <c r="A24" s="243"/>
      <c r="B24" s="670"/>
      <c r="C24" s="671"/>
      <c r="D24" s="661"/>
      <c r="E24" s="661"/>
      <c r="F24" s="664">
        <f t="shared" ref="F24" si="2">+D24-E24</f>
        <v>0</v>
      </c>
      <c r="G24" s="245"/>
      <c r="H24" s="239"/>
    </row>
    <row r="25" spans="1:9" ht="9" customHeight="1" x14ac:dyDescent="0.35">
      <c r="B25" s="672"/>
      <c r="C25" s="673"/>
      <c r="D25" s="662"/>
      <c r="E25" s="662"/>
      <c r="F25" s="665"/>
      <c r="G25" s="245"/>
    </row>
    <row r="26" spans="1:9" ht="9" customHeight="1" x14ac:dyDescent="0.35">
      <c r="B26" s="672"/>
      <c r="C26" s="673"/>
      <c r="D26" s="662"/>
      <c r="E26" s="662"/>
      <c r="F26" s="665"/>
      <c r="G26" s="245"/>
    </row>
    <row r="27" spans="1:9" ht="9" customHeight="1" x14ac:dyDescent="0.35">
      <c r="B27" s="674"/>
      <c r="C27" s="675"/>
      <c r="D27" s="663"/>
      <c r="E27" s="663"/>
      <c r="F27" s="666"/>
      <c r="G27" s="245"/>
    </row>
    <row r="28" spans="1:9" s="244" customFormat="1" ht="9" customHeight="1" x14ac:dyDescent="0.35">
      <c r="A28" s="243"/>
      <c r="B28" s="670"/>
      <c r="C28" s="671"/>
      <c r="D28" s="661"/>
      <c r="E28" s="661"/>
      <c r="F28" s="664">
        <f t="shared" ref="F28" si="3">+D28-E28</f>
        <v>0</v>
      </c>
      <c r="G28" s="245"/>
      <c r="H28" s="239"/>
      <c r="I28" s="246"/>
    </row>
    <row r="29" spans="1:9" s="244" customFormat="1" ht="9" customHeight="1" x14ac:dyDescent="0.35">
      <c r="A29" s="243"/>
      <c r="B29" s="672"/>
      <c r="C29" s="673"/>
      <c r="D29" s="662"/>
      <c r="E29" s="662"/>
      <c r="F29" s="665"/>
      <c r="G29" s="245"/>
      <c r="H29" s="239"/>
      <c r="I29" s="246"/>
    </row>
    <row r="30" spans="1:9" ht="9" customHeight="1" x14ac:dyDescent="0.35">
      <c r="B30" s="672"/>
      <c r="C30" s="673"/>
      <c r="D30" s="662"/>
      <c r="E30" s="662"/>
      <c r="F30" s="665"/>
      <c r="G30" s="245"/>
    </row>
    <row r="31" spans="1:9" ht="9" customHeight="1" x14ac:dyDescent="0.35">
      <c r="B31" s="674"/>
      <c r="C31" s="675"/>
      <c r="D31" s="663"/>
      <c r="E31" s="663"/>
      <c r="F31" s="666"/>
      <c r="G31" s="245"/>
    </row>
    <row r="32" spans="1:9" s="244" customFormat="1" ht="12" customHeight="1" thickBot="1" x14ac:dyDescent="0.4">
      <c r="A32" s="243"/>
      <c r="B32" s="377"/>
      <c r="C32" s="378"/>
      <c r="D32" s="379"/>
      <c r="E32" s="379"/>
      <c r="F32" s="380"/>
      <c r="G32" s="362"/>
      <c r="H32" s="239"/>
    </row>
    <row r="33" spans="2:13" ht="18.75" thickTop="1" x14ac:dyDescent="0.35">
      <c r="B33" s="240"/>
      <c r="C33" s="361" t="s">
        <v>235</v>
      </c>
      <c r="D33" s="251"/>
      <c r="E33" s="251"/>
      <c r="F33" s="251"/>
      <c r="G33" s="251"/>
    </row>
    <row r="34" spans="2:13" ht="3" customHeight="1" x14ac:dyDescent="0.35">
      <c r="B34" s="240"/>
      <c r="C34" s="251"/>
      <c r="D34" s="251"/>
      <c r="E34" s="251"/>
      <c r="F34" s="251"/>
      <c r="G34" s="251"/>
    </row>
    <row r="35" spans="2:13" ht="18" x14ac:dyDescent="0.35">
      <c r="B35" s="240"/>
      <c r="C35" s="251"/>
      <c r="D35" s="251"/>
      <c r="E35" s="251"/>
      <c r="F35" s="251"/>
      <c r="G35" s="252"/>
    </row>
    <row r="36" spans="2:13" ht="18" x14ac:dyDescent="0.35">
      <c r="B36" s="240"/>
      <c r="C36" s="240"/>
      <c r="D36" s="240"/>
      <c r="E36" s="240"/>
      <c r="F36" s="240"/>
      <c r="G36" s="241"/>
    </row>
    <row r="37" spans="2:13" ht="18" x14ac:dyDescent="0.35">
      <c r="B37" s="240"/>
      <c r="C37" s="240"/>
      <c r="D37" s="240"/>
      <c r="E37" s="240"/>
      <c r="F37" s="240"/>
      <c r="G37" s="241"/>
    </row>
    <row r="38" spans="2:13" ht="18" x14ac:dyDescent="0.35">
      <c r="B38" s="240"/>
      <c r="C38" s="240"/>
      <c r="D38" s="240"/>
      <c r="E38" s="240"/>
      <c r="F38" s="240"/>
      <c r="G38" s="241"/>
    </row>
    <row r="39" spans="2:13" ht="18" x14ac:dyDescent="0.35">
      <c r="B39" s="240"/>
      <c r="C39" s="240"/>
      <c r="D39" s="240"/>
      <c r="E39" s="240"/>
      <c r="F39" s="240"/>
      <c r="G39" s="241"/>
    </row>
    <row r="40" spans="2:13" ht="18" x14ac:dyDescent="0.35">
      <c r="B40" s="240"/>
      <c r="C40" s="240"/>
      <c r="D40" s="240"/>
      <c r="E40" s="240"/>
      <c r="F40" s="240"/>
      <c r="G40" s="241"/>
    </row>
    <row r="41" spans="2:13" ht="18" x14ac:dyDescent="0.35">
      <c r="B41" s="240"/>
      <c r="C41" s="240"/>
      <c r="D41" s="240"/>
      <c r="E41" s="240"/>
      <c r="F41" s="240"/>
      <c r="G41" s="241"/>
    </row>
    <row r="42" spans="2:13" ht="18" x14ac:dyDescent="0.35">
      <c r="B42" s="240"/>
      <c r="C42" s="240"/>
      <c r="D42" s="240"/>
      <c r="E42" s="240"/>
      <c r="F42" s="240"/>
      <c r="G42" s="241"/>
    </row>
    <row r="43" spans="2:13" ht="18" x14ac:dyDescent="0.35">
      <c r="B43" s="240"/>
      <c r="C43" s="240"/>
      <c r="D43" s="240"/>
      <c r="E43" s="240"/>
      <c r="F43" s="240"/>
      <c r="G43" s="241"/>
    </row>
    <row r="44" spans="2:13" s="239" customFormat="1" ht="18" x14ac:dyDescent="0.35">
      <c r="B44" s="240"/>
      <c r="C44" s="240"/>
      <c r="D44" s="240"/>
      <c r="E44" s="240"/>
      <c r="F44" s="240"/>
      <c r="G44" s="241"/>
      <c r="I44" s="242"/>
      <c r="J44" s="242"/>
      <c r="K44" s="242"/>
      <c r="L44" s="242"/>
      <c r="M44" s="242"/>
    </row>
    <row r="45" spans="2:13" s="239" customFormat="1" ht="18" x14ac:dyDescent="0.35">
      <c r="B45" s="240"/>
      <c r="C45" s="240"/>
      <c r="D45" s="240"/>
      <c r="E45" s="240"/>
      <c r="F45" s="240"/>
      <c r="G45" s="241"/>
      <c r="I45" s="242"/>
      <c r="J45" s="242"/>
      <c r="K45" s="242"/>
      <c r="L45" s="242"/>
      <c r="M45" s="242"/>
    </row>
    <row r="46" spans="2:13" s="239" customFormat="1" ht="18" x14ac:dyDescent="0.35">
      <c r="B46" s="240"/>
      <c r="C46" s="240"/>
      <c r="D46" s="240"/>
      <c r="E46" s="240"/>
      <c r="F46" s="240"/>
      <c r="G46" s="241"/>
      <c r="I46" s="242"/>
      <c r="J46" s="242"/>
      <c r="K46" s="242"/>
      <c r="L46" s="242"/>
      <c r="M46" s="242"/>
    </row>
    <row r="47" spans="2:13" s="239" customFormat="1" ht="18" x14ac:dyDescent="0.35">
      <c r="B47" s="240"/>
      <c r="C47" s="240"/>
      <c r="D47" s="240"/>
      <c r="E47" s="240"/>
      <c r="F47" s="240"/>
      <c r="G47" s="241"/>
      <c r="I47" s="242"/>
      <c r="J47" s="242"/>
      <c r="K47" s="242"/>
      <c r="L47" s="242"/>
      <c r="M47" s="242"/>
    </row>
    <row r="48" spans="2:13" s="239" customFormat="1" ht="18" x14ac:dyDescent="0.35">
      <c r="B48" s="240"/>
      <c r="C48" s="240"/>
      <c r="D48" s="240"/>
      <c r="E48" s="240"/>
      <c r="F48" s="240"/>
      <c r="G48" s="241"/>
      <c r="I48" s="242"/>
      <c r="J48" s="242"/>
      <c r="K48" s="242"/>
      <c r="L48" s="242"/>
      <c r="M48" s="242"/>
    </row>
    <row r="49" spans="1:13" s="239" customFormat="1" ht="18" x14ac:dyDescent="0.35">
      <c r="B49" s="240"/>
      <c r="C49" s="240"/>
      <c r="D49" s="240"/>
      <c r="E49" s="240"/>
      <c r="F49" s="240"/>
      <c r="G49" s="241"/>
      <c r="I49" s="242"/>
      <c r="J49" s="242"/>
      <c r="K49" s="242"/>
      <c r="L49" s="242"/>
      <c r="M49" s="242"/>
    </row>
    <row r="50" spans="1:13" s="239" customFormat="1" ht="18" x14ac:dyDescent="0.35">
      <c r="B50" s="240"/>
      <c r="C50" s="240"/>
      <c r="D50" s="240"/>
      <c r="E50" s="240"/>
      <c r="F50" s="240"/>
      <c r="G50" s="241"/>
      <c r="I50" s="242"/>
      <c r="J50" s="242"/>
      <c r="K50" s="242"/>
      <c r="L50" s="242"/>
      <c r="M50" s="242"/>
    </row>
    <row r="51" spans="1:13" s="239" customFormat="1" ht="18" x14ac:dyDescent="0.35">
      <c r="B51" s="240"/>
      <c r="C51" s="240"/>
      <c r="D51" s="240"/>
      <c r="E51" s="240"/>
      <c r="F51" s="240"/>
      <c r="G51" s="241"/>
      <c r="I51" s="242"/>
      <c r="J51" s="242"/>
      <c r="K51" s="242"/>
      <c r="L51" s="242"/>
      <c r="M51" s="242"/>
    </row>
    <row r="52" spans="1:13" s="239" customFormat="1" ht="18" x14ac:dyDescent="0.35">
      <c r="B52" s="240"/>
      <c r="C52" s="240"/>
      <c r="D52" s="240"/>
      <c r="E52" s="240"/>
      <c r="F52" s="240"/>
      <c r="G52" s="241"/>
      <c r="I52" s="242"/>
      <c r="J52" s="242"/>
      <c r="K52" s="242"/>
      <c r="L52" s="242"/>
      <c r="M52" s="242"/>
    </row>
    <row r="53" spans="1:13" s="239" customFormat="1" ht="18" x14ac:dyDescent="0.35">
      <c r="B53" s="240"/>
      <c r="C53" s="240"/>
      <c r="D53" s="240"/>
      <c r="E53" s="240"/>
      <c r="F53" s="240"/>
      <c r="G53" s="241"/>
      <c r="I53" s="242"/>
      <c r="J53" s="242"/>
      <c r="K53" s="242"/>
      <c r="L53" s="242"/>
      <c r="M53" s="242"/>
    </row>
    <row r="54" spans="1:13" s="239" customFormat="1" ht="18" x14ac:dyDescent="0.35">
      <c r="B54" s="240"/>
      <c r="C54" s="240"/>
      <c r="D54" s="240"/>
      <c r="E54" s="240"/>
      <c r="F54" s="240"/>
      <c r="G54" s="241"/>
      <c r="I54" s="242"/>
      <c r="J54" s="242"/>
      <c r="K54" s="242"/>
      <c r="L54" s="242"/>
      <c r="M54" s="242"/>
    </row>
    <row r="55" spans="1:13" s="239" customFormat="1" ht="18" x14ac:dyDescent="0.35">
      <c r="B55" s="240"/>
      <c r="C55" s="240"/>
      <c r="D55" s="240"/>
      <c r="E55" s="240"/>
      <c r="F55" s="240"/>
      <c r="G55" s="241"/>
      <c r="I55" s="242"/>
      <c r="J55" s="242"/>
      <c r="K55" s="242"/>
      <c r="L55" s="242"/>
      <c r="M55" s="242"/>
    </row>
    <row r="56" spans="1:13" s="239" customFormat="1" ht="18" x14ac:dyDescent="0.35">
      <c r="B56" s="240"/>
      <c r="C56" s="240"/>
      <c r="D56" s="240"/>
      <c r="E56" s="240"/>
      <c r="F56" s="240"/>
      <c r="G56" s="241"/>
      <c r="I56" s="242"/>
      <c r="J56" s="242"/>
      <c r="K56" s="242"/>
      <c r="L56" s="242"/>
      <c r="M56" s="242"/>
    </row>
    <row r="60" spans="1:13" s="67" customFormat="1" x14ac:dyDescent="0.35">
      <c r="A60" s="39"/>
      <c r="C60" s="39" t="s">
        <v>220</v>
      </c>
      <c r="D60" s="39"/>
      <c r="E60" s="39"/>
      <c r="F60" s="254"/>
    </row>
    <row r="61" spans="1:13" s="67" customFormat="1" ht="15.75" customHeight="1" x14ac:dyDescent="0.35">
      <c r="A61" s="39"/>
      <c r="C61" s="39" t="s">
        <v>221</v>
      </c>
      <c r="D61" s="39"/>
      <c r="E61" s="39"/>
      <c r="F61" s="254"/>
    </row>
    <row r="62" spans="1:13" s="67" customFormat="1" x14ac:dyDescent="0.35">
      <c r="B62" s="39"/>
      <c r="C62" s="39" t="s">
        <v>222</v>
      </c>
      <c r="D62" s="39"/>
      <c r="E62" s="39"/>
      <c r="F62" s="39"/>
      <c r="G62" s="39"/>
      <c r="H62" s="39"/>
    </row>
    <row r="63" spans="1:13" s="67" customFormat="1" x14ac:dyDescent="0.35">
      <c r="C63" s="39" t="s">
        <v>223</v>
      </c>
      <c r="D63" s="39"/>
      <c r="E63" s="39"/>
      <c r="F63" s="39"/>
      <c r="G63" s="39"/>
      <c r="H63" s="39"/>
    </row>
    <row r="64" spans="1:13" s="67" customFormat="1" x14ac:dyDescent="0.35">
      <c r="C64" s="39" t="s">
        <v>224</v>
      </c>
      <c r="D64" s="39"/>
      <c r="E64" s="39"/>
      <c r="F64" s="39"/>
      <c r="G64" s="39"/>
      <c r="H64" s="39"/>
    </row>
    <row r="65" spans="1:16346" s="67" customFormat="1" x14ac:dyDescent="0.35">
      <c r="C65" s="39" t="s">
        <v>225</v>
      </c>
      <c r="D65" s="39"/>
      <c r="E65" s="39"/>
      <c r="F65" s="39"/>
      <c r="G65" s="39"/>
      <c r="H65" s="39"/>
    </row>
    <row r="66" spans="1:16346" s="67" customFormat="1" x14ac:dyDescent="0.35">
      <c r="C66" s="39" t="s">
        <v>223</v>
      </c>
      <c r="D66" s="39"/>
      <c r="E66" s="39"/>
      <c r="F66" s="39"/>
      <c r="G66" s="39"/>
      <c r="H66" s="39"/>
    </row>
    <row r="67" spans="1:16346" s="67" customFormat="1" x14ac:dyDescent="0.35">
      <c r="C67" s="39"/>
      <c r="D67" s="39"/>
      <c r="E67" s="39"/>
      <c r="F67" s="39"/>
      <c r="G67" s="39"/>
      <c r="H67" s="39"/>
    </row>
    <row r="68" spans="1:16346" s="67" customFormat="1" ht="15" customHeight="1" x14ac:dyDescent="0.35">
      <c r="A68" s="39"/>
      <c r="B68" s="255"/>
      <c r="C68" s="39"/>
      <c r="D68" s="39"/>
      <c r="E68" s="39"/>
      <c r="F68" s="39"/>
      <c r="L68" s="256"/>
    </row>
    <row r="69" spans="1:16346" s="67" customFormat="1" x14ac:dyDescent="0.35">
      <c r="A69" s="39"/>
      <c r="B69" s="39"/>
      <c r="C69" s="39"/>
      <c r="D69" s="39"/>
      <c r="E69" s="39"/>
      <c r="F69" s="39"/>
      <c r="L69" s="256"/>
    </row>
    <row r="70" spans="1:16346" s="259" customFormat="1" x14ac:dyDescent="0.35">
      <c r="A70" s="257"/>
      <c r="B70" s="257"/>
      <c r="C70" s="258"/>
      <c r="D70" s="258"/>
      <c r="E70" s="258"/>
      <c r="F70" s="258"/>
      <c r="G70" s="258"/>
      <c r="H70" s="257"/>
      <c r="I70" s="256"/>
      <c r="J70" s="256"/>
      <c r="K70" s="256"/>
      <c r="L70" s="256"/>
    </row>
    <row r="71" spans="1:16346" s="263" customFormat="1" ht="19.5" x14ac:dyDescent="0.4">
      <c r="A71" s="113"/>
      <c r="B71" s="260" t="s">
        <v>226</v>
      </c>
      <c r="C71" s="113"/>
      <c r="D71" s="113"/>
      <c r="E71" s="113"/>
      <c r="F71" s="261"/>
      <c r="G71" s="262"/>
    </row>
    <row r="72" spans="1:16346" ht="18" x14ac:dyDescent="0.35">
      <c r="C72" s="19"/>
      <c r="D72" s="19"/>
      <c r="E72" s="19"/>
    </row>
    <row r="73" spans="1:16346" ht="26.25" customHeight="1" thickBot="1" x14ac:dyDescent="0.4">
      <c r="C73" s="655"/>
      <c r="D73" s="655"/>
      <c r="E73" s="655"/>
      <c r="F73" s="655"/>
      <c r="G73" s="655"/>
      <c r="H73" s="655"/>
    </row>
    <row r="74" spans="1:16346" ht="18.75" thickBot="1" x14ac:dyDescent="0.4">
      <c r="B74" s="264"/>
      <c r="C74" s="265"/>
      <c r="D74" s="265"/>
      <c r="E74" s="265"/>
      <c r="F74" s="266"/>
      <c r="G74" s="267"/>
    </row>
    <row r="75" spans="1:16346" s="250" customFormat="1" ht="18" x14ac:dyDescent="0.35">
      <c r="A75" s="239"/>
      <c r="C75" s="20"/>
      <c r="D75" s="20"/>
      <c r="E75" s="20"/>
      <c r="G75" s="243"/>
      <c r="H75" s="239"/>
      <c r="I75" s="242"/>
      <c r="J75" s="242"/>
      <c r="K75" s="242"/>
      <c r="L75" s="242"/>
      <c r="M75" s="242"/>
      <c r="N75" s="242"/>
      <c r="O75" s="242"/>
      <c r="P75" s="242"/>
      <c r="Q75" s="242"/>
      <c r="R75" s="242"/>
      <c r="S75" s="242"/>
      <c r="T75" s="242"/>
      <c r="U75" s="242"/>
      <c r="V75" s="242"/>
      <c r="W75" s="242"/>
      <c r="X75" s="242"/>
      <c r="Y75" s="242"/>
      <c r="Z75" s="242"/>
      <c r="AA75" s="242"/>
      <c r="AB75" s="242"/>
      <c r="AC75" s="242"/>
      <c r="AD75" s="242"/>
      <c r="AE75" s="242"/>
      <c r="AF75" s="242"/>
      <c r="AG75" s="242"/>
      <c r="AH75" s="242"/>
      <c r="AI75" s="242"/>
      <c r="AJ75" s="242"/>
      <c r="AK75" s="242"/>
      <c r="AL75" s="242"/>
      <c r="AM75" s="242"/>
      <c r="AN75" s="242"/>
      <c r="AO75" s="242"/>
      <c r="AP75" s="242"/>
      <c r="AQ75" s="242"/>
      <c r="AR75" s="242"/>
      <c r="AS75" s="242"/>
      <c r="AT75" s="242"/>
      <c r="AU75" s="242"/>
      <c r="AV75" s="242"/>
      <c r="AW75" s="242"/>
      <c r="AX75" s="242"/>
      <c r="AY75" s="242"/>
      <c r="AZ75" s="242"/>
      <c r="BA75" s="242"/>
      <c r="BB75" s="242"/>
      <c r="BC75" s="242"/>
      <c r="BD75" s="242"/>
      <c r="BE75" s="242"/>
      <c r="BF75" s="242"/>
      <c r="BG75" s="242"/>
      <c r="BH75" s="242"/>
      <c r="BI75" s="242"/>
      <c r="BJ75" s="242"/>
      <c r="BK75" s="242"/>
      <c r="BL75" s="242"/>
      <c r="BM75" s="242"/>
      <c r="BN75" s="242"/>
      <c r="BO75" s="242"/>
      <c r="BP75" s="242"/>
      <c r="BQ75" s="242"/>
      <c r="BR75" s="242"/>
      <c r="BS75" s="242"/>
      <c r="BT75" s="242"/>
      <c r="BU75" s="242"/>
      <c r="BV75" s="242"/>
      <c r="BW75" s="242"/>
      <c r="BX75" s="242"/>
      <c r="BY75" s="242"/>
      <c r="BZ75" s="242"/>
      <c r="CA75" s="242"/>
      <c r="CB75" s="242"/>
      <c r="CC75" s="242"/>
      <c r="CD75" s="242"/>
      <c r="CE75" s="242"/>
      <c r="CF75" s="242"/>
      <c r="CG75" s="242"/>
      <c r="CH75" s="242"/>
      <c r="CI75" s="242"/>
      <c r="CJ75" s="242"/>
      <c r="CK75" s="242"/>
      <c r="CL75" s="242"/>
      <c r="CM75" s="242"/>
      <c r="CN75" s="242"/>
      <c r="CO75" s="242"/>
      <c r="CP75" s="242"/>
      <c r="CQ75" s="242"/>
      <c r="CR75" s="242"/>
      <c r="CS75" s="242"/>
      <c r="CT75" s="242"/>
      <c r="CU75" s="242"/>
      <c r="CV75" s="242"/>
      <c r="CW75" s="242"/>
      <c r="CX75" s="242"/>
      <c r="CY75" s="242"/>
      <c r="CZ75" s="242"/>
      <c r="DA75" s="242"/>
      <c r="DB75" s="242"/>
      <c r="DC75" s="242"/>
      <c r="DD75" s="242"/>
      <c r="DE75" s="242"/>
      <c r="DF75" s="242"/>
      <c r="DG75" s="242"/>
      <c r="DH75" s="242"/>
      <c r="DI75" s="242"/>
      <c r="DJ75" s="242"/>
      <c r="DK75" s="242"/>
      <c r="DL75" s="242"/>
      <c r="DM75" s="242"/>
      <c r="DN75" s="242"/>
      <c r="DO75" s="242"/>
      <c r="DP75" s="242"/>
      <c r="DQ75" s="242"/>
      <c r="DR75" s="242"/>
      <c r="DS75" s="242"/>
      <c r="DT75" s="242"/>
      <c r="DU75" s="242"/>
      <c r="DV75" s="242"/>
      <c r="DW75" s="242"/>
      <c r="DX75" s="242"/>
      <c r="DY75" s="242"/>
      <c r="DZ75" s="242"/>
      <c r="EA75" s="242"/>
      <c r="EB75" s="242"/>
      <c r="EC75" s="242"/>
      <c r="ED75" s="242"/>
      <c r="EE75" s="242"/>
      <c r="EF75" s="242"/>
      <c r="EG75" s="242"/>
      <c r="EH75" s="242"/>
      <c r="EI75" s="242"/>
      <c r="EJ75" s="242"/>
      <c r="EK75" s="242"/>
      <c r="EL75" s="242"/>
      <c r="EM75" s="242"/>
      <c r="EN75" s="242"/>
      <c r="EO75" s="242"/>
      <c r="EP75" s="242"/>
      <c r="EQ75" s="242"/>
      <c r="ER75" s="242"/>
      <c r="ES75" s="242"/>
      <c r="ET75" s="242"/>
      <c r="EU75" s="242"/>
      <c r="EV75" s="242"/>
      <c r="EW75" s="242"/>
      <c r="EX75" s="242"/>
      <c r="EY75" s="242"/>
      <c r="EZ75" s="242"/>
      <c r="FA75" s="242"/>
      <c r="FB75" s="242"/>
      <c r="FC75" s="242"/>
      <c r="FD75" s="242"/>
      <c r="FE75" s="242"/>
      <c r="FF75" s="242"/>
      <c r="FG75" s="242"/>
      <c r="FH75" s="242"/>
      <c r="FI75" s="242"/>
      <c r="FJ75" s="242"/>
      <c r="FK75" s="242"/>
      <c r="FL75" s="242"/>
      <c r="FM75" s="242"/>
      <c r="FN75" s="242"/>
      <c r="FO75" s="242"/>
      <c r="FP75" s="242"/>
      <c r="FQ75" s="242"/>
      <c r="FR75" s="242"/>
      <c r="FS75" s="242"/>
      <c r="FT75" s="242"/>
      <c r="FU75" s="242"/>
      <c r="FV75" s="242"/>
      <c r="FW75" s="242"/>
      <c r="FX75" s="242"/>
      <c r="FY75" s="242"/>
      <c r="FZ75" s="242"/>
      <c r="GA75" s="242"/>
      <c r="GB75" s="242"/>
      <c r="GC75" s="242"/>
      <c r="GD75" s="242"/>
      <c r="GE75" s="242"/>
      <c r="GF75" s="242"/>
      <c r="GG75" s="242"/>
      <c r="GH75" s="242"/>
      <c r="GI75" s="242"/>
      <c r="GJ75" s="242"/>
      <c r="GK75" s="242"/>
      <c r="GL75" s="242"/>
      <c r="GM75" s="242"/>
      <c r="GN75" s="242"/>
      <c r="GO75" s="242"/>
      <c r="GP75" s="242"/>
      <c r="GQ75" s="242"/>
      <c r="GR75" s="242"/>
      <c r="GS75" s="242"/>
      <c r="GT75" s="242"/>
      <c r="GU75" s="242"/>
      <c r="GV75" s="242"/>
      <c r="GW75" s="242"/>
      <c r="GX75" s="242"/>
      <c r="GY75" s="242"/>
      <c r="GZ75" s="242"/>
      <c r="HA75" s="242"/>
      <c r="HB75" s="242"/>
      <c r="HC75" s="242"/>
      <c r="HD75" s="242"/>
      <c r="HE75" s="242"/>
      <c r="HF75" s="242"/>
      <c r="HG75" s="242"/>
      <c r="HH75" s="242"/>
      <c r="HI75" s="242"/>
      <c r="HJ75" s="242"/>
      <c r="HK75" s="242"/>
      <c r="HL75" s="242"/>
      <c r="HM75" s="242"/>
      <c r="HN75" s="242"/>
      <c r="HO75" s="242"/>
      <c r="HP75" s="242"/>
      <c r="HQ75" s="242"/>
      <c r="HR75" s="242"/>
      <c r="HS75" s="242"/>
      <c r="HT75" s="242"/>
      <c r="HU75" s="242"/>
      <c r="HV75" s="242"/>
      <c r="HW75" s="242"/>
      <c r="HX75" s="242"/>
      <c r="HY75" s="242"/>
      <c r="HZ75" s="242"/>
      <c r="IA75" s="242"/>
      <c r="IB75" s="242"/>
      <c r="IC75" s="242"/>
      <c r="ID75" s="242"/>
      <c r="IE75" s="242"/>
      <c r="IF75" s="242"/>
      <c r="IG75" s="242"/>
      <c r="IH75" s="242"/>
      <c r="II75" s="242"/>
      <c r="IJ75" s="242"/>
      <c r="IK75" s="242"/>
      <c r="IL75" s="242"/>
      <c r="IM75" s="242"/>
      <c r="IN75" s="242"/>
      <c r="IO75" s="242"/>
      <c r="IP75" s="242"/>
      <c r="IQ75" s="242"/>
      <c r="IR75" s="242"/>
      <c r="IS75" s="242"/>
      <c r="IT75" s="242"/>
      <c r="IU75" s="242"/>
      <c r="IV75" s="242"/>
      <c r="IW75" s="242"/>
      <c r="IX75" s="242"/>
      <c r="IY75" s="242"/>
      <c r="IZ75" s="242"/>
      <c r="JA75" s="242"/>
      <c r="JB75" s="242"/>
      <c r="JC75" s="242"/>
      <c r="JD75" s="242"/>
      <c r="JE75" s="242"/>
      <c r="JF75" s="242"/>
      <c r="JG75" s="242"/>
      <c r="JH75" s="242"/>
      <c r="JI75" s="242"/>
      <c r="JJ75" s="242"/>
      <c r="JK75" s="242"/>
      <c r="JL75" s="242"/>
      <c r="JM75" s="242"/>
      <c r="JN75" s="242"/>
      <c r="JO75" s="242"/>
      <c r="JP75" s="242"/>
      <c r="JQ75" s="242"/>
      <c r="JR75" s="242"/>
      <c r="JS75" s="242"/>
      <c r="JT75" s="242"/>
      <c r="JU75" s="242"/>
      <c r="JV75" s="242"/>
      <c r="JW75" s="242"/>
      <c r="JX75" s="242"/>
      <c r="JY75" s="242"/>
      <c r="JZ75" s="242"/>
      <c r="KA75" s="242"/>
      <c r="KB75" s="242"/>
      <c r="KC75" s="242"/>
      <c r="KD75" s="242"/>
      <c r="KE75" s="242"/>
      <c r="KF75" s="242"/>
      <c r="KG75" s="242"/>
      <c r="KH75" s="242"/>
      <c r="KI75" s="242"/>
      <c r="KJ75" s="242"/>
      <c r="KK75" s="242"/>
      <c r="KL75" s="242"/>
      <c r="KM75" s="242"/>
      <c r="KN75" s="242"/>
      <c r="KO75" s="242"/>
      <c r="KP75" s="242"/>
      <c r="KQ75" s="242"/>
      <c r="KR75" s="242"/>
      <c r="KS75" s="242"/>
      <c r="KT75" s="242"/>
      <c r="KU75" s="242"/>
      <c r="KV75" s="242"/>
      <c r="KW75" s="242"/>
      <c r="KX75" s="242"/>
      <c r="KY75" s="242"/>
      <c r="KZ75" s="242"/>
      <c r="LA75" s="242"/>
      <c r="LB75" s="242"/>
      <c r="LC75" s="242"/>
      <c r="LD75" s="242"/>
      <c r="LE75" s="242"/>
      <c r="LF75" s="242"/>
      <c r="LG75" s="242"/>
      <c r="LH75" s="242"/>
      <c r="LI75" s="242"/>
      <c r="LJ75" s="242"/>
      <c r="LK75" s="242"/>
      <c r="LL75" s="242"/>
      <c r="LM75" s="242"/>
      <c r="LN75" s="242"/>
      <c r="LO75" s="242"/>
      <c r="LP75" s="242"/>
      <c r="LQ75" s="242"/>
      <c r="LR75" s="242"/>
      <c r="LS75" s="242"/>
      <c r="LT75" s="242"/>
      <c r="LU75" s="242"/>
      <c r="LV75" s="242"/>
      <c r="LW75" s="242"/>
      <c r="LX75" s="242"/>
      <c r="LY75" s="242"/>
      <c r="LZ75" s="242"/>
      <c r="MA75" s="242"/>
      <c r="MB75" s="242"/>
      <c r="MC75" s="242"/>
      <c r="MD75" s="242"/>
      <c r="ME75" s="242"/>
      <c r="MF75" s="242"/>
      <c r="MG75" s="242"/>
      <c r="MH75" s="242"/>
      <c r="MI75" s="242"/>
      <c r="MJ75" s="242"/>
      <c r="MK75" s="242"/>
      <c r="ML75" s="242"/>
      <c r="MM75" s="242"/>
      <c r="MN75" s="242"/>
      <c r="MO75" s="242"/>
      <c r="MP75" s="242"/>
      <c r="MQ75" s="242"/>
      <c r="MR75" s="242"/>
      <c r="MS75" s="242"/>
      <c r="MT75" s="242"/>
      <c r="MU75" s="242"/>
      <c r="MV75" s="242"/>
      <c r="MW75" s="242"/>
      <c r="MX75" s="242"/>
      <c r="MY75" s="242"/>
      <c r="MZ75" s="242"/>
      <c r="NA75" s="242"/>
      <c r="NB75" s="242"/>
      <c r="NC75" s="242"/>
      <c r="ND75" s="242"/>
      <c r="NE75" s="242"/>
      <c r="NF75" s="242"/>
      <c r="NG75" s="242"/>
      <c r="NH75" s="242"/>
      <c r="NI75" s="242"/>
      <c r="NJ75" s="242"/>
      <c r="NK75" s="242"/>
      <c r="NL75" s="242"/>
      <c r="NM75" s="242"/>
      <c r="NN75" s="242"/>
      <c r="NO75" s="242"/>
      <c r="NP75" s="242"/>
      <c r="NQ75" s="242"/>
      <c r="NR75" s="242"/>
      <c r="NS75" s="242"/>
      <c r="NT75" s="242"/>
      <c r="NU75" s="242"/>
      <c r="NV75" s="242"/>
      <c r="NW75" s="242"/>
      <c r="NX75" s="242"/>
      <c r="NY75" s="242"/>
      <c r="NZ75" s="242"/>
      <c r="OA75" s="242"/>
      <c r="OB75" s="242"/>
      <c r="OC75" s="242"/>
      <c r="OD75" s="242"/>
      <c r="OE75" s="242"/>
      <c r="OF75" s="242"/>
      <c r="OG75" s="242"/>
      <c r="OH75" s="242"/>
      <c r="OI75" s="242"/>
      <c r="OJ75" s="242"/>
      <c r="OK75" s="242"/>
      <c r="OL75" s="242"/>
      <c r="OM75" s="242"/>
      <c r="ON75" s="242"/>
      <c r="OO75" s="242"/>
      <c r="OP75" s="242"/>
      <c r="OQ75" s="242"/>
      <c r="OR75" s="242"/>
      <c r="OS75" s="242"/>
      <c r="OT75" s="242"/>
      <c r="OU75" s="242"/>
      <c r="OV75" s="242"/>
      <c r="OW75" s="242"/>
      <c r="OX75" s="242"/>
      <c r="OY75" s="242"/>
      <c r="OZ75" s="242"/>
      <c r="PA75" s="242"/>
      <c r="PB75" s="242"/>
      <c r="PC75" s="242"/>
      <c r="PD75" s="242"/>
      <c r="PE75" s="242"/>
      <c r="PF75" s="242"/>
      <c r="PG75" s="242"/>
      <c r="PH75" s="242"/>
      <c r="PI75" s="242"/>
      <c r="PJ75" s="242"/>
      <c r="PK75" s="242"/>
      <c r="PL75" s="242"/>
      <c r="PM75" s="242"/>
      <c r="PN75" s="242"/>
      <c r="PO75" s="242"/>
      <c r="PP75" s="242"/>
      <c r="PQ75" s="242"/>
      <c r="PR75" s="242"/>
      <c r="PS75" s="242"/>
      <c r="PT75" s="242"/>
      <c r="PU75" s="242"/>
      <c r="PV75" s="242"/>
      <c r="PW75" s="242"/>
      <c r="PX75" s="242"/>
      <c r="PY75" s="242"/>
      <c r="PZ75" s="242"/>
      <c r="QA75" s="242"/>
      <c r="QB75" s="242"/>
      <c r="QC75" s="242"/>
      <c r="QD75" s="242"/>
      <c r="QE75" s="242"/>
      <c r="QF75" s="242"/>
      <c r="QG75" s="242"/>
      <c r="QH75" s="242"/>
      <c r="QI75" s="242"/>
      <c r="QJ75" s="242"/>
      <c r="QK75" s="242"/>
      <c r="QL75" s="242"/>
      <c r="QM75" s="242"/>
      <c r="QN75" s="242"/>
      <c r="QO75" s="242"/>
      <c r="QP75" s="242"/>
      <c r="QQ75" s="242"/>
      <c r="QR75" s="242"/>
      <c r="QS75" s="242"/>
      <c r="QT75" s="242"/>
      <c r="QU75" s="242"/>
      <c r="QV75" s="242"/>
      <c r="QW75" s="242"/>
      <c r="QX75" s="242"/>
      <c r="QY75" s="242"/>
      <c r="QZ75" s="242"/>
      <c r="RA75" s="242"/>
      <c r="RB75" s="242"/>
      <c r="RC75" s="242"/>
      <c r="RD75" s="242"/>
      <c r="RE75" s="242"/>
      <c r="RF75" s="242"/>
      <c r="RG75" s="242"/>
      <c r="RH75" s="242"/>
      <c r="RI75" s="242"/>
      <c r="RJ75" s="242"/>
      <c r="RK75" s="242"/>
      <c r="RL75" s="242"/>
      <c r="RM75" s="242"/>
      <c r="RN75" s="242"/>
      <c r="RO75" s="242"/>
      <c r="RP75" s="242"/>
      <c r="RQ75" s="242"/>
      <c r="RR75" s="242"/>
      <c r="RS75" s="242"/>
      <c r="RT75" s="242"/>
      <c r="RU75" s="242"/>
      <c r="RV75" s="242"/>
      <c r="RW75" s="242"/>
      <c r="RX75" s="242"/>
      <c r="RY75" s="242"/>
      <c r="RZ75" s="242"/>
      <c r="SA75" s="242"/>
      <c r="SB75" s="242"/>
      <c r="SC75" s="242"/>
      <c r="SD75" s="242"/>
      <c r="SE75" s="242"/>
      <c r="SF75" s="242"/>
      <c r="SG75" s="242"/>
      <c r="SH75" s="242"/>
      <c r="SI75" s="242"/>
      <c r="SJ75" s="242"/>
      <c r="SK75" s="242"/>
      <c r="SL75" s="242"/>
      <c r="SM75" s="242"/>
      <c r="SN75" s="242"/>
      <c r="SO75" s="242"/>
      <c r="SP75" s="242"/>
      <c r="SQ75" s="242"/>
      <c r="SR75" s="242"/>
      <c r="SS75" s="242"/>
      <c r="ST75" s="242"/>
      <c r="SU75" s="242"/>
      <c r="SV75" s="242"/>
      <c r="SW75" s="242"/>
      <c r="SX75" s="242"/>
      <c r="SY75" s="242"/>
      <c r="SZ75" s="242"/>
      <c r="TA75" s="242"/>
      <c r="TB75" s="242"/>
      <c r="TC75" s="242"/>
      <c r="TD75" s="242"/>
      <c r="TE75" s="242"/>
      <c r="TF75" s="242"/>
      <c r="TG75" s="242"/>
      <c r="TH75" s="242"/>
      <c r="TI75" s="242"/>
      <c r="TJ75" s="242"/>
      <c r="TK75" s="242"/>
      <c r="TL75" s="242"/>
      <c r="TM75" s="242"/>
      <c r="TN75" s="242"/>
      <c r="TO75" s="242"/>
      <c r="TP75" s="242"/>
      <c r="TQ75" s="242"/>
      <c r="TR75" s="242"/>
      <c r="TS75" s="242"/>
      <c r="TT75" s="242"/>
      <c r="TU75" s="242"/>
      <c r="TV75" s="242"/>
      <c r="TW75" s="242"/>
      <c r="TX75" s="242"/>
      <c r="TY75" s="242"/>
      <c r="TZ75" s="242"/>
      <c r="UA75" s="242"/>
      <c r="UB75" s="242"/>
      <c r="UC75" s="242"/>
      <c r="UD75" s="242"/>
      <c r="UE75" s="242"/>
      <c r="UF75" s="242"/>
      <c r="UG75" s="242"/>
      <c r="UH75" s="242"/>
      <c r="UI75" s="242"/>
      <c r="UJ75" s="242"/>
      <c r="UK75" s="242"/>
      <c r="UL75" s="242"/>
      <c r="UM75" s="242"/>
      <c r="UN75" s="242"/>
      <c r="UO75" s="242"/>
      <c r="UP75" s="242"/>
      <c r="UQ75" s="242"/>
      <c r="UR75" s="242"/>
      <c r="US75" s="242"/>
      <c r="UT75" s="242"/>
      <c r="UU75" s="242"/>
      <c r="UV75" s="242"/>
      <c r="UW75" s="242"/>
      <c r="UX75" s="242"/>
      <c r="UY75" s="242"/>
      <c r="UZ75" s="242"/>
      <c r="VA75" s="242"/>
      <c r="VB75" s="242"/>
      <c r="VC75" s="242"/>
      <c r="VD75" s="242"/>
      <c r="VE75" s="242"/>
      <c r="VF75" s="242"/>
      <c r="VG75" s="242"/>
      <c r="VH75" s="242"/>
      <c r="VI75" s="242"/>
      <c r="VJ75" s="242"/>
      <c r="VK75" s="242"/>
      <c r="VL75" s="242"/>
      <c r="VM75" s="242"/>
      <c r="VN75" s="242"/>
      <c r="VO75" s="242"/>
      <c r="VP75" s="242"/>
      <c r="VQ75" s="242"/>
      <c r="VR75" s="242"/>
      <c r="VS75" s="242"/>
      <c r="VT75" s="242"/>
      <c r="VU75" s="242"/>
      <c r="VV75" s="242"/>
      <c r="VW75" s="242"/>
      <c r="VX75" s="242"/>
      <c r="VY75" s="242"/>
      <c r="VZ75" s="242"/>
      <c r="WA75" s="242"/>
      <c r="WB75" s="242"/>
      <c r="WC75" s="242"/>
      <c r="WD75" s="242"/>
      <c r="WE75" s="242"/>
      <c r="WF75" s="242"/>
      <c r="WG75" s="242"/>
      <c r="WH75" s="242"/>
      <c r="WI75" s="242"/>
      <c r="WJ75" s="242"/>
      <c r="WK75" s="242"/>
      <c r="WL75" s="242"/>
      <c r="WM75" s="242"/>
      <c r="WN75" s="242"/>
      <c r="WO75" s="242"/>
      <c r="WP75" s="242"/>
      <c r="WQ75" s="242"/>
      <c r="WR75" s="242"/>
      <c r="WS75" s="242"/>
      <c r="WT75" s="242"/>
      <c r="WU75" s="242"/>
      <c r="WV75" s="242"/>
      <c r="WW75" s="242"/>
      <c r="WX75" s="242"/>
      <c r="WY75" s="242"/>
      <c r="WZ75" s="242"/>
      <c r="XA75" s="242"/>
      <c r="XB75" s="242"/>
      <c r="XC75" s="242"/>
      <c r="XD75" s="242"/>
      <c r="XE75" s="242"/>
      <c r="XF75" s="242"/>
      <c r="XG75" s="242"/>
      <c r="XH75" s="242"/>
      <c r="XI75" s="242"/>
      <c r="XJ75" s="242"/>
      <c r="XK75" s="242"/>
      <c r="XL75" s="242"/>
      <c r="XM75" s="242"/>
      <c r="XN75" s="242"/>
      <c r="XO75" s="242"/>
      <c r="XP75" s="242"/>
      <c r="XQ75" s="242"/>
      <c r="XR75" s="242"/>
      <c r="XS75" s="242"/>
      <c r="XT75" s="242"/>
      <c r="XU75" s="242"/>
      <c r="XV75" s="242"/>
      <c r="XW75" s="242"/>
      <c r="XX75" s="242"/>
      <c r="XY75" s="242"/>
      <c r="XZ75" s="242"/>
      <c r="YA75" s="242"/>
      <c r="YB75" s="242"/>
      <c r="YC75" s="242"/>
      <c r="YD75" s="242"/>
      <c r="YE75" s="242"/>
      <c r="YF75" s="242"/>
      <c r="YG75" s="242"/>
      <c r="YH75" s="242"/>
      <c r="YI75" s="242"/>
      <c r="YJ75" s="242"/>
      <c r="YK75" s="242"/>
      <c r="YL75" s="242"/>
      <c r="YM75" s="242"/>
      <c r="YN75" s="242"/>
      <c r="YO75" s="242"/>
      <c r="YP75" s="242"/>
      <c r="YQ75" s="242"/>
      <c r="YR75" s="242"/>
      <c r="YS75" s="242"/>
      <c r="YT75" s="242"/>
      <c r="YU75" s="242"/>
      <c r="YV75" s="242"/>
      <c r="YW75" s="242"/>
      <c r="YX75" s="242"/>
      <c r="YY75" s="242"/>
      <c r="YZ75" s="242"/>
      <c r="ZA75" s="242"/>
      <c r="ZB75" s="242"/>
      <c r="ZC75" s="242"/>
      <c r="ZD75" s="242"/>
      <c r="ZE75" s="242"/>
      <c r="ZF75" s="242"/>
      <c r="ZG75" s="242"/>
      <c r="ZH75" s="242"/>
      <c r="ZI75" s="242"/>
      <c r="ZJ75" s="242"/>
      <c r="ZK75" s="242"/>
      <c r="ZL75" s="242"/>
      <c r="ZM75" s="242"/>
      <c r="ZN75" s="242"/>
      <c r="ZO75" s="242"/>
      <c r="ZP75" s="242"/>
      <c r="ZQ75" s="242"/>
      <c r="ZR75" s="242"/>
      <c r="ZS75" s="242"/>
      <c r="ZT75" s="242"/>
      <c r="ZU75" s="242"/>
      <c r="ZV75" s="242"/>
      <c r="ZW75" s="242"/>
      <c r="ZX75" s="242"/>
      <c r="ZY75" s="242"/>
      <c r="ZZ75" s="242"/>
      <c r="AAA75" s="242"/>
      <c r="AAB75" s="242"/>
      <c r="AAC75" s="242"/>
      <c r="AAD75" s="242"/>
      <c r="AAE75" s="242"/>
      <c r="AAF75" s="242"/>
      <c r="AAG75" s="242"/>
      <c r="AAH75" s="242"/>
      <c r="AAI75" s="242"/>
      <c r="AAJ75" s="242"/>
      <c r="AAK75" s="242"/>
      <c r="AAL75" s="242"/>
      <c r="AAM75" s="242"/>
      <c r="AAN75" s="242"/>
      <c r="AAO75" s="242"/>
      <c r="AAP75" s="242"/>
      <c r="AAQ75" s="242"/>
      <c r="AAR75" s="242"/>
      <c r="AAS75" s="242"/>
      <c r="AAT75" s="242"/>
      <c r="AAU75" s="242"/>
      <c r="AAV75" s="242"/>
      <c r="AAW75" s="242"/>
      <c r="AAX75" s="242"/>
      <c r="AAY75" s="242"/>
      <c r="AAZ75" s="242"/>
      <c r="ABA75" s="242"/>
      <c r="ABB75" s="242"/>
      <c r="ABC75" s="242"/>
      <c r="ABD75" s="242"/>
      <c r="ABE75" s="242"/>
      <c r="ABF75" s="242"/>
      <c r="ABG75" s="242"/>
      <c r="ABH75" s="242"/>
      <c r="ABI75" s="242"/>
      <c r="ABJ75" s="242"/>
      <c r="ABK75" s="242"/>
      <c r="ABL75" s="242"/>
      <c r="ABM75" s="242"/>
      <c r="ABN75" s="242"/>
      <c r="ABO75" s="242"/>
      <c r="ABP75" s="242"/>
      <c r="ABQ75" s="242"/>
      <c r="ABR75" s="242"/>
      <c r="ABS75" s="242"/>
      <c r="ABT75" s="242"/>
      <c r="ABU75" s="242"/>
      <c r="ABV75" s="242"/>
      <c r="ABW75" s="242"/>
      <c r="ABX75" s="242"/>
      <c r="ABY75" s="242"/>
      <c r="ABZ75" s="242"/>
      <c r="ACA75" s="242"/>
      <c r="ACB75" s="242"/>
      <c r="ACC75" s="242"/>
      <c r="ACD75" s="242"/>
      <c r="ACE75" s="242"/>
      <c r="ACF75" s="242"/>
      <c r="ACG75" s="242"/>
      <c r="ACH75" s="242"/>
      <c r="ACI75" s="242"/>
      <c r="ACJ75" s="242"/>
      <c r="ACK75" s="242"/>
      <c r="ACL75" s="242"/>
      <c r="ACM75" s="242"/>
      <c r="ACN75" s="242"/>
      <c r="ACO75" s="242"/>
      <c r="ACP75" s="242"/>
      <c r="ACQ75" s="242"/>
      <c r="ACR75" s="242"/>
      <c r="ACS75" s="242"/>
      <c r="ACT75" s="242"/>
      <c r="ACU75" s="242"/>
      <c r="ACV75" s="242"/>
      <c r="ACW75" s="242"/>
      <c r="ACX75" s="242"/>
      <c r="ACY75" s="242"/>
      <c r="ACZ75" s="242"/>
      <c r="ADA75" s="242"/>
      <c r="ADB75" s="242"/>
      <c r="ADC75" s="242"/>
      <c r="ADD75" s="242"/>
      <c r="ADE75" s="242"/>
      <c r="ADF75" s="242"/>
      <c r="ADG75" s="242"/>
      <c r="ADH75" s="242"/>
      <c r="ADI75" s="242"/>
      <c r="ADJ75" s="242"/>
      <c r="ADK75" s="242"/>
      <c r="ADL75" s="242"/>
      <c r="ADM75" s="242"/>
      <c r="ADN75" s="242"/>
      <c r="ADO75" s="242"/>
      <c r="ADP75" s="242"/>
      <c r="ADQ75" s="242"/>
      <c r="ADR75" s="242"/>
      <c r="ADS75" s="242"/>
      <c r="ADT75" s="242"/>
      <c r="ADU75" s="242"/>
      <c r="ADV75" s="242"/>
      <c r="ADW75" s="242"/>
      <c r="ADX75" s="242"/>
      <c r="ADY75" s="242"/>
      <c r="ADZ75" s="242"/>
      <c r="AEA75" s="242"/>
      <c r="AEB75" s="242"/>
      <c r="AEC75" s="242"/>
      <c r="AED75" s="242"/>
      <c r="AEE75" s="242"/>
      <c r="AEF75" s="242"/>
      <c r="AEG75" s="242"/>
      <c r="AEH75" s="242"/>
      <c r="AEI75" s="242"/>
      <c r="AEJ75" s="242"/>
      <c r="AEK75" s="242"/>
      <c r="AEL75" s="242"/>
      <c r="AEM75" s="242"/>
      <c r="AEN75" s="242"/>
      <c r="AEO75" s="242"/>
      <c r="AEP75" s="242"/>
      <c r="AEQ75" s="242"/>
      <c r="AER75" s="242"/>
      <c r="AES75" s="242"/>
      <c r="AET75" s="242"/>
      <c r="AEU75" s="242"/>
      <c r="AEV75" s="242"/>
      <c r="AEW75" s="242"/>
      <c r="AEX75" s="242"/>
      <c r="AEY75" s="242"/>
      <c r="AEZ75" s="242"/>
      <c r="AFA75" s="242"/>
      <c r="AFB75" s="242"/>
      <c r="AFC75" s="242"/>
      <c r="AFD75" s="242"/>
      <c r="AFE75" s="242"/>
      <c r="AFF75" s="242"/>
      <c r="AFG75" s="242"/>
      <c r="AFH75" s="242"/>
      <c r="AFI75" s="242"/>
      <c r="AFJ75" s="242"/>
      <c r="AFK75" s="242"/>
      <c r="AFL75" s="242"/>
      <c r="AFM75" s="242"/>
      <c r="AFN75" s="242"/>
      <c r="AFO75" s="242"/>
      <c r="AFP75" s="242"/>
      <c r="AFQ75" s="242"/>
      <c r="AFR75" s="242"/>
      <c r="AFS75" s="242"/>
      <c r="AFT75" s="242"/>
      <c r="AFU75" s="242"/>
      <c r="AFV75" s="242"/>
      <c r="AFW75" s="242"/>
      <c r="AFX75" s="242"/>
      <c r="AFY75" s="242"/>
      <c r="AFZ75" s="242"/>
      <c r="AGA75" s="242"/>
      <c r="AGB75" s="242"/>
      <c r="AGC75" s="242"/>
      <c r="AGD75" s="242"/>
      <c r="AGE75" s="242"/>
      <c r="AGF75" s="242"/>
      <c r="AGG75" s="242"/>
      <c r="AGH75" s="242"/>
      <c r="AGI75" s="242"/>
      <c r="AGJ75" s="242"/>
      <c r="AGK75" s="242"/>
      <c r="AGL75" s="242"/>
      <c r="AGM75" s="242"/>
      <c r="AGN75" s="242"/>
      <c r="AGO75" s="242"/>
      <c r="AGP75" s="242"/>
      <c r="AGQ75" s="242"/>
      <c r="AGR75" s="242"/>
      <c r="AGS75" s="242"/>
      <c r="AGT75" s="242"/>
      <c r="AGU75" s="242"/>
      <c r="AGV75" s="242"/>
      <c r="AGW75" s="242"/>
      <c r="AGX75" s="242"/>
      <c r="AGY75" s="242"/>
      <c r="AGZ75" s="242"/>
      <c r="AHA75" s="242"/>
      <c r="AHB75" s="242"/>
      <c r="AHC75" s="242"/>
      <c r="AHD75" s="242"/>
      <c r="AHE75" s="242"/>
      <c r="AHF75" s="242"/>
      <c r="AHG75" s="242"/>
      <c r="AHH75" s="242"/>
      <c r="AHI75" s="242"/>
      <c r="AHJ75" s="242"/>
      <c r="AHK75" s="242"/>
      <c r="AHL75" s="242"/>
      <c r="AHM75" s="242"/>
      <c r="AHN75" s="242"/>
      <c r="AHO75" s="242"/>
      <c r="AHP75" s="242"/>
      <c r="AHQ75" s="242"/>
      <c r="AHR75" s="242"/>
      <c r="AHS75" s="242"/>
      <c r="AHT75" s="242"/>
      <c r="AHU75" s="242"/>
      <c r="AHV75" s="242"/>
      <c r="AHW75" s="242"/>
      <c r="AHX75" s="242"/>
      <c r="AHY75" s="242"/>
      <c r="AHZ75" s="242"/>
      <c r="AIA75" s="242"/>
      <c r="AIB75" s="242"/>
      <c r="AIC75" s="242"/>
      <c r="AID75" s="242"/>
      <c r="AIE75" s="242"/>
      <c r="AIF75" s="242"/>
      <c r="AIG75" s="242"/>
      <c r="AIH75" s="242"/>
      <c r="AII75" s="242"/>
      <c r="AIJ75" s="242"/>
      <c r="AIK75" s="242"/>
      <c r="AIL75" s="242"/>
      <c r="AIM75" s="242"/>
      <c r="AIN75" s="242"/>
      <c r="AIO75" s="242"/>
      <c r="AIP75" s="242"/>
      <c r="AIQ75" s="242"/>
      <c r="AIR75" s="242"/>
      <c r="AIS75" s="242"/>
      <c r="AIT75" s="242"/>
      <c r="AIU75" s="242"/>
      <c r="AIV75" s="242"/>
      <c r="AIW75" s="242"/>
      <c r="AIX75" s="242"/>
      <c r="AIY75" s="242"/>
      <c r="AIZ75" s="242"/>
      <c r="AJA75" s="242"/>
      <c r="AJB75" s="242"/>
      <c r="AJC75" s="242"/>
      <c r="AJD75" s="242"/>
      <c r="AJE75" s="242"/>
      <c r="AJF75" s="242"/>
      <c r="AJG75" s="242"/>
      <c r="AJH75" s="242"/>
      <c r="AJI75" s="242"/>
      <c r="AJJ75" s="242"/>
      <c r="AJK75" s="242"/>
      <c r="AJL75" s="242"/>
      <c r="AJM75" s="242"/>
      <c r="AJN75" s="242"/>
      <c r="AJO75" s="242"/>
      <c r="AJP75" s="242"/>
      <c r="AJQ75" s="242"/>
      <c r="AJR75" s="242"/>
      <c r="AJS75" s="242"/>
      <c r="AJT75" s="242"/>
      <c r="AJU75" s="242"/>
      <c r="AJV75" s="242"/>
      <c r="AJW75" s="242"/>
      <c r="AJX75" s="242"/>
      <c r="AJY75" s="242"/>
      <c r="AJZ75" s="242"/>
      <c r="AKA75" s="242"/>
      <c r="AKB75" s="242"/>
      <c r="AKC75" s="242"/>
      <c r="AKD75" s="242"/>
      <c r="AKE75" s="242"/>
      <c r="AKF75" s="242"/>
      <c r="AKG75" s="242"/>
      <c r="AKH75" s="242"/>
      <c r="AKI75" s="242"/>
      <c r="AKJ75" s="242"/>
      <c r="AKK75" s="242"/>
      <c r="AKL75" s="242"/>
      <c r="AKM75" s="242"/>
      <c r="AKN75" s="242"/>
      <c r="AKO75" s="242"/>
      <c r="AKP75" s="242"/>
      <c r="AKQ75" s="242"/>
      <c r="AKR75" s="242"/>
      <c r="AKS75" s="242"/>
      <c r="AKT75" s="242"/>
      <c r="AKU75" s="242"/>
      <c r="AKV75" s="242"/>
      <c r="AKW75" s="242"/>
      <c r="AKX75" s="242"/>
      <c r="AKY75" s="242"/>
      <c r="AKZ75" s="242"/>
      <c r="ALA75" s="242"/>
      <c r="ALB75" s="242"/>
      <c r="ALC75" s="242"/>
      <c r="ALD75" s="242"/>
      <c r="ALE75" s="242"/>
      <c r="ALF75" s="242"/>
      <c r="ALG75" s="242"/>
      <c r="ALH75" s="242"/>
      <c r="ALI75" s="242"/>
      <c r="ALJ75" s="242"/>
      <c r="ALK75" s="242"/>
      <c r="ALL75" s="242"/>
      <c r="ALM75" s="242"/>
      <c r="ALN75" s="242"/>
      <c r="ALO75" s="242"/>
      <c r="ALP75" s="242"/>
      <c r="ALQ75" s="242"/>
      <c r="ALR75" s="242"/>
      <c r="ALS75" s="242"/>
      <c r="ALT75" s="242"/>
      <c r="ALU75" s="242"/>
      <c r="ALV75" s="242"/>
      <c r="ALW75" s="242"/>
      <c r="ALX75" s="242"/>
      <c r="ALY75" s="242"/>
      <c r="ALZ75" s="242"/>
      <c r="AMA75" s="242"/>
      <c r="AMB75" s="242"/>
      <c r="AMC75" s="242"/>
      <c r="AMD75" s="242"/>
      <c r="AME75" s="242"/>
      <c r="AMF75" s="242"/>
      <c r="AMG75" s="242"/>
      <c r="AMH75" s="242"/>
      <c r="AMI75" s="242"/>
      <c r="AMJ75" s="242"/>
      <c r="AMK75" s="242"/>
      <c r="AML75" s="242"/>
      <c r="AMM75" s="242"/>
      <c r="AMN75" s="242"/>
      <c r="AMO75" s="242"/>
      <c r="AMP75" s="242"/>
      <c r="AMQ75" s="242"/>
      <c r="AMR75" s="242"/>
      <c r="AMS75" s="242"/>
      <c r="AMT75" s="242"/>
      <c r="AMU75" s="242"/>
      <c r="AMV75" s="242"/>
      <c r="AMW75" s="242"/>
      <c r="AMX75" s="242"/>
      <c r="AMY75" s="242"/>
      <c r="AMZ75" s="242"/>
      <c r="ANA75" s="242"/>
      <c r="ANB75" s="242"/>
      <c r="ANC75" s="242"/>
      <c r="AND75" s="242"/>
      <c r="ANE75" s="242"/>
      <c r="ANF75" s="242"/>
      <c r="ANG75" s="242"/>
      <c r="ANH75" s="242"/>
      <c r="ANI75" s="242"/>
      <c r="ANJ75" s="242"/>
      <c r="ANK75" s="242"/>
      <c r="ANL75" s="242"/>
      <c r="ANM75" s="242"/>
      <c r="ANN75" s="242"/>
      <c r="ANO75" s="242"/>
      <c r="ANP75" s="242"/>
      <c r="ANQ75" s="242"/>
      <c r="ANR75" s="242"/>
      <c r="ANS75" s="242"/>
      <c r="ANT75" s="242"/>
      <c r="ANU75" s="242"/>
      <c r="ANV75" s="242"/>
      <c r="ANW75" s="242"/>
      <c r="ANX75" s="242"/>
      <c r="ANY75" s="242"/>
      <c r="ANZ75" s="242"/>
      <c r="AOA75" s="242"/>
      <c r="AOB75" s="242"/>
      <c r="AOC75" s="242"/>
      <c r="AOD75" s="242"/>
      <c r="AOE75" s="242"/>
      <c r="AOF75" s="242"/>
      <c r="AOG75" s="242"/>
      <c r="AOH75" s="242"/>
      <c r="AOI75" s="242"/>
      <c r="AOJ75" s="242"/>
      <c r="AOK75" s="242"/>
      <c r="AOL75" s="242"/>
      <c r="AOM75" s="242"/>
      <c r="AON75" s="242"/>
      <c r="AOO75" s="242"/>
      <c r="AOP75" s="242"/>
      <c r="AOQ75" s="242"/>
      <c r="AOR75" s="242"/>
      <c r="AOS75" s="242"/>
      <c r="AOT75" s="242"/>
      <c r="AOU75" s="242"/>
      <c r="AOV75" s="242"/>
      <c r="AOW75" s="242"/>
      <c r="AOX75" s="242"/>
      <c r="AOY75" s="242"/>
      <c r="AOZ75" s="242"/>
      <c r="APA75" s="242"/>
      <c r="APB75" s="242"/>
      <c r="APC75" s="242"/>
      <c r="APD75" s="242"/>
      <c r="APE75" s="242"/>
      <c r="APF75" s="242"/>
      <c r="APG75" s="242"/>
      <c r="APH75" s="242"/>
      <c r="API75" s="242"/>
      <c r="APJ75" s="242"/>
      <c r="APK75" s="242"/>
      <c r="APL75" s="242"/>
      <c r="APM75" s="242"/>
      <c r="APN75" s="242"/>
      <c r="APO75" s="242"/>
      <c r="APP75" s="242"/>
      <c r="APQ75" s="242"/>
      <c r="APR75" s="242"/>
      <c r="APS75" s="242"/>
      <c r="APT75" s="242"/>
      <c r="APU75" s="242"/>
      <c r="APV75" s="242"/>
      <c r="APW75" s="242"/>
      <c r="APX75" s="242"/>
      <c r="APY75" s="242"/>
      <c r="APZ75" s="242"/>
      <c r="AQA75" s="242"/>
      <c r="AQB75" s="242"/>
      <c r="AQC75" s="242"/>
      <c r="AQD75" s="242"/>
      <c r="AQE75" s="242"/>
      <c r="AQF75" s="242"/>
      <c r="AQG75" s="242"/>
      <c r="AQH75" s="242"/>
      <c r="AQI75" s="242"/>
      <c r="AQJ75" s="242"/>
      <c r="AQK75" s="242"/>
      <c r="AQL75" s="242"/>
      <c r="AQM75" s="242"/>
      <c r="AQN75" s="242"/>
      <c r="AQO75" s="242"/>
      <c r="AQP75" s="242"/>
      <c r="AQQ75" s="242"/>
      <c r="AQR75" s="242"/>
      <c r="AQS75" s="242"/>
      <c r="AQT75" s="242"/>
      <c r="AQU75" s="242"/>
      <c r="AQV75" s="242"/>
      <c r="AQW75" s="242"/>
      <c r="AQX75" s="242"/>
      <c r="AQY75" s="242"/>
      <c r="AQZ75" s="242"/>
      <c r="ARA75" s="242"/>
      <c r="ARB75" s="242"/>
      <c r="ARC75" s="242"/>
      <c r="ARD75" s="242"/>
      <c r="ARE75" s="242"/>
      <c r="ARF75" s="242"/>
      <c r="ARG75" s="242"/>
      <c r="ARH75" s="242"/>
      <c r="ARI75" s="242"/>
      <c r="ARJ75" s="242"/>
      <c r="ARK75" s="242"/>
      <c r="ARL75" s="242"/>
      <c r="ARM75" s="242"/>
      <c r="ARN75" s="242"/>
      <c r="ARO75" s="242"/>
      <c r="ARP75" s="242"/>
      <c r="ARQ75" s="242"/>
      <c r="ARR75" s="242"/>
      <c r="ARS75" s="242"/>
      <c r="ART75" s="242"/>
      <c r="ARU75" s="242"/>
      <c r="ARV75" s="242"/>
      <c r="ARW75" s="242"/>
      <c r="ARX75" s="242"/>
      <c r="ARY75" s="242"/>
      <c r="ARZ75" s="242"/>
      <c r="ASA75" s="242"/>
      <c r="ASB75" s="242"/>
      <c r="ASC75" s="242"/>
      <c r="ASD75" s="242"/>
      <c r="ASE75" s="242"/>
      <c r="ASF75" s="242"/>
      <c r="ASG75" s="242"/>
      <c r="ASH75" s="242"/>
      <c r="ASI75" s="242"/>
      <c r="ASJ75" s="242"/>
      <c r="ASK75" s="242"/>
      <c r="ASL75" s="242"/>
      <c r="ASM75" s="242"/>
      <c r="ASN75" s="242"/>
      <c r="ASO75" s="242"/>
      <c r="ASP75" s="242"/>
      <c r="ASQ75" s="242"/>
      <c r="ASR75" s="242"/>
      <c r="ASS75" s="242"/>
      <c r="AST75" s="242"/>
      <c r="ASU75" s="242"/>
      <c r="ASV75" s="242"/>
      <c r="ASW75" s="242"/>
      <c r="ASX75" s="242"/>
      <c r="ASY75" s="242"/>
      <c r="ASZ75" s="242"/>
      <c r="ATA75" s="242"/>
      <c r="ATB75" s="242"/>
      <c r="ATC75" s="242"/>
      <c r="ATD75" s="242"/>
      <c r="ATE75" s="242"/>
      <c r="ATF75" s="242"/>
      <c r="ATG75" s="242"/>
      <c r="ATH75" s="242"/>
      <c r="ATI75" s="242"/>
      <c r="ATJ75" s="242"/>
      <c r="ATK75" s="242"/>
      <c r="ATL75" s="242"/>
      <c r="ATM75" s="242"/>
      <c r="ATN75" s="242"/>
      <c r="ATO75" s="242"/>
      <c r="ATP75" s="242"/>
      <c r="ATQ75" s="242"/>
      <c r="ATR75" s="242"/>
      <c r="ATS75" s="242"/>
      <c r="ATT75" s="242"/>
      <c r="ATU75" s="242"/>
      <c r="ATV75" s="242"/>
      <c r="ATW75" s="242"/>
      <c r="ATX75" s="242"/>
      <c r="ATY75" s="242"/>
      <c r="ATZ75" s="242"/>
      <c r="AUA75" s="242"/>
      <c r="AUB75" s="242"/>
      <c r="AUC75" s="242"/>
      <c r="AUD75" s="242"/>
      <c r="AUE75" s="242"/>
      <c r="AUF75" s="242"/>
      <c r="AUG75" s="242"/>
      <c r="AUH75" s="242"/>
      <c r="AUI75" s="242"/>
      <c r="AUJ75" s="242"/>
      <c r="AUK75" s="242"/>
      <c r="AUL75" s="242"/>
      <c r="AUM75" s="242"/>
      <c r="AUN75" s="242"/>
      <c r="AUO75" s="242"/>
      <c r="AUP75" s="242"/>
      <c r="AUQ75" s="242"/>
      <c r="AUR75" s="242"/>
      <c r="AUS75" s="242"/>
      <c r="AUT75" s="242"/>
      <c r="AUU75" s="242"/>
      <c r="AUV75" s="242"/>
      <c r="AUW75" s="242"/>
      <c r="AUX75" s="242"/>
      <c r="AUY75" s="242"/>
      <c r="AUZ75" s="242"/>
      <c r="AVA75" s="242"/>
      <c r="AVB75" s="242"/>
      <c r="AVC75" s="242"/>
      <c r="AVD75" s="242"/>
      <c r="AVE75" s="242"/>
      <c r="AVF75" s="242"/>
      <c r="AVG75" s="242"/>
      <c r="AVH75" s="242"/>
      <c r="AVI75" s="242"/>
      <c r="AVJ75" s="242"/>
      <c r="AVK75" s="242"/>
      <c r="AVL75" s="242"/>
      <c r="AVM75" s="242"/>
      <c r="AVN75" s="242"/>
      <c r="AVO75" s="242"/>
      <c r="AVP75" s="242"/>
      <c r="AVQ75" s="242"/>
      <c r="AVR75" s="242"/>
      <c r="AVS75" s="242"/>
      <c r="AVT75" s="242"/>
      <c r="AVU75" s="242"/>
      <c r="AVV75" s="242"/>
      <c r="AVW75" s="242"/>
      <c r="AVX75" s="242"/>
      <c r="AVY75" s="242"/>
      <c r="AVZ75" s="242"/>
      <c r="AWA75" s="242"/>
      <c r="AWB75" s="242"/>
      <c r="AWC75" s="242"/>
      <c r="AWD75" s="242"/>
      <c r="AWE75" s="242"/>
      <c r="AWF75" s="242"/>
      <c r="AWG75" s="242"/>
      <c r="AWH75" s="242"/>
      <c r="AWI75" s="242"/>
      <c r="AWJ75" s="242"/>
      <c r="AWK75" s="242"/>
      <c r="AWL75" s="242"/>
      <c r="AWM75" s="242"/>
      <c r="AWN75" s="242"/>
      <c r="AWO75" s="242"/>
      <c r="AWP75" s="242"/>
      <c r="AWQ75" s="242"/>
      <c r="AWR75" s="242"/>
      <c r="AWS75" s="242"/>
      <c r="AWT75" s="242"/>
      <c r="AWU75" s="242"/>
      <c r="AWV75" s="242"/>
      <c r="AWW75" s="242"/>
      <c r="AWX75" s="242"/>
      <c r="AWY75" s="242"/>
      <c r="AWZ75" s="242"/>
      <c r="AXA75" s="242"/>
      <c r="AXB75" s="242"/>
      <c r="AXC75" s="242"/>
      <c r="AXD75" s="242"/>
      <c r="AXE75" s="242"/>
      <c r="AXF75" s="242"/>
      <c r="AXG75" s="242"/>
      <c r="AXH75" s="242"/>
      <c r="AXI75" s="242"/>
      <c r="AXJ75" s="242"/>
      <c r="AXK75" s="242"/>
      <c r="AXL75" s="242"/>
      <c r="AXM75" s="242"/>
      <c r="AXN75" s="242"/>
      <c r="AXO75" s="242"/>
      <c r="AXP75" s="242"/>
      <c r="AXQ75" s="242"/>
      <c r="AXR75" s="242"/>
      <c r="AXS75" s="242"/>
      <c r="AXT75" s="242"/>
      <c r="AXU75" s="242"/>
      <c r="AXV75" s="242"/>
      <c r="AXW75" s="242"/>
      <c r="AXX75" s="242"/>
      <c r="AXY75" s="242"/>
      <c r="AXZ75" s="242"/>
      <c r="AYA75" s="242"/>
      <c r="AYB75" s="242"/>
      <c r="AYC75" s="242"/>
      <c r="AYD75" s="242"/>
      <c r="AYE75" s="242"/>
      <c r="AYF75" s="242"/>
      <c r="AYG75" s="242"/>
      <c r="AYH75" s="242"/>
      <c r="AYI75" s="242"/>
      <c r="AYJ75" s="242"/>
      <c r="AYK75" s="242"/>
      <c r="AYL75" s="242"/>
      <c r="AYM75" s="242"/>
      <c r="AYN75" s="242"/>
      <c r="AYO75" s="242"/>
      <c r="AYP75" s="242"/>
      <c r="AYQ75" s="242"/>
      <c r="AYR75" s="242"/>
      <c r="AYS75" s="242"/>
      <c r="AYT75" s="242"/>
      <c r="AYU75" s="242"/>
      <c r="AYV75" s="242"/>
      <c r="AYW75" s="242"/>
      <c r="AYX75" s="242"/>
      <c r="AYY75" s="242"/>
      <c r="AYZ75" s="242"/>
      <c r="AZA75" s="242"/>
      <c r="AZB75" s="242"/>
      <c r="AZC75" s="242"/>
      <c r="AZD75" s="242"/>
      <c r="AZE75" s="242"/>
      <c r="AZF75" s="242"/>
      <c r="AZG75" s="242"/>
      <c r="AZH75" s="242"/>
      <c r="AZI75" s="242"/>
      <c r="AZJ75" s="242"/>
      <c r="AZK75" s="242"/>
      <c r="AZL75" s="242"/>
      <c r="AZM75" s="242"/>
      <c r="AZN75" s="242"/>
      <c r="AZO75" s="242"/>
      <c r="AZP75" s="242"/>
      <c r="AZQ75" s="242"/>
      <c r="AZR75" s="242"/>
      <c r="AZS75" s="242"/>
      <c r="AZT75" s="242"/>
      <c r="AZU75" s="242"/>
      <c r="AZV75" s="242"/>
      <c r="AZW75" s="242"/>
      <c r="AZX75" s="242"/>
      <c r="AZY75" s="242"/>
      <c r="AZZ75" s="242"/>
      <c r="BAA75" s="242"/>
      <c r="BAB75" s="242"/>
      <c r="BAC75" s="242"/>
      <c r="BAD75" s="242"/>
      <c r="BAE75" s="242"/>
      <c r="BAF75" s="242"/>
      <c r="BAG75" s="242"/>
      <c r="BAH75" s="242"/>
      <c r="BAI75" s="242"/>
      <c r="BAJ75" s="242"/>
      <c r="BAK75" s="242"/>
      <c r="BAL75" s="242"/>
      <c r="BAM75" s="242"/>
      <c r="BAN75" s="242"/>
      <c r="BAO75" s="242"/>
      <c r="BAP75" s="242"/>
      <c r="BAQ75" s="242"/>
      <c r="BAR75" s="242"/>
      <c r="BAS75" s="242"/>
      <c r="BAT75" s="242"/>
      <c r="BAU75" s="242"/>
      <c r="BAV75" s="242"/>
      <c r="BAW75" s="242"/>
      <c r="BAX75" s="242"/>
      <c r="BAY75" s="242"/>
      <c r="BAZ75" s="242"/>
      <c r="BBA75" s="242"/>
      <c r="BBB75" s="242"/>
      <c r="BBC75" s="242"/>
      <c r="BBD75" s="242"/>
      <c r="BBE75" s="242"/>
      <c r="BBF75" s="242"/>
      <c r="BBG75" s="242"/>
      <c r="BBH75" s="242"/>
      <c r="BBI75" s="242"/>
      <c r="BBJ75" s="242"/>
      <c r="BBK75" s="242"/>
      <c r="BBL75" s="242"/>
      <c r="BBM75" s="242"/>
      <c r="BBN75" s="242"/>
      <c r="BBO75" s="242"/>
      <c r="BBP75" s="242"/>
      <c r="BBQ75" s="242"/>
      <c r="BBR75" s="242"/>
      <c r="BBS75" s="242"/>
      <c r="BBT75" s="242"/>
      <c r="BBU75" s="242"/>
      <c r="BBV75" s="242"/>
      <c r="BBW75" s="242"/>
      <c r="BBX75" s="242"/>
      <c r="BBY75" s="242"/>
      <c r="BBZ75" s="242"/>
      <c r="BCA75" s="242"/>
      <c r="BCB75" s="242"/>
      <c r="BCC75" s="242"/>
      <c r="BCD75" s="242"/>
      <c r="BCE75" s="242"/>
      <c r="BCF75" s="242"/>
      <c r="BCG75" s="242"/>
      <c r="BCH75" s="242"/>
      <c r="BCI75" s="242"/>
      <c r="BCJ75" s="242"/>
      <c r="BCK75" s="242"/>
      <c r="BCL75" s="242"/>
      <c r="BCM75" s="242"/>
      <c r="BCN75" s="242"/>
      <c r="BCO75" s="242"/>
      <c r="BCP75" s="242"/>
      <c r="BCQ75" s="242"/>
      <c r="BCR75" s="242"/>
      <c r="BCS75" s="242"/>
      <c r="BCT75" s="242"/>
      <c r="BCU75" s="242"/>
      <c r="BCV75" s="242"/>
      <c r="BCW75" s="242"/>
      <c r="BCX75" s="242"/>
      <c r="BCY75" s="242"/>
      <c r="BCZ75" s="242"/>
      <c r="BDA75" s="242"/>
      <c r="BDB75" s="242"/>
      <c r="BDC75" s="242"/>
      <c r="BDD75" s="242"/>
      <c r="BDE75" s="242"/>
      <c r="BDF75" s="242"/>
      <c r="BDG75" s="242"/>
      <c r="BDH75" s="242"/>
      <c r="BDI75" s="242"/>
      <c r="BDJ75" s="242"/>
      <c r="BDK75" s="242"/>
      <c r="BDL75" s="242"/>
      <c r="BDM75" s="242"/>
      <c r="BDN75" s="242"/>
      <c r="BDO75" s="242"/>
      <c r="BDP75" s="242"/>
      <c r="BDQ75" s="242"/>
      <c r="BDR75" s="242"/>
      <c r="BDS75" s="242"/>
      <c r="BDT75" s="242"/>
      <c r="BDU75" s="242"/>
      <c r="BDV75" s="242"/>
      <c r="BDW75" s="242"/>
      <c r="BDX75" s="242"/>
      <c r="BDY75" s="242"/>
      <c r="BDZ75" s="242"/>
      <c r="BEA75" s="242"/>
      <c r="BEB75" s="242"/>
      <c r="BEC75" s="242"/>
      <c r="BED75" s="242"/>
      <c r="BEE75" s="242"/>
      <c r="BEF75" s="242"/>
      <c r="BEG75" s="242"/>
      <c r="BEH75" s="242"/>
      <c r="BEI75" s="242"/>
      <c r="BEJ75" s="242"/>
      <c r="BEK75" s="242"/>
      <c r="BEL75" s="242"/>
      <c r="BEM75" s="242"/>
      <c r="BEN75" s="242"/>
      <c r="BEO75" s="242"/>
      <c r="BEP75" s="242"/>
      <c r="BEQ75" s="242"/>
      <c r="BER75" s="242"/>
      <c r="BES75" s="242"/>
      <c r="BET75" s="242"/>
      <c r="BEU75" s="242"/>
      <c r="BEV75" s="242"/>
      <c r="BEW75" s="242"/>
      <c r="BEX75" s="242"/>
      <c r="BEY75" s="242"/>
      <c r="BEZ75" s="242"/>
      <c r="BFA75" s="242"/>
      <c r="BFB75" s="242"/>
      <c r="BFC75" s="242"/>
      <c r="BFD75" s="242"/>
      <c r="BFE75" s="242"/>
      <c r="BFF75" s="242"/>
      <c r="BFG75" s="242"/>
      <c r="BFH75" s="242"/>
      <c r="BFI75" s="242"/>
      <c r="BFJ75" s="242"/>
      <c r="BFK75" s="242"/>
      <c r="BFL75" s="242"/>
      <c r="BFM75" s="242"/>
      <c r="BFN75" s="242"/>
      <c r="BFO75" s="242"/>
      <c r="BFP75" s="242"/>
      <c r="BFQ75" s="242"/>
      <c r="BFR75" s="242"/>
      <c r="BFS75" s="242"/>
      <c r="BFT75" s="242"/>
      <c r="BFU75" s="242"/>
      <c r="BFV75" s="242"/>
      <c r="BFW75" s="242"/>
      <c r="BFX75" s="242"/>
      <c r="BFY75" s="242"/>
      <c r="BFZ75" s="242"/>
      <c r="BGA75" s="242"/>
      <c r="BGB75" s="242"/>
      <c r="BGC75" s="242"/>
      <c r="BGD75" s="242"/>
      <c r="BGE75" s="242"/>
      <c r="BGF75" s="242"/>
      <c r="BGG75" s="242"/>
      <c r="BGH75" s="242"/>
      <c r="BGI75" s="242"/>
      <c r="BGJ75" s="242"/>
      <c r="BGK75" s="242"/>
      <c r="BGL75" s="242"/>
      <c r="BGM75" s="242"/>
      <c r="BGN75" s="242"/>
      <c r="BGO75" s="242"/>
      <c r="BGP75" s="242"/>
      <c r="BGQ75" s="242"/>
      <c r="BGR75" s="242"/>
      <c r="BGS75" s="242"/>
      <c r="BGT75" s="242"/>
      <c r="BGU75" s="242"/>
      <c r="BGV75" s="242"/>
      <c r="BGW75" s="242"/>
      <c r="BGX75" s="242"/>
      <c r="BGY75" s="242"/>
      <c r="BGZ75" s="242"/>
      <c r="BHA75" s="242"/>
      <c r="BHB75" s="242"/>
      <c r="BHC75" s="242"/>
      <c r="BHD75" s="242"/>
      <c r="BHE75" s="242"/>
      <c r="BHF75" s="242"/>
      <c r="BHG75" s="242"/>
      <c r="BHH75" s="242"/>
      <c r="BHI75" s="242"/>
      <c r="BHJ75" s="242"/>
      <c r="BHK75" s="242"/>
      <c r="BHL75" s="242"/>
      <c r="BHM75" s="242"/>
      <c r="BHN75" s="242"/>
      <c r="BHO75" s="242"/>
      <c r="BHP75" s="242"/>
      <c r="BHQ75" s="242"/>
      <c r="BHR75" s="242"/>
      <c r="BHS75" s="242"/>
      <c r="BHT75" s="242"/>
      <c r="BHU75" s="242"/>
      <c r="BHV75" s="242"/>
      <c r="BHW75" s="242"/>
      <c r="BHX75" s="242"/>
      <c r="BHY75" s="242"/>
      <c r="BHZ75" s="242"/>
      <c r="BIA75" s="242"/>
      <c r="BIB75" s="242"/>
      <c r="BIC75" s="242"/>
      <c r="BID75" s="242"/>
      <c r="BIE75" s="242"/>
      <c r="BIF75" s="242"/>
      <c r="BIG75" s="242"/>
      <c r="BIH75" s="242"/>
      <c r="BII75" s="242"/>
      <c r="BIJ75" s="242"/>
      <c r="BIK75" s="242"/>
      <c r="BIL75" s="242"/>
      <c r="BIM75" s="242"/>
      <c r="BIN75" s="242"/>
      <c r="BIO75" s="242"/>
      <c r="BIP75" s="242"/>
      <c r="BIQ75" s="242"/>
      <c r="BIR75" s="242"/>
      <c r="BIS75" s="242"/>
      <c r="BIT75" s="242"/>
      <c r="BIU75" s="242"/>
      <c r="BIV75" s="242"/>
      <c r="BIW75" s="242"/>
      <c r="BIX75" s="242"/>
      <c r="BIY75" s="242"/>
      <c r="BIZ75" s="242"/>
      <c r="BJA75" s="242"/>
      <c r="BJB75" s="242"/>
      <c r="BJC75" s="242"/>
      <c r="BJD75" s="242"/>
      <c r="BJE75" s="242"/>
      <c r="BJF75" s="242"/>
      <c r="BJG75" s="242"/>
      <c r="BJH75" s="242"/>
      <c r="BJI75" s="242"/>
      <c r="BJJ75" s="242"/>
      <c r="BJK75" s="242"/>
      <c r="BJL75" s="242"/>
      <c r="BJM75" s="242"/>
      <c r="BJN75" s="242"/>
      <c r="BJO75" s="242"/>
      <c r="BJP75" s="242"/>
      <c r="BJQ75" s="242"/>
      <c r="BJR75" s="242"/>
      <c r="BJS75" s="242"/>
      <c r="BJT75" s="242"/>
      <c r="BJU75" s="242"/>
      <c r="BJV75" s="242"/>
      <c r="BJW75" s="242"/>
      <c r="BJX75" s="242"/>
      <c r="BJY75" s="242"/>
      <c r="BJZ75" s="242"/>
      <c r="BKA75" s="242"/>
      <c r="BKB75" s="242"/>
      <c r="BKC75" s="242"/>
      <c r="BKD75" s="242"/>
      <c r="BKE75" s="242"/>
      <c r="BKF75" s="242"/>
      <c r="BKG75" s="242"/>
      <c r="BKH75" s="242"/>
      <c r="BKI75" s="242"/>
      <c r="BKJ75" s="242"/>
      <c r="BKK75" s="242"/>
      <c r="BKL75" s="242"/>
      <c r="BKM75" s="242"/>
      <c r="BKN75" s="242"/>
      <c r="BKO75" s="242"/>
      <c r="BKP75" s="242"/>
      <c r="BKQ75" s="242"/>
      <c r="BKR75" s="242"/>
      <c r="BKS75" s="242"/>
      <c r="BKT75" s="242"/>
      <c r="BKU75" s="242"/>
      <c r="BKV75" s="242"/>
      <c r="BKW75" s="242"/>
      <c r="BKX75" s="242"/>
      <c r="BKY75" s="242"/>
      <c r="BKZ75" s="242"/>
      <c r="BLA75" s="242"/>
      <c r="BLB75" s="242"/>
      <c r="BLC75" s="242"/>
      <c r="BLD75" s="242"/>
      <c r="BLE75" s="242"/>
      <c r="BLF75" s="242"/>
      <c r="BLG75" s="242"/>
      <c r="BLH75" s="242"/>
      <c r="BLI75" s="242"/>
      <c r="BLJ75" s="242"/>
      <c r="BLK75" s="242"/>
      <c r="BLL75" s="242"/>
      <c r="BLM75" s="242"/>
      <c r="BLN75" s="242"/>
      <c r="BLO75" s="242"/>
      <c r="BLP75" s="242"/>
      <c r="BLQ75" s="242"/>
      <c r="BLR75" s="242"/>
      <c r="BLS75" s="242"/>
      <c r="BLT75" s="242"/>
      <c r="BLU75" s="242"/>
      <c r="BLV75" s="242"/>
      <c r="BLW75" s="242"/>
      <c r="BLX75" s="242"/>
      <c r="BLY75" s="242"/>
      <c r="BLZ75" s="242"/>
      <c r="BMA75" s="242"/>
      <c r="BMB75" s="242"/>
      <c r="BMC75" s="242"/>
      <c r="BMD75" s="242"/>
      <c r="BME75" s="242"/>
      <c r="BMF75" s="242"/>
      <c r="BMG75" s="242"/>
      <c r="BMH75" s="242"/>
      <c r="BMI75" s="242"/>
      <c r="BMJ75" s="242"/>
      <c r="BMK75" s="242"/>
      <c r="BML75" s="242"/>
      <c r="BMM75" s="242"/>
      <c r="BMN75" s="242"/>
      <c r="BMO75" s="242"/>
      <c r="BMP75" s="242"/>
      <c r="BMQ75" s="242"/>
      <c r="BMR75" s="242"/>
      <c r="BMS75" s="242"/>
      <c r="BMT75" s="242"/>
      <c r="BMU75" s="242"/>
      <c r="BMV75" s="242"/>
      <c r="BMW75" s="242"/>
      <c r="BMX75" s="242"/>
      <c r="BMY75" s="242"/>
      <c r="BMZ75" s="242"/>
      <c r="BNA75" s="242"/>
      <c r="BNB75" s="242"/>
      <c r="BNC75" s="242"/>
      <c r="BND75" s="242"/>
      <c r="BNE75" s="242"/>
      <c r="BNF75" s="242"/>
      <c r="BNG75" s="242"/>
      <c r="BNH75" s="242"/>
      <c r="BNI75" s="242"/>
      <c r="BNJ75" s="242"/>
      <c r="BNK75" s="242"/>
      <c r="BNL75" s="242"/>
      <c r="BNM75" s="242"/>
      <c r="BNN75" s="242"/>
      <c r="BNO75" s="242"/>
      <c r="BNP75" s="242"/>
      <c r="BNQ75" s="242"/>
      <c r="BNR75" s="242"/>
      <c r="BNS75" s="242"/>
      <c r="BNT75" s="242"/>
      <c r="BNU75" s="242"/>
      <c r="BNV75" s="242"/>
      <c r="BNW75" s="242"/>
      <c r="BNX75" s="242"/>
      <c r="BNY75" s="242"/>
      <c r="BNZ75" s="242"/>
      <c r="BOA75" s="242"/>
      <c r="BOB75" s="242"/>
      <c r="BOC75" s="242"/>
      <c r="BOD75" s="242"/>
      <c r="BOE75" s="242"/>
      <c r="BOF75" s="242"/>
      <c r="BOG75" s="242"/>
      <c r="BOH75" s="242"/>
      <c r="BOI75" s="242"/>
      <c r="BOJ75" s="242"/>
      <c r="BOK75" s="242"/>
      <c r="BOL75" s="242"/>
      <c r="BOM75" s="242"/>
      <c r="BON75" s="242"/>
      <c r="BOO75" s="242"/>
      <c r="BOP75" s="242"/>
      <c r="BOQ75" s="242"/>
      <c r="BOR75" s="242"/>
      <c r="BOS75" s="242"/>
      <c r="BOT75" s="242"/>
      <c r="BOU75" s="242"/>
      <c r="BOV75" s="242"/>
      <c r="BOW75" s="242"/>
      <c r="BOX75" s="242"/>
      <c r="BOY75" s="242"/>
      <c r="BOZ75" s="242"/>
      <c r="BPA75" s="242"/>
      <c r="BPB75" s="242"/>
      <c r="BPC75" s="242"/>
      <c r="BPD75" s="242"/>
      <c r="BPE75" s="242"/>
      <c r="BPF75" s="242"/>
      <c r="BPG75" s="242"/>
      <c r="BPH75" s="242"/>
      <c r="BPI75" s="242"/>
      <c r="BPJ75" s="242"/>
      <c r="BPK75" s="242"/>
      <c r="BPL75" s="242"/>
      <c r="BPM75" s="242"/>
      <c r="BPN75" s="242"/>
      <c r="BPO75" s="242"/>
      <c r="BPP75" s="242"/>
      <c r="BPQ75" s="242"/>
      <c r="BPR75" s="242"/>
      <c r="BPS75" s="242"/>
      <c r="BPT75" s="242"/>
      <c r="BPU75" s="242"/>
      <c r="BPV75" s="242"/>
      <c r="BPW75" s="242"/>
      <c r="BPX75" s="242"/>
      <c r="BPY75" s="242"/>
      <c r="BPZ75" s="242"/>
      <c r="BQA75" s="242"/>
      <c r="BQB75" s="242"/>
      <c r="BQC75" s="242"/>
      <c r="BQD75" s="242"/>
      <c r="BQE75" s="242"/>
      <c r="BQF75" s="242"/>
      <c r="BQG75" s="242"/>
      <c r="BQH75" s="242"/>
      <c r="BQI75" s="242"/>
      <c r="BQJ75" s="242"/>
      <c r="BQK75" s="242"/>
      <c r="BQL75" s="242"/>
      <c r="BQM75" s="242"/>
      <c r="BQN75" s="242"/>
      <c r="BQO75" s="242"/>
      <c r="BQP75" s="242"/>
      <c r="BQQ75" s="242"/>
      <c r="BQR75" s="242"/>
      <c r="BQS75" s="242"/>
      <c r="BQT75" s="242"/>
      <c r="BQU75" s="242"/>
      <c r="BQV75" s="242"/>
      <c r="BQW75" s="242"/>
      <c r="BQX75" s="242"/>
      <c r="BQY75" s="242"/>
      <c r="BQZ75" s="242"/>
      <c r="BRA75" s="242"/>
      <c r="BRB75" s="242"/>
      <c r="BRC75" s="242"/>
      <c r="BRD75" s="242"/>
      <c r="BRE75" s="242"/>
      <c r="BRF75" s="242"/>
      <c r="BRG75" s="242"/>
      <c r="BRH75" s="242"/>
      <c r="BRI75" s="242"/>
      <c r="BRJ75" s="242"/>
      <c r="BRK75" s="242"/>
      <c r="BRL75" s="242"/>
      <c r="BRM75" s="242"/>
      <c r="BRN75" s="242"/>
      <c r="BRO75" s="242"/>
      <c r="BRP75" s="242"/>
      <c r="BRQ75" s="242"/>
      <c r="BRR75" s="242"/>
      <c r="BRS75" s="242"/>
      <c r="BRT75" s="242"/>
      <c r="BRU75" s="242"/>
      <c r="BRV75" s="242"/>
      <c r="BRW75" s="242"/>
      <c r="BRX75" s="242"/>
      <c r="BRY75" s="242"/>
      <c r="BRZ75" s="242"/>
      <c r="BSA75" s="242"/>
      <c r="BSB75" s="242"/>
      <c r="BSC75" s="242"/>
      <c r="BSD75" s="242"/>
      <c r="BSE75" s="242"/>
      <c r="BSF75" s="242"/>
      <c r="BSG75" s="242"/>
      <c r="BSH75" s="242"/>
      <c r="BSI75" s="242"/>
      <c r="BSJ75" s="242"/>
      <c r="BSK75" s="242"/>
      <c r="BSL75" s="242"/>
      <c r="BSM75" s="242"/>
      <c r="BSN75" s="242"/>
      <c r="BSO75" s="242"/>
      <c r="BSP75" s="242"/>
      <c r="BSQ75" s="242"/>
      <c r="BSR75" s="242"/>
      <c r="BSS75" s="242"/>
      <c r="BST75" s="242"/>
      <c r="BSU75" s="242"/>
      <c r="BSV75" s="242"/>
      <c r="BSW75" s="242"/>
      <c r="BSX75" s="242"/>
      <c r="BSY75" s="242"/>
      <c r="BSZ75" s="242"/>
      <c r="BTA75" s="242"/>
      <c r="BTB75" s="242"/>
      <c r="BTC75" s="242"/>
      <c r="BTD75" s="242"/>
      <c r="BTE75" s="242"/>
      <c r="BTF75" s="242"/>
      <c r="BTG75" s="242"/>
      <c r="BTH75" s="242"/>
      <c r="BTI75" s="242"/>
      <c r="BTJ75" s="242"/>
      <c r="BTK75" s="242"/>
      <c r="BTL75" s="242"/>
      <c r="BTM75" s="242"/>
      <c r="BTN75" s="242"/>
      <c r="BTO75" s="242"/>
      <c r="BTP75" s="242"/>
      <c r="BTQ75" s="242"/>
      <c r="BTR75" s="242"/>
      <c r="BTS75" s="242"/>
      <c r="BTT75" s="242"/>
      <c r="BTU75" s="242"/>
      <c r="BTV75" s="242"/>
      <c r="BTW75" s="242"/>
      <c r="BTX75" s="242"/>
      <c r="BTY75" s="242"/>
      <c r="BTZ75" s="242"/>
      <c r="BUA75" s="242"/>
      <c r="BUB75" s="242"/>
      <c r="BUC75" s="242"/>
      <c r="BUD75" s="242"/>
      <c r="BUE75" s="242"/>
      <c r="BUF75" s="242"/>
      <c r="BUG75" s="242"/>
      <c r="BUH75" s="242"/>
      <c r="BUI75" s="242"/>
      <c r="BUJ75" s="242"/>
      <c r="BUK75" s="242"/>
      <c r="BUL75" s="242"/>
      <c r="BUM75" s="242"/>
      <c r="BUN75" s="242"/>
      <c r="BUO75" s="242"/>
      <c r="BUP75" s="242"/>
      <c r="BUQ75" s="242"/>
      <c r="BUR75" s="242"/>
      <c r="BUS75" s="242"/>
      <c r="BUT75" s="242"/>
      <c r="BUU75" s="242"/>
      <c r="BUV75" s="242"/>
      <c r="BUW75" s="242"/>
      <c r="BUX75" s="242"/>
      <c r="BUY75" s="242"/>
      <c r="BUZ75" s="242"/>
      <c r="BVA75" s="242"/>
      <c r="BVB75" s="242"/>
      <c r="BVC75" s="242"/>
      <c r="BVD75" s="242"/>
      <c r="BVE75" s="242"/>
      <c r="BVF75" s="242"/>
      <c r="BVG75" s="242"/>
      <c r="BVH75" s="242"/>
      <c r="BVI75" s="242"/>
      <c r="BVJ75" s="242"/>
      <c r="BVK75" s="242"/>
      <c r="BVL75" s="242"/>
      <c r="BVM75" s="242"/>
      <c r="BVN75" s="242"/>
      <c r="BVO75" s="242"/>
      <c r="BVP75" s="242"/>
      <c r="BVQ75" s="242"/>
      <c r="BVR75" s="242"/>
      <c r="BVS75" s="242"/>
      <c r="BVT75" s="242"/>
      <c r="BVU75" s="242"/>
      <c r="BVV75" s="242"/>
      <c r="BVW75" s="242"/>
      <c r="BVX75" s="242"/>
      <c r="BVY75" s="242"/>
      <c r="BVZ75" s="242"/>
      <c r="BWA75" s="242"/>
      <c r="BWB75" s="242"/>
      <c r="BWC75" s="242"/>
      <c r="BWD75" s="242"/>
      <c r="BWE75" s="242"/>
      <c r="BWF75" s="242"/>
      <c r="BWG75" s="242"/>
      <c r="BWH75" s="242"/>
      <c r="BWI75" s="242"/>
      <c r="BWJ75" s="242"/>
      <c r="BWK75" s="242"/>
      <c r="BWL75" s="242"/>
      <c r="BWM75" s="242"/>
      <c r="BWN75" s="242"/>
      <c r="BWO75" s="242"/>
      <c r="BWP75" s="242"/>
      <c r="BWQ75" s="242"/>
      <c r="BWR75" s="242"/>
      <c r="BWS75" s="242"/>
      <c r="BWT75" s="242"/>
      <c r="BWU75" s="242"/>
      <c r="BWV75" s="242"/>
      <c r="BWW75" s="242"/>
      <c r="BWX75" s="242"/>
      <c r="BWY75" s="242"/>
      <c r="BWZ75" s="242"/>
      <c r="BXA75" s="242"/>
      <c r="BXB75" s="242"/>
      <c r="BXC75" s="242"/>
      <c r="BXD75" s="242"/>
      <c r="BXE75" s="242"/>
      <c r="BXF75" s="242"/>
      <c r="BXG75" s="242"/>
      <c r="BXH75" s="242"/>
      <c r="BXI75" s="242"/>
      <c r="BXJ75" s="242"/>
      <c r="BXK75" s="242"/>
      <c r="BXL75" s="242"/>
      <c r="BXM75" s="242"/>
      <c r="BXN75" s="242"/>
      <c r="BXO75" s="242"/>
      <c r="BXP75" s="242"/>
      <c r="BXQ75" s="242"/>
      <c r="BXR75" s="242"/>
      <c r="BXS75" s="242"/>
      <c r="BXT75" s="242"/>
      <c r="BXU75" s="242"/>
      <c r="BXV75" s="242"/>
      <c r="BXW75" s="242"/>
      <c r="BXX75" s="242"/>
      <c r="BXY75" s="242"/>
      <c r="BXZ75" s="242"/>
      <c r="BYA75" s="242"/>
      <c r="BYB75" s="242"/>
      <c r="BYC75" s="242"/>
      <c r="BYD75" s="242"/>
      <c r="BYE75" s="242"/>
      <c r="BYF75" s="242"/>
      <c r="BYG75" s="242"/>
      <c r="BYH75" s="242"/>
      <c r="BYI75" s="242"/>
      <c r="BYJ75" s="242"/>
      <c r="BYK75" s="242"/>
      <c r="BYL75" s="242"/>
      <c r="BYM75" s="242"/>
      <c r="BYN75" s="242"/>
      <c r="BYO75" s="242"/>
      <c r="BYP75" s="242"/>
      <c r="BYQ75" s="242"/>
      <c r="BYR75" s="242"/>
      <c r="BYS75" s="242"/>
      <c r="BYT75" s="242"/>
      <c r="BYU75" s="242"/>
      <c r="BYV75" s="242"/>
      <c r="BYW75" s="242"/>
      <c r="BYX75" s="242"/>
      <c r="BYY75" s="242"/>
      <c r="BYZ75" s="242"/>
      <c r="BZA75" s="242"/>
      <c r="BZB75" s="242"/>
      <c r="BZC75" s="242"/>
      <c r="BZD75" s="242"/>
      <c r="BZE75" s="242"/>
      <c r="BZF75" s="242"/>
      <c r="BZG75" s="242"/>
      <c r="BZH75" s="242"/>
      <c r="BZI75" s="242"/>
      <c r="BZJ75" s="242"/>
      <c r="BZK75" s="242"/>
      <c r="BZL75" s="242"/>
      <c r="BZM75" s="242"/>
      <c r="BZN75" s="242"/>
      <c r="BZO75" s="242"/>
      <c r="BZP75" s="242"/>
      <c r="BZQ75" s="242"/>
      <c r="BZR75" s="242"/>
      <c r="BZS75" s="242"/>
      <c r="BZT75" s="242"/>
      <c r="BZU75" s="242"/>
      <c r="BZV75" s="242"/>
      <c r="BZW75" s="242"/>
      <c r="BZX75" s="242"/>
      <c r="BZY75" s="242"/>
      <c r="BZZ75" s="242"/>
      <c r="CAA75" s="242"/>
      <c r="CAB75" s="242"/>
      <c r="CAC75" s="242"/>
      <c r="CAD75" s="242"/>
      <c r="CAE75" s="242"/>
      <c r="CAF75" s="242"/>
      <c r="CAG75" s="242"/>
      <c r="CAH75" s="242"/>
      <c r="CAI75" s="242"/>
      <c r="CAJ75" s="242"/>
      <c r="CAK75" s="242"/>
      <c r="CAL75" s="242"/>
      <c r="CAM75" s="242"/>
      <c r="CAN75" s="242"/>
      <c r="CAO75" s="242"/>
      <c r="CAP75" s="242"/>
      <c r="CAQ75" s="242"/>
      <c r="CAR75" s="242"/>
      <c r="CAS75" s="242"/>
      <c r="CAT75" s="242"/>
      <c r="CAU75" s="242"/>
      <c r="CAV75" s="242"/>
      <c r="CAW75" s="242"/>
      <c r="CAX75" s="242"/>
      <c r="CAY75" s="242"/>
      <c r="CAZ75" s="242"/>
      <c r="CBA75" s="242"/>
      <c r="CBB75" s="242"/>
      <c r="CBC75" s="242"/>
      <c r="CBD75" s="242"/>
      <c r="CBE75" s="242"/>
      <c r="CBF75" s="242"/>
      <c r="CBG75" s="242"/>
      <c r="CBH75" s="242"/>
      <c r="CBI75" s="242"/>
      <c r="CBJ75" s="242"/>
      <c r="CBK75" s="242"/>
      <c r="CBL75" s="242"/>
      <c r="CBM75" s="242"/>
      <c r="CBN75" s="242"/>
      <c r="CBO75" s="242"/>
      <c r="CBP75" s="242"/>
      <c r="CBQ75" s="242"/>
      <c r="CBR75" s="242"/>
      <c r="CBS75" s="242"/>
      <c r="CBT75" s="242"/>
      <c r="CBU75" s="242"/>
      <c r="CBV75" s="242"/>
      <c r="CBW75" s="242"/>
      <c r="CBX75" s="242"/>
      <c r="CBY75" s="242"/>
      <c r="CBZ75" s="242"/>
      <c r="CCA75" s="242"/>
      <c r="CCB75" s="242"/>
      <c r="CCC75" s="242"/>
      <c r="CCD75" s="242"/>
      <c r="CCE75" s="242"/>
      <c r="CCF75" s="242"/>
      <c r="CCG75" s="242"/>
      <c r="CCH75" s="242"/>
      <c r="CCI75" s="242"/>
      <c r="CCJ75" s="242"/>
      <c r="CCK75" s="242"/>
      <c r="CCL75" s="242"/>
      <c r="CCM75" s="242"/>
      <c r="CCN75" s="242"/>
      <c r="CCO75" s="242"/>
      <c r="CCP75" s="242"/>
      <c r="CCQ75" s="242"/>
      <c r="CCR75" s="242"/>
      <c r="CCS75" s="242"/>
      <c r="CCT75" s="242"/>
      <c r="CCU75" s="242"/>
      <c r="CCV75" s="242"/>
      <c r="CCW75" s="242"/>
      <c r="CCX75" s="242"/>
      <c r="CCY75" s="242"/>
      <c r="CCZ75" s="242"/>
      <c r="CDA75" s="242"/>
      <c r="CDB75" s="242"/>
      <c r="CDC75" s="242"/>
      <c r="CDD75" s="242"/>
      <c r="CDE75" s="242"/>
      <c r="CDF75" s="242"/>
      <c r="CDG75" s="242"/>
      <c r="CDH75" s="242"/>
      <c r="CDI75" s="242"/>
      <c r="CDJ75" s="242"/>
      <c r="CDK75" s="242"/>
      <c r="CDL75" s="242"/>
      <c r="CDM75" s="242"/>
      <c r="CDN75" s="242"/>
      <c r="CDO75" s="242"/>
      <c r="CDP75" s="242"/>
      <c r="CDQ75" s="242"/>
      <c r="CDR75" s="242"/>
      <c r="CDS75" s="242"/>
      <c r="CDT75" s="242"/>
      <c r="CDU75" s="242"/>
      <c r="CDV75" s="242"/>
      <c r="CDW75" s="242"/>
      <c r="CDX75" s="242"/>
      <c r="CDY75" s="242"/>
      <c r="CDZ75" s="242"/>
      <c r="CEA75" s="242"/>
      <c r="CEB75" s="242"/>
      <c r="CEC75" s="242"/>
      <c r="CED75" s="242"/>
      <c r="CEE75" s="242"/>
      <c r="CEF75" s="242"/>
      <c r="CEG75" s="242"/>
      <c r="CEH75" s="242"/>
      <c r="CEI75" s="242"/>
      <c r="CEJ75" s="242"/>
      <c r="CEK75" s="242"/>
      <c r="CEL75" s="242"/>
      <c r="CEM75" s="242"/>
      <c r="CEN75" s="242"/>
      <c r="CEO75" s="242"/>
      <c r="CEP75" s="242"/>
      <c r="CEQ75" s="242"/>
      <c r="CER75" s="242"/>
      <c r="CES75" s="242"/>
      <c r="CET75" s="242"/>
      <c r="CEU75" s="242"/>
      <c r="CEV75" s="242"/>
      <c r="CEW75" s="242"/>
      <c r="CEX75" s="242"/>
      <c r="CEY75" s="242"/>
      <c r="CEZ75" s="242"/>
      <c r="CFA75" s="242"/>
      <c r="CFB75" s="242"/>
      <c r="CFC75" s="242"/>
      <c r="CFD75" s="242"/>
      <c r="CFE75" s="242"/>
      <c r="CFF75" s="242"/>
      <c r="CFG75" s="242"/>
      <c r="CFH75" s="242"/>
      <c r="CFI75" s="242"/>
      <c r="CFJ75" s="242"/>
      <c r="CFK75" s="242"/>
      <c r="CFL75" s="242"/>
      <c r="CFM75" s="242"/>
      <c r="CFN75" s="242"/>
      <c r="CFO75" s="242"/>
      <c r="CFP75" s="242"/>
      <c r="CFQ75" s="242"/>
      <c r="CFR75" s="242"/>
      <c r="CFS75" s="242"/>
      <c r="CFT75" s="242"/>
      <c r="CFU75" s="242"/>
      <c r="CFV75" s="242"/>
      <c r="CFW75" s="242"/>
      <c r="CFX75" s="242"/>
      <c r="CFY75" s="242"/>
      <c r="CFZ75" s="242"/>
      <c r="CGA75" s="242"/>
      <c r="CGB75" s="242"/>
      <c r="CGC75" s="242"/>
      <c r="CGD75" s="242"/>
      <c r="CGE75" s="242"/>
      <c r="CGF75" s="242"/>
      <c r="CGG75" s="242"/>
      <c r="CGH75" s="242"/>
      <c r="CGI75" s="242"/>
      <c r="CGJ75" s="242"/>
      <c r="CGK75" s="242"/>
      <c r="CGL75" s="242"/>
      <c r="CGM75" s="242"/>
      <c r="CGN75" s="242"/>
      <c r="CGO75" s="242"/>
      <c r="CGP75" s="242"/>
      <c r="CGQ75" s="242"/>
      <c r="CGR75" s="242"/>
      <c r="CGS75" s="242"/>
      <c r="CGT75" s="242"/>
      <c r="CGU75" s="242"/>
      <c r="CGV75" s="242"/>
      <c r="CGW75" s="242"/>
      <c r="CGX75" s="242"/>
      <c r="CGY75" s="242"/>
      <c r="CGZ75" s="242"/>
      <c r="CHA75" s="242"/>
      <c r="CHB75" s="242"/>
      <c r="CHC75" s="242"/>
      <c r="CHD75" s="242"/>
      <c r="CHE75" s="242"/>
      <c r="CHF75" s="242"/>
      <c r="CHG75" s="242"/>
      <c r="CHH75" s="242"/>
      <c r="CHI75" s="242"/>
      <c r="CHJ75" s="242"/>
      <c r="CHK75" s="242"/>
      <c r="CHL75" s="242"/>
      <c r="CHM75" s="242"/>
      <c r="CHN75" s="242"/>
      <c r="CHO75" s="242"/>
      <c r="CHP75" s="242"/>
      <c r="CHQ75" s="242"/>
      <c r="CHR75" s="242"/>
      <c r="CHS75" s="242"/>
      <c r="CHT75" s="242"/>
      <c r="CHU75" s="242"/>
      <c r="CHV75" s="242"/>
      <c r="CHW75" s="242"/>
      <c r="CHX75" s="242"/>
      <c r="CHY75" s="242"/>
      <c r="CHZ75" s="242"/>
      <c r="CIA75" s="242"/>
      <c r="CIB75" s="242"/>
      <c r="CIC75" s="242"/>
      <c r="CID75" s="242"/>
      <c r="CIE75" s="242"/>
      <c r="CIF75" s="242"/>
      <c r="CIG75" s="242"/>
      <c r="CIH75" s="242"/>
      <c r="CII75" s="242"/>
      <c r="CIJ75" s="242"/>
      <c r="CIK75" s="242"/>
      <c r="CIL75" s="242"/>
      <c r="CIM75" s="242"/>
      <c r="CIN75" s="242"/>
      <c r="CIO75" s="242"/>
      <c r="CIP75" s="242"/>
      <c r="CIQ75" s="242"/>
      <c r="CIR75" s="242"/>
      <c r="CIS75" s="242"/>
      <c r="CIT75" s="242"/>
      <c r="CIU75" s="242"/>
      <c r="CIV75" s="242"/>
      <c r="CIW75" s="242"/>
      <c r="CIX75" s="242"/>
      <c r="CIY75" s="242"/>
      <c r="CIZ75" s="242"/>
      <c r="CJA75" s="242"/>
      <c r="CJB75" s="242"/>
      <c r="CJC75" s="242"/>
      <c r="CJD75" s="242"/>
      <c r="CJE75" s="242"/>
      <c r="CJF75" s="242"/>
      <c r="CJG75" s="242"/>
      <c r="CJH75" s="242"/>
      <c r="CJI75" s="242"/>
      <c r="CJJ75" s="242"/>
      <c r="CJK75" s="242"/>
      <c r="CJL75" s="242"/>
      <c r="CJM75" s="242"/>
      <c r="CJN75" s="242"/>
      <c r="CJO75" s="242"/>
      <c r="CJP75" s="242"/>
      <c r="CJQ75" s="242"/>
      <c r="CJR75" s="242"/>
      <c r="CJS75" s="242"/>
      <c r="CJT75" s="242"/>
      <c r="CJU75" s="242"/>
      <c r="CJV75" s="242"/>
      <c r="CJW75" s="242"/>
      <c r="CJX75" s="242"/>
      <c r="CJY75" s="242"/>
      <c r="CJZ75" s="242"/>
      <c r="CKA75" s="242"/>
      <c r="CKB75" s="242"/>
      <c r="CKC75" s="242"/>
      <c r="CKD75" s="242"/>
      <c r="CKE75" s="242"/>
      <c r="CKF75" s="242"/>
      <c r="CKG75" s="242"/>
      <c r="CKH75" s="242"/>
      <c r="CKI75" s="242"/>
      <c r="CKJ75" s="242"/>
      <c r="CKK75" s="242"/>
      <c r="CKL75" s="242"/>
      <c r="CKM75" s="242"/>
      <c r="CKN75" s="242"/>
      <c r="CKO75" s="242"/>
      <c r="CKP75" s="242"/>
      <c r="CKQ75" s="242"/>
      <c r="CKR75" s="242"/>
      <c r="CKS75" s="242"/>
      <c r="CKT75" s="242"/>
      <c r="CKU75" s="242"/>
      <c r="CKV75" s="242"/>
      <c r="CKW75" s="242"/>
      <c r="CKX75" s="242"/>
      <c r="CKY75" s="242"/>
      <c r="CKZ75" s="242"/>
      <c r="CLA75" s="242"/>
      <c r="CLB75" s="242"/>
      <c r="CLC75" s="242"/>
      <c r="CLD75" s="242"/>
      <c r="CLE75" s="242"/>
      <c r="CLF75" s="242"/>
      <c r="CLG75" s="242"/>
      <c r="CLH75" s="242"/>
      <c r="CLI75" s="242"/>
      <c r="CLJ75" s="242"/>
      <c r="CLK75" s="242"/>
      <c r="CLL75" s="242"/>
      <c r="CLM75" s="242"/>
      <c r="CLN75" s="242"/>
      <c r="CLO75" s="242"/>
      <c r="CLP75" s="242"/>
      <c r="CLQ75" s="242"/>
      <c r="CLR75" s="242"/>
      <c r="CLS75" s="242"/>
      <c r="CLT75" s="242"/>
      <c r="CLU75" s="242"/>
      <c r="CLV75" s="242"/>
      <c r="CLW75" s="242"/>
      <c r="CLX75" s="242"/>
      <c r="CLY75" s="242"/>
      <c r="CLZ75" s="242"/>
      <c r="CMA75" s="242"/>
      <c r="CMB75" s="242"/>
      <c r="CMC75" s="242"/>
      <c r="CMD75" s="242"/>
      <c r="CME75" s="242"/>
      <c r="CMF75" s="242"/>
      <c r="CMG75" s="242"/>
      <c r="CMH75" s="242"/>
      <c r="CMI75" s="242"/>
      <c r="CMJ75" s="242"/>
      <c r="CMK75" s="242"/>
      <c r="CML75" s="242"/>
      <c r="CMM75" s="242"/>
      <c r="CMN75" s="242"/>
      <c r="CMO75" s="242"/>
      <c r="CMP75" s="242"/>
      <c r="CMQ75" s="242"/>
      <c r="CMR75" s="242"/>
      <c r="CMS75" s="242"/>
      <c r="CMT75" s="242"/>
      <c r="CMU75" s="242"/>
      <c r="CMV75" s="242"/>
      <c r="CMW75" s="242"/>
      <c r="CMX75" s="242"/>
      <c r="CMY75" s="242"/>
      <c r="CMZ75" s="242"/>
      <c r="CNA75" s="242"/>
      <c r="CNB75" s="242"/>
      <c r="CNC75" s="242"/>
      <c r="CND75" s="242"/>
      <c r="CNE75" s="242"/>
      <c r="CNF75" s="242"/>
      <c r="CNG75" s="242"/>
      <c r="CNH75" s="242"/>
      <c r="CNI75" s="242"/>
      <c r="CNJ75" s="242"/>
      <c r="CNK75" s="242"/>
      <c r="CNL75" s="242"/>
      <c r="CNM75" s="242"/>
      <c r="CNN75" s="242"/>
      <c r="CNO75" s="242"/>
      <c r="CNP75" s="242"/>
      <c r="CNQ75" s="242"/>
      <c r="CNR75" s="242"/>
      <c r="CNS75" s="242"/>
      <c r="CNT75" s="242"/>
      <c r="CNU75" s="242"/>
      <c r="CNV75" s="242"/>
      <c r="CNW75" s="242"/>
      <c r="CNX75" s="242"/>
      <c r="CNY75" s="242"/>
      <c r="CNZ75" s="242"/>
      <c r="COA75" s="242"/>
      <c r="COB75" s="242"/>
      <c r="COC75" s="242"/>
      <c r="COD75" s="242"/>
      <c r="COE75" s="242"/>
      <c r="COF75" s="242"/>
      <c r="COG75" s="242"/>
      <c r="COH75" s="242"/>
      <c r="COI75" s="242"/>
      <c r="COJ75" s="242"/>
      <c r="COK75" s="242"/>
      <c r="COL75" s="242"/>
      <c r="COM75" s="242"/>
      <c r="CON75" s="242"/>
      <c r="COO75" s="242"/>
      <c r="COP75" s="242"/>
      <c r="COQ75" s="242"/>
      <c r="COR75" s="242"/>
      <c r="COS75" s="242"/>
      <c r="COT75" s="242"/>
      <c r="COU75" s="242"/>
      <c r="COV75" s="242"/>
      <c r="COW75" s="242"/>
      <c r="COX75" s="242"/>
      <c r="COY75" s="242"/>
      <c r="COZ75" s="242"/>
      <c r="CPA75" s="242"/>
      <c r="CPB75" s="242"/>
      <c r="CPC75" s="242"/>
      <c r="CPD75" s="242"/>
      <c r="CPE75" s="242"/>
      <c r="CPF75" s="242"/>
      <c r="CPG75" s="242"/>
      <c r="CPH75" s="242"/>
      <c r="CPI75" s="242"/>
      <c r="CPJ75" s="242"/>
      <c r="CPK75" s="242"/>
      <c r="CPL75" s="242"/>
      <c r="CPM75" s="242"/>
      <c r="CPN75" s="242"/>
      <c r="CPO75" s="242"/>
      <c r="CPP75" s="242"/>
      <c r="CPQ75" s="242"/>
      <c r="CPR75" s="242"/>
      <c r="CPS75" s="242"/>
      <c r="CPT75" s="242"/>
      <c r="CPU75" s="242"/>
      <c r="CPV75" s="242"/>
      <c r="CPW75" s="242"/>
      <c r="CPX75" s="242"/>
      <c r="CPY75" s="242"/>
      <c r="CPZ75" s="242"/>
      <c r="CQA75" s="242"/>
      <c r="CQB75" s="242"/>
      <c r="CQC75" s="242"/>
      <c r="CQD75" s="242"/>
      <c r="CQE75" s="242"/>
      <c r="CQF75" s="242"/>
      <c r="CQG75" s="242"/>
      <c r="CQH75" s="242"/>
      <c r="CQI75" s="242"/>
      <c r="CQJ75" s="242"/>
      <c r="CQK75" s="242"/>
      <c r="CQL75" s="242"/>
      <c r="CQM75" s="242"/>
      <c r="CQN75" s="242"/>
      <c r="CQO75" s="242"/>
      <c r="CQP75" s="242"/>
      <c r="CQQ75" s="242"/>
      <c r="CQR75" s="242"/>
      <c r="CQS75" s="242"/>
      <c r="CQT75" s="242"/>
      <c r="CQU75" s="242"/>
      <c r="CQV75" s="242"/>
      <c r="CQW75" s="242"/>
      <c r="CQX75" s="242"/>
      <c r="CQY75" s="242"/>
      <c r="CQZ75" s="242"/>
      <c r="CRA75" s="242"/>
      <c r="CRB75" s="242"/>
      <c r="CRC75" s="242"/>
      <c r="CRD75" s="242"/>
      <c r="CRE75" s="242"/>
      <c r="CRF75" s="242"/>
      <c r="CRG75" s="242"/>
      <c r="CRH75" s="242"/>
      <c r="CRI75" s="242"/>
      <c r="CRJ75" s="242"/>
      <c r="CRK75" s="242"/>
      <c r="CRL75" s="242"/>
      <c r="CRM75" s="242"/>
      <c r="CRN75" s="242"/>
      <c r="CRO75" s="242"/>
      <c r="CRP75" s="242"/>
      <c r="CRQ75" s="242"/>
      <c r="CRR75" s="242"/>
      <c r="CRS75" s="242"/>
      <c r="CRT75" s="242"/>
      <c r="CRU75" s="242"/>
      <c r="CRV75" s="242"/>
      <c r="CRW75" s="242"/>
      <c r="CRX75" s="242"/>
      <c r="CRY75" s="242"/>
      <c r="CRZ75" s="242"/>
      <c r="CSA75" s="242"/>
      <c r="CSB75" s="242"/>
      <c r="CSC75" s="242"/>
      <c r="CSD75" s="242"/>
      <c r="CSE75" s="242"/>
      <c r="CSF75" s="242"/>
      <c r="CSG75" s="242"/>
      <c r="CSH75" s="242"/>
      <c r="CSI75" s="242"/>
      <c r="CSJ75" s="242"/>
      <c r="CSK75" s="242"/>
      <c r="CSL75" s="242"/>
      <c r="CSM75" s="242"/>
      <c r="CSN75" s="242"/>
      <c r="CSO75" s="242"/>
      <c r="CSP75" s="242"/>
      <c r="CSQ75" s="242"/>
      <c r="CSR75" s="242"/>
      <c r="CSS75" s="242"/>
      <c r="CST75" s="242"/>
      <c r="CSU75" s="242"/>
      <c r="CSV75" s="242"/>
      <c r="CSW75" s="242"/>
      <c r="CSX75" s="242"/>
      <c r="CSY75" s="242"/>
      <c r="CSZ75" s="242"/>
      <c r="CTA75" s="242"/>
      <c r="CTB75" s="242"/>
      <c r="CTC75" s="242"/>
      <c r="CTD75" s="242"/>
      <c r="CTE75" s="242"/>
      <c r="CTF75" s="242"/>
      <c r="CTG75" s="242"/>
      <c r="CTH75" s="242"/>
      <c r="CTI75" s="242"/>
      <c r="CTJ75" s="242"/>
      <c r="CTK75" s="242"/>
      <c r="CTL75" s="242"/>
      <c r="CTM75" s="242"/>
      <c r="CTN75" s="242"/>
      <c r="CTO75" s="242"/>
      <c r="CTP75" s="242"/>
      <c r="CTQ75" s="242"/>
      <c r="CTR75" s="242"/>
      <c r="CTS75" s="242"/>
      <c r="CTT75" s="242"/>
      <c r="CTU75" s="242"/>
      <c r="CTV75" s="242"/>
      <c r="CTW75" s="242"/>
      <c r="CTX75" s="242"/>
      <c r="CTY75" s="242"/>
      <c r="CTZ75" s="242"/>
      <c r="CUA75" s="242"/>
      <c r="CUB75" s="242"/>
      <c r="CUC75" s="242"/>
      <c r="CUD75" s="242"/>
      <c r="CUE75" s="242"/>
      <c r="CUF75" s="242"/>
      <c r="CUG75" s="242"/>
      <c r="CUH75" s="242"/>
      <c r="CUI75" s="242"/>
      <c r="CUJ75" s="242"/>
      <c r="CUK75" s="242"/>
      <c r="CUL75" s="242"/>
      <c r="CUM75" s="242"/>
      <c r="CUN75" s="242"/>
      <c r="CUO75" s="242"/>
      <c r="CUP75" s="242"/>
      <c r="CUQ75" s="242"/>
      <c r="CUR75" s="242"/>
      <c r="CUS75" s="242"/>
      <c r="CUT75" s="242"/>
      <c r="CUU75" s="242"/>
      <c r="CUV75" s="242"/>
      <c r="CUW75" s="242"/>
      <c r="CUX75" s="242"/>
      <c r="CUY75" s="242"/>
      <c r="CUZ75" s="242"/>
      <c r="CVA75" s="242"/>
      <c r="CVB75" s="242"/>
      <c r="CVC75" s="242"/>
      <c r="CVD75" s="242"/>
      <c r="CVE75" s="242"/>
      <c r="CVF75" s="242"/>
      <c r="CVG75" s="242"/>
      <c r="CVH75" s="242"/>
      <c r="CVI75" s="242"/>
      <c r="CVJ75" s="242"/>
      <c r="CVK75" s="242"/>
      <c r="CVL75" s="242"/>
      <c r="CVM75" s="242"/>
      <c r="CVN75" s="242"/>
      <c r="CVO75" s="242"/>
      <c r="CVP75" s="242"/>
      <c r="CVQ75" s="242"/>
      <c r="CVR75" s="242"/>
      <c r="CVS75" s="242"/>
      <c r="CVT75" s="242"/>
      <c r="CVU75" s="242"/>
      <c r="CVV75" s="242"/>
      <c r="CVW75" s="242"/>
      <c r="CVX75" s="242"/>
      <c r="CVY75" s="242"/>
      <c r="CVZ75" s="242"/>
      <c r="CWA75" s="242"/>
      <c r="CWB75" s="242"/>
      <c r="CWC75" s="242"/>
      <c r="CWD75" s="242"/>
      <c r="CWE75" s="242"/>
      <c r="CWF75" s="242"/>
      <c r="CWG75" s="242"/>
      <c r="CWH75" s="242"/>
      <c r="CWI75" s="242"/>
      <c r="CWJ75" s="242"/>
      <c r="CWK75" s="242"/>
      <c r="CWL75" s="242"/>
      <c r="CWM75" s="242"/>
      <c r="CWN75" s="242"/>
      <c r="CWO75" s="242"/>
      <c r="CWP75" s="242"/>
      <c r="CWQ75" s="242"/>
      <c r="CWR75" s="242"/>
      <c r="CWS75" s="242"/>
      <c r="CWT75" s="242"/>
      <c r="CWU75" s="242"/>
      <c r="CWV75" s="242"/>
      <c r="CWW75" s="242"/>
      <c r="CWX75" s="242"/>
      <c r="CWY75" s="242"/>
      <c r="CWZ75" s="242"/>
      <c r="CXA75" s="242"/>
      <c r="CXB75" s="242"/>
      <c r="CXC75" s="242"/>
      <c r="CXD75" s="242"/>
      <c r="CXE75" s="242"/>
      <c r="CXF75" s="242"/>
      <c r="CXG75" s="242"/>
      <c r="CXH75" s="242"/>
      <c r="CXI75" s="242"/>
      <c r="CXJ75" s="242"/>
      <c r="CXK75" s="242"/>
      <c r="CXL75" s="242"/>
      <c r="CXM75" s="242"/>
      <c r="CXN75" s="242"/>
      <c r="CXO75" s="242"/>
      <c r="CXP75" s="242"/>
      <c r="CXQ75" s="242"/>
      <c r="CXR75" s="242"/>
      <c r="CXS75" s="242"/>
      <c r="CXT75" s="242"/>
      <c r="CXU75" s="242"/>
      <c r="CXV75" s="242"/>
      <c r="CXW75" s="242"/>
      <c r="CXX75" s="242"/>
      <c r="CXY75" s="242"/>
      <c r="CXZ75" s="242"/>
      <c r="CYA75" s="242"/>
      <c r="CYB75" s="242"/>
      <c r="CYC75" s="242"/>
      <c r="CYD75" s="242"/>
      <c r="CYE75" s="242"/>
      <c r="CYF75" s="242"/>
      <c r="CYG75" s="242"/>
      <c r="CYH75" s="242"/>
      <c r="CYI75" s="242"/>
      <c r="CYJ75" s="242"/>
      <c r="CYK75" s="242"/>
      <c r="CYL75" s="242"/>
      <c r="CYM75" s="242"/>
      <c r="CYN75" s="242"/>
      <c r="CYO75" s="242"/>
      <c r="CYP75" s="242"/>
      <c r="CYQ75" s="242"/>
      <c r="CYR75" s="242"/>
      <c r="CYS75" s="242"/>
      <c r="CYT75" s="242"/>
      <c r="CYU75" s="242"/>
      <c r="CYV75" s="242"/>
      <c r="CYW75" s="242"/>
      <c r="CYX75" s="242"/>
      <c r="CYY75" s="242"/>
      <c r="CYZ75" s="242"/>
      <c r="CZA75" s="242"/>
      <c r="CZB75" s="242"/>
      <c r="CZC75" s="242"/>
      <c r="CZD75" s="242"/>
      <c r="CZE75" s="242"/>
      <c r="CZF75" s="242"/>
      <c r="CZG75" s="242"/>
      <c r="CZH75" s="242"/>
      <c r="CZI75" s="242"/>
      <c r="CZJ75" s="242"/>
      <c r="CZK75" s="242"/>
      <c r="CZL75" s="242"/>
      <c r="CZM75" s="242"/>
      <c r="CZN75" s="242"/>
      <c r="CZO75" s="242"/>
      <c r="CZP75" s="242"/>
      <c r="CZQ75" s="242"/>
      <c r="CZR75" s="242"/>
      <c r="CZS75" s="242"/>
      <c r="CZT75" s="242"/>
      <c r="CZU75" s="242"/>
      <c r="CZV75" s="242"/>
      <c r="CZW75" s="242"/>
      <c r="CZX75" s="242"/>
      <c r="CZY75" s="242"/>
      <c r="CZZ75" s="242"/>
      <c r="DAA75" s="242"/>
      <c r="DAB75" s="242"/>
      <c r="DAC75" s="242"/>
      <c r="DAD75" s="242"/>
      <c r="DAE75" s="242"/>
      <c r="DAF75" s="242"/>
      <c r="DAG75" s="242"/>
      <c r="DAH75" s="242"/>
      <c r="DAI75" s="242"/>
      <c r="DAJ75" s="242"/>
      <c r="DAK75" s="242"/>
      <c r="DAL75" s="242"/>
      <c r="DAM75" s="242"/>
      <c r="DAN75" s="242"/>
      <c r="DAO75" s="242"/>
      <c r="DAP75" s="242"/>
      <c r="DAQ75" s="242"/>
      <c r="DAR75" s="242"/>
      <c r="DAS75" s="242"/>
      <c r="DAT75" s="242"/>
      <c r="DAU75" s="242"/>
      <c r="DAV75" s="242"/>
      <c r="DAW75" s="242"/>
      <c r="DAX75" s="242"/>
      <c r="DAY75" s="242"/>
      <c r="DAZ75" s="242"/>
      <c r="DBA75" s="242"/>
      <c r="DBB75" s="242"/>
      <c r="DBC75" s="242"/>
      <c r="DBD75" s="242"/>
      <c r="DBE75" s="242"/>
      <c r="DBF75" s="242"/>
      <c r="DBG75" s="242"/>
      <c r="DBH75" s="242"/>
      <c r="DBI75" s="242"/>
      <c r="DBJ75" s="242"/>
      <c r="DBK75" s="242"/>
      <c r="DBL75" s="242"/>
      <c r="DBM75" s="242"/>
      <c r="DBN75" s="242"/>
      <c r="DBO75" s="242"/>
      <c r="DBP75" s="242"/>
      <c r="DBQ75" s="242"/>
      <c r="DBR75" s="242"/>
      <c r="DBS75" s="242"/>
      <c r="DBT75" s="242"/>
      <c r="DBU75" s="242"/>
      <c r="DBV75" s="242"/>
      <c r="DBW75" s="242"/>
      <c r="DBX75" s="242"/>
      <c r="DBY75" s="242"/>
      <c r="DBZ75" s="242"/>
      <c r="DCA75" s="242"/>
      <c r="DCB75" s="242"/>
      <c r="DCC75" s="242"/>
      <c r="DCD75" s="242"/>
      <c r="DCE75" s="242"/>
      <c r="DCF75" s="242"/>
      <c r="DCG75" s="242"/>
      <c r="DCH75" s="242"/>
      <c r="DCI75" s="242"/>
      <c r="DCJ75" s="242"/>
      <c r="DCK75" s="242"/>
      <c r="DCL75" s="242"/>
      <c r="DCM75" s="242"/>
      <c r="DCN75" s="242"/>
      <c r="DCO75" s="242"/>
      <c r="DCP75" s="242"/>
      <c r="DCQ75" s="242"/>
      <c r="DCR75" s="242"/>
      <c r="DCS75" s="242"/>
      <c r="DCT75" s="242"/>
      <c r="DCU75" s="242"/>
      <c r="DCV75" s="242"/>
      <c r="DCW75" s="242"/>
      <c r="DCX75" s="242"/>
      <c r="DCY75" s="242"/>
      <c r="DCZ75" s="242"/>
      <c r="DDA75" s="242"/>
      <c r="DDB75" s="242"/>
      <c r="DDC75" s="242"/>
      <c r="DDD75" s="242"/>
      <c r="DDE75" s="242"/>
      <c r="DDF75" s="242"/>
      <c r="DDG75" s="242"/>
      <c r="DDH75" s="242"/>
      <c r="DDI75" s="242"/>
      <c r="DDJ75" s="242"/>
      <c r="DDK75" s="242"/>
      <c r="DDL75" s="242"/>
      <c r="DDM75" s="242"/>
      <c r="DDN75" s="242"/>
      <c r="DDO75" s="242"/>
      <c r="DDP75" s="242"/>
      <c r="DDQ75" s="242"/>
      <c r="DDR75" s="242"/>
      <c r="DDS75" s="242"/>
      <c r="DDT75" s="242"/>
      <c r="DDU75" s="242"/>
      <c r="DDV75" s="242"/>
      <c r="DDW75" s="242"/>
      <c r="DDX75" s="242"/>
      <c r="DDY75" s="242"/>
      <c r="DDZ75" s="242"/>
      <c r="DEA75" s="242"/>
      <c r="DEB75" s="242"/>
      <c r="DEC75" s="242"/>
      <c r="DED75" s="242"/>
      <c r="DEE75" s="242"/>
      <c r="DEF75" s="242"/>
      <c r="DEG75" s="242"/>
      <c r="DEH75" s="242"/>
      <c r="DEI75" s="242"/>
      <c r="DEJ75" s="242"/>
      <c r="DEK75" s="242"/>
      <c r="DEL75" s="242"/>
      <c r="DEM75" s="242"/>
      <c r="DEN75" s="242"/>
      <c r="DEO75" s="242"/>
      <c r="DEP75" s="242"/>
      <c r="DEQ75" s="242"/>
      <c r="DER75" s="242"/>
      <c r="DES75" s="242"/>
      <c r="DET75" s="242"/>
      <c r="DEU75" s="242"/>
      <c r="DEV75" s="242"/>
      <c r="DEW75" s="242"/>
      <c r="DEX75" s="242"/>
      <c r="DEY75" s="242"/>
      <c r="DEZ75" s="242"/>
      <c r="DFA75" s="242"/>
      <c r="DFB75" s="242"/>
      <c r="DFC75" s="242"/>
      <c r="DFD75" s="242"/>
      <c r="DFE75" s="242"/>
      <c r="DFF75" s="242"/>
      <c r="DFG75" s="242"/>
      <c r="DFH75" s="242"/>
      <c r="DFI75" s="242"/>
      <c r="DFJ75" s="242"/>
      <c r="DFK75" s="242"/>
      <c r="DFL75" s="242"/>
      <c r="DFM75" s="242"/>
      <c r="DFN75" s="242"/>
      <c r="DFO75" s="242"/>
      <c r="DFP75" s="242"/>
      <c r="DFQ75" s="242"/>
      <c r="DFR75" s="242"/>
      <c r="DFS75" s="242"/>
      <c r="DFT75" s="242"/>
      <c r="DFU75" s="242"/>
      <c r="DFV75" s="242"/>
      <c r="DFW75" s="242"/>
      <c r="DFX75" s="242"/>
      <c r="DFY75" s="242"/>
      <c r="DFZ75" s="242"/>
      <c r="DGA75" s="242"/>
      <c r="DGB75" s="242"/>
      <c r="DGC75" s="242"/>
      <c r="DGD75" s="242"/>
      <c r="DGE75" s="242"/>
      <c r="DGF75" s="242"/>
      <c r="DGG75" s="242"/>
      <c r="DGH75" s="242"/>
      <c r="DGI75" s="242"/>
      <c r="DGJ75" s="242"/>
      <c r="DGK75" s="242"/>
      <c r="DGL75" s="242"/>
      <c r="DGM75" s="242"/>
      <c r="DGN75" s="242"/>
      <c r="DGO75" s="242"/>
      <c r="DGP75" s="242"/>
      <c r="DGQ75" s="242"/>
      <c r="DGR75" s="242"/>
      <c r="DGS75" s="242"/>
      <c r="DGT75" s="242"/>
      <c r="DGU75" s="242"/>
      <c r="DGV75" s="242"/>
      <c r="DGW75" s="242"/>
      <c r="DGX75" s="242"/>
      <c r="DGY75" s="242"/>
      <c r="DGZ75" s="242"/>
      <c r="DHA75" s="242"/>
      <c r="DHB75" s="242"/>
      <c r="DHC75" s="242"/>
      <c r="DHD75" s="242"/>
      <c r="DHE75" s="242"/>
      <c r="DHF75" s="242"/>
      <c r="DHG75" s="242"/>
      <c r="DHH75" s="242"/>
      <c r="DHI75" s="242"/>
      <c r="DHJ75" s="242"/>
      <c r="DHK75" s="242"/>
      <c r="DHL75" s="242"/>
      <c r="DHM75" s="242"/>
      <c r="DHN75" s="242"/>
      <c r="DHO75" s="242"/>
      <c r="DHP75" s="242"/>
      <c r="DHQ75" s="242"/>
      <c r="DHR75" s="242"/>
      <c r="DHS75" s="242"/>
      <c r="DHT75" s="242"/>
      <c r="DHU75" s="242"/>
      <c r="DHV75" s="242"/>
      <c r="DHW75" s="242"/>
      <c r="DHX75" s="242"/>
      <c r="DHY75" s="242"/>
      <c r="DHZ75" s="242"/>
      <c r="DIA75" s="242"/>
      <c r="DIB75" s="242"/>
      <c r="DIC75" s="242"/>
      <c r="DID75" s="242"/>
      <c r="DIE75" s="242"/>
      <c r="DIF75" s="242"/>
      <c r="DIG75" s="242"/>
      <c r="DIH75" s="242"/>
      <c r="DII75" s="242"/>
      <c r="DIJ75" s="242"/>
      <c r="DIK75" s="242"/>
      <c r="DIL75" s="242"/>
      <c r="DIM75" s="242"/>
      <c r="DIN75" s="242"/>
      <c r="DIO75" s="242"/>
      <c r="DIP75" s="242"/>
      <c r="DIQ75" s="242"/>
      <c r="DIR75" s="242"/>
      <c r="DIS75" s="242"/>
      <c r="DIT75" s="242"/>
      <c r="DIU75" s="242"/>
      <c r="DIV75" s="242"/>
      <c r="DIW75" s="242"/>
      <c r="DIX75" s="242"/>
      <c r="DIY75" s="242"/>
      <c r="DIZ75" s="242"/>
      <c r="DJA75" s="242"/>
      <c r="DJB75" s="242"/>
      <c r="DJC75" s="242"/>
      <c r="DJD75" s="242"/>
      <c r="DJE75" s="242"/>
      <c r="DJF75" s="242"/>
      <c r="DJG75" s="242"/>
      <c r="DJH75" s="242"/>
      <c r="DJI75" s="242"/>
      <c r="DJJ75" s="242"/>
      <c r="DJK75" s="242"/>
      <c r="DJL75" s="242"/>
      <c r="DJM75" s="242"/>
      <c r="DJN75" s="242"/>
      <c r="DJO75" s="242"/>
      <c r="DJP75" s="242"/>
      <c r="DJQ75" s="242"/>
      <c r="DJR75" s="242"/>
      <c r="DJS75" s="242"/>
      <c r="DJT75" s="242"/>
      <c r="DJU75" s="242"/>
      <c r="DJV75" s="242"/>
      <c r="DJW75" s="242"/>
      <c r="DJX75" s="242"/>
      <c r="DJY75" s="242"/>
      <c r="DJZ75" s="242"/>
      <c r="DKA75" s="242"/>
      <c r="DKB75" s="242"/>
      <c r="DKC75" s="242"/>
      <c r="DKD75" s="242"/>
      <c r="DKE75" s="242"/>
      <c r="DKF75" s="242"/>
      <c r="DKG75" s="242"/>
      <c r="DKH75" s="242"/>
      <c r="DKI75" s="242"/>
      <c r="DKJ75" s="242"/>
      <c r="DKK75" s="242"/>
      <c r="DKL75" s="242"/>
      <c r="DKM75" s="242"/>
      <c r="DKN75" s="242"/>
      <c r="DKO75" s="242"/>
      <c r="DKP75" s="242"/>
      <c r="DKQ75" s="242"/>
      <c r="DKR75" s="242"/>
      <c r="DKS75" s="242"/>
      <c r="DKT75" s="242"/>
      <c r="DKU75" s="242"/>
      <c r="DKV75" s="242"/>
      <c r="DKW75" s="242"/>
      <c r="DKX75" s="242"/>
      <c r="DKY75" s="242"/>
      <c r="DKZ75" s="242"/>
      <c r="DLA75" s="242"/>
      <c r="DLB75" s="242"/>
      <c r="DLC75" s="242"/>
      <c r="DLD75" s="242"/>
      <c r="DLE75" s="242"/>
      <c r="DLF75" s="242"/>
      <c r="DLG75" s="242"/>
      <c r="DLH75" s="242"/>
      <c r="DLI75" s="242"/>
      <c r="DLJ75" s="242"/>
      <c r="DLK75" s="242"/>
      <c r="DLL75" s="242"/>
      <c r="DLM75" s="242"/>
      <c r="DLN75" s="242"/>
      <c r="DLO75" s="242"/>
      <c r="DLP75" s="242"/>
      <c r="DLQ75" s="242"/>
      <c r="DLR75" s="242"/>
      <c r="DLS75" s="242"/>
      <c r="DLT75" s="242"/>
      <c r="DLU75" s="242"/>
      <c r="DLV75" s="242"/>
      <c r="DLW75" s="242"/>
      <c r="DLX75" s="242"/>
      <c r="DLY75" s="242"/>
      <c r="DLZ75" s="242"/>
      <c r="DMA75" s="242"/>
      <c r="DMB75" s="242"/>
      <c r="DMC75" s="242"/>
      <c r="DMD75" s="242"/>
      <c r="DME75" s="242"/>
      <c r="DMF75" s="242"/>
      <c r="DMG75" s="242"/>
      <c r="DMH75" s="242"/>
      <c r="DMI75" s="242"/>
      <c r="DMJ75" s="242"/>
      <c r="DMK75" s="242"/>
      <c r="DML75" s="242"/>
      <c r="DMM75" s="242"/>
      <c r="DMN75" s="242"/>
      <c r="DMO75" s="242"/>
      <c r="DMP75" s="242"/>
      <c r="DMQ75" s="242"/>
      <c r="DMR75" s="242"/>
      <c r="DMS75" s="242"/>
      <c r="DMT75" s="242"/>
      <c r="DMU75" s="242"/>
      <c r="DMV75" s="242"/>
      <c r="DMW75" s="242"/>
      <c r="DMX75" s="242"/>
      <c r="DMY75" s="242"/>
      <c r="DMZ75" s="242"/>
      <c r="DNA75" s="242"/>
      <c r="DNB75" s="242"/>
      <c r="DNC75" s="242"/>
      <c r="DND75" s="242"/>
      <c r="DNE75" s="242"/>
      <c r="DNF75" s="242"/>
      <c r="DNG75" s="242"/>
      <c r="DNH75" s="242"/>
      <c r="DNI75" s="242"/>
      <c r="DNJ75" s="242"/>
      <c r="DNK75" s="242"/>
      <c r="DNL75" s="242"/>
      <c r="DNM75" s="242"/>
      <c r="DNN75" s="242"/>
      <c r="DNO75" s="242"/>
      <c r="DNP75" s="242"/>
      <c r="DNQ75" s="242"/>
      <c r="DNR75" s="242"/>
      <c r="DNS75" s="242"/>
      <c r="DNT75" s="242"/>
      <c r="DNU75" s="242"/>
      <c r="DNV75" s="242"/>
      <c r="DNW75" s="242"/>
      <c r="DNX75" s="242"/>
      <c r="DNY75" s="242"/>
      <c r="DNZ75" s="242"/>
      <c r="DOA75" s="242"/>
      <c r="DOB75" s="242"/>
      <c r="DOC75" s="242"/>
      <c r="DOD75" s="242"/>
      <c r="DOE75" s="242"/>
      <c r="DOF75" s="242"/>
      <c r="DOG75" s="242"/>
      <c r="DOH75" s="242"/>
      <c r="DOI75" s="242"/>
      <c r="DOJ75" s="242"/>
      <c r="DOK75" s="242"/>
      <c r="DOL75" s="242"/>
      <c r="DOM75" s="242"/>
      <c r="DON75" s="242"/>
      <c r="DOO75" s="242"/>
      <c r="DOP75" s="242"/>
      <c r="DOQ75" s="242"/>
      <c r="DOR75" s="242"/>
      <c r="DOS75" s="242"/>
      <c r="DOT75" s="242"/>
      <c r="DOU75" s="242"/>
      <c r="DOV75" s="242"/>
      <c r="DOW75" s="242"/>
      <c r="DOX75" s="242"/>
      <c r="DOY75" s="242"/>
      <c r="DOZ75" s="242"/>
      <c r="DPA75" s="242"/>
      <c r="DPB75" s="242"/>
      <c r="DPC75" s="242"/>
      <c r="DPD75" s="242"/>
      <c r="DPE75" s="242"/>
      <c r="DPF75" s="242"/>
      <c r="DPG75" s="242"/>
      <c r="DPH75" s="242"/>
      <c r="DPI75" s="242"/>
      <c r="DPJ75" s="242"/>
      <c r="DPK75" s="242"/>
      <c r="DPL75" s="242"/>
      <c r="DPM75" s="242"/>
      <c r="DPN75" s="242"/>
      <c r="DPO75" s="242"/>
      <c r="DPP75" s="242"/>
      <c r="DPQ75" s="242"/>
      <c r="DPR75" s="242"/>
      <c r="DPS75" s="242"/>
      <c r="DPT75" s="242"/>
      <c r="DPU75" s="242"/>
      <c r="DPV75" s="242"/>
      <c r="DPW75" s="242"/>
      <c r="DPX75" s="242"/>
      <c r="DPY75" s="242"/>
      <c r="DPZ75" s="242"/>
      <c r="DQA75" s="242"/>
      <c r="DQB75" s="242"/>
      <c r="DQC75" s="242"/>
      <c r="DQD75" s="242"/>
      <c r="DQE75" s="242"/>
      <c r="DQF75" s="242"/>
      <c r="DQG75" s="242"/>
      <c r="DQH75" s="242"/>
      <c r="DQI75" s="242"/>
      <c r="DQJ75" s="242"/>
      <c r="DQK75" s="242"/>
      <c r="DQL75" s="242"/>
      <c r="DQM75" s="242"/>
      <c r="DQN75" s="242"/>
      <c r="DQO75" s="242"/>
      <c r="DQP75" s="242"/>
      <c r="DQQ75" s="242"/>
      <c r="DQR75" s="242"/>
      <c r="DQS75" s="242"/>
      <c r="DQT75" s="242"/>
      <c r="DQU75" s="242"/>
      <c r="DQV75" s="242"/>
      <c r="DQW75" s="242"/>
      <c r="DQX75" s="242"/>
      <c r="DQY75" s="242"/>
      <c r="DQZ75" s="242"/>
      <c r="DRA75" s="242"/>
      <c r="DRB75" s="242"/>
      <c r="DRC75" s="242"/>
      <c r="DRD75" s="242"/>
      <c r="DRE75" s="242"/>
      <c r="DRF75" s="242"/>
      <c r="DRG75" s="242"/>
      <c r="DRH75" s="242"/>
      <c r="DRI75" s="242"/>
      <c r="DRJ75" s="242"/>
      <c r="DRK75" s="242"/>
      <c r="DRL75" s="242"/>
      <c r="DRM75" s="242"/>
      <c r="DRN75" s="242"/>
      <c r="DRO75" s="242"/>
      <c r="DRP75" s="242"/>
      <c r="DRQ75" s="242"/>
      <c r="DRR75" s="242"/>
      <c r="DRS75" s="242"/>
      <c r="DRT75" s="242"/>
      <c r="DRU75" s="242"/>
      <c r="DRV75" s="242"/>
      <c r="DRW75" s="242"/>
      <c r="DRX75" s="242"/>
      <c r="DRY75" s="242"/>
      <c r="DRZ75" s="242"/>
      <c r="DSA75" s="242"/>
      <c r="DSB75" s="242"/>
      <c r="DSC75" s="242"/>
      <c r="DSD75" s="242"/>
      <c r="DSE75" s="242"/>
      <c r="DSF75" s="242"/>
      <c r="DSG75" s="242"/>
      <c r="DSH75" s="242"/>
      <c r="DSI75" s="242"/>
      <c r="DSJ75" s="242"/>
      <c r="DSK75" s="242"/>
      <c r="DSL75" s="242"/>
      <c r="DSM75" s="242"/>
      <c r="DSN75" s="242"/>
      <c r="DSO75" s="242"/>
      <c r="DSP75" s="242"/>
      <c r="DSQ75" s="242"/>
      <c r="DSR75" s="242"/>
      <c r="DSS75" s="242"/>
      <c r="DST75" s="242"/>
      <c r="DSU75" s="242"/>
      <c r="DSV75" s="242"/>
      <c r="DSW75" s="242"/>
      <c r="DSX75" s="242"/>
      <c r="DSY75" s="242"/>
      <c r="DSZ75" s="242"/>
      <c r="DTA75" s="242"/>
      <c r="DTB75" s="242"/>
      <c r="DTC75" s="242"/>
      <c r="DTD75" s="242"/>
      <c r="DTE75" s="242"/>
      <c r="DTF75" s="242"/>
      <c r="DTG75" s="242"/>
      <c r="DTH75" s="242"/>
      <c r="DTI75" s="242"/>
      <c r="DTJ75" s="242"/>
      <c r="DTK75" s="242"/>
      <c r="DTL75" s="242"/>
      <c r="DTM75" s="242"/>
      <c r="DTN75" s="242"/>
      <c r="DTO75" s="242"/>
      <c r="DTP75" s="242"/>
      <c r="DTQ75" s="242"/>
      <c r="DTR75" s="242"/>
      <c r="DTS75" s="242"/>
      <c r="DTT75" s="242"/>
      <c r="DTU75" s="242"/>
      <c r="DTV75" s="242"/>
      <c r="DTW75" s="242"/>
      <c r="DTX75" s="242"/>
      <c r="DTY75" s="242"/>
      <c r="DTZ75" s="242"/>
      <c r="DUA75" s="242"/>
      <c r="DUB75" s="242"/>
      <c r="DUC75" s="242"/>
      <c r="DUD75" s="242"/>
      <c r="DUE75" s="242"/>
      <c r="DUF75" s="242"/>
      <c r="DUG75" s="242"/>
      <c r="DUH75" s="242"/>
      <c r="DUI75" s="242"/>
      <c r="DUJ75" s="242"/>
      <c r="DUK75" s="242"/>
      <c r="DUL75" s="242"/>
      <c r="DUM75" s="242"/>
      <c r="DUN75" s="242"/>
      <c r="DUO75" s="242"/>
      <c r="DUP75" s="242"/>
      <c r="DUQ75" s="242"/>
      <c r="DUR75" s="242"/>
      <c r="DUS75" s="242"/>
      <c r="DUT75" s="242"/>
      <c r="DUU75" s="242"/>
      <c r="DUV75" s="242"/>
      <c r="DUW75" s="242"/>
      <c r="DUX75" s="242"/>
      <c r="DUY75" s="242"/>
      <c r="DUZ75" s="242"/>
      <c r="DVA75" s="242"/>
      <c r="DVB75" s="242"/>
      <c r="DVC75" s="242"/>
      <c r="DVD75" s="242"/>
      <c r="DVE75" s="242"/>
      <c r="DVF75" s="242"/>
      <c r="DVG75" s="242"/>
      <c r="DVH75" s="242"/>
      <c r="DVI75" s="242"/>
      <c r="DVJ75" s="242"/>
      <c r="DVK75" s="242"/>
      <c r="DVL75" s="242"/>
      <c r="DVM75" s="242"/>
      <c r="DVN75" s="242"/>
      <c r="DVO75" s="242"/>
      <c r="DVP75" s="242"/>
      <c r="DVQ75" s="242"/>
      <c r="DVR75" s="242"/>
      <c r="DVS75" s="242"/>
      <c r="DVT75" s="242"/>
      <c r="DVU75" s="242"/>
      <c r="DVV75" s="242"/>
      <c r="DVW75" s="242"/>
      <c r="DVX75" s="242"/>
      <c r="DVY75" s="242"/>
      <c r="DVZ75" s="242"/>
      <c r="DWA75" s="242"/>
      <c r="DWB75" s="242"/>
      <c r="DWC75" s="242"/>
      <c r="DWD75" s="242"/>
      <c r="DWE75" s="242"/>
      <c r="DWF75" s="242"/>
      <c r="DWG75" s="242"/>
      <c r="DWH75" s="242"/>
      <c r="DWI75" s="242"/>
      <c r="DWJ75" s="242"/>
      <c r="DWK75" s="242"/>
      <c r="DWL75" s="242"/>
      <c r="DWM75" s="242"/>
      <c r="DWN75" s="242"/>
      <c r="DWO75" s="242"/>
      <c r="DWP75" s="242"/>
      <c r="DWQ75" s="242"/>
      <c r="DWR75" s="242"/>
      <c r="DWS75" s="242"/>
      <c r="DWT75" s="242"/>
      <c r="DWU75" s="242"/>
      <c r="DWV75" s="242"/>
      <c r="DWW75" s="242"/>
      <c r="DWX75" s="242"/>
      <c r="DWY75" s="242"/>
      <c r="DWZ75" s="242"/>
      <c r="DXA75" s="242"/>
      <c r="DXB75" s="242"/>
      <c r="DXC75" s="242"/>
      <c r="DXD75" s="242"/>
      <c r="DXE75" s="242"/>
      <c r="DXF75" s="242"/>
      <c r="DXG75" s="242"/>
      <c r="DXH75" s="242"/>
      <c r="DXI75" s="242"/>
      <c r="DXJ75" s="242"/>
      <c r="DXK75" s="242"/>
      <c r="DXL75" s="242"/>
      <c r="DXM75" s="242"/>
      <c r="DXN75" s="242"/>
      <c r="DXO75" s="242"/>
      <c r="DXP75" s="242"/>
      <c r="DXQ75" s="242"/>
      <c r="DXR75" s="242"/>
      <c r="DXS75" s="242"/>
      <c r="DXT75" s="242"/>
      <c r="DXU75" s="242"/>
      <c r="DXV75" s="242"/>
      <c r="DXW75" s="242"/>
      <c r="DXX75" s="242"/>
      <c r="DXY75" s="242"/>
      <c r="DXZ75" s="242"/>
      <c r="DYA75" s="242"/>
      <c r="DYB75" s="242"/>
      <c r="DYC75" s="242"/>
      <c r="DYD75" s="242"/>
      <c r="DYE75" s="242"/>
      <c r="DYF75" s="242"/>
      <c r="DYG75" s="242"/>
      <c r="DYH75" s="242"/>
      <c r="DYI75" s="242"/>
      <c r="DYJ75" s="242"/>
      <c r="DYK75" s="242"/>
      <c r="DYL75" s="242"/>
      <c r="DYM75" s="242"/>
      <c r="DYN75" s="242"/>
      <c r="DYO75" s="242"/>
      <c r="DYP75" s="242"/>
      <c r="DYQ75" s="242"/>
      <c r="DYR75" s="242"/>
      <c r="DYS75" s="242"/>
      <c r="DYT75" s="242"/>
      <c r="DYU75" s="242"/>
      <c r="DYV75" s="242"/>
      <c r="DYW75" s="242"/>
      <c r="DYX75" s="242"/>
      <c r="DYY75" s="242"/>
      <c r="DYZ75" s="242"/>
      <c r="DZA75" s="242"/>
      <c r="DZB75" s="242"/>
      <c r="DZC75" s="242"/>
      <c r="DZD75" s="242"/>
      <c r="DZE75" s="242"/>
      <c r="DZF75" s="242"/>
      <c r="DZG75" s="242"/>
      <c r="DZH75" s="242"/>
      <c r="DZI75" s="242"/>
      <c r="DZJ75" s="242"/>
      <c r="DZK75" s="242"/>
      <c r="DZL75" s="242"/>
      <c r="DZM75" s="242"/>
      <c r="DZN75" s="242"/>
      <c r="DZO75" s="242"/>
      <c r="DZP75" s="242"/>
      <c r="DZQ75" s="242"/>
      <c r="DZR75" s="242"/>
      <c r="DZS75" s="242"/>
      <c r="DZT75" s="242"/>
      <c r="DZU75" s="242"/>
      <c r="DZV75" s="242"/>
      <c r="DZW75" s="242"/>
      <c r="DZX75" s="242"/>
      <c r="DZY75" s="242"/>
      <c r="DZZ75" s="242"/>
      <c r="EAA75" s="242"/>
      <c r="EAB75" s="242"/>
      <c r="EAC75" s="242"/>
      <c r="EAD75" s="242"/>
      <c r="EAE75" s="242"/>
      <c r="EAF75" s="242"/>
      <c r="EAG75" s="242"/>
      <c r="EAH75" s="242"/>
      <c r="EAI75" s="242"/>
      <c r="EAJ75" s="242"/>
      <c r="EAK75" s="242"/>
      <c r="EAL75" s="242"/>
      <c r="EAM75" s="242"/>
      <c r="EAN75" s="242"/>
      <c r="EAO75" s="242"/>
      <c r="EAP75" s="242"/>
      <c r="EAQ75" s="242"/>
      <c r="EAR75" s="242"/>
      <c r="EAS75" s="242"/>
      <c r="EAT75" s="242"/>
      <c r="EAU75" s="242"/>
      <c r="EAV75" s="242"/>
      <c r="EAW75" s="242"/>
      <c r="EAX75" s="242"/>
      <c r="EAY75" s="242"/>
      <c r="EAZ75" s="242"/>
      <c r="EBA75" s="242"/>
      <c r="EBB75" s="242"/>
      <c r="EBC75" s="242"/>
      <c r="EBD75" s="242"/>
      <c r="EBE75" s="242"/>
      <c r="EBF75" s="242"/>
      <c r="EBG75" s="242"/>
      <c r="EBH75" s="242"/>
      <c r="EBI75" s="242"/>
      <c r="EBJ75" s="242"/>
      <c r="EBK75" s="242"/>
      <c r="EBL75" s="242"/>
      <c r="EBM75" s="242"/>
      <c r="EBN75" s="242"/>
      <c r="EBO75" s="242"/>
      <c r="EBP75" s="242"/>
      <c r="EBQ75" s="242"/>
      <c r="EBR75" s="242"/>
      <c r="EBS75" s="242"/>
      <c r="EBT75" s="242"/>
      <c r="EBU75" s="242"/>
      <c r="EBV75" s="242"/>
      <c r="EBW75" s="242"/>
      <c r="EBX75" s="242"/>
      <c r="EBY75" s="242"/>
      <c r="EBZ75" s="242"/>
      <c r="ECA75" s="242"/>
      <c r="ECB75" s="242"/>
      <c r="ECC75" s="242"/>
      <c r="ECD75" s="242"/>
      <c r="ECE75" s="242"/>
      <c r="ECF75" s="242"/>
      <c r="ECG75" s="242"/>
      <c r="ECH75" s="242"/>
      <c r="ECI75" s="242"/>
      <c r="ECJ75" s="242"/>
      <c r="ECK75" s="242"/>
      <c r="ECL75" s="242"/>
      <c r="ECM75" s="242"/>
      <c r="ECN75" s="242"/>
      <c r="ECO75" s="242"/>
      <c r="ECP75" s="242"/>
      <c r="ECQ75" s="242"/>
      <c r="ECR75" s="242"/>
      <c r="ECS75" s="242"/>
      <c r="ECT75" s="242"/>
      <c r="ECU75" s="242"/>
      <c r="ECV75" s="242"/>
      <c r="ECW75" s="242"/>
      <c r="ECX75" s="242"/>
      <c r="ECY75" s="242"/>
      <c r="ECZ75" s="242"/>
      <c r="EDA75" s="242"/>
      <c r="EDB75" s="242"/>
      <c r="EDC75" s="242"/>
      <c r="EDD75" s="242"/>
      <c r="EDE75" s="242"/>
      <c r="EDF75" s="242"/>
      <c r="EDG75" s="242"/>
      <c r="EDH75" s="242"/>
      <c r="EDI75" s="242"/>
      <c r="EDJ75" s="242"/>
      <c r="EDK75" s="242"/>
      <c r="EDL75" s="242"/>
      <c r="EDM75" s="242"/>
      <c r="EDN75" s="242"/>
      <c r="EDO75" s="242"/>
      <c r="EDP75" s="242"/>
      <c r="EDQ75" s="242"/>
      <c r="EDR75" s="242"/>
      <c r="EDS75" s="242"/>
      <c r="EDT75" s="242"/>
      <c r="EDU75" s="242"/>
      <c r="EDV75" s="242"/>
      <c r="EDW75" s="242"/>
      <c r="EDX75" s="242"/>
      <c r="EDY75" s="242"/>
      <c r="EDZ75" s="242"/>
      <c r="EEA75" s="242"/>
      <c r="EEB75" s="242"/>
      <c r="EEC75" s="242"/>
      <c r="EED75" s="242"/>
      <c r="EEE75" s="242"/>
      <c r="EEF75" s="242"/>
      <c r="EEG75" s="242"/>
      <c r="EEH75" s="242"/>
      <c r="EEI75" s="242"/>
      <c r="EEJ75" s="242"/>
      <c r="EEK75" s="242"/>
      <c r="EEL75" s="242"/>
      <c r="EEM75" s="242"/>
      <c r="EEN75" s="242"/>
      <c r="EEO75" s="242"/>
      <c r="EEP75" s="242"/>
      <c r="EEQ75" s="242"/>
      <c r="EER75" s="242"/>
      <c r="EES75" s="242"/>
      <c r="EET75" s="242"/>
      <c r="EEU75" s="242"/>
      <c r="EEV75" s="242"/>
      <c r="EEW75" s="242"/>
      <c r="EEX75" s="242"/>
      <c r="EEY75" s="242"/>
      <c r="EEZ75" s="242"/>
      <c r="EFA75" s="242"/>
      <c r="EFB75" s="242"/>
      <c r="EFC75" s="242"/>
      <c r="EFD75" s="242"/>
      <c r="EFE75" s="242"/>
      <c r="EFF75" s="242"/>
      <c r="EFG75" s="242"/>
      <c r="EFH75" s="242"/>
      <c r="EFI75" s="242"/>
      <c r="EFJ75" s="242"/>
      <c r="EFK75" s="242"/>
      <c r="EFL75" s="242"/>
      <c r="EFM75" s="242"/>
      <c r="EFN75" s="242"/>
      <c r="EFO75" s="242"/>
      <c r="EFP75" s="242"/>
      <c r="EFQ75" s="242"/>
      <c r="EFR75" s="242"/>
      <c r="EFS75" s="242"/>
      <c r="EFT75" s="242"/>
      <c r="EFU75" s="242"/>
      <c r="EFV75" s="242"/>
      <c r="EFW75" s="242"/>
      <c r="EFX75" s="242"/>
      <c r="EFY75" s="242"/>
      <c r="EFZ75" s="242"/>
      <c r="EGA75" s="242"/>
      <c r="EGB75" s="242"/>
      <c r="EGC75" s="242"/>
      <c r="EGD75" s="242"/>
      <c r="EGE75" s="242"/>
      <c r="EGF75" s="242"/>
      <c r="EGG75" s="242"/>
      <c r="EGH75" s="242"/>
      <c r="EGI75" s="242"/>
      <c r="EGJ75" s="242"/>
      <c r="EGK75" s="242"/>
      <c r="EGL75" s="242"/>
      <c r="EGM75" s="242"/>
      <c r="EGN75" s="242"/>
      <c r="EGO75" s="242"/>
      <c r="EGP75" s="242"/>
      <c r="EGQ75" s="242"/>
      <c r="EGR75" s="242"/>
      <c r="EGS75" s="242"/>
      <c r="EGT75" s="242"/>
      <c r="EGU75" s="242"/>
      <c r="EGV75" s="242"/>
      <c r="EGW75" s="242"/>
      <c r="EGX75" s="242"/>
      <c r="EGY75" s="242"/>
      <c r="EGZ75" s="242"/>
      <c r="EHA75" s="242"/>
      <c r="EHB75" s="242"/>
      <c r="EHC75" s="242"/>
      <c r="EHD75" s="242"/>
      <c r="EHE75" s="242"/>
      <c r="EHF75" s="242"/>
      <c r="EHG75" s="242"/>
      <c r="EHH75" s="242"/>
      <c r="EHI75" s="242"/>
      <c r="EHJ75" s="242"/>
      <c r="EHK75" s="242"/>
      <c r="EHL75" s="242"/>
      <c r="EHM75" s="242"/>
      <c r="EHN75" s="242"/>
      <c r="EHO75" s="242"/>
      <c r="EHP75" s="242"/>
      <c r="EHQ75" s="242"/>
      <c r="EHR75" s="242"/>
      <c r="EHS75" s="242"/>
      <c r="EHT75" s="242"/>
      <c r="EHU75" s="242"/>
      <c r="EHV75" s="242"/>
      <c r="EHW75" s="242"/>
      <c r="EHX75" s="242"/>
      <c r="EHY75" s="242"/>
      <c r="EHZ75" s="242"/>
      <c r="EIA75" s="242"/>
      <c r="EIB75" s="242"/>
      <c r="EIC75" s="242"/>
      <c r="EID75" s="242"/>
      <c r="EIE75" s="242"/>
      <c r="EIF75" s="242"/>
      <c r="EIG75" s="242"/>
      <c r="EIH75" s="242"/>
      <c r="EII75" s="242"/>
      <c r="EIJ75" s="242"/>
      <c r="EIK75" s="242"/>
      <c r="EIL75" s="242"/>
      <c r="EIM75" s="242"/>
      <c r="EIN75" s="242"/>
      <c r="EIO75" s="242"/>
      <c r="EIP75" s="242"/>
      <c r="EIQ75" s="242"/>
      <c r="EIR75" s="242"/>
      <c r="EIS75" s="242"/>
      <c r="EIT75" s="242"/>
      <c r="EIU75" s="242"/>
      <c r="EIV75" s="242"/>
      <c r="EIW75" s="242"/>
      <c r="EIX75" s="242"/>
      <c r="EIY75" s="242"/>
      <c r="EIZ75" s="242"/>
      <c r="EJA75" s="242"/>
      <c r="EJB75" s="242"/>
      <c r="EJC75" s="242"/>
      <c r="EJD75" s="242"/>
      <c r="EJE75" s="242"/>
      <c r="EJF75" s="242"/>
      <c r="EJG75" s="242"/>
      <c r="EJH75" s="242"/>
      <c r="EJI75" s="242"/>
      <c r="EJJ75" s="242"/>
      <c r="EJK75" s="242"/>
      <c r="EJL75" s="242"/>
      <c r="EJM75" s="242"/>
      <c r="EJN75" s="242"/>
      <c r="EJO75" s="242"/>
      <c r="EJP75" s="242"/>
      <c r="EJQ75" s="242"/>
      <c r="EJR75" s="242"/>
      <c r="EJS75" s="242"/>
      <c r="EJT75" s="242"/>
      <c r="EJU75" s="242"/>
      <c r="EJV75" s="242"/>
      <c r="EJW75" s="242"/>
      <c r="EJX75" s="242"/>
      <c r="EJY75" s="242"/>
      <c r="EJZ75" s="242"/>
      <c r="EKA75" s="242"/>
      <c r="EKB75" s="242"/>
      <c r="EKC75" s="242"/>
      <c r="EKD75" s="242"/>
      <c r="EKE75" s="242"/>
      <c r="EKF75" s="242"/>
      <c r="EKG75" s="242"/>
      <c r="EKH75" s="242"/>
      <c r="EKI75" s="242"/>
      <c r="EKJ75" s="242"/>
      <c r="EKK75" s="242"/>
      <c r="EKL75" s="242"/>
      <c r="EKM75" s="242"/>
      <c r="EKN75" s="242"/>
      <c r="EKO75" s="242"/>
      <c r="EKP75" s="242"/>
      <c r="EKQ75" s="242"/>
      <c r="EKR75" s="242"/>
      <c r="EKS75" s="242"/>
      <c r="EKT75" s="242"/>
      <c r="EKU75" s="242"/>
      <c r="EKV75" s="242"/>
      <c r="EKW75" s="242"/>
      <c r="EKX75" s="242"/>
      <c r="EKY75" s="242"/>
      <c r="EKZ75" s="242"/>
      <c r="ELA75" s="242"/>
      <c r="ELB75" s="242"/>
      <c r="ELC75" s="242"/>
      <c r="ELD75" s="242"/>
      <c r="ELE75" s="242"/>
      <c r="ELF75" s="242"/>
      <c r="ELG75" s="242"/>
      <c r="ELH75" s="242"/>
      <c r="ELI75" s="242"/>
      <c r="ELJ75" s="242"/>
      <c r="ELK75" s="242"/>
      <c r="ELL75" s="242"/>
      <c r="ELM75" s="242"/>
      <c r="ELN75" s="242"/>
      <c r="ELO75" s="242"/>
      <c r="ELP75" s="242"/>
      <c r="ELQ75" s="242"/>
      <c r="ELR75" s="242"/>
      <c r="ELS75" s="242"/>
      <c r="ELT75" s="242"/>
      <c r="ELU75" s="242"/>
      <c r="ELV75" s="242"/>
      <c r="ELW75" s="242"/>
      <c r="ELX75" s="242"/>
      <c r="ELY75" s="242"/>
      <c r="ELZ75" s="242"/>
      <c r="EMA75" s="242"/>
      <c r="EMB75" s="242"/>
      <c r="EMC75" s="242"/>
      <c r="EMD75" s="242"/>
      <c r="EME75" s="242"/>
      <c r="EMF75" s="242"/>
      <c r="EMG75" s="242"/>
      <c r="EMH75" s="242"/>
      <c r="EMI75" s="242"/>
      <c r="EMJ75" s="242"/>
      <c r="EMK75" s="242"/>
      <c r="EML75" s="242"/>
      <c r="EMM75" s="242"/>
      <c r="EMN75" s="242"/>
      <c r="EMO75" s="242"/>
      <c r="EMP75" s="242"/>
      <c r="EMQ75" s="242"/>
      <c r="EMR75" s="242"/>
      <c r="EMS75" s="242"/>
      <c r="EMT75" s="242"/>
      <c r="EMU75" s="242"/>
      <c r="EMV75" s="242"/>
      <c r="EMW75" s="242"/>
      <c r="EMX75" s="242"/>
      <c r="EMY75" s="242"/>
      <c r="EMZ75" s="242"/>
      <c r="ENA75" s="242"/>
      <c r="ENB75" s="242"/>
      <c r="ENC75" s="242"/>
      <c r="END75" s="242"/>
      <c r="ENE75" s="242"/>
      <c r="ENF75" s="242"/>
      <c r="ENG75" s="242"/>
      <c r="ENH75" s="242"/>
      <c r="ENI75" s="242"/>
      <c r="ENJ75" s="242"/>
      <c r="ENK75" s="242"/>
      <c r="ENL75" s="242"/>
      <c r="ENM75" s="242"/>
      <c r="ENN75" s="242"/>
      <c r="ENO75" s="242"/>
      <c r="ENP75" s="242"/>
      <c r="ENQ75" s="242"/>
      <c r="ENR75" s="242"/>
      <c r="ENS75" s="242"/>
      <c r="ENT75" s="242"/>
      <c r="ENU75" s="242"/>
      <c r="ENV75" s="242"/>
      <c r="ENW75" s="242"/>
      <c r="ENX75" s="242"/>
      <c r="ENY75" s="242"/>
      <c r="ENZ75" s="242"/>
      <c r="EOA75" s="242"/>
      <c r="EOB75" s="242"/>
      <c r="EOC75" s="242"/>
      <c r="EOD75" s="242"/>
      <c r="EOE75" s="242"/>
      <c r="EOF75" s="242"/>
      <c r="EOG75" s="242"/>
      <c r="EOH75" s="242"/>
      <c r="EOI75" s="242"/>
      <c r="EOJ75" s="242"/>
      <c r="EOK75" s="242"/>
      <c r="EOL75" s="242"/>
      <c r="EOM75" s="242"/>
      <c r="EON75" s="242"/>
      <c r="EOO75" s="242"/>
      <c r="EOP75" s="242"/>
      <c r="EOQ75" s="242"/>
      <c r="EOR75" s="242"/>
      <c r="EOS75" s="242"/>
      <c r="EOT75" s="242"/>
      <c r="EOU75" s="242"/>
      <c r="EOV75" s="242"/>
      <c r="EOW75" s="242"/>
      <c r="EOX75" s="242"/>
      <c r="EOY75" s="242"/>
      <c r="EOZ75" s="242"/>
      <c r="EPA75" s="242"/>
      <c r="EPB75" s="242"/>
      <c r="EPC75" s="242"/>
      <c r="EPD75" s="242"/>
      <c r="EPE75" s="242"/>
      <c r="EPF75" s="242"/>
      <c r="EPG75" s="242"/>
      <c r="EPH75" s="242"/>
      <c r="EPI75" s="242"/>
      <c r="EPJ75" s="242"/>
      <c r="EPK75" s="242"/>
      <c r="EPL75" s="242"/>
      <c r="EPM75" s="242"/>
      <c r="EPN75" s="242"/>
      <c r="EPO75" s="242"/>
      <c r="EPP75" s="242"/>
      <c r="EPQ75" s="242"/>
      <c r="EPR75" s="242"/>
      <c r="EPS75" s="242"/>
      <c r="EPT75" s="242"/>
      <c r="EPU75" s="242"/>
      <c r="EPV75" s="242"/>
      <c r="EPW75" s="242"/>
      <c r="EPX75" s="242"/>
      <c r="EPY75" s="242"/>
      <c r="EPZ75" s="242"/>
      <c r="EQA75" s="242"/>
      <c r="EQB75" s="242"/>
      <c r="EQC75" s="242"/>
      <c r="EQD75" s="242"/>
      <c r="EQE75" s="242"/>
      <c r="EQF75" s="242"/>
      <c r="EQG75" s="242"/>
      <c r="EQH75" s="242"/>
      <c r="EQI75" s="242"/>
      <c r="EQJ75" s="242"/>
      <c r="EQK75" s="242"/>
      <c r="EQL75" s="242"/>
      <c r="EQM75" s="242"/>
      <c r="EQN75" s="242"/>
      <c r="EQO75" s="242"/>
      <c r="EQP75" s="242"/>
      <c r="EQQ75" s="242"/>
      <c r="EQR75" s="242"/>
      <c r="EQS75" s="242"/>
      <c r="EQT75" s="242"/>
      <c r="EQU75" s="242"/>
      <c r="EQV75" s="242"/>
      <c r="EQW75" s="242"/>
      <c r="EQX75" s="242"/>
      <c r="EQY75" s="242"/>
      <c r="EQZ75" s="242"/>
      <c r="ERA75" s="242"/>
      <c r="ERB75" s="242"/>
      <c r="ERC75" s="242"/>
      <c r="ERD75" s="242"/>
      <c r="ERE75" s="242"/>
      <c r="ERF75" s="242"/>
      <c r="ERG75" s="242"/>
      <c r="ERH75" s="242"/>
      <c r="ERI75" s="242"/>
      <c r="ERJ75" s="242"/>
      <c r="ERK75" s="242"/>
      <c r="ERL75" s="242"/>
      <c r="ERM75" s="242"/>
      <c r="ERN75" s="242"/>
      <c r="ERO75" s="242"/>
      <c r="ERP75" s="242"/>
      <c r="ERQ75" s="242"/>
      <c r="ERR75" s="242"/>
      <c r="ERS75" s="242"/>
      <c r="ERT75" s="242"/>
      <c r="ERU75" s="242"/>
      <c r="ERV75" s="242"/>
      <c r="ERW75" s="242"/>
      <c r="ERX75" s="242"/>
      <c r="ERY75" s="242"/>
      <c r="ERZ75" s="242"/>
      <c r="ESA75" s="242"/>
      <c r="ESB75" s="242"/>
      <c r="ESC75" s="242"/>
      <c r="ESD75" s="242"/>
      <c r="ESE75" s="242"/>
      <c r="ESF75" s="242"/>
      <c r="ESG75" s="242"/>
      <c r="ESH75" s="242"/>
      <c r="ESI75" s="242"/>
      <c r="ESJ75" s="242"/>
      <c r="ESK75" s="242"/>
      <c r="ESL75" s="242"/>
      <c r="ESM75" s="242"/>
      <c r="ESN75" s="242"/>
      <c r="ESO75" s="242"/>
      <c r="ESP75" s="242"/>
      <c r="ESQ75" s="242"/>
      <c r="ESR75" s="242"/>
      <c r="ESS75" s="242"/>
      <c r="EST75" s="242"/>
      <c r="ESU75" s="242"/>
      <c r="ESV75" s="242"/>
      <c r="ESW75" s="242"/>
      <c r="ESX75" s="242"/>
      <c r="ESY75" s="242"/>
      <c r="ESZ75" s="242"/>
      <c r="ETA75" s="242"/>
      <c r="ETB75" s="242"/>
      <c r="ETC75" s="242"/>
      <c r="ETD75" s="242"/>
      <c r="ETE75" s="242"/>
      <c r="ETF75" s="242"/>
      <c r="ETG75" s="242"/>
      <c r="ETH75" s="242"/>
      <c r="ETI75" s="242"/>
      <c r="ETJ75" s="242"/>
      <c r="ETK75" s="242"/>
      <c r="ETL75" s="242"/>
      <c r="ETM75" s="242"/>
      <c r="ETN75" s="242"/>
      <c r="ETO75" s="242"/>
      <c r="ETP75" s="242"/>
      <c r="ETQ75" s="242"/>
      <c r="ETR75" s="242"/>
      <c r="ETS75" s="242"/>
      <c r="ETT75" s="242"/>
      <c r="ETU75" s="242"/>
      <c r="ETV75" s="242"/>
      <c r="ETW75" s="242"/>
      <c r="ETX75" s="242"/>
      <c r="ETY75" s="242"/>
      <c r="ETZ75" s="242"/>
      <c r="EUA75" s="242"/>
      <c r="EUB75" s="242"/>
      <c r="EUC75" s="242"/>
      <c r="EUD75" s="242"/>
      <c r="EUE75" s="242"/>
      <c r="EUF75" s="242"/>
      <c r="EUG75" s="242"/>
      <c r="EUH75" s="242"/>
      <c r="EUI75" s="242"/>
      <c r="EUJ75" s="242"/>
      <c r="EUK75" s="242"/>
      <c r="EUL75" s="242"/>
      <c r="EUM75" s="242"/>
      <c r="EUN75" s="242"/>
      <c r="EUO75" s="242"/>
      <c r="EUP75" s="242"/>
      <c r="EUQ75" s="242"/>
      <c r="EUR75" s="242"/>
      <c r="EUS75" s="242"/>
      <c r="EUT75" s="242"/>
      <c r="EUU75" s="242"/>
      <c r="EUV75" s="242"/>
      <c r="EUW75" s="242"/>
      <c r="EUX75" s="242"/>
      <c r="EUY75" s="242"/>
      <c r="EUZ75" s="242"/>
      <c r="EVA75" s="242"/>
      <c r="EVB75" s="242"/>
      <c r="EVC75" s="242"/>
      <c r="EVD75" s="242"/>
      <c r="EVE75" s="242"/>
      <c r="EVF75" s="242"/>
      <c r="EVG75" s="242"/>
      <c r="EVH75" s="242"/>
      <c r="EVI75" s="242"/>
      <c r="EVJ75" s="242"/>
      <c r="EVK75" s="242"/>
      <c r="EVL75" s="242"/>
      <c r="EVM75" s="242"/>
      <c r="EVN75" s="242"/>
      <c r="EVO75" s="242"/>
      <c r="EVP75" s="242"/>
      <c r="EVQ75" s="242"/>
      <c r="EVR75" s="242"/>
      <c r="EVS75" s="242"/>
      <c r="EVT75" s="242"/>
      <c r="EVU75" s="242"/>
      <c r="EVV75" s="242"/>
      <c r="EVW75" s="242"/>
      <c r="EVX75" s="242"/>
      <c r="EVY75" s="242"/>
      <c r="EVZ75" s="242"/>
      <c r="EWA75" s="242"/>
      <c r="EWB75" s="242"/>
      <c r="EWC75" s="242"/>
      <c r="EWD75" s="242"/>
      <c r="EWE75" s="242"/>
      <c r="EWF75" s="242"/>
      <c r="EWG75" s="242"/>
      <c r="EWH75" s="242"/>
      <c r="EWI75" s="242"/>
      <c r="EWJ75" s="242"/>
      <c r="EWK75" s="242"/>
      <c r="EWL75" s="242"/>
      <c r="EWM75" s="242"/>
      <c r="EWN75" s="242"/>
      <c r="EWO75" s="242"/>
      <c r="EWP75" s="242"/>
      <c r="EWQ75" s="242"/>
      <c r="EWR75" s="242"/>
      <c r="EWS75" s="242"/>
      <c r="EWT75" s="242"/>
      <c r="EWU75" s="242"/>
      <c r="EWV75" s="242"/>
      <c r="EWW75" s="242"/>
      <c r="EWX75" s="242"/>
      <c r="EWY75" s="242"/>
      <c r="EWZ75" s="242"/>
      <c r="EXA75" s="242"/>
      <c r="EXB75" s="242"/>
      <c r="EXC75" s="242"/>
      <c r="EXD75" s="242"/>
      <c r="EXE75" s="242"/>
      <c r="EXF75" s="242"/>
      <c r="EXG75" s="242"/>
      <c r="EXH75" s="242"/>
      <c r="EXI75" s="242"/>
      <c r="EXJ75" s="242"/>
      <c r="EXK75" s="242"/>
      <c r="EXL75" s="242"/>
      <c r="EXM75" s="242"/>
      <c r="EXN75" s="242"/>
      <c r="EXO75" s="242"/>
      <c r="EXP75" s="242"/>
      <c r="EXQ75" s="242"/>
      <c r="EXR75" s="242"/>
      <c r="EXS75" s="242"/>
      <c r="EXT75" s="242"/>
      <c r="EXU75" s="242"/>
      <c r="EXV75" s="242"/>
      <c r="EXW75" s="242"/>
      <c r="EXX75" s="242"/>
      <c r="EXY75" s="242"/>
      <c r="EXZ75" s="242"/>
      <c r="EYA75" s="242"/>
      <c r="EYB75" s="242"/>
      <c r="EYC75" s="242"/>
      <c r="EYD75" s="242"/>
      <c r="EYE75" s="242"/>
      <c r="EYF75" s="242"/>
      <c r="EYG75" s="242"/>
      <c r="EYH75" s="242"/>
      <c r="EYI75" s="242"/>
      <c r="EYJ75" s="242"/>
      <c r="EYK75" s="242"/>
      <c r="EYL75" s="242"/>
      <c r="EYM75" s="242"/>
      <c r="EYN75" s="242"/>
      <c r="EYO75" s="242"/>
      <c r="EYP75" s="242"/>
      <c r="EYQ75" s="242"/>
      <c r="EYR75" s="242"/>
      <c r="EYS75" s="242"/>
      <c r="EYT75" s="242"/>
      <c r="EYU75" s="242"/>
      <c r="EYV75" s="242"/>
      <c r="EYW75" s="242"/>
      <c r="EYX75" s="242"/>
      <c r="EYY75" s="242"/>
      <c r="EYZ75" s="242"/>
      <c r="EZA75" s="242"/>
      <c r="EZB75" s="242"/>
      <c r="EZC75" s="242"/>
      <c r="EZD75" s="242"/>
      <c r="EZE75" s="242"/>
      <c r="EZF75" s="242"/>
      <c r="EZG75" s="242"/>
      <c r="EZH75" s="242"/>
      <c r="EZI75" s="242"/>
      <c r="EZJ75" s="242"/>
      <c r="EZK75" s="242"/>
      <c r="EZL75" s="242"/>
      <c r="EZM75" s="242"/>
      <c r="EZN75" s="242"/>
      <c r="EZO75" s="242"/>
      <c r="EZP75" s="242"/>
      <c r="EZQ75" s="242"/>
      <c r="EZR75" s="242"/>
      <c r="EZS75" s="242"/>
      <c r="EZT75" s="242"/>
      <c r="EZU75" s="242"/>
      <c r="EZV75" s="242"/>
      <c r="EZW75" s="242"/>
      <c r="EZX75" s="242"/>
      <c r="EZY75" s="242"/>
      <c r="EZZ75" s="242"/>
      <c r="FAA75" s="242"/>
      <c r="FAB75" s="242"/>
      <c r="FAC75" s="242"/>
      <c r="FAD75" s="242"/>
      <c r="FAE75" s="242"/>
      <c r="FAF75" s="242"/>
      <c r="FAG75" s="242"/>
      <c r="FAH75" s="242"/>
      <c r="FAI75" s="242"/>
      <c r="FAJ75" s="242"/>
      <c r="FAK75" s="242"/>
      <c r="FAL75" s="242"/>
      <c r="FAM75" s="242"/>
      <c r="FAN75" s="242"/>
      <c r="FAO75" s="242"/>
      <c r="FAP75" s="242"/>
      <c r="FAQ75" s="242"/>
      <c r="FAR75" s="242"/>
      <c r="FAS75" s="242"/>
      <c r="FAT75" s="242"/>
      <c r="FAU75" s="242"/>
      <c r="FAV75" s="242"/>
      <c r="FAW75" s="242"/>
      <c r="FAX75" s="242"/>
      <c r="FAY75" s="242"/>
      <c r="FAZ75" s="242"/>
      <c r="FBA75" s="242"/>
      <c r="FBB75" s="242"/>
      <c r="FBC75" s="242"/>
      <c r="FBD75" s="242"/>
      <c r="FBE75" s="242"/>
      <c r="FBF75" s="242"/>
      <c r="FBG75" s="242"/>
      <c r="FBH75" s="242"/>
      <c r="FBI75" s="242"/>
      <c r="FBJ75" s="242"/>
      <c r="FBK75" s="242"/>
      <c r="FBL75" s="242"/>
      <c r="FBM75" s="242"/>
      <c r="FBN75" s="242"/>
      <c r="FBO75" s="242"/>
      <c r="FBP75" s="242"/>
      <c r="FBQ75" s="242"/>
      <c r="FBR75" s="242"/>
      <c r="FBS75" s="242"/>
      <c r="FBT75" s="242"/>
      <c r="FBU75" s="242"/>
      <c r="FBV75" s="242"/>
      <c r="FBW75" s="242"/>
      <c r="FBX75" s="242"/>
      <c r="FBY75" s="242"/>
      <c r="FBZ75" s="242"/>
      <c r="FCA75" s="242"/>
      <c r="FCB75" s="242"/>
      <c r="FCC75" s="242"/>
      <c r="FCD75" s="242"/>
      <c r="FCE75" s="242"/>
      <c r="FCF75" s="242"/>
      <c r="FCG75" s="242"/>
      <c r="FCH75" s="242"/>
      <c r="FCI75" s="242"/>
      <c r="FCJ75" s="242"/>
      <c r="FCK75" s="242"/>
      <c r="FCL75" s="242"/>
      <c r="FCM75" s="242"/>
      <c r="FCN75" s="242"/>
      <c r="FCO75" s="242"/>
      <c r="FCP75" s="242"/>
      <c r="FCQ75" s="242"/>
      <c r="FCR75" s="242"/>
      <c r="FCS75" s="242"/>
      <c r="FCT75" s="242"/>
      <c r="FCU75" s="242"/>
      <c r="FCV75" s="242"/>
      <c r="FCW75" s="242"/>
      <c r="FCX75" s="242"/>
      <c r="FCY75" s="242"/>
      <c r="FCZ75" s="242"/>
      <c r="FDA75" s="242"/>
      <c r="FDB75" s="242"/>
      <c r="FDC75" s="242"/>
      <c r="FDD75" s="242"/>
      <c r="FDE75" s="242"/>
      <c r="FDF75" s="242"/>
      <c r="FDG75" s="242"/>
      <c r="FDH75" s="242"/>
      <c r="FDI75" s="242"/>
      <c r="FDJ75" s="242"/>
      <c r="FDK75" s="242"/>
      <c r="FDL75" s="242"/>
      <c r="FDM75" s="242"/>
      <c r="FDN75" s="242"/>
      <c r="FDO75" s="242"/>
      <c r="FDP75" s="242"/>
      <c r="FDQ75" s="242"/>
      <c r="FDR75" s="242"/>
      <c r="FDS75" s="242"/>
      <c r="FDT75" s="242"/>
      <c r="FDU75" s="242"/>
      <c r="FDV75" s="242"/>
      <c r="FDW75" s="242"/>
      <c r="FDX75" s="242"/>
      <c r="FDY75" s="242"/>
      <c r="FDZ75" s="242"/>
      <c r="FEA75" s="242"/>
      <c r="FEB75" s="242"/>
      <c r="FEC75" s="242"/>
      <c r="FED75" s="242"/>
      <c r="FEE75" s="242"/>
      <c r="FEF75" s="242"/>
      <c r="FEG75" s="242"/>
      <c r="FEH75" s="242"/>
      <c r="FEI75" s="242"/>
      <c r="FEJ75" s="242"/>
      <c r="FEK75" s="242"/>
      <c r="FEL75" s="242"/>
      <c r="FEM75" s="242"/>
      <c r="FEN75" s="242"/>
      <c r="FEO75" s="242"/>
      <c r="FEP75" s="242"/>
      <c r="FEQ75" s="242"/>
      <c r="FER75" s="242"/>
      <c r="FES75" s="242"/>
      <c r="FET75" s="242"/>
      <c r="FEU75" s="242"/>
      <c r="FEV75" s="242"/>
      <c r="FEW75" s="242"/>
      <c r="FEX75" s="242"/>
      <c r="FEY75" s="242"/>
      <c r="FEZ75" s="242"/>
      <c r="FFA75" s="242"/>
      <c r="FFB75" s="242"/>
      <c r="FFC75" s="242"/>
      <c r="FFD75" s="242"/>
      <c r="FFE75" s="242"/>
      <c r="FFF75" s="242"/>
      <c r="FFG75" s="242"/>
      <c r="FFH75" s="242"/>
      <c r="FFI75" s="242"/>
      <c r="FFJ75" s="242"/>
      <c r="FFK75" s="242"/>
      <c r="FFL75" s="242"/>
      <c r="FFM75" s="242"/>
      <c r="FFN75" s="242"/>
      <c r="FFO75" s="242"/>
      <c r="FFP75" s="242"/>
      <c r="FFQ75" s="242"/>
      <c r="FFR75" s="242"/>
      <c r="FFS75" s="242"/>
      <c r="FFT75" s="242"/>
      <c r="FFU75" s="242"/>
      <c r="FFV75" s="242"/>
      <c r="FFW75" s="242"/>
      <c r="FFX75" s="242"/>
      <c r="FFY75" s="242"/>
      <c r="FFZ75" s="242"/>
      <c r="FGA75" s="242"/>
      <c r="FGB75" s="242"/>
      <c r="FGC75" s="242"/>
      <c r="FGD75" s="242"/>
      <c r="FGE75" s="242"/>
      <c r="FGF75" s="242"/>
      <c r="FGG75" s="242"/>
      <c r="FGH75" s="242"/>
      <c r="FGI75" s="242"/>
      <c r="FGJ75" s="242"/>
      <c r="FGK75" s="242"/>
      <c r="FGL75" s="242"/>
      <c r="FGM75" s="242"/>
      <c r="FGN75" s="242"/>
      <c r="FGO75" s="242"/>
      <c r="FGP75" s="242"/>
      <c r="FGQ75" s="242"/>
      <c r="FGR75" s="242"/>
      <c r="FGS75" s="242"/>
      <c r="FGT75" s="242"/>
      <c r="FGU75" s="242"/>
      <c r="FGV75" s="242"/>
      <c r="FGW75" s="242"/>
      <c r="FGX75" s="242"/>
      <c r="FGY75" s="242"/>
      <c r="FGZ75" s="242"/>
      <c r="FHA75" s="242"/>
      <c r="FHB75" s="242"/>
      <c r="FHC75" s="242"/>
      <c r="FHD75" s="242"/>
      <c r="FHE75" s="242"/>
      <c r="FHF75" s="242"/>
      <c r="FHG75" s="242"/>
      <c r="FHH75" s="242"/>
      <c r="FHI75" s="242"/>
      <c r="FHJ75" s="242"/>
      <c r="FHK75" s="242"/>
      <c r="FHL75" s="242"/>
      <c r="FHM75" s="242"/>
      <c r="FHN75" s="242"/>
      <c r="FHO75" s="242"/>
      <c r="FHP75" s="242"/>
      <c r="FHQ75" s="242"/>
      <c r="FHR75" s="242"/>
      <c r="FHS75" s="242"/>
      <c r="FHT75" s="242"/>
      <c r="FHU75" s="242"/>
      <c r="FHV75" s="242"/>
      <c r="FHW75" s="242"/>
      <c r="FHX75" s="242"/>
      <c r="FHY75" s="242"/>
      <c r="FHZ75" s="242"/>
      <c r="FIA75" s="242"/>
      <c r="FIB75" s="242"/>
      <c r="FIC75" s="242"/>
      <c r="FID75" s="242"/>
      <c r="FIE75" s="242"/>
      <c r="FIF75" s="242"/>
      <c r="FIG75" s="242"/>
      <c r="FIH75" s="242"/>
      <c r="FII75" s="242"/>
      <c r="FIJ75" s="242"/>
      <c r="FIK75" s="242"/>
      <c r="FIL75" s="242"/>
      <c r="FIM75" s="242"/>
      <c r="FIN75" s="242"/>
      <c r="FIO75" s="242"/>
      <c r="FIP75" s="242"/>
      <c r="FIQ75" s="242"/>
      <c r="FIR75" s="242"/>
      <c r="FIS75" s="242"/>
      <c r="FIT75" s="242"/>
      <c r="FIU75" s="242"/>
      <c r="FIV75" s="242"/>
      <c r="FIW75" s="242"/>
      <c r="FIX75" s="242"/>
      <c r="FIY75" s="242"/>
      <c r="FIZ75" s="242"/>
      <c r="FJA75" s="242"/>
      <c r="FJB75" s="242"/>
      <c r="FJC75" s="242"/>
      <c r="FJD75" s="242"/>
      <c r="FJE75" s="242"/>
      <c r="FJF75" s="242"/>
      <c r="FJG75" s="242"/>
      <c r="FJH75" s="242"/>
      <c r="FJI75" s="242"/>
      <c r="FJJ75" s="242"/>
      <c r="FJK75" s="242"/>
      <c r="FJL75" s="242"/>
      <c r="FJM75" s="242"/>
      <c r="FJN75" s="242"/>
      <c r="FJO75" s="242"/>
      <c r="FJP75" s="242"/>
      <c r="FJQ75" s="242"/>
      <c r="FJR75" s="242"/>
      <c r="FJS75" s="242"/>
      <c r="FJT75" s="242"/>
      <c r="FJU75" s="242"/>
      <c r="FJV75" s="242"/>
      <c r="FJW75" s="242"/>
      <c r="FJX75" s="242"/>
      <c r="FJY75" s="242"/>
      <c r="FJZ75" s="242"/>
      <c r="FKA75" s="242"/>
      <c r="FKB75" s="242"/>
      <c r="FKC75" s="242"/>
      <c r="FKD75" s="242"/>
      <c r="FKE75" s="242"/>
      <c r="FKF75" s="242"/>
      <c r="FKG75" s="242"/>
      <c r="FKH75" s="242"/>
      <c r="FKI75" s="242"/>
      <c r="FKJ75" s="242"/>
      <c r="FKK75" s="242"/>
      <c r="FKL75" s="242"/>
      <c r="FKM75" s="242"/>
      <c r="FKN75" s="242"/>
      <c r="FKO75" s="242"/>
      <c r="FKP75" s="242"/>
      <c r="FKQ75" s="242"/>
      <c r="FKR75" s="242"/>
      <c r="FKS75" s="242"/>
      <c r="FKT75" s="242"/>
      <c r="FKU75" s="242"/>
      <c r="FKV75" s="242"/>
      <c r="FKW75" s="242"/>
      <c r="FKX75" s="242"/>
      <c r="FKY75" s="242"/>
      <c r="FKZ75" s="242"/>
      <c r="FLA75" s="242"/>
      <c r="FLB75" s="242"/>
      <c r="FLC75" s="242"/>
      <c r="FLD75" s="242"/>
      <c r="FLE75" s="242"/>
      <c r="FLF75" s="242"/>
      <c r="FLG75" s="242"/>
      <c r="FLH75" s="242"/>
      <c r="FLI75" s="242"/>
      <c r="FLJ75" s="242"/>
      <c r="FLK75" s="242"/>
      <c r="FLL75" s="242"/>
      <c r="FLM75" s="242"/>
      <c r="FLN75" s="242"/>
      <c r="FLO75" s="242"/>
      <c r="FLP75" s="242"/>
      <c r="FLQ75" s="242"/>
      <c r="FLR75" s="242"/>
      <c r="FLS75" s="242"/>
      <c r="FLT75" s="242"/>
      <c r="FLU75" s="242"/>
      <c r="FLV75" s="242"/>
      <c r="FLW75" s="242"/>
      <c r="FLX75" s="242"/>
      <c r="FLY75" s="242"/>
      <c r="FLZ75" s="242"/>
      <c r="FMA75" s="242"/>
      <c r="FMB75" s="242"/>
      <c r="FMC75" s="242"/>
      <c r="FMD75" s="242"/>
      <c r="FME75" s="242"/>
      <c r="FMF75" s="242"/>
      <c r="FMG75" s="242"/>
      <c r="FMH75" s="242"/>
      <c r="FMI75" s="242"/>
      <c r="FMJ75" s="242"/>
      <c r="FMK75" s="242"/>
      <c r="FML75" s="242"/>
      <c r="FMM75" s="242"/>
      <c r="FMN75" s="242"/>
      <c r="FMO75" s="242"/>
      <c r="FMP75" s="242"/>
      <c r="FMQ75" s="242"/>
      <c r="FMR75" s="242"/>
      <c r="FMS75" s="242"/>
      <c r="FMT75" s="242"/>
      <c r="FMU75" s="242"/>
      <c r="FMV75" s="242"/>
      <c r="FMW75" s="242"/>
      <c r="FMX75" s="242"/>
      <c r="FMY75" s="242"/>
      <c r="FMZ75" s="242"/>
      <c r="FNA75" s="242"/>
      <c r="FNB75" s="242"/>
      <c r="FNC75" s="242"/>
      <c r="FND75" s="242"/>
      <c r="FNE75" s="242"/>
      <c r="FNF75" s="242"/>
      <c r="FNG75" s="242"/>
      <c r="FNH75" s="242"/>
      <c r="FNI75" s="242"/>
      <c r="FNJ75" s="242"/>
      <c r="FNK75" s="242"/>
      <c r="FNL75" s="242"/>
      <c r="FNM75" s="242"/>
      <c r="FNN75" s="242"/>
      <c r="FNO75" s="242"/>
      <c r="FNP75" s="242"/>
      <c r="FNQ75" s="242"/>
      <c r="FNR75" s="242"/>
      <c r="FNS75" s="242"/>
      <c r="FNT75" s="242"/>
      <c r="FNU75" s="242"/>
      <c r="FNV75" s="242"/>
      <c r="FNW75" s="242"/>
      <c r="FNX75" s="242"/>
      <c r="FNY75" s="242"/>
      <c r="FNZ75" s="242"/>
      <c r="FOA75" s="242"/>
      <c r="FOB75" s="242"/>
      <c r="FOC75" s="242"/>
      <c r="FOD75" s="242"/>
      <c r="FOE75" s="242"/>
      <c r="FOF75" s="242"/>
      <c r="FOG75" s="242"/>
      <c r="FOH75" s="242"/>
      <c r="FOI75" s="242"/>
      <c r="FOJ75" s="242"/>
      <c r="FOK75" s="242"/>
      <c r="FOL75" s="242"/>
      <c r="FOM75" s="242"/>
      <c r="FON75" s="242"/>
      <c r="FOO75" s="242"/>
      <c r="FOP75" s="242"/>
      <c r="FOQ75" s="242"/>
      <c r="FOR75" s="242"/>
      <c r="FOS75" s="242"/>
      <c r="FOT75" s="242"/>
      <c r="FOU75" s="242"/>
      <c r="FOV75" s="242"/>
      <c r="FOW75" s="242"/>
      <c r="FOX75" s="242"/>
      <c r="FOY75" s="242"/>
      <c r="FOZ75" s="242"/>
      <c r="FPA75" s="242"/>
      <c r="FPB75" s="242"/>
      <c r="FPC75" s="242"/>
      <c r="FPD75" s="242"/>
      <c r="FPE75" s="242"/>
      <c r="FPF75" s="242"/>
      <c r="FPG75" s="242"/>
      <c r="FPH75" s="242"/>
      <c r="FPI75" s="242"/>
      <c r="FPJ75" s="242"/>
      <c r="FPK75" s="242"/>
      <c r="FPL75" s="242"/>
      <c r="FPM75" s="242"/>
      <c r="FPN75" s="242"/>
      <c r="FPO75" s="242"/>
      <c r="FPP75" s="242"/>
      <c r="FPQ75" s="242"/>
      <c r="FPR75" s="242"/>
      <c r="FPS75" s="242"/>
      <c r="FPT75" s="242"/>
      <c r="FPU75" s="242"/>
      <c r="FPV75" s="242"/>
      <c r="FPW75" s="242"/>
      <c r="FPX75" s="242"/>
      <c r="FPY75" s="242"/>
      <c r="FPZ75" s="242"/>
      <c r="FQA75" s="242"/>
      <c r="FQB75" s="242"/>
      <c r="FQC75" s="242"/>
      <c r="FQD75" s="242"/>
      <c r="FQE75" s="242"/>
      <c r="FQF75" s="242"/>
      <c r="FQG75" s="242"/>
      <c r="FQH75" s="242"/>
      <c r="FQI75" s="242"/>
      <c r="FQJ75" s="242"/>
      <c r="FQK75" s="242"/>
      <c r="FQL75" s="242"/>
      <c r="FQM75" s="242"/>
      <c r="FQN75" s="242"/>
      <c r="FQO75" s="242"/>
      <c r="FQP75" s="242"/>
      <c r="FQQ75" s="242"/>
      <c r="FQR75" s="242"/>
      <c r="FQS75" s="242"/>
      <c r="FQT75" s="242"/>
      <c r="FQU75" s="242"/>
      <c r="FQV75" s="242"/>
      <c r="FQW75" s="242"/>
      <c r="FQX75" s="242"/>
      <c r="FQY75" s="242"/>
      <c r="FQZ75" s="242"/>
      <c r="FRA75" s="242"/>
      <c r="FRB75" s="242"/>
      <c r="FRC75" s="242"/>
      <c r="FRD75" s="242"/>
      <c r="FRE75" s="242"/>
      <c r="FRF75" s="242"/>
      <c r="FRG75" s="242"/>
      <c r="FRH75" s="242"/>
      <c r="FRI75" s="242"/>
      <c r="FRJ75" s="242"/>
      <c r="FRK75" s="242"/>
      <c r="FRL75" s="242"/>
      <c r="FRM75" s="242"/>
      <c r="FRN75" s="242"/>
      <c r="FRO75" s="242"/>
      <c r="FRP75" s="242"/>
      <c r="FRQ75" s="242"/>
      <c r="FRR75" s="242"/>
      <c r="FRS75" s="242"/>
      <c r="FRT75" s="242"/>
      <c r="FRU75" s="242"/>
      <c r="FRV75" s="242"/>
      <c r="FRW75" s="242"/>
      <c r="FRX75" s="242"/>
      <c r="FRY75" s="242"/>
      <c r="FRZ75" s="242"/>
      <c r="FSA75" s="242"/>
      <c r="FSB75" s="242"/>
      <c r="FSC75" s="242"/>
      <c r="FSD75" s="242"/>
      <c r="FSE75" s="242"/>
      <c r="FSF75" s="242"/>
      <c r="FSG75" s="242"/>
      <c r="FSH75" s="242"/>
      <c r="FSI75" s="242"/>
      <c r="FSJ75" s="242"/>
      <c r="FSK75" s="242"/>
      <c r="FSL75" s="242"/>
      <c r="FSM75" s="242"/>
      <c r="FSN75" s="242"/>
      <c r="FSO75" s="242"/>
      <c r="FSP75" s="242"/>
      <c r="FSQ75" s="242"/>
      <c r="FSR75" s="242"/>
      <c r="FSS75" s="242"/>
      <c r="FST75" s="242"/>
      <c r="FSU75" s="242"/>
      <c r="FSV75" s="242"/>
      <c r="FSW75" s="242"/>
      <c r="FSX75" s="242"/>
      <c r="FSY75" s="242"/>
      <c r="FSZ75" s="242"/>
      <c r="FTA75" s="242"/>
      <c r="FTB75" s="242"/>
      <c r="FTC75" s="242"/>
      <c r="FTD75" s="242"/>
      <c r="FTE75" s="242"/>
      <c r="FTF75" s="242"/>
      <c r="FTG75" s="242"/>
      <c r="FTH75" s="242"/>
      <c r="FTI75" s="242"/>
      <c r="FTJ75" s="242"/>
      <c r="FTK75" s="242"/>
      <c r="FTL75" s="242"/>
      <c r="FTM75" s="242"/>
      <c r="FTN75" s="242"/>
      <c r="FTO75" s="242"/>
      <c r="FTP75" s="242"/>
      <c r="FTQ75" s="242"/>
      <c r="FTR75" s="242"/>
      <c r="FTS75" s="242"/>
      <c r="FTT75" s="242"/>
      <c r="FTU75" s="242"/>
      <c r="FTV75" s="242"/>
      <c r="FTW75" s="242"/>
      <c r="FTX75" s="242"/>
      <c r="FTY75" s="242"/>
      <c r="FTZ75" s="242"/>
      <c r="FUA75" s="242"/>
      <c r="FUB75" s="242"/>
      <c r="FUC75" s="242"/>
      <c r="FUD75" s="242"/>
      <c r="FUE75" s="242"/>
      <c r="FUF75" s="242"/>
      <c r="FUG75" s="242"/>
      <c r="FUH75" s="242"/>
      <c r="FUI75" s="242"/>
      <c r="FUJ75" s="242"/>
      <c r="FUK75" s="242"/>
      <c r="FUL75" s="242"/>
      <c r="FUM75" s="242"/>
      <c r="FUN75" s="242"/>
      <c r="FUO75" s="242"/>
      <c r="FUP75" s="242"/>
      <c r="FUQ75" s="242"/>
      <c r="FUR75" s="242"/>
      <c r="FUS75" s="242"/>
      <c r="FUT75" s="242"/>
      <c r="FUU75" s="242"/>
      <c r="FUV75" s="242"/>
      <c r="FUW75" s="242"/>
      <c r="FUX75" s="242"/>
      <c r="FUY75" s="242"/>
      <c r="FUZ75" s="242"/>
      <c r="FVA75" s="242"/>
      <c r="FVB75" s="242"/>
      <c r="FVC75" s="242"/>
      <c r="FVD75" s="242"/>
      <c r="FVE75" s="242"/>
      <c r="FVF75" s="242"/>
      <c r="FVG75" s="242"/>
      <c r="FVH75" s="242"/>
      <c r="FVI75" s="242"/>
      <c r="FVJ75" s="242"/>
      <c r="FVK75" s="242"/>
      <c r="FVL75" s="242"/>
      <c r="FVM75" s="242"/>
      <c r="FVN75" s="242"/>
      <c r="FVO75" s="242"/>
      <c r="FVP75" s="242"/>
      <c r="FVQ75" s="242"/>
      <c r="FVR75" s="242"/>
      <c r="FVS75" s="242"/>
      <c r="FVT75" s="242"/>
      <c r="FVU75" s="242"/>
      <c r="FVV75" s="242"/>
      <c r="FVW75" s="242"/>
      <c r="FVX75" s="242"/>
      <c r="FVY75" s="242"/>
      <c r="FVZ75" s="242"/>
      <c r="FWA75" s="242"/>
      <c r="FWB75" s="242"/>
      <c r="FWC75" s="242"/>
      <c r="FWD75" s="242"/>
      <c r="FWE75" s="242"/>
      <c r="FWF75" s="242"/>
      <c r="FWG75" s="242"/>
      <c r="FWH75" s="242"/>
      <c r="FWI75" s="242"/>
      <c r="FWJ75" s="242"/>
      <c r="FWK75" s="242"/>
      <c r="FWL75" s="242"/>
      <c r="FWM75" s="242"/>
      <c r="FWN75" s="242"/>
      <c r="FWO75" s="242"/>
      <c r="FWP75" s="242"/>
      <c r="FWQ75" s="242"/>
      <c r="FWR75" s="242"/>
      <c r="FWS75" s="242"/>
      <c r="FWT75" s="242"/>
      <c r="FWU75" s="242"/>
      <c r="FWV75" s="242"/>
      <c r="FWW75" s="242"/>
      <c r="FWX75" s="242"/>
      <c r="FWY75" s="242"/>
      <c r="FWZ75" s="242"/>
      <c r="FXA75" s="242"/>
      <c r="FXB75" s="242"/>
      <c r="FXC75" s="242"/>
      <c r="FXD75" s="242"/>
      <c r="FXE75" s="242"/>
      <c r="FXF75" s="242"/>
      <c r="FXG75" s="242"/>
      <c r="FXH75" s="242"/>
      <c r="FXI75" s="242"/>
      <c r="FXJ75" s="242"/>
      <c r="FXK75" s="242"/>
      <c r="FXL75" s="242"/>
      <c r="FXM75" s="242"/>
      <c r="FXN75" s="242"/>
      <c r="FXO75" s="242"/>
      <c r="FXP75" s="242"/>
      <c r="FXQ75" s="242"/>
      <c r="FXR75" s="242"/>
      <c r="FXS75" s="242"/>
      <c r="FXT75" s="242"/>
      <c r="FXU75" s="242"/>
      <c r="FXV75" s="242"/>
      <c r="FXW75" s="242"/>
      <c r="FXX75" s="242"/>
      <c r="FXY75" s="242"/>
      <c r="FXZ75" s="242"/>
      <c r="FYA75" s="242"/>
      <c r="FYB75" s="242"/>
      <c r="FYC75" s="242"/>
      <c r="FYD75" s="242"/>
      <c r="FYE75" s="242"/>
      <c r="FYF75" s="242"/>
      <c r="FYG75" s="242"/>
      <c r="FYH75" s="242"/>
      <c r="FYI75" s="242"/>
      <c r="FYJ75" s="242"/>
      <c r="FYK75" s="242"/>
      <c r="FYL75" s="242"/>
      <c r="FYM75" s="242"/>
      <c r="FYN75" s="242"/>
      <c r="FYO75" s="242"/>
      <c r="FYP75" s="242"/>
      <c r="FYQ75" s="242"/>
      <c r="FYR75" s="242"/>
      <c r="FYS75" s="242"/>
      <c r="FYT75" s="242"/>
      <c r="FYU75" s="242"/>
      <c r="FYV75" s="242"/>
      <c r="FYW75" s="242"/>
      <c r="FYX75" s="242"/>
      <c r="FYY75" s="242"/>
      <c r="FYZ75" s="242"/>
      <c r="FZA75" s="242"/>
      <c r="FZB75" s="242"/>
      <c r="FZC75" s="242"/>
      <c r="FZD75" s="242"/>
      <c r="FZE75" s="242"/>
      <c r="FZF75" s="242"/>
      <c r="FZG75" s="242"/>
      <c r="FZH75" s="242"/>
      <c r="FZI75" s="242"/>
      <c r="FZJ75" s="242"/>
      <c r="FZK75" s="242"/>
      <c r="FZL75" s="242"/>
      <c r="FZM75" s="242"/>
      <c r="FZN75" s="242"/>
      <c r="FZO75" s="242"/>
      <c r="FZP75" s="242"/>
      <c r="FZQ75" s="242"/>
      <c r="FZR75" s="242"/>
      <c r="FZS75" s="242"/>
      <c r="FZT75" s="242"/>
      <c r="FZU75" s="242"/>
      <c r="FZV75" s="242"/>
      <c r="FZW75" s="242"/>
      <c r="FZX75" s="242"/>
      <c r="FZY75" s="242"/>
      <c r="FZZ75" s="242"/>
      <c r="GAA75" s="242"/>
      <c r="GAB75" s="242"/>
      <c r="GAC75" s="242"/>
      <c r="GAD75" s="242"/>
      <c r="GAE75" s="242"/>
      <c r="GAF75" s="242"/>
      <c r="GAG75" s="242"/>
      <c r="GAH75" s="242"/>
      <c r="GAI75" s="242"/>
      <c r="GAJ75" s="242"/>
      <c r="GAK75" s="242"/>
      <c r="GAL75" s="242"/>
      <c r="GAM75" s="242"/>
      <c r="GAN75" s="242"/>
      <c r="GAO75" s="242"/>
      <c r="GAP75" s="242"/>
      <c r="GAQ75" s="242"/>
      <c r="GAR75" s="242"/>
      <c r="GAS75" s="242"/>
      <c r="GAT75" s="242"/>
      <c r="GAU75" s="242"/>
      <c r="GAV75" s="242"/>
      <c r="GAW75" s="242"/>
      <c r="GAX75" s="242"/>
      <c r="GAY75" s="242"/>
      <c r="GAZ75" s="242"/>
      <c r="GBA75" s="242"/>
      <c r="GBB75" s="242"/>
      <c r="GBC75" s="242"/>
      <c r="GBD75" s="242"/>
      <c r="GBE75" s="242"/>
      <c r="GBF75" s="242"/>
      <c r="GBG75" s="242"/>
      <c r="GBH75" s="242"/>
      <c r="GBI75" s="242"/>
      <c r="GBJ75" s="242"/>
      <c r="GBK75" s="242"/>
      <c r="GBL75" s="242"/>
      <c r="GBM75" s="242"/>
      <c r="GBN75" s="242"/>
      <c r="GBO75" s="242"/>
      <c r="GBP75" s="242"/>
      <c r="GBQ75" s="242"/>
      <c r="GBR75" s="242"/>
      <c r="GBS75" s="242"/>
      <c r="GBT75" s="242"/>
      <c r="GBU75" s="242"/>
      <c r="GBV75" s="242"/>
      <c r="GBW75" s="242"/>
      <c r="GBX75" s="242"/>
      <c r="GBY75" s="242"/>
      <c r="GBZ75" s="242"/>
      <c r="GCA75" s="242"/>
      <c r="GCB75" s="242"/>
      <c r="GCC75" s="242"/>
      <c r="GCD75" s="242"/>
      <c r="GCE75" s="242"/>
      <c r="GCF75" s="242"/>
      <c r="GCG75" s="242"/>
      <c r="GCH75" s="242"/>
      <c r="GCI75" s="242"/>
      <c r="GCJ75" s="242"/>
      <c r="GCK75" s="242"/>
      <c r="GCL75" s="242"/>
      <c r="GCM75" s="242"/>
      <c r="GCN75" s="242"/>
      <c r="GCO75" s="242"/>
      <c r="GCP75" s="242"/>
      <c r="GCQ75" s="242"/>
      <c r="GCR75" s="242"/>
      <c r="GCS75" s="242"/>
      <c r="GCT75" s="242"/>
      <c r="GCU75" s="242"/>
      <c r="GCV75" s="242"/>
      <c r="GCW75" s="242"/>
      <c r="GCX75" s="242"/>
      <c r="GCY75" s="242"/>
      <c r="GCZ75" s="242"/>
      <c r="GDA75" s="242"/>
      <c r="GDB75" s="242"/>
      <c r="GDC75" s="242"/>
      <c r="GDD75" s="242"/>
      <c r="GDE75" s="242"/>
      <c r="GDF75" s="242"/>
      <c r="GDG75" s="242"/>
      <c r="GDH75" s="242"/>
      <c r="GDI75" s="242"/>
      <c r="GDJ75" s="242"/>
      <c r="GDK75" s="242"/>
      <c r="GDL75" s="242"/>
      <c r="GDM75" s="242"/>
      <c r="GDN75" s="242"/>
      <c r="GDO75" s="242"/>
      <c r="GDP75" s="242"/>
      <c r="GDQ75" s="242"/>
      <c r="GDR75" s="242"/>
      <c r="GDS75" s="242"/>
      <c r="GDT75" s="242"/>
      <c r="GDU75" s="242"/>
      <c r="GDV75" s="242"/>
      <c r="GDW75" s="242"/>
      <c r="GDX75" s="242"/>
      <c r="GDY75" s="242"/>
      <c r="GDZ75" s="242"/>
      <c r="GEA75" s="242"/>
      <c r="GEB75" s="242"/>
      <c r="GEC75" s="242"/>
      <c r="GED75" s="242"/>
      <c r="GEE75" s="242"/>
      <c r="GEF75" s="242"/>
      <c r="GEG75" s="242"/>
      <c r="GEH75" s="242"/>
      <c r="GEI75" s="242"/>
      <c r="GEJ75" s="242"/>
      <c r="GEK75" s="242"/>
      <c r="GEL75" s="242"/>
      <c r="GEM75" s="242"/>
      <c r="GEN75" s="242"/>
      <c r="GEO75" s="242"/>
      <c r="GEP75" s="242"/>
      <c r="GEQ75" s="242"/>
      <c r="GER75" s="242"/>
      <c r="GES75" s="242"/>
      <c r="GET75" s="242"/>
      <c r="GEU75" s="242"/>
      <c r="GEV75" s="242"/>
      <c r="GEW75" s="242"/>
      <c r="GEX75" s="242"/>
      <c r="GEY75" s="242"/>
      <c r="GEZ75" s="242"/>
      <c r="GFA75" s="242"/>
      <c r="GFB75" s="242"/>
      <c r="GFC75" s="242"/>
      <c r="GFD75" s="242"/>
      <c r="GFE75" s="242"/>
      <c r="GFF75" s="242"/>
      <c r="GFG75" s="242"/>
      <c r="GFH75" s="242"/>
      <c r="GFI75" s="242"/>
      <c r="GFJ75" s="242"/>
      <c r="GFK75" s="242"/>
      <c r="GFL75" s="242"/>
      <c r="GFM75" s="242"/>
      <c r="GFN75" s="242"/>
      <c r="GFO75" s="242"/>
      <c r="GFP75" s="242"/>
      <c r="GFQ75" s="242"/>
      <c r="GFR75" s="242"/>
      <c r="GFS75" s="242"/>
      <c r="GFT75" s="242"/>
      <c r="GFU75" s="242"/>
      <c r="GFV75" s="242"/>
      <c r="GFW75" s="242"/>
      <c r="GFX75" s="242"/>
      <c r="GFY75" s="242"/>
      <c r="GFZ75" s="242"/>
      <c r="GGA75" s="242"/>
      <c r="GGB75" s="242"/>
      <c r="GGC75" s="242"/>
      <c r="GGD75" s="242"/>
      <c r="GGE75" s="242"/>
      <c r="GGF75" s="242"/>
      <c r="GGG75" s="242"/>
      <c r="GGH75" s="242"/>
      <c r="GGI75" s="242"/>
      <c r="GGJ75" s="242"/>
      <c r="GGK75" s="242"/>
      <c r="GGL75" s="242"/>
      <c r="GGM75" s="242"/>
      <c r="GGN75" s="242"/>
      <c r="GGO75" s="242"/>
      <c r="GGP75" s="242"/>
      <c r="GGQ75" s="242"/>
      <c r="GGR75" s="242"/>
      <c r="GGS75" s="242"/>
      <c r="GGT75" s="242"/>
      <c r="GGU75" s="242"/>
      <c r="GGV75" s="242"/>
      <c r="GGW75" s="242"/>
      <c r="GGX75" s="242"/>
      <c r="GGY75" s="242"/>
      <c r="GGZ75" s="242"/>
      <c r="GHA75" s="242"/>
      <c r="GHB75" s="242"/>
      <c r="GHC75" s="242"/>
      <c r="GHD75" s="242"/>
      <c r="GHE75" s="242"/>
      <c r="GHF75" s="242"/>
      <c r="GHG75" s="242"/>
      <c r="GHH75" s="242"/>
      <c r="GHI75" s="242"/>
      <c r="GHJ75" s="242"/>
      <c r="GHK75" s="242"/>
      <c r="GHL75" s="242"/>
      <c r="GHM75" s="242"/>
      <c r="GHN75" s="242"/>
      <c r="GHO75" s="242"/>
      <c r="GHP75" s="242"/>
      <c r="GHQ75" s="242"/>
      <c r="GHR75" s="242"/>
      <c r="GHS75" s="242"/>
      <c r="GHT75" s="242"/>
      <c r="GHU75" s="242"/>
      <c r="GHV75" s="242"/>
      <c r="GHW75" s="242"/>
      <c r="GHX75" s="242"/>
      <c r="GHY75" s="242"/>
      <c r="GHZ75" s="242"/>
      <c r="GIA75" s="242"/>
      <c r="GIB75" s="242"/>
      <c r="GIC75" s="242"/>
      <c r="GID75" s="242"/>
      <c r="GIE75" s="242"/>
      <c r="GIF75" s="242"/>
      <c r="GIG75" s="242"/>
      <c r="GIH75" s="242"/>
      <c r="GII75" s="242"/>
      <c r="GIJ75" s="242"/>
      <c r="GIK75" s="242"/>
      <c r="GIL75" s="242"/>
      <c r="GIM75" s="242"/>
      <c r="GIN75" s="242"/>
      <c r="GIO75" s="242"/>
      <c r="GIP75" s="242"/>
      <c r="GIQ75" s="242"/>
      <c r="GIR75" s="242"/>
      <c r="GIS75" s="242"/>
      <c r="GIT75" s="242"/>
      <c r="GIU75" s="242"/>
      <c r="GIV75" s="242"/>
      <c r="GIW75" s="242"/>
      <c r="GIX75" s="242"/>
      <c r="GIY75" s="242"/>
      <c r="GIZ75" s="242"/>
      <c r="GJA75" s="242"/>
      <c r="GJB75" s="242"/>
      <c r="GJC75" s="242"/>
      <c r="GJD75" s="242"/>
      <c r="GJE75" s="242"/>
      <c r="GJF75" s="242"/>
      <c r="GJG75" s="242"/>
      <c r="GJH75" s="242"/>
      <c r="GJI75" s="242"/>
      <c r="GJJ75" s="242"/>
      <c r="GJK75" s="242"/>
      <c r="GJL75" s="242"/>
      <c r="GJM75" s="242"/>
      <c r="GJN75" s="242"/>
      <c r="GJO75" s="242"/>
      <c r="GJP75" s="242"/>
      <c r="GJQ75" s="242"/>
      <c r="GJR75" s="242"/>
      <c r="GJS75" s="242"/>
      <c r="GJT75" s="242"/>
      <c r="GJU75" s="242"/>
      <c r="GJV75" s="242"/>
      <c r="GJW75" s="242"/>
      <c r="GJX75" s="242"/>
      <c r="GJY75" s="242"/>
      <c r="GJZ75" s="242"/>
      <c r="GKA75" s="242"/>
      <c r="GKB75" s="242"/>
      <c r="GKC75" s="242"/>
      <c r="GKD75" s="242"/>
      <c r="GKE75" s="242"/>
      <c r="GKF75" s="242"/>
      <c r="GKG75" s="242"/>
      <c r="GKH75" s="242"/>
      <c r="GKI75" s="242"/>
      <c r="GKJ75" s="242"/>
      <c r="GKK75" s="242"/>
      <c r="GKL75" s="242"/>
      <c r="GKM75" s="242"/>
      <c r="GKN75" s="242"/>
      <c r="GKO75" s="242"/>
      <c r="GKP75" s="242"/>
      <c r="GKQ75" s="242"/>
      <c r="GKR75" s="242"/>
      <c r="GKS75" s="242"/>
      <c r="GKT75" s="242"/>
      <c r="GKU75" s="242"/>
      <c r="GKV75" s="242"/>
      <c r="GKW75" s="242"/>
      <c r="GKX75" s="242"/>
      <c r="GKY75" s="242"/>
      <c r="GKZ75" s="242"/>
      <c r="GLA75" s="242"/>
      <c r="GLB75" s="242"/>
      <c r="GLC75" s="242"/>
      <c r="GLD75" s="242"/>
      <c r="GLE75" s="242"/>
      <c r="GLF75" s="242"/>
      <c r="GLG75" s="242"/>
      <c r="GLH75" s="242"/>
      <c r="GLI75" s="242"/>
      <c r="GLJ75" s="242"/>
      <c r="GLK75" s="242"/>
      <c r="GLL75" s="242"/>
      <c r="GLM75" s="242"/>
      <c r="GLN75" s="242"/>
      <c r="GLO75" s="242"/>
      <c r="GLP75" s="242"/>
      <c r="GLQ75" s="242"/>
      <c r="GLR75" s="242"/>
      <c r="GLS75" s="242"/>
      <c r="GLT75" s="242"/>
      <c r="GLU75" s="242"/>
      <c r="GLV75" s="242"/>
      <c r="GLW75" s="242"/>
      <c r="GLX75" s="242"/>
      <c r="GLY75" s="242"/>
      <c r="GLZ75" s="242"/>
      <c r="GMA75" s="242"/>
      <c r="GMB75" s="242"/>
      <c r="GMC75" s="242"/>
      <c r="GMD75" s="242"/>
      <c r="GME75" s="242"/>
      <c r="GMF75" s="242"/>
      <c r="GMG75" s="242"/>
      <c r="GMH75" s="242"/>
      <c r="GMI75" s="242"/>
      <c r="GMJ75" s="242"/>
      <c r="GMK75" s="242"/>
      <c r="GML75" s="242"/>
      <c r="GMM75" s="242"/>
      <c r="GMN75" s="242"/>
      <c r="GMO75" s="242"/>
      <c r="GMP75" s="242"/>
      <c r="GMQ75" s="242"/>
      <c r="GMR75" s="242"/>
      <c r="GMS75" s="242"/>
      <c r="GMT75" s="242"/>
      <c r="GMU75" s="242"/>
      <c r="GMV75" s="242"/>
      <c r="GMW75" s="242"/>
      <c r="GMX75" s="242"/>
      <c r="GMY75" s="242"/>
      <c r="GMZ75" s="242"/>
      <c r="GNA75" s="242"/>
      <c r="GNB75" s="242"/>
      <c r="GNC75" s="242"/>
      <c r="GND75" s="242"/>
      <c r="GNE75" s="242"/>
      <c r="GNF75" s="242"/>
      <c r="GNG75" s="242"/>
      <c r="GNH75" s="242"/>
      <c r="GNI75" s="242"/>
      <c r="GNJ75" s="242"/>
      <c r="GNK75" s="242"/>
      <c r="GNL75" s="242"/>
      <c r="GNM75" s="242"/>
      <c r="GNN75" s="242"/>
      <c r="GNO75" s="242"/>
      <c r="GNP75" s="242"/>
      <c r="GNQ75" s="242"/>
      <c r="GNR75" s="242"/>
      <c r="GNS75" s="242"/>
      <c r="GNT75" s="242"/>
      <c r="GNU75" s="242"/>
      <c r="GNV75" s="242"/>
      <c r="GNW75" s="242"/>
      <c r="GNX75" s="242"/>
      <c r="GNY75" s="242"/>
      <c r="GNZ75" s="242"/>
      <c r="GOA75" s="242"/>
      <c r="GOB75" s="242"/>
      <c r="GOC75" s="242"/>
      <c r="GOD75" s="242"/>
      <c r="GOE75" s="242"/>
      <c r="GOF75" s="242"/>
      <c r="GOG75" s="242"/>
      <c r="GOH75" s="242"/>
      <c r="GOI75" s="242"/>
      <c r="GOJ75" s="242"/>
      <c r="GOK75" s="242"/>
      <c r="GOL75" s="242"/>
      <c r="GOM75" s="242"/>
      <c r="GON75" s="242"/>
      <c r="GOO75" s="242"/>
      <c r="GOP75" s="242"/>
      <c r="GOQ75" s="242"/>
      <c r="GOR75" s="242"/>
      <c r="GOS75" s="242"/>
      <c r="GOT75" s="242"/>
      <c r="GOU75" s="242"/>
      <c r="GOV75" s="242"/>
      <c r="GOW75" s="242"/>
      <c r="GOX75" s="242"/>
      <c r="GOY75" s="242"/>
      <c r="GOZ75" s="242"/>
      <c r="GPA75" s="242"/>
      <c r="GPB75" s="242"/>
      <c r="GPC75" s="242"/>
      <c r="GPD75" s="242"/>
      <c r="GPE75" s="242"/>
      <c r="GPF75" s="242"/>
      <c r="GPG75" s="242"/>
      <c r="GPH75" s="242"/>
      <c r="GPI75" s="242"/>
      <c r="GPJ75" s="242"/>
      <c r="GPK75" s="242"/>
      <c r="GPL75" s="242"/>
      <c r="GPM75" s="242"/>
      <c r="GPN75" s="242"/>
      <c r="GPO75" s="242"/>
      <c r="GPP75" s="242"/>
      <c r="GPQ75" s="242"/>
      <c r="GPR75" s="242"/>
      <c r="GPS75" s="242"/>
      <c r="GPT75" s="242"/>
      <c r="GPU75" s="242"/>
      <c r="GPV75" s="242"/>
      <c r="GPW75" s="242"/>
      <c r="GPX75" s="242"/>
      <c r="GPY75" s="242"/>
      <c r="GPZ75" s="242"/>
      <c r="GQA75" s="242"/>
      <c r="GQB75" s="242"/>
      <c r="GQC75" s="242"/>
      <c r="GQD75" s="242"/>
      <c r="GQE75" s="242"/>
      <c r="GQF75" s="242"/>
      <c r="GQG75" s="242"/>
      <c r="GQH75" s="242"/>
      <c r="GQI75" s="242"/>
      <c r="GQJ75" s="242"/>
      <c r="GQK75" s="242"/>
      <c r="GQL75" s="242"/>
      <c r="GQM75" s="242"/>
      <c r="GQN75" s="242"/>
      <c r="GQO75" s="242"/>
      <c r="GQP75" s="242"/>
      <c r="GQQ75" s="242"/>
      <c r="GQR75" s="242"/>
      <c r="GQS75" s="242"/>
      <c r="GQT75" s="242"/>
      <c r="GQU75" s="242"/>
      <c r="GQV75" s="242"/>
      <c r="GQW75" s="242"/>
      <c r="GQX75" s="242"/>
      <c r="GQY75" s="242"/>
      <c r="GQZ75" s="242"/>
      <c r="GRA75" s="242"/>
      <c r="GRB75" s="242"/>
      <c r="GRC75" s="242"/>
      <c r="GRD75" s="242"/>
      <c r="GRE75" s="242"/>
      <c r="GRF75" s="242"/>
      <c r="GRG75" s="242"/>
      <c r="GRH75" s="242"/>
      <c r="GRI75" s="242"/>
      <c r="GRJ75" s="242"/>
      <c r="GRK75" s="242"/>
      <c r="GRL75" s="242"/>
      <c r="GRM75" s="242"/>
      <c r="GRN75" s="242"/>
      <c r="GRO75" s="242"/>
      <c r="GRP75" s="242"/>
      <c r="GRQ75" s="242"/>
      <c r="GRR75" s="242"/>
      <c r="GRS75" s="242"/>
      <c r="GRT75" s="242"/>
      <c r="GRU75" s="242"/>
      <c r="GRV75" s="242"/>
      <c r="GRW75" s="242"/>
      <c r="GRX75" s="242"/>
      <c r="GRY75" s="242"/>
      <c r="GRZ75" s="242"/>
      <c r="GSA75" s="242"/>
      <c r="GSB75" s="242"/>
      <c r="GSC75" s="242"/>
      <c r="GSD75" s="242"/>
      <c r="GSE75" s="242"/>
      <c r="GSF75" s="242"/>
      <c r="GSG75" s="242"/>
      <c r="GSH75" s="242"/>
      <c r="GSI75" s="242"/>
      <c r="GSJ75" s="242"/>
      <c r="GSK75" s="242"/>
      <c r="GSL75" s="242"/>
      <c r="GSM75" s="242"/>
      <c r="GSN75" s="242"/>
      <c r="GSO75" s="242"/>
      <c r="GSP75" s="242"/>
      <c r="GSQ75" s="242"/>
      <c r="GSR75" s="242"/>
      <c r="GSS75" s="242"/>
      <c r="GST75" s="242"/>
      <c r="GSU75" s="242"/>
      <c r="GSV75" s="242"/>
      <c r="GSW75" s="242"/>
      <c r="GSX75" s="242"/>
      <c r="GSY75" s="242"/>
      <c r="GSZ75" s="242"/>
      <c r="GTA75" s="242"/>
      <c r="GTB75" s="242"/>
      <c r="GTC75" s="242"/>
      <c r="GTD75" s="242"/>
      <c r="GTE75" s="242"/>
      <c r="GTF75" s="242"/>
      <c r="GTG75" s="242"/>
      <c r="GTH75" s="242"/>
      <c r="GTI75" s="242"/>
      <c r="GTJ75" s="242"/>
      <c r="GTK75" s="242"/>
      <c r="GTL75" s="242"/>
      <c r="GTM75" s="242"/>
      <c r="GTN75" s="242"/>
      <c r="GTO75" s="242"/>
      <c r="GTP75" s="242"/>
      <c r="GTQ75" s="242"/>
      <c r="GTR75" s="242"/>
      <c r="GTS75" s="242"/>
      <c r="GTT75" s="242"/>
      <c r="GTU75" s="242"/>
      <c r="GTV75" s="242"/>
      <c r="GTW75" s="242"/>
      <c r="GTX75" s="242"/>
      <c r="GTY75" s="242"/>
      <c r="GTZ75" s="242"/>
      <c r="GUA75" s="242"/>
      <c r="GUB75" s="242"/>
      <c r="GUC75" s="242"/>
      <c r="GUD75" s="242"/>
      <c r="GUE75" s="242"/>
      <c r="GUF75" s="242"/>
      <c r="GUG75" s="242"/>
      <c r="GUH75" s="242"/>
      <c r="GUI75" s="242"/>
      <c r="GUJ75" s="242"/>
      <c r="GUK75" s="242"/>
      <c r="GUL75" s="242"/>
      <c r="GUM75" s="242"/>
      <c r="GUN75" s="242"/>
      <c r="GUO75" s="242"/>
      <c r="GUP75" s="242"/>
      <c r="GUQ75" s="242"/>
      <c r="GUR75" s="242"/>
      <c r="GUS75" s="242"/>
      <c r="GUT75" s="242"/>
      <c r="GUU75" s="242"/>
      <c r="GUV75" s="242"/>
      <c r="GUW75" s="242"/>
      <c r="GUX75" s="242"/>
      <c r="GUY75" s="242"/>
      <c r="GUZ75" s="242"/>
      <c r="GVA75" s="242"/>
      <c r="GVB75" s="242"/>
      <c r="GVC75" s="242"/>
      <c r="GVD75" s="242"/>
      <c r="GVE75" s="242"/>
      <c r="GVF75" s="242"/>
      <c r="GVG75" s="242"/>
      <c r="GVH75" s="242"/>
      <c r="GVI75" s="242"/>
      <c r="GVJ75" s="242"/>
      <c r="GVK75" s="242"/>
      <c r="GVL75" s="242"/>
      <c r="GVM75" s="242"/>
      <c r="GVN75" s="242"/>
      <c r="GVO75" s="242"/>
      <c r="GVP75" s="242"/>
      <c r="GVQ75" s="242"/>
      <c r="GVR75" s="242"/>
      <c r="GVS75" s="242"/>
      <c r="GVT75" s="242"/>
      <c r="GVU75" s="242"/>
      <c r="GVV75" s="242"/>
      <c r="GVW75" s="242"/>
      <c r="GVX75" s="242"/>
      <c r="GVY75" s="242"/>
      <c r="GVZ75" s="242"/>
      <c r="GWA75" s="242"/>
      <c r="GWB75" s="242"/>
      <c r="GWC75" s="242"/>
      <c r="GWD75" s="242"/>
      <c r="GWE75" s="242"/>
      <c r="GWF75" s="242"/>
      <c r="GWG75" s="242"/>
      <c r="GWH75" s="242"/>
      <c r="GWI75" s="242"/>
      <c r="GWJ75" s="242"/>
      <c r="GWK75" s="242"/>
      <c r="GWL75" s="242"/>
      <c r="GWM75" s="242"/>
      <c r="GWN75" s="242"/>
      <c r="GWO75" s="242"/>
      <c r="GWP75" s="242"/>
      <c r="GWQ75" s="242"/>
      <c r="GWR75" s="242"/>
      <c r="GWS75" s="242"/>
      <c r="GWT75" s="242"/>
      <c r="GWU75" s="242"/>
      <c r="GWV75" s="242"/>
      <c r="GWW75" s="242"/>
      <c r="GWX75" s="242"/>
      <c r="GWY75" s="242"/>
      <c r="GWZ75" s="242"/>
      <c r="GXA75" s="242"/>
      <c r="GXB75" s="242"/>
      <c r="GXC75" s="242"/>
      <c r="GXD75" s="242"/>
      <c r="GXE75" s="242"/>
      <c r="GXF75" s="242"/>
      <c r="GXG75" s="242"/>
      <c r="GXH75" s="242"/>
      <c r="GXI75" s="242"/>
      <c r="GXJ75" s="242"/>
      <c r="GXK75" s="242"/>
      <c r="GXL75" s="242"/>
      <c r="GXM75" s="242"/>
      <c r="GXN75" s="242"/>
      <c r="GXO75" s="242"/>
      <c r="GXP75" s="242"/>
      <c r="GXQ75" s="242"/>
      <c r="GXR75" s="242"/>
      <c r="GXS75" s="242"/>
      <c r="GXT75" s="242"/>
      <c r="GXU75" s="242"/>
      <c r="GXV75" s="242"/>
      <c r="GXW75" s="242"/>
      <c r="GXX75" s="242"/>
      <c r="GXY75" s="242"/>
      <c r="GXZ75" s="242"/>
      <c r="GYA75" s="242"/>
      <c r="GYB75" s="242"/>
      <c r="GYC75" s="242"/>
      <c r="GYD75" s="242"/>
      <c r="GYE75" s="242"/>
      <c r="GYF75" s="242"/>
      <c r="GYG75" s="242"/>
      <c r="GYH75" s="242"/>
      <c r="GYI75" s="242"/>
      <c r="GYJ75" s="242"/>
      <c r="GYK75" s="242"/>
      <c r="GYL75" s="242"/>
      <c r="GYM75" s="242"/>
      <c r="GYN75" s="242"/>
      <c r="GYO75" s="242"/>
      <c r="GYP75" s="242"/>
      <c r="GYQ75" s="242"/>
      <c r="GYR75" s="242"/>
      <c r="GYS75" s="242"/>
      <c r="GYT75" s="242"/>
      <c r="GYU75" s="242"/>
      <c r="GYV75" s="242"/>
      <c r="GYW75" s="242"/>
      <c r="GYX75" s="242"/>
      <c r="GYY75" s="242"/>
      <c r="GYZ75" s="242"/>
      <c r="GZA75" s="242"/>
      <c r="GZB75" s="242"/>
      <c r="GZC75" s="242"/>
      <c r="GZD75" s="242"/>
      <c r="GZE75" s="242"/>
      <c r="GZF75" s="242"/>
      <c r="GZG75" s="242"/>
      <c r="GZH75" s="242"/>
      <c r="GZI75" s="242"/>
      <c r="GZJ75" s="242"/>
      <c r="GZK75" s="242"/>
      <c r="GZL75" s="242"/>
      <c r="GZM75" s="242"/>
      <c r="GZN75" s="242"/>
      <c r="GZO75" s="242"/>
      <c r="GZP75" s="242"/>
      <c r="GZQ75" s="242"/>
      <c r="GZR75" s="242"/>
      <c r="GZS75" s="242"/>
      <c r="GZT75" s="242"/>
      <c r="GZU75" s="242"/>
      <c r="GZV75" s="242"/>
      <c r="GZW75" s="242"/>
      <c r="GZX75" s="242"/>
      <c r="GZY75" s="242"/>
      <c r="GZZ75" s="242"/>
      <c r="HAA75" s="242"/>
      <c r="HAB75" s="242"/>
      <c r="HAC75" s="242"/>
      <c r="HAD75" s="242"/>
      <c r="HAE75" s="242"/>
      <c r="HAF75" s="242"/>
      <c r="HAG75" s="242"/>
      <c r="HAH75" s="242"/>
      <c r="HAI75" s="242"/>
      <c r="HAJ75" s="242"/>
      <c r="HAK75" s="242"/>
      <c r="HAL75" s="242"/>
      <c r="HAM75" s="242"/>
      <c r="HAN75" s="242"/>
      <c r="HAO75" s="242"/>
      <c r="HAP75" s="242"/>
      <c r="HAQ75" s="242"/>
      <c r="HAR75" s="242"/>
      <c r="HAS75" s="242"/>
      <c r="HAT75" s="242"/>
      <c r="HAU75" s="242"/>
      <c r="HAV75" s="242"/>
      <c r="HAW75" s="242"/>
      <c r="HAX75" s="242"/>
      <c r="HAY75" s="242"/>
      <c r="HAZ75" s="242"/>
      <c r="HBA75" s="242"/>
      <c r="HBB75" s="242"/>
      <c r="HBC75" s="242"/>
      <c r="HBD75" s="242"/>
      <c r="HBE75" s="242"/>
      <c r="HBF75" s="242"/>
      <c r="HBG75" s="242"/>
      <c r="HBH75" s="242"/>
      <c r="HBI75" s="242"/>
      <c r="HBJ75" s="242"/>
      <c r="HBK75" s="242"/>
      <c r="HBL75" s="242"/>
      <c r="HBM75" s="242"/>
      <c r="HBN75" s="242"/>
      <c r="HBO75" s="242"/>
      <c r="HBP75" s="242"/>
      <c r="HBQ75" s="242"/>
      <c r="HBR75" s="242"/>
      <c r="HBS75" s="242"/>
      <c r="HBT75" s="242"/>
      <c r="HBU75" s="242"/>
      <c r="HBV75" s="242"/>
      <c r="HBW75" s="242"/>
      <c r="HBX75" s="242"/>
      <c r="HBY75" s="242"/>
      <c r="HBZ75" s="242"/>
      <c r="HCA75" s="242"/>
      <c r="HCB75" s="242"/>
      <c r="HCC75" s="242"/>
      <c r="HCD75" s="242"/>
      <c r="HCE75" s="242"/>
      <c r="HCF75" s="242"/>
      <c r="HCG75" s="242"/>
      <c r="HCH75" s="242"/>
      <c r="HCI75" s="242"/>
      <c r="HCJ75" s="242"/>
      <c r="HCK75" s="242"/>
      <c r="HCL75" s="242"/>
      <c r="HCM75" s="242"/>
      <c r="HCN75" s="242"/>
      <c r="HCO75" s="242"/>
      <c r="HCP75" s="242"/>
      <c r="HCQ75" s="242"/>
      <c r="HCR75" s="242"/>
      <c r="HCS75" s="242"/>
      <c r="HCT75" s="242"/>
      <c r="HCU75" s="242"/>
      <c r="HCV75" s="242"/>
      <c r="HCW75" s="242"/>
      <c r="HCX75" s="242"/>
      <c r="HCY75" s="242"/>
      <c r="HCZ75" s="242"/>
      <c r="HDA75" s="242"/>
      <c r="HDB75" s="242"/>
      <c r="HDC75" s="242"/>
      <c r="HDD75" s="242"/>
      <c r="HDE75" s="242"/>
      <c r="HDF75" s="242"/>
      <c r="HDG75" s="242"/>
      <c r="HDH75" s="242"/>
      <c r="HDI75" s="242"/>
      <c r="HDJ75" s="242"/>
      <c r="HDK75" s="242"/>
      <c r="HDL75" s="242"/>
      <c r="HDM75" s="242"/>
      <c r="HDN75" s="242"/>
      <c r="HDO75" s="242"/>
      <c r="HDP75" s="242"/>
      <c r="HDQ75" s="242"/>
      <c r="HDR75" s="242"/>
      <c r="HDS75" s="242"/>
      <c r="HDT75" s="242"/>
      <c r="HDU75" s="242"/>
      <c r="HDV75" s="242"/>
      <c r="HDW75" s="242"/>
      <c r="HDX75" s="242"/>
      <c r="HDY75" s="242"/>
      <c r="HDZ75" s="242"/>
      <c r="HEA75" s="242"/>
      <c r="HEB75" s="242"/>
      <c r="HEC75" s="242"/>
      <c r="HED75" s="242"/>
      <c r="HEE75" s="242"/>
      <c r="HEF75" s="242"/>
      <c r="HEG75" s="242"/>
      <c r="HEH75" s="242"/>
      <c r="HEI75" s="242"/>
      <c r="HEJ75" s="242"/>
      <c r="HEK75" s="242"/>
      <c r="HEL75" s="242"/>
      <c r="HEM75" s="242"/>
      <c r="HEN75" s="242"/>
      <c r="HEO75" s="242"/>
      <c r="HEP75" s="242"/>
      <c r="HEQ75" s="242"/>
      <c r="HER75" s="242"/>
      <c r="HES75" s="242"/>
      <c r="HET75" s="242"/>
      <c r="HEU75" s="242"/>
      <c r="HEV75" s="242"/>
      <c r="HEW75" s="242"/>
      <c r="HEX75" s="242"/>
      <c r="HEY75" s="242"/>
      <c r="HEZ75" s="242"/>
      <c r="HFA75" s="242"/>
      <c r="HFB75" s="242"/>
      <c r="HFC75" s="242"/>
      <c r="HFD75" s="242"/>
      <c r="HFE75" s="242"/>
      <c r="HFF75" s="242"/>
      <c r="HFG75" s="242"/>
      <c r="HFH75" s="242"/>
      <c r="HFI75" s="242"/>
      <c r="HFJ75" s="242"/>
      <c r="HFK75" s="242"/>
      <c r="HFL75" s="242"/>
      <c r="HFM75" s="242"/>
      <c r="HFN75" s="242"/>
      <c r="HFO75" s="242"/>
      <c r="HFP75" s="242"/>
      <c r="HFQ75" s="242"/>
      <c r="HFR75" s="242"/>
      <c r="HFS75" s="242"/>
      <c r="HFT75" s="242"/>
      <c r="HFU75" s="242"/>
      <c r="HFV75" s="242"/>
      <c r="HFW75" s="242"/>
      <c r="HFX75" s="242"/>
      <c r="HFY75" s="242"/>
      <c r="HFZ75" s="242"/>
      <c r="HGA75" s="242"/>
      <c r="HGB75" s="242"/>
      <c r="HGC75" s="242"/>
      <c r="HGD75" s="242"/>
      <c r="HGE75" s="242"/>
      <c r="HGF75" s="242"/>
      <c r="HGG75" s="242"/>
      <c r="HGH75" s="242"/>
      <c r="HGI75" s="242"/>
      <c r="HGJ75" s="242"/>
      <c r="HGK75" s="242"/>
      <c r="HGL75" s="242"/>
      <c r="HGM75" s="242"/>
      <c r="HGN75" s="242"/>
      <c r="HGO75" s="242"/>
      <c r="HGP75" s="242"/>
      <c r="HGQ75" s="242"/>
      <c r="HGR75" s="242"/>
      <c r="HGS75" s="242"/>
      <c r="HGT75" s="242"/>
      <c r="HGU75" s="242"/>
      <c r="HGV75" s="242"/>
      <c r="HGW75" s="242"/>
      <c r="HGX75" s="242"/>
      <c r="HGY75" s="242"/>
      <c r="HGZ75" s="242"/>
      <c r="HHA75" s="242"/>
      <c r="HHB75" s="242"/>
      <c r="HHC75" s="242"/>
      <c r="HHD75" s="242"/>
      <c r="HHE75" s="242"/>
      <c r="HHF75" s="242"/>
      <c r="HHG75" s="242"/>
      <c r="HHH75" s="242"/>
      <c r="HHI75" s="242"/>
      <c r="HHJ75" s="242"/>
      <c r="HHK75" s="242"/>
      <c r="HHL75" s="242"/>
      <c r="HHM75" s="242"/>
      <c r="HHN75" s="242"/>
      <c r="HHO75" s="242"/>
      <c r="HHP75" s="242"/>
      <c r="HHQ75" s="242"/>
      <c r="HHR75" s="242"/>
      <c r="HHS75" s="242"/>
      <c r="HHT75" s="242"/>
      <c r="HHU75" s="242"/>
      <c r="HHV75" s="242"/>
      <c r="HHW75" s="242"/>
      <c r="HHX75" s="242"/>
      <c r="HHY75" s="242"/>
      <c r="HHZ75" s="242"/>
      <c r="HIA75" s="242"/>
      <c r="HIB75" s="242"/>
      <c r="HIC75" s="242"/>
      <c r="HID75" s="242"/>
      <c r="HIE75" s="242"/>
      <c r="HIF75" s="242"/>
      <c r="HIG75" s="242"/>
      <c r="HIH75" s="242"/>
      <c r="HII75" s="242"/>
      <c r="HIJ75" s="242"/>
      <c r="HIK75" s="242"/>
      <c r="HIL75" s="242"/>
      <c r="HIM75" s="242"/>
      <c r="HIN75" s="242"/>
      <c r="HIO75" s="242"/>
      <c r="HIP75" s="242"/>
      <c r="HIQ75" s="242"/>
      <c r="HIR75" s="242"/>
      <c r="HIS75" s="242"/>
      <c r="HIT75" s="242"/>
      <c r="HIU75" s="242"/>
      <c r="HIV75" s="242"/>
      <c r="HIW75" s="242"/>
      <c r="HIX75" s="242"/>
      <c r="HIY75" s="242"/>
      <c r="HIZ75" s="242"/>
      <c r="HJA75" s="242"/>
      <c r="HJB75" s="242"/>
      <c r="HJC75" s="242"/>
      <c r="HJD75" s="242"/>
      <c r="HJE75" s="242"/>
      <c r="HJF75" s="242"/>
      <c r="HJG75" s="242"/>
      <c r="HJH75" s="242"/>
      <c r="HJI75" s="242"/>
      <c r="HJJ75" s="242"/>
      <c r="HJK75" s="242"/>
      <c r="HJL75" s="242"/>
      <c r="HJM75" s="242"/>
      <c r="HJN75" s="242"/>
      <c r="HJO75" s="242"/>
      <c r="HJP75" s="242"/>
      <c r="HJQ75" s="242"/>
      <c r="HJR75" s="242"/>
      <c r="HJS75" s="242"/>
      <c r="HJT75" s="242"/>
      <c r="HJU75" s="242"/>
      <c r="HJV75" s="242"/>
      <c r="HJW75" s="242"/>
      <c r="HJX75" s="242"/>
      <c r="HJY75" s="242"/>
      <c r="HJZ75" s="242"/>
      <c r="HKA75" s="242"/>
      <c r="HKB75" s="242"/>
      <c r="HKC75" s="242"/>
      <c r="HKD75" s="242"/>
      <c r="HKE75" s="242"/>
      <c r="HKF75" s="242"/>
      <c r="HKG75" s="242"/>
      <c r="HKH75" s="242"/>
      <c r="HKI75" s="242"/>
      <c r="HKJ75" s="242"/>
      <c r="HKK75" s="242"/>
      <c r="HKL75" s="242"/>
      <c r="HKM75" s="242"/>
      <c r="HKN75" s="242"/>
      <c r="HKO75" s="242"/>
      <c r="HKP75" s="242"/>
      <c r="HKQ75" s="242"/>
      <c r="HKR75" s="242"/>
      <c r="HKS75" s="242"/>
      <c r="HKT75" s="242"/>
      <c r="HKU75" s="242"/>
      <c r="HKV75" s="242"/>
      <c r="HKW75" s="242"/>
      <c r="HKX75" s="242"/>
      <c r="HKY75" s="242"/>
      <c r="HKZ75" s="242"/>
      <c r="HLA75" s="242"/>
      <c r="HLB75" s="242"/>
      <c r="HLC75" s="242"/>
      <c r="HLD75" s="242"/>
      <c r="HLE75" s="242"/>
      <c r="HLF75" s="242"/>
      <c r="HLG75" s="242"/>
      <c r="HLH75" s="242"/>
      <c r="HLI75" s="242"/>
      <c r="HLJ75" s="242"/>
      <c r="HLK75" s="242"/>
      <c r="HLL75" s="242"/>
      <c r="HLM75" s="242"/>
      <c r="HLN75" s="242"/>
      <c r="HLO75" s="242"/>
      <c r="HLP75" s="242"/>
      <c r="HLQ75" s="242"/>
      <c r="HLR75" s="242"/>
      <c r="HLS75" s="242"/>
      <c r="HLT75" s="242"/>
      <c r="HLU75" s="242"/>
      <c r="HLV75" s="242"/>
      <c r="HLW75" s="242"/>
      <c r="HLX75" s="242"/>
      <c r="HLY75" s="242"/>
      <c r="HLZ75" s="242"/>
      <c r="HMA75" s="242"/>
      <c r="HMB75" s="242"/>
      <c r="HMC75" s="242"/>
      <c r="HMD75" s="242"/>
      <c r="HME75" s="242"/>
      <c r="HMF75" s="242"/>
      <c r="HMG75" s="242"/>
      <c r="HMH75" s="242"/>
      <c r="HMI75" s="242"/>
      <c r="HMJ75" s="242"/>
      <c r="HMK75" s="242"/>
      <c r="HML75" s="242"/>
      <c r="HMM75" s="242"/>
      <c r="HMN75" s="242"/>
      <c r="HMO75" s="242"/>
      <c r="HMP75" s="242"/>
      <c r="HMQ75" s="242"/>
      <c r="HMR75" s="242"/>
      <c r="HMS75" s="242"/>
      <c r="HMT75" s="242"/>
      <c r="HMU75" s="242"/>
      <c r="HMV75" s="242"/>
      <c r="HMW75" s="242"/>
      <c r="HMX75" s="242"/>
      <c r="HMY75" s="242"/>
      <c r="HMZ75" s="242"/>
      <c r="HNA75" s="242"/>
      <c r="HNB75" s="242"/>
      <c r="HNC75" s="242"/>
      <c r="HND75" s="242"/>
      <c r="HNE75" s="242"/>
      <c r="HNF75" s="242"/>
      <c r="HNG75" s="242"/>
      <c r="HNH75" s="242"/>
      <c r="HNI75" s="242"/>
      <c r="HNJ75" s="242"/>
      <c r="HNK75" s="242"/>
      <c r="HNL75" s="242"/>
      <c r="HNM75" s="242"/>
      <c r="HNN75" s="242"/>
      <c r="HNO75" s="242"/>
      <c r="HNP75" s="242"/>
      <c r="HNQ75" s="242"/>
      <c r="HNR75" s="242"/>
      <c r="HNS75" s="242"/>
      <c r="HNT75" s="242"/>
      <c r="HNU75" s="242"/>
      <c r="HNV75" s="242"/>
      <c r="HNW75" s="242"/>
      <c r="HNX75" s="242"/>
      <c r="HNY75" s="242"/>
      <c r="HNZ75" s="242"/>
      <c r="HOA75" s="242"/>
      <c r="HOB75" s="242"/>
      <c r="HOC75" s="242"/>
      <c r="HOD75" s="242"/>
      <c r="HOE75" s="242"/>
      <c r="HOF75" s="242"/>
      <c r="HOG75" s="242"/>
      <c r="HOH75" s="242"/>
      <c r="HOI75" s="242"/>
      <c r="HOJ75" s="242"/>
      <c r="HOK75" s="242"/>
      <c r="HOL75" s="242"/>
      <c r="HOM75" s="242"/>
      <c r="HON75" s="242"/>
      <c r="HOO75" s="242"/>
      <c r="HOP75" s="242"/>
      <c r="HOQ75" s="242"/>
      <c r="HOR75" s="242"/>
      <c r="HOS75" s="242"/>
      <c r="HOT75" s="242"/>
      <c r="HOU75" s="242"/>
      <c r="HOV75" s="242"/>
      <c r="HOW75" s="242"/>
      <c r="HOX75" s="242"/>
      <c r="HOY75" s="242"/>
      <c r="HOZ75" s="242"/>
      <c r="HPA75" s="242"/>
      <c r="HPB75" s="242"/>
      <c r="HPC75" s="242"/>
      <c r="HPD75" s="242"/>
      <c r="HPE75" s="242"/>
      <c r="HPF75" s="242"/>
      <c r="HPG75" s="242"/>
      <c r="HPH75" s="242"/>
      <c r="HPI75" s="242"/>
      <c r="HPJ75" s="242"/>
      <c r="HPK75" s="242"/>
      <c r="HPL75" s="242"/>
      <c r="HPM75" s="242"/>
      <c r="HPN75" s="242"/>
      <c r="HPO75" s="242"/>
      <c r="HPP75" s="242"/>
      <c r="HPQ75" s="242"/>
      <c r="HPR75" s="242"/>
      <c r="HPS75" s="242"/>
      <c r="HPT75" s="242"/>
      <c r="HPU75" s="242"/>
      <c r="HPV75" s="242"/>
      <c r="HPW75" s="242"/>
      <c r="HPX75" s="242"/>
      <c r="HPY75" s="242"/>
      <c r="HPZ75" s="242"/>
      <c r="HQA75" s="242"/>
      <c r="HQB75" s="242"/>
      <c r="HQC75" s="242"/>
      <c r="HQD75" s="242"/>
      <c r="HQE75" s="242"/>
      <c r="HQF75" s="242"/>
      <c r="HQG75" s="242"/>
      <c r="HQH75" s="242"/>
      <c r="HQI75" s="242"/>
      <c r="HQJ75" s="242"/>
      <c r="HQK75" s="242"/>
      <c r="HQL75" s="242"/>
      <c r="HQM75" s="242"/>
      <c r="HQN75" s="242"/>
      <c r="HQO75" s="242"/>
      <c r="HQP75" s="242"/>
      <c r="HQQ75" s="242"/>
      <c r="HQR75" s="242"/>
      <c r="HQS75" s="242"/>
      <c r="HQT75" s="242"/>
      <c r="HQU75" s="242"/>
      <c r="HQV75" s="242"/>
      <c r="HQW75" s="242"/>
      <c r="HQX75" s="242"/>
      <c r="HQY75" s="242"/>
      <c r="HQZ75" s="242"/>
      <c r="HRA75" s="242"/>
      <c r="HRB75" s="242"/>
      <c r="HRC75" s="242"/>
      <c r="HRD75" s="242"/>
      <c r="HRE75" s="242"/>
      <c r="HRF75" s="242"/>
      <c r="HRG75" s="242"/>
      <c r="HRH75" s="242"/>
      <c r="HRI75" s="242"/>
      <c r="HRJ75" s="242"/>
      <c r="HRK75" s="242"/>
      <c r="HRL75" s="242"/>
      <c r="HRM75" s="242"/>
      <c r="HRN75" s="242"/>
      <c r="HRO75" s="242"/>
      <c r="HRP75" s="242"/>
      <c r="HRQ75" s="242"/>
      <c r="HRR75" s="242"/>
      <c r="HRS75" s="242"/>
      <c r="HRT75" s="242"/>
      <c r="HRU75" s="242"/>
      <c r="HRV75" s="242"/>
      <c r="HRW75" s="242"/>
      <c r="HRX75" s="242"/>
      <c r="HRY75" s="242"/>
      <c r="HRZ75" s="242"/>
      <c r="HSA75" s="242"/>
      <c r="HSB75" s="242"/>
      <c r="HSC75" s="242"/>
      <c r="HSD75" s="242"/>
      <c r="HSE75" s="242"/>
      <c r="HSF75" s="242"/>
      <c r="HSG75" s="242"/>
      <c r="HSH75" s="242"/>
      <c r="HSI75" s="242"/>
      <c r="HSJ75" s="242"/>
      <c r="HSK75" s="242"/>
      <c r="HSL75" s="242"/>
      <c r="HSM75" s="242"/>
      <c r="HSN75" s="242"/>
      <c r="HSO75" s="242"/>
      <c r="HSP75" s="242"/>
      <c r="HSQ75" s="242"/>
      <c r="HSR75" s="242"/>
      <c r="HSS75" s="242"/>
      <c r="HST75" s="242"/>
      <c r="HSU75" s="242"/>
      <c r="HSV75" s="242"/>
      <c r="HSW75" s="242"/>
      <c r="HSX75" s="242"/>
      <c r="HSY75" s="242"/>
      <c r="HSZ75" s="242"/>
      <c r="HTA75" s="242"/>
      <c r="HTB75" s="242"/>
      <c r="HTC75" s="242"/>
      <c r="HTD75" s="242"/>
      <c r="HTE75" s="242"/>
      <c r="HTF75" s="242"/>
      <c r="HTG75" s="242"/>
      <c r="HTH75" s="242"/>
      <c r="HTI75" s="242"/>
      <c r="HTJ75" s="242"/>
      <c r="HTK75" s="242"/>
      <c r="HTL75" s="242"/>
      <c r="HTM75" s="242"/>
      <c r="HTN75" s="242"/>
      <c r="HTO75" s="242"/>
      <c r="HTP75" s="242"/>
      <c r="HTQ75" s="242"/>
      <c r="HTR75" s="242"/>
      <c r="HTS75" s="242"/>
      <c r="HTT75" s="242"/>
      <c r="HTU75" s="242"/>
      <c r="HTV75" s="242"/>
      <c r="HTW75" s="242"/>
      <c r="HTX75" s="242"/>
      <c r="HTY75" s="242"/>
      <c r="HTZ75" s="242"/>
      <c r="HUA75" s="242"/>
      <c r="HUB75" s="242"/>
      <c r="HUC75" s="242"/>
      <c r="HUD75" s="242"/>
      <c r="HUE75" s="242"/>
      <c r="HUF75" s="242"/>
      <c r="HUG75" s="242"/>
      <c r="HUH75" s="242"/>
      <c r="HUI75" s="242"/>
      <c r="HUJ75" s="242"/>
      <c r="HUK75" s="242"/>
      <c r="HUL75" s="242"/>
      <c r="HUM75" s="242"/>
      <c r="HUN75" s="242"/>
      <c r="HUO75" s="242"/>
      <c r="HUP75" s="242"/>
      <c r="HUQ75" s="242"/>
      <c r="HUR75" s="242"/>
      <c r="HUS75" s="242"/>
      <c r="HUT75" s="242"/>
      <c r="HUU75" s="242"/>
      <c r="HUV75" s="242"/>
      <c r="HUW75" s="242"/>
      <c r="HUX75" s="242"/>
      <c r="HUY75" s="242"/>
      <c r="HUZ75" s="242"/>
      <c r="HVA75" s="242"/>
      <c r="HVB75" s="242"/>
      <c r="HVC75" s="242"/>
      <c r="HVD75" s="242"/>
      <c r="HVE75" s="242"/>
      <c r="HVF75" s="242"/>
      <c r="HVG75" s="242"/>
      <c r="HVH75" s="242"/>
      <c r="HVI75" s="242"/>
      <c r="HVJ75" s="242"/>
      <c r="HVK75" s="242"/>
      <c r="HVL75" s="242"/>
      <c r="HVM75" s="242"/>
      <c r="HVN75" s="242"/>
      <c r="HVO75" s="242"/>
      <c r="HVP75" s="242"/>
      <c r="HVQ75" s="242"/>
      <c r="HVR75" s="242"/>
      <c r="HVS75" s="242"/>
      <c r="HVT75" s="242"/>
      <c r="HVU75" s="242"/>
      <c r="HVV75" s="242"/>
      <c r="HVW75" s="242"/>
      <c r="HVX75" s="242"/>
      <c r="HVY75" s="242"/>
      <c r="HVZ75" s="242"/>
      <c r="HWA75" s="242"/>
      <c r="HWB75" s="242"/>
      <c r="HWC75" s="242"/>
      <c r="HWD75" s="242"/>
      <c r="HWE75" s="242"/>
      <c r="HWF75" s="242"/>
      <c r="HWG75" s="242"/>
      <c r="HWH75" s="242"/>
      <c r="HWI75" s="242"/>
      <c r="HWJ75" s="242"/>
      <c r="HWK75" s="242"/>
      <c r="HWL75" s="242"/>
      <c r="HWM75" s="242"/>
      <c r="HWN75" s="242"/>
      <c r="HWO75" s="242"/>
      <c r="HWP75" s="242"/>
      <c r="HWQ75" s="242"/>
      <c r="HWR75" s="242"/>
      <c r="HWS75" s="242"/>
      <c r="HWT75" s="242"/>
      <c r="HWU75" s="242"/>
      <c r="HWV75" s="242"/>
      <c r="HWW75" s="242"/>
      <c r="HWX75" s="242"/>
      <c r="HWY75" s="242"/>
      <c r="HWZ75" s="242"/>
      <c r="HXA75" s="242"/>
      <c r="HXB75" s="242"/>
      <c r="HXC75" s="242"/>
      <c r="HXD75" s="242"/>
      <c r="HXE75" s="242"/>
      <c r="HXF75" s="242"/>
      <c r="HXG75" s="242"/>
      <c r="HXH75" s="242"/>
      <c r="HXI75" s="242"/>
      <c r="HXJ75" s="242"/>
      <c r="HXK75" s="242"/>
      <c r="HXL75" s="242"/>
      <c r="HXM75" s="242"/>
      <c r="HXN75" s="242"/>
      <c r="HXO75" s="242"/>
      <c r="HXP75" s="242"/>
      <c r="HXQ75" s="242"/>
      <c r="HXR75" s="242"/>
      <c r="HXS75" s="242"/>
      <c r="HXT75" s="242"/>
      <c r="HXU75" s="242"/>
      <c r="HXV75" s="242"/>
      <c r="HXW75" s="242"/>
      <c r="HXX75" s="242"/>
      <c r="HXY75" s="242"/>
      <c r="HXZ75" s="242"/>
      <c r="HYA75" s="242"/>
      <c r="HYB75" s="242"/>
      <c r="HYC75" s="242"/>
      <c r="HYD75" s="242"/>
      <c r="HYE75" s="242"/>
      <c r="HYF75" s="242"/>
      <c r="HYG75" s="242"/>
      <c r="HYH75" s="242"/>
      <c r="HYI75" s="242"/>
      <c r="HYJ75" s="242"/>
      <c r="HYK75" s="242"/>
      <c r="HYL75" s="242"/>
      <c r="HYM75" s="242"/>
      <c r="HYN75" s="242"/>
      <c r="HYO75" s="242"/>
      <c r="HYP75" s="242"/>
      <c r="HYQ75" s="242"/>
      <c r="HYR75" s="242"/>
      <c r="HYS75" s="242"/>
      <c r="HYT75" s="242"/>
      <c r="HYU75" s="242"/>
      <c r="HYV75" s="242"/>
      <c r="HYW75" s="242"/>
      <c r="HYX75" s="242"/>
      <c r="HYY75" s="242"/>
      <c r="HYZ75" s="242"/>
      <c r="HZA75" s="242"/>
      <c r="HZB75" s="242"/>
      <c r="HZC75" s="242"/>
      <c r="HZD75" s="242"/>
      <c r="HZE75" s="242"/>
      <c r="HZF75" s="242"/>
      <c r="HZG75" s="242"/>
      <c r="HZH75" s="242"/>
      <c r="HZI75" s="242"/>
      <c r="HZJ75" s="242"/>
      <c r="HZK75" s="242"/>
      <c r="HZL75" s="242"/>
      <c r="HZM75" s="242"/>
      <c r="HZN75" s="242"/>
      <c r="HZO75" s="242"/>
      <c r="HZP75" s="242"/>
      <c r="HZQ75" s="242"/>
      <c r="HZR75" s="242"/>
      <c r="HZS75" s="242"/>
      <c r="HZT75" s="242"/>
      <c r="HZU75" s="242"/>
      <c r="HZV75" s="242"/>
      <c r="HZW75" s="242"/>
      <c r="HZX75" s="242"/>
      <c r="HZY75" s="242"/>
      <c r="HZZ75" s="242"/>
      <c r="IAA75" s="242"/>
      <c r="IAB75" s="242"/>
      <c r="IAC75" s="242"/>
      <c r="IAD75" s="242"/>
      <c r="IAE75" s="242"/>
      <c r="IAF75" s="242"/>
      <c r="IAG75" s="242"/>
      <c r="IAH75" s="242"/>
      <c r="IAI75" s="242"/>
      <c r="IAJ75" s="242"/>
      <c r="IAK75" s="242"/>
      <c r="IAL75" s="242"/>
      <c r="IAM75" s="242"/>
      <c r="IAN75" s="242"/>
      <c r="IAO75" s="242"/>
      <c r="IAP75" s="242"/>
      <c r="IAQ75" s="242"/>
      <c r="IAR75" s="242"/>
      <c r="IAS75" s="242"/>
      <c r="IAT75" s="242"/>
      <c r="IAU75" s="242"/>
      <c r="IAV75" s="242"/>
      <c r="IAW75" s="242"/>
      <c r="IAX75" s="242"/>
      <c r="IAY75" s="242"/>
      <c r="IAZ75" s="242"/>
      <c r="IBA75" s="242"/>
      <c r="IBB75" s="242"/>
      <c r="IBC75" s="242"/>
      <c r="IBD75" s="242"/>
      <c r="IBE75" s="242"/>
      <c r="IBF75" s="242"/>
      <c r="IBG75" s="242"/>
      <c r="IBH75" s="242"/>
      <c r="IBI75" s="242"/>
      <c r="IBJ75" s="242"/>
      <c r="IBK75" s="242"/>
      <c r="IBL75" s="242"/>
      <c r="IBM75" s="242"/>
      <c r="IBN75" s="242"/>
      <c r="IBO75" s="242"/>
      <c r="IBP75" s="242"/>
      <c r="IBQ75" s="242"/>
      <c r="IBR75" s="242"/>
      <c r="IBS75" s="242"/>
      <c r="IBT75" s="242"/>
      <c r="IBU75" s="242"/>
      <c r="IBV75" s="242"/>
      <c r="IBW75" s="242"/>
      <c r="IBX75" s="242"/>
      <c r="IBY75" s="242"/>
      <c r="IBZ75" s="242"/>
      <c r="ICA75" s="242"/>
      <c r="ICB75" s="242"/>
      <c r="ICC75" s="242"/>
      <c r="ICD75" s="242"/>
      <c r="ICE75" s="242"/>
      <c r="ICF75" s="242"/>
      <c r="ICG75" s="242"/>
      <c r="ICH75" s="242"/>
      <c r="ICI75" s="242"/>
      <c r="ICJ75" s="242"/>
      <c r="ICK75" s="242"/>
      <c r="ICL75" s="242"/>
      <c r="ICM75" s="242"/>
      <c r="ICN75" s="242"/>
      <c r="ICO75" s="242"/>
      <c r="ICP75" s="242"/>
      <c r="ICQ75" s="242"/>
      <c r="ICR75" s="242"/>
      <c r="ICS75" s="242"/>
      <c r="ICT75" s="242"/>
      <c r="ICU75" s="242"/>
      <c r="ICV75" s="242"/>
      <c r="ICW75" s="242"/>
      <c r="ICX75" s="242"/>
      <c r="ICY75" s="242"/>
      <c r="ICZ75" s="242"/>
      <c r="IDA75" s="242"/>
      <c r="IDB75" s="242"/>
      <c r="IDC75" s="242"/>
      <c r="IDD75" s="242"/>
      <c r="IDE75" s="242"/>
      <c r="IDF75" s="242"/>
      <c r="IDG75" s="242"/>
      <c r="IDH75" s="242"/>
      <c r="IDI75" s="242"/>
      <c r="IDJ75" s="242"/>
      <c r="IDK75" s="242"/>
      <c r="IDL75" s="242"/>
      <c r="IDM75" s="242"/>
      <c r="IDN75" s="242"/>
      <c r="IDO75" s="242"/>
      <c r="IDP75" s="242"/>
      <c r="IDQ75" s="242"/>
      <c r="IDR75" s="242"/>
      <c r="IDS75" s="242"/>
      <c r="IDT75" s="242"/>
      <c r="IDU75" s="242"/>
      <c r="IDV75" s="242"/>
      <c r="IDW75" s="242"/>
      <c r="IDX75" s="242"/>
      <c r="IDY75" s="242"/>
      <c r="IDZ75" s="242"/>
      <c r="IEA75" s="242"/>
      <c r="IEB75" s="242"/>
      <c r="IEC75" s="242"/>
      <c r="IED75" s="242"/>
      <c r="IEE75" s="242"/>
      <c r="IEF75" s="242"/>
      <c r="IEG75" s="242"/>
      <c r="IEH75" s="242"/>
      <c r="IEI75" s="242"/>
      <c r="IEJ75" s="242"/>
      <c r="IEK75" s="242"/>
      <c r="IEL75" s="242"/>
      <c r="IEM75" s="242"/>
      <c r="IEN75" s="242"/>
      <c r="IEO75" s="242"/>
      <c r="IEP75" s="242"/>
      <c r="IEQ75" s="242"/>
      <c r="IER75" s="242"/>
      <c r="IES75" s="242"/>
      <c r="IET75" s="242"/>
      <c r="IEU75" s="242"/>
      <c r="IEV75" s="242"/>
      <c r="IEW75" s="242"/>
      <c r="IEX75" s="242"/>
      <c r="IEY75" s="242"/>
      <c r="IEZ75" s="242"/>
      <c r="IFA75" s="242"/>
      <c r="IFB75" s="242"/>
      <c r="IFC75" s="242"/>
      <c r="IFD75" s="242"/>
      <c r="IFE75" s="242"/>
      <c r="IFF75" s="242"/>
      <c r="IFG75" s="242"/>
      <c r="IFH75" s="242"/>
      <c r="IFI75" s="242"/>
      <c r="IFJ75" s="242"/>
      <c r="IFK75" s="242"/>
      <c r="IFL75" s="242"/>
      <c r="IFM75" s="242"/>
      <c r="IFN75" s="242"/>
      <c r="IFO75" s="242"/>
      <c r="IFP75" s="242"/>
      <c r="IFQ75" s="242"/>
      <c r="IFR75" s="242"/>
      <c r="IFS75" s="242"/>
      <c r="IFT75" s="242"/>
      <c r="IFU75" s="242"/>
      <c r="IFV75" s="242"/>
      <c r="IFW75" s="242"/>
      <c r="IFX75" s="242"/>
      <c r="IFY75" s="242"/>
      <c r="IFZ75" s="242"/>
      <c r="IGA75" s="242"/>
      <c r="IGB75" s="242"/>
      <c r="IGC75" s="242"/>
      <c r="IGD75" s="242"/>
      <c r="IGE75" s="242"/>
      <c r="IGF75" s="242"/>
      <c r="IGG75" s="242"/>
      <c r="IGH75" s="242"/>
      <c r="IGI75" s="242"/>
      <c r="IGJ75" s="242"/>
      <c r="IGK75" s="242"/>
      <c r="IGL75" s="242"/>
      <c r="IGM75" s="242"/>
      <c r="IGN75" s="242"/>
      <c r="IGO75" s="242"/>
      <c r="IGP75" s="242"/>
      <c r="IGQ75" s="242"/>
      <c r="IGR75" s="242"/>
      <c r="IGS75" s="242"/>
      <c r="IGT75" s="242"/>
      <c r="IGU75" s="242"/>
      <c r="IGV75" s="242"/>
      <c r="IGW75" s="242"/>
      <c r="IGX75" s="242"/>
      <c r="IGY75" s="242"/>
      <c r="IGZ75" s="242"/>
      <c r="IHA75" s="242"/>
      <c r="IHB75" s="242"/>
      <c r="IHC75" s="242"/>
      <c r="IHD75" s="242"/>
      <c r="IHE75" s="242"/>
      <c r="IHF75" s="242"/>
      <c r="IHG75" s="242"/>
      <c r="IHH75" s="242"/>
      <c r="IHI75" s="242"/>
      <c r="IHJ75" s="242"/>
      <c r="IHK75" s="242"/>
      <c r="IHL75" s="242"/>
      <c r="IHM75" s="242"/>
      <c r="IHN75" s="242"/>
      <c r="IHO75" s="242"/>
      <c r="IHP75" s="242"/>
      <c r="IHQ75" s="242"/>
      <c r="IHR75" s="242"/>
      <c r="IHS75" s="242"/>
      <c r="IHT75" s="242"/>
      <c r="IHU75" s="242"/>
      <c r="IHV75" s="242"/>
      <c r="IHW75" s="242"/>
      <c r="IHX75" s="242"/>
      <c r="IHY75" s="242"/>
      <c r="IHZ75" s="242"/>
      <c r="IIA75" s="242"/>
      <c r="IIB75" s="242"/>
      <c r="IIC75" s="242"/>
      <c r="IID75" s="242"/>
      <c r="IIE75" s="242"/>
      <c r="IIF75" s="242"/>
      <c r="IIG75" s="242"/>
      <c r="IIH75" s="242"/>
      <c r="III75" s="242"/>
      <c r="IIJ75" s="242"/>
      <c r="IIK75" s="242"/>
      <c r="IIL75" s="242"/>
      <c r="IIM75" s="242"/>
      <c r="IIN75" s="242"/>
      <c r="IIO75" s="242"/>
      <c r="IIP75" s="242"/>
      <c r="IIQ75" s="242"/>
      <c r="IIR75" s="242"/>
      <c r="IIS75" s="242"/>
      <c r="IIT75" s="242"/>
      <c r="IIU75" s="242"/>
      <c r="IIV75" s="242"/>
      <c r="IIW75" s="242"/>
      <c r="IIX75" s="242"/>
      <c r="IIY75" s="242"/>
      <c r="IIZ75" s="242"/>
      <c r="IJA75" s="242"/>
      <c r="IJB75" s="242"/>
      <c r="IJC75" s="242"/>
      <c r="IJD75" s="242"/>
      <c r="IJE75" s="242"/>
      <c r="IJF75" s="242"/>
      <c r="IJG75" s="242"/>
      <c r="IJH75" s="242"/>
      <c r="IJI75" s="242"/>
      <c r="IJJ75" s="242"/>
      <c r="IJK75" s="242"/>
      <c r="IJL75" s="242"/>
      <c r="IJM75" s="242"/>
      <c r="IJN75" s="242"/>
      <c r="IJO75" s="242"/>
      <c r="IJP75" s="242"/>
      <c r="IJQ75" s="242"/>
      <c r="IJR75" s="242"/>
      <c r="IJS75" s="242"/>
      <c r="IJT75" s="242"/>
      <c r="IJU75" s="242"/>
      <c r="IJV75" s="242"/>
      <c r="IJW75" s="242"/>
      <c r="IJX75" s="242"/>
      <c r="IJY75" s="242"/>
      <c r="IJZ75" s="242"/>
      <c r="IKA75" s="242"/>
      <c r="IKB75" s="242"/>
      <c r="IKC75" s="242"/>
      <c r="IKD75" s="242"/>
      <c r="IKE75" s="242"/>
      <c r="IKF75" s="242"/>
      <c r="IKG75" s="242"/>
      <c r="IKH75" s="242"/>
      <c r="IKI75" s="242"/>
      <c r="IKJ75" s="242"/>
      <c r="IKK75" s="242"/>
      <c r="IKL75" s="242"/>
      <c r="IKM75" s="242"/>
      <c r="IKN75" s="242"/>
      <c r="IKO75" s="242"/>
      <c r="IKP75" s="242"/>
      <c r="IKQ75" s="242"/>
      <c r="IKR75" s="242"/>
      <c r="IKS75" s="242"/>
      <c r="IKT75" s="242"/>
      <c r="IKU75" s="242"/>
      <c r="IKV75" s="242"/>
      <c r="IKW75" s="242"/>
      <c r="IKX75" s="242"/>
      <c r="IKY75" s="242"/>
      <c r="IKZ75" s="242"/>
      <c r="ILA75" s="242"/>
      <c r="ILB75" s="242"/>
      <c r="ILC75" s="242"/>
      <c r="ILD75" s="242"/>
      <c r="ILE75" s="242"/>
      <c r="ILF75" s="242"/>
      <c r="ILG75" s="242"/>
      <c r="ILH75" s="242"/>
      <c r="ILI75" s="242"/>
      <c r="ILJ75" s="242"/>
      <c r="ILK75" s="242"/>
      <c r="ILL75" s="242"/>
      <c r="ILM75" s="242"/>
      <c r="ILN75" s="242"/>
      <c r="ILO75" s="242"/>
      <c r="ILP75" s="242"/>
      <c r="ILQ75" s="242"/>
      <c r="ILR75" s="242"/>
      <c r="ILS75" s="242"/>
      <c r="ILT75" s="242"/>
      <c r="ILU75" s="242"/>
      <c r="ILV75" s="242"/>
      <c r="ILW75" s="242"/>
      <c r="ILX75" s="242"/>
      <c r="ILY75" s="242"/>
      <c r="ILZ75" s="242"/>
      <c r="IMA75" s="242"/>
      <c r="IMB75" s="242"/>
      <c r="IMC75" s="242"/>
      <c r="IMD75" s="242"/>
      <c r="IME75" s="242"/>
      <c r="IMF75" s="242"/>
      <c r="IMG75" s="242"/>
      <c r="IMH75" s="242"/>
      <c r="IMI75" s="242"/>
      <c r="IMJ75" s="242"/>
      <c r="IMK75" s="242"/>
      <c r="IML75" s="242"/>
      <c r="IMM75" s="242"/>
      <c r="IMN75" s="242"/>
      <c r="IMO75" s="242"/>
      <c r="IMP75" s="242"/>
      <c r="IMQ75" s="242"/>
      <c r="IMR75" s="242"/>
      <c r="IMS75" s="242"/>
      <c r="IMT75" s="242"/>
      <c r="IMU75" s="242"/>
      <c r="IMV75" s="242"/>
      <c r="IMW75" s="242"/>
      <c r="IMX75" s="242"/>
      <c r="IMY75" s="242"/>
      <c r="IMZ75" s="242"/>
      <c r="INA75" s="242"/>
      <c r="INB75" s="242"/>
      <c r="INC75" s="242"/>
      <c r="IND75" s="242"/>
      <c r="INE75" s="242"/>
      <c r="INF75" s="242"/>
      <c r="ING75" s="242"/>
      <c r="INH75" s="242"/>
      <c r="INI75" s="242"/>
      <c r="INJ75" s="242"/>
      <c r="INK75" s="242"/>
      <c r="INL75" s="242"/>
      <c r="INM75" s="242"/>
      <c r="INN75" s="242"/>
      <c r="INO75" s="242"/>
      <c r="INP75" s="242"/>
      <c r="INQ75" s="242"/>
      <c r="INR75" s="242"/>
      <c r="INS75" s="242"/>
      <c r="INT75" s="242"/>
      <c r="INU75" s="242"/>
      <c r="INV75" s="242"/>
      <c r="INW75" s="242"/>
      <c r="INX75" s="242"/>
      <c r="INY75" s="242"/>
      <c r="INZ75" s="242"/>
      <c r="IOA75" s="242"/>
      <c r="IOB75" s="242"/>
      <c r="IOC75" s="242"/>
      <c r="IOD75" s="242"/>
      <c r="IOE75" s="242"/>
      <c r="IOF75" s="242"/>
      <c r="IOG75" s="242"/>
      <c r="IOH75" s="242"/>
      <c r="IOI75" s="242"/>
      <c r="IOJ75" s="242"/>
      <c r="IOK75" s="242"/>
      <c r="IOL75" s="242"/>
      <c r="IOM75" s="242"/>
      <c r="ION75" s="242"/>
      <c r="IOO75" s="242"/>
      <c r="IOP75" s="242"/>
      <c r="IOQ75" s="242"/>
      <c r="IOR75" s="242"/>
      <c r="IOS75" s="242"/>
      <c r="IOT75" s="242"/>
      <c r="IOU75" s="242"/>
      <c r="IOV75" s="242"/>
      <c r="IOW75" s="242"/>
      <c r="IOX75" s="242"/>
      <c r="IOY75" s="242"/>
      <c r="IOZ75" s="242"/>
      <c r="IPA75" s="242"/>
      <c r="IPB75" s="242"/>
      <c r="IPC75" s="242"/>
      <c r="IPD75" s="242"/>
      <c r="IPE75" s="242"/>
      <c r="IPF75" s="242"/>
      <c r="IPG75" s="242"/>
      <c r="IPH75" s="242"/>
      <c r="IPI75" s="242"/>
      <c r="IPJ75" s="242"/>
      <c r="IPK75" s="242"/>
      <c r="IPL75" s="242"/>
      <c r="IPM75" s="242"/>
      <c r="IPN75" s="242"/>
      <c r="IPO75" s="242"/>
      <c r="IPP75" s="242"/>
      <c r="IPQ75" s="242"/>
      <c r="IPR75" s="242"/>
      <c r="IPS75" s="242"/>
      <c r="IPT75" s="242"/>
      <c r="IPU75" s="242"/>
      <c r="IPV75" s="242"/>
      <c r="IPW75" s="242"/>
      <c r="IPX75" s="242"/>
      <c r="IPY75" s="242"/>
      <c r="IPZ75" s="242"/>
      <c r="IQA75" s="242"/>
      <c r="IQB75" s="242"/>
      <c r="IQC75" s="242"/>
      <c r="IQD75" s="242"/>
      <c r="IQE75" s="242"/>
      <c r="IQF75" s="242"/>
      <c r="IQG75" s="242"/>
      <c r="IQH75" s="242"/>
      <c r="IQI75" s="242"/>
      <c r="IQJ75" s="242"/>
      <c r="IQK75" s="242"/>
      <c r="IQL75" s="242"/>
      <c r="IQM75" s="242"/>
      <c r="IQN75" s="242"/>
      <c r="IQO75" s="242"/>
      <c r="IQP75" s="242"/>
      <c r="IQQ75" s="242"/>
      <c r="IQR75" s="242"/>
      <c r="IQS75" s="242"/>
      <c r="IQT75" s="242"/>
      <c r="IQU75" s="242"/>
      <c r="IQV75" s="242"/>
      <c r="IQW75" s="242"/>
      <c r="IQX75" s="242"/>
      <c r="IQY75" s="242"/>
      <c r="IQZ75" s="242"/>
      <c r="IRA75" s="242"/>
      <c r="IRB75" s="242"/>
      <c r="IRC75" s="242"/>
      <c r="IRD75" s="242"/>
      <c r="IRE75" s="242"/>
      <c r="IRF75" s="242"/>
      <c r="IRG75" s="242"/>
      <c r="IRH75" s="242"/>
      <c r="IRI75" s="242"/>
      <c r="IRJ75" s="242"/>
      <c r="IRK75" s="242"/>
      <c r="IRL75" s="242"/>
      <c r="IRM75" s="242"/>
      <c r="IRN75" s="242"/>
      <c r="IRO75" s="242"/>
      <c r="IRP75" s="242"/>
      <c r="IRQ75" s="242"/>
      <c r="IRR75" s="242"/>
      <c r="IRS75" s="242"/>
      <c r="IRT75" s="242"/>
      <c r="IRU75" s="242"/>
      <c r="IRV75" s="242"/>
      <c r="IRW75" s="242"/>
      <c r="IRX75" s="242"/>
      <c r="IRY75" s="242"/>
      <c r="IRZ75" s="242"/>
      <c r="ISA75" s="242"/>
      <c r="ISB75" s="242"/>
      <c r="ISC75" s="242"/>
      <c r="ISD75" s="242"/>
      <c r="ISE75" s="242"/>
      <c r="ISF75" s="242"/>
      <c r="ISG75" s="242"/>
      <c r="ISH75" s="242"/>
      <c r="ISI75" s="242"/>
      <c r="ISJ75" s="242"/>
      <c r="ISK75" s="242"/>
      <c r="ISL75" s="242"/>
      <c r="ISM75" s="242"/>
      <c r="ISN75" s="242"/>
      <c r="ISO75" s="242"/>
      <c r="ISP75" s="242"/>
      <c r="ISQ75" s="242"/>
      <c r="ISR75" s="242"/>
      <c r="ISS75" s="242"/>
      <c r="IST75" s="242"/>
      <c r="ISU75" s="242"/>
      <c r="ISV75" s="242"/>
      <c r="ISW75" s="242"/>
      <c r="ISX75" s="242"/>
      <c r="ISY75" s="242"/>
      <c r="ISZ75" s="242"/>
      <c r="ITA75" s="242"/>
      <c r="ITB75" s="242"/>
      <c r="ITC75" s="242"/>
      <c r="ITD75" s="242"/>
      <c r="ITE75" s="242"/>
      <c r="ITF75" s="242"/>
      <c r="ITG75" s="242"/>
      <c r="ITH75" s="242"/>
      <c r="ITI75" s="242"/>
      <c r="ITJ75" s="242"/>
      <c r="ITK75" s="242"/>
      <c r="ITL75" s="242"/>
      <c r="ITM75" s="242"/>
      <c r="ITN75" s="242"/>
      <c r="ITO75" s="242"/>
      <c r="ITP75" s="242"/>
      <c r="ITQ75" s="242"/>
      <c r="ITR75" s="242"/>
      <c r="ITS75" s="242"/>
      <c r="ITT75" s="242"/>
      <c r="ITU75" s="242"/>
      <c r="ITV75" s="242"/>
      <c r="ITW75" s="242"/>
      <c r="ITX75" s="242"/>
      <c r="ITY75" s="242"/>
      <c r="ITZ75" s="242"/>
      <c r="IUA75" s="242"/>
      <c r="IUB75" s="242"/>
      <c r="IUC75" s="242"/>
      <c r="IUD75" s="242"/>
      <c r="IUE75" s="242"/>
      <c r="IUF75" s="242"/>
      <c r="IUG75" s="242"/>
      <c r="IUH75" s="242"/>
      <c r="IUI75" s="242"/>
      <c r="IUJ75" s="242"/>
      <c r="IUK75" s="242"/>
      <c r="IUL75" s="242"/>
      <c r="IUM75" s="242"/>
      <c r="IUN75" s="242"/>
      <c r="IUO75" s="242"/>
      <c r="IUP75" s="242"/>
      <c r="IUQ75" s="242"/>
      <c r="IUR75" s="242"/>
      <c r="IUS75" s="242"/>
      <c r="IUT75" s="242"/>
      <c r="IUU75" s="242"/>
      <c r="IUV75" s="242"/>
      <c r="IUW75" s="242"/>
      <c r="IUX75" s="242"/>
      <c r="IUY75" s="242"/>
      <c r="IUZ75" s="242"/>
      <c r="IVA75" s="242"/>
      <c r="IVB75" s="242"/>
      <c r="IVC75" s="242"/>
      <c r="IVD75" s="242"/>
      <c r="IVE75" s="242"/>
      <c r="IVF75" s="242"/>
      <c r="IVG75" s="242"/>
      <c r="IVH75" s="242"/>
      <c r="IVI75" s="242"/>
      <c r="IVJ75" s="242"/>
      <c r="IVK75" s="242"/>
      <c r="IVL75" s="242"/>
      <c r="IVM75" s="242"/>
      <c r="IVN75" s="242"/>
      <c r="IVO75" s="242"/>
      <c r="IVP75" s="242"/>
      <c r="IVQ75" s="242"/>
      <c r="IVR75" s="242"/>
      <c r="IVS75" s="242"/>
      <c r="IVT75" s="242"/>
      <c r="IVU75" s="242"/>
      <c r="IVV75" s="242"/>
      <c r="IVW75" s="242"/>
      <c r="IVX75" s="242"/>
      <c r="IVY75" s="242"/>
      <c r="IVZ75" s="242"/>
      <c r="IWA75" s="242"/>
      <c r="IWB75" s="242"/>
      <c r="IWC75" s="242"/>
      <c r="IWD75" s="242"/>
      <c r="IWE75" s="242"/>
      <c r="IWF75" s="242"/>
      <c r="IWG75" s="242"/>
      <c r="IWH75" s="242"/>
      <c r="IWI75" s="242"/>
      <c r="IWJ75" s="242"/>
      <c r="IWK75" s="242"/>
      <c r="IWL75" s="242"/>
      <c r="IWM75" s="242"/>
      <c r="IWN75" s="242"/>
      <c r="IWO75" s="242"/>
      <c r="IWP75" s="242"/>
      <c r="IWQ75" s="242"/>
      <c r="IWR75" s="242"/>
      <c r="IWS75" s="242"/>
      <c r="IWT75" s="242"/>
      <c r="IWU75" s="242"/>
      <c r="IWV75" s="242"/>
      <c r="IWW75" s="242"/>
      <c r="IWX75" s="242"/>
      <c r="IWY75" s="242"/>
      <c r="IWZ75" s="242"/>
      <c r="IXA75" s="242"/>
      <c r="IXB75" s="242"/>
      <c r="IXC75" s="242"/>
      <c r="IXD75" s="242"/>
      <c r="IXE75" s="242"/>
      <c r="IXF75" s="242"/>
      <c r="IXG75" s="242"/>
      <c r="IXH75" s="242"/>
      <c r="IXI75" s="242"/>
      <c r="IXJ75" s="242"/>
      <c r="IXK75" s="242"/>
      <c r="IXL75" s="242"/>
      <c r="IXM75" s="242"/>
      <c r="IXN75" s="242"/>
      <c r="IXO75" s="242"/>
      <c r="IXP75" s="242"/>
      <c r="IXQ75" s="242"/>
      <c r="IXR75" s="242"/>
      <c r="IXS75" s="242"/>
      <c r="IXT75" s="242"/>
      <c r="IXU75" s="242"/>
      <c r="IXV75" s="242"/>
      <c r="IXW75" s="242"/>
      <c r="IXX75" s="242"/>
      <c r="IXY75" s="242"/>
      <c r="IXZ75" s="242"/>
      <c r="IYA75" s="242"/>
      <c r="IYB75" s="242"/>
      <c r="IYC75" s="242"/>
      <c r="IYD75" s="242"/>
      <c r="IYE75" s="242"/>
      <c r="IYF75" s="242"/>
      <c r="IYG75" s="242"/>
      <c r="IYH75" s="242"/>
      <c r="IYI75" s="242"/>
      <c r="IYJ75" s="242"/>
      <c r="IYK75" s="242"/>
      <c r="IYL75" s="242"/>
      <c r="IYM75" s="242"/>
      <c r="IYN75" s="242"/>
      <c r="IYO75" s="242"/>
      <c r="IYP75" s="242"/>
      <c r="IYQ75" s="242"/>
      <c r="IYR75" s="242"/>
      <c r="IYS75" s="242"/>
      <c r="IYT75" s="242"/>
      <c r="IYU75" s="242"/>
      <c r="IYV75" s="242"/>
      <c r="IYW75" s="242"/>
      <c r="IYX75" s="242"/>
      <c r="IYY75" s="242"/>
      <c r="IYZ75" s="242"/>
      <c r="IZA75" s="242"/>
      <c r="IZB75" s="242"/>
      <c r="IZC75" s="242"/>
      <c r="IZD75" s="242"/>
      <c r="IZE75" s="242"/>
      <c r="IZF75" s="242"/>
      <c r="IZG75" s="242"/>
      <c r="IZH75" s="242"/>
      <c r="IZI75" s="242"/>
      <c r="IZJ75" s="242"/>
      <c r="IZK75" s="242"/>
      <c r="IZL75" s="242"/>
      <c r="IZM75" s="242"/>
      <c r="IZN75" s="242"/>
      <c r="IZO75" s="242"/>
      <c r="IZP75" s="242"/>
      <c r="IZQ75" s="242"/>
      <c r="IZR75" s="242"/>
      <c r="IZS75" s="242"/>
      <c r="IZT75" s="242"/>
      <c r="IZU75" s="242"/>
      <c r="IZV75" s="242"/>
      <c r="IZW75" s="242"/>
      <c r="IZX75" s="242"/>
      <c r="IZY75" s="242"/>
      <c r="IZZ75" s="242"/>
      <c r="JAA75" s="242"/>
      <c r="JAB75" s="242"/>
      <c r="JAC75" s="242"/>
      <c r="JAD75" s="242"/>
      <c r="JAE75" s="242"/>
      <c r="JAF75" s="242"/>
      <c r="JAG75" s="242"/>
      <c r="JAH75" s="242"/>
      <c r="JAI75" s="242"/>
      <c r="JAJ75" s="242"/>
      <c r="JAK75" s="242"/>
      <c r="JAL75" s="242"/>
      <c r="JAM75" s="242"/>
      <c r="JAN75" s="242"/>
      <c r="JAO75" s="242"/>
      <c r="JAP75" s="242"/>
      <c r="JAQ75" s="242"/>
      <c r="JAR75" s="242"/>
      <c r="JAS75" s="242"/>
      <c r="JAT75" s="242"/>
      <c r="JAU75" s="242"/>
      <c r="JAV75" s="242"/>
      <c r="JAW75" s="242"/>
      <c r="JAX75" s="242"/>
      <c r="JAY75" s="242"/>
      <c r="JAZ75" s="242"/>
      <c r="JBA75" s="242"/>
      <c r="JBB75" s="242"/>
      <c r="JBC75" s="242"/>
      <c r="JBD75" s="242"/>
      <c r="JBE75" s="242"/>
      <c r="JBF75" s="242"/>
      <c r="JBG75" s="242"/>
      <c r="JBH75" s="242"/>
      <c r="JBI75" s="242"/>
      <c r="JBJ75" s="242"/>
      <c r="JBK75" s="242"/>
      <c r="JBL75" s="242"/>
      <c r="JBM75" s="242"/>
      <c r="JBN75" s="242"/>
      <c r="JBO75" s="242"/>
      <c r="JBP75" s="242"/>
      <c r="JBQ75" s="242"/>
      <c r="JBR75" s="242"/>
      <c r="JBS75" s="242"/>
      <c r="JBT75" s="242"/>
      <c r="JBU75" s="242"/>
      <c r="JBV75" s="242"/>
      <c r="JBW75" s="242"/>
      <c r="JBX75" s="242"/>
      <c r="JBY75" s="242"/>
      <c r="JBZ75" s="242"/>
      <c r="JCA75" s="242"/>
      <c r="JCB75" s="242"/>
      <c r="JCC75" s="242"/>
      <c r="JCD75" s="242"/>
      <c r="JCE75" s="242"/>
      <c r="JCF75" s="242"/>
      <c r="JCG75" s="242"/>
      <c r="JCH75" s="242"/>
      <c r="JCI75" s="242"/>
      <c r="JCJ75" s="242"/>
      <c r="JCK75" s="242"/>
      <c r="JCL75" s="242"/>
      <c r="JCM75" s="242"/>
      <c r="JCN75" s="242"/>
      <c r="JCO75" s="242"/>
      <c r="JCP75" s="242"/>
      <c r="JCQ75" s="242"/>
      <c r="JCR75" s="242"/>
      <c r="JCS75" s="242"/>
      <c r="JCT75" s="242"/>
      <c r="JCU75" s="242"/>
      <c r="JCV75" s="242"/>
      <c r="JCW75" s="242"/>
      <c r="JCX75" s="242"/>
      <c r="JCY75" s="242"/>
      <c r="JCZ75" s="242"/>
      <c r="JDA75" s="242"/>
      <c r="JDB75" s="242"/>
      <c r="JDC75" s="242"/>
      <c r="JDD75" s="242"/>
      <c r="JDE75" s="242"/>
      <c r="JDF75" s="242"/>
      <c r="JDG75" s="242"/>
      <c r="JDH75" s="242"/>
      <c r="JDI75" s="242"/>
      <c r="JDJ75" s="242"/>
      <c r="JDK75" s="242"/>
      <c r="JDL75" s="242"/>
      <c r="JDM75" s="242"/>
      <c r="JDN75" s="242"/>
      <c r="JDO75" s="242"/>
      <c r="JDP75" s="242"/>
      <c r="JDQ75" s="242"/>
      <c r="JDR75" s="242"/>
      <c r="JDS75" s="242"/>
      <c r="JDT75" s="242"/>
      <c r="JDU75" s="242"/>
      <c r="JDV75" s="242"/>
      <c r="JDW75" s="242"/>
      <c r="JDX75" s="242"/>
      <c r="JDY75" s="242"/>
      <c r="JDZ75" s="242"/>
      <c r="JEA75" s="242"/>
      <c r="JEB75" s="242"/>
      <c r="JEC75" s="242"/>
      <c r="JED75" s="242"/>
      <c r="JEE75" s="242"/>
      <c r="JEF75" s="242"/>
      <c r="JEG75" s="242"/>
      <c r="JEH75" s="242"/>
      <c r="JEI75" s="242"/>
      <c r="JEJ75" s="242"/>
      <c r="JEK75" s="242"/>
      <c r="JEL75" s="242"/>
      <c r="JEM75" s="242"/>
      <c r="JEN75" s="242"/>
      <c r="JEO75" s="242"/>
      <c r="JEP75" s="242"/>
      <c r="JEQ75" s="242"/>
      <c r="JER75" s="242"/>
      <c r="JES75" s="242"/>
      <c r="JET75" s="242"/>
      <c r="JEU75" s="242"/>
      <c r="JEV75" s="242"/>
      <c r="JEW75" s="242"/>
      <c r="JEX75" s="242"/>
      <c r="JEY75" s="242"/>
      <c r="JEZ75" s="242"/>
      <c r="JFA75" s="242"/>
      <c r="JFB75" s="242"/>
      <c r="JFC75" s="242"/>
      <c r="JFD75" s="242"/>
      <c r="JFE75" s="242"/>
      <c r="JFF75" s="242"/>
      <c r="JFG75" s="242"/>
      <c r="JFH75" s="242"/>
      <c r="JFI75" s="242"/>
      <c r="JFJ75" s="242"/>
      <c r="JFK75" s="242"/>
      <c r="JFL75" s="242"/>
      <c r="JFM75" s="242"/>
      <c r="JFN75" s="242"/>
      <c r="JFO75" s="242"/>
      <c r="JFP75" s="242"/>
      <c r="JFQ75" s="242"/>
      <c r="JFR75" s="242"/>
      <c r="JFS75" s="242"/>
      <c r="JFT75" s="242"/>
      <c r="JFU75" s="242"/>
      <c r="JFV75" s="242"/>
      <c r="JFW75" s="242"/>
      <c r="JFX75" s="242"/>
      <c r="JFY75" s="242"/>
      <c r="JFZ75" s="242"/>
      <c r="JGA75" s="242"/>
      <c r="JGB75" s="242"/>
      <c r="JGC75" s="242"/>
      <c r="JGD75" s="242"/>
      <c r="JGE75" s="242"/>
      <c r="JGF75" s="242"/>
      <c r="JGG75" s="242"/>
      <c r="JGH75" s="242"/>
      <c r="JGI75" s="242"/>
      <c r="JGJ75" s="242"/>
      <c r="JGK75" s="242"/>
      <c r="JGL75" s="242"/>
      <c r="JGM75" s="242"/>
      <c r="JGN75" s="242"/>
      <c r="JGO75" s="242"/>
      <c r="JGP75" s="242"/>
      <c r="JGQ75" s="242"/>
      <c r="JGR75" s="242"/>
      <c r="JGS75" s="242"/>
      <c r="JGT75" s="242"/>
      <c r="JGU75" s="242"/>
      <c r="JGV75" s="242"/>
      <c r="JGW75" s="242"/>
      <c r="JGX75" s="242"/>
      <c r="JGY75" s="242"/>
      <c r="JGZ75" s="242"/>
      <c r="JHA75" s="242"/>
      <c r="JHB75" s="242"/>
      <c r="JHC75" s="242"/>
      <c r="JHD75" s="242"/>
      <c r="JHE75" s="242"/>
      <c r="JHF75" s="242"/>
      <c r="JHG75" s="242"/>
      <c r="JHH75" s="242"/>
      <c r="JHI75" s="242"/>
      <c r="JHJ75" s="242"/>
      <c r="JHK75" s="242"/>
      <c r="JHL75" s="242"/>
      <c r="JHM75" s="242"/>
      <c r="JHN75" s="242"/>
      <c r="JHO75" s="242"/>
      <c r="JHP75" s="242"/>
      <c r="JHQ75" s="242"/>
      <c r="JHR75" s="242"/>
      <c r="JHS75" s="242"/>
      <c r="JHT75" s="242"/>
      <c r="JHU75" s="242"/>
      <c r="JHV75" s="242"/>
      <c r="JHW75" s="242"/>
      <c r="JHX75" s="242"/>
      <c r="JHY75" s="242"/>
      <c r="JHZ75" s="242"/>
      <c r="JIA75" s="242"/>
      <c r="JIB75" s="242"/>
      <c r="JIC75" s="242"/>
      <c r="JID75" s="242"/>
      <c r="JIE75" s="242"/>
      <c r="JIF75" s="242"/>
      <c r="JIG75" s="242"/>
      <c r="JIH75" s="242"/>
      <c r="JII75" s="242"/>
      <c r="JIJ75" s="242"/>
      <c r="JIK75" s="242"/>
      <c r="JIL75" s="242"/>
      <c r="JIM75" s="242"/>
      <c r="JIN75" s="242"/>
      <c r="JIO75" s="242"/>
      <c r="JIP75" s="242"/>
      <c r="JIQ75" s="242"/>
      <c r="JIR75" s="242"/>
      <c r="JIS75" s="242"/>
      <c r="JIT75" s="242"/>
      <c r="JIU75" s="242"/>
      <c r="JIV75" s="242"/>
      <c r="JIW75" s="242"/>
      <c r="JIX75" s="242"/>
      <c r="JIY75" s="242"/>
      <c r="JIZ75" s="242"/>
      <c r="JJA75" s="242"/>
      <c r="JJB75" s="242"/>
      <c r="JJC75" s="242"/>
      <c r="JJD75" s="242"/>
      <c r="JJE75" s="242"/>
      <c r="JJF75" s="242"/>
      <c r="JJG75" s="242"/>
      <c r="JJH75" s="242"/>
      <c r="JJI75" s="242"/>
      <c r="JJJ75" s="242"/>
      <c r="JJK75" s="242"/>
      <c r="JJL75" s="242"/>
      <c r="JJM75" s="242"/>
      <c r="JJN75" s="242"/>
      <c r="JJO75" s="242"/>
      <c r="JJP75" s="242"/>
      <c r="JJQ75" s="242"/>
      <c r="JJR75" s="242"/>
      <c r="JJS75" s="242"/>
      <c r="JJT75" s="242"/>
      <c r="JJU75" s="242"/>
      <c r="JJV75" s="242"/>
      <c r="JJW75" s="242"/>
      <c r="JJX75" s="242"/>
      <c r="JJY75" s="242"/>
      <c r="JJZ75" s="242"/>
      <c r="JKA75" s="242"/>
      <c r="JKB75" s="242"/>
      <c r="JKC75" s="242"/>
      <c r="JKD75" s="242"/>
      <c r="JKE75" s="242"/>
      <c r="JKF75" s="242"/>
      <c r="JKG75" s="242"/>
      <c r="JKH75" s="242"/>
      <c r="JKI75" s="242"/>
      <c r="JKJ75" s="242"/>
      <c r="JKK75" s="242"/>
      <c r="JKL75" s="242"/>
      <c r="JKM75" s="242"/>
      <c r="JKN75" s="242"/>
      <c r="JKO75" s="242"/>
      <c r="JKP75" s="242"/>
      <c r="JKQ75" s="242"/>
      <c r="JKR75" s="242"/>
      <c r="JKS75" s="242"/>
      <c r="JKT75" s="242"/>
      <c r="JKU75" s="242"/>
      <c r="JKV75" s="242"/>
      <c r="JKW75" s="242"/>
      <c r="JKX75" s="242"/>
      <c r="JKY75" s="242"/>
      <c r="JKZ75" s="242"/>
      <c r="JLA75" s="242"/>
      <c r="JLB75" s="242"/>
      <c r="JLC75" s="242"/>
      <c r="JLD75" s="242"/>
      <c r="JLE75" s="242"/>
      <c r="JLF75" s="242"/>
      <c r="JLG75" s="242"/>
      <c r="JLH75" s="242"/>
      <c r="JLI75" s="242"/>
      <c r="JLJ75" s="242"/>
      <c r="JLK75" s="242"/>
      <c r="JLL75" s="242"/>
      <c r="JLM75" s="242"/>
      <c r="JLN75" s="242"/>
      <c r="JLO75" s="242"/>
      <c r="JLP75" s="242"/>
      <c r="JLQ75" s="242"/>
      <c r="JLR75" s="242"/>
      <c r="JLS75" s="242"/>
      <c r="JLT75" s="242"/>
      <c r="JLU75" s="242"/>
      <c r="JLV75" s="242"/>
      <c r="JLW75" s="242"/>
      <c r="JLX75" s="242"/>
      <c r="JLY75" s="242"/>
      <c r="JLZ75" s="242"/>
      <c r="JMA75" s="242"/>
      <c r="JMB75" s="242"/>
      <c r="JMC75" s="242"/>
      <c r="JMD75" s="242"/>
      <c r="JME75" s="242"/>
      <c r="JMF75" s="242"/>
      <c r="JMG75" s="242"/>
      <c r="JMH75" s="242"/>
      <c r="JMI75" s="242"/>
      <c r="JMJ75" s="242"/>
      <c r="JMK75" s="242"/>
      <c r="JML75" s="242"/>
      <c r="JMM75" s="242"/>
      <c r="JMN75" s="242"/>
      <c r="JMO75" s="242"/>
      <c r="JMP75" s="242"/>
      <c r="JMQ75" s="242"/>
      <c r="JMR75" s="242"/>
      <c r="JMS75" s="242"/>
      <c r="JMT75" s="242"/>
      <c r="JMU75" s="242"/>
      <c r="JMV75" s="242"/>
      <c r="JMW75" s="242"/>
      <c r="JMX75" s="242"/>
      <c r="JMY75" s="242"/>
      <c r="JMZ75" s="242"/>
      <c r="JNA75" s="242"/>
      <c r="JNB75" s="242"/>
      <c r="JNC75" s="242"/>
      <c r="JND75" s="242"/>
      <c r="JNE75" s="242"/>
      <c r="JNF75" s="242"/>
      <c r="JNG75" s="242"/>
      <c r="JNH75" s="242"/>
      <c r="JNI75" s="242"/>
      <c r="JNJ75" s="242"/>
      <c r="JNK75" s="242"/>
      <c r="JNL75" s="242"/>
      <c r="JNM75" s="242"/>
      <c r="JNN75" s="242"/>
      <c r="JNO75" s="242"/>
      <c r="JNP75" s="242"/>
      <c r="JNQ75" s="242"/>
      <c r="JNR75" s="242"/>
      <c r="JNS75" s="242"/>
      <c r="JNT75" s="242"/>
      <c r="JNU75" s="242"/>
      <c r="JNV75" s="242"/>
      <c r="JNW75" s="242"/>
      <c r="JNX75" s="242"/>
      <c r="JNY75" s="242"/>
      <c r="JNZ75" s="242"/>
      <c r="JOA75" s="242"/>
      <c r="JOB75" s="242"/>
      <c r="JOC75" s="242"/>
      <c r="JOD75" s="242"/>
      <c r="JOE75" s="242"/>
      <c r="JOF75" s="242"/>
      <c r="JOG75" s="242"/>
      <c r="JOH75" s="242"/>
      <c r="JOI75" s="242"/>
      <c r="JOJ75" s="242"/>
      <c r="JOK75" s="242"/>
      <c r="JOL75" s="242"/>
      <c r="JOM75" s="242"/>
      <c r="JON75" s="242"/>
      <c r="JOO75" s="242"/>
      <c r="JOP75" s="242"/>
      <c r="JOQ75" s="242"/>
      <c r="JOR75" s="242"/>
      <c r="JOS75" s="242"/>
      <c r="JOT75" s="242"/>
      <c r="JOU75" s="242"/>
      <c r="JOV75" s="242"/>
      <c r="JOW75" s="242"/>
      <c r="JOX75" s="242"/>
      <c r="JOY75" s="242"/>
      <c r="JOZ75" s="242"/>
      <c r="JPA75" s="242"/>
      <c r="JPB75" s="242"/>
      <c r="JPC75" s="242"/>
      <c r="JPD75" s="242"/>
      <c r="JPE75" s="242"/>
      <c r="JPF75" s="242"/>
      <c r="JPG75" s="242"/>
      <c r="JPH75" s="242"/>
      <c r="JPI75" s="242"/>
      <c r="JPJ75" s="242"/>
      <c r="JPK75" s="242"/>
      <c r="JPL75" s="242"/>
      <c r="JPM75" s="242"/>
      <c r="JPN75" s="242"/>
      <c r="JPO75" s="242"/>
      <c r="JPP75" s="242"/>
      <c r="JPQ75" s="242"/>
      <c r="JPR75" s="242"/>
      <c r="JPS75" s="242"/>
      <c r="JPT75" s="242"/>
      <c r="JPU75" s="242"/>
      <c r="JPV75" s="242"/>
      <c r="JPW75" s="242"/>
      <c r="JPX75" s="242"/>
      <c r="JPY75" s="242"/>
      <c r="JPZ75" s="242"/>
      <c r="JQA75" s="242"/>
      <c r="JQB75" s="242"/>
      <c r="JQC75" s="242"/>
      <c r="JQD75" s="242"/>
      <c r="JQE75" s="242"/>
      <c r="JQF75" s="242"/>
      <c r="JQG75" s="242"/>
      <c r="JQH75" s="242"/>
      <c r="JQI75" s="242"/>
      <c r="JQJ75" s="242"/>
      <c r="JQK75" s="242"/>
      <c r="JQL75" s="242"/>
      <c r="JQM75" s="242"/>
      <c r="JQN75" s="242"/>
      <c r="JQO75" s="242"/>
      <c r="JQP75" s="242"/>
      <c r="JQQ75" s="242"/>
      <c r="JQR75" s="242"/>
      <c r="JQS75" s="242"/>
      <c r="JQT75" s="242"/>
      <c r="JQU75" s="242"/>
      <c r="JQV75" s="242"/>
      <c r="JQW75" s="242"/>
      <c r="JQX75" s="242"/>
      <c r="JQY75" s="242"/>
      <c r="JQZ75" s="242"/>
      <c r="JRA75" s="242"/>
      <c r="JRB75" s="242"/>
      <c r="JRC75" s="242"/>
      <c r="JRD75" s="242"/>
      <c r="JRE75" s="242"/>
      <c r="JRF75" s="242"/>
      <c r="JRG75" s="242"/>
      <c r="JRH75" s="242"/>
      <c r="JRI75" s="242"/>
      <c r="JRJ75" s="242"/>
      <c r="JRK75" s="242"/>
      <c r="JRL75" s="242"/>
      <c r="JRM75" s="242"/>
      <c r="JRN75" s="242"/>
      <c r="JRO75" s="242"/>
      <c r="JRP75" s="242"/>
      <c r="JRQ75" s="242"/>
      <c r="JRR75" s="242"/>
      <c r="JRS75" s="242"/>
      <c r="JRT75" s="242"/>
      <c r="JRU75" s="242"/>
      <c r="JRV75" s="242"/>
      <c r="JRW75" s="242"/>
      <c r="JRX75" s="242"/>
      <c r="JRY75" s="242"/>
      <c r="JRZ75" s="242"/>
      <c r="JSA75" s="242"/>
      <c r="JSB75" s="242"/>
      <c r="JSC75" s="242"/>
      <c r="JSD75" s="242"/>
      <c r="JSE75" s="242"/>
      <c r="JSF75" s="242"/>
      <c r="JSG75" s="242"/>
      <c r="JSH75" s="242"/>
      <c r="JSI75" s="242"/>
      <c r="JSJ75" s="242"/>
      <c r="JSK75" s="242"/>
      <c r="JSL75" s="242"/>
      <c r="JSM75" s="242"/>
      <c r="JSN75" s="242"/>
      <c r="JSO75" s="242"/>
      <c r="JSP75" s="242"/>
      <c r="JSQ75" s="242"/>
      <c r="JSR75" s="242"/>
      <c r="JSS75" s="242"/>
      <c r="JST75" s="242"/>
      <c r="JSU75" s="242"/>
      <c r="JSV75" s="242"/>
      <c r="JSW75" s="242"/>
      <c r="JSX75" s="242"/>
      <c r="JSY75" s="242"/>
      <c r="JSZ75" s="242"/>
      <c r="JTA75" s="242"/>
      <c r="JTB75" s="242"/>
      <c r="JTC75" s="242"/>
      <c r="JTD75" s="242"/>
      <c r="JTE75" s="242"/>
      <c r="JTF75" s="242"/>
      <c r="JTG75" s="242"/>
      <c r="JTH75" s="242"/>
      <c r="JTI75" s="242"/>
      <c r="JTJ75" s="242"/>
      <c r="JTK75" s="242"/>
      <c r="JTL75" s="242"/>
      <c r="JTM75" s="242"/>
      <c r="JTN75" s="242"/>
      <c r="JTO75" s="242"/>
      <c r="JTP75" s="242"/>
      <c r="JTQ75" s="242"/>
      <c r="JTR75" s="242"/>
      <c r="JTS75" s="242"/>
      <c r="JTT75" s="242"/>
      <c r="JTU75" s="242"/>
      <c r="JTV75" s="242"/>
      <c r="JTW75" s="242"/>
      <c r="JTX75" s="242"/>
      <c r="JTY75" s="242"/>
      <c r="JTZ75" s="242"/>
      <c r="JUA75" s="242"/>
      <c r="JUB75" s="242"/>
      <c r="JUC75" s="242"/>
      <c r="JUD75" s="242"/>
      <c r="JUE75" s="242"/>
      <c r="JUF75" s="242"/>
      <c r="JUG75" s="242"/>
      <c r="JUH75" s="242"/>
      <c r="JUI75" s="242"/>
      <c r="JUJ75" s="242"/>
      <c r="JUK75" s="242"/>
      <c r="JUL75" s="242"/>
      <c r="JUM75" s="242"/>
      <c r="JUN75" s="242"/>
      <c r="JUO75" s="242"/>
      <c r="JUP75" s="242"/>
      <c r="JUQ75" s="242"/>
      <c r="JUR75" s="242"/>
      <c r="JUS75" s="242"/>
      <c r="JUT75" s="242"/>
      <c r="JUU75" s="242"/>
      <c r="JUV75" s="242"/>
      <c r="JUW75" s="242"/>
      <c r="JUX75" s="242"/>
      <c r="JUY75" s="242"/>
      <c r="JUZ75" s="242"/>
      <c r="JVA75" s="242"/>
      <c r="JVB75" s="242"/>
      <c r="JVC75" s="242"/>
      <c r="JVD75" s="242"/>
      <c r="JVE75" s="242"/>
      <c r="JVF75" s="242"/>
      <c r="JVG75" s="242"/>
      <c r="JVH75" s="242"/>
      <c r="JVI75" s="242"/>
      <c r="JVJ75" s="242"/>
      <c r="JVK75" s="242"/>
      <c r="JVL75" s="242"/>
      <c r="JVM75" s="242"/>
      <c r="JVN75" s="242"/>
      <c r="JVO75" s="242"/>
      <c r="JVP75" s="242"/>
      <c r="JVQ75" s="242"/>
      <c r="JVR75" s="242"/>
      <c r="JVS75" s="242"/>
      <c r="JVT75" s="242"/>
      <c r="JVU75" s="242"/>
      <c r="JVV75" s="242"/>
      <c r="JVW75" s="242"/>
      <c r="JVX75" s="242"/>
      <c r="JVY75" s="242"/>
      <c r="JVZ75" s="242"/>
      <c r="JWA75" s="242"/>
      <c r="JWB75" s="242"/>
      <c r="JWC75" s="242"/>
      <c r="JWD75" s="242"/>
      <c r="JWE75" s="242"/>
      <c r="JWF75" s="242"/>
      <c r="JWG75" s="242"/>
      <c r="JWH75" s="242"/>
      <c r="JWI75" s="242"/>
      <c r="JWJ75" s="242"/>
      <c r="JWK75" s="242"/>
      <c r="JWL75" s="242"/>
      <c r="JWM75" s="242"/>
      <c r="JWN75" s="242"/>
      <c r="JWO75" s="242"/>
      <c r="JWP75" s="242"/>
      <c r="JWQ75" s="242"/>
      <c r="JWR75" s="242"/>
      <c r="JWS75" s="242"/>
      <c r="JWT75" s="242"/>
      <c r="JWU75" s="242"/>
      <c r="JWV75" s="242"/>
      <c r="JWW75" s="242"/>
      <c r="JWX75" s="242"/>
      <c r="JWY75" s="242"/>
      <c r="JWZ75" s="242"/>
      <c r="JXA75" s="242"/>
      <c r="JXB75" s="242"/>
      <c r="JXC75" s="242"/>
      <c r="JXD75" s="242"/>
      <c r="JXE75" s="242"/>
      <c r="JXF75" s="242"/>
      <c r="JXG75" s="242"/>
      <c r="JXH75" s="242"/>
      <c r="JXI75" s="242"/>
      <c r="JXJ75" s="242"/>
      <c r="JXK75" s="242"/>
      <c r="JXL75" s="242"/>
      <c r="JXM75" s="242"/>
      <c r="JXN75" s="242"/>
      <c r="JXO75" s="242"/>
      <c r="JXP75" s="242"/>
      <c r="JXQ75" s="242"/>
      <c r="JXR75" s="242"/>
      <c r="JXS75" s="242"/>
      <c r="JXT75" s="242"/>
      <c r="JXU75" s="242"/>
      <c r="JXV75" s="242"/>
      <c r="JXW75" s="242"/>
      <c r="JXX75" s="242"/>
      <c r="JXY75" s="242"/>
      <c r="JXZ75" s="242"/>
      <c r="JYA75" s="242"/>
      <c r="JYB75" s="242"/>
      <c r="JYC75" s="242"/>
      <c r="JYD75" s="242"/>
      <c r="JYE75" s="242"/>
      <c r="JYF75" s="242"/>
      <c r="JYG75" s="242"/>
      <c r="JYH75" s="242"/>
      <c r="JYI75" s="242"/>
      <c r="JYJ75" s="242"/>
      <c r="JYK75" s="242"/>
      <c r="JYL75" s="242"/>
      <c r="JYM75" s="242"/>
      <c r="JYN75" s="242"/>
      <c r="JYO75" s="242"/>
      <c r="JYP75" s="242"/>
      <c r="JYQ75" s="242"/>
      <c r="JYR75" s="242"/>
      <c r="JYS75" s="242"/>
      <c r="JYT75" s="242"/>
      <c r="JYU75" s="242"/>
      <c r="JYV75" s="242"/>
      <c r="JYW75" s="242"/>
      <c r="JYX75" s="242"/>
      <c r="JYY75" s="242"/>
      <c r="JYZ75" s="242"/>
      <c r="JZA75" s="242"/>
      <c r="JZB75" s="242"/>
      <c r="JZC75" s="242"/>
      <c r="JZD75" s="242"/>
      <c r="JZE75" s="242"/>
      <c r="JZF75" s="242"/>
      <c r="JZG75" s="242"/>
      <c r="JZH75" s="242"/>
      <c r="JZI75" s="242"/>
      <c r="JZJ75" s="242"/>
      <c r="JZK75" s="242"/>
      <c r="JZL75" s="242"/>
      <c r="JZM75" s="242"/>
      <c r="JZN75" s="242"/>
      <c r="JZO75" s="242"/>
      <c r="JZP75" s="242"/>
      <c r="JZQ75" s="242"/>
      <c r="JZR75" s="242"/>
      <c r="JZS75" s="242"/>
      <c r="JZT75" s="242"/>
      <c r="JZU75" s="242"/>
      <c r="JZV75" s="242"/>
      <c r="JZW75" s="242"/>
      <c r="JZX75" s="242"/>
      <c r="JZY75" s="242"/>
      <c r="JZZ75" s="242"/>
      <c r="KAA75" s="242"/>
      <c r="KAB75" s="242"/>
      <c r="KAC75" s="242"/>
      <c r="KAD75" s="242"/>
      <c r="KAE75" s="242"/>
      <c r="KAF75" s="242"/>
      <c r="KAG75" s="242"/>
      <c r="KAH75" s="242"/>
      <c r="KAI75" s="242"/>
      <c r="KAJ75" s="242"/>
      <c r="KAK75" s="242"/>
      <c r="KAL75" s="242"/>
      <c r="KAM75" s="242"/>
      <c r="KAN75" s="242"/>
      <c r="KAO75" s="242"/>
      <c r="KAP75" s="242"/>
      <c r="KAQ75" s="242"/>
      <c r="KAR75" s="242"/>
      <c r="KAS75" s="242"/>
      <c r="KAT75" s="242"/>
      <c r="KAU75" s="242"/>
      <c r="KAV75" s="242"/>
      <c r="KAW75" s="242"/>
      <c r="KAX75" s="242"/>
      <c r="KAY75" s="242"/>
      <c r="KAZ75" s="242"/>
      <c r="KBA75" s="242"/>
      <c r="KBB75" s="242"/>
      <c r="KBC75" s="242"/>
      <c r="KBD75" s="242"/>
      <c r="KBE75" s="242"/>
      <c r="KBF75" s="242"/>
      <c r="KBG75" s="242"/>
      <c r="KBH75" s="242"/>
      <c r="KBI75" s="242"/>
      <c r="KBJ75" s="242"/>
      <c r="KBK75" s="242"/>
      <c r="KBL75" s="242"/>
      <c r="KBM75" s="242"/>
      <c r="KBN75" s="242"/>
      <c r="KBO75" s="242"/>
      <c r="KBP75" s="242"/>
      <c r="KBQ75" s="242"/>
      <c r="KBR75" s="242"/>
      <c r="KBS75" s="242"/>
      <c r="KBT75" s="242"/>
      <c r="KBU75" s="242"/>
      <c r="KBV75" s="242"/>
      <c r="KBW75" s="242"/>
      <c r="KBX75" s="242"/>
      <c r="KBY75" s="242"/>
      <c r="KBZ75" s="242"/>
      <c r="KCA75" s="242"/>
      <c r="KCB75" s="242"/>
      <c r="KCC75" s="242"/>
      <c r="KCD75" s="242"/>
      <c r="KCE75" s="242"/>
      <c r="KCF75" s="242"/>
      <c r="KCG75" s="242"/>
      <c r="KCH75" s="242"/>
      <c r="KCI75" s="242"/>
      <c r="KCJ75" s="242"/>
      <c r="KCK75" s="242"/>
      <c r="KCL75" s="242"/>
      <c r="KCM75" s="242"/>
      <c r="KCN75" s="242"/>
      <c r="KCO75" s="242"/>
      <c r="KCP75" s="242"/>
      <c r="KCQ75" s="242"/>
      <c r="KCR75" s="242"/>
      <c r="KCS75" s="242"/>
      <c r="KCT75" s="242"/>
      <c r="KCU75" s="242"/>
      <c r="KCV75" s="242"/>
      <c r="KCW75" s="242"/>
      <c r="KCX75" s="242"/>
      <c r="KCY75" s="242"/>
      <c r="KCZ75" s="242"/>
      <c r="KDA75" s="242"/>
      <c r="KDB75" s="242"/>
      <c r="KDC75" s="242"/>
      <c r="KDD75" s="242"/>
      <c r="KDE75" s="242"/>
      <c r="KDF75" s="242"/>
      <c r="KDG75" s="242"/>
      <c r="KDH75" s="242"/>
      <c r="KDI75" s="242"/>
      <c r="KDJ75" s="242"/>
      <c r="KDK75" s="242"/>
      <c r="KDL75" s="242"/>
      <c r="KDM75" s="242"/>
      <c r="KDN75" s="242"/>
      <c r="KDO75" s="242"/>
      <c r="KDP75" s="242"/>
      <c r="KDQ75" s="242"/>
      <c r="KDR75" s="242"/>
      <c r="KDS75" s="242"/>
      <c r="KDT75" s="242"/>
      <c r="KDU75" s="242"/>
      <c r="KDV75" s="242"/>
      <c r="KDW75" s="242"/>
      <c r="KDX75" s="242"/>
      <c r="KDY75" s="242"/>
      <c r="KDZ75" s="242"/>
      <c r="KEA75" s="242"/>
      <c r="KEB75" s="242"/>
      <c r="KEC75" s="242"/>
      <c r="KED75" s="242"/>
      <c r="KEE75" s="242"/>
      <c r="KEF75" s="242"/>
      <c r="KEG75" s="242"/>
      <c r="KEH75" s="242"/>
      <c r="KEI75" s="242"/>
      <c r="KEJ75" s="242"/>
      <c r="KEK75" s="242"/>
      <c r="KEL75" s="242"/>
      <c r="KEM75" s="242"/>
      <c r="KEN75" s="242"/>
      <c r="KEO75" s="242"/>
      <c r="KEP75" s="242"/>
      <c r="KEQ75" s="242"/>
      <c r="KER75" s="242"/>
      <c r="KES75" s="242"/>
      <c r="KET75" s="242"/>
      <c r="KEU75" s="242"/>
      <c r="KEV75" s="242"/>
      <c r="KEW75" s="242"/>
      <c r="KEX75" s="242"/>
      <c r="KEY75" s="242"/>
      <c r="KEZ75" s="242"/>
      <c r="KFA75" s="242"/>
      <c r="KFB75" s="242"/>
      <c r="KFC75" s="242"/>
      <c r="KFD75" s="242"/>
      <c r="KFE75" s="242"/>
      <c r="KFF75" s="242"/>
      <c r="KFG75" s="242"/>
      <c r="KFH75" s="242"/>
      <c r="KFI75" s="242"/>
      <c r="KFJ75" s="242"/>
      <c r="KFK75" s="242"/>
      <c r="KFL75" s="242"/>
      <c r="KFM75" s="242"/>
      <c r="KFN75" s="242"/>
      <c r="KFO75" s="242"/>
      <c r="KFP75" s="242"/>
      <c r="KFQ75" s="242"/>
      <c r="KFR75" s="242"/>
      <c r="KFS75" s="242"/>
      <c r="KFT75" s="242"/>
      <c r="KFU75" s="242"/>
      <c r="KFV75" s="242"/>
      <c r="KFW75" s="242"/>
      <c r="KFX75" s="242"/>
      <c r="KFY75" s="242"/>
      <c r="KFZ75" s="242"/>
      <c r="KGA75" s="242"/>
      <c r="KGB75" s="242"/>
      <c r="KGC75" s="242"/>
      <c r="KGD75" s="242"/>
      <c r="KGE75" s="242"/>
      <c r="KGF75" s="242"/>
      <c r="KGG75" s="242"/>
      <c r="KGH75" s="242"/>
      <c r="KGI75" s="242"/>
      <c r="KGJ75" s="242"/>
      <c r="KGK75" s="242"/>
      <c r="KGL75" s="242"/>
      <c r="KGM75" s="242"/>
      <c r="KGN75" s="242"/>
      <c r="KGO75" s="242"/>
      <c r="KGP75" s="242"/>
      <c r="KGQ75" s="242"/>
      <c r="KGR75" s="242"/>
      <c r="KGS75" s="242"/>
      <c r="KGT75" s="242"/>
      <c r="KGU75" s="242"/>
      <c r="KGV75" s="242"/>
      <c r="KGW75" s="242"/>
      <c r="KGX75" s="242"/>
      <c r="KGY75" s="242"/>
      <c r="KGZ75" s="242"/>
      <c r="KHA75" s="242"/>
      <c r="KHB75" s="242"/>
      <c r="KHC75" s="242"/>
      <c r="KHD75" s="242"/>
      <c r="KHE75" s="242"/>
      <c r="KHF75" s="242"/>
      <c r="KHG75" s="242"/>
      <c r="KHH75" s="242"/>
      <c r="KHI75" s="242"/>
      <c r="KHJ75" s="242"/>
      <c r="KHK75" s="242"/>
      <c r="KHL75" s="242"/>
      <c r="KHM75" s="242"/>
      <c r="KHN75" s="242"/>
      <c r="KHO75" s="242"/>
      <c r="KHP75" s="242"/>
      <c r="KHQ75" s="242"/>
      <c r="KHR75" s="242"/>
      <c r="KHS75" s="242"/>
      <c r="KHT75" s="242"/>
      <c r="KHU75" s="242"/>
      <c r="KHV75" s="242"/>
      <c r="KHW75" s="242"/>
      <c r="KHX75" s="242"/>
      <c r="KHY75" s="242"/>
      <c r="KHZ75" s="242"/>
      <c r="KIA75" s="242"/>
      <c r="KIB75" s="242"/>
      <c r="KIC75" s="242"/>
      <c r="KID75" s="242"/>
      <c r="KIE75" s="242"/>
      <c r="KIF75" s="242"/>
      <c r="KIG75" s="242"/>
      <c r="KIH75" s="242"/>
      <c r="KII75" s="242"/>
      <c r="KIJ75" s="242"/>
      <c r="KIK75" s="242"/>
      <c r="KIL75" s="242"/>
      <c r="KIM75" s="242"/>
      <c r="KIN75" s="242"/>
      <c r="KIO75" s="242"/>
      <c r="KIP75" s="242"/>
      <c r="KIQ75" s="242"/>
      <c r="KIR75" s="242"/>
      <c r="KIS75" s="242"/>
      <c r="KIT75" s="242"/>
      <c r="KIU75" s="242"/>
      <c r="KIV75" s="242"/>
      <c r="KIW75" s="242"/>
      <c r="KIX75" s="242"/>
      <c r="KIY75" s="242"/>
      <c r="KIZ75" s="242"/>
      <c r="KJA75" s="242"/>
      <c r="KJB75" s="242"/>
      <c r="KJC75" s="242"/>
      <c r="KJD75" s="242"/>
      <c r="KJE75" s="242"/>
      <c r="KJF75" s="242"/>
      <c r="KJG75" s="242"/>
      <c r="KJH75" s="242"/>
      <c r="KJI75" s="242"/>
      <c r="KJJ75" s="242"/>
      <c r="KJK75" s="242"/>
      <c r="KJL75" s="242"/>
      <c r="KJM75" s="242"/>
      <c r="KJN75" s="242"/>
      <c r="KJO75" s="242"/>
      <c r="KJP75" s="242"/>
      <c r="KJQ75" s="242"/>
      <c r="KJR75" s="242"/>
      <c r="KJS75" s="242"/>
      <c r="KJT75" s="242"/>
      <c r="KJU75" s="242"/>
      <c r="KJV75" s="242"/>
      <c r="KJW75" s="242"/>
      <c r="KJX75" s="242"/>
      <c r="KJY75" s="242"/>
      <c r="KJZ75" s="242"/>
      <c r="KKA75" s="242"/>
      <c r="KKB75" s="242"/>
      <c r="KKC75" s="242"/>
      <c r="KKD75" s="242"/>
      <c r="KKE75" s="242"/>
      <c r="KKF75" s="242"/>
      <c r="KKG75" s="242"/>
      <c r="KKH75" s="242"/>
      <c r="KKI75" s="242"/>
      <c r="KKJ75" s="242"/>
      <c r="KKK75" s="242"/>
      <c r="KKL75" s="242"/>
      <c r="KKM75" s="242"/>
      <c r="KKN75" s="242"/>
      <c r="KKO75" s="242"/>
      <c r="KKP75" s="242"/>
      <c r="KKQ75" s="242"/>
      <c r="KKR75" s="242"/>
      <c r="KKS75" s="242"/>
      <c r="KKT75" s="242"/>
      <c r="KKU75" s="242"/>
      <c r="KKV75" s="242"/>
      <c r="KKW75" s="242"/>
      <c r="KKX75" s="242"/>
      <c r="KKY75" s="242"/>
      <c r="KKZ75" s="242"/>
      <c r="KLA75" s="242"/>
      <c r="KLB75" s="242"/>
      <c r="KLC75" s="242"/>
      <c r="KLD75" s="242"/>
      <c r="KLE75" s="242"/>
      <c r="KLF75" s="242"/>
      <c r="KLG75" s="242"/>
      <c r="KLH75" s="242"/>
      <c r="KLI75" s="242"/>
      <c r="KLJ75" s="242"/>
      <c r="KLK75" s="242"/>
      <c r="KLL75" s="242"/>
      <c r="KLM75" s="242"/>
      <c r="KLN75" s="242"/>
      <c r="KLO75" s="242"/>
      <c r="KLP75" s="242"/>
      <c r="KLQ75" s="242"/>
      <c r="KLR75" s="242"/>
      <c r="KLS75" s="242"/>
      <c r="KLT75" s="242"/>
      <c r="KLU75" s="242"/>
      <c r="KLV75" s="242"/>
      <c r="KLW75" s="242"/>
      <c r="KLX75" s="242"/>
      <c r="KLY75" s="242"/>
      <c r="KLZ75" s="242"/>
      <c r="KMA75" s="242"/>
      <c r="KMB75" s="242"/>
      <c r="KMC75" s="242"/>
      <c r="KMD75" s="242"/>
      <c r="KME75" s="242"/>
      <c r="KMF75" s="242"/>
      <c r="KMG75" s="242"/>
      <c r="KMH75" s="242"/>
      <c r="KMI75" s="242"/>
      <c r="KMJ75" s="242"/>
      <c r="KMK75" s="242"/>
      <c r="KML75" s="242"/>
      <c r="KMM75" s="242"/>
      <c r="KMN75" s="242"/>
      <c r="KMO75" s="242"/>
      <c r="KMP75" s="242"/>
      <c r="KMQ75" s="242"/>
      <c r="KMR75" s="242"/>
      <c r="KMS75" s="242"/>
      <c r="KMT75" s="242"/>
      <c r="KMU75" s="242"/>
      <c r="KMV75" s="242"/>
      <c r="KMW75" s="242"/>
      <c r="KMX75" s="242"/>
      <c r="KMY75" s="242"/>
      <c r="KMZ75" s="242"/>
      <c r="KNA75" s="242"/>
      <c r="KNB75" s="242"/>
      <c r="KNC75" s="242"/>
      <c r="KND75" s="242"/>
      <c r="KNE75" s="242"/>
      <c r="KNF75" s="242"/>
      <c r="KNG75" s="242"/>
      <c r="KNH75" s="242"/>
      <c r="KNI75" s="242"/>
      <c r="KNJ75" s="242"/>
      <c r="KNK75" s="242"/>
      <c r="KNL75" s="242"/>
      <c r="KNM75" s="242"/>
      <c r="KNN75" s="242"/>
      <c r="KNO75" s="242"/>
      <c r="KNP75" s="242"/>
      <c r="KNQ75" s="242"/>
      <c r="KNR75" s="242"/>
      <c r="KNS75" s="242"/>
      <c r="KNT75" s="242"/>
      <c r="KNU75" s="242"/>
      <c r="KNV75" s="242"/>
      <c r="KNW75" s="242"/>
      <c r="KNX75" s="242"/>
      <c r="KNY75" s="242"/>
      <c r="KNZ75" s="242"/>
      <c r="KOA75" s="242"/>
      <c r="KOB75" s="242"/>
      <c r="KOC75" s="242"/>
      <c r="KOD75" s="242"/>
      <c r="KOE75" s="242"/>
      <c r="KOF75" s="242"/>
      <c r="KOG75" s="242"/>
      <c r="KOH75" s="242"/>
      <c r="KOI75" s="242"/>
      <c r="KOJ75" s="242"/>
      <c r="KOK75" s="242"/>
      <c r="KOL75" s="242"/>
      <c r="KOM75" s="242"/>
      <c r="KON75" s="242"/>
      <c r="KOO75" s="242"/>
      <c r="KOP75" s="242"/>
      <c r="KOQ75" s="242"/>
      <c r="KOR75" s="242"/>
      <c r="KOS75" s="242"/>
      <c r="KOT75" s="242"/>
      <c r="KOU75" s="242"/>
      <c r="KOV75" s="242"/>
      <c r="KOW75" s="242"/>
      <c r="KOX75" s="242"/>
      <c r="KOY75" s="242"/>
      <c r="KOZ75" s="242"/>
      <c r="KPA75" s="242"/>
      <c r="KPB75" s="242"/>
      <c r="KPC75" s="242"/>
      <c r="KPD75" s="242"/>
      <c r="KPE75" s="242"/>
      <c r="KPF75" s="242"/>
      <c r="KPG75" s="242"/>
      <c r="KPH75" s="242"/>
      <c r="KPI75" s="242"/>
      <c r="KPJ75" s="242"/>
      <c r="KPK75" s="242"/>
      <c r="KPL75" s="242"/>
      <c r="KPM75" s="242"/>
      <c r="KPN75" s="242"/>
      <c r="KPO75" s="242"/>
      <c r="KPP75" s="242"/>
      <c r="KPQ75" s="242"/>
      <c r="KPR75" s="242"/>
      <c r="KPS75" s="242"/>
      <c r="KPT75" s="242"/>
      <c r="KPU75" s="242"/>
      <c r="KPV75" s="242"/>
      <c r="KPW75" s="242"/>
      <c r="KPX75" s="242"/>
      <c r="KPY75" s="242"/>
      <c r="KPZ75" s="242"/>
      <c r="KQA75" s="242"/>
      <c r="KQB75" s="242"/>
      <c r="KQC75" s="242"/>
      <c r="KQD75" s="242"/>
      <c r="KQE75" s="242"/>
      <c r="KQF75" s="242"/>
      <c r="KQG75" s="242"/>
      <c r="KQH75" s="242"/>
      <c r="KQI75" s="242"/>
      <c r="KQJ75" s="242"/>
      <c r="KQK75" s="242"/>
      <c r="KQL75" s="242"/>
      <c r="KQM75" s="242"/>
      <c r="KQN75" s="242"/>
      <c r="KQO75" s="242"/>
      <c r="KQP75" s="242"/>
      <c r="KQQ75" s="242"/>
      <c r="KQR75" s="242"/>
      <c r="KQS75" s="242"/>
      <c r="KQT75" s="242"/>
      <c r="KQU75" s="242"/>
      <c r="KQV75" s="242"/>
      <c r="KQW75" s="242"/>
      <c r="KQX75" s="242"/>
      <c r="KQY75" s="242"/>
      <c r="KQZ75" s="242"/>
      <c r="KRA75" s="242"/>
      <c r="KRB75" s="242"/>
      <c r="KRC75" s="242"/>
      <c r="KRD75" s="242"/>
      <c r="KRE75" s="242"/>
      <c r="KRF75" s="242"/>
      <c r="KRG75" s="242"/>
      <c r="KRH75" s="242"/>
      <c r="KRI75" s="242"/>
      <c r="KRJ75" s="242"/>
      <c r="KRK75" s="242"/>
      <c r="KRL75" s="242"/>
      <c r="KRM75" s="242"/>
      <c r="KRN75" s="242"/>
      <c r="KRO75" s="242"/>
      <c r="KRP75" s="242"/>
      <c r="KRQ75" s="242"/>
      <c r="KRR75" s="242"/>
      <c r="KRS75" s="242"/>
      <c r="KRT75" s="242"/>
      <c r="KRU75" s="242"/>
      <c r="KRV75" s="242"/>
      <c r="KRW75" s="242"/>
      <c r="KRX75" s="242"/>
      <c r="KRY75" s="242"/>
      <c r="KRZ75" s="242"/>
      <c r="KSA75" s="242"/>
      <c r="KSB75" s="242"/>
      <c r="KSC75" s="242"/>
      <c r="KSD75" s="242"/>
      <c r="KSE75" s="242"/>
      <c r="KSF75" s="242"/>
      <c r="KSG75" s="242"/>
      <c r="KSH75" s="242"/>
      <c r="KSI75" s="242"/>
      <c r="KSJ75" s="242"/>
      <c r="KSK75" s="242"/>
      <c r="KSL75" s="242"/>
      <c r="KSM75" s="242"/>
      <c r="KSN75" s="242"/>
      <c r="KSO75" s="242"/>
      <c r="KSP75" s="242"/>
      <c r="KSQ75" s="242"/>
      <c r="KSR75" s="242"/>
      <c r="KSS75" s="242"/>
      <c r="KST75" s="242"/>
      <c r="KSU75" s="242"/>
      <c r="KSV75" s="242"/>
      <c r="KSW75" s="242"/>
      <c r="KSX75" s="242"/>
      <c r="KSY75" s="242"/>
      <c r="KSZ75" s="242"/>
      <c r="KTA75" s="242"/>
      <c r="KTB75" s="242"/>
      <c r="KTC75" s="242"/>
      <c r="KTD75" s="242"/>
      <c r="KTE75" s="242"/>
      <c r="KTF75" s="242"/>
      <c r="KTG75" s="242"/>
      <c r="KTH75" s="242"/>
      <c r="KTI75" s="242"/>
      <c r="KTJ75" s="242"/>
      <c r="KTK75" s="242"/>
      <c r="KTL75" s="242"/>
      <c r="KTM75" s="242"/>
      <c r="KTN75" s="242"/>
      <c r="KTO75" s="242"/>
      <c r="KTP75" s="242"/>
      <c r="KTQ75" s="242"/>
      <c r="KTR75" s="242"/>
      <c r="KTS75" s="242"/>
      <c r="KTT75" s="242"/>
      <c r="KTU75" s="242"/>
      <c r="KTV75" s="242"/>
      <c r="KTW75" s="242"/>
      <c r="KTX75" s="242"/>
      <c r="KTY75" s="242"/>
      <c r="KTZ75" s="242"/>
      <c r="KUA75" s="242"/>
      <c r="KUB75" s="242"/>
      <c r="KUC75" s="242"/>
      <c r="KUD75" s="242"/>
      <c r="KUE75" s="242"/>
      <c r="KUF75" s="242"/>
      <c r="KUG75" s="242"/>
      <c r="KUH75" s="242"/>
      <c r="KUI75" s="242"/>
      <c r="KUJ75" s="242"/>
      <c r="KUK75" s="242"/>
      <c r="KUL75" s="242"/>
      <c r="KUM75" s="242"/>
      <c r="KUN75" s="242"/>
      <c r="KUO75" s="242"/>
      <c r="KUP75" s="242"/>
      <c r="KUQ75" s="242"/>
      <c r="KUR75" s="242"/>
      <c r="KUS75" s="242"/>
      <c r="KUT75" s="242"/>
      <c r="KUU75" s="242"/>
      <c r="KUV75" s="242"/>
      <c r="KUW75" s="242"/>
      <c r="KUX75" s="242"/>
      <c r="KUY75" s="242"/>
      <c r="KUZ75" s="242"/>
      <c r="KVA75" s="242"/>
      <c r="KVB75" s="242"/>
      <c r="KVC75" s="242"/>
      <c r="KVD75" s="242"/>
      <c r="KVE75" s="242"/>
      <c r="KVF75" s="242"/>
      <c r="KVG75" s="242"/>
      <c r="KVH75" s="242"/>
      <c r="KVI75" s="242"/>
      <c r="KVJ75" s="242"/>
      <c r="KVK75" s="242"/>
      <c r="KVL75" s="242"/>
      <c r="KVM75" s="242"/>
      <c r="KVN75" s="242"/>
      <c r="KVO75" s="242"/>
      <c r="KVP75" s="242"/>
      <c r="KVQ75" s="242"/>
      <c r="KVR75" s="242"/>
      <c r="KVS75" s="242"/>
      <c r="KVT75" s="242"/>
      <c r="KVU75" s="242"/>
      <c r="KVV75" s="242"/>
      <c r="KVW75" s="242"/>
      <c r="KVX75" s="242"/>
      <c r="KVY75" s="242"/>
      <c r="KVZ75" s="242"/>
      <c r="KWA75" s="242"/>
      <c r="KWB75" s="242"/>
      <c r="KWC75" s="242"/>
      <c r="KWD75" s="242"/>
      <c r="KWE75" s="242"/>
      <c r="KWF75" s="242"/>
      <c r="KWG75" s="242"/>
      <c r="KWH75" s="242"/>
      <c r="KWI75" s="242"/>
      <c r="KWJ75" s="242"/>
      <c r="KWK75" s="242"/>
      <c r="KWL75" s="242"/>
      <c r="KWM75" s="242"/>
      <c r="KWN75" s="242"/>
      <c r="KWO75" s="242"/>
      <c r="KWP75" s="242"/>
      <c r="KWQ75" s="242"/>
      <c r="KWR75" s="242"/>
      <c r="KWS75" s="242"/>
      <c r="KWT75" s="242"/>
      <c r="KWU75" s="242"/>
      <c r="KWV75" s="242"/>
      <c r="KWW75" s="242"/>
      <c r="KWX75" s="242"/>
      <c r="KWY75" s="242"/>
      <c r="KWZ75" s="242"/>
      <c r="KXA75" s="242"/>
      <c r="KXB75" s="242"/>
      <c r="KXC75" s="242"/>
      <c r="KXD75" s="242"/>
      <c r="KXE75" s="242"/>
      <c r="KXF75" s="242"/>
      <c r="KXG75" s="242"/>
      <c r="KXH75" s="242"/>
      <c r="KXI75" s="242"/>
      <c r="KXJ75" s="242"/>
      <c r="KXK75" s="242"/>
      <c r="KXL75" s="242"/>
      <c r="KXM75" s="242"/>
      <c r="KXN75" s="242"/>
      <c r="KXO75" s="242"/>
      <c r="KXP75" s="242"/>
      <c r="KXQ75" s="242"/>
      <c r="KXR75" s="242"/>
      <c r="KXS75" s="242"/>
      <c r="KXT75" s="242"/>
      <c r="KXU75" s="242"/>
      <c r="KXV75" s="242"/>
      <c r="KXW75" s="242"/>
      <c r="KXX75" s="242"/>
      <c r="KXY75" s="242"/>
      <c r="KXZ75" s="242"/>
      <c r="KYA75" s="242"/>
      <c r="KYB75" s="242"/>
      <c r="KYC75" s="242"/>
      <c r="KYD75" s="242"/>
      <c r="KYE75" s="242"/>
      <c r="KYF75" s="242"/>
      <c r="KYG75" s="242"/>
      <c r="KYH75" s="242"/>
      <c r="KYI75" s="242"/>
      <c r="KYJ75" s="242"/>
      <c r="KYK75" s="242"/>
      <c r="KYL75" s="242"/>
      <c r="KYM75" s="242"/>
      <c r="KYN75" s="242"/>
      <c r="KYO75" s="242"/>
      <c r="KYP75" s="242"/>
      <c r="KYQ75" s="242"/>
      <c r="KYR75" s="242"/>
      <c r="KYS75" s="242"/>
      <c r="KYT75" s="242"/>
      <c r="KYU75" s="242"/>
      <c r="KYV75" s="242"/>
      <c r="KYW75" s="242"/>
      <c r="KYX75" s="242"/>
      <c r="KYY75" s="242"/>
      <c r="KYZ75" s="242"/>
      <c r="KZA75" s="242"/>
      <c r="KZB75" s="242"/>
      <c r="KZC75" s="242"/>
      <c r="KZD75" s="242"/>
      <c r="KZE75" s="242"/>
      <c r="KZF75" s="242"/>
      <c r="KZG75" s="242"/>
      <c r="KZH75" s="242"/>
      <c r="KZI75" s="242"/>
      <c r="KZJ75" s="242"/>
      <c r="KZK75" s="242"/>
      <c r="KZL75" s="242"/>
      <c r="KZM75" s="242"/>
      <c r="KZN75" s="242"/>
      <c r="KZO75" s="242"/>
      <c r="KZP75" s="242"/>
      <c r="KZQ75" s="242"/>
      <c r="KZR75" s="242"/>
      <c r="KZS75" s="242"/>
      <c r="KZT75" s="242"/>
      <c r="KZU75" s="242"/>
      <c r="KZV75" s="242"/>
      <c r="KZW75" s="242"/>
      <c r="KZX75" s="242"/>
      <c r="KZY75" s="242"/>
      <c r="KZZ75" s="242"/>
      <c r="LAA75" s="242"/>
      <c r="LAB75" s="242"/>
      <c r="LAC75" s="242"/>
      <c r="LAD75" s="242"/>
      <c r="LAE75" s="242"/>
      <c r="LAF75" s="242"/>
      <c r="LAG75" s="242"/>
      <c r="LAH75" s="242"/>
      <c r="LAI75" s="242"/>
      <c r="LAJ75" s="242"/>
      <c r="LAK75" s="242"/>
      <c r="LAL75" s="242"/>
      <c r="LAM75" s="242"/>
      <c r="LAN75" s="242"/>
      <c r="LAO75" s="242"/>
      <c r="LAP75" s="242"/>
      <c r="LAQ75" s="242"/>
      <c r="LAR75" s="242"/>
      <c r="LAS75" s="242"/>
      <c r="LAT75" s="242"/>
      <c r="LAU75" s="242"/>
      <c r="LAV75" s="242"/>
      <c r="LAW75" s="242"/>
      <c r="LAX75" s="242"/>
      <c r="LAY75" s="242"/>
      <c r="LAZ75" s="242"/>
      <c r="LBA75" s="242"/>
      <c r="LBB75" s="242"/>
      <c r="LBC75" s="242"/>
      <c r="LBD75" s="242"/>
      <c r="LBE75" s="242"/>
      <c r="LBF75" s="242"/>
      <c r="LBG75" s="242"/>
      <c r="LBH75" s="242"/>
      <c r="LBI75" s="242"/>
      <c r="LBJ75" s="242"/>
      <c r="LBK75" s="242"/>
      <c r="LBL75" s="242"/>
      <c r="LBM75" s="242"/>
      <c r="LBN75" s="242"/>
      <c r="LBO75" s="242"/>
      <c r="LBP75" s="242"/>
      <c r="LBQ75" s="242"/>
      <c r="LBR75" s="242"/>
      <c r="LBS75" s="242"/>
      <c r="LBT75" s="242"/>
      <c r="LBU75" s="242"/>
      <c r="LBV75" s="242"/>
      <c r="LBW75" s="242"/>
      <c r="LBX75" s="242"/>
      <c r="LBY75" s="242"/>
      <c r="LBZ75" s="242"/>
      <c r="LCA75" s="242"/>
      <c r="LCB75" s="242"/>
      <c r="LCC75" s="242"/>
      <c r="LCD75" s="242"/>
      <c r="LCE75" s="242"/>
      <c r="LCF75" s="242"/>
      <c r="LCG75" s="242"/>
      <c r="LCH75" s="242"/>
      <c r="LCI75" s="242"/>
      <c r="LCJ75" s="242"/>
      <c r="LCK75" s="242"/>
      <c r="LCL75" s="242"/>
      <c r="LCM75" s="242"/>
      <c r="LCN75" s="242"/>
      <c r="LCO75" s="242"/>
      <c r="LCP75" s="242"/>
      <c r="LCQ75" s="242"/>
      <c r="LCR75" s="242"/>
      <c r="LCS75" s="242"/>
      <c r="LCT75" s="242"/>
      <c r="LCU75" s="242"/>
      <c r="LCV75" s="242"/>
      <c r="LCW75" s="242"/>
      <c r="LCX75" s="242"/>
      <c r="LCY75" s="242"/>
      <c r="LCZ75" s="242"/>
      <c r="LDA75" s="242"/>
      <c r="LDB75" s="242"/>
      <c r="LDC75" s="242"/>
      <c r="LDD75" s="242"/>
      <c r="LDE75" s="242"/>
      <c r="LDF75" s="242"/>
      <c r="LDG75" s="242"/>
      <c r="LDH75" s="242"/>
      <c r="LDI75" s="242"/>
      <c r="LDJ75" s="242"/>
      <c r="LDK75" s="242"/>
      <c r="LDL75" s="242"/>
      <c r="LDM75" s="242"/>
      <c r="LDN75" s="242"/>
      <c r="LDO75" s="242"/>
      <c r="LDP75" s="242"/>
      <c r="LDQ75" s="242"/>
      <c r="LDR75" s="242"/>
      <c r="LDS75" s="242"/>
      <c r="LDT75" s="242"/>
      <c r="LDU75" s="242"/>
      <c r="LDV75" s="242"/>
      <c r="LDW75" s="242"/>
      <c r="LDX75" s="242"/>
      <c r="LDY75" s="242"/>
      <c r="LDZ75" s="242"/>
      <c r="LEA75" s="242"/>
      <c r="LEB75" s="242"/>
      <c r="LEC75" s="242"/>
      <c r="LED75" s="242"/>
      <c r="LEE75" s="242"/>
      <c r="LEF75" s="242"/>
      <c r="LEG75" s="242"/>
      <c r="LEH75" s="242"/>
      <c r="LEI75" s="242"/>
      <c r="LEJ75" s="242"/>
      <c r="LEK75" s="242"/>
      <c r="LEL75" s="242"/>
      <c r="LEM75" s="242"/>
      <c r="LEN75" s="242"/>
      <c r="LEO75" s="242"/>
      <c r="LEP75" s="242"/>
      <c r="LEQ75" s="242"/>
      <c r="LER75" s="242"/>
      <c r="LES75" s="242"/>
      <c r="LET75" s="242"/>
      <c r="LEU75" s="242"/>
      <c r="LEV75" s="242"/>
      <c r="LEW75" s="242"/>
      <c r="LEX75" s="242"/>
      <c r="LEY75" s="242"/>
      <c r="LEZ75" s="242"/>
      <c r="LFA75" s="242"/>
      <c r="LFB75" s="242"/>
      <c r="LFC75" s="242"/>
      <c r="LFD75" s="242"/>
      <c r="LFE75" s="242"/>
      <c r="LFF75" s="242"/>
      <c r="LFG75" s="242"/>
      <c r="LFH75" s="242"/>
      <c r="LFI75" s="242"/>
      <c r="LFJ75" s="242"/>
      <c r="LFK75" s="242"/>
      <c r="LFL75" s="242"/>
      <c r="LFM75" s="242"/>
      <c r="LFN75" s="242"/>
      <c r="LFO75" s="242"/>
      <c r="LFP75" s="242"/>
      <c r="LFQ75" s="242"/>
      <c r="LFR75" s="242"/>
      <c r="LFS75" s="242"/>
      <c r="LFT75" s="242"/>
      <c r="LFU75" s="242"/>
      <c r="LFV75" s="242"/>
      <c r="LFW75" s="242"/>
      <c r="LFX75" s="242"/>
      <c r="LFY75" s="242"/>
      <c r="LFZ75" s="242"/>
      <c r="LGA75" s="242"/>
      <c r="LGB75" s="242"/>
      <c r="LGC75" s="242"/>
      <c r="LGD75" s="242"/>
      <c r="LGE75" s="242"/>
      <c r="LGF75" s="242"/>
      <c r="LGG75" s="242"/>
      <c r="LGH75" s="242"/>
      <c r="LGI75" s="242"/>
      <c r="LGJ75" s="242"/>
      <c r="LGK75" s="242"/>
      <c r="LGL75" s="242"/>
      <c r="LGM75" s="242"/>
      <c r="LGN75" s="242"/>
      <c r="LGO75" s="242"/>
      <c r="LGP75" s="242"/>
      <c r="LGQ75" s="242"/>
      <c r="LGR75" s="242"/>
      <c r="LGS75" s="242"/>
      <c r="LGT75" s="242"/>
      <c r="LGU75" s="242"/>
      <c r="LGV75" s="242"/>
      <c r="LGW75" s="242"/>
      <c r="LGX75" s="242"/>
      <c r="LGY75" s="242"/>
      <c r="LGZ75" s="242"/>
      <c r="LHA75" s="242"/>
      <c r="LHB75" s="242"/>
      <c r="LHC75" s="242"/>
      <c r="LHD75" s="242"/>
      <c r="LHE75" s="242"/>
      <c r="LHF75" s="242"/>
      <c r="LHG75" s="242"/>
      <c r="LHH75" s="242"/>
      <c r="LHI75" s="242"/>
      <c r="LHJ75" s="242"/>
      <c r="LHK75" s="242"/>
      <c r="LHL75" s="242"/>
      <c r="LHM75" s="242"/>
      <c r="LHN75" s="242"/>
      <c r="LHO75" s="242"/>
      <c r="LHP75" s="242"/>
      <c r="LHQ75" s="242"/>
      <c r="LHR75" s="242"/>
      <c r="LHS75" s="242"/>
      <c r="LHT75" s="242"/>
      <c r="LHU75" s="242"/>
      <c r="LHV75" s="242"/>
      <c r="LHW75" s="242"/>
      <c r="LHX75" s="242"/>
      <c r="LHY75" s="242"/>
      <c r="LHZ75" s="242"/>
      <c r="LIA75" s="242"/>
      <c r="LIB75" s="242"/>
      <c r="LIC75" s="242"/>
      <c r="LID75" s="242"/>
      <c r="LIE75" s="242"/>
      <c r="LIF75" s="242"/>
      <c r="LIG75" s="242"/>
      <c r="LIH75" s="242"/>
      <c r="LII75" s="242"/>
      <c r="LIJ75" s="242"/>
      <c r="LIK75" s="242"/>
      <c r="LIL75" s="242"/>
      <c r="LIM75" s="242"/>
      <c r="LIN75" s="242"/>
      <c r="LIO75" s="242"/>
      <c r="LIP75" s="242"/>
      <c r="LIQ75" s="242"/>
      <c r="LIR75" s="242"/>
      <c r="LIS75" s="242"/>
      <c r="LIT75" s="242"/>
      <c r="LIU75" s="242"/>
      <c r="LIV75" s="242"/>
      <c r="LIW75" s="242"/>
      <c r="LIX75" s="242"/>
      <c r="LIY75" s="242"/>
      <c r="LIZ75" s="242"/>
      <c r="LJA75" s="242"/>
      <c r="LJB75" s="242"/>
      <c r="LJC75" s="242"/>
      <c r="LJD75" s="242"/>
      <c r="LJE75" s="242"/>
      <c r="LJF75" s="242"/>
      <c r="LJG75" s="242"/>
      <c r="LJH75" s="242"/>
      <c r="LJI75" s="242"/>
      <c r="LJJ75" s="242"/>
      <c r="LJK75" s="242"/>
      <c r="LJL75" s="242"/>
      <c r="LJM75" s="242"/>
      <c r="LJN75" s="242"/>
      <c r="LJO75" s="242"/>
      <c r="LJP75" s="242"/>
      <c r="LJQ75" s="242"/>
      <c r="LJR75" s="242"/>
      <c r="LJS75" s="242"/>
      <c r="LJT75" s="242"/>
      <c r="LJU75" s="242"/>
      <c r="LJV75" s="242"/>
      <c r="LJW75" s="242"/>
      <c r="LJX75" s="242"/>
      <c r="LJY75" s="242"/>
      <c r="LJZ75" s="242"/>
      <c r="LKA75" s="242"/>
      <c r="LKB75" s="242"/>
      <c r="LKC75" s="242"/>
      <c r="LKD75" s="242"/>
      <c r="LKE75" s="242"/>
      <c r="LKF75" s="242"/>
      <c r="LKG75" s="242"/>
      <c r="LKH75" s="242"/>
      <c r="LKI75" s="242"/>
      <c r="LKJ75" s="242"/>
      <c r="LKK75" s="242"/>
      <c r="LKL75" s="242"/>
      <c r="LKM75" s="242"/>
      <c r="LKN75" s="242"/>
      <c r="LKO75" s="242"/>
      <c r="LKP75" s="242"/>
      <c r="LKQ75" s="242"/>
      <c r="LKR75" s="242"/>
      <c r="LKS75" s="242"/>
      <c r="LKT75" s="242"/>
      <c r="LKU75" s="242"/>
      <c r="LKV75" s="242"/>
      <c r="LKW75" s="242"/>
      <c r="LKX75" s="242"/>
      <c r="LKY75" s="242"/>
      <c r="LKZ75" s="242"/>
      <c r="LLA75" s="242"/>
      <c r="LLB75" s="242"/>
      <c r="LLC75" s="242"/>
      <c r="LLD75" s="242"/>
      <c r="LLE75" s="242"/>
      <c r="LLF75" s="242"/>
      <c r="LLG75" s="242"/>
      <c r="LLH75" s="242"/>
      <c r="LLI75" s="242"/>
      <c r="LLJ75" s="242"/>
      <c r="LLK75" s="242"/>
      <c r="LLL75" s="242"/>
      <c r="LLM75" s="242"/>
      <c r="LLN75" s="242"/>
      <c r="LLO75" s="242"/>
      <c r="LLP75" s="242"/>
      <c r="LLQ75" s="242"/>
      <c r="LLR75" s="242"/>
      <c r="LLS75" s="242"/>
      <c r="LLT75" s="242"/>
      <c r="LLU75" s="242"/>
      <c r="LLV75" s="242"/>
      <c r="LLW75" s="242"/>
      <c r="LLX75" s="242"/>
      <c r="LLY75" s="242"/>
      <c r="LLZ75" s="242"/>
      <c r="LMA75" s="242"/>
      <c r="LMB75" s="242"/>
      <c r="LMC75" s="242"/>
      <c r="LMD75" s="242"/>
      <c r="LME75" s="242"/>
      <c r="LMF75" s="242"/>
      <c r="LMG75" s="242"/>
      <c r="LMH75" s="242"/>
      <c r="LMI75" s="242"/>
      <c r="LMJ75" s="242"/>
      <c r="LMK75" s="242"/>
      <c r="LML75" s="242"/>
      <c r="LMM75" s="242"/>
      <c r="LMN75" s="242"/>
      <c r="LMO75" s="242"/>
      <c r="LMP75" s="242"/>
      <c r="LMQ75" s="242"/>
      <c r="LMR75" s="242"/>
      <c r="LMS75" s="242"/>
      <c r="LMT75" s="242"/>
      <c r="LMU75" s="242"/>
      <c r="LMV75" s="242"/>
      <c r="LMW75" s="242"/>
      <c r="LMX75" s="242"/>
      <c r="LMY75" s="242"/>
      <c r="LMZ75" s="242"/>
      <c r="LNA75" s="242"/>
      <c r="LNB75" s="242"/>
      <c r="LNC75" s="242"/>
      <c r="LND75" s="242"/>
      <c r="LNE75" s="242"/>
      <c r="LNF75" s="242"/>
      <c r="LNG75" s="242"/>
      <c r="LNH75" s="242"/>
      <c r="LNI75" s="242"/>
      <c r="LNJ75" s="242"/>
      <c r="LNK75" s="242"/>
      <c r="LNL75" s="242"/>
      <c r="LNM75" s="242"/>
      <c r="LNN75" s="242"/>
      <c r="LNO75" s="242"/>
      <c r="LNP75" s="242"/>
      <c r="LNQ75" s="242"/>
      <c r="LNR75" s="242"/>
      <c r="LNS75" s="242"/>
      <c r="LNT75" s="242"/>
      <c r="LNU75" s="242"/>
      <c r="LNV75" s="242"/>
      <c r="LNW75" s="242"/>
      <c r="LNX75" s="242"/>
      <c r="LNY75" s="242"/>
      <c r="LNZ75" s="242"/>
      <c r="LOA75" s="242"/>
      <c r="LOB75" s="242"/>
      <c r="LOC75" s="242"/>
      <c r="LOD75" s="242"/>
      <c r="LOE75" s="242"/>
      <c r="LOF75" s="242"/>
      <c r="LOG75" s="242"/>
      <c r="LOH75" s="242"/>
      <c r="LOI75" s="242"/>
      <c r="LOJ75" s="242"/>
      <c r="LOK75" s="242"/>
      <c r="LOL75" s="242"/>
      <c r="LOM75" s="242"/>
      <c r="LON75" s="242"/>
      <c r="LOO75" s="242"/>
      <c r="LOP75" s="242"/>
      <c r="LOQ75" s="242"/>
      <c r="LOR75" s="242"/>
      <c r="LOS75" s="242"/>
      <c r="LOT75" s="242"/>
      <c r="LOU75" s="242"/>
      <c r="LOV75" s="242"/>
      <c r="LOW75" s="242"/>
      <c r="LOX75" s="242"/>
      <c r="LOY75" s="242"/>
      <c r="LOZ75" s="242"/>
      <c r="LPA75" s="242"/>
      <c r="LPB75" s="242"/>
      <c r="LPC75" s="242"/>
      <c r="LPD75" s="242"/>
      <c r="LPE75" s="242"/>
      <c r="LPF75" s="242"/>
      <c r="LPG75" s="242"/>
      <c r="LPH75" s="242"/>
      <c r="LPI75" s="242"/>
      <c r="LPJ75" s="242"/>
      <c r="LPK75" s="242"/>
      <c r="LPL75" s="242"/>
      <c r="LPM75" s="242"/>
      <c r="LPN75" s="242"/>
      <c r="LPO75" s="242"/>
      <c r="LPP75" s="242"/>
      <c r="LPQ75" s="242"/>
      <c r="LPR75" s="242"/>
      <c r="LPS75" s="242"/>
      <c r="LPT75" s="242"/>
      <c r="LPU75" s="242"/>
      <c r="LPV75" s="242"/>
      <c r="LPW75" s="242"/>
      <c r="LPX75" s="242"/>
      <c r="LPY75" s="242"/>
      <c r="LPZ75" s="242"/>
      <c r="LQA75" s="242"/>
      <c r="LQB75" s="242"/>
      <c r="LQC75" s="242"/>
      <c r="LQD75" s="242"/>
      <c r="LQE75" s="242"/>
      <c r="LQF75" s="242"/>
      <c r="LQG75" s="242"/>
      <c r="LQH75" s="242"/>
      <c r="LQI75" s="242"/>
      <c r="LQJ75" s="242"/>
      <c r="LQK75" s="242"/>
      <c r="LQL75" s="242"/>
      <c r="LQM75" s="242"/>
      <c r="LQN75" s="242"/>
      <c r="LQO75" s="242"/>
      <c r="LQP75" s="242"/>
      <c r="LQQ75" s="242"/>
      <c r="LQR75" s="242"/>
      <c r="LQS75" s="242"/>
      <c r="LQT75" s="242"/>
      <c r="LQU75" s="242"/>
      <c r="LQV75" s="242"/>
      <c r="LQW75" s="242"/>
      <c r="LQX75" s="242"/>
      <c r="LQY75" s="242"/>
      <c r="LQZ75" s="242"/>
      <c r="LRA75" s="242"/>
      <c r="LRB75" s="242"/>
      <c r="LRC75" s="242"/>
      <c r="LRD75" s="242"/>
      <c r="LRE75" s="242"/>
      <c r="LRF75" s="242"/>
      <c r="LRG75" s="242"/>
      <c r="LRH75" s="242"/>
      <c r="LRI75" s="242"/>
      <c r="LRJ75" s="242"/>
      <c r="LRK75" s="242"/>
      <c r="LRL75" s="242"/>
      <c r="LRM75" s="242"/>
      <c r="LRN75" s="242"/>
      <c r="LRO75" s="242"/>
      <c r="LRP75" s="242"/>
      <c r="LRQ75" s="242"/>
      <c r="LRR75" s="242"/>
      <c r="LRS75" s="242"/>
      <c r="LRT75" s="242"/>
      <c r="LRU75" s="242"/>
      <c r="LRV75" s="242"/>
      <c r="LRW75" s="242"/>
      <c r="LRX75" s="242"/>
      <c r="LRY75" s="242"/>
      <c r="LRZ75" s="242"/>
      <c r="LSA75" s="242"/>
      <c r="LSB75" s="242"/>
      <c r="LSC75" s="242"/>
      <c r="LSD75" s="242"/>
      <c r="LSE75" s="242"/>
      <c r="LSF75" s="242"/>
      <c r="LSG75" s="242"/>
      <c r="LSH75" s="242"/>
      <c r="LSI75" s="242"/>
      <c r="LSJ75" s="242"/>
      <c r="LSK75" s="242"/>
      <c r="LSL75" s="242"/>
      <c r="LSM75" s="242"/>
      <c r="LSN75" s="242"/>
      <c r="LSO75" s="242"/>
      <c r="LSP75" s="242"/>
      <c r="LSQ75" s="242"/>
      <c r="LSR75" s="242"/>
      <c r="LSS75" s="242"/>
      <c r="LST75" s="242"/>
      <c r="LSU75" s="242"/>
      <c r="LSV75" s="242"/>
      <c r="LSW75" s="242"/>
      <c r="LSX75" s="242"/>
      <c r="LSY75" s="242"/>
      <c r="LSZ75" s="242"/>
      <c r="LTA75" s="242"/>
      <c r="LTB75" s="242"/>
      <c r="LTC75" s="242"/>
      <c r="LTD75" s="242"/>
      <c r="LTE75" s="242"/>
      <c r="LTF75" s="242"/>
      <c r="LTG75" s="242"/>
      <c r="LTH75" s="242"/>
      <c r="LTI75" s="242"/>
      <c r="LTJ75" s="242"/>
      <c r="LTK75" s="242"/>
      <c r="LTL75" s="242"/>
      <c r="LTM75" s="242"/>
      <c r="LTN75" s="242"/>
      <c r="LTO75" s="242"/>
      <c r="LTP75" s="242"/>
      <c r="LTQ75" s="242"/>
      <c r="LTR75" s="242"/>
      <c r="LTS75" s="242"/>
      <c r="LTT75" s="242"/>
      <c r="LTU75" s="242"/>
      <c r="LTV75" s="242"/>
      <c r="LTW75" s="242"/>
      <c r="LTX75" s="242"/>
      <c r="LTY75" s="242"/>
      <c r="LTZ75" s="242"/>
      <c r="LUA75" s="242"/>
      <c r="LUB75" s="242"/>
      <c r="LUC75" s="242"/>
      <c r="LUD75" s="242"/>
      <c r="LUE75" s="242"/>
      <c r="LUF75" s="242"/>
      <c r="LUG75" s="242"/>
      <c r="LUH75" s="242"/>
      <c r="LUI75" s="242"/>
      <c r="LUJ75" s="242"/>
      <c r="LUK75" s="242"/>
      <c r="LUL75" s="242"/>
      <c r="LUM75" s="242"/>
      <c r="LUN75" s="242"/>
      <c r="LUO75" s="242"/>
      <c r="LUP75" s="242"/>
      <c r="LUQ75" s="242"/>
      <c r="LUR75" s="242"/>
      <c r="LUS75" s="242"/>
      <c r="LUT75" s="242"/>
      <c r="LUU75" s="242"/>
      <c r="LUV75" s="242"/>
      <c r="LUW75" s="242"/>
      <c r="LUX75" s="242"/>
      <c r="LUY75" s="242"/>
      <c r="LUZ75" s="242"/>
      <c r="LVA75" s="242"/>
      <c r="LVB75" s="242"/>
      <c r="LVC75" s="242"/>
      <c r="LVD75" s="242"/>
      <c r="LVE75" s="242"/>
      <c r="LVF75" s="242"/>
      <c r="LVG75" s="242"/>
      <c r="LVH75" s="242"/>
      <c r="LVI75" s="242"/>
      <c r="LVJ75" s="242"/>
      <c r="LVK75" s="242"/>
      <c r="LVL75" s="242"/>
      <c r="LVM75" s="242"/>
      <c r="LVN75" s="242"/>
      <c r="LVO75" s="242"/>
      <c r="LVP75" s="242"/>
      <c r="LVQ75" s="242"/>
      <c r="LVR75" s="242"/>
      <c r="LVS75" s="242"/>
      <c r="LVT75" s="242"/>
      <c r="LVU75" s="242"/>
      <c r="LVV75" s="242"/>
      <c r="LVW75" s="242"/>
      <c r="LVX75" s="242"/>
      <c r="LVY75" s="242"/>
      <c r="LVZ75" s="242"/>
      <c r="LWA75" s="242"/>
      <c r="LWB75" s="242"/>
      <c r="LWC75" s="242"/>
      <c r="LWD75" s="242"/>
      <c r="LWE75" s="242"/>
      <c r="LWF75" s="242"/>
      <c r="LWG75" s="242"/>
      <c r="LWH75" s="242"/>
      <c r="LWI75" s="242"/>
      <c r="LWJ75" s="242"/>
      <c r="LWK75" s="242"/>
      <c r="LWL75" s="242"/>
      <c r="LWM75" s="242"/>
      <c r="LWN75" s="242"/>
      <c r="LWO75" s="242"/>
      <c r="LWP75" s="242"/>
      <c r="LWQ75" s="242"/>
      <c r="LWR75" s="242"/>
      <c r="LWS75" s="242"/>
      <c r="LWT75" s="242"/>
      <c r="LWU75" s="242"/>
      <c r="LWV75" s="242"/>
      <c r="LWW75" s="242"/>
      <c r="LWX75" s="242"/>
      <c r="LWY75" s="242"/>
      <c r="LWZ75" s="242"/>
      <c r="LXA75" s="242"/>
      <c r="LXB75" s="242"/>
      <c r="LXC75" s="242"/>
      <c r="LXD75" s="242"/>
      <c r="LXE75" s="242"/>
      <c r="LXF75" s="242"/>
      <c r="LXG75" s="242"/>
      <c r="LXH75" s="242"/>
      <c r="LXI75" s="242"/>
      <c r="LXJ75" s="242"/>
      <c r="LXK75" s="242"/>
      <c r="LXL75" s="242"/>
      <c r="LXM75" s="242"/>
      <c r="LXN75" s="242"/>
      <c r="LXO75" s="242"/>
      <c r="LXP75" s="242"/>
      <c r="LXQ75" s="242"/>
      <c r="LXR75" s="242"/>
      <c r="LXS75" s="242"/>
      <c r="LXT75" s="242"/>
      <c r="LXU75" s="242"/>
      <c r="LXV75" s="242"/>
      <c r="LXW75" s="242"/>
      <c r="LXX75" s="242"/>
      <c r="LXY75" s="242"/>
      <c r="LXZ75" s="242"/>
      <c r="LYA75" s="242"/>
      <c r="LYB75" s="242"/>
      <c r="LYC75" s="242"/>
      <c r="LYD75" s="242"/>
      <c r="LYE75" s="242"/>
      <c r="LYF75" s="242"/>
      <c r="LYG75" s="242"/>
      <c r="LYH75" s="242"/>
      <c r="LYI75" s="242"/>
      <c r="LYJ75" s="242"/>
      <c r="LYK75" s="242"/>
      <c r="LYL75" s="242"/>
      <c r="LYM75" s="242"/>
      <c r="LYN75" s="242"/>
      <c r="LYO75" s="242"/>
      <c r="LYP75" s="242"/>
      <c r="LYQ75" s="242"/>
      <c r="LYR75" s="242"/>
      <c r="LYS75" s="242"/>
      <c r="LYT75" s="242"/>
      <c r="LYU75" s="242"/>
      <c r="LYV75" s="242"/>
      <c r="LYW75" s="242"/>
      <c r="LYX75" s="242"/>
      <c r="LYY75" s="242"/>
      <c r="LYZ75" s="242"/>
      <c r="LZA75" s="242"/>
      <c r="LZB75" s="242"/>
      <c r="LZC75" s="242"/>
      <c r="LZD75" s="242"/>
      <c r="LZE75" s="242"/>
      <c r="LZF75" s="242"/>
      <c r="LZG75" s="242"/>
      <c r="LZH75" s="242"/>
      <c r="LZI75" s="242"/>
      <c r="LZJ75" s="242"/>
      <c r="LZK75" s="242"/>
      <c r="LZL75" s="242"/>
      <c r="LZM75" s="242"/>
      <c r="LZN75" s="242"/>
      <c r="LZO75" s="242"/>
      <c r="LZP75" s="242"/>
      <c r="LZQ75" s="242"/>
      <c r="LZR75" s="242"/>
      <c r="LZS75" s="242"/>
      <c r="LZT75" s="242"/>
      <c r="LZU75" s="242"/>
      <c r="LZV75" s="242"/>
      <c r="LZW75" s="242"/>
      <c r="LZX75" s="242"/>
      <c r="LZY75" s="242"/>
      <c r="LZZ75" s="242"/>
      <c r="MAA75" s="242"/>
      <c r="MAB75" s="242"/>
      <c r="MAC75" s="242"/>
      <c r="MAD75" s="242"/>
      <c r="MAE75" s="242"/>
      <c r="MAF75" s="242"/>
      <c r="MAG75" s="242"/>
      <c r="MAH75" s="242"/>
      <c r="MAI75" s="242"/>
      <c r="MAJ75" s="242"/>
      <c r="MAK75" s="242"/>
      <c r="MAL75" s="242"/>
      <c r="MAM75" s="242"/>
      <c r="MAN75" s="242"/>
      <c r="MAO75" s="242"/>
      <c r="MAP75" s="242"/>
      <c r="MAQ75" s="242"/>
      <c r="MAR75" s="242"/>
      <c r="MAS75" s="242"/>
      <c r="MAT75" s="242"/>
      <c r="MAU75" s="242"/>
      <c r="MAV75" s="242"/>
      <c r="MAW75" s="242"/>
      <c r="MAX75" s="242"/>
      <c r="MAY75" s="242"/>
      <c r="MAZ75" s="242"/>
      <c r="MBA75" s="242"/>
      <c r="MBB75" s="242"/>
      <c r="MBC75" s="242"/>
      <c r="MBD75" s="242"/>
      <c r="MBE75" s="242"/>
      <c r="MBF75" s="242"/>
      <c r="MBG75" s="242"/>
      <c r="MBH75" s="242"/>
      <c r="MBI75" s="242"/>
      <c r="MBJ75" s="242"/>
      <c r="MBK75" s="242"/>
      <c r="MBL75" s="242"/>
      <c r="MBM75" s="242"/>
      <c r="MBN75" s="242"/>
      <c r="MBO75" s="242"/>
      <c r="MBP75" s="242"/>
      <c r="MBQ75" s="242"/>
      <c r="MBR75" s="242"/>
      <c r="MBS75" s="242"/>
      <c r="MBT75" s="242"/>
      <c r="MBU75" s="242"/>
      <c r="MBV75" s="242"/>
      <c r="MBW75" s="242"/>
      <c r="MBX75" s="242"/>
      <c r="MBY75" s="242"/>
      <c r="MBZ75" s="242"/>
      <c r="MCA75" s="242"/>
      <c r="MCB75" s="242"/>
      <c r="MCC75" s="242"/>
      <c r="MCD75" s="242"/>
      <c r="MCE75" s="242"/>
      <c r="MCF75" s="242"/>
      <c r="MCG75" s="242"/>
      <c r="MCH75" s="242"/>
      <c r="MCI75" s="242"/>
      <c r="MCJ75" s="242"/>
      <c r="MCK75" s="242"/>
      <c r="MCL75" s="242"/>
      <c r="MCM75" s="242"/>
      <c r="MCN75" s="242"/>
      <c r="MCO75" s="242"/>
      <c r="MCP75" s="242"/>
      <c r="MCQ75" s="242"/>
      <c r="MCR75" s="242"/>
      <c r="MCS75" s="242"/>
      <c r="MCT75" s="242"/>
      <c r="MCU75" s="242"/>
      <c r="MCV75" s="242"/>
      <c r="MCW75" s="242"/>
      <c r="MCX75" s="242"/>
      <c r="MCY75" s="242"/>
      <c r="MCZ75" s="242"/>
      <c r="MDA75" s="242"/>
      <c r="MDB75" s="242"/>
      <c r="MDC75" s="242"/>
      <c r="MDD75" s="242"/>
      <c r="MDE75" s="242"/>
      <c r="MDF75" s="242"/>
      <c r="MDG75" s="242"/>
      <c r="MDH75" s="242"/>
      <c r="MDI75" s="242"/>
      <c r="MDJ75" s="242"/>
      <c r="MDK75" s="242"/>
      <c r="MDL75" s="242"/>
      <c r="MDM75" s="242"/>
      <c r="MDN75" s="242"/>
      <c r="MDO75" s="242"/>
      <c r="MDP75" s="242"/>
      <c r="MDQ75" s="242"/>
      <c r="MDR75" s="242"/>
      <c r="MDS75" s="242"/>
      <c r="MDT75" s="242"/>
      <c r="MDU75" s="242"/>
      <c r="MDV75" s="242"/>
      <c r="MDW75" s="242"/>
      <c r="MDX75" s="242"/>
      <c r="MDY75" s="242"/>
      <c r="MDZ75" s="242"/>
      <c r="MEA75" s="242"/>
      <c r="MEB75" s="242"/>
      <c r="MEC75" s="242"/>
      <c r="MED75" s="242"/>
      <c r="MEE75" s="242"/>
      <c r="MEF75" s="242"/>
      <c r="MEG75" s="242"/>
      <c r="MEH75" s="242"/>
      <c r="MEI75" s="242"/>
      <c r="MEJ75" s="242"/>
      <c r="MEK75" s="242"/>
      <c r="MEL75" s="242"/>
      <c r="MEM75" s="242"/>
      <c r="MEN75" s="242"/>
      <c r="MEO75" s="242"/>
      <c r="MEP75" s="242"/>
      <c r="MEQ75" s="242"/>
      <c r="MER75" s="242"/>
      <c r="MES75" s="242"/>
      <c r="MET75" s="242"/>
      <c r="MEU75" s="242"/>
      <c r="MEV75" s="242"/>
      <c r="MEW75" s="242"/>
      <c r="MEX75" s="242"/>
      <c r="MEY75" s="242"/>
      <c r="MEZ75" s="242"/>
      <c r="MFA75" s="242"/>
      <c r="MFB75" s="242"/>
      <c r="MFC75" s="242"/>
      <c r="MFD75" s="242"/>
      <c r="MFE75" s="242"/>
      <c r="MFF75" s="242"/>
      <c r="MFG75" s="242"/>
      <c r="MFH75" s="242"/>
      <c r="MFI75" s="242"/>
      <c r="MFJ75" s="242"/>
      <c r="MFK75" s="242"/>
      <c r="MFL75" s="242"/>
      <c r="MFM75" s="242"/>
      <c r="MFN75" s="242"/>
      <c r="MFO75" s="242"/>
      <c r="MFP75" s="242"/>
      <c r="MFQ75" s="242"/>
      <c r="MFR75" s="242"/>
      <c r="MFS75" s="242"/>
      <c r="MFT75" s="242"/>
      <c r="MFU75" s="242"/>
      <c r="MFV75" s="242"/>
      <c r="MFW75" s="242"/>
      <c r="MFX75" s="242"/>
      <c r="MFY75" s="242"/>
      <c r="MFZ75" s="242"/>
      <c r="MGA75" s="242"/>
      <c r="MGB75" s="242"/>
      <c r="MGC75" s="242"/>
      <c r="MGD75" s="242"/>
      <c r="MGE75" s="242"/>
      <c r="MGF75" s="242"/>
      <c r="MGG75" s="242"/>
      <c r="MGH75" s="242"/>
      <c r="MGI75" s="242"/>
      <c r="MGJ75" s="242"/>
      <c r="MGK75" s="242"/>
      <c r="MGL75" s="242"/>
      <c r="MGM75" s="242"/>
      <c r="MGN75" s="242"/>
      <c r="MGO75" s="242"/>
      <c r="MGP75" s="242"/>
      <c r="MGQ75" s="242"/>
      <c r="MGR75" s="242"/>
      <c r="MGS75" s="242"/>
      <c r="MGT75" s="242"/>
      <c r="MGU75" s="242"/>
      <c r="MGV75" s="242"/>
      <c r="MGW75" s="242"/>
      <c r="MGX75" s="242"/>
      <c r="MGY75" s="242"/>
      <c r="MGZ75" s="242"/>
      <c r="MHA75" s="242"/>
      <c r="MHB75" s="242"/>
      <c r="MHC75" s="242"/>
      <c r="MHD75" s="242"/>
      <c r="MHE75" s="242"/>
      <c r="MHF75" s="242"/>
      <c r="MHG75" s="242"/>
      <c r="MHH75" s="242"/>
      <c r="MHI75" s="242"/>
      <c r="MHJ75" s="242"/>
      <c r="MHK75" s="242"/>
      <c r="MHL75" s="242"/>
      <c r="MHM75" s="242"/>
      <c r="MHN75" s="242"/>
      <c r="MHO75" s="242"/>
      <c r="MHP75" s="242"/>
      <c r="MHQ75" s="242"/>
      <c r="MHR75" s="242"/>
      <c r="MHS75" s="242"/>
      <c r="MHT75" s="242"/>
      <c r="MHU75" s="242"/>
      <c r="MHV75" s="242"/>
      <c r="MHW75" s="242"/>
      <c r="MHX75" s="242"/>
      <c r="MHY75" s="242"/>
      <c r="MHZ75" s="242"/>
      <c r="MIA75" s="242"/>
      <c r="MIB75" s="242"/>
      <c r="MIC75" s="242"/>
      <c r="MID75" s="242"/>
      <c r="MIE75" s="242"/>
      <c r="MIF75" s="242"/>
      <c r="MIG75" s="242"/>
      <c r="MIH75" s="242"/>
      <c r="MII75" s="242"/>
      <c r="MIJ75" s="242"/>
      <c r="MIK75" s="242"/>
      <c r="MIL75" s="242"/>
      <c r="MIM75" s="242"/>
      <c r="MIN75" s="242"/>
      <c r="MIO75" s="242"/>
      <c r="MIP75" s="242"/>
      <c r="MIQ75" s="242"/>
      <c r="MIR75" s="242"/>
      <c r="MIS75" s="242"/>
      <c r="MIT75" s="242"/>
      <c r="MIU75" s="242"/>
      <c r="MIV75" s="242"/>
      <c r="MIW75" s="242"/>
      <c r="MIX75" s="242"/>
      <c r="MIY75" s="242"/>
      <c r="MIZ75" s="242"/>
      <c r="MJA75" s="242"/>
      <c r="MJB75" s="242"/>
      <c r="MJC75" s="242"/>
      <c r="MJD75" s="242"/>
      <c r="MJE75" s="242"/>
      <c r="MJF75" s="242"/>
      <c r="MJG75" s="242"/>
      <c r="MJH75" s="242"/>
      <c r="MJI75" s="242"/>
      <c r="MJJ75" s="242"/>
      <c r="MJK75" s="242"/>
      <c r="MJL75" s="242"/>
      <c r="MJM75" s="242"/>
      <c r="MJN75" s="242"/>
      <c r="MJO75" s="242"/>
      <c r="MJP75" s="242"/>
      <c r="MJQ75" s="242"/>
      <c r="MJR75" s="242"/>
      <c r="MJS75" s="242"/>
      <c r="MJT75" s="242"/>
      <c r="MJU75" s="242"/>
      <c r="MJV75" s="242"/>
      <c r="MJW75" s="242"/>
      <c r="MJX75" s="242"/>
      <c r="MJY75" s="242"/>
      <c r="MJZ75" s="242"/>
      <c r="MKA75" s="242"/>
      <c r="MKB75" s="242"/>
      <c r="MKC75" s="242"/>
      <c r="MKD75" s="242"/>
      <c r="MKE75" s="242"/>
      <c r="MKF75" s="242"/>
      <c r="MKG75" s="242"/>
      <c r="MKH75" s="242"/>
      <c r="MKI75" s="242"/>
      <c r="MKJ75" s="242"/>
      <c r="MKK75" s="242"/>
      <c r="MKL75" s="242"/>
      <c r="MKM75" s="242"/>
      <c r="MKN75" s="242"/>
      <c r="MKO75" s="242"/>
      <c r="MKP75" s="242"/>
      <c r="MKQ75" s="242"/>
      <c r="MKR75" s="242"/>
      <c r="MKS75" s="242"/>
      <c r="MKT75" s="242"/>
      <c r="MKU75" s="242"/>
      <c r="MKV75" s="242"/>
      <c r="MKW75" s="242"/>
      <c r="MKX75" s="242"/>
      <c r="MKY75" s="242"/>
      <c r="MKZ75" s="242"/>
      <c r="MLA75" s="242"/>
      <c r="MLB75" s="242"/>
      <c r="MLC75" s="242"/>
      <c r="MLD75" s="242"/>
      <c r="MLE75" s="242"/>
      <c r="MLF75" s="242"/>
      <c r="MLG75" s="242"/>
      <c r="MLH75" s="242"/>
      <c r="MLI75" s="242"/>
      <c r="MLJ75" s="242"/>
      <c r="MLK75" s="242"/>
      <c r="MLL75" s="242"/>
      <c r="MLM75" s="242"/>
      <c r="MLN75" s="242"/>
      <c r="MLO75" s="242"/>
      <c r="MLP75" s="242"/>
      <c r="MLQ75" s="242"/>
      <c r="MLR75" s="242"/>
      <c r="MLS75" s="242"/>
      <c r="MLT75" s="242"/>
      <c r="MLU75" s="242"/>
      <c r="MLV75" s="242"/>
      <c r="MLW75" s="242"/>
      <c r="MLX75" s="242"/>
      <c r="MLY75" s="242"/>
      <c r="MLZ75" s="242"/>
      <c r="MMA75" s="242"/>
      <c r="MMB75" s="242"/>
      <c r="MMC75" s="242"/>
      <c r="MMD75" s="242"/>
      <c r="MME75" s="242"/>
      <c r="MMF75" s="242"/>
      <c r="MMG75" s="242"/>
      <c r="MMH75" s="242"/>
      <c r="MMI75" s="242"/>
      <c r="MMJ75" s="242"/>
      <c r="MMK75" s="242"/>
      <c r="MML75" s="242"/>
      <c r="MMM75" s="242"/>
      <c r="MMN75" s="242"/>
      <c r="MMO75" s="242"/>
      <c r="MMP75" s="242"/>
      <c r="MMQ75" s="242"/>
      <c r="MMR75" s="242"/>
      <c r="MMS75" s="242"/>
      <c r="MMT75" s="242"/>
      <c r="MMU75" s="242"/>
      <c r="MMV75" s="242"/>
      <c r="MMW75" s="242"/>
      <c r="MMX75" s="242"/>
      <c r="MMY75" s="242"/>
      <c r="MMZ75" s="242"/>
      <c r="MNA75" s="242"/>
      <c r="MNB75" s="242"/>
      <c r="MNC75" s="242"/>
      <c r="MND75" s="242"/>
      <c r="MNE75" s="242"/>
      <c r="MNF75" s="242"/>
      <c r="MNG75" s="242"/>
      <c r="MNH75" s="242"/>
      <c r="MNI75" s="242"/>
      <c r="MNJ75" s="242"/>
      <c r="MNK75" s="242"/>
      <c r="MNL75" s="242"/>
      <c r="MNM75" s="242"/>
      <c r="MNN75" s="242"/>
      <c r="MNO75" s="242"/>
      <c r="MNP75" s="242"/>
      <c r="MNQ75" s="242"/>
      <c r="MNR75" s="242"/>
      <c r="MNS75" s="242"/>
      <c r="MNT75" s="242"/>
      <c r="MNU75" s="242"/>
      <c r="MNV75" s="242"/>
      <c r="MNW75" s="242"/>
      <c r="MNX75" s="242"/>
      <c r="MNY75" s="242"/>
      <c r="MNZ75" s="242"/>
      <c r="MOA75" s="242"/>
      <c r="MOB75" s="242"/>
      <c r="MOC75" s="242"/>
      <c r="MOD75" s="242"/>
      <c r="MOE75" s="242"/>
      <c r="MOF75" s="242"/>
      <c r="MOG75" s="242"/>
      <c r="MOH75" s="242"/>
      <c r="MOI75" s="242"/>
      <c r="MOJ75" s="242"/>
      <c r="MOK75" s="242"/>
      <c r="MOL75" s="242"/>
      <c r="MOM75" s="242"/>
      <c r="MON75" s="242"/>
      <c r="MOO75" s="242"/>
      <c r="MOP75" s="242"/>
      <c r="MOQ75" s="242"/>
      <c r="MOR75" s="242"/>
      <c r="MOS75" s="242"/>
      <c r="MOT75" s="242"/>
      <c r="MOU75" s="242"/>
      <c r="MOV75" s="242"/>
      <c r="MOW75" s="242"/>
      <c r="MOX75" s="242"/>
      <c r="MOY75" s="242"/>
      <c r="MOZ75" s="242"/>
      <c r="MPA75" s="242"/>
      <c r="MPB75" s="242"/>
      <c r="MPC75" s="242"/>
      <c r="MPD75" s="242"/>
      <c r="MPE75" s="242"/>
      <c r="MPF75" s="242"/>
      <c r="MPG75" s="242"/>
      <c r="MPH75" s="242"/>
      <c r="MPI75" s="242"/>
      <c r="MPJ75" s="242"/>
      <c r="MPK75" s="242"/>
      <c r="MPL75" s="242"/>
      <c r="MPM75" s="242"/>
      <c r="MPN75" s="242"/>
      <c r="MPO75" s="242"/>
      <c r="MPP75" s="242"/>
      <c r="MPQ75" s="242"/>
      <c r="MPR75" s="242"/>
      <c r="MPS75" s="242"/>
      <c r="MPT75" s="242"/>
      <c r="MPU75" s="242"/>
      <c r="MPV75" s="242"/>
      <c r="MPW75" s="242"/>
      <c r="MPX75" s="242"/>
      <c r="MPY75" s="242"/>
      <c r="MPZ75" s="242"/>
      <c r="MQA75" s="242"/>
      <c r="MQB75" s="242"/>
      <c r="MQC75" s="242"/>
      <c r="MQD75" s="242"/>
      <c r="MQE75" s="242"/>
      <c r="MQF75" s="242"/>
      <c r="MQG75" s="242"/>
      <c r="MQH75" s="242"/>
      <c r="MQI75" s="242"/>
      <c r="MQJ75" s="242"/>
      <c r="MQK75" s="242"/>
      <c r="MQL75" s="242"/>
      <c r="MQM75" s="242"/>
      <c r="MQN75" s="242"/>
      <c r="MQO75" s="242"/>
      <c r="MQP75" s="242"/>
      <c r="MQQ75" s="242"/>
      <c r="MQR75" s="242"/>
      <c r="MQS75" s="242"/>
      <c r="MQT75" s="242"/>
      <c r="MQU75" s="242"/>
      <c r="MQV75" s="242"/>
      <c r="MQW75" s="242"/>
      <c r="MQX75" s="242"/>
      <c r="MQY75" s="242"/>
      <c r="MQZ75" s="242"/>
      <c r="MRA75" s="242"/>
      <c r="MRB75" s="242"/>
      <c r="MRC75" s="242"/>
      <c r="MRD75" s="242"/>
      <c r="MRE75" s="242"/>
      <c r="MRF75" s="242"/>
      <c r="MRG75" s="242"/>
      <c r="MRH75" s="242"/>
      <c r="MRI75" s="242"/>
      <c r="MRJ75" s="242"/>
      <c r="MRK75" s="242"/>
      <c r="MRL75" s="242"/>
      <c r="MRM75" s="242"/>
      <c r="MRN75" s="242"/>
      <c r="MRO75" s="242"/>
      <c r="MRP75" s="242"/>
      <c r="MRQ75" s="242"/>
      <c r="MRR75" s="242"/>
      <c r="MRS75" s="242"/>
      <c r="MRT75" s="242"/>
      <c r="MRU75" s="242"/>
      <c r="MRV75" s="242"/>
      <c r="MRW75" s="242"/>
      <c r="MRX75" s="242"/>
      <c r="MRY75" s="242"/>
      <c r="MRZ75" s="242"/>
      <c r="MSA75" s="242"/>
      <c r="MSB75" s="242"/>
      <c r="MSC75" s="242"/>
      <c r="MSD75" s="242"/>
      <c r="MSE75" s="242"/>
      <c r="MSF75" s="242"/>
      <c r="MSG75" s="242"/>
      <c r="MSH75" s="242"/>
      <c r="MSI75" s="242"/>
      <c r="MSJ75" s="242"/>
      <c r="MSK75" s="242"/>
      <c r="MSL75" s="242"/>
      <c r="MSM75" s="242"/>
      <c r="MSN75" s="242"/>
      <c r="MSO75" s="242"/>
      <c r="MSP75" s="242"/>
      <c r="MSQ75" s="242"/>
      <c r="MSR75" s="242"/>
      <c r="MSS75" s="242"/>
      <c r="MST75" s="242"/>
      <c r="MSU75" s="242"/>
      <c r="MSV75" s="242"/>
      <c r="MSW75" s="242"/>
      <c r="MSX75" s="242"/>
      <c r="MSY75" s="242"/>
      <c r="MSZ75" s="242"/>
      <c r="MTA75" s="242"/>
      <c r="MTB75" s="242"/>
      <c r="MTC75" s="242"/>
      <c r="MTD75" s="242"/>
      <c r="MTE75" s="242"/>
      <c r="MTF75" s="242"/>
      <c r="MTG75" s="242"/>
      <c r="MTH75" s="242"/>
      <c r="MTI75" s="242"/>
      <c r="MTJ75" s="242"/>
      <c r="MTK75" s="242"/>
      <c r="MTL75" s="242"/>
      <c r="MTM75" s="242"/>
      <c r="MTN75" s="242"/>
      <c r="MTO75" s="242"/>
      <c r="MTP75" s="242"/>
      <c r="MTQ75" s="242"/>
      <c r="MTR75" s="242"/>
      <c r="MTS75" s="242"/>
      <c r="MTT75" s="242"/>
      <c r="MTU75" s="242"/>
      <c r="MTV75" s="242"/>
      <c r="MTW75" s="242"/>
      <c r="MTX75" s="242"/>
      <c r="MTY75" s="242"/>
      <c r="MTZ75" s="242"/>
      <c r="MUA75" s="242"/>
      <c r="MUB75" s="242"/>
      <c r="MUC75" s="242"/>
      <c r="MUD75" s="242"/>
      <c r="MUE75" s="242"/>
      <c r="MUF75" s="242"/>
      <c r="MUG75" s="242"/>
      <c r="MUH75" s="242"/>
      <c r="MUI75" s="242"/>
      <c r="MUJ75" s="242"/>
      <c r="MUK75" s="242"/>
      <c r="MUL75" s="242"/>
      <c r="MUM75" s="242"/>
      <c r="MUN75" s="242"/>
      <c r="MUO75" s="242"/>
      <c r="MUP75" s="242"/>
      <c r="MUQ75" s="242"/>
      <c r="MUR75" s="242"/>
      <c r="MUS75" s="242"/>
      <c r="MUT75" s="242"/>
      <c r="MUU75" s="242"/>
      <c r="MUV75" s="242"/>
      <c r="MUW75" s="242"/>
      <c r="MUX75" s="242"/>
      <c r="MUY75" s="242"/>
      <c r="MUZ75" s="242"/>
      <c r="MVA75" s="242"/>
      <c r="MVB75" s="242"/>
      <c r="MVC75" s="242"/>
      <c r="MVD75" s="242"/>
      <c r="MVE75" s="242"/>
      <c r="MVF75" s="242"/>
      <c r="MVG75" s="242"/>
      <c r="MVH75" s="242"/>
      <c r="MVI75" s="242"/>
      <c r="MVJ75" s="242"/>
      <c r="MVK75" s="242"/>
      <c r="MVL75" s="242"/>
      <c r="MVM75" s="242"/>
      <c r="MVN75" s="242"/>
      <c r="MVO75" s="242"/>
      <c r="MVP75" s="242"/>
      <c r="MVQ75" s="242"/>
      <c r="MVR75" s="242"/>
      <c r="MVS75" s="242"/>
      <c r="MVT75" s="242"/>
      <c r="MVU75" s="242"/>
      <c r="MVV75" s="242"/>
      <c r="MVW75" s="242"/>
      <c r="MVX75" s="242"/>
      <c r="MVY75" s="242"/>
      <c r="MVZ75" s="242"/>
      <c r="MWA75" s="242"/>
      <c r="MWB75" s="242"/>
      <c r="MWC75" s="242"/>
      <c r="MWD75" s="242"/>
      <c r="MWE75" s="242"/>
      <c r="MWF75" s="242"/>
      <c r="MWG75" s="242"/>
      <c r="MWH75" s="242"/>
      <c r="MWI75" s="242"/>
      <c r="MWJ75" s="242"/>
      <c r="MWK75" s="242"/>
      <c r="MWL75" s="242"/>
      <c r="MWM75" s="242"/>
      <c r="MWN75" s="242"/>
      <c r="MWO75" s="242"/>
      <c r="MWP75" s="242"/>
      <c r="MWQ75" s="242"/>
      <c r="MWR75" s="242"/>
      <c r="MWS75" s="242"/>
      <c r="MWT75" s="242"/>
      <c r="MWU75" s="242"/>
      <c r="MWV75" s="242"/>
      <c r="MWW75" s="242"/>
      <c r="MWX75" s="242"/>
      <c r="MWY75" s="242"/>
      <c r="MWZ75" s="242"/>
      <c r="MXA75" s="242"/>
      <c r="MXB75" s="242"/>
      <c r="MXC75" s="242"/>
      <c r="MXD75" s="242"/>
      <c r="MXE75" s="242"/>
      <c r="MXF75" s="242"/>
      <c r="MXG75" s="242"/>
      <c r="MXH75" s="242"/>
      <c r="MXI75" s="242"/>
      <c r="MXJ75" s="242"/>
      <c r="MXK75" s="242"/>
      <c r="MXL75" s="242"/>
      <c r="MXM75" s="242"/>
      <c r="MXN75" s="242"/>
      <c r="MXO75" s="242"/>
      <c r="MXP75" s="242"/>
      <c r="MXQ75" s="242"/>
      <c r="MXR75" s="242"/>
      <c r="MXS75" s="242"/>
      <c r="MXT75" s="242"/>
      <c r="MXU75" s="242"/>
      <c r="MXV75" s="242"/>
      <c r="MXW75" s="242"/>
      <c r="MXX75" s="242"/>
      <c r="MXY75" s="242"/>
      <c r="MXZ75" s="242"/>
      <c r="MYA75" s="242"/>
      <c r="MYB75" s="242"/>
      <c r="MYC75" s="242"/>
      <c r="MYD75" s="242"/>
      <c r="MYE75" s="242"/>
      <c r="MYF75" s="242"/>
      <c r="MYG75" s="242"/>
      <c r="MYH75" s="242"/>
      <c r="MYI75" s="242"/>
      <c r="MYJ75" s="242"/>
      <c r="MYK75" s="242"/>
      <c r="MYL75" s="242"/>
      <c r="MYM75" s="242"/>
      <c r="MYN75" s="242"/>
      <c r="MYO75" s="242"/>
      <c r="MYP75" s="242"/>
      <c r="MYQ75" s="242"/>
      <c r="MYR75" s="242"/>
      <c r="MYS75" s="242"/>
      <c r="MYT75" s="242"/>
      <c r="MYU75" s="242"/>
      <c r="MYV75" s="242"/>
      <c r="MYW75" s="242"/>
      <c r="MYX75" s="242"/>
      <c r="MYY75" s="242"/>
      <c r="MYZ75" s="242"/>
      <c r="MZA75" s="242"/>
      <c r="MZB75" s="242"/>
      <c r="MZC75" s="242"/>
      <c r="MZD75" s="242"/>
      <c r="MZE75" s="242"/>
      <c r="MZF75" s="242"/>
      <c r="MZG75" s="242"/>
      <c r="MZH75" s="242"/>
      <c r="MZI75" s="242"/>
      <c r="MZJ75" s="242"/>
      <c r="MZK75" s="242"/>
      <c r="MZL75" s="242"/>
      <c r="MZM75" s="242"/>
      <c r="MZN75" s="242"/>
      <c r="MZO75" s="242"/>
      <c r="MZP75" s="242"/>
      <c r="MZQ75" s="242"/>
      <c r="MZR75" s="242"/>
      <c r="MZS75" s="242"/>
      <c r="MZT75" s="242"/>
      <c r="MZU75" s="242"/>
      <c r="MZV75" s="242"/>
      <c r="MZW75" s="242"/>
      <c r="MZX75" s="242"/>
      <c r="MZY75" s="242"/>
      <c r="MZZ75" s="242"/>
      <c r="NAA75" s="242"/>
      <c r="NAB75" s="242"/>
      <c r="NAC75" s="242"/>
      <c r="NAD75" s="242"/>
      <c r="NAE75" s="242"/>
      <c r="NAF75" s="242"/>
      <c r="NAG75" s="242"/>
      <c r="NAH75" s="242"/>
      <c r="NAI75" s="242"/>
      <c r="NAJ75" s="242"/>
      <c r="NAK75" s="242"/>
      <c r="NAL75" s="242"/>
      <c r="NAM75" s="242"/>
      <c r="NAN75" s="242"/>
      <c r="NAO75" s="242"/>
      <c r="NAP75" s="242"/>
      <c r="NAQ75" s="242"/>
      <c r="NAR75" s="242"/>
      <c r="NAS75" s="242"/>
      <c r="NAT75" s="242"/>
      <c r="NAU75" s="242"/>
      <c r="NAV75" s="242"/>
      <c r="NAW75" s="242"/>
      <c r="NAX75" s="242"/>
      <c r="NAY75" s="242"/>
      <c r="NAZ75" s="242"/>
      <c r="NBA75" s="242"/>
      <c r="NBB75" s="242"/>
      <c r="NBC75" s="242"/>
      <c r="NBD75" s="242"/>
      <c r="NBE75" s="242"/>
      <c r="NBF75" s="242"/>
      <c r="NBG75" s="242"/>
      <c r="NBH75" s="242"/>
      <c r="NBI75" s="242"/>
      <c r="NBJ75" s="242"/>
      <c r="NBK75" s="242"/>
      <c r="NBL75" s="242"/>
      <c r="NBM75" s="242"/>
      <c r="NBN75" s="242"/>
      <c r="NBO75" s="242"/>
      <c r="NBP75" s="242"/>
      <c r="NBQ75" s="242"/>
      <c r="NBR75" s="242"/>
      <c r="NBS75" s="242"/>
      <c r="NBT75" s="242"/>
      <c r="NBU75" s="242"/>
      <c r="NBV75" s="242"/>
      <c r="NBW75" s="242"/>
      <c r="NBX75" s="242"/>
      <c r="NBY75" s="242"/>
      <c r="NBZ75" s="242"/>
      <c r="NCA75" s="242"/>
      <c r="NCB75" s="242"/>
      <c r="NCC75" s="242"/>
      <c r="NCD75" s="242"/>
      <c r="NCE75" s="242"/>
      <c r="NCF75" s="242"/>
      <c r="NCG75" s="242"/>
      <c r="NCH75" s="242"/>
      <c r="NCI75" s="242"/>
      <c r="NCJ75" s="242"/>
      <c r="NCK75" s="242"/>
      <c r="NCL75" s="242"/>
      <c r="NCM75" s="242"/>
      <c r="NCN75" s="242"/>
      <c r="NCO75" s="242"/>
      <c r="NCP75" s="242"/>
      <c r="NCQ75" s="242"/>
      <c r="NCR75" s="242"/>
      <c r="NCS75" s="242"/>
      <c r="NCT75" s="242"/>
      <c r="NCU75" s="242"/>
      <c r="NCV75" s="242"/>
      <c r="NCW75" s="242"/>
      <c r="NCX75" s="242"/>
      <c r="NCY75" s="242"/>
      <c r="NCZ75" s="242"/>
      <c r="NDA75" s="242"/>
      <c r="NDB75" s="242"/>
      <c r="NDC75" s="242"/>
      <c r="NDD75" s="242"/>
      <c r="NDE75" s="242"/>
      <c r="NDF75" s="242"/>
      <c r="NDG75" s="242"/>
      <c r="NDH75" s="242"/>
      <c r="NDI75" s="242"/>
      <c r="NDJ75" s="242"/>
      <c r="NDK75" s="242"/>
      <c r="NDL75" s="242"/>
      <c r="NDM75" s="242"/>
      <c r="NDN75" s="242"/>
      <c r="NDO75" s="242"/>
      <c r="NDP75" s="242"/>
      <c r="NDQ75" s="242"/>
      <c r="NDR75" s="242"/>
      <c r="NDS75" s="242"/>
      <c r="NDT75" s="242"/>
      <c r="NDU75" s="242"/>
      <c r="NDV75" s="242"/>
      <c r="NDW75" s="242"/>
      <c r="NDX75" s="242"/>
      <c r="NDY75" s="242"/>
      <c r="NDZ75" s="242"/>
      <c r="NEA75" s="242"/>
      <c r="NEB75" s="242"/>
      <c r="NEC75" s="242"/>
      <c r="NED75" s="242"/>
      <c r="NEE75" s="242"/>
      <c r="NEF75" s="242"/>
      <c r="NEG75" s="242"/>
      <c r="NEH75" s="242"/>
      <c r="NEI75" s="242"/>
      <c r="NEJ75" s="242"/>
      <c r="NEK75" s="242"/>
      <c r="NEL75" s="242"/>
      <c r="NEM75" s="242"/>
      <c r="NEN75" s="242"/>
      <c r="NEO75" s="242"/>
      <c r="NEP75" s="242"/>
      <c r="NEQ75" s="242"/>
      <c r="NER75" s="242"/>
      <c r="NES75" s="242"/>
      <c r="NET75" s="242"/>
      <c r="NEU75" s="242"/>
      <c r="NEV75" s="242"/>
      <c r="NEW75" s="242"/>
      <c r="NEX75" s="242"/>
      <c r="NEY75" s="242"/>
      <c r="NEZ75" s="242"/>
      <c r="NFA75" s="242"/>
      <c r="NFB75" s="242"/>
      <c r="NFC75" s="242"/>
      <c r="NFD75" s="242"/>
      <c r="NFE75" s="242"/>
      <c r="NFF75" s="242"/>
      <c r="NFG75" s="242"/>
      <c r="NFH75" s="242"/>
      <c r="NFI75" s="242"/>
      <c r="NFJ75" s="242"/>
      <c r="NFK75" s="242"/>
      <c r="NFL75" s="242"/>
      <c r="NFM75" s="242"/>
      <c r="NFN75" s="242"/>
      <c r="NFO75" s="242"/>
      <c r="NFP75" s="242"/>
      <c r="NFQ75" s="242"/>
      <c r="NFR75" s="242"/>
      <c r="NFS75" s="242"/>
      <c r="NFT75" s="242"/>
      <c r="NFU75" s="242"/>
      <c r="NFV75" s="242"/>
      <c r="NFW75" s="242"/>
      <c r="NFX75" s="242"/>
      <c r="NFY75" s="242"/>
      <c r="NFZ75" s="242"/>
      <c r="NGA75" s="242"/>
      <c r="NGB75" s="242"/>
      <c r="NGC75" s="242"/>
      <c r="NGD75" s="242"/>
      <c r="NGE75" s="242"/>
      <c r="NGF75" s="242"/>
      <c r="NGG75" s="242"/>
      <c r="NGH75" s="242"/>
      <c r="NGI75" s="242"/>
      <c r="NGJ75" s="242"/>
      <c r="NGK75" s="242"/>
      <c r="NGL75" s="242"/>
      <c r="NGM75" s="242"/>
      <c r="NGN75" s="242"/>
      <c r="NGO75" s="242"/>
      <c r="NGP75" s="242"/>
      <c r="NGQ75" s="242"/>
      <c r="NGR75" s="242"/>
      <c r="NGS75" s="242"/>
      <c r="NGT75" s="242"/>
      <c r="NGU75" s="242"/>
      <c r="NGV75" s="242"/>
      <c r="NGW75" s="242"/>
      <c r="NGX75" s="242"/>
      <c r="NGY75" s="242"/>
      <c r="NGZ75" s="242"/>
      <c r="NHA75" s="242"/>
      <c r="NHB75" s="242"/>
      <c r="NHC75" s="242"/>
      <c r="NHD75" s="242"/>
      <c r="NHE75" s="242"/>
      <c r="NHF75" s="242"/>
      <c r="NHG75" s="242"/>
      <c r="NHH75" s="242"/>
      <c r="NHI75" s="242"/>
      <c r="NHJ75" s="242"/>
      <c r="NHK75" s="242"/>
      <c r="NHL75" s="242"/>
      <c r="NHM75" s="242"/>
      <c r="NHN75" s="242"/>
      <c r="NHO75" s="242"/>
      <c r="NHP75" s="242"/>
      <c r="NHQ75" s="242"/>
      <c r="NHR75" s="242"/>
      <c r="NHS75" s="242"/>
      <c r="NHT75" s="242"/>
      <c r="NHU75" s="242"/>
      <c r="NHV75" s="242"/>
      <c r="NHW75" s="242"/>
      <c r="NHX75" s="242"/>
      <c r="NHY75" s="242"/>
      <c r="NHZ75" s="242"/>
      <c r="NIA75" s="242"/>
      <c r="NIB75" s="242"/>
      <c r="NIC75" s="242"/>
      <c r="NID75" s="242"/>
      <c r="NIE75" s="242"/>
      <c r="NIF75" s="242"/>
      <c r="NIG75" s="242"/>
      <c r="NIH75" s="242"/>
      <c r="NII75" s="242"/>
      <c r="NIJ75" s="242"/>
      <c r="NIK75" s="242"/>
      <c r="NIL75" s="242"/>
      <c r="NIM75" s="242"/>
      <c r="NIN75" s="242"/>
      <c r="NIO75" s="242"/>
      <c r="NIP75" s="242"/>
      <c r="NIQ75" s="242"/>
      <c r="NIR75" s="242"/>
      <c r="NIS75" s="242"/>
      <c r="NIT75" s="242"/>
      <c r="NIU75" s="242"/>
      <c r="NIV75" s="242"/>
      <c r="NIW75" s="242"/>
      <c r="NIX75" s="242"/>
      <c r="NIY75" s="242"/>
      <c r="NIZ75" s="242"/>
      <c r="NJA75" s="242"/>
      <c r="NJB75" s="242"/>
      <c r="NJC75" s="242"/>
      <c r="NJD75" s="242"/>
      <c r="NJE75" s="242"/>
      <c r="NJF75" s="242"/>
      <c r="NJG75" s="242"/>
      <c r="NJH75" s="242"/>
      <c r="NJI75" s="242"/>
      <c r="NJJ75" s="242"/>
      <c r="NJK75" s="242"/>
      <c r="NJL75" s="242"/>
      <c r="NJM75" s="242"/>
      <c r="NJN75" s="242"/>
      <c r="NJO75" s="242"/>
      <c r="NJP75" s="242"/>
      <c r="NJQ75" s="242"/>
      <c r="NJR75" s="242"/>
      <c r="NJS75" s="242"/>
      <c r="NJT75" s="242"/>
      <c r="NJU75" s="242"/>
      <c r="NJV75" s="242"/>
      <c r="NJW75" s="242"/>
      <c r="NJX75" s="242"/>
      <c r="NJY75" s="242"/>
      <c r="NJZ75" s="242"/>
      <c r="NKA75" s="242"/>
      <c r="NKB75" s="242"/>
      <c r="NKC75" s="242"/>
      <c r="NKD75" s="242"/>
      <c r="NKE75" s="242"/>
      <c r="NKF75" s="242"/>
      <c r="NKG75" s="242"/>
      <c r="NKH75" s="242"/>
      <c r="NKI75" s="242"/>
      <c r="NKJ75" s="242"/>
      <c r="NKK75" s="242"/>
      <c r="NKL75" s="242"/>
      <c r="NKM75" s="242"/>
      <c r="NKN75" s="242"/>
      <c r="NKO75" s="242"/>
      <c r="NKP75" s="242"/>
      <c r="NKQ75" s="242"/>
      <c r="NKR75" s="242"/>
      <c r="NKS75" s="242"/>
      <c r="NKT75" s="242"/>
      <c r="NKU75" s="242"/>
      <c r="NKV75" s="242"/>
      <c r="NKW75" s="242"/>
      <c r="NKX75" s="242"/>
      <c r="NKY75" s="242"/>
      <c r="NKZ75" s="242"/>
      <c r="NLA75" s="242"/>
      <c r="NLB75" s="242"/>
      <c r="NLC75" s="242"/>
      <c r="NLD75" s="242"/>
      <c r="NLE75" s="242"/>
      <c r="NLF75" s="242"/>
      <c r="NLG75" s="242"/>
      <c r="NLH75" s="242"/>
      <c r="NLI75" s="242"/>
      <c r="NLJ75" s="242"/>
      <c r="NLK75" s="242"/>
      <c r="NLL75" s="242"/>
      <c r="NLM75" s="242"/>
      <c r="NLN75" s="242"/>
      <c r="NLO75" s="242"/>
      <c r="NLP75" s="242"/>
      <c r="NLQ75" s="242"/>
      <c r="NLR75" s="242"/>
      <c r="NLS75" s="242"/>
      <c r="NLT75" s="242"/>
      <c r="NLU75" s="242"/>
      <c r="NLV75" s="242"/>
      <c r="NLW75" s="242"/>
      <c r="NLX75" s="242"/>
      <c r="NLY75" s="242"/>
      <c r="NLZ75" s="242"/>
      <c r="NMA75" s="242"/>
      <c r="NMB75" s="242"/>
      <c r="NMC75" s="242"/>
      <c r="NMD75" s="242"/>
      <c r="NME75" s="242"/>
      <c r="NMF75" s="242"/>
      <c r="NMG75" s="242"/>
      <c r="NMH75" s="242"/>
      <c r="NMI75" s="242"/>
      <c r="NMJ75" s="242"/>
      <c r="NMK75" s="242"/>
      <c r="NML75" s="242"/>
      <c r="NMM75" s="242"/>
      <c r="NMN75" s="242"/>
      <c r="NMO75" s="242"/>
      <c r="NMP75" s="242"/>
      <c r="NMQ75" s="242"/>
      <c r="NMR75" s="242"/>
      <c r="NMS75" s="242"/>
      <c r="NMT75" s="242"/>
      <c r="NMU75" s="242"/>
      <c r="NMV75" s="242"/>
      <c r="NMW75" s="242"/>
      <c r="NMX75" s="242"/>
      <c r="NMY75" s="242"/>
      <c r="NMZ75" s="242"/>
      <c r="NNA75" s="242"/>
      <c r="NNB75" s="242"/>
      <c r="NNC75" s="242"/>
      <c r="NND75" s="242"/>
      <c r="NNE75" s="242"/>
      <c r="NNF75" s="242"/>
      <c r="NNG75" s="242"/>
      <c r="NNH75" s="242"/>
      <c r="NNI75" s="242"/>
      <c r="NNJ75" s="242"/>
      <c r="NNK75" s="242"/>
      <c r="NNL75" s="242"/>
      <c r="NNM75" s="242"/>
      <c r="NNN75" s="242"/>
      <c r="NNO75" s="242"/>
      <c r="NNP75" s="242"/>
      <c r="NNQ75" s="242"/>
      <c r="NNR75" s="242"/>
      <c r="NNS75" s="242"/>
      <c r="NNT75" s="242"/>
      <c r="NNU75" s="242"/>
      <c r="NNV75" s="242"/>
      <c r="NNW75" s="242"/>
      <c r="NNX75" s="242"/>
      <c r="NNY75" s="242"/>
      <c r="NNZ75" s="242"/>
      <c r="NOA75" s="242"/>
      <c r="NOB75" s="242"/>
      <c r="NOC75" s="242"/>
      <c r="NOD75" s="242"/>
      <c r="NOE75" s="242"/>
      <c r="NOF75" s="242"/>
      <c r="NOG75" s="242"/>
      <c r="NOH75" s="242"/>
      <c r="NOI75" s="242"/>
      <c r="NOJ75" s="242"/>
      <c r="NOK75" s="242"/>
      <c r="NOL75" s="242"/>
      <c r="NOM75" s="242"/>
      <c r="NON75" s="242"/>
      <c r="NOO75" s="242"/>
      <c r="NOP75" s="242"/>
      <c r="NOQ75" s="242"/>
      <c r="NOR75" s="242"/>
      <c r="NOS75" s="242"/>
      <c r="NOT75" s="242"/>
      <c r="NOU75" s="242"/>
      <c r="NOV75" s="242"/>
      <c r="NOW75" s="242"/>
      <c r="NOX75" s="242"/>
      <c r="NOY75" s="242"/>
      <c r="NOZ75" s="242"/>
      <c r="NPA75" s="242"/>
      <c r="NPB75" s="242"/>
      <c r="NPC75" s="242"/>
      <c r="NPD75" s="242"/>
      <c r="NPE75" s="242"/>
      <c r="NPF75" s="242"/>
      <c r="NPG75" s="242"/>
      <c r="NPH75" s="242"/>
      <c r="NPI75" s="242"/>
      <c r="NPJ75" s="242"/>
      <c r="NPK75" s="242"/>
      <c r="NPL75" s="242"/>
      <c r="NPM75" s="242"/>
      <c r="NPN75" s="242"/>
      <c r="NPO75" s="242"/>
      <c r="NPP75" s="242"/>
      <c r="NPQ75" s="242"/>
      <c r="NPR75" s="242"/>
      <c r="NPS75" s="242"/>
      <c r="NPT75" s="242"/>
      <c r="NPU75" s="242"/>
      <c r="NPV75" s="242"/>
      <c r="NPW75" s="242"/>
      <c r="NPX75" s="242"/>
      <c r="NPY75" s="242"/>
      <c r="NPZ75" s="242"/>
      <c r="NQA75" s="242"/>
      <c r="NQB75" s="242"/>
      <c r="NQC75" s="242"/>
      <c r="NQD75" s="242"/>
      <c r="NQE75" s="242"/>
      <c r="NQF75" s="242"/>
      <c r="NQG75" s="242"/>
      <c r="NQH75" s="242"/>
      <c r="NQI75" s="242"/>
      <c r="NQJ75" s="242"/>
      <c r="NQK75" s="242"/>
      <c r="NQL75" s="242"/>
      <c r="NQM75" s="242"/>
      <c r="NQN75" s="242"/>
      <c r="NQO75" s="242"/>
      <c r="NQP75" s="242"/>
      <c r="NQQ75" s="242"/>
      <c r="NQR75" s="242"/>
      <c r="NQS75" s="242"/>
      <c r="NQT75" s="242"/>
      <c r="NQU75" s="242"/>
      <c r="NQV75" s="242"/>
      <c r="NQW75" s="242"/>
      <c r="NQX75" s="242"/>
      <c r="NQY75" s="242"/>
      <c r="NQZ75" s="242"/>
      <c r="NRA75" s="242"/>
      <c r="NRB75" s="242"/>
      <c r="NRC75" s="242"/>
      <c r="NRD75" s="242"/>
      <c r="NRE75" s="242"/>
      <c r="NRF75" s="242"/>
      <c r="NRG75" s="242"/>
      <c r="NRH75" s="242"/>
      <c r="NRI75" s="242"/>
      <c r="NRJ75" s="242"/>
      <c r="NRK75" s="242"/>
      <c r="NRL75" s="242"/>
      <c r="NRM75" s="242"/>
      <c r="NRN75" s="242"/>
      <c r="NRO75" s="242"/>
      <c r="NRP75" s="242"/>
      <c r="NRQ75" s="242"/>
      <c r="NRR75" s="242"/>
      <c r="NRS75" s="242"/>
      <c r="NRT75" s="242"/>
      <c r="NRU75" s="242"/>
      <c r="NRV75" s="242"/>
      <c r="NRW75" s="242"/>
      <c r="NRX75" s="242"/>
      <c r="NRY75" s="242"/>
      <c r="NRZ75" s="242"/>
      <c r="NSA75" s="242"/>
      <c r="NSB75" s="242"/>
      <c r="NSC75" s="242"/>
      <c r="NSD75" s="242"/>
      <c r="NSE75" s="242"/>
      <c r="NSF75" s="242"/>
      <c r="NSG75" s="242"/>
      <c r="NSH75" s="242"/>
      <c r="NSI75" s="242"/>
      <c r="NSJ75" s="242"/>
      <c r="NSK75" s="242"/>
      <c r="NSL75" s="242"/>
      <c r="NSM75" s="242"/>
      <c r="NSN75" s="242"/>
      <c r="NSO75" s="242"/>
      <c r="NSP75" s="242"/>
      <c r="NSQ75" s="242"/>
      <c r="NSR75" s="242"/>
      <c r="NSS75" s="242"/>
      <c r="NST75" s="242"/>
      <c r="NSU75" s="242"/>
      <c r="NSV75" s="242"/>
      <c r="NSW75" s="242"/>
      <c r="NSX75" s="242"/>
      <c r="NSY75" s="242"/>
      <c r="NSZ75" s="242"/>
      <c r="NTA75" s="242"/>
      <c r="NTB75" s="242"/>
      <c r="NTC75" s="242"/>
      <c r="NTD75" s="242"/>
      <c r="NTE75" s="242"/>
      <c r="NTF75" s="242"/>
      <c r="NTG75" s="242"/>
      <c r="NTH75" s="242"/>
      <c r="NTI75" s="242"/>
      <c r="NTJ75" s="242"/>
      <c r="NTK75" s="242"/>
      <c r="NTL75" s="242"/>
      <c r="NTM75" s="242"/>
      <c r="NTN75" s="242"/>
      <c r="NTO75" s="242"/>
      <c r="NTP75" s="242"/>
      <c r="NTQ75" s="242"/>
      <c r="NTR75" s="242"/>
      <c r="NTS75" s="242"/>
      <c r="NTT75" s="242"/>
      <c r="NTU75" s="242"/>
      <c r="NTV75" s="242"/>
      <c r="NTW75" s="242"/>
      <c r="NTX75" s="242"/>
      <c r="NTY75" s="242"/>
      <c r="NTZ75" s="242"/>
      <c r="NUA75" s="242"/>
      <c r="NUB75" s="242"/>
      <c r="NUC75" s="242"/>
      <c r="NUD75" s="242"/>
      <c r="NUE75" s="242"/>
      <c r="NUF75" s="242"/>
      <c r="NUG75" s="242"/>
      <c r="NUH75" s="242"/>
      <c r="NUI75" s="242"/>
      <c r="NUJ75" s="242"/>
      <c r="NUK75" s="242"/>
      <c r="NUL75" s="242"/>
      <c r="NUM75" s="242"/>
      <c r="NUN75" s="242"/>
      <c r="NUO75" s="242"/>
      <c r="NUP75" s="242"/>
      <c r="NUQ75" s="242"/>
      <c r="NUR75" s="242"/>
      <c r="NUS75" s="242"/>
      <c r="NUT75" s="242"/>
      <c r="NUU75" s="242"/>
      <c r="NUV75" s="242"/>
      <c r="NUW75" s="242"/>
      <c r="NUX75" s="242"/>
      <c r="NUY75" s="242"/>
      <c r="NUZ75" s="242"/>
      <c r="NVA75" s="242"/>
      <c r="NVB75" s="242"/>
      <c r="NVC75" s="242"/>
      <c r="NVD75" s="242"/>
      <c r="NVE75" s="242"/>
      <c r="NVF75" s="242"/>
      <c r="NVG75" s="242"/>
      <c r="NVH75" s="242"/>
      <c r="NVI75" s="242"/>
      <c r="NVJ75" s="242"/>
      <c r="NVK75" s="242"/>
      <c r="NVL75" s="242"/>
      <c r="NVM75" s="242"/>
      <c r="NVN75" s="242"/>
      <c r="NVO75" s="242"/>
      <c r="NVP75" s="242"/>
      <c r="NVQ75" s="242"/>
      <c r="NVR75" s="242"/>
      <c r="NVS75" s="242"/>
      <c r="NVT75" s="242"/>
      <c r="NVU75" s="242"/>
      <c r="NVV75" s="242"/>
      <c r="NVW75" s="242"/>
      <c r="NVX75" s="242"/>
      <c r="NVY75" s="242"/>
      <c r="NVZ75" s="242"/>
      <c r="NWA75" s="242"/>
      <c r="NWB75" s="242"/>
      <c r="NWC75" s="242"/>
      <c r="NWD75" s="242"/>
      <c r="NWE75" s="242"/>
      <c r="NWF75" s="242"/>
      <c r="NWG75" s="242"/>
      <c r="NWH75" s="242"/>
      <c r="NWI75" s="242"/>
      <c r="NWJ75" s="242"/>
      <c r="NWK75" s="242"/>
      <c r="NWL75" s="242"/>
      <c r="NWM75" s="242"/>
      <c r="NWN75" s="242"/>
      <c r="NWO75" s="242"/>
      <c r="NWP75" s="242"/>
      <c r="NWQ75" s="242"/>
      <c r="NWR75" s="242"/>
      <c r="NWS75" s="242"/>
      <c r="NWT75" s="242"/>
      <c r="NWU75" s="242"/>
      <c r="NWV75" s="242"/>
      <c r="NWW75" s="242"/>
      <c r="NWX75" s="242"/>
      <c r="NWY75" s="242"/>
      <c r="NWZ75" s="242"/>
      <c r="NXA75" s="242"/>
      <c r="NXB75" s="242"/>
      <c r="NXC75" s="242"/>
      <c r="NXD75" s="242"/>
      <c r="NXE75" s="242"/>
      <c r="NXF75" s="242"/>
      <c r="NXG75" s="242"/>
      <c r="NXH75" s="242"/>
      <c r="NXI75" s="242"/>
      <c r="NXJ75" s="242"/>
      <c r="NXK75" s="242"/>
      <c r="NXL75" s="242"/>
      <c r="NXM75" s="242"/>
      <c r="NXN75" s="242"/>
      <c r="NXO75" s="242"/>
      <c r="NXP75" s="242"/>
      <c r="NXQ75" s="242"/>
      <c r="NXR75" s="242"/>
      <c r="NXS75" s="242"/>
      <c r="NXT75" s="242"/>
      <c r="NXU75" s="242"/>
      <c r="NXV75" s="242"/>
      <c r="NXW75" s="242"/>
      <c r="NXX75" s="242"/>
      <c r="NXY75" s="242"/>
      <c r="NXZ75" s="242"/>
      <c r="NYA75" s="242"/>
      <c r="NYB75" s="242"/>
      <c r="NYC75" s="242"/>
      <c r="NYD75" s="242"/>
      <c r="NYE75" s="242"/>
      <c r="NYF75" s="242"/>
      <c r="NYG75" s="242"/>
      <c r="NYH75" s="242"/>
      <c r="NYI75" s="242"/>
      <c r="NYJ75" s="242"/>
      <c r="NYK75" s="242"/>
      <c r="NYL75" s="242"/>
      <c r="NYM75" s="242"/>
      <c r="NYN75" s="242"/>
      <c r="NYO75" s="242"/>
      <c r="NYP75" s="242"/>
      <c r="NYQ75" s="242"/>
      <c r="NYR75" s="242"/>
      <c r="NYS75" s="242"/>
      <c r="NYT75" s="242"/>
      <c r="NYU75" s="242"/>
      <c r="NYV75" s="242"/>
      <c r="NYW75" s="242"/>
      <c r="NYX75" s="242"/>
      <c r="NYY75" s="242"/>
      <c r="NYZ75" s="242"/>
      <c r="NZA75" s="242"/>
      <c r="NZB75" s="242"/>
      <c r="NZC75" s="242"/>
      <c r="NZD75" s="242"/>
      <c r="NZE75" s="242"/>
      <c r="NZF75" s="242"/>
      <c r="NZG75" s="242"/>
      <c r="NZH75" s="242"/>
      <c r="NZI75" s="242"/>
      <c r="NZJ75" s="242"/>
      <c r="NZK75" s="242"/>
      <c r="NZL75" s="242"/>
      <c r="NZM75" s="242"/>
      <c r="NZN75" s="242"/>
      <c r="NZO75" s="242"/>
      <c r="NZP75" s="242"/>
      <c r="NZQ75" s="242"/>
      <c r="NZR75" s="242"/>
      <c r="NZS75" s="242"/>
      <c r="NZT75" s="242"/>
      <c r="NZU75" s="242"/>
      <c r="NZV75" s="242"/>
      <c r="NZW75" s="242"/>
      <c r="NZX75" s="242"/>
      <c r="NZY75" s="242"/>
      <c r="NZZ75" s="242"/>
      <c r="OAA75" s="242"/>
      <c r="OAB75" s="242"/>
      <c r="OAC75" s="242"/>
      <c r="OAD75" s="242"/>
      <c r="OAE75" s="242"/>
      <c r="OAF75" s="242"/>
      <c r="OAG75" s="242"/>
      <c r="OAH75" s="242"/>
      <c r="OAI75" s="242"/>
      <c r="OAJ75" s="242"/>
      <c r="OAK75" s="242"/>
      <c r="OAL75" s="242"/>
      <c r="OAM75" s="242"/>
      <c r="OAN75" s="242"/>
      <c r="OAO75" s="242"/>
      <c r="OAP75" s="242"/>
      <c r="OAQ75" s="242"/>
      <c r="OAR75" s="242"/>
      <c r="OAS75" s="242"/>
      <c r="OAT75" s="242"/>
      <c r="OAU75" s="242"/>
      <c r="OAV75" s="242"/>
      <c r="OAW75" s="242"/>
      <c r="OAX75" s="242"/>
      <c r="OAY75" s="242"/>
      <c r="OAZ75" s="242"/>
      <c r="OBA75" s="242"/>
      <c r="OBB75" s="242"/>
      <c r="OBC75" s="242"/>
      <c r="OBD75" s="242"/>
      <c r="OBE75" s="242"/>
      <c r="OBF75" s="242"/>
      <c r="OBG75" s="242"/>
      <c r="OBH75" s="242"/>
      <c r="OBI75" s="242"/>
      <c r="OBJ75" s="242"/>
      <c r="OBK75" s="242"/>
      <c r="OBL75" s="242"/>
      <c r="OBM75" s="242"/>
      <c r="OBN75" s="242"/>
      <c r="OBO75" s="242"/>
      <c r="OBP75" s="242"/>
      <c r="OBQ75" s="242"/>
      <c r="OBR75" s="242"/>
      <c r="OBS75" s="242"/>
      <c r="OBT75" s="242"/>
      <c r="OBU75" s="242"/>
      <c r="OBV75" s="242"/>
      <c r="OBW75" s="242"/>
      <c r="OBX75" s="242"/>
      <c r="OBY75" s="242"/>
      <c r="OBZ75" s="242"/>
      <c r="OCA75" s="242"/>
      <c r="OCB75" s="242"/>
      <c r="OCC75" s="242"/>
      <c r="OCD75" s="242"/>
      <c r="OCE75" s="242"/>
      <c r="OCF75" s="242"/>
      <c r="OCG75" s="242"/>
      <c r="OCH75" s="242"/>
      <c r="OCI75" s="242"/>
      <c r="OCJ75" s="242"/>
      <c r="OCK75" s="242"/>
      <c r="OCL75" s="242"/>
      <c r="OCM75" s="242"/>
      <c r="OCN75" s="242"/>
      <c r="OCO75" s="242"/>
      <c r="OCP75" s="242"/>
      <c r="OCQ75" s="242"/>
      <c r="OCR75" s="242"/>
      <c r="OCS75" s="242"/>
      <c r="OCT75" s="242"/>
      <c r="OCU75" s="242"/>
      <c r="OCV75" s="242"/>
      <c r="OCW75" s="242"/>
      <c r="OCX75" s="242"/>
      <c r="OCY75" s="242"/>
      <c r="OCZ75" s="242"/>
      <c r="ODA75" s="242"/>
      <c r="ODB75" s="242"/>
      <c r="ODC75" s="242"/>
      <c r="ODD75" s="242"/>
      <c r="ODE75" s="242"/>
      <c r="ODF75" s="242"/>
      <c r="ODG75" s="242"/>
      <c r="ODH75" s="242"/>
      <c r="ODI75" s="242"/>
      <c r="ODJ75" s="242"/>
      <c r="ODK75" s="242"/>
      <c r="ODL75" s="242"/>
      <c r="ODM75" s="242"/>
      <c r="ODN75" s="242"/>
      <c r="ODO75" s="242"/>
      <c r="ODP75" s="242"/>
      <c r="ODQ75" s="242"/>
      <c r="ODR75" s="242"/>
      <c r="ODS75" s="242"/>
      <c r="ODT75" s="242"/>
      <c r="ODU75" s="242"/>
      <c r="ODV75" s="242"/>
      <c r="ODW75" s="242"/>
      <c r="ODX75" s="242"/>
      <c r="ODY75" s="242"/>
      <c r="ODZ75" s="242"/>
      <c r="OEA75" s="242"/>
      <c r="OEB75" s="242"/>
      <c r="OEC75" s="242"/>
      <c r="OED75" s="242"/>
      <c r="OEE75" s="242"/>
      <c r="OEF75" s="242"/>
      <c r="OEG75" s="242"/>
      <c r="OEH75" s="242"/>
      <c r="OEI75" s="242"/>
      <c r="OEJ75" s="242"/>
      <c r="OEK75" s="242"/>
      <c r="OEL75" s="242"/>
      <c r="OEM75" s="242"/>
      <c r="OEN75" s="242"/>
      <c r="OEO75" s="242"/>
      <c r="OEP75" s="242"/>
      <c r="OEQ75" s="242"/>
      <c r="OER75" s="242"/>
      <c r="OES75" s="242"/>
      <c r="OET75" s="242"/>
      <c r="OEU75" s="242"/>
      <c r="OEV75" s="242"/>
      <c r="OEW75" s="242"/>
      <c r="OEX75" s="242"/>
      <c r="OEY75" s="242"/>
      <c r="OEZ75" s="242"/>
      <c r="OFA75" s="242"/>
      <c r="OFB75" s="242"/>
      <c r="OFC75" s="242"/>
      <c r="OFD75" s="242"/>
      <c r="OFE75" s="242"/>
      <c r="OFF75" s="242"/>
      <c r="OFG75" s="242"/>
      <c r="OFH75" s="242"/>
      <c r="OFI75" s="242"/>
      <c r="OFJ75" s="242"/>
      <c r="OFK75" s="242"/>
      <c r="OFL75" s="242"/>
      <c r="OFM75" s="242"/>
      <c r="OFN75" s="242"/>
      <c r="OFO75" s="242"/>
      <c r="OFP75" s="242"/>
      <c r="OFQ75" s="242"/>
      <c r="OFR75" s="242"/>
      <c r="OFS75" s="242"/>
      <c r="OFT75" s="242"/>
      <c r="OFU75" s="242"/>
      <c r="OFV75" s="242"/>
      <c r="OFW75" s="242"/>
      <c r="OFX75" s="242"/>
      <c r="OFY75" s="242"/>
      <c r="OFZ75" s="242"/>
      <c r="OGA75" s="242"/>
      <c r="OGB75" s="242"/>
      <c r="OGC75" s="242"/>
      <c r="OGD75" s="242"/>
      <c r="OGE75" s="242"/>
      <c r="OGF75" s="242"/>
      <c r="OGG75" s="242"/>
      <c r="OGH75" s="242"/>
      <c r="OGI75" s="242"/>
      <c r="OGJ75" s="242"/>
      <c r="OGK75" s="242"/>
      <c r="OGL75" s="242"/>
      <c r="OGM75" s="242"/>
      <c r="OGN75" s="242"/>
      <c r="OGO75" s="242"/>
      <c r="OGP75" s="242"/>
      <c r="OGQ75" s="242"/>
      <c r="OGR75" s="242"/>
      <c r="OGS75" s="242"/>
      <c r="OGT75" s="242"/>
      <c r="OGU75" s="242"/>
      <c r="OGV75" s="242"/>
      <c r="OGW75" s="242"/>
      <c r="OGX75" s="242"/>
      <c r="OGY75" s="242"/>
      <c r="OGZ75" s="242"/>
      <c r="OHA75" s="242"/>
      <c r="OHB75" s="242"/>
      <c r="OHC75" s="242"/>
      <c r="OHD75" s="242"/>
      <c r="OHE75" s="242"/>
      <c r="OHF75" s="242"/>
      <c r="OHG75" s="242"/>
      <c r="OHH75" s="242"/>
      <c r="OHI75" s="242"/>
      <c r="OHJ75" s="242"/>
      <c r="OHK75" s="242"/>
      <c r="OHL75" s="242"/>
      <c r="OHM75" s="242"/>
      <c r="OHN75" s="242"/>
      <c r="OHO75" s="242"/>
      <c r="OHP75" s="242"/>
      <c r="OHQ75" s="242"/>
      <c r="OHR75" s="242"/>
      <c r="OHS75" s="242"/>
      <c r="OHT75" s="242"/>
      <c r="OHU75" s="242"/>
      <c r="OHV75" s="242"/>
      <c r="OHW75" s="242"/>
      <c r="OHX75" s="242"/>
      <c r="OHY75" s="242"/>
      <c r="OHZ75" s="242"/>
      <c r="OIA75" s="242"/>
      <c r="OIB75" s="242"/>
      <c r="OIC75" s="242"/>
      <c r="OID75" s="242"/>
      <c r="OIE75" s="242"/>
      <c r="OIF75" s="242"/>
      <c r="OIG75" s="242"/>
      <c r="OIH75" s="242"/>
      <c r="OII75" s="242"/>
      <c r="OIJ75" s="242"/>
      <c r="OIK75" s="242"/>
      <c r="OIL75" s="242"/>
      <c r="OIM75" s="242"/>
      <c r="OIN75" s="242"/>
      <c r="OIO75" s="242"/>
      <c r="OIP75" s="242"/>
      <c r="OIQ75" s="242"/>
      <c r="OIR75" s="242"/>
      <c r="OIS75" s="242"/>
      <c r="OIT75" s="242"/>
      <c r="OIU75" s="242"/>
      <c r="OIV75" s="242"/>
      <c r="OIW75" s="242"/>
      <c r="OIX75" s="242"/>
      <c r="OIY75" s="242"/>
      <c r="OIZ75" s="242"/>
      <c r="OJA75" s="242"/>
      <c r="OJB75" s="242"/>
      <c r="OJC75" s="242"/>
      <c r="OJD75" s="242"/>
      <c r="OJE75" s="242"/>
      <c r="OJF75" s="242"/>
      <c r="OJG75" s="242"/>
      <c r="OJH75" s="242"/>
      <c r="OJI75" s="242"/>
      <c r="OJJ75" s="242"/>
      <c r="OJK75" s="242"/>
      <c r="OJL75" s="242"/>
      <c r="OJM75" s="242"/>
      <c r="OJN75" s="242"/>
      <c r="OJO75" s="242"/>
      <c r="OJP75" s="242"/>
      <c r="OJQ75" s="242"/>
      <c r="OJR75" s="242"/>
      <c r="OJS75" s="242"/>
      <c r="OJT75" s="242"/>
      <c r="OJU75" s="242"/>
      <c r="OJV75" s="242"/>
      <c r="OJW75" s="242"/>
      <c r="OJX75" s="242"/>
      <c r="OJY75" s="242"/>
      <c r="OJZ75" s="242"/>
      <c r="OKA75" s="242"/>
      <c r="OKB75" s="242"/>
      <c r="OKC75" s="242"/>
      <c r="OKD75" s="242"/>
      <c r="OKE75" s="242"/>
      <c r="OKF75" s="242"/>
      <c r="OKG75" s="242"/>
      <c r="OKH75" s="242"/>
      <c r="OKI75" s="242"/>
      <c r="OKJ75" s="242"/>
      <c r="OKK75" s="242"/>
      <c r="OKL75" s="242"/>
      <c r="OKM75" s="242"/>
      <c r="OKN75" s="242"/>
      <c r="OKO75" s="242"/>
      <c r="OKP75" s="242"/>
      <c r="OKQ75" s="242"/>
      <c r="OKR75" s="242"/>
      <c r="OKS75" s="242"/>
      <c r="OKT75" s="242"/>
      <c r="OKU75" s="242"/>
      <c r="OKV75" s="242"/>
      <c r="OKW75" s="242"/>
      <c r="OKX75" s="242"/>
      <c r="OKY75" s="242"/>
      <c r="OKZ75" s="242"/>
      <c r="OLA75" s="242"/>
      <c r="OLB75" s="242"/>
      <c r="OLC75" s="242"/>
      <c r="OLD75" s="242"/>
      <c r="OLE75" s="242"/>
      <c r="OLF75" s="242"/>
      <c r="OLG75" s="242"/>
      <c r="OLH75" s="242"/>
      <c r="OLI75" s="242"/>
      <c r="OLJ75" s="242"/>
      <c r="OLK75" s="242"/>
      <c r="OLL75" s="242"/>
      <c r="OLM75" s="242"/>
      <c r="OLN75" s="242"/>
      <c r="OLO75" s="242"/>
      <c r="OLP75" s="242"/>
      <c r="OLQ75" s="242"/>
      <c r="OLR75" s="242"/>
      <c r="OLS75" s="242"/>
      <c r="OLT75" s="242"/>
      <c r="OLU75" s="242"/>
      <c r="OLV75" s="242"/>
      <c r="OLW75" s="242"/>
      <c r="OLX75" s="242"/>
      <c r="OLY75" s="242"/>
      <c r="OLZ75" s="242"/>
      <c r="OMA75" s="242"/>
      <c r="OMB75" s="242"/>
      <c r="OMC75" s="242"/>
      <c r="OMD75" s="242"/>
      <c r="OME75" s="242"/>
      <c r="OMF75" s="242"/>
      <c r="OMG75" s="242"/>
      <c r="OMH75" s="242"/>
      <c r="OMI75" s="242"/>
      <c r="OMJ75" s="242"/>
      <c r="OMK75" s="242"/>
      <c r="OML75" s="242"/>
      <c r="OMM75" s="242"/>
      <c r="OMN75" s="242"/>
      <c r="OMO75" s="242"/>
      <c r="OMP75" s="242"/>
      <c r="OMQ75" s="242"/>
      <c r="OMR75" s="242"/>
      <c r="OMS75" s="242"/>
      <c r="OMT75" s="242"/>
      <c r="OMU75" s="242"/>
      <c r="OMV75" s="242"/>
      <c r="OMW75" s="242"/>
      <c r="OMX75" s="242"/>
      <c r="OMY75" s="242"/>
      <c r="OMZ75" s="242"/>
      <c r="ONA75" s="242"/>
      <c r="ONB75" s="242"/>
      <c r="ONC75" s="242"/>
      <c r="OND75" s="242"/>
      <c r="ONE75" s="242"/>
      <c r="ONF75" s="242"/>
      <c r="ONG75" s="242"/>
      <c r="ONH75" s="242"/>
      <c r="ONI75" s="242"/>
      <c r="ONJ75" s="242"/>
      <c r="ONK75" s="242"/>
      <c r="ONL75" s="242"/>
      <c r="ONM75" s="242"/>
      <c r="ONN75" s="242"/>
      <c r="ONO75" s="242"/>
      <c r="ONP75" s="242"/>
      <c r="ONQ75" s="242"/>
      <c r="ONR75" s="242"/>
      <c r="ONS75" s="242"/>
      <c r="ONT75" s="242"/>
      <c r="ONU75" s="242"/>
      <c r="ONV75" s="242"/>
      <c r="ONW75" s="242"/>
      <c r="ONX75" s="242"/>
      <c r="ONY75" s="242"/>
      <c r="ONZ75" s="242"/>
      <c r="OOA75" s="242"/>
      <c r="OOB75" s="242"/>
      <c r="OOC75" s="242"/>
      <c r="OOD75" s="242"/>
      <c r="OOE75" s="242"/>
      <c r="OOF75" s="242"/>
      <c r="OOG75" s="242"/>
      <c r="OOH75" s="242"/>
      <c r="OOI75" s="242"/>
      <c r="OOJ75" s="242"/>
      <c r="OOK75" s="242"/>
      <c r="OOL75" s="242"/>
      <c r="OOM75" s="242"/>
      <c r="OON75" s="242"/>
      <c r="OOO75" s="242"/>
      <c r="OOP75" s="242"/>
      <c r="OOQ75" s="242"/>
      <c r="OOR75" s="242"/>
      <c r="OOS75" s="242"/>
      <c r="OOT75" s="242"/>
      <c r="OOU75" s="242"/>
      <c r="OOV75" s="242"/>
      <c r="OOW75" s="242"/>
      <c r="OOX75" s="242"/>
      <c r="OOY75" s="242"/>
      <c r="OOZ75" s="242"/>
      <c r="OPA75" s="242"/>
      <c r="OPB75" s="242"/>
      <c r="OPC75" s="242"/>
      <c r="OPD75" s="242"/>
      <c r="OPE75" s="242"/>
      <c r="OPF75" s="242"/>
      <c r="OPG75" s="242"/>
      <c r="OPH75" s="242"/>
      <c r="OPI75" s="242"/>
      <c r="OPJ75" s="242"/>
      <c r="OPK75" s="242"/>
      <c r="OPL75" s="242"/>
      <c r="OPM75" s="242"/>
      <c r="OPN75" s="242"/>
      <c r="OPO75" s="242"/>
      <c r="OPP75" s="242"/>
      <c r="OPQ75" s="242"/>
      <c r="OPR75" s="242"/>
      <c r="OPS75" s="242"/>
      <c r="OPT75" s="242"/>
      <c r="OPU75" s="242"/>
      <c r="OPV75" s="242"/>
      <c r="OPW75" s="242"/>
      <c r="OPX75" s="242"/>
      <c r="OPY75" s="242"/>
      <c r="OPZ75" s="242"/>
      <c r="OQA75" s="242"/>
      <c r="OQB75" s="242"/>
      <c r="OQC75" s="242"/>
      <c r="OQD75" s="242"/>
      <c r="OQE75" s="242"/>
      <c r="OQF75" s="242"/>
      <c r="OQG75" s="242"/>
      <c r="OQH75" s="242"/>
      <c r="OQI75" s="242"/>
      <c r="OQJ75" s="242"/>
      <c r="OQK75" s="242"/>
      <c r="OQL75" s="242"/>
      <c r="OQM75" s="242"/>
      <c r="OQN75" s="242"/>
      <c r="OQO75" s="242"/>
      <c r="OQP75" s="242"/>
      <c r="OQQ75" s="242"/>
      <c r="OQR75" s="242"/>
      <c r="OQS75" s="242"/>
      <c r="OQT75" s="242"/>
      <c r="OQU75" s="242"/>
      <c r="OQV75" s="242"/>
      <c r="OQW75" s="242"/>
      <c r="OQX75" s="242"/>
      <c r="OQY75" s="242"/>
      <c r="OQZ75" s="242"/>
      <c r="ORA75" s="242"/>
      <c r="ORB75" s="242"/>
      <c r="ORC75" s="242"/>
      <c r="ORD75" s="242"/>
      <c r="ORE75" s="242"/>
      <c r="ORF75" s="242"/>
      <c r="ORG75" s="242"/>
      <c r="ORH75" s="242"/>
      <c r="ORI75" s="242"/>
      <c r="ORJ75" s="242"/>
      <c r="ORK75" s="242"/>
      <c r="ORL75" s="242"/>
      <c r="ORM75" s="242"/>
      <c r="ORN75" s="242"/>
      <c r="ORO75" s="242"/>
      <c r="ORP75" s="242"/>
      <c r="ORQ75" s="242"/>
      <c r="ORR75" s="242"/>
      <c r="ORS75" s="242"/>
      <c r="ORT75" s="242"/>
      <c r="ORU75" s="242"/>
      <c r="ORV75" s="242"/>
      <c r="ORW75" s="242"/>
      <c r="ORX75" s="242"/>
      <c r="ORY75" s="242"/>
      <c r="ORZ75" s="242"/>
      <c r="OSA75" s="242"/>
      <c r="OSB75" s="242"/>
      <c r="OSC75" s="242"/>
      <c r="OSD75" s="242"/>
      <c r="OSE75" s="242"/>
      <c r="OSF75" s="242"/>
      <c r="OSG75" s="242"/>
      <c r="OSH75" s="242"/>
      <c r="OSI75" s="242"/>
      <c r="OSJ75" s="242"/>
      <c r="OSK75" s="242"/>
      <c r="OSL75" s="242"/>
      <c r="OSM75" s="242"/>
      <c r="OSN75" s="242"/>
      <c r="OSO75" s="242"/>
      <c r="OSP75" s="242"/>
      <c r="OSQ75" s="242"/>
      <c r="OSR75" s="242"/>
      <c r="OSS75" s="242"/>
      <c r="OST75" s="242"/>
      <c r="OSU75" s="242"/>
      <c r="OSV75" s="242"/>
      <c r="OSW75" s="242"/>
      <c r="OSX75" s="242"/>
      <c r="OSY75" s="242"/>
      <c r="OSZ75" s="242"/>
      <c r="OTA75" s="242"/>
      <c r="OTB75" s="242"/>
      <c r="OTC75" s="242"/>
      <c r="OTD75" s="242"/>
      <c r="OTE75" s="242"/>
      <c r="OTF75" s="242"/>
      <c r="OTG75" s="242"/>
      <c r="OTH75" s="242"/>
      <c r="OTI75" s="242"/>
      <c r="OTJ75" s="242"/>
      <c r="OTK75" s="242"/>
      <c r="OTL75" s="242"/>
      <c r="OTM75" s="242"/>
      <c r="OTN75" s="242"/>
      <c r="OTO75" s="242"/>
      <c r="OTP75" s="242"/>
      <c r="OTQ75" s="242"/>
      <c r="OTR75" s="242"/>
      <c r="OTS75" s="242"/>
      <c r="OTT75" s="242"/>
      <c r="OTU75" s="242"/>
      <c r="OTV75" s="242"/>
      <c r="OTW75" s="242"/>
      <c r="OTX75" s="242"/>
      <c r="OTY75" s="242"/>
      <c r="OTZ75" s="242"/>
      <c r="OUA75" s="242"/>
      <c r="OUB75" s="242"/>
      <c r="OUC75" s="242"/>
      <c r="OUD75" s="242"/>
      <c r="OUE75" s="242"/>
      <c r="OUF75" s="242"/>
      <c r="OUG75" s="242"/>
      <c r="OUH75" s="242"/>
      <c r="OUI75" s="242"/>
      <c r="OUJ75" s="242"/>
      <c r="OUK75" s="242"/>
      <c r="OUL75" s="242"/>
      <c r="OUM75" s="242"/>
      <c r="OUN75" s="242"/>
      <c r="OUO75" s="242"/>
      <c r="OUP75" s="242"/>
      <c r="OUQ75" s="242"/>
      <c r="OUR75" s="242"/>
      <c r="OUS75" s="242"/>
      <c r="OUT75" s="242"/>
      <c r="OUU75" s="242"/>
      <c r="OUV75" s="242"/>
      <c r="OUW75" s="242"/>
      <c r="OUX75" s="242"/>
      <c r="OUY75" s="242"/>
      <c r="OUZ75" s="242"/>
      <c r="OVA75" s="242"/>
      <c r="OVB75" s="242"/>
      <c r="OVC75" s="242"/>
      <c r="OVD75" s="242"/>
      <c r="OVE75" s="242"/>
      <c r="OVF75" s="242"/>
      <c r="OVG75" s="242"/>
      <c r="OVH75" s="242"/>
      <c r="OVI75" s="242"/>
      <c r="OVJ75" s="242"/>
      <c r="OVK75" s="242"/>
      <c r="OVL75" s="242"/>
      <c r="OVM75" s="242"/>
      <c r="OVN75" s="242"/>
      <c r="OVO75" s="242"/>
      <c r="OVP75" s="242"/>
      <c r="OVQ75" s="242"/>
      <c r="OVR75" s="242"/>
      <c r="OVS75" s="242"/>
      <c r="OVT75" s="242"/>
      <c r="OVU75" s="242"/>
      <c r="OVV75" s="242"/>
      <c r="OVW75" s="242"/>
      <c r="OVX75" s="242"/>
      <c r="OVY75" s="242"/>
      <c r="OVZ75" s="242"/>
      <c r="OWA75" s="242"/>
      <c r="OWB75" s="242"/>
      <c r="OWC75" s="242"/>
      <c r="OWD75" s="242"/>
      <c r="OWE75" s="242"/>
      <c r="OWF75" s="242"/>
      <c r="OWG75" s="242"/>
      <c r="OWH75" s="242"/>
      <c r="OWI75" s="242"/>
      <c r="OWJ75" s="242"/>
      <c r="OWK75" s="242"/>
      <c r="OWL75" s="242"/>
      <c r="OWM75" s="242"/>
      <c r="OWN75" s="242"/>
      <c r="OWO75" s="242"/>
      <c r="OWP75" s="242"/>
      <c r="OWQ75" s="242"/>
      <c r="OWR75" s="242"/>
      <c r="OWS75" s="242"/>
      <c r="OWT75" s="242"/>
      <c r="OWU75" s="242"/>
      <c r="OWV75" s="242"/>
      <c r="OWW75" s="242"/>
      <c r="OWX75" s="242"/>
      <c r="OWY75" s="242"/>
      <c r="OWZ75" s="242"/>
      <c r="OXA75" s="242"/>
      <c r="OXB75" s="242"/>
      <c r="OXC75" s="242"/>
      <c r="OXD75" s="242"/>
      <c r="OXE75" s="242"/>
      <c r="OXF75" s="242"/>
      <c r="OXG75" s="242"/>
      <c r="OXH75" s="242"/>
      <c r="OXI75" s="242"/>
      <c r="OXJ75" s="242"/>
      <c r="OXK75" s="242"/>
      <c r="OXL75" s="242"/>
      <c r="OXM75" s="242"/>
      <c r="OXN75" s="242"/>
      <c r="OXO75" s="242"/>
      <c r="OXP75" s="242"/>
      <c r="OXQ75" s="242"/>
      <c r="OXR75" s="242"/>
      <c r="OXS75" s="242"/>
      <c r="OXT75" s="242"/>
      <c r="OXU75" s="242"/>
      <c r="OXV75" s="242"/>
      <c r="OXW75" s="242"/>
      <c r="OXX75" s="242"/>
      <c r="OXY75" s="242"/>
      <c r="OXZ75" s="242"/>
      <c r="OYA75" s="242"/>
      <c r="OYB75" s="242"/>
      <c r="OYC75" s="242"/>
      <c r="OYD75" s="242"/>
      <c r="OYE75" s="242"/>
      <c r="OYF75" s="242"/>
      <c r="OYG75" s="242"/>
      <c r="OYH75" s="242"/>
      <c r="OYI75" s="242"/>
      <c r="OYJ75" s="242"/>
      <c r="OYK75" s="242"/>
      <c r="OYL75" s="242"/>
      <c r="OYM75" s="242"/>
      <c r="OYN75" s="242"/>
      <c r="OYO75" s="242"/>
      <c r="OYP75" s="242"/>
      <c r="OYQ75" s="242"/>
      <c r="OYR75" s="242"/>
      <c r="OYS75" s="242"/>
      <c r="OYT75" s="242"/>
      <c r="OYU75" s="242"/>
      <c r="OYV75" s="242"/>
      <c r="OYW75" s="242"/>
      <c r="OYX75" s="242"/>
      <c r="OYY75" s="242"/>
      <c r="OYZ75" s="242"/>
      <c r="OZA75" s="242"/>
      <c r="OZB75" s="242"/>
      <c r="OZC75" s="242"/>
      <c r="OZD75" s="242"/>
      <c r="OZE75" s="242"/>
      <c r="OZF75" s="242"/>
      <c r="OZG75" s="242"/>
      <c r="OZH75" s="242"/>
      <c r="OZI75" s="242"/>
      <c r="OZJ75" s="242"/>
      <c r="OZK75" s="242"/>
      <c r="OZL75" s="242"/>
      <c r="OZM75" s="242"/>
      <c r="OZN75" s="242"/>
      <c r="OZO75" s="242"/>
      <c r="OZP75" s="242"/>
      <c r="OZQ75" s="242"/>
      <c r="OZR75" s="242"/>
      <c r="OZS75" s="242"/>
      <c r="OZT75" s="242"/>
      <c r="OZU75" s="242"/>
      <c r="OZV75" s="242"/>
      <c r="OZW75" s="242"/>
      <c r="OZX75" s="242"/>
      <c r="OZY75" s="242"/>
      <c r="OZZ75" s="242"/>
      <c r="PAA75" s="242"/>
      <c r="PAB75" s="242"/>
      <c r="PAC75" s="242"/>
      <c r="PAD75" s="242"/>
      <c r="PAE75" s="242"/>
      <c r="PAF75" s="242"/>
      <c r="PAG75" s="242"/>
      <c r="PAH75" s="242"/>
      <c r="PAI75" s="242"/>
      <c r="PAJ75" s="242"/>
      <c r="PAK75" s="242"/>
      <c r="PAL75" s="242"/>
      <c r="PAM75" s="242"/>
      <c r="PAN75" s="242"/>
      <c r="PAO75" s="242"/>
      <c r="PAP75" s="242"/>
      <c r="PAQ75" s="242"/>
      <c r="PAR75" s="242"/>
      <c r="PAS75" s="242"/>
      <c r="PAT75" s="242"/>
      <c r="PAU75" s="242"/>
      <c r="PAV75" s="242"/>
      <c r="PAW75" s="242"/>
      <c r="PAX75" s="242"/>
      <c r="PAY75" s="242"/>
      <c r="PAZ75" s="242"/>
      <c r="PBA75" s="242"/>
      <c r="PBB75" s="242"/>
      <c r="PBC75" s="242"/>
      <c r="PBD75" s="242"/>
      <c r="PBE75" s="242"/>
      <c r="PBF75" s="242"/>
      <c r="PBG75" s="242"/>
      <c r="PBH75" s="242"/>
      <c r="PBI75" s="242"/>
      <c r="PBJ75" s="242"/>
      <c r="PBK75" s="242"/>
      <c r="PBL75" s="242"/>
      <c r="PBM75" s="242"/>
      <c r="PBN75" s="242"/>
      <c r="PBO75" s="242"/>
      <c r="PBP75" s="242"/>
      <c r="PBQ75" s="242"/>
      <c r="PBR75" s="242"/>
      <c r="PBS75" s="242"/>
      <c r="PBT75" s="242"/>
      <c r="PBU75" s="242"/>
      <c r="PBV75" s="242"/>
      <c r="PBW75" s="242"/>
      <c r="PBX75" s="242"/>
      <c r="PBY75" s="242"/>
      <c r="PBZ75" s="242"/>
      <c r="PCA75" s="242"/>
      <c r="PCB75" s="242"/>
      <c r="PCC75" s="242"/>
      <c r="PCD75" s="242"/>
      <c r="PCE75" s="242"/>
      <c r="PCF75" s="242"/>
      <c r="PCG75" s="242"/>
      <c r="PCH75" s="242"/>
      <c r="PCI75" s="242"/>
      <c r="PCJ75" s="242"/>
      <c r="PCK75" s="242"/>
      <c r="PCL75" s="242"/>
      <c r="PCM75" s="242"/>
      <c r="PCN75" s="242"/>
      <c r="PCO75" s="242"/>
      <c r="PCP75" s="242"/>
      <c r="PCQ75" s="242"/>
      <c r="PCR75" s="242"/>
      <c r="PCS75" s="242"/>
      <c r="PCT75" s="242"/>
      <c r="PCU75" s="242"/>
      <c r="PCV75" s="242"/>
      <c r="PCW75" s="242"/>
      <c r="PCX75" s="242"/>
      <c r="PCY75" s="242"/>
      <c r="PCZ75" s="242"/>
      <c r="PDA75" s="242"/>
      <c r="PDB75" s="242"/>
      <c r="PDC75" s="242"/>
      <c r="PDD75" s="242"/>
      <c r="PDE75" s="242"/>
      <c r="PDF75" s="242"/>
      <c r="PDG75" s="242"/>
      <c r="PDH75" s="242"/>
      <c r="PDI75" s="242"/>
      <c r="PDJ75" s="242"/>
      <c r="PDK75" s="242"/>
      <c r="PDL75" s="242"/>
      <c r="PDM75" s="242"/>
      <c r="PDN75" s="242"/>
      <c r="PDO75" s="242"/>
      <c r="PDP75" s="242"/>
      <c r="PDQ75" s="242"/>
      <c r="PDR75" s="242"/>
      <c r="PDS75" s="242"/>
      <c r="PDT75" s="242"/>
      <c r="PDU75" s="242"/>
      <c r="PDV75" s="242"/>
      <c r="PDW75" s="242"/>
      <c r="PDX75" s="242"/>
      <c r="PDY75" s="242"/>
      <c r="PDZ75" s="242"/>
      <c r="PEA75" s="242"/>
      <c r="PEB75" s="242"/>
      <c r="PEC75" s="242"/>
      <c r="PED75" s="242"/>
      <c r="PEE75" s="242"/>
      <c r="PEF75" s="242"/>
      <c r="PEG75" s="242"/>
      <c r="PEH75" s="242"/>
      <c r="PEI75" s="242"/>
      <c r="PEJ75" s="242"/>
      <c r="PEK75" s="242"/>
      <c r="PEL75" s="242"/>
      <c r="PEM75" s="242"/>
      <c r="PEN75" s="242"/>
      <c r="PEO75" s="242"/>
      <c r="PEP75" s="242"/>
      <c r="PEQ75" s="242"/>
      <c r="PER75" s="242"/>
      <c r="PES75" s="242"/>
      <c r="PET75" s="242"/>
      <c r="PEU75" s="242"/>
      <c r="PEV75" s="242"/>
      <c r="PEW75" s="242"/>
      <c r="PEX75" s="242"/>
      <c r="PEY75" s="242"/>
      <c r="PEZ75" s="242"/>
      <c r="PFA75" s="242"/>
      <c r="PFB75" s="242"/>
      <c r="PFC75" s="242"/>
      <c r="PFD75" s="242"/>
      <c r="PFE75" s="242"/>
      <c r="PFF75" s="242"/>
      <c r="PFG75" s="242"/>
      <c r="PFH75" s="242"/>
      <c r="PFI75" s="242"/>
      <c r="PFJ75" s="242"/>
      <c r="PFK75" s="242"/>
      <c r="PFL75" s="242"/>
      <c r="PFM75" s="242"/>
      <c r="PFN75" s="242"/>
      <c r="PFO75" s="242"/>
      <c r="PFP75" s="242"/>
      <c r="PFQ75" s="242"/>
      <c r="PFR75" s="242"/>
      <c r="PFS75" s="242"/>
      <c r="PFT75" s="242"/>
      <c r="PFU75" s="242"/>
      <c r="PFV75" s="242"/>
      <c r="PFW75" s="242"/>
      <c r="PFX75" s="242"/>
      <c r="PFY75" s="242"/>
      <c r="PFZ75" s="242"/>
      <c r="PGA75" s="242"/>
      <c r="PGB75" s="242"/>
      <c r="PGC75" s="242"/>
      <c r="PGD75" s="242"/>
      <c r="PGE75" s="242"/>
      <c r="PGF75" s="242"/>
      <c r="PGG75" s="242"/>
      <c r="PGH75" s="242"/>
      <c r="PGI75" s="242"/>
      <c r="PGJ75" s="242"/>
      <c r="PGK75" s="242"/>
      <c r="PGL75" s="242"/>
      <c r="PGM75" s="242"/>
      <c r="PGN75" s="242"/>
      <c r="PGO75" s="242"/>
      <c r="PGP75" s="242"/>
      <c r="PGQ75" s="242"/>
      <c r="PGR75" s="242"/>
      <c r="PGS75" s="242"/>
      <c r="PGT75" s="242"/>
      <c r="PGU75" s="242"/>
      <c r="PGV75" s="242"/>
      <c r="PGW75" s="242"/>
      <c r="PGX75" s="242"/>
      <c r="PGY75" s="242"/>
      <c r="PGZ75" s="242"/>
      <c r="PHA75" s="242"/>
      <c r="PHB75" s="242"/>
      <c r="PHC75" s="242"/>
      <c r="PHD75" s="242"/>
      <c r="PHE75" s="242"/>
      <c r="PHF75" s="242"/>
      <c r="PHG75" s="242"/>
      <c r="PHH75" s="242"/>
      <c r="PHI75" s="242"/>
      <c r="PHJ75" s="242"/>
      <c r="PHK75" s="242"/>
      <c r="PHL75" s="242"/>
      <c r="PHM75" s="242"/>
      <c r="PHN75" s="242"/>
      <c r="PHO75" s="242"/>
      <c r="PHP75" s="242"/>
      <c r="PHQ75" s="242"/>
      <c r="PHR75" s="242"/>
      <c r="PHS75" s="242"/>
      <c r="PHT75" s="242"/>
      <c r="PHU75" s="242"/>
      <c r="PHV75" s="242"/>
      <c r="PHW75" s="242"/>
      <c r="PHX75" s="242"/>
      <c r="PHY75" s="242"/>
      <c r="PHZ75" s="242"/>
      <c r="PIA75" s="242"/>
      <c r="PIB75" s="242"/>
      <c r="PIC75" s="242"/>
      <c r="PID75" s="242"/>
      <c r="PIE75" s="242"/>
      <c r="PIF75" s="242"/>
      <c r="PIG75" s="242"/>
      <c r="PIH75" s="242"/>
      <c r="PII75" s="242"/>
      <c r="PIJ75" s="242"/>
      <c r="PIK75" s="242"/>
      <c r="PIL75" s="242"/>
      <c r="PIM75" s="242"/>
      <c r="PIN75" s="242"/>
      <c r="PIO75" s="242"/>
      <c r="PIP75" s="242"/>
      <c r="PIQ75" s="242"/>
      <c r="PIR75" s="242"/>
      <c r="PIS75" s="242"/>
      <c r="PIT75" s="242"/>
      <c r="PIU75" s="242"/>
      <c r="PIV75" s="242"/>
      <c r="PIW75" s="242"/>
      <c r="PIX75" s="242"/>
      <c r="PIY75" s="242"/>
      <c r="PIZ75" s="242"/>
      <c r="PJA75" s="242"/>
      <c r="PJB75" s="242"/>
      <c r="PJC75" s="242"/>
      <c r="PJD75" s="242"/>
      <c r="PJE75" s="242"/>
      <c r="PJF75" s="242"/>
      <c r="PJG75" s="242"/>
      <c r="PJH75" s="242"/>
      <c r="PJI75" s="242"/>
      <c r="PJJ75" s="242"/>
      <c r="PJK75" s="242"/>
      <c r="PJL75" s="242"/>
      <c r="PJM75" s="242"/>
      <c r="PJN75" s="242"/>
      <c r="PJO75" s="242"/>
      <c r="PJP75" s="242"/>
      <c r="PJQ75" s="242"/>
      <c r="PJR75" s="242"/>
      <c r="PJS75" s="242"/>
      <c r="PJT75" s="242"/>
      <c r="PJU75" s="242"/>
      <c r="PJV75" s="242"/>
      <c r="PJW75" s="242"/>
      <c r="PJX75" s="242"/>
      <c r="PJY75" s="242"/>
      <c r="PJZ75" s="242"/>
      <c r="PKA75" s="242"/>
      <c r="PKB75" s="242"/>
      <c r="PKC75" s="242"/>
      <c r="PKD75" s="242"/>
      <c r="PKE75" s="242"/>
      <c r="PKF75" s="242"/>
      <c r="PKG75" s="242"/>
      <c r="PKH75" s="242"/>
      <c r="PKI75" s="242"/>
      <c r="PKJ75" s="242"/>
      <c r="PKK75" s="242"/>
      <c r="PKL75" s="242"/>
      <c r="PKM75" s="242"/>
      <c r="PKN75" s="242"/>
      <c r="PKO75" s="242"/>
      <c r="PKP75" s="242"/>
      <c r="PKQ75" s="242"/>
      <c r="PKR75" s="242"/>
      <c r="PKS75" s="242"/>
      <c r="PKT75" s="242"/>
      <c r="PKU75" s="242"/>
      <c r="PKV75" s="242"/>
      <c r="PKW75" s="242"/>
      <c r="PKX75" s="242"/>
      <c r="PKY75" s="242"/>
      <c r="PKZ75" s="242"/>
      <c r="PLA75" s="242"/>
      <c r="PLB75" s="242"/>
      <c r="PLC75" s="242"/>
      <c r="PLD75" s="242"/>
      <c r="PLE75" s="242"/>
      <c r="PLF75" s="242"/>
      <c r="PLG75" s="242"/>
      <c r="PLH75" s="242"/>
      <c r="PLI75" s="242"/>
      <c r="PLJ75" s="242"/>
      <c r="PLK75" s="242"/>
      <c r="PLL75" s="242"/>
      <c r="PLM75" s="242"/>
      <c r="PLN75" s="242"/>
      <c r="PLO75" s="242"/>
      <c r="PLP75" s="242"/>
      <c r="PLQ75" s="242"/>
      <c r="PLR75" s="242"/>
      <c r="PLS75" s="242"/>
      <c r="PLT75" s="242"/>
      <c r="PLU75" s="242"/>
      <c r="PLV75" s="242"/>
      <c r="PLW75" s="242"/>
      <c r="PLX75" s="242"/>
      <c r="PLY75" s="242"/>
      <c r="PLZ75" s="242"/>
      <c r="PMA75" s="242"/>
      <c r="PMB75" s="242"/>
      <c r="PMC75" s="242"/>
      <c r="PMD75" s="242"/>
      <c r="PME75" s="242"/>
      <c r="PMF75" s="242"/>
      <c r="PMG75" s="242"/>
      <c r="PMH75" s="242"/>
      <c r="PMI75" s="242"/>
      <c r="PMJ75" s="242"/>
      <c r="PMK75" s="242"/>
      <c r="PML75" s="242"/>
      <c r="PMM75" s="242"/>
      <c r="PMN75" s="242"/>
      <c r="PMO75" s="242"/>
      <c r="PMP75" s="242"/>
      <c r="PMQ75" s="242"/>
      <c r="PMR75" s="242"/>
      <c r="PMS75" s="242"/>
      <c r="PMT75" s="242"/>
      <c r="PMU75" s="242"/>
      <c r="PMV75" s="242"/>
      <c r="PMW75" s="242"/>
      <c r="PMX75" s="242"/>
      <c r="PMY75" s="242"/>
      <c r="PMZ75" s="242"/>
      <c r="PNA75" s="242"/>
      <c r="PNB75" s="242"/>
      <c r="PNC75" s="242"/>
      <c r="PND75" s="242"/>
      <c r="PNE75" s="242"/>
      <c r="PNF75" s="242"/>
      <c r="PNG75" s="242"/>
      <c r="PNH75" s="242"/>
      <c r="PNI75" s="242"/>
      <c r="PNJ75" s="242"/>
      <c r="PNK75" s="242"/>
      <c r="PNL75" s="242"/>
      <c r="PNM75" s="242"/>
      <c r="PNN75" s="242"/>
      <c r="PNO75" s="242"/>
      <c r="PNP75" s="242"/>
      <c r="PNQ75" s="242"/>
      <c r="PNR75" s="242"/>
      <c r="PNS75" s="242"/>
      <c r="PNT75" s="242"/>
      <c r="PNU75" s="242"/>
      <c r="PNV75" s="242"/>
      <c r="PNW75" s="242"/>
      <c r="PNX75" s="242"/>
      <c r="PNY75" s="242"/>
      <c r="PNZ75" s="242"/>
      <c r="POA75" s="242"/>
      <c r="POB75" s="242"/>
      <c r="POC75" s="242"/>
      <c r="POD75" s="242"/>
      <c r="POE75" s="242"/>
      <c r="POF75" s="242"/>
      <c r="POG75" s="242"/>
      <c r="POH75" s="242"/>
      <c r="POI75" s="242"/>
      <c r="POJ75" s="242"/>
      <c r="POK75" s="242"/>
      <c r="POL75" s="242"/>
      <c r="POM75" s="242"/>
      <c r="PON75" s="242"/>
      <c r="POO75" s="242"/>
      <c r="POP75" s="242"/>
      <c r="POQ75" s="242"/>
      <c r="POR75" s="242"/>
      <c r="POS75" s="242"/>
      <c r="POT75" s="242"/>
      <c r="POU75" s="242"/>
      <c r="POV75" s="242"/>
      <c r="POW75" s="242"/>
      <c r="POX75" s="242"/>
      <c r="POY75" s="242"/>
      <c r="POZ75" s="242"/>
      <c r="PPA75" s="242"/>
      <c r="PPB75" s="242"/>
      <c r="PPC75" s="242"/>
      <c r="PPD75" s="242"/>
      <c r="PPE75" s="242"/>
      <c r="PPF75" s="242"/>
      <c r="PPG75" s="242"/>
      <c r="PPH75" s="242"/>
      <c r="PPI75" s="242"/>
      <c r="PPJ75" s="242"/>
      <c r="PPK75" s="242"/>
      <c r="PPL75" s="242"/>
      <c r="PPM75" s="242"/>
      <c r="PPN75" s="242"/>
      <c r="PPO75" s="242"/>
      <c r="PPP75" s="242"/>
      <c r="PPQ75" s="242"/>
      <c r="PPR75" s="242"/>
      <c r="PPS75" s="242"/>
      <c r="PPT75" s="242"/>
      <c r="PPU75" s="242"/>
      <c r="PPV75" s="242"/>
      <c r="PPW75" s="242"/>
      <c r="PPX75" s="242"/>
      <c r="PPY75" s="242"/>
      <c r="PPZ75" s="242"/>
      <c r="PQA75" s="242"/>
      <c r="PQB75" s="242"/>
      <c r="PQC75" s="242"/>
      <c r="PQD75" s="242"/>
      <c r="PQE75" s="242"/>
      <c r="PQF75" s="242"/>
      <c r="PQG75" s="242"/>
      <c r="PQH75" s="242"/>
      <c r="PQI75" s="242"/>
      <c r="PQJ75" s="242"/>
      <c r="PQK75" s="242"/>
      <c r="PQL75" s="242"/>
      <c r="PQM75" s="242"/>
      <c r="PQN75" s="242"/>
      <c r="PQO75" s="242"/>
      <c r="PQP75" s="242"/>
      <c r="PQQ75" s="242"/>
      <c r="PQR75" s="242"/>
      <c r="PQS75" s="242"/>
      <c r="PQT75" s="242"/>
      <c r="PQU75" s="242"/>
      <c r="PQV75" s="242"/>
      <c r="PQW75" s="242"/>
      <c r="PQX75" s="242"/>
      <c r="PQY75" s="242"/>
      <c r="PQZ75" s="242"/>
      <c r="PRA75" s="242"/>
      <c r="PRB75" s="242"/>
      <c r="PRC75" s="242"/>
      <c r="PRD75" s="242"/>
      <c r="PRE75" s="242"/>
      <c r="PRF75" s="242"/>
      <c r="PRG75" s="242"/>
      <c r="PRH75" s="242"/>
      <c r="PRI75" s="242"/>
      <c r="PRJ75" s="242"/>
      <c r="PRK75" s="242"/>
      <c r="PRL75" s="242"/>
      <c r="PRM75" s="242"/>
      <c r="PRN75" s="242"/>
      <c r="PRO75" s="242"/>
      <c r="PRP75" s="242"/>
      <c r="PRQ75" s="242"/>
      <c r="PRR75" s="242"/>
      <c r="PRS75" s="242"/>
      <c r="PRT75" s="242"/>
      <c r="PRU75" s="242"/>
      <c r="PRV75" s="242"/>
      <c r="PRW75" s="242"/>
      <c r="PRX75" s="242"/>
      <c r="PRY75" s="242"/>
      <c r="PRZ75" s="242"/>
      <c r="PSA75" s="242"/>
      <c r="PSB75" s="242"/>
      <c r="PSC75" s="242"/>
      <c r="PSD75" s="242"/>
      <c r="PSE75" s="242"/>
      <c r="PSF75" s="242"/>
      <c r="PSG75" s="242"/>
      <c r="PSH75" s="242"/>
      <c r="PSI75" s="242"/>
      <c r="PSJ75" s="242"/>
      <c r="PSK75" s="242"/>
      <c r="PSL75" s="242"/>
      <c r="PSM75" s="242"/>
      <c r="PSN75" s="242"/>
      <c r="PSO75" s="242"/>
      <c r="PSP75" s="242"/>
      <c r="PSQ75" s="242"/>
      <c r="PSR75" s="242"/>
      <c r="PSS75" s="242"/>
      <c r="PST75" s="242"/>
      <c r="PSU75" s="242"/>
      <c r="PSV75" s="242"/>
      <c r="PSW75" s="242"/>
      <c r="PSX75" s="242"/>
      <c r="PSY75" s="242"/>
      <c r="PSZ75" s="242"/>
      <c r="PTA75" s="242"/>
      <c r="PTB75" s="242"/>
      <c r="PTC75" s="242"/>
      <c r="PTD75" s="242"/>
      <c r="PTE75" s="242"/>
      <c r="PTF75" s="242"/>
      <c r="PTG75" s="242"/>
      <c r="PTH75" s="242"/>
      <c r="PTI75" s="242"/>
      <c r="PTJ75" s="242"/>
      <c r="PTK75" s="242"/>
      <c r="PTL75" s="242"/>
      <c r="PTM75" s="242"/>
      <c r="PTN75" s="242"/>
      <c r="PTO75" s="242"/>
      <c r="PTP75" s="242"/>
      <c r="PTQ75" s="242"/>
      <c r="PTR75" s="242"/>
      <c r="PTS75" s="242"/>
      <c r="PTT75" s="242"/>
      <c r="PTU75" s="242"/>
      <c r="PTV75" s="242"/>
      <c r="PTW75" s="242"/>
      <c r="PTX75" s="242"/>
      <c r="PTY75" s="242"/>
      <c r="PTZ75" s="242"/>
      <c r="PUA75" s="242"/>
      <c r="PUB75" s="242"/>
      <c r="PUC75" s="242"/>
      <c r="PUD75" s="242"/>
      <c r="PUE75" s="242"/>
      <c r="PUF75" s="242"/>
      <c r="PUG75" s="242"/>
      <c r="PUH75" s="242"/>
      <c r="PUI75" s="242"/>
      <c r="PUJ75" s="242"/>
      <c r="PUK75" s="242"/>
      <c r="PUL75" s="242"/>
      <c r="PUM75" s="242"/>
      <c r="PUN75" s="242"/>
      <c r="PUO75" s="242"/>
      <c r="PUP75" s="242"/>
      <c r="PUQ75" s="242"/>
      <c r="PUR75" s="242"/>
      <c r="PUS75" s="242"/>
      <c r="PUT75" s="242"/>
      <c r="PUU75" s="242"/>
      <c r="PUV75" s="242"/>
      <c r="PUW75" s="242"/>
      <c r="PUX75" s="242"/>
      <c r="PUY75" s="242"/>
      <c r="PUZ75" s="242"/>
      <c r="PVA75" s="242"/>
      <c r="PVB75" s="242"/>
      <c r="PVC75" s="242"/>
      <c r="PVD75" s="242"/>
      <c r="PVE75" s="242"/>
      <c r="PVF75" s="242"/>
      <c r="PVG75" s="242"/>
      <c r="PVH75" s="242"/>
      <c r="PVI75" s="242"/>
      <c r="PVJ75" s="242"/>
      <c r="PVK75" s="242"/>
      <c r="PVL75" s="242"/>
      <c r="PVM75" s="242"/>
      <c r="PVN75" s="242"/>
      <c r="PVO75" s="242"/>
      <c r="PVP75" s="242"/>
      <c r="PVQ75" s="242"/>
      <c r="PVR75" s="242"/>
      <c r="PVS75" s="242"/>
      <c r="PVT75" s="242"/>
      <c r="PVU75" s="242"/>
      <c r="PVV75" s="242"/>
      <c r="PVW75" s="242"/>
      <c r="PVX75" s="242"/>
      <c r="PVY75" s="242"/>
      <c r="PVZ75" s="242"/>
      <c r="PWA75" s="242"/>
      <c r="PWB75" s="242"/>
      <c r="PWC75" s="242"/>
      <c r="PWD75" s="242"/>
      <c r="PWE75" s="242"/>
      <c r="PWF75" s="242"/>
      <c r="PWG75" s="242"/>
      <c r="PWH75" s="242"/>
      <c r="PWI75" s="242"/>
      <c r="PWJ75" s="242"/>
      <c r="PWK75" s="242"/>
      <c r="PWL75" s="242"/>
      <c r="PWM75" s="242"/>
      <c r="PWN75" s="242"/>
      <c r="PWO75" s="242"/>
      <c r="PWP75" s="242"/>
      <c r="PWQ75" s="242"/>
      <c r="PWR75" s="242"/>
      <c r="PWS75" s="242"/>
      <c r="PWT75" s="242"/>
      <c r="PWU75" s="242"/>
      <c r="PWV75" s="242"/>
      <c r="PWW75" s="242"/>
      <c r="PWX75" s="242"/>
      <c r="PWY75" s="242"/>
      <c r="PWZ75" s="242"/>
      <c r="PXA75" s="242"/>
      <c r="PXB75" s="242"/>
      <c r="PXC75" s="242"/>
      <c r="PXD75" s="242"/>
      <c r="PXE75" s="242"/>
      <c r="PXF75" s="242"/>
      <c r="PXG75" s="242"/>
      <c r="PXH75" s="242"/>
      <c r="PXI75" s="242"/>
      <c r="PXJ75" s="242"/>
      <c r="PXK75" s="242"/>
      <c r="PXL75" s="242"/>
      <c r="PXM75" s="242"/>
      <c r="PXN75" s="242"/>
      <c r="PXO75" s="242"/>
      <c r="PXP75" s="242"/>
      <c r="PXQ75" s="242"/>
      <c r="PXR75" s="242"/>
      <c r="PXS75" s="242"/>
      <c r="PXT75" s="242"/>
      <c r="PXU75" s="242"/>
      <c r="PXV75" s="242"/>
      <c r="PXW75" s="242"/>
      <c r="PXX75" s="242"/>
      <c r="PXY75" s="242"/>
      <c r="PXZ75" s="242"/>
      <c r="PYA75" s="242"/>
      <c r="PYB75" s="242"/>
      <c r="PYC75" s="242"/>
      <c r="PYD75" s="242"/>
      <c r="PYE75" s="242"/>
      <c r="PYF75" s="242"/>
      <c r="PYG75" s="242"/>
      <c r="PYH75" s="242"/>
      <c r="PYI75" s="242"/>
      <c r="PYJ75" s="242"/>
      <c r="PYK75" s="242"/>
      <c r="PYL75" s="242"/>
      <c r="PYM75" s="242"/>
      <c r="PYN75" s="242"/>
      <c r="PYO75" s="242"/>
      <c r="PYP75" s="242"/>
      <c r="PYQ75" s="242"/>
      <c r="PYR75" s="242"/>
      <c r="PYS75" s="242"/>
      <c r="PYT75" s="242"/>
      <c r="PYU75" s="242"/>
      <c r="PYV75" s="242"/>
      <c r="PYW75" s="242"/>
      <c r="PYX75" s="242"/>
      <c r="PYY75" s="242"/>
      <c r="PYZ75" s="242"/>
      <c r="PZA75" s="242"/>
      <c r="PZB75" s="242"/>
      <c r="PZC75" s="242"/>
      <c r="PZD75" s="242"/>
      <c r="PZE75" s="242"/>
      <c r="PZF75" s="242"/>
      <c r="PZG75" s="242"/>
      <c r="PZH75" s="242"/>
      <c r="PZI75" s="242"/>
      <c r="PZJ75" s="242"/>
      <c r="PZK75" s="242"/>
      <c r="PZL75" s="242"/>
      <c r="PZM75" s="242"/>
      <c r="PZN75" s="242"/>
      <c r="PZO75" s="242"/>
      <c r="PZP75" s="242"/>
      <c r="PZQ75" s="242"/>
      <c r="PZR75" s="242"/>
      <c r="PZS75" s="242"/>
      <c r="PZT75" s="242"/>
      <c r="PZU75" s="242"/>
      <c r="PZV75" s="242"/>
      <c r="PZW75" s="242"/>
      <c r="PZX75" s="242"/>
      <c r="PZY75" s="242"/>
      <c r="PZZ75" s="242"/>
      <c r="QAA75" s="242"/>
      <c r="QAB75" s="242"/>
      <c r="QAC75" s="242"/>
      <c r="QAD75" s="242"/>
      <c r="QAE75" s="242"/>
      <c r="QAF75" s="242"/>
      <c r="QAG75" s="242"/>
      <c r="QAH75" s="242"/>
      <c r="QAI75" s="242"/>
      <c r="QAJ75" s="242"/>
      <c r="QAK75" s="242"/>
      <c r="QAL75" s="242"/>
      <c r="QAM75" s="242"/>
      <c r="QAN75" s="242"/>
      <c r="QAO75" s="242"/>
      <c r="QAP75" s="242"/>
      <c r="QAQ75" s="242"/>
      <c r="QAR75" s="242"/>
      <c r="QAS75" s="242"/>
      <c r="QAT75" s="242"/>
      <c r="QAU75" s="242"/>
      <c r="QAV75" s="242"/>
      <c r="QAW75" s="242"/>
      <c r="QAX75" s="242"/>
      <c r="QAY75" s="242"/>
      <c r="QAZ75" s="242"/>
      <c r="QBA75" s="242"/>
      <c r="QBB75" s="242"/>
      <c r="QBC75" s="242"/>
      <c r="QBD75" s="242"/>
      <c r="QBE75" s="242"/>
      <c r="QBF75" s="242"/>
      <c r="QBG75" s="242"/>
      <c r="QBH75" s="242"/>
      <c r="QBI75" s="242"/>
      <c r="QBJ75" s="242"/>
      <c r="QBK75" s="242"/>
      <c r="QBL75" s="242"/>
      <c r="QBM75" s="242"/>
      <c r="QBN75" s="242"/>
      <c r="QBO75" s="242"/>
      <c r="QBP75" s="242"/>
      <c r="QBQ75" s="242"/>
      <c r="QBR75" s="242"/>
      <c r="QBS75" s="242"/>
      <c r="QBT75" s="242"/>
      <c r="QBU75" s="242"/>
      <c r="QBV75" s="242"/>
      <c r="QBW75" s="242"/>
      <c r="QBX75" s="242"/>
      <c r="QBY75" s="242"/>
      <c r="QBZ75" s="242"/>
      <c r="QCA75" s="242"/>
      <c r="QCB75" s="242"/>
      <c r="QCC75" s="242"/>
      <c r="QCD75" s="242"/>
      <c r="QCE75" s="242"/>
      <c r="QCF75" s="242"/>
      <c r="QCG75" s="242"/>
      <c r="QCH75" s="242"/>
      <c r="QCI75" s="242"/>
      <c r="QCJ75" s="242"/>
      <c r="QCK75" s="242"/>
      <c r="QCL75" s="242"/>
      <c r="QCM75" s="242"/>
      <c r="QCN75" s="242"/>
      <c r="QCO75" s="242"/>
      <c r="QCP75" s="242"/>
      <c r="QCQ75" s="242"/>
      <c r="QCR75" s="242"/>
      <c r="QCS75" s="242"/>
      <c r="QCT75" s="242"/>
      <c r="QCU75" s="242"/>
      <c r="QCV75" s="242"/>
      <c r="QCW75" s="242"/>
      <c r="QCX75" s="242"/>
      <c r="QCY75" s="242"/>
      <c r="QCZ75" s="242"/>
      <c r="QDA75" s="242"/>
      <c r="QDB75" s="242"/>
      <c r="QDC75" s="242"/>
      <c r="QDD75" s="242"/>
      <c r="QDE75" s="242"/>
      <c r="QDF75" s="242"/>
      <c r="QDG75" s="242"/>
      <c r="QDH75" s="242"/>
      <c r="QDI75" s="242"/>
      <c r="QDJ75" s="242"/>
      <c r="QDK75" s="242"/>
      <c r="QDL75" s="242"/>
      <c r="QDM75" s="242"/>
      <c r="QDN75" s="242"/>
      <c r="QDO75" s="242"/>
      <c r="QDP75" s="242"/>
      <c r="QDQ75" s="242"/>
      <c r="QDR75" s="242"/>
      <c r="QDS75" s="242"/>
      <c r="QDT75" s="242"/>
      <c r="QDU75" s="242"/>
      <c r="QDV75" s="242"/>
      <c r="QDW75" s="242"/>
      <c r="QDX75" s="242"/>
      <c r="QDY75" s="242"/>
      <c r="QDZ75" s="242"/>
      <c r="QEA75" s="242"/>
      <c r="QEB75" s="242"/>
      <c r="QEC75" s="242"/>
      <c r="QED75" s="242"/>
      <c r="QEE75" s="242"/>
      <c r="QEF75" s="242"/>
      <c r="QEG75" s="242"/>
      <c r="QEH75" s="242"/>
      <c r="QEI75" s="242"/>
      <c r="QEJ75" s="242"/>
      <c r="QEK75" s="242"/>
      <c r="QEL75" s="242"/>
      <c r="QEM75" s="242"/>
      <c r="QEN75" s="242"/>
      <c r="QEO75" s="242"/>
      <c r="QEP75" s="242"/>
      <c r="QEQ75" s="242"/>
      <c r="QER75" s="242"/>
      <c r="QES75" s="242"/>
      <c r="QET75" s="242"/>
      <c r="QEU75" s="242"/>
      <c r="QEV75" s="242"/>
      <c r="QEW75" s="242"/>
      <c r="QEX75" s="242"/>
      <c r="QEY75" s="242"/>
      <c r="QEZ75" s="242"/>
      <c r="QFA75" s="242"/>
      <c r="QFB75" s="242"/>
      <c r="QFC75" s="242"/>
      <c r="QFD75" s="242"/>
      <c r="QFE75" s="242"/>
      <c r="QFF75" s="242"/>
      <c r="QFG75" s="242"/>
      <c r="QFH75" s="242"/>
      <c r="QFI75" s="242"/>
      <c r="QFJ75" s="242"/>
      <c r="QFK75" s="242"/>
      <c r="QFL75" s="242"/>
      <c r="QFM75" s="242"/>
      <c r="QFN75" s="242"/>
      <c r="QFO75" s="242"/>
      <c r="QFP75" s="242"/>
      <c r="QFQ75" s="242"/>
      <c r="QFR75" s="242"/>
      <c r="QFS75" s="242"/>
      <c r="QFT75" s="242"/>
      <c r="QFU75" s="242"/>
      <c r="QFV75" s="242"/>
      <c r="QFW75" s="242"/>
      <c r="QFX75" s="242"/>
      <c r="QFY75" s="242"/>
      <c r="QFZ75" s="242"/>
      <c r="QGA75" s="242"/>
      <c r="QGB75" s="242"/>
      <c r="QGC75" s="242"/>
      <c r="QGD75" s="242"/>
      <c r="QGE75" s="242"/>
      <c r="QGF75" s="242"/>
      <c r="QGG75" s="242"/>
      <c r="QGH75" s="242"/>
      <c r="QGI75" s="242"/>
      <c r="QGJ75" s="242"/>
      <c r="QGK75" s="242"/>
      <c r="QGL75" s="242"/>
      <c r="QGM75" s="242"/>
      <c r="QGN75" s="242"/>
      <c r="QGO75" s="242"/>
      <c r="QGP75" s="242"/>
      <c r="QGQ75" s="242"/>
      <c r="QGR75" s="242"/>
      <c r="QGS75" s="242"/>
      <c r="QGT75" s="242"/>
      <c r="QGU75" s="242"/>
      <c r="QGV75" s="242"/>
      <c r="QGW75" s="242"/>
      <c r="QGX75" s="242"/>
      <c r="QGY75" s="242"/>
      <c r="QGZ75" s="242"/>
      <c r="QHA75" s="242"/>
      <c r="QHB75" s="242"/>
      <c r="QHC75" s="242"/>
      <c r="QHD75" s="242"/>
      <c r="QHE75" s="242"/>
      <c r="QHF75" s="242"/>
      <c r="QHG75" s="242"/>
      <c r="QHH75" s="242"/>
      <c r="QHI75" s="242"/>
      <c r="QHJ75" s="242"/>
      <c r="QHK75" s="242"/>
      <c r="QHL75" s="242"/>
      <c r="QHM75" s="242"/>
      <c r="QHN75" s="242"/>
      <c r="QHO75" s="242"/>
      <c r="QHP75" s="242"/>
      <c r="QHQ75" s="242"/>
      <c r="QHR75" s="242"/>
      <c r="QHS75" s="242"/>
      <c r="QHT75" s="242"/>
      <c r="QHU75" s="242"/>
      <c r="QHV75" s="242"/>
      <c r="QHW75" s="242"/>
      <c r="QHX75" s="242"/>
      <c r="QHY75" s="242"/>
      <c r="QHZ75" s="242"/>
      <c r="QIA75" s="242"/>
      <c r="QIB75" s="242"/>
      <c r="QIC75" s="242"/>
      <c r="QID75" s="242"/>
      <c r="QIE75" s="242"/>
      <c r="QIF75" s="242"/>
      <c r="QIG75" s="242"/>
      <c r="QIH75" s="242"/>
      <c r="QII75" s="242"/>
      <c r="QIJ75" s="242"/>
      <c r="QIK75" s="242"/>
      <c r="QIL75" s="242"/>
      <c r="QIM75" s="242"/>
      <c r="QIN75" s="242"/>
      <c r="QIO75" s="242"/>
      <c r="QIP75" s="242"/>
      <c r="QIQ75" s="242"/>
      <c r="QIR75" s="242"/>
      <c r="QIS75" s="242"/>
      <c r="QIT75" s="242"/>
      <c r="QIU75" s="242"/>
      <c r="QIV75" s="242"/>
      <c r="QIW75" s="242"/>
      <c r="QIX75" s="242"/>
      <c r="QIY75" s="242"/>
      <c r="QIZ75" s="242"/>
      <c r="QJA75" s="242"/>
      <c r="QJB75" s="242"/>
      <c r="QJC75" s="242"/>
      <c r="QJD75" s="242"/>
      <c r="QJE75" s="242"/>
      <c r="QJF75" s="242"/>
      <c r="QJG75" s="242"/>
      <c r="QJH75" s="242"/>
      <c r="QJI75" s="242"/>
      <c r="QJJ75" s="242"/>
      <c r="QJK75" s="242"/>
      <c r="QJL75" s="242"/>
      <c r="QJM75" s="242"/>
      <c r="QJN75" s="242"/>
      <c r="QJO75" s="242"/>
      <c r="QJP75" s="242"/>
      <c r="QJQ75" s="242"/>
      <c r="QJR75" s="242"/>
      <c r="QJS75" s="242"/>
      <c r="QJT75" s="242"/>
      <c r="QJU75" s="242"/>
      <c r="QJV75" s="242"/>
      <c r="QJW75" s="242"/>
      <c r="QJX75" s="242"/>
      <c r="QJY75" s="242"/>
      <c r="QJZ75" s="242"/>
      <c r="QKA75" s="242"/>
      <c r="QKB75" s="242"/>
      <c r="QKC75" s="242"/>
      <c r="QKD75" s="242"/>
      <c r="QKE75" s="242"/>
      <c r="QKF75" s="242"/>
      <c r="QKG75" s="242"/>
      <c r="QKH75" s="242"/>
      <c r="QKI75" s="242"/>
      <c r="QKJ75" s="242"/>
      <c r="QKK75" s="242"/>
      <c r="QKL75" s="242"/>
      <c r="QKM75" s="242"/>
      <c r="QKN75" s="242"/>
      <c r="QKO75" s="242"/>
      <c r="QKP75" s="242"/>
      <c r="QKQ75" s="242"/>
      <c r="QKR75" s="242"/>
      <c r="QKS75" s="242"/>
      <c r="QKT75" s="242"/>
      <c r="QKU75" s="242"/>
      <c r="QKV75" s="242"/>
      <c r="QKW75" s="242"/>
      <c r="QKX75" s="242"/>
      <c r="QKY75" s="242"/>
      <c r="QKZ75" s="242"/>
      <c r="QLA75" s="242"/>
      <c r="QLB75" s="242"/>
      <c r="QLC75" s="242"/>
      <c r="QLD75" s="242"/>
      <c r="QLE75" s="242"/>
      <c r="QLF75" s="242"/>
      <c r="QLG75" s="242"/>
      <c r="QLH75" s="242"/>
      <c r="QLI75" s="242"/>
      <c r="QLJ75" s="242"/>
      <c r="QLK75" s="242"/>
      <c r="QLL75" s="242"/>
      <c r="QLM75" s="242"/>
      <c r="QLN75" s="242"/>
      <c r="QLO75" s="242"/>
      <c r="QLP75" s="242"/>
      <c r="QLQ75" s="242"/>
      <c r="QLR75" s="242"/>
      <c r="QLS75" s="242"/>
      <c r="QLT75" s="242"/>
      <c r="QLU75" s="242"/>
      <c r="QLV75" s="242"/>
      <c r="QLW75" s="242"/>
      <c r="QLX75" s="242"/>
      <c r="QLY75" s="242"/>
      <c r="QLZ75" s="242"/>
      <c r="QMA75" s="242"/>
      <c r="QMB75" s="242"/>
      <c r="QMC75" s="242"/>
      <c r="QMD75" s="242"/>
      <c r="QME75" s="242"/>
      <c r="QMF75" s="242"/>
      <c r="QMG75" s="242"/>
      <c r="QMH75" s="242"/>
      <c r="QMI75" s="242"/>
      <c r="QMJ75" s="242"/>
      <c r="QMK75" s="242"/>
      <c r="QML75" s="242"/>
      <c r="QMM75" s="242"/>
      <c r="QMN75" s="242"/>
      <c r="QMO75" s="242"/>
      <c r="QMP75" s="242"/>
      <c r="QMQ75" s="242"/>
      <c r="QMR75" s="242"/>
      <c r="QMS75" s="242"/>
      <c r="QMT75" s="242"/>
      <c r="QMU75" s="242"/>
      <c r="QMV75" s="242"/>
      <c r="QMW75" s="242"/>
      <c r="QMX75" s="242"/>
      <c r="QMY75" s="242"/>
      <c r="QMZ75" s="242"/>
      <c r="QNA75" s="242"/>
      <c r="QNB75" s="242"/>
      <c r="QNC75" s="242"/>
      <c r="QND75" s="242"/>
      <c r="QNE75" s="242"/>
      <c r="QNF75" s="242"/>
      <c r="QNG75" s="242"/>
      <c r="QNH75" s="242"/>
      <c r="QNI75" s="242"/>
      <c r="QNJ75" s="242"/>
      <c r="QNK75" s="242"/>
      <c r="QNL75" s="242"/>
      <c r="QNM75" s="242"/>
      <c r="QNN75" s="242"/>
      <c r="QNO75" s="242"/>
      <c r="QNP75" s="242"/>
      <c r="QNQ75" s="242"/>
      <c r="QNR75" s="242"/>
      <c r="QNS75" s="242"/>
      <c r="QNT75" s="242"/>
      <c r="QNU75" s="242"/>
      <c r="QNV75" s="242"/>
      <c r="QNW75" s="242"/>
      <c r="QNX75" s="242"/>
      <c r="QNY75" s="242"/>
      <c r="QNZ75" s="242"/>
      <c r="QOA75" s="242"/>
      <c r="QOB75" s="242"/>
      <c r="QOC75" s="242"/>
      <c r="QOD75" s="242"/>
      <c r="QOE75" s="242"/>
      <c r="QOF75" s="242"/>
      <c r="QOG75" s="242"/>
      <c r="QOH75" s="242"/>
      <c r="QOI75" s="242"/>
      <c r="QOJ75" s="242"/>
      <c r="QOK75" s="242"/>
      <c r="QOL75" s="242"/>
      <c r="QOM75" s="242"/>
      <c r="QON75" s="242"/>
      <c r="QOO75" s="242"/>
      <c r="QOP75" s="242"/>
      <c r="QOQ75" s="242"/>
      <c r="QOR75" s="242"/>
      <c r="QOS75" s="242"/>
      <c r="QOT75" s="242"/>
      <c r="QOU75" s="242"/>
      <c r="QOV75" s="242"/>
      <c r="QOW75" s="242"/>
      <c r="QOX75" s="242"/>
      <c r="QOY75" s="242"/>
      <c r="QOZ75" s="242"/>
      <c r="QPA75" s="242"/>
      <c r="QPB75" s="242"/>
      <c r="QPC75" s="242"/>
      <c r="QPD75" s="242"/>
      <c r="QPE75" s="242"/>
      <c r="QPF75" s="242"/>
      <c r="QPG75" s="242"/>
      <c r="QPH75" s="242"/>
      <c r="QPI75" s="242"/>
      <c r="QPJ75" s="242"/>
      <c r="QPK75" s="242"/>
      <c r="QPL75" s="242"/>
      <c r="QPM75" s="242"/>
      <c r="QPN75" s="242"/>
      <c r="QPO75" s="242"/>
      <c r="QPP75" s="242"/>
      <c r="QPQ75" s="242"/>
      <c r="QPR75" s="242"/>
      <c r="QPS75" s="242"/>
      <c r="QPT75" s="242"/>
      <c r="QPU75" s="242"/>
      <c r="QPV75" s="242"/>
      <c r="QPW75" s="242"/>
      <c r="QPX75" s="242"/>
      <c r="QPY75" s="242"/>
      <c r="QPZ75" s="242"/>
      <c r="QQA75" s="242"/>
      <c r="QQB75" s="242"/>
      <c r="QQC75" s="242"/>
      <c r="QQD75" s="242"/>
      <c r="QQE75" s="242"/>
      <c r="QQF75" s="242"/>
      <c r="QQG75" s="242"/>
      <c r="QQH75" s="242"/>
      <c r="QQI75" s="242"/>
      <c r="QQJ75" s="242"/>
      <c r="QQK75" s="242"/>
      <c r="QQL75" s="242"/>
      <c r="QQM75" s="242"/>
      <c r="QQN75" s="242"/>
      <c r="QQO75" s="242"/>
      <c r="QQP75" s="242"/>
      <c r="QQQ75" s="242"/>
      <c r="QQR75" s="242"/>
      <c r="QQS75" s="242"/>
      <c r="QQT75" s="242"/>
      <c r="QQU75" s="242"/>
      <c r="QQV75" s="242"/>
      <c r="QQW75" s="242"/>
      <c r="QQX75" s="242"/>
      <c r="QQY75" s="242"/>
      <c r="QQZ75" s="242"/>
      <c r="QRA75" s="242"/>
      <c r="QRB75" s="242"/>
      <c r="QRC75" s="242"/>
      <c r="QRD75" s="242"/>
      <c r="QRE75" s="242"/>
      <c r="QRF75" s="242"/>
      <c r="QRG75" s="242"/>
      <c r="QRH75" s="242"/>
      <c r="QRI75" s="242"/>
      <c r="QRJ75" s="242"/>
      <c r="QRK75" s="242"/>
      <c r="QRL75" s="242"/>
      <c r="QRM75" s="242"/>
      <c r="QRN75" s="242"/>
      <c r="QRO75" s="242"/>
      <c r="QRP75" s="242"/>
      <c r="QRQ75" s="242"/>
      <c r="QRR75" s="242"/>
      <c r="QRS75" s="242"/>
      <c r="QRT75" s="242"/>
      <c r="QRU75" s="242"/>
      <c r="QRV75" s="242"/>
      <c r="QRW75" s="242"/>
      <c r="QRX75" s="242"/>
      <c r="QRY75" s="242"/>
      <c r="QRZ75" s="242"/>
      <c r="QSA75" s="242"/>
      <c r="QSB75" s="242"/>
      <c r="QSC75" s="242"/>
      <c r="QSD75" s="242"/>
      <c r="QSE75" s="242"/>
      <c r="QSF75" s="242"/>
      <c r="QSG75" s="242"/>
      <c r="QSH75" s="242"/>
      <c r="QSI75" s="242"/>
      <c r="QSJ75" s="242"/>
      <c r="QSK75" s="242"/>
      <c r="QSL75" s="242"/>
      <c r="QSM75" s="242"/>
      <c r="QSN75" s="242"/>
      <c r="QSO75" s="242"/>
      <c r="QSP75" s="242"/>
      <c r="QSQ75" s="242"/>
      <c r="QSR75" s="242"/>
      <c r="QSS75" s="242"/>
      <c r="QST75" s="242"/>
      <c r="QSU75" s="242"/>
      <c r="QSV75" s="242"/>
      <c r="QSW75" s="242"/>
      <c r="QSX75" s="242"/>
      <c r="QSY75" s="242"/>
      <c r="QSZ75" s="242"/>
      <c r="QTA75" s="242"/>
      <c r="QTB75" s="242"/>
      <c r="QTC75" s="242"/>
      <c r="QTD75" s="242"/>
      <c r="QTE75" s="242"/>
      <c r="QTF75" s="242"/>
      <c r="QTG75" s="242"/>
      <c r="QTH75" s="242"/>
      <c r="QTI75" s="242"/>
      <c r="QTJ75" s="242"/>
      <c r="QTK75" s="242"/>
      <c r="QTL75" s="242"/>
      <c r="QTM75" s="242"/>
      <c r="QTN75" s="242"/>
      <c r="QTO75" s="242"/>
      <c r="QTP75" s="242"/>
      <c r="QTQ75" s="242"/>
      <c r="QTR75" s="242"/>
      <c r="QTS75" s="242"/>
      <c r="QTT75" s="242"/>
      <c r="QTU75" s="242"/>
      <c r="QTV75" s="242"/>
      <c r="QTW75" s="242"/>
      <c r="QTX75" s="242"/>
      <c r="QTY75" s="242"/>
      <c r="QTZ75" s="242"/>
      <c r="QUA75" s="242"/>
      <c r="QUB75" s="242"/>
      <c r="QUC75" s="242"/>
      <c r="QUD75" s="242"/>
      <c r="QUE75" s="242"/>
      <c r="QUF75" s="242"/>
      <c r="QUG75" s="242"/>
      <c r="QUH75" s="242"/>
      <c r="QUI75" s="242"/>
      <c r="QUJ75" s="242"/>
      <c r="QUK75" s="242"/>
      <c r="QUL75" s="242"/>
      <c r="QUM75" s="242"/>
      <c r="QUN75" s="242"/>
      <c r="QUO75" s="242"/>
      <c r="QUP75" s="242"/>
      <c r="QUQ75" s="242"/>
      <c r="QUR75" s="242"/>
      <c r="QUS75" s="242"/>
      <c r="QUT75" s="242"/>
      <c r="QUU75" s="242"/>
      <c r="QUV75" s="242"/>
      <c r="QUW75" s="242"/>
      <c r="QUX75" s="242"/>
      <c r="QUY75" s="242"/>
      <c r="QUZ75" s="242"/>
      <c r="QVA75" s="242"/>
      <c r="QVB75" s="242"/>
      <c r="QVC75" s="242"/>
      <c r="QVD75" s="242"/>
      <c r="QVE75" s="242"/>
      <c r="QVF75" s="242"/>
      <c r="QVG75" s="242"/>
      <c r="QVH75" s="242"/>
      <c r="QVI75" s="242"/>
      <c r="QVJ75" s="242"/>
      <c r="QVK75" s="242"/>
      <c r="QVL75" s="242"/>
      <c r="QVM75" s="242"/>
      <c r="QVN75" s="242"/>
      <c r="QVO75" s="242"/>
      <c r="QVP75" s="242"/>
      <c r="QVQ75" s="242"/>
      <c r="QVR75" s="242"/>
      <c r="QVS75" s="242"/>
      <c r="QVT75" s="242"/>
      <c r="QVU75" s="242"/>
      <c r="QVV75" s="242"/>
      <c r="QVW75" s="242"/>
      <c r="QVX75" s="242"/>
      <c r="QVY75" s="242"/>
      <c r="QVZ75" s="242"/>
      <c r="QWA75" s="242"/>
      <c r="QWB75" s="242"/>
      <c r="QWC75" s="242"/>
      <c r="QWD75" s="242"/>
      <c r="QWE75" s="242"/>
      <c r="QWF75" s="242"/>
      <c r="QWG75" s="242"/>
      <c r="QWH75" s="242"/>
      <c r="QWI75" s="242"/>
      <c r="QWJ75" s="242"/>
      <c r="QWK75" s="242"/>
      <c r="QWL75" s="242"/>
      <c r="QWM75" s="242"/>
      <c r="QWN75" s="242"/>
      <c r="QWO75" s="242"/>
      <c r="QWP75" s="242"/>
      <c r="QWQ75" s="242"/>
      <c r="QWR75" s="242"/>
      <c r="QWS75" s="242"/>
      <c r="QWT75" s="242"/>
      <c r="QWU75" s="242"/>
      <c r="QWV75" s="242"/>
      <c r="QWW75" s="242"/>
      <c r="QWX75" s="242"/>
      <c r="QWY75" s="242"/>
      <c r="QWZ75" s="242"/>
      <c r="QXA75" s="242"/>
      <c r="QXB75" s="242"/>
      <c r="QXC75" s="242"/>
      <c r="QXD75" s="242"/>
      <c r="QXE75" s="242"/>
      <c r="QXF75" s="242"/>
      <c r="QXG75" s="242"/>
      <c r="QXH75" s="242"/>
      <c r="QXI75" s="242"/>
      <c r="QXJ75" s="242"/>
      <c r="QXK75" s="242"/>
      <c r="QXL75" s="242"/>
      <c r="QXM75" s="242"/>
      <c r="QXN75" s="242"/>
      <c r="QXO75" s="242"/>
      <c r="QXP75" s="242"/>
      <c r="QXQ75" s="242"/>
      <c r="QXR75" s="242"/>
      <c r="QXS75" s="242"/>
      <c r="QXT75" s="242"/>
      <c r="QXU75" s="242"/>
      <c r="QXV75" s="242"/>
      <c r="QXW75" s="242"/>
      <c r="QXX75" s="242"/>
      <c r="QXY75" s="242"/>
      <c r="QXZ75" s="242"/>
      <c r="QYA75" s="242"/>
      <c r="QYB75" s="242"/>
      <c r="QYC75" s="242"/>
      <c r="QYD75" s="242"/>
      <c r="QYE75" s="242"/>
      <c r="QYF75" s="242"/>
      <c r="QYG75" s="242"/>
      <c r="QYH75" s="242"/>
      <c r="QYI75" s="242"/>
      <c r="QYJ75" s="242"/>
      <c r="QYK75" s="242"/>
      <c r="QYL75" s="242"/>
      <c r="QYM75" s="242"/>
      <c r="QYN75" s="242"/>
      <c r="QYO75" s="242"/>
      <c r="QYP75" s="242"/>
      <c r="QYQ75" s="242"/>
      <c r="QYR75" s="242"/>
      <c r="QYS75" s="242"/>
      <c r="QYT75" s="242"/>
      <c r="QYU75" s="242"/>
      <c r="QYV75" s="242"/>
      <c r="QYW75" s="242"/>
      <c r="QYX75" s="242"/>
      <c r="QYY75" s="242"/>
      <c r="QYZ75" s="242"/>
      <c r="QZA75" s="242"/>
      <c r="QZB75" s="242"/>
      <c r="QZC75" s="242"/>
      <c r="QZD75" s="242"/>
      <c r="QZE75" s="242"/>
      <c r="QZF75" s="242"/>
      <c r="QZG75" s="242"/>
      <c r="QZH75" s="242"/>
      <c r="QZI75" s="242"/>
      <c r="QZJ75" s="242"/>
      <c r="QZK75" s="242"/>
      <c r="QZL75" s="242"/>
      <c r="QZM75" s="242"/>
      <c r="QZN75" s="242"/>
      <c r="QZO75" s="242"/>
      <c r="QZP75" s="242"/>
      <c r="QZQ75" s="242"/>
      <c r="QZR75" s="242"/>
      <c r="QZS75" s="242"/>
      <c r="QZT75" s="242"/>
      <c r="QZU75" s="242"/>
      <c r="QZV75" s="242"/>
      <c r="QZW75" s="242"/>
      <c r="QZX75" s="242"/>
      <c r="QZY75" s="242"/>
      <c r="QZZ75" s="242"/>
      <c r="RAA75" s="242"/>
      <c r="RAB75" s="242"/>
      <c r="RAC75" s="242"/>
      <c r="RAD75" s="242"/>
      <c r="RAE75" s="242"/>
      <c r="RAF75" s="242"/>
      <c r="RAG75" s="242"/>
      <c r="RAH75" s="242"/>
      <c r="RAI75" s="242"/>
      <c r="RAJ75" s="242"/>
      <c r="RAK75" s="242"/>
      <c r="RAL75" s="242"/>
      <c r="RAM75" s="242"/>
      <c r="RAN75" s="242"/>
      <c r="RAO75" s="242"/>
      <c r="RAP75" s="242"/>
      <c r="RAQ75" s="242"/>
      <c r="RAR75" s="242"/>
      <c r="RAS75" s="242"/>
      <c r="RAT75" s="242"/>
      <c r="RAU75" s="242"/>
      <c r="RAV75" s="242"/>
      <c r="RAW75" s="242"/>
      <c r="RAX75" s="242"/>
      <c r="RAY75" s="242"/>
      <c r="RAZ75" s="242"/>
      <c r="RBA75" s="242"/>
      <c r="RBB75" s="242"/>
      <c r="RBC75" s="242"/>
      <c r="RBD75" s="242"/>
      <c r="RBE75" s="242"/>
      <c r="RBF75" s="242"/>
      <c r="RBG75" s="242"/>
      <c r="RBH75" s="242"/>
      <c r="RBI75" s="242"/>
      <c r="RBJ75" s="242"/>
      <c r="RBK75" s="242"/>
      <c r="RBL75" s="242"/>
      <c r="RBM75" s="242"/>
      <c r="RBN75" s="242"/>
      <c r="RBO75" s="242"/>
      <c r="RBP75" s="242"/>
      <c r="RBQ75" s="242"/>
      <c r="RBR75" s="242"/>
      <c r="RBS75" s="242"/>
      <c r="RBT75" s="242"/>
      <c r="RBU75" s="242"/>
      <c r="RBV75" s="242"/>
      <c r="RBW75" s="242"/>
      <c r="RBX75" s="242"/>
      <c r="RBY75" s="242"/>
      <c r="RBZ75" s="242"/>
      <c r="RCA75" s="242"/>
      <c r="RCB75" s="242"/>
      <c r="RCC75" s="242"/>
      <c r="RCD75" s="242"/>
      <c r="RCE75" s="242"/>
      <c r="RCF75" s="242"/>
      <c r="RCG75" s="242"/>
      <c r="RCH75" s="242"/>
      <c r="RCI75" s="242"/>
      <c r="RCJ75" s="242"/>
      <c r="RCK75" s="242"/>
      <c r="RCL75" s="242"/>
      <c r="RCM75" s="242"/>
      <c r="RCN75" s="242"/>
      <c r="RCO75" s="242"/>
      <c r="RCP75" s="242"/>
      <c r="RCQ75" s="242"/>
      <c r="RCR75" s="242"/>
      <c r="RCS75" s="242"/>
      <c r="RCT75" s="242"/>
      <c r="RCU75" s="242"/>
      <c r="RCV75" s="242"/>
      <c r="RCW75" s="242"/>
      <c r="RCX75" s="242"/>
      <c r="RCY75" s="242"/>
      <c r="RCZ75" s="242"/>
      <c r="RDA75" s="242"/>
      <c r="RDB75" s="242"/>
      <c r="RDC75" s="242"/>
      <c r="RDD75" s="242"/>
      <c r="RDE75" s="242"/>
      <c r="RDF75" s="242"/>
      <c r="RDG75" s="242"/>
      <c r="RDH75" s="242"/>
      <c r="RDI75" s="242"/>
      <c r="RDJ75" s="242"/>
      <c r="RDK75" s="242"/>
      <c r="RDL75" s="242"/>
      <c r="RDM75" s="242"/>
      <c r="RDN75" s="242"/>
      <c r="RDO75" s="242"/>
      <c r="RDP75" s="242"/>
      <c r="RDQ75" s="242"/>
      <c r="RDR75" s="242"/>
      <c r="RDS75" s="242"/>
      <c r="RDT75" s="242"/>
      <c r="RDU75" s="242"/>
      <c r="RDV75" s="242"/>
      <c r="RDW75" s="242"/>
      <c r="RDX75" s="242"/>
      <c r="RDY75" s="242"/>
      <c r="RDZ75" s="242"/>
      <c r="REA75" s="242"/>
      <c r="REB75" s="242"/>
      <c r="REC75" s="242"/>
      <c r="RED75" s="242"/>
      <c r="REE75" s="242"/>
      <c r="REF75" s="242"/>
      <c r="REG75" s="242"/>
      <c r="REH75" s="242"/>
      <c r="REI75" s="242"/>
      <c r="REJ75" s="242"/>
      <c r="REK75" s="242"/>
      <c r="REL75" s="242"/>
      <c r="REM75" s="242"/>
      <c r="REN75" s="242"/>
      <c r="REO75" s="242"/>
      <c r="REP75" s="242"/>
      <c r="REQ75" s="242"/>
      <c r="RER75" s="242"/>
      <c r="RES75" s="242"/>
      <c r="RET75" s="242"/>
      <c r="REU75" s="242"/>
      <c r="REV75" s="242"/>
      <c r="REW75" s="242"/>
      <c r="REX75" s="242"/>
      <c r="REY75" s="242"/>
      <c r="REZ75" s="242"/>
      <c r="RFA75" s="242"/>
      <c r="RFB75" s="242"/>
      <c r="RFC75" s="242"/>
      <c r="RFD75" s="242"/>
      <c r="RFE75" s="242"/>
      <c r="RFF75" s="242"/>
      <c r="RFG75" s="242"/>
      <c r="RFH75" s="242"/>
      <c r="RFI75" s="242"/>
      <c r="RFJ75" s="242"/>
      <c r="RFK75" s="242"/>
      <c r="RFL75" s="242"/>
      <c r="RFM75" s="242"/>
      <c r="RFN75" s="242"/>
      <c r="RFO75" s="242"/>
      <c r="RFP75" s="242"/>
      <c r="RFQ75" s="242"/>
      <c r="RFR75" s="242"/>
      <c r="RFS75" s="242"/>
      <c r="RFT75" s="242"/>
      <c r="RFU75" s="242"/>
      <c r="RFV75" s="242"/>
      <c r="RFW75" s="242"/>
      <c r="RFX75" s="242"/>
      <c r="RFY75" s="242"/>
      <c r="RFZ75" s="242"/>
      <c r="RGA75" s="242"/>
      <c r="RGB75" s="242"/>
      <c r="RGC75" s="242"/>
      <c r="RGD75" s="242"/>
      <c r="RGE75" s="242"/>
      <c r="RGF75" s="242"/>
      <c r="RGG75" s="242"/>
      <c r="RGH75" s="242"/>
      <c r="RGI75" s="242"/>
      <c r="RGJ75" s="242"/>
      <c r="RGK75" s="242"/>
      <c r="RGL75" s="242"/>
      <c r="RGM75" s="242"/>
      <c r="RGN75" s="242"/>
      <c r="RGO75" s="242"/>
      <c r="RGP75" s="242"/>
      <c r="RGQ75" s="242"/>
      <c r="RGR75" s="242"/>
      <c r="RGS75" s="242"/>
      <c r="RGT75" s="242"/>
      <c r="RGU75" s="242"/>
      <c r="RGV75" s="242"/>
      <c r="RGW75" s="242"/>
      <c r="RGX75" s="242"/>
      <c r="RGY75" s="242"/>
      <c r="RGZ75" s="242"/>
      <c r="RHA75" s="242"/>
      <c r="RHB75" s="242"/>
      <c r="RHC75" s="242"/>
      <c r="RHD75" s="242"/>
      <c r="RHE75" s="242"/>
      <c r="RHF75" s="242"/>
      <c r="RHG75" s="242"/>
      <c r="RHH75" s="242"/>
      <c r="RHI75" s="242"/>
      <c r="RHJ75" s="242"/>
      <c r="RHK75" s="242"/>
      <c r="RHL75" s="242"/>
      <c r="RHM75" s="242"/>
      <c r="RHN75" s="242"/>
      <c r="RHO75" s="242"/>
      <c r="RHP75" s="242"/>
      <c r="RHQ75" s="242"/>
      <c r="RHR75" s="242"/>
      <c r="RHS75" s="242"/>
      <c r="RHT75" s="242"/>
      <c r="RHU75" s="242"/>
      <c r="RHV75" s="242"/>
      <c r="RHW75" s="242"/>
      <c r="RHX75" s="242"/>
      <c r="RHY75" s="242"/>
      <c r="RHZ75" s="242"/>
      <c r="RIA75" s="242"/>
      <c r="RIB75" s="242"/>
      <c r="RIC75" s="242"/>
      <c r="RID75" s="242"/>
      <c r="RIE75" s="242"/>
      <c r="RIF75" s="242"/>
      <c r="RIG75" s="242"/>
      <c r="RIH75" s="242"/>
      <c r="RII75" s="242"/>
      <c r="RIJ75" s="242"/>
      <c r="RIK75" s="242"/>
      <c r="RIL75" s="242"/>
      <c r="RIM75" s="242"/>
      <c r="RIN75" s="242"/>
      <c r="RIO75" s="242"/>
      <c r="RIP75" s="242"/>
      <c r="RIQ75" s="242"/>
      <c r="RIR75" s="242"/>
      <c r="RIS75" s="242"/>
      <c r="RIT75" s="242"/>
      <c r="RIU75" s="242"/>
      <c r="RIV75" s="242"/>
      <c r="RIW75" s="242"/>
      <c r="RIX75" s="242"/>
      <c r="RIY75" s="242"/>
      <c r="RIZ75" s="242"/>
      <c r="RJA75" s="242"/>
      <c r="RJB75" s="242"/>
      <c r="RJC75" s="242"/>
      <c r="RJD75" s="242"/>
      <c r="RJE75" s="242"/>
      <c r="RJF75" s="242"/>
      <c r="RJG75" s="242"/>
      <c r="RJH75" s="242"/>
      <c r="RJI75" s="242"/>
      <c r="RJJ75" s="242"/>
      <c r="RJK75" s="242"/>
      <c r="RJL75" s="242"/>
      <c r="RJM75" s="242"/>
      <c r="RJN75" s="242"/>
      <c r="RJO75" s="242"/>
      <c r="RJP75" s="242"/>
      <c r="RJQ75" s="242"/>
      <c r="RJR75" s="242"/>
      <c r="RJS75" s="242"/>
      <c r="RJT75" s="242"/>
      <c r="RJU75" s="242"/>
      <c r="RJV75" s="242"/>
      <c r="RJW75" s="242"/>
      <c r="RJX75" s="242"/>
      <c r="RJY75" s="242"/>
      <c r="RJZ75" s="242"/>
      <c r="RKA75" s="242"/>
      <c r="RKB75" s="242"/>
      <c r="RKC75" s="242"/>
      <c r="RKD75" s="242"/>
      <c r="RKE75" s="242"/>
      <c r="RKF75" s="242"/>
      <c r="RKG75" s="242"/>
      <c r="RKH75" s="242"/>
      <c r="RKI75" s="242"/>
      <c r="RKJ75" s="242"/>
      <c r="RKK75" s="242"/>
      <c r="RKL75" s="242"/>
      <c r="RKM75" s="242"/>
      <c r="RKN75" s="242"/>
      <c r="RKO75" s="242"/>
      <c r="RKP75" s="242"/>
      <c r="RKQ75" s="242"/>
      <c r="RKR75" s="242"/>
      <c r="RKS75" s="242"/>
      <c r="RKT75" s="242"/>
      <c r="RKU75" s="242"/>
      <c r="RKV75" s="242"/>
      <c r="RKW75" s="242"/>
      <c r="RKX75" s="242"/>
      <c r="RKY75" s="242"/>
      <c r="RKZ75" s="242"/>
      <c r="RLA75" s="242"/>
      <c r="RLB75" s="242"/>
      <c r="RLC75" s="242"/>
      <c r="RLD75" s="242"/>
      <c r="RLE75" s="242"/>
      <c r="RLF75" s="242"/>
      <c r="RLG75" s="242"/>
      <c r="RLH75" s="242"/>
      <c r="RLI75" s="242"/>
      <c r="RLJ75" s="242"/>
      <c r="RLK75" s="242"/>
      <c r="RLL75" s="242"/>
      <c r="RLM75" s="242"/>
      <c r="RLN75" s="242"/>
      <c r="RLO75" s="242"/>
      <c r="RLP75" s="242"/>
      <c r="RLQ75" s="242"/>
      <c r="RLR75" s="242"/>
      <c r="RLS75" s="242"/>
      <c r="RLT75" s="242"/>
      <c r="RLU75" s="242"/>
      <c r="RLV75" s="242"/>
      <c r="RLW75" s="242"/>
      <c r="RLX75" s="242"/>
      <c r="RLY75" s="242"/>
      <c r="RLZ75" s="242"/>
      <c r="RMA75" s="242"/>
      <c r="RMB75" s="242"/>
      <c r="RMC75" s="242"/>
      <c r="RMD75" s="242"/>
      <c r="RME75" s="242"/>
      <c r="RMF75" s="242"/>
      <c r="RMG75" s="242"/>
      <c r="RMH75" s="242"/>
      <c r="RMI75" s="242"/>
      <c r="RMJ75" s="242"/>
      <c r="RMK75" s="242"/>
      <c r="RML75" s="242"/>
      <c r="RMM75" s="242"/>
      <c r="RMN75" s="242"/>
      <c r="RMO75" s="242"/>
      <c r="RMP75" s="242"/>
      <c r="RMQ75" s="242"/>
      <c r="RMR75" s="242"/>
      <c r="RMS75" s="242"/>
      <c r="RMT75" s="242"/>
      <c r="RMU75" s="242"/>
      <c r="RMV75" s="242"/>
      <c r="RMW75" s="242"/>
      <c r="RMX75" s="242"/>
      <c r="RMY75" s="242"/>
      <c r="RMZ75" s="242"/>
      <c r="RNA75" s="242"/>
      <c r="RNB75" s="242"/>
      <c r="RNC75" s="242"/>
      <c r="RND75" s="242"/>
      <c r="RNE75" s="242"/>
      <c r="RNF75" s="242"/>
      <c r="RNG75" s="242"/>
      <c r="RNH75" s="242"/>
      <c r="RNI75" s="242"/>
      <c r="RNJ75" s="242"/>
      <c r="RNK75" s="242"/>
      <c r="RNL75" s="242"/>
      <c r="RNM75" s="242"/>
      <c r="RNN75" s="242"/>
      <c r="RNO75" s="242"/>
      <c r="RNP75" s="242"/>
      <c r="RNQ75" s="242"/>
      <c r="RNR75" s="242"/>
      <c r="RNS75" s="242"/>
      <c r="RNT75" s="242"/>
      <c r="RNU75" s="242"/>
      <c r="RNV75" s="242"/>
      <c r="RNW75" s="242"/>
      <c r="RNX75" s="242"/>
      <c r="RNY75" s="242"/>
      <c r="RNZ75" s="242"/>
      <c r="ROA75" s="242"/>
      <c r="ROB75" s="242"/>
      <c r="ROC75" s="242"/>
      <c r="ROD75" s="242"/>
      <c r="ROE75" s="242"/>
      <c r="ROF75" s="242"/>
      <c r="ROG75" s="242"/>
      <c r="ROH75" s="242"/>
      <c r="ROI75" s="242"/>
      <c r="ROJ75" s="242"/>
      <c r="ROK75" s="242"/>
      <c r="ROL75" s="242"/>
      <c r="ROM75" s="242"/>
      <c r="RON75" s="242"/>
      <c r="ROO75" s="242"/>
      <c r="ROP75" s="242"/>
      <c r="ROQ75" s="242"/>
      <c r="ROR75" s="242"/>
      <c r="ROS75" s="242"/>
      <c r="ROT75" s="242"/>
      <c r="ROU75" s="242"/>
      <c r="ROV75" s="242"/>
      <c r="ROW75" s="242"/>
      <c r="ROX75" s="242"/>
      <c r="ROY75" s="242"/>
      <c r="ROZ75" s="242"/>
      <c r="RPA75" s="242"/>
      <c r="RPB75" s="242"/>
      <c r="RPC75" s="242"/>
      <c r="RPD75" s="242"/>
      <c r="RPE75" s="242"/>
      <c r="RPF75" s="242"/>
      <c r="RPG75" s="242"/>
      <c r="RPH75" s="242"/>
      <c r="RPI75" s="242"/>
      <c r="RPJ75" s="242"/>
      <c r="RPK75" s="242"/>
      <c r="RPL75" s="242"/>
      <c r="RPM75" s="242"/>
      <c r="RPN75" s="242"/>
      <c r="RPO75" s="242"/>
      <c r="RPP75" s="242"/>
      <c r="RPQ75" s="242"/>
      <c r="RPR75" s="242"/>
      <c r="RPS75" s="242"/>
      <c r="RPT75" s="242"/>
      <c r="RPU75" s="242"/>
      <c r="RPV75" s="242"/>
      <c r="RPW75" s="242"/>
      <c r="RPX75" s="242"/>
      <c r="RPY75" s="242"/>
      <c r="RPZ75" s="242"/>
      <c r="RQA75" s="242"/>
      <c r="RQB75" s="242"/>
      <c r="RQC75" s="242"/>
      <c r="RQD75" s="242"/>
      <c r="RQE75" s="242"/>
      <c r="RQF75" s="242"/>
      <c r="RQG75" s="242"/>
      <c r="RQH75" s="242"/>
      <c r="RQI75" s="242"/>
      <c r="RQJ75" s="242"/>
      <c r="RQK75" s="242"/>
      <c r="RQL75" s="242"/>
      <c r="RQM75" s="242"/>
      <c r="RQN75" s="242"/>
      <c r="RQO75" s="242"/>
      <c r="RQP75" s="242"/>
      <c r="RQQ75" s="242"/>
      <c r="RQR75" s="242"/>
      <c r="RQS75" s="242"/>
      <c r="RQT75" s="242"/>
      <c r="RQU75" s="242"/>
      <c r="RQV75" s="242"/>
      <c r="RQW75" s="242"/>
      <c r="RQX75" s="242"/>
      <c r="RQY75" s="242"/>
      <c r="RQZ75" s="242"/>
      <c r="RRA75" s="242"/>
      <c r="RRB75" s="242"/>
      <c r="RRC75" s="242"/>
      <c r="RRD75" s="242"/>
      <c r="RRE75" s="242"/>
      <c r="RRF75" s="242"/>
      <c r="RRG75" s="242"/>
      <c r="RRH75" s="242"/>
      <c r="RRI75" s="242"/>
      <c r="RRJ75" s="242"/>
      <c r="RRK75" s="242"/>
      <c r="RRL75" s="242"/>
      <c r="RRM75" s="242"/>
      <c r="RRN75" s="242"/>
      <c r="RRO75" s="242"/>
      <c r="RRP75" s="242"/>
      <c r="RRQ75" s="242"/>
      <c r="RRR75" s="242"/>
      <c r="RRS75" s="242"/>
      <c r="RRT75" s="242"/>
      <c r="RRU75" s="242"/>
      <c r="RRV75" s="242"/>
      <c r="RRW75" s="242"/>
      <c r="RRX75" s="242"/>
      <c r="RRY75" s="242"/>
      <c r="RRZ75" s="242"/>
      <c r="RSA75" s="242"/>
      <c r="RSB75" s="242"/>
      <c r="RSC75" s="242"/>
      <c r="RSD75" s="242"/>
      <c r="RSE75" s="242"/>
      <c r="RSF75" s="242"/>
      <c r="RSG75" s="242"/>
      <c r="RSH75" s="242"/>
      <c r="RSI75" s="242"/>
      <c r="RSJ75" s="242"/>
      <c r="RSK75" s="242"/>
      <c r="RSL75" s="242"/>
      <c r="RSM75" s="242"/>
      <c r="RSN75" s="242"/>
      <c r="RSO75" s="242"/>
      <c r="RSP75" s="242"/>
      <c r="RSQ75" s="242"/>
      <c r="RSR75" s="242"/>
      <c r="RSS75" s="242"/>
      <c r="RST75" s="242"/>
      <c r="RSU75" s="242"/>
      <c r="RSV75" s="242"/>
      <c r="RSW75" s="242"/>
      <c r="RSX75" s="242"/>
      <c r="RSY75" s="242"/>
      <c r="RSZ75" s="242"/>
      <c r="RTA75" s="242"/>
      <c r="RTB75" s="242"/>
      <c r="RTC75" s="242"/>
      <c r="RTD75" s="242"/>
      <c r="RTE75" s="242"/>
      <c r="RTF75" s="242"/>
      <c r="RTG75" s="242"/>
      <c r="RTH75" s="242"/>
      <c r="RTI75" s="242"/>
      <c r="RTJ75" s="242"/>
      <c r="RTK75" s="242"/>
      <c r="RTL75" s="242"/>
      <c r="RTM75" s="242"/>
      <c r="RTN75" s="242"/>
      <c r="RTO75" s="242"/>
      <c r="RTP75" s="242"/>
      <c r="RTQ75" s="242"/>
      <c r="RTR75" s="242"/>
      <c r="RTS75" s="242"/>
      <c r="RTT75" s="242"/>
      <c r="RTU75" s="242"/>
      <c r="RTV75" s="242"/>
      <c r="RTW75" s="242"/>
      <c r="RTX75" s="242"/>
      <c r="RTY75" s="242"/>
      <c r="RTZ75" s="242"/>
      <c r="RUA75" s="242"/>
      <c r="RUB75" s="242"/>
      <c r="RUC75" s="242"/>
      <c r="RUD75" s="242"/>
      <c r="RUE75" s="242"/>
      <c r="RUF75" s="242"/>
      <c r="RUG75" s="242"/>
      <c r="RUH75" s="242"/>
      <c r="RUI75" s="242"/>
      <c r="RUJ75" s="242"/>
      <c r="RUK75" s="242"/>
      <c r="RUL75" s="242"/>
      <c r="RUM75" s="242"/>
      <c r="RUN75" s="242"/>
      <c r="RUO75" s="242"/>
      <c r="RUP75" s="242"/>
      <c r="RUQ75" s="242"/>
      <c r="RUR75" s="242"/>
      <c r="RUS75" s="242"/>
      <c r="RUT75" s="242"/>
      <c r="RUU75" s="242"/>
      <c r="RUV75" s="242"/>
      <c r="RUW75" s="242"/>
      <c r="RUX75" s="242"/>
      <c r="RUY75" s="242"/>
      <c r="RUZ75" s="242"/>
      <c r="RVA75" s="242"/>
      <c r="RVB75" s="242"/>
      <c r="RVC75" s="242"/>
      <c r="RVD75" s="242"/>
      <c r="RVE75" s="242"/>
      <c r="RVF75" s="242"/>
      <c r="RVG75" s="242"/>
      <c r="RVH75" s="242"/>
      <c r="RVI75" s="242"/>
      <c r="RVJ75" s="242"/>
      <c r="RVK75" s="242"/>
      <c r="RVL75" s="242"/>
      <c r="RVM75" s="242"/>
      <c r="RVN75" s="242"/>
      <c r="RVO75" s="242"/>
      <c r="RVP75" s="242"/>
      <c r="RVQ75" s="242"/>
      <c r="RVR75" s="242"/>
      <c r="RVS75" s="242"/>
      <c r="RVT75" s="242"/>
      <c r="RVU75" s="242"/>
      <c r="RVV75" s="242"/>
      <c r="RVW75" s="242"/>
      <c r="RVX75" s="242"/>
      <c r="RVY75" s="242"/>
      <c r="RVZ75" s="242"/>
      <c r="RWA75" s="242"/>
      <c r="RWB75" s="242"/>
      <c r="RWC75" s="242"/>
      <c r="RWD75" s="242"/>
      <c r="RWE75" s="242"/>
      <c r="RWF75" s="242"/>
      <c r="RWG75" s="242"/>
      <c r="RWH75" s="242"/>
      <c r="RWI75" s="242"/>
      <c r="RWJ75" s="242"/>
      <c r="RWK75" s="242"/>
      <c r="RWL75" s="242"/>
      <c r="RWM75" s="242"/>
      <c r="RWN75" s="242"/>
      <c r="RWO75" s="242"/>
      <c r="RWP75" s="242"/>
      <c r="RWQ75" s="242"/>
      <c r="RWR75" s="242"/>
      <c r="RWS75" s="242"/>
      <c r="RWT75" s="242"/>
      <c r="RWU75" s="242"/>
      <c r="RWV75" s="242"/>
      <c r="RWW75" s="242"/>
      <c r="RWX75" s="242"/>
      <c r="RWY75" s="242"/>
      <c r="RWZ75" s="242"/>
      <c r="RXA75" s="242"/>
      <c r="RXB75" s="242"/>
      <c r="RXC75" s="242"/>
      <c r="RXD75" s="242"/>
      <c r="RXE75" s="242"/>
      <c r="RXF75" s="242"/>
      <c r="RXG75" s="242"/>
      <c r="RXH75" s="242"/>
      <c r="RXI75" s="242"/>
      <c r="RXJ75" s="242"/>
      <c r="RXK75" s="242"/>
      <c r="RXL75" s="242"/>
      <c r="RXM75" s="242"/>
      <c r="RXN75" s="242"/>
      <c r="RXO75" s="242"/>
      <c r="RXP75" s="242"/>
      <c r="RXQ75" s="242"/>
      <c r="RXR75" s="242"/>
      <c r="RXS75" s="242"/>
      <c r="RXT75" s="242"/>
      <c r="RXU75" s="242"/>
      <c r="RXV75" s="242"/>
      <c r="RXW75" s="242"/>
      <c r="RXX75" s="242"/>
      <c r="RXY75" s="242"/>
      <c r="RXZ75" s="242"/>
      <c r="RYA75" s="242"/>
      <c r="RYB75" s="242"/>
      <c r="RYC75" s="242"/>
      <c r="RYD75" s="242"/>
      <c r="RYE75" s="242"/>
      <c r="RYF75" s="242"/>
      <c r="RYG75" s="242"/>
      <c r="RYH75" s="242"/>
      <c r="RYI75" s="242"/>
      <c r="RYJ75" s="242"/>
      <c r="RYK75" s="242"/>
      <c r="RYL75" s="242"/>
      <c r="RYM75" s="242"/>
      <c r="RYN75" s="242"/>
      <c r="RYO75" s="242"/>
      <c r="RYP75" s="242"/>
      <c r="RYQ75" s="242"/>
      <c r="RYR75" s="242"/>
      <c r="RYS75" s="242"/>
      <c r="RYT75" s="242"/>
      <c r="RYU75" s="242"/>
      <c r="RYV75" s="242"/>
      <c r="RYW75" s="242"/>
      <c r="RYX75" s="242"/>
      <c r="RYY75" s="242"/>
      <c r="RYZ75" s="242"/>
      <c r="RZA75" s="242"/>
      <c r="RZB75" s="242"/>
      <c r="RZC75" s="242"/>
      <c r="RZD75" s="242"/>
      <c r="RZE75" s="242"/>
      <c r="RZF75" s="242"/>
      <c r="RZG75" s="242"/>
      <c r="RZH75" s="242"/>
      <c r="RZI75" s="242"/>
      <c r="RZJ75" s="242"/>
      <c r="RZK75" s="242"/>
      <c r="RZL75" s="242"/>
      <c r="RZM75" s="242"/>
      <c r="RZN75" s="242"/>
      <c r="RZO75" s="242"/>
      <c r="RZP75" s="242"/>
      <c r="RZQ75" s="242"/>
      <c r="RZR75" s="242"/>
      <c r="RZS75" s="242"/>
      <c r="RZT75" s="242"/>
      <c r="RZU75" s="242"/>
      <c r="RZV75" s="242"/>
      <c r="RZW75" s="242"/>
      <c r="RZX75" s="242"/>
      <c r="RZY75" s="242"/>
      <c r="RZZ75" s="242"/>
      <c r="SAA75" s="242"/>
      <c r="SAB75" s="242"/>
      <c r="SAC75" s="242"/>
      <c r="SAD75" s="242"/>
      <c r="SAE75" s="242"/>
      <c r="SAF75" s="242"/>
      <c r="SAG75" s="242"/>
      <c r="SAH75" s="242"/>
      <c r="SAI75" s="242"/>
      <c r="SAJ75" s="242"/>
      <c r="SAK75" s="242"/>
      <c r="SAL75" s="242"/>
      <c r="SAM75" s="242"/>
      <c r="SAN75" s="242"/>
      <c r="SAO75" s="242"/>
      <c r="SAP75" s="242"/>
      <c r="SAQ75" s="242"/>
      <c r="SAR75" s="242"/>
      <c r="SAS75" s="242"/>
      <c r="SAT75" s="242"/>
      <c r="SAU75" s="242"/>
      <c r="SAV75" s="242"/>
      <c r="SAW75" s="242"/>
      <c r="SAX75" s="242"/>
      <c r="SAY75" s="242"/>
      <c r="SAZ75" s="242"/>
      <c r="SBA75" s="242"/>
      <c r="SBB75" s="242"/>
      <c r="SBC75" s="242"/>
      <c r="SBD75" s="242"/>
      <c r="SBE75" s="242"/>
      <c r="SBF75" s="242"/>
      <c r="SBG75" s="242"/>
      <c r="SBH75" s="242"/>
      <c r="SBI75" s="242"/>
      <c r="SBJ75" s="242"/>
      <c r="SBK75" s="242"/>
      <c r="SBL75" s="242"/>
      <c r="SBM75" s="242"/>
      <c r="SBN75" s="242"/>
      <c r="SBO75" s="242"/>
      <c r="SBP75" s="242"/>
      <c r="SBQ75" s="242"/>
      <c r="SBR75" s="242"/>
      <c r="SBS75" s="242"/>
      <c r="SBT75" s="242"/>
      <c r="SBU75" s="242"/>
      <c r="SBV75" s="242"/>
      <c r="SBW75" s="242"/>
      <c r="SBX75" s="242"/>
      <c r="SBY75" s="242"/>
      <c r="SBZ75" s="242"/>
      <c r="SCA75" s="242"/>
      <c r="SCB75" s="242"/>
      <c r="SCC75" s="242"/>
      <c r="SCD75" s="242"/>
      <c r="SCE75" s="242"/>
      <c r="SCF75" s="242"/>
      <c r="SCG75" s="242"/>
      <c r="SCH75" s="242"/>
      <c r="SCI75" s="242"/>
      <c r="SCJ75" s="242"/>
      <c r="SCK75" s="242"/>
      <c r="SCL75" s="242"/>
      <c r="SCM75" s="242"/>
      <c r="SCN75" s="242"/>
      <c r="SCO75" s="242"/>
      <c r="SCP75" s="242"/>
      <c r="SCQ75" s="242"/>
      <c r="SCR75" s="242"/>
      <c r="SCS75" s="242"/>
      <c r="SCT75" s="242"/>
      <c r="SCU75" s="242"/>
      <c r="SCV75" s="242"/>
      <c r="SCW75" s="242"/>
      <c r="SCX75" s="242"/>
      <c r="SCY75" s="242"/>
      <c r="SCZ75" s="242"/>
      <c r="SDA75" s="242"/>
      <c r="SDB75" s="242"/>
      <c r="SDC75" s="242"/>
      <c r="SDD75" s="242"/>
      <c r="SDE75" s="242"/>
      <c r="SDF75" s="242"/>
      <c r="SDG75" s="242"/>
      <c r="SDH75" s="242"/>
      <c r="SDI75" s="242"/>
      <c r="SDJ75" s="242"/>
      <c r="SDK75" s="242"/>
      <c r="SDL75" s="242"/>
      <c r="SDM75" s="242"/>
      <c r="SDN75" s="242"/>
      <c r="SDO75" s="242"/>
      <c r="SDP75" s="242"/>
      <c r="SDQ75" s="242"/>
      <c r="SDR75" s="242"/>
      <c r="SDS75" s="242"/>
      <c r="SDT75" s="242"/>
      <c r="SDU75" s="242"/>
      <c r="SDV75" s="242"/>
      <c r="SDW75" s="242"/>
      <c r="SDX75" s="242"/>
      <c r="SDY75" s="242"/>
      <c r="SDZ75" s="242"/>
      <c r="SEA75" s="242"/>
      <c r="SEB75" s="242"/>
      <c r="SEC75" s="242"/>
      <c r="SED75" s="242"/>
      <c r="SEE75" s="242"/>
      <c r="SEF75" s="242"/>
      <c r="SEG75" s="242"/>
      <c r="SEH75" s="242"/>
      <c r="SEI75" s="242"/>
      <c r="SEJ75" s="242"/>
      <c r="SEK75" s="242"/>
      <c r="SEL75" s="242"/>
      <c r="SEM75" s="242"/>
      <c r="SEN75" s="242"/>
      <c r="SEO75" s="242"/>
      <c r="SEP75" s="242"/>
      <c r="SEQ75" s="242"/>
      <c r="SER75" s="242"/>
      <c r="SES75" s="242"/>
      <c r="SET75" s="242"/>
      <c r="SEU75" s="242"/>
      <c r="SEV75" s="242"/>
      <c r="SEW75" s="242"/>
      <c r="SEX75" s="242"/>
      <c r="SEY75" s="242"/>
      <c r="SEZ75" s="242"/>
      <c r="SFA75" s="242"/>
      <c r="SFB75" s="242"/>
      <c r="SFC75" s="242"/>
      <c r="SFD75" s="242"/>
      <c r="SFE75" s="242"/>
      <c r="SFF75" s="242"/>
      <c r="SFG75" s="242"/>
      <c r="SFH75" s="242"/>
      <c r="SFI75" s="242"/>
      <c r="SFJ75" s="242"/>
      <c r="SFK75" s="242"/>
      <c r="SFL75" s="242"/>
      <c r="SFM75" s="242"/>
      <c r="SFN75" s="242"/>
      <c r="SFO75" s="242"/>
      <c r="SFP75" s="242"/>
      <c r="SFQ75" s="242"/>
      <c r="SFR75" s="242"/>
      <c r="SFS75" s="242"/>
      <c r="SFT75" s="242"/>
      <c r="SFU75" s="242"/>
      <c r="SFV75" s="242"/>
      <c r="SFW75" s="242"/>
      <c r="SFX75" s="242"/>
      <c r="SFY75" s="242"/>
      <c r="SFZ75" s="242"/>
      <c r="SGA75" s="242"/>
      <c r="SGB75" s="242"/>
      <c r="SGC75" s="242"/>
      <c r="SGD75" s="242"/>
      <c r="SGE75" s="242"/>
      <c r="SGF75" s="242"/>
      <c r="SGG75" s="242"/>
      <c r="SGH75" s="242"/>
      <c r="SGI75" s="242"/>
      <c r="SGJ75" s="242"/>
      <c r="SGK75" s="242"/>
      <c r="SGL75" s="242"/>
      <c r="SGM75" s="242"/>
      <c r="SGN75" s="242"/>
      <c r="SGO75" s="242"/>
      <c r="SGP75" s="242"/>
      <c r="SGQ75" s="242"/>
      <c r="SGR75" s="242"/>
      <c r="SGS75" s="242"/>
      <c r="SGT75" s="242"/>
      <c r="SGU75" s="242"/>
      <c r="SGV75" s="242"/>
      <c r="SGW75" s="242"/>
      <c r="SGX75" s="242"/>
      <c r="SGY75" s="242"/>
      <c r="SGZ75" s="242"/>
      <c r="SHA75" s="242"/>
      <c r="SHB75" s="242"/>
      <c r="SHC75" s="242"/>
      <c r="SHD75" s="242"/>
      <c r="SHE75" s="242"/>
      <c r="SHF75" s="242"/>
      <c r="SHG75" s="242"/>
      <c r="SHH75" s="242"/>
      <c r="SHI75" s="242"/>
      <c r="SHJ75" s="242"/>
      <c r="SHK75" s="242"/>
      <c r="SHL75" s="242"/>
      <c r="SHM75" s="242"/>
      <c r="SHN75" s="242"/>
      <c r="SHO75" s="242"/>
      <c r="SHP75" s="242"/>
      <c r="SHQ75" s="242"/>
      <c r="SHR75" s="242"/>
      <c r="SHS75" s="242"/>
      <c r="SHT75" s="242"/>
      <c r="SHU75" s="242"/>
      <c r="SHV75" s="242"/>
      <c r="SHW75" s="242"/>
      <c r="SHX75" s="242"/>
      <c r="SHY75" s="242"/>
      <c r="SHZ75" s="242"/>
      <c r="SIA75" s="242"/>
      <c r="SIB75" s="242"/>
      <c r="SIC75" s="242"/>
      <c r="SID75" s="242"/>
      <c r="SIE75" s="242"/>
      <c r="SIF75" s="242"/>
      <c r="SIG75" s="242"/>
      <c r="SIH75" s="242"/>
      <c r="SII75" s="242"/>
      <c r="SIJ75" s="242"/>
      <c r="SIK75" s="242"/>
      <c r="SIL75" s="242"/>
      <c r="SIM75" s="242"/>
      <c r="SIN75" s="242"/>
      <c r="SIO75" s="242"/>
      <c r="SIP75" s="242"/>
      <c r="SIQ75" s="242"/>
      <c r="SIR75" s="242"/>
      <c r="SIS75" s="242"/>
      <c r="SIT75" s="242"/>
      <c r="SIU75" s="242"/>
      <c r="SIV75" s="242"/>
      <c r="SIW75" s="242"/>
      <c r="SIX75" s="242"/>
      <c r="SIY75" s="242"/>
      <c r="SIZ75" s="242"/>
      <c r="SJA75" s="242"/>
      <c r="SJB75" s="242"/>
      <c r="SJC75" s="242"/>
      <c r="SJD75" s="242"/>
      <c r="SJE75" s="242"/>
      <c r="SJF75" s="242"/>
      <c r="SJG75" s="242"/>
      <c r="SJH75" s="242"/>
      <c r="SJI75" s="242"/>
      <c r="SJJ75" s="242"/>
      <c r="SJK75" s="242"/>
      <c r="SJL75" s="242"/>
      <c r="SJM75" s="242"/>
      <c r="SJN75" s="242"/>
      <c r="SJO75" s="242"/>
      <c r="SJP75" s="242"/>
      <c r="SJQ75" s="242"/>
      <c r="SJR75" s="242"/>
      <c r="SJS75" s="242"/>
      <c r="SJT75" s="242"/>
      <c r="SJU75" s="242"/>
      <c r="SJV75" s="242"/>
      <c r="SJW75" s="242"/>
      <c r="SJX75" s="242"/>
      <c r="SJY75" s="242"/>
      <c r="SJZ75" s="242"/>
      <c r="SKA75" s="242"/>
      <c r="SKB75" s="242"/>
      <c r="SKC75" s="242"/>
      <c r="SKD75" s="242"/>
      <c r="SKE75" s="242"/>
      <c r="SKF75" s="242"/>
      <c r="SKG75" s="242"/>
      <c r="SKH75" s="242"/>
      <c r="SKI75" s="242"/>
      <c r="SKJ75" s="242"/>
      <c r="SKK75" s="242"/>
      <c r="SKL75" s="242"/>
      <c r="SKM75" s="242"/>
      <c r="SKN75" s="242"/>
      <c r="SKO75" s="242"/>
      <c r="SKP75" s="242"/>
      <c r="SKQ75" s="242"/>
      <c r="SKR75" s="242"/>
      <c r="SKS75" s="242"/>
      <c r="SKT75" s="242"/>
      <c r="SKU75" s="242"/>
      <c r="SKV75" s="242"/>
      <c r="SKW75" s="242"/>
      <c r="SKX75" s="242"/>
      <c r="SKY75" s="242"/>
      <c r="SKZ75" s="242"/>
      <c r="SLA75" s="242"/>
      <c r="SLB75" s="242"/>
      <c r="SLC75" s="242"/>
      <c r="SLD75" s="242"/>
      <c r="SLE75" s="242"/>
      <c r="SLF75" s="242"/>
      <c r="SLG75" s="242"/>
      <c r="SLH75" s="242"/>
      <c r="SLI75" s="242"/>
      <c r="SLJ75" s="242"/>
      <c r="SLK75" s="242"/>
      <c r="SLL75" s="242"/>
      <c r="SLM75" s="242"/>
      <c r="SLN75" s="242"/>
      <c r="SLO75" s="242"/>
      <c r="SLP75" s="242"/>
      <c r="SLQ75" s="242"/>
      <c r="SLR75" s="242"/>
      <c r="SLS75" s="242"/>
      <c r="SLT75" s="242"/>
      <c r="SLU75" s="242"/>
      <c r="SLV75" s="242"/>
      <c r="SLW75" s="242"/>
      <c r="SLX75" s="242"/>
      <c r="SLY75" s="242"/>
      <c r="SLZ75" s="242"/>
      <c r="SMA75" s="242"/>
      <c r="SMB75" s="242"/>
      <c r="SMC75" s="242"/>
      <c r="SMD75" s="242"/>
      <c r="SME75" s="242"/>
      <c r="SMF75" s="242"/>
      <c r="SMG75" s="242"/>
      <c r="SMH75" s="242"/>
      <c r="SMI75" s="242"/>
      <c r="SMJ75" s="242"/>
      <c r="SMK75" s="242"/>
      <c r="SML75" s="242"/>
      <c r="SMM75" s="242"/>
      <c r="SMN75" s="242"/>
      <c r="SMO75" s="242"/>
      <c r="SMP75" s="242"/>
      <c r="SMQ75" s="242"/>
      <c r="SMR75" s="242"/>
      <c r="SMS75" s="242"/>
      <c r="SMT75" s="242"/>
      <c r="SMU75" s="242"/>
      <c r="SMV75" s="242"/>
      <c r="SMW75" s="242"/>
      <c r="SMX75" s="242"/>
      <c r="SMY75" s="242"/>
      <c r="SMZ75" s="242"/>
      <c r="SNA75" s="242"/>
      <c r="SNB75" s="242"/>
      <c r="SNC75" s="242"/>
      <c r="SND75" s="242"/>
      <c r="SNE75" s="242"/>
      <c r="SNF75" s="242"/>
      <c r="SNG75" s="242"/>
      <c r="SNH75" s="242"/>
      <c r="SNI75" s="242"/>
      <c r="SNJ75" s="242"/>
      <c r="SNK75" s="242"/>
      <c r="SNL75" s="242"/>
      <c r="SNM75" s="242"/>
      <c r="SNN75" s="242"/>
      <c r="SNO75" s="242"/>
      <c r="SNP75" s="242"/>
      <c r="SNQ75" s="242"/>
      <c r="SNR75" s="242"/>
      <c r="SNS75" s="242"/>
      <c r="SNT75" s="242"/>
      <c r="SNU75" s="242"/>
      <c r="SNV75" s="242"/>
      <c r="SNW75" s="242"/>
      <c r="SNX75" s="242"/>
      <c r="SNY75" s="242"/>
      <c r="SNZ75" s="242"/>
      <c r="SOA75" s="242"/>
      <c r="SOB75" s="242"/>
      <c r="SOC75" s="242"/>
      <c r="SOD75" s="242"/>
      <c r="SOE75" s="242"/>
      <c r="SOF75" s="242"/>
      <c r="SOG75" s="242"/>
      <c r="SOH75" s="242"/>
      <c r="SOI75" s="242"/>
      <c r="SOJ75" s="242"/>
      <c r="SOK75" s="242"/>
      <c r="SOL75" s="242"/>
      <c r="SOM75" s="242"/>
      <c r="SON75" s="242"/>
      <c r="SOO75" s="242"/>
      <c r="SOP75" s="242"/>
      <c r="SOQ75" s="242"/>
      <c r="SOR75" s="242"/>
      <c r="SOS75" s="242"/>
      <c r="SOT75" s="242"/>
      <c r="SOU75" s="242"/>
      <c r="SOV75" s="242"/>
      <c r="SOW75" s="242"/>
      <c r="SOX75" s="242"/>
      <c r="SOY75" s="242"/>
      <c r="SOZ75" s="242"/>
      <c r="SPA75" s="242"/>
      <c r="SPB75" s="242"/>
      <c r="SPC75" s="242"/>
      <c r="SPD75" s="242"/>
      <c r="SPE75" s="242"/>
      <c r="SPF75" s="242"/>
      <c r="SPG75" s="242"/>
      <c r="SPH75" s="242"/>
      <c r="SPI75" s="242"/>
      <c r="SPJ75" s="242"/>
      <c r="SPK75" s="242"/>
      <c r="SPL75" s="242"/>
      <c r="SPM75" s="242"/>
      <c r="SPN75" s="242"/>
      <c r="SPO75" s="242"/>
      <c r="SPP75" s="242"/>
      <c r="SPQ75" s="242"/>
      <c r="SPR75" s="242"/>
      <c r="SPS75" s="242"/>
      <c r="SPT75" s="242"/>
      <c r="SPU75" s="242"/>
      <c r="SPV75" s="242"/>
      <c r="SPW75" s="242"/>
      <c r="SPX75" s="242"/>
      <c r="SPY75" s="242"/>
      <c r="SPZ75" s="242"/>
      <c r="SQA75" s="242"/>
      <c r="SQB75" s="242"/>
      <c r="SQC75" s="242"/>
      <c r="SQD75" s="242"/>
      <c r="SQE75" s="242"/>
      <c r="SQF75" s="242"/>
      <c r="SQG75" s="242"/>
      <c r="SQH75" s="242"/>
      <c r="SQI75" s="242"/>
      <c r="SQJ75" s="242"/>
      <c r="SQK75" s="242"/>
      <c r="SQL75" s="242"/>
      <c r="SQM75" s="242"/>
      <c r="SQN75" s="242"/>
      <c r="SQO75" s="242"/>
      <c r="SQP75" s="242"/>
      <c r="SQQ75" s="242"/>
      <c r="SQR75" s="242"/>
      <c r="SQS75" s="242"/>
      <c r="SQT75" s="242"/>
      <c r="SQU75" s="242"/>
      <c r="SQV75" s="242"/>
      <c r="SQW75" s="242"/>
      <c r="SQX75" s="242"/>
      <c r="SQY75" s="242"/>
      <c r="SQZ75" s="242"/>
      <c r="SRA75" s="242"/>
      <c r="SRB75" s="242"/>
      <c r="SRC75" s="242"/>
      <c r="SRD75" s="242"/>
      <c r="SRE75" s="242"/>
      <c r="SRF75" s="242"/>
      <c r="SRG75" s="242"/>
      <c r="SRH75" s="242"/>
      <c r="SRI75" s="242"/>
      <c r="SRJ75" s="242"/>
      <c r="SRK75" s="242"/>
      <c r="SRL75" s="242"/>
      <c r="SRM75" s="242"/>
      <c r="SRN75" s="242"/>
      <c r="SRO75" s="242"/>
      <c r="SRP75" s="242"/>
      <c r="SRQ75" s="242"/>
      <c r="SRR75" s="242"/>
      <c r="SRS75" s="242"/>
      <c r="SRT75" s="242"/>
      <c r="SRU75" s="242"/>
      <c r="SRV75" s="242"/>
      <c r="SRW75" s="242"/>
      <c r="SRX75" s="242"/>
      <c r="SRY75" s="242"/>
      <c r="SRZ75" s="242"/>
      <c r="SSA75" s="242"/>
      <c r="SSB75" s="242"/>
      <c r="SSC75" s="242"/>
      <c r="SSD75" s="242"/>
      <c r="SSE75" s="242"/>
      <c r="SSF75" s="242"/>
      <c r="SSG75" s="242"/>
      <c r="SSH75" s="242"/>
      <c r="SSI75" s="242"/>
      <c r="SSJ75" s="242"/>
      <c r="SSK75" s="242"/>
      <c r="SSL75" s="242"/>
      <c r="SSM75" s="242"/>
      <c r="SSN75" s="242"/>
      <c r="SSO75" s="242"/>
      <c r="SSP75" s="242"/>
      <c r="SSQ75" s="242"/>
      <c r="SSR75" s="242"/>
      <c r="SSS75" s="242"/>
      <c r="SST75" s="242"/>
      <c r="SSU75" s="242"/>
      <c r="SSV75" s="242"/>
      <c r="SSW75" s="242"/>
      <c r="SSX75" s="242"/>
      <c r="SSY75" s="242"/>
      <c r="SSZ75" s="242"/>
      <c r="STA75" s="242"/>
      <c r="STB75" s="242"/>
      <c r="STC75" s="242"/>
      <c r="STD75" s="242"/>
      <c r="STE75" s="242"/>
      <c r="STF75" s="242"/>
      <c r="STG75" s="242"/>
      <c r="STH75" s="242"/>
      <c r="STI75" s="242"/>
      <c r="STJ75" s="242"/>
      <c r="STK75" s="242"/>
      <c r="STL75" s="242"/>
      <c r="STM75" s="242"/>
      <c r="STN75" s="242"/>
      <c r="STO75" s="242"/>
      <c r="STP75" s="242"/>
      <c r="STQ75" s="242"/>
      <c r="STR75" s="242"/>
      <c r="STS75" s="242"/>
      <c r="STT75" s="242"/>
      <c r="STU75" s="242"/>
      <c r="STV75" s="242"/>
      <c r="STW75" s="242"/>
      <c r="STX75" s="242"/>
      <c r="STY75" s="242"/>
      <c r="STZ75" s="242"/>
      <c r="SUA75" s="242"/>
      <c r="SUB75" s="242"/>
      <c r="SUC75" s="242"/>
      <c r="SUD75" s="242"/>
      <c r="SUE75" s="242"/>
      <c r="SUF75" s="242"/>
      <c r="SUG75" s="242"/>
      <c r="SUH75" s="242"/>
      <c r="SUI75" s="242"/>
      <c r="SUJ75" s="242"/>
      <c r="SUK75" s="242"/>
      <c r="SUL75" s="242"/>
      <c r="SUM75" s="242"/>
      <c r="SUN75" s="242"/>
      <c r="SUO75" s="242"/>
      <c r="SUP75" s="242"/>
      <c r="SUQ75" s="242"/>
      <c r="SUR75" s="242"/>
      <c r="SUS75" s="242"/>
      <c r="SUT75" s="242"/>
      <c r="SUU75" s="242"/>
      <c r="SUV75" s="242"/>
      <c r="SUW75" s="242"/>
      <c r="SUX75" s="242"/>
      <c r="SUY75" s="242"/>
      <c r="SUZ75" s="242"/>
      <c r="SVA75" s="242"/>
      <c r="SVB75" s="242"/>
      <c r="SVC75" s="242"/>
      <c r="SVD75" s="242"/>
      <c r="SVE75" s="242"/>
      <c r="SVF75" s="242"/>
      <c r="SVG75" s="242"/>
      <c r="SVH75" s="242"/>
      <c r="SVI75" s="242"/>
      <c r="SVJ75" s="242"/>
      <c r="SVK75" s="242"/>
      <c r="SVL75" s="242"/>
      <c r="SVM75" s="242"/>
      <c r="SVN75" s="242"/>
      <c r="SVO75" s="242"/>
      <c r="SVP75" s="242"/>
      <c r="SVQ75" s="242"/>
      <c r="SVR75" s="242"/>
      <c r="SVS75" s="242"/>
      <c r="SVT75" s="242"/>
      <c r="SVU75" s="242"/>
      <c r="SVV75" s="242"/>
      <c r="SVW75" s="242"/>
      <c r="SVX75" s="242"/>
      <c r="SVY75" s="242"/>
      <c r="SVZ75" s="242"/>
      <c r="SWA75" s="242"/>
      <c r="SWB75" s="242"/>
      <c r="SWC75" s="242"/>
      <c r="SWD75" s="242"/>
      <c r="SWE75" s="242"/>
      <c r="SWF75" s="242"/>
      <c r="SWG75" s="242"/>
      <c r="SWH75" s="242"/>
      <c r="SWI75" s="242"/>
      <c r="SWJ75" s="242"/>
      <c r="SWK75" s="242"/>
      <c r="SWL75" s="242"/>
      <c r="SWM75" s="242"/>
      <c r="SWN75" s="242"/>
      <c r="SWO75" s="242"/>
      <c r="SWP75" s="242"/>
      <c r="SWQ75" s="242"/>
      <c r="SWR75" s="242"/>
      <c r="SWS75" s="242"/>
      <c r="SWT75" s="242"/>
      <c r="SWU75" s="242"/>
      <c r="SWV75" s="242"/>
      <c r="SWW75" s="242"/>
      <c r="SWX75" s="242"/>
      <c r="SWY75" s="242"/>
      <c r="SWZ75" s="242"/>
      <c r="SXA75" s="242"/>
      <c r="SXB75" s="242"/>
      <c r="SXC75" s="242"/>
      <c r="SXD75" s="242"/>
      <c r="SXE75" s="242"/>
      <c r="SXF75" s="242"/>
      <c r="SXG75" s="242"/>
      <c r="SXH75" s="242"/>
      <c r="SXI75" s="242"/>
      <c r="SXJ75" s="242"/>
      <c r="SXK75" s="242"/>
      <c r="SXL75" s="242"/>
      <c r="SXM75" s="242"/>
      <c r="SXN75" s="242"/>
      <c r="SXO75" s="242"/>
      <c r="SXP75" s="242"/>
      <c r="SXQ75" s="242"/>
      <c r="SXR75" s="242"/>
      <c r="SXS75" s="242"/>
      <c r="SXT75" s="242"/>
      <c r="SXU75" s="242"/>
      <c r="SXV75" s="242"/>
      <c r="SXW75" s="242"/>
      <c r="SXX75" s="242"/>
      <c r="SXY75" s="242"/>
      <c r="SXZ75" s="242"/>
      <c r="SYA75" s="242"/>
      <c r="SYB75" s="242"/>
      <c r="SYC75" s="242"/>
      <c r="SYD75" s="242"/>
      <c r="SYE75" s="242"/>
      <c r="SYF75" s="242"/>
      <c r="SYG75" s="242"/>
      <c r="SYH75" s="242"/>
      <c r="SYI75" s="242"/>
      <c r="SYJ75" s="242"/>
      <c r="SYK75" s="242"/>
      <c r="SYL75" s="242"/>
      <c r="SYM75" s="242"/>
      <c r="SYN75" s="242"/>
      <c r="SYO75" s="242"/>
      <c r="SYP75" s="242"/>
      <c r="SYQ75" s="242"/>
      <c r="SYR75" s="242"/>
      <c r="SYS75" s="242"/>
      <c r="SYT75" s="242"/>
      <c r="SYU75" s="242"/>
      <c r="SYV75" s="242"/>
      <c r="SYW75" s="242"/>
      <c r="SYX75" s="242"/>
      <c r="SYY75" s="242"/>
      <c r="SYZ75" s="242"/>
      <c r="SZA75" s="242"/>
      <c r="SZB75" s="242"/>
      <c r="SZC75" s="242"/>
      <c r="SZD75" s="242"/>
      <c r="SZE75" s="242"/>
      <c r="SZF75" s="242"/>
      <c r="SZG75" s="242"/>
      <c r="SZH75" s="242"/>
      <c r="SZI75" s="242"/>
      <c r="SZJ75" s="242"/>
      <c r="SZK75" s="242"/>
      <c r="SZL75" s="242"/>
      <c r="SZM75" s="242"/>
      <c r="SZN75" s="242"/>
      <c r="SZO75" s="242"/>
      <c r="SZP75" s="242"/>
      <c r="SZQ75" s="242"/>
      <c r="SZR75" s="242"/>
      <c r="SZS75" s="242"/>
      <c r="SZT75" s="242"/>
      <c r="SZU75" s="242"/>
      <c r="SZV75" s="242"/>
      <c r="SZW75" s="242"/>
      <c r="SZX75" s="242"/>
      <c r="SZY75" s="242"/>
      <c r="SZZ75" s="242"/>
      <c r="TAA75" s="242"/>
      <c r="TAB75" s="242"/>
      <c r="TAC75" s="242"/>
      <c r="TAD75" s="242"/>
      <c r="TAE75" s="242"/>
      <c r="TAF75" s="242"/>
      <c r="TAG75" s="242"/>
      <c r="TAH75" s="242"/>
      <c r="TAI75" s="242"/>
      <c r="TAJ75" s="242"/>
      <c r="TAK75" s="242"/>
      <c r="TAL75" s="242"/>
      <c r="TAM75" s="242"/>
      <c r="TAN75" s="242"/>
      <c r="TAO75" s="242"/>
      <c r="TAP75" s="242"/>
      <c r="TAQ75" s="242"/>
      <c r="TAR75" s="242"/>
      <c r="TAS75" s="242"/>
      <c r="TAT75" s="242"/>
      <c r="TAU75" s="242"/>
      <c r="TAV75" s="242"/>
      <c r="TAW75" s="242"/>
      <c r="TAX75" s="242"/>
      <c r="TAY75" s="242"/>
      <c r="TAZ75" s="242"/>
      <c r="TBA75" s="242"/>
      <c r="TBB75" s="242"/>
      <c r="TBC75" s="242"/>
      <c r="TBD75" s="242"/>
      <c r="TBE75" s="242"/>
      <c r="TBF75" s="242"/>
      <c r="TBG75" s="242"/>
      <c r="TBH75" s="242"/>
      <c r="TBI75" s="242"/>
      <c r="TBJ75" s="242"/>
      <c r="TBK75" s="242"/>
      <c r="TBL75" s="242"/>
      <c r="TBM75" s="242"/>
      <c r="TBN75" s="242"/>
      <c r="TBO75" s="242"/>
      <c r="TBP75" s="242"/>
      <c r="TBQ75" s="242"/>
      <c r="TBR75" s="242"/>
      <c r="TBS75" s="242"/>
      <c r="TBT75" s="242"/>
      <c r="TBU75" s="242"/>
      <c r="TBV75" s="242"/>
      <c r="TBW75" s="242"/>
      <c r="TBX75" s="242"/>
      <c r="TBY75" s="242"/>
      <c r="TBZ75" s="242"/>
      <c r="TCA75" s="242"/>
      <c r="TCB75" s="242"/>
      <c r="TCC75" s="242"/>
      <c r="TCD75" s="242"/>
      <c r="TCE75" s="242"/>
      <c r="TCF75" s="242"/>
      <c r="TCG75" s="242"/>
      <c r="TCH75" s="242"/>
      <c r="TCI75" s="242"/>
      <c r="TCJ75" s="242"/>
      <c r="TCK75" s="242"/>
      <c r="TCL75" s="242"/>
      <c r="TCM75" s="242"/>
      <c r="TCN75" s="242"/>
      <c r="TCO75" s="242"/>
      <c r="TCP75" s="242"/>
      <c r="TCQ75" s="242"/>
      <c r="TCR75" s="242"/>
      <c r="TCS75" s="242"/>
      <c r="TCT75" s="242"/>
      <c r="TCU75" s="242"/>
      <c r="TCV75" s="242"/>
      <c r="TCW75" s="242"/>
      <c r="TCX75" s="242"/>
      <c r="TCY75" s="242"/>
      <c r="TCZ75" s="242"/>
      <c r="TDA75" s="242"/>
      <c r="TDB75" s="242"/>
      <c r="TDC75" s="242"/>
      <c r="TDD75" s="242"/>
      <c r="TDE75" s="242"/>
      <c r="TDF75" s="242"/>
      <c r="TDG75" s="242"/>
      <c r="TDH75" s="242"/>
      <c r="TDI75" s="242"/>
      <c r="TDJ75" s="242"/>
      <c r="TDK75" s="242"/>
      <c r="TDL75" s="242"/>
      <c r="TDM75" s="242"/>
      <c r="TDN75" s="242"/>
      <c r="TDO75" s="242"/>
      <c r="TDP75" s="242"/>
      <c r="TDQ75" s="242"/>
      <c r="TDR75" s="242"/>
      <c r="TDS75" s="242"/>
      <c r="TDT75" s="242"/>
      <c r="TDU75" s="242"/>
      <c r="TDV75" s="242"/>
      <c r="TDW75" s="242"/>
      <c r="TDX75" s="242"/>
      <c r="TDY75" s="242"/>
      <c r="TDZ75" s="242"/>
      <c r="TEA75" s="242"/>
      <c r="TEB75" s="242"/>
      <c r="TEC75" s="242"/>
      <c r="TED75" s="242"/>
      <c r="TEE75" s="242"/>
      <c r="TEF75" s="242"/>
      <c r="TEG75" s="242"/>
      <c r="TEH75" s="242"/>
      <c r="TEI75" s="242"/>
      <c r="TEJ75" s="242"/>
      <c r="TEK75" s="242"/>
      <c r="TEL75" s="242"/>
      <c r="TEM75" s="242"/>
      <c r="TEN75" s="242"/>
      <c r="TEO75" s="242"/>
      <c r="TEP75" s="242"/>
      <c r="TEQ75" s="242"/>
      <c r="TER75" s="242"/>
      <c r="TES75" s="242"/>
      <c r="TET75" s="242"/>
      <c r="TEU75" s="242"/>
      <c r="TEV75" s="242"/>
      <c r="TEW75" s="242"/>
      <c r="TEX75" s="242"/>
      <c r="TEY75" s="242"/>
      <c r="TEZ75" s="242"/>
      <c r="TFA75" s="242"/>
      <c r="TFB75" s="242"/>
      <c r="TFC75" s="242"/>
      <c r="TFD75" s="242"/>
      <c r="TFE75" s="242"/>
      <c r="TFF75" s="242"/>
      <c r="TFG75" s="242"/>
      <c r="TFH75" s="242"/>
      <c r="TFI75" s="242"/>
      <c r="TFJ75" s="242"/>
      <c r="TFK75" s="242"/>
      <c r="TFL75" s="242"/>
      <c r="TFM75" s="242"/>
      <c r="TFN75" s="242"/>
      <c r="TFO75" s="242"/>
      <c r="TFP75" s="242"/>
      <c r="TFQ75" s="242"/>
      <c r="TFR75" s="242"/>
      <c r="TFS75" s="242"/>
      <c r="TFT75" s="242"/>
      <c r="TFU75" s="242"/>
      <c r="TFV75" s="242"/>
      <c r="TFW75" s="242"/>
      <c r="TFX75" s="242"/>
      <c r="TFY75" s="242"/>
      <c r="TFZ75" s="242"/>
      <c r="TGA75" s="242"/>
      <c r="TGB75" s="242"/>
      <c r="TGC75" s="242"/>
      <c r="TGD75" s="242"/>
      <c r="TGE75" s="242"/>
      <c r="TGF75" s="242"/>
      <c r="TGG75" s="242"/>
      <c r="TGH75" s="242"/>
      <c r="TGI75" s="242"/>
      <c r="TGJ75" s="242"/>
      <c r="TGK75" s="242"/>
      <c r="TGL75" s="242"/>
      <c r="TGM75" s="242"/>
      <c r="TGN75" s="242"/>
      <c r="TGO75" s="242"/>
      <c r="TGP75" s="242"/>
      <c r="TGQ75" s="242"/>
      <c r="TGR75" s="242"/>
      <c r="TGS75" s="242"/>
      <c r="TGT75" s="242"/>
      <c r="TGU75" s="242"/>
      <c r="TGV75" s="242"/>
      <c r="TGW75" s="242"/>
      <c r="TGX75" s="242"/>
      <c r="TGY75" s="242"/>
      <c r="TGZ75" s="242"/>
      <c r="THA75" s="242"/>
      <c r="THB75" s="242"/>
      <c r="THC75" s="242"/>
      <c r="THD75" s="242"/>
      <c r="THE75" s="242"/>
      <c r="THF75" s="242"/>
      <c r="THG75" s="242"/>
      <c r="THH75" s="242"/>
      <c r="THI75" s="242"/>
      <c r="THJ75" s="242"/>
      <c r="THK75" s="242"/>
      <c r="THL75" s="242"/>
      <c r="THM75" s="242"/>
      <c r="THN75" s="242"/>
      <c r="THO75" s="242"/>
      <c r="THP75" s="242"/>
      <c r="THQ75" s="242"/>
      <c r="THR75" s="242"/>
      <c r="THS75" s="242"/>
      <c r="THT75" s="242"/>
      <c r="THU75" s="242"/>
      <c r="THV75" s="242"/>
      <c r="THW75" s="242"/>
      <c r="THX75" s="242"/>
      <c r="THY75" s="242"/>
      <c r="THZ75" s="242"/>
      <c r="TIA75" s="242"/>
      <c r="TIB75" s="242"/>
      <c r="TIC75" s="242"/>
      <c r="TID75" s="242"/>
      <c r="TIE75" s="242"/>
      <c r="TIF75" s="242"/>
      <c r="TIG75" s="242"/>
      <c r="TIH75" s="242"/>
      <c r="TII75" s="242"/>
      <c r="TIJ75" s="242"/>
      <c r="TIK75" s="242"/>
      <c r="TIL75" s="242"/>
      <c r="TIM75" s="242"/>
      <c r="TIN75" s="242"/>
      <c r="TIO75" s="242"/>
      <c r="TIP75" s="242"/>
      <c r="TIQ75" s="242"/>
      <c r="TIR75" s="242"/>
      <c r="TIS75" s="242"/>
      <c r="TIT75" s="242"/>
      <c r="TIU75" s="242"/>
      <c r="TIV75" s="242"/>
      <c r="TIW75" s="242"/>
      <c r="TIX75" s="242"/>
      <c r="TIY75" s="242"/>
      <c r="TIZ75" s="242"/>
      <c r="TJA75" s="242"/>
      <c r="TJB75" s="242"/>
      <c r="TJC75" s="242"/>
      <c r="TJD75" s="242"/>
      <c r="TJE75" s="242"/>
      <c r="TJF75" s="242"/>
      <c r="TJG75" s="242"/>
      <c r="TJH75" s="242"/>
      <c r="TJI75" s="242"/>
      <c r="TJJ75" s="242"/>
      <c r="TJK75" s="242"/>
      <c r="TJL75" s="242"/>
      <c r="TJM75" s="242"/>
      <c r="TJN75" s="242"/>
      <c r="TJO75" s="242"/>
      <c r="TJP75" s="242"/>
      <c r="TJQ75" s="242"/>
      <c r="TJR75" s="242"/>
      <c r="TJS75" s="242"/>
      <c r="TJT75" s="242"/>
      <c r="TJU75" s="242"/>
      <c r="TJV75" s="242"/>
      <c r="TJW75" s="242"/>
      <c r="TJX75" s="242"/>
      <c r="TJY75" s="242"/>
      <c r="TJZ75" s="242"/>
      <c r="TKA75" s="242"/>
      <c r="TKB75" s="242"/>
      <c r="TKC75" s="242"/>
      <c r="TKD75" s="242"/>
      <c r="TKE75" s="242"/>
      <c r="TKF75" s="242"/>
      <c r="TKG75" s="242"/>
      <c r="TKH75" s="242"/>
      <c r="TKI75" s="242"/>
      <c r="TKJ75" s="242"/>
      <c r="TKK75" s="242"/>
      <c r="TKL75" s="242"/>
      <c r="TKM75" s="242"/>
      <c r="TKN75" s="242"/>
      <c r="TKO75" s="242"/>
      <c r="TKP75" s="242"/>
      <c r="TKQ75" s="242"/>
      <c r="TKR75" s="242"/>
      <c r="TKS75" s="242"/>
      <c r="TKT75" s="242"/>
      <c r="TKU75" s="242"/>
      <c r="TKV75" s="242"/>
      <c r="TKW75" s="242"/>
      <c r="TKX75" s="242"/>
      <c r="TKY75" s="242"/>
      <c r="TKZ75" s="242"/>
      <c r="TLA75" s="242"/>
      <c r="TLB75" s="242"/>
      <c r="TLC75" s="242"/>
      <c r="TLD75" s="242"/>
      <c r="TLE75" s="242"/>
      <c r="TLF75" s="242"/>
      <c r="TLG75" s="242"/>
      <c r="TLH75" s="242"/>
      <c r="TLI75" s="242"/>
      <c r="TLJ75" s="242"/>
      <c r="TLK75" s="242"/>
      <c r="TLL75" s="242"/>
      <c r="TLM75" s="242"/>
      <c r="TLN75" s="242"/>
      <c r="TLO75" s="242"/>
      <c r="TLP75" s="242"/>
      <c r="TLQ75" s="242"/>
      <c r="TLR75" s="242"/>
      <c r="TLS75" s="242"/>
      <c r="TLT75" s="242"/>
      <c r="TLU75" s="242"/>
      <c r="TLV75" s="242"/>
      <c r="TLW75" s="242"/>
      <c r="TLX75" s="242"/>
      <c r="TLY75" s="242"/>
      <c r="TLZ75" s="242"/>
      <c r="TMA75" s="242"/>
      <c r="TMB75" s="242"/>
      <c r="TMC75" s="242"/>
      <c r="TMD75" s="242"/>
      <c r="TME75" s="242"/>
      <c r="TMF75" s="242"/>
      <c r="TMG75" s="242"/>
      <c r="TMH75" s="242"/>
      <c r="TMI75" s="242"/>
      <c r="TMJ75" s="242"/>
      <c r="TMK75" s="242"/>
      <c r="TML75" s="242"/>
      <c r="TMM75" s="242"/>
      <c r="TMN75" s="242"/>
      <c r="TMO75" s="242"/>
      <c r="TMP75" s="242"/>
      <c r="TMQ75" s="242"/>
      <c r="TMR75" s="242"/>
      <c r="TMS75" s="242"/>
      <c r="TMT75" s="242"/>
      <c r="TMU75" s="242"/>
      <c r="TMV75" s="242"/>
      <c r="TMW75" s="242"/>
      <c r="TMX75" s="242"/>
      <c r="TMY75" s="242"/>
      <c r="TMZ75" s="242"/>
      <c r="TNA75" s="242"/>
      <c r="TNB75" s="242"/>
      <c r="TNC75" s="242"/>
      <c r="TND75" s="242"/>
      <c r="TNE75" s="242"/>
      <c r="TNF75" s="242"/>
      <c r="TNG75" s="242"/>
      <c r="TNH75" s="242"/>
      <c r="TNI75" s="242"/>
      <c r="TNJ75" s="242"/>
      <c r="TNK75" s="242"/>
      <c r="TNL75" s="242"/>
      <c r="TNM75" s="242"/>
      <c r="TNN75" s="242"/>
      <c r="TNO75" s="242"/>
      <c r="TNP75" s="242"/>
      <c r="TNQ75" s="242"/>
      <c r="TNR75" s="242"/>
      <c r="TNS75" s="242"/>
      <c r="TNT75" s="242"/>
      <c r="TNU75" s="242"/>
      <c r="TNV75" s="242"/>
      <c r="TNW75" s="242"/>
      <c r="TNX75" s="242"/>
      <c r="TNY75" s="242"/>
      <c r="TNZ75" s="242"/>
      <c r="TOA75" s="242"/>
      <c r="TOB75" s="242"/>
      <c r="TOC75" s="242"/>
      <c r="TOD75" s="242"/>
      <c r="TOE75" s="242"/>
      <c r="TOF75" s="242"/>
      <c r="TOG75" s="242"/>
      <c r="TOH75" s="242"/>
      <c r="TOI75" s="242"/>
      <c r="TOJ75" s="242"/>
      <c r="TOK75" s="242"/>
      <c r="TOL75" s="242"/>
      <c r="TOM75" s="242"/>
      <c r="TON75" s="242"/>
      <c r="TOO75" s="242"/>
      <c r="TOP75" s="242"/>
      <c r="TOQ75" s="242"/>
      <c r="TOR75" s="242"/>
      <c r="TOS75" s="242"/>
      <c r="TOT75" s="242"/>
      <c r="TOU75" s="242"/>
      <c r="TOV75" s="242"/>
      <c r="TOW75" s="242"/>
      <c r="TOX75" s="242"/>
      <c r="TOY75" s="242"/>
      <c r="TOZ75" s="242"/>
      <c r="TPA75" s="242"/>
      <c r="TPB75" s="242"/>
      <c r="TPC75" s="242"/>
      <c r="TPD75" s="242"/>
      <c r="TPE75" s="242"/>
      <c r="TPF75" s="242"/>
      <c r="TPG75" s="242"/>
      <c r="TPH75" s="242"/>
      <c r="TPI75" s="242"/>
      <c r="TPJ75" s="242"/>
      <c r="TPK75" s="242"/>
      <c r="TPL75" s="242"/>
      <c r="TPM75" s="242"/>
      <c r="TPN75" s="242"/>
      <c r="TPO75" s="242"/>
      <c r="TPP75" s="242"/>
      <c r="TPQ75" s="242"/>
      <c r="TPR75" s="242"/>
      <c r="TPS75" s="242"/>
      <c r="TPT75" s="242"/>
      <c r="TPU75" s="242"/>
      <c r="TPV75" s="242"/>
      <c r="TPW75" s="242"/>
      <c r="TPX75" s="242"/>
      <c r="TPY75" s="242"/>
      <c r="TPZ75" s="242"/>
      <c r="TQA75" s="242"/>
      <c r="TQB75" s="242"/>
      <c r="TQC75" s="242"/>
      <c r="TQD75" s="242"/>
      <c r="TQE75" s="242"/>
      <c r="TQF75" s="242"/>
      <c r="TQG75" s="242"/>
      <c r="TQH75" s="242"/>
      <c r="TQI75" s="242"/>
      <c r="TQJ75" s="242"/>
      <c r="TQK75" s="242"/>
      <c r="TQL75" s="242"/>
      <c r="TQM75" s="242"/>
      <c r="TQN75" s="242"/>
      <c r="TQO75" s="242"/>
      <c r="TQP75" s="242"/>
      <c r="TQQ75" s="242"/>
      <c r="TQR75" s="242"/>
      <c r="TQS75" s="242"/>
      <c r="TQT75" s="242"/>
      <c r="TQU75" s="242"/>
      <c r="TQV75" s="242"/>
      <c r="TQW75" s="242"/>
      <c r="TQX75" s="242"/>
      <c r="TQY75" s="242"/>
      <c r="TQZ75" s="242"/>
      <c r="TRA75" s="242"/>
      <c r="TRB75" s="242"/>
      <c r="TRC75" s="242"/>
      <c r="TRD75" s="242"/>
      <c r="TRE75" s="242"/>
      <c r="TRF75" s="242"/>
      <c r="TRG75" s="242"/>
      <c r="TRH75" s="242"/>
      <c r="TRI75" s="242"/>
      <c r="TRJ75" s="242"/>
      <c r="TRK75" s="242"/>
      <c r="TRL75" s="242"/>
      <c r="TRM75" s="242"/>
      <c r="TRN75" s="242"/>
      <c r="TRO75" s="242"/>
      <c r="TRP75" s="242"/>
      <c r="TRQ75" s="242"/>
      <c r="TRR75" s="242"/>
      <c r="TRS75" s="242"/>
      <c r="TRT75" s="242"/>
      <c r="TRU75" s="242"/>
      <c r="TRV75" s="242"/>
      <c r="TRW75" s="242"/>
      <c r="TRX75" s="242"/>
      <c r="TRY75" s="242"/>
      <c r="TRZ75" s="242"/>
      <c r="TSA75" s="242"/>
      <c r="TSB75" s="242"/>
      <c r="TSC75" s="242"/>
      <c r="TSD75" s="242"/>
      <c r="TSE75" s="242"/>
      <c r="TSF75" s="242"/>
      <c r="TSG75" s="242"/>
      <c r="TSH75" s="242"/>
      <c r="TSI75" s="242"/>
      <c r="TSJ75" s="242"/>
      <c r="TSK75" s="242"/>
      <c r="TSL75" s="242"/>
      <c r="TSM75" s="242"/>
      <c r="TSN75" s="242"/>
      <c r="TSO75" s="242"/>
      <c r="TSP75" s="242"/>
      <c r="TSQ75" s="242"/>
      <c r="TSR75" s="242"/>
      <c r="TSS75" s="242"/>
      <c r="TST75" s="242"/>
      <c r="TSU75" s="242"/>
      <c r="TSV75" s="242"/>
      <c r="TSW75" s="242"/>
      <c r="TSX75" s="242"/>
      <c r="TSY75" s="242"/>
      <c r="TSZ75" s="242"/>
      <c r="TTA75" s="242"/>
      <c r="TTB75" s="242"/>
      <c r="TTC75" s="242"/>
      <c r="TTD75" s="242"/>
      <c r="TTE75" s="242"/>
      <c r="TTF75" s="242"/>
      <c r="TTG75" s="242"/>
      <c r="TTH75" s="242"/>
      <c r="TTI75" s="242"/>
      <c r="TTJ75" s="242"/>
      <c r="TTK75" s="242"/>
      <c r="TTL75" s="242"/>
      <c r="TTM75" s="242"/>
      <c r="TTN75" s="242"/>
      <c r="TTO75" s="242"/>
      <c r="TTP75" s="242"/>
      <c r="TTQ75" s="242"/>
      <c r="TTR75" s="242"/>
      <c r="TTS75" s="242"/>
      <c r="TTT75" s="242"/>
      <c r="TTU75" s="242"/>
      <c r="TTV75" s="242"/>
      <c r="TTW75" s="242"/>
      <c r="TTX75" s="242"/>
      <c r="TTY75" s="242"/>
      <c r="TTZ75" s="242"/>
      <c r="TUA75" s="242"/>
      <c r="TUB75" s="242"/>
      <c r="TUC75" s="242"/>
      <c r="TUD75" s="242"/>
      <c r="TUE75" s="242"/>
      <c r="TUF75" s="242"/>
      <c r="TUG75" s="242"/>
      <c r="TUH75" s="242"/>
      <c r="TUI75" s="242"/>
      <c r="TUJ75" s="242"/>
      <c r="TUK75" s="242"/>
      <c r="TUL75" s="242"/>
      <c r="TUM75" s="242"/>
      <c r="TUN75" s="242"/>
      <c r="TUO75" s="242"/>
      <c r="TUP75" s="242"/>
      <c r="TUQ75" s="242"/>
      <c r="TUR75" s="242"/>
      <c r="TUS75" s="242"/>
      <c r="TUT75" s="242"/>
      <c r="TUU75" s="242"/>
      <c r="TUV75" s="242"/>
      <c r="TUW75" s="242"/>
      <c r="TUX75" s="242"/>
      <c r="TUY75" s="242"/>
      <c r="TUZ75" s="242"/>
      <c r="TVA75" s="242"/>
      <c r="TVB75" s="242"/>
      <c r="TVC75" s="242"/>
      <c r="TVD75" s="242"/>
      <c r="TVE75" s="242"/>
      <c r="TVF75" s="242"/>
      <c r="TVG75" s="242"/>
      <c r="TVH75" s="242"/>
      <c r="TVI75" s="242"/>
      <c r="TVJ75" s="242"/>
      <c r="TVK75" s="242"/>
      <c r="TVL75" s="242"/>
      <c r="TVM75" s="242"/>
      <c r="TVN75" s="242"/>
      <c r="TVO75" s="242"/>
      <c r="TVP75" s="242"/>
      <c r="TVQ75" s="242"/>
      <c r="TVR75" s="242"/>
      <c r="TVS75" s="242"/>
      <c r="TVT75" s="242"/>
      <c r="TVU75" s="242"/>
      <c r="TVV75" s="242"/>
      <c r="TVW75" s="242"/>
      <c r="TVX75" s="242"/>
      <c r="TVY75" s="242"/>
      <c r="TVZ75" s="242"/>
      <c r="TWA75" s="242"/>
      <c r="TWB75" s="242"/>
      <c r="TWC75" s="242"/>
      <c r="TWD75" s="242"/>
      <c r="TWE75" s="242"/>
      <c r="TWF75" s="242"/>
      <c r="TWG75" s="242"/>
      <c r="TWH75" s="242"/>
      <c r="TWI75" s="242"/>
      <c r="TWJ75" s="242"/>
      <c r="TWK75" s="242"/>
      <c r="TWL75" s="242"/>
      <c r="TWM75" s="242"/>
      <c r="TWN75" s="242"/>
      <c r="TWO75" s="242"/>
      <c r="TWP75" s="242"/>
      <c r="TWQ75" s="242"/>
      <c r="TWR75" s="242"/>
      <c r="TWS75" s="242"/>
      <c r="TWT75" s="242"/>
      <c r="TWU75" s="242"/>
      <c r="TWV75" s="242"/>
      <c r="TWW75" s="242"/>
      <c r="TWX75" s="242"/>
      <c r="TWY75" s="242"/>
      <c r="TWZ75" s="242"/>
      <c r="TXA75" s="242"/>
      <c r="TXB75" s="242"/>
      <c r="TXC75" s="242"/>
      <c r="TXD75" s="242"/>
      <c r="TXE75" s="242"/>
      <c r="TXF75" s="242"/>
      <c r="TXG75" s="242"/>
      <c r="TXH75" s="242"/>
      <c r="TXI75" s="242"/>
      <c r="TXJ75" s="242"/>
      <c r="TXK75" s="242"/>
      <c r="TXL75" s="242"/>
      <c r="TXM75" s="242"/>
      <c r="TXN75" s="242"/>
      <c r="TXO75" s="242"/>
      <c r="TXP75" s="242"/>
      <c r="TXQ75" s="242"/>
      <c r="TXR75" s="242"/>
      <c r="TXS75" s="242"/>
      <c r="TXT75" s="242"/>
      <c r="TXU75" s="242"/>
      <c r="TXV75" s="242"/>
      <c r="TXW75" s="242"/>
      <c r="TXX75" s="242"/>
      <c r="TXY75" s="242"/>
      <c r="TXZ75" s="242"/>
      <c r="TYA75" s="242"/>
      <c r="TYB75" s="242"/>
      <c r="TYC75" s="242"/>
      <c r="TYD75" s="242"/>
      <c r="TYE75" s="242"/>
      <c r="TYF75" s="242"/>
      <c r="TYG75" s="242"/>
      <c r="TYH75" s="242"/>
      <c r="TYI75" s="242"/>
      <c r="TYJ75" s="242"/>
      <c r="TYK75" s="242"/>
      <c r="TYL75" s="242"/>
      <c r="TYM75" s="242"/>
      <c r="TYN75" s="242"/>
      <c r="TYO75" s="242"/>
      <c r="TYP75" s="242"/>
      <c r="TYQ75" s="242"/>
      <c r="TYR75" s="242"/>
      <c r="TYS75" s="242"/>
      <c r="TYT75" s="242"/>
      <c r="TYU75" s="242"/>
      <c r="TYV75" s="242"/>
      <c r="TYW75" s="242"/>
      <c r="TYX75" s="242"/>
      <c r="TYY75" s="242"/>
      <c r="TYZ75" s="242"/>
      <c r="TZA75" s="242"/>
      <c r="TZB75" s="242"/>
      <c r="TZC75" s="242"/>
      <c r="TZD75" s="242"/>
      <c r="TZE75" s="242"/>
      <c r="TZF75" s="242"/>
      <c r="TZG75" s="242"/>
      <c r="TZH75" s="242"/>
      <c r="TZI75" s="242"/>
      <c r="TZJ75" s="242"/>
      <c r="TZK75" s="242"/>
      <c r="TZL75" s="242"/>
      <c r="TZM75" s="242"/>
      <c r="TZN75" s="242"/>
      <c r="TZO75" s="242"/>
      <c r="TZP75" s="242"/>
      <c r="TZQ75" s="242"/>
      <c r="TZR75" s="242"/>
      <c r="TZS75" s="242"/>
      <c r="TZT75" s="242"/>
      <c r="TZU75" s="242"/>
      <c r="TZV75" s="242"/>
      <c r="TZW75" s="242"/>
      <c r="TZX75" s="242"/>
      <c r="TZY75" s="242"/>
      <c r="TZZ75" s="242"/>
      <c r="UAA75" s="242"/>
      <c r="UAB75" s="242"/>
      <c r="UAC75" s="242"/>
      <c r="UAD75" s="242"/>
      <c r="UAE75" s="242"/>
      <c r="UAF75" s="242"/>
      <c r="UAG75" s="242"/>
      <c r="UAH75" s="242"/>
      <c r="UAI75" s="242"/>
      <c r="UAJ75" s="242"/>
      <c r="UAK75" s="242"/>
      <c r="UAL75" s="242"/>
      <c r="UAM75" s="242"/>
      <c r="UAN75" s="242"/>
      <c r="UAO75" s="242"/>
      <c r="UAP75" s="242"/>
      <c r="UAQ75" s="242"/>
      <c r="UAR75" s="242"/>
      <c r="UAS75" s="242"/>
      <c r="UAT75" s="242"/>
      <c r="UAU75" s="242"/>
      <c r="UAV75" s="242"/>
      <c r="UAW75" s="242"/>
      <c r="UAX75" s="242"/>
      <c r="UAY75" s="242"/>
      <c r="UAZ75" s="242"/>
      <c r="UBA75" s="242"/>
      <c r="UBB75" s="242"/>
      <c r="UBC75" s="242"/>
      <c r="UBD75" s="242"/>
      <c r="UBE75" s="242"/>
      <c r="UBF75" s="242"/>
      <c r="UBG75" s="242"/>
      <c r="UBH75" s="242"/>
      <c r="UBI75" s="242"/>
      <c r="UBJ75" s="242"/>
      <c r="UBK75" s="242"/>
      <c r="UBL75" s="242"/>
      <c r="UBM75" s="242"/>
      <c r="UBN75" s="242"/>
      <c r="UBO75" s="242"/>
      <c r="UBP75" s="242"/>
      <c r="UBQ75" s="242"/>
      <c r="UBR75" s="242"/>
      <c r="UBS75" s="242"/>
      <c r="UBT75" s="242"/>
      <c r="UBU75" s="242"/>
      <c r="UBV75" s="242"/>
      <c r="UBW75" s="242"/>
      <c r="UBX75" s="242"/>
      <c r="UBY75" s="242"/>
      <c r="UBZ75" s="242"/>
      <c r="UCA75" s="242"/>
      <c r="UCB75" s="242"/>
      <c r="UCC75" s="242"/>
      <c r="UCD75" s="242"/>
      <c r="UCE75" s="242"/>
      <c r="UCF75" s="242"/>
      <c r="UCG75" s="242"/>
      <c r="UCH75" s="242"/>
      <c r="UCI75" s="242"/>
      <c r="UCJ75" s="242"/>
      <c r="UCK75" s="242"/>
      <c r="UCL75" s="242"/>
      <c r="UCM75" s="242"/>
      <c r="UCN75" s="242"/>
      <c r="UCO75" s="242"/>
      <c r="UCP75" s="242"/>
      <c r="UCQ75" s="242"/>
      <c r="UCR75" s="242"/>
      <c r="UCS75" s="242"/>
      <c r="UCT75" s="242"/>
      <c r="UCU75" s="242"/>
      <c r="UCV75" s="242"/>
      <c r="UCW75" s="242"/>
      <c r="UCX75" s="242"/>
      <c r="UCY75" s="242"/>
      <c r="UCZ75" s="242"/>
      <c r="UDA75" s="242"/>
      <c r="UDB75" s="242"/>
      <c r="UDC75" s="242"/>
      <c r="UDD75" s="242"/>
      <c r="UDE75" s="242"/>
      <c r="UDF75" s="242"/>
      <c r="UDG75" s="242"/>
      <c r="UDH75" s="242"/>
      <c r="UDI75" s="242"/>
      <c r="UDJ75" s="242"/>
      <c r="UDK75" s="242"/>
      <c r="UDL75" s="242"/>
      <c r="UDM75" s="242"/>
      <c r="UDN75" s="242"/>
      <c r="UDO75" s="242"/>
      <c r="UDP75" s="242"/>
      <c r="UDQ75" s="242"/>
      <c r="UDR75" s="242"/>
      <c r="UDS75" s="242"/>
      <c r="UDT75" s="242"/>
      <c r="UDU75" s="242"/>
      <c r="UDV75" s="242"/>
      <c r="UDW75" s="242"/>
      <c r="UDX75" s="242"/>
      <c r="UDY75" s="242"/>
      <c r="UDZ75" s="242"/>
      <c r="UEA75" s="242"/>
      <c r="UEB75" s="242"/>
      <c r="UEC75" s="242"/>
      <c r="UED75" s="242"/>
      <c r="UEE75" s="242"/>
      <c r="UEF75" s="242"/>
      <c r="UEG75" s="242"/>
      <c r="UEH75" s="242"/>
      <c r="UEI75" s="242"/>
      <c r="UEJ75" s="242"/>
      <c r="UEK75" s="242"/>
      <c r="UEL75" s="242"/>
      <c r="UEM75" s="242"/>
      <c r="UEN75" s="242"/>
      <c r="UEO75" s="242"/>
      <c r="UEP75" s="242"/>
      <c r="UEQ75" s="242"/>
      <c r="UER75" s="242"/>
      <c r="UES75" s="242"/>
      <c r="UET75" s="242"/>
      <c r="UEU75" s="242"/>
      <c r="UEV75" s="242"/>
      <c r="UEW75" s="242"/>
      <c r="UEX75" s="242"/>
      <c r="UEY75" s="242"/>
      <c r="UEZ75" s="242"/>
      <c r="UFA75" s="242"/>
      <c r="UFB75" s="242"/>
      <c r="UFC75" s="242"/>
      <c r="UFD75" s="242"/>
      <c r="UFE75" s="242"/>
      <c r="UFF75" s="242"/>
      <c r="UFG75" s="242"/>
      <c r="UFH75" s="242"/>
      <c r="UFI75" s="242"/>
      <c r="UFJ75" s="242"/>
      <c r="UFK75" s="242"/>
      <c r="UFL75" s="242"/>
      <c r="UFM75" s="242"/>
      <c r="UFN75" s="242"/>
      <c r="UFO75" s="242"/>
      <c r="UFP75" s="242"/>
      <c r="UFQ75" s="242"/>
      <c r="UFR75" s="242"/>
      <c r="UFS75" s="242"/>
      <c r="UFT75" s="242"/>
      <c r="UFU75" s="242"/>
      <c r="UFV75" s="242"/>
      <c r="UFW75" s="242"/>
      <c r="UFX75" s="242"/>
      <c r="UFY75" s="242"/>
      <c r="UFZ75" s="242"/>
      <c r="UGA75" s="242"/>
      <c r="UGB75" s="242"/>
      <c r="UGC75" s="242"/>
      <c r="UGD75" s="242"/>
      <c r="UGE75" s="242"/>
      <c r="UGF75" s="242"/>
      <c r="UGG75" s="242"/>
      <c r="UGH75" s="242"/>
      <c r="UGI75" s="242"/>
      <c r="UGJ75" s="242"/>
      <c r="UGK75" s="242"/>
      <c r="UGL75" s="242"/>
      <c r="UGM75" s="242"/>
      <c r="UGN75" s="242"/>
      <c r="UGO75" s="242"/>
      <c r="UGP75" s="242"/>
      <c r="UGQ75" s="242"/>
      <c r="UGR75" s="242"/>
      <c r="UGS75" s="242"/>
      <c r="UGT75" s="242"/>
      <c r="UGU75" s="242"/>
      <c r="UGV75" s="242"/>
      <c r="UGW75" s="242"/>
      <c r="UGX75" s="242"/>
      <c r="UGY75" s="242"/>
      <c r="UGZ75" s="242"/>
      <c r="UHA75" s="242"/>
      <c r="UHB75" s="242"/>
      <c r="UHC75" s="242"/>
      <c r="UHD75" s="242"/>
      <c r="UHE75" s="242"/>
      <c r="UHF75" s="242"/>
      <c r="UHG75" s="242"/>
      <c r="UHH75" s="242"/>
      <c r="UHI75" s="242"/>
      <c r="UHJ75" s="242"/>
      <c r="UHK75" s="242"/>
      <c r="UHL75" s="242"/>
      <c r="UHM75" s="242"/>
      <c r="UHN75" s="242"/>
      <c r="UHO75" s="242"/>
      <c r="UHP75" s="242"/>
      <c r="UHQ75" s="242"/>
      <c r="UHR75" s="242"/>
      <c r="UHS75" s="242"/>
      <c r="UHT75" s="242"/>
      <c r="UHU75" s="242"/>
      <c r="UHV75" s="242"/>
      <c r="UHW75" s="242"/>
      <c r="UHX75" s="242"/>
      <c r="UHY75" s="242"/>
      <c r="UHZ75" s="242"/>
      <c r="UIA75" s="242"/>
      <c r="UIB75" s="242"/>
      <c r="UIC75" s="242"/>
      <c r="UID75" s="242"/>
      <c r="UIE75" s="242"/>
      <c r="UIF75" s="242"/>
      <c r="UIG75" s="242"/>
      <c r="UIH75" s="242"/>
      <c r="UII75" s="242"/>
      <c r="UIJ75" s="242"/>
      <c r="UIK75" s="242"/>
      <c r="UIL75" s="242"/>
      <c r="UIM75" s="242"/>
      <c r="UIN75" s="242"/>
      <c r="UIO75" s="242"/>
      <c r="UIP75" s="242"/>
      <c r="UIQ75" s="242"/>
      <c r="UIR75" s="242"/>
      <c r="UIS75" s="242"/>
      <c r="UIT75" s="242"/>
      <c r="UIU75" s="242"/>
      <c r="UIV75" s="242"/>
      <c r="UIW75" s="242"/>
      <c r="UIX75" s="242"/>
      <c r="UIY75" s="242"/>
      <c r="UIZ75" s="242"/>
      <c r="UJA75" s="242"/>
      <c r="UJB75" s="242"/>
      <c r="UJC75" s="242"/>
      <c r="UJD75" s="242"/>
      <c r="UJE75" s="242"/>
      <c r="UJF75" s="242"/>
      <c r="UJG75" s="242"/>
      <c r="UJH75" s="242"/>
      <c r="UJI75" s="242"/>
      <c r="UJJ75" s="242"/>
      <c r="UJK75" s="242"/>
      <c r="UJL75" s="242"/>
      <c r="UJM75" s="242"/>
      <c r="UJN75" s="242"/>
      <c r="UJO75" s="242"/>
      <c r="UJP75" s="242"/>
      <c r="UJQ75" s="242"/>
      <c r="UJR75" s="242"/>
      <c r="UJS75" s="242"/>
      <c r="UJT75" s="242"/>
      <c r="UJU75" s="242"/>
      <c r="UJV75" s="242"/>
      <c r="UJW75" s="242"/>
      <c r="UJX75" s="242"/>
      <c r="UJY75" s="242"/>
      <c r="UJZ75" s="242"/>
      <c r="UKA75" s="242"/>
      <c r="UKB75" s="242"/>
      <c r="UKC75" s="242"/>
      <c r="UKD75" s="242"/>
      <c r="UKE75" s="242"/>
      <c r="UKF75" s="242"/>
      <c r="UKG75" s="242"/>
      <c r="UKH75" s="242"/>
      <c r="UKI75" s="242"/>
      <c r="UKJ75" s="242"/>
      <c r="UKK75" s="242"/>
      <c r="UKL75" s="242"/>
      <c r="UKM75" s="242"/>
      <c r="UKN75" s="242"/>
      <c r="UKO75" s="242"/>
      <c r="UKP75" s="242"/>
      <c r="UKQ75" s="242"/>
      <c r="UKR75" s="242"/>
      <c r="UKS75" s="242"/>
      <c r="UKT75" s="242"/>
      <c r="UKU75" s="242"/>
      <c r="UKV75" s="242"/>
      <c r="UKW75" s="242"/>
      <c r="UKX75" s="242"/>
      <c r="UKY75" s="242"/>
      <c r="UKZ75" s="242"/>
      <c r="ULA75" s="242"/>
      <c r="ULB75" s="242"/>
      <c r="ULC75" s="242"/>
      <c r="ULD75" s="242"/>
      <c r="ULE75" s="242"/>
      <c r="ULF75" s="242"/>
      <c r="ULG75" s="242"/>
      <c r="ULH75" s="242"/>
      <c r="ULI75" s="242"/>
      <c r="ULJ75" s="242"/>
      <c r="ULK75" s="242"/>
      <c r="ULL75" s="242"/>
      <c r="ULM75" s="242"/>
      <c r="ULN75" s="242"/>
      <c r="ULO75" s="242"/>
      <c r="ULP75" s="242"/>
      <c r="ULQ75" s="242"/>
      <c r="ULR75" s="242"/>
      <c r="ULS75" s="242"/>
      <c r="ULT75" s="242"/>
      <c r="ULU75" s="242"/>
      <c r="ULV75" s="242"/>
      <c r="ULW75" s="242"/>
      <c r="ULX75" s="242"/>
      <c r="ULY75" s="242"/>
      <c r="ULZ75" s="242"/>
      <c r="UMA75" s="242"/>
      <c r="UMB75" s="242"/>
      <c r="UMC75" s="242"/>
      <c r="UMD75" s="242"/>
      <c r="UME75" s="242"/>
      <c r="UMF75" s="242"/>
      <c r="UMG75" s="242"/>
      <c r="UMH75" s="242"/>
      <c r="UMI75" s="242"/>
      <c r="UMJ75" s="242"/>
      <c r="UMK75" s="242"/>
      <c r="UML75" s="242"/>
      <c r="UMM75" s="242"/>
      <c r="UMN75" s="242"/>
      <c r="UMO75" s="242"/>
      <c r="UMP75" s="242"/>
      <c r="UMQ75" s="242"/>
      <c r="UMR75" s="242"/>
      <c r="UMS75" s="242"/>
      <c r="UMT75" s="242"/>
      <c r="UMU75" s="242"/>
      <c r="UMV75" s="242"/>
      <c r="UMW75" s="242"/>
      <c r="UMX75" s="242"/>
      <c r="UMY75" s="242"/>
      <c r="UMZ75" s="242"/>
      <c r="UNA75" s="242"/>
      <c r="UNB75" s="242"/>
      <c r="UNC75" s="242"/>
      <c r="UND75" s="242"/>
      <c r="UNE75" s="242"/>
      <c r="UNF75" s="242"/>
      <c r="UNG75" s="242"/>
      <c r="UNH75" s="242"/>
      <c r="UNI75" s="242"/>
      <c r="UNJ75" s="242"/>
      <c r="UNK75" s="242"/>
      <c r="UNL75" s="242"/>
      <c r="UNM75" s="242"/>
      <c r="UNN75" s="242"/>
      <c r="UNO75" s="242"/>
      <c r="UNP75" s="242"/>
      <c r="UNQ75" s="242"/>
      <c r="UNR75" s="242"/>
      <c r="UNS75" s="242"/>
      <c r="UNT75" s="242"/>
      <c r="UNU75" s="242"/>
      <c r="UNV75" s="242"/>
      <c r="UNW75" s="242"/>
      <c r="UNX75" s="242"/>
      <c r="UNY75" s="242"/>
      <c r="UNZ75" s="242"/>
      <c r="UOA75" s="242"/>
      <c r="UOB75" s="242"/>
      <c r="UOC75" s="242"/>
      <c r="UOD75" s="242"/>
      <c r="UOE75" s="242"/>
      <c r="UOF75" s="242"/>
      <c r="UOG75" s="242"/>
      <c r="UOH75" s="242"/>
      <c r="UOI75" s="242"/>
      <c r="UOJ75" s="242"/>
      <c r="UOK75" s="242"/>
      <c r="UOL75" s="242"/>
      <c r="UOM75" s="242"/>
      <c r="UON75" s="242"/>
      <c r="UOO75" s="242"/>
      <c r="UOP75" s="242"/>
      <c r="UOQ75" s="242"/>
      <c r="UOR75" s="242"/>
      <c r="UOS75" s="242"/>
      <c r="UOT75" s="242"/>
      <c r="UOU75" s="242"/>
      <c r="UOV75" s="242"/>
      <c r="UOW75" s="242"/>
      <c r="UOX75" s="242"/>
      <c r="UOY75" s="242"/>
      <c r="UOZ75" s="242"/>
      <c r="UPA75" s="242"/>
      <c r="UPB75" s="242"/>
      <c r="UPC75" s="242"/>
      <c r="UPD75" s="242"/>
      <c r="UPE75" s="242"/>
      <c r="UPF75" s="242"/>
      <c r="UPG75" s="242"/>
      <c r="UPH75" s="242"/>
      <c r="UPI75" s="242"/>
      <c r="UPJ75" s="242"/>
      <c r="UPK75" s="242"/>
      <c r="UPL75" s="242"/>
      <c r="UPM75" s="242"/>
      <c r="UPN75" s="242"/>
      <c r="UPO75" s="242"/>
      <c r="UPP75" s="242"/>
      <c r="UPQ75" s="242"/>
      <c r="UPR75" s="242"/>
      <c r="UPS75" s="242"/>
      <c r="UPT75" s="242"/>
      <c r="UPU75" s="242"/>
      <c r="UPV75" s="242"/>
      <c r="UPW75" s="242"/>
      <c r="UPX75" s="242"/>
      <c r="UPY75" s="242"/>
      <c r="UPZ75" s="242"/>
      <c r="UQA75" s="242"/>
      <c r="UQB75" s="242"/>
      <c r="UQC75" s="242"/>
      <c r="UQD75" s="242"/>
      <c r="UQE75" s="242"/>
      <c r="UQF75" s="242"/>
      <c r="UQG75" s="242"/>
      <c r="UQH75" s="242"/>
      <c r="UQI75" s="242"/>
      <c r="UQJ75" s="242"/>
      <c r="UQK75" s="242"/>
      <c r="UQL75" s="242"/>
      <c r="UQM75" s="242"/>
      <c r="UQN75" s="242"/>
      <c r="UQO75" s="242"/>
      <c r="UQP75" s="242"/>
      <c r="UQQ75" s="242"/>
      <c r="UQR75" s="242"/>
      <c r="UQS75" s="242"/>
      <c r="UQT75" s="242"/>
      <c r="UQU75" s="242"/>
      <c r="UQV75" s="242"/>
      <c r="UQW75" s="242"/>
      <c r="UQX75" s="242"/>
      <c r="UQY75" s="242"/>
      <c r="UQZ75" s="242"/>
      <c r="URA75" s="242"/>
      <c r="URB75" s="242"/>
      <c r="URC75" s="242"/>
      <c r="URD75" s="242"/>
      <c r="URE75" s="242"/>
      <c r="URF75" s="242"/>
      <c r="URG75" s="242"/>
      <c r="URH75" s="242"/>
      <c r="URI75" s="242"/>
      <c r="URJ75" s="242"/>
      <c r="URK75" s="242"/>
      <c r="URL75" s="242"/>
      <c r="URM75" s="242"/>
      <c r="URN75" s="242"/>
      <c r="URO75" s="242"/>
      <c r="URP75" s="242"/>
      <c r="URQ75" s="242"/>
      <c r="URR75" s="242"/>
      <c r="URS75" s="242"/>
      <c r="URT75" s="242"/>
      <c r="URU75" s="242"/>
      <c r="URV75" s="242"/>
      <c r="URW75" s="242"/>
      <c r="URX75" s="242"/>
      <c r="URY75" s="242"/>
      <c r="URZ75" s="242"/>
      <c r="USA75" s="242"/>
      <c r="USB75" s="242"/>
      <c r="USC75" s="242"/>
      <c r="USD75" s="242"/>
      <c r="USE75" s="242"/>
      <c r="USF75" s="242"/>
      <c r="USG75" s="242"/>
      <c r="USH75" s="242"/>
      <c r="USI75" s="242"/>
      <c r="USJ75" s="242"/>
      <c r="USK75" s="242"/>
      <c r="USL75" s="242"/>
      <c r="USM75" s="242"/>
      <c r="USN75" s="242"/>
      <c r="USO75" s="242"/>
      <c r="USP75" s="242"/>
      <c r="USQ75" s="242"/>
      <c r="USR75" s="242"/>
      <c r="USS75" s="242"/>
      <c r="UST75" s="242"/>
      <c r="USU75" s="242"/>
      <c r="USV75" s="242"/>
      <c r="USW75" s="242"/>
      <c r="USX75" s="242"/>
      <c r="USY75" s="242"/>
      <c r="USZ75" s="242"/>
      <c r="UTA75" s="242"/>
      <c r="UTB75" s="242"/>
      <c r="UTC75" s="242"/>
      <c r="UTD75" s="242"/>
      <c r="UTE75" s="242"/>
      <c r="UTF75" s="242"/>
      <c r="UTG75" s="242"/>
      <c r="UTH75" s="242"/>
      <c r="UTI75" s="242"/>
      <c r="UTJ75" s="242"/>
      <c r="UTK75" s="242"/>
      <c r="UTL75" s="242"/>
      <c r="UTM75" s="242"/>
      <c r="UTN75" s="242"/>
      <c r="UTO75" s="242"/>
      <c r="UTP75" s="242"/>
      <c r="UTQ75" s="242"/>
      <c r="UTR75" s="242"/>
      <c r="UTS75" s="242"/>
      <c r="UTT75" s="242"/>
      <c r="UTU75" s="242"/>
      <c r="UTV75" s="242"/>
      <c r="UTW75" s="242"/>
      <c r="UTX75" s="242"/>
      <c r="UTY75" s="242"/>
      <c r="UTZ75" s="242"/>
      <c r="UUA75" s="242"/>
      <c r="UUB75" s="242"/>
      <c r="UUC75" s="242"/>
      <c r="UUD75" s="242"/>
      <c r="UUE75" s="242"/>
      <c r="UUF75" s="242"/>
      <c r="UUG75" s="242"/>
      <c r="UUH75" s="242"/>
      <c r="UUI75" s="242"/>
      <c r="UUJ75" s="242"/>
      <c r="UUK75" s="242"/>
      <c r="UUL75" s="242"/>
      <c r="UUM75" s="242"/>
      <c r="UUN75" s="242"/>
      <c r="UUO75" s="242"/>
      <c r="UUP75" s="242"/>
      <c r="UUQ75" s="242"/>
      <c r="UUR75" s="242"/>
      <c r="UUS75" s="242"/>
      <c r="UUT75" s="242"/>
      <c r="UUU75" s="242"/>
      <c r="UUV75" s="242"/>
      <c r="UUW75" s="242"/>
      <c r="UUX75" s="242"/>
      <c r="UUY75" s="242"/>
      <c r="UUZ75" s="242"/>
      <c r="UVA75" s="242"/>
      <c r="UVB75" s="242"/>
      <c r="UVC75" s="242"/>
      <c r="UVD75" s="242"/>
      <c r="UVE75" s="242"/>
      <c r="UVF75" s="242"/>
      <c r="UVG75" s="242"/>
      <c r="UVH75" s="242"/>
      <c r="UVI75" s="242"/>
      <c r="UVJ75" s="242"/>
      <c r="UVK75" s="242"/>
      <c r="UVL75" s="242"/>
      <c r="UVM75" s="242"/>
      <c r="UVN75" s="242"/>
      <c r="UVO75" s="242"/>
      <c r="UVP75" s="242"/>
      <c r="UVQ75" s="242"/>
      <c r="UVR75" s="242"/>
      <c r="UVS75" s="242"/>
      <c r="UVT75" s="242"/>
      <c r="UVU75" s="242"/>
      <c r="UVV75" s="242"/>
      <c r="UVW75" s="242"/>
      <c r="UVX75" s="242"/>
      <c r="UVY75" s="242"/>
      <c r="UVZ75" s="242"/>
      <c r="UWA75" s="242"/>
      <c r="UWB75" s="242"/>
      <c r="UWC75" s="242"/>
      <c r="UWD75" s="242"/>
      <c r="UWE75" s="242"/>
      <c r="UWF75" s="242"/>
      <c r="UWG75" s="242"/>
      <c r="UWH75" s="242"/>
      <c r="UWI75" s="242"/>
      <c r="UWJ75" s="242"/>
      <c r="UWK75" s="242"/>
      <c r="UWL75" s="242"/>
      <c r="UWM75" s="242"/>
      <c r="UWN75" s="242"/>
      <c r="UWO75" s="242"/>
      <c r="UWP75" s="242"/>
      <c r="UWQ75" s="242"/>
      <c r="UWR75" s="242"/>
      <c r="UWS75" s="242"/>
      <c r="UWT75" s="242"/>
      <c r="UWU75" s="242"/>
      <c r="UWV75" s="242"/>
      <c r="UWW75" s="242"/>
      <c r="UWX75" s="242"/>
      <c r="UWY75" s="242"/>
      <c r="UWZ75" s="242"/>
      <c r="UXA75" s="242"/>
      <c r="UXB75" s="242"/>
      <c r="UXC75" s="242"/>
      <c r="UXD75" s="242"/>
      <c r="UXE75" s="242"/>
      <c r="UXF75" s="242"/>
      <c r="UXG75" s="242"/>
      <c r="UXH75" s="242"/>
      <c r="UXI75" s="242"/>
      <c r="UXJ75" s="242"/>
      <c r="UXK75" s="242"/>
      <c r="UXL75" s="242"/>
      <c r="UXM75" s="242"/>
      <c r="UXN75" s="242"/>
      <c r="UXO75" s="242"/>
      <c r="UXP75" s="242"/>
      <c r="UXQ75" s="242"/>
      <c r="UXR75" s="242"/>
      <c r="UXS75" s="242"/>
      <c r="UXT75" s="242"/>
      <c r="UXU75" s="242"/>
      <c r="UXV75" s="242"/>
      <c r="UXW75" s="242"/>
      <c r="UXX75" s="242"/>
      <c r="UXY75" s="242"/>
      <c r="UXZ75" s="242"/>
      <c r="UYA75" s="242"/>
      <c r="UYB75" s="242"/>
      <c r="UYC75" s="242"/>
      <c r="UYD75" s="242"/>
      <c r="UYE75" s="242"/>
      <c r="UYF75" s="242"/>
      <c r="UYG75" s="242"/>
      <c r="UYH75" s="242"/>
      <c r="UYI75" s="242"/>
      <c r="UYJ75" s="242"/>
      <c r="UYK75" s="242"/>
      <c r="UYL75" s="242"/>
      <c r="UYM75" s="242"/>
      <c r="UYN75" s="242"/>
      <c r="UYO75" s="242"/>
      <c r="UYP75" s="242"/>
      <c r="UYQ75" s="242"/>
      <c r="UYR75" s="242"/>
      <c r="UYS75" s="242"/>
      <c r="UYT75" s="242"/>
      <c r="UYU75" s="242"/>
      <c r="UYV75" s="242"/>
      <c r="UYW75" s="242"/>
      <c r="UYX75" s="242"/>
      <c r="UYY75" s="242"/>
      <c r="UYZ75" s="242"/>
      <c r="UZA75" s="242"/>
      <c r="UZB75" s="242"/>
      <c r="UZC75" s="242"/>
      <c r="UZD75" s="242"/>
      <c r="UZE75" s="242"/>
      <c r="UZF75" s="242"/>
      <c r="UZG75" s="242"/>
      <c r="UZH75" s="242"/>
      <c r="UZI75" s="242"/>
      <c r="UZJ75" s="242"/>
      <c r="UZK75" s="242"/>
      <c r="UZL75" s="242"/>
      <c r="UZM75" s="242"/>
      <c r="UZN75" s="242"/>
      <c r="UZO75" s="242"/>
      <c r="UZP75" s="242"/>
      <c r="UZQ75" s="242"/>
      <c r="UZR75" s="242"/>
      <c r="UZS75" s="242"/>
      <c r="UZT75" s="242"/>
      <c r="UZU75" s="242"/>
      <c r="UZV75" s="242"/>
      <c r="UZW75" s="242"/>
      <c r="UZX75" s="242"/>
      <c r="UZY75" s="242"/>
      <c r="UZZ75" s="242"/>
      <c r="VAA75" s="242"/>
      <c r="VAB75" s="242"/>
      <c r="VAC75" s="242"/>
      <c r="VAD75" s="242"/>
      <c r="VAE75" s="242"/>
      <c r="VAF75" s="242"/>
      <c r="VAG75" s="242"/>
      <c r="VAH75" s="242"/>
      <c r="VAI75" s="242"/>
      <c r="VAJ75" s="242"/>
      <c r="VAK75" s="242"/>
      <c r="VAL75" s="242"/>
      <c r="VAM75" s="242"/>
      <c r="VAN75" s="242"/>
      <c r="VAO75" s="242"/>
      <c r="VAP75" s="242"/>
      <c r="VAQ75" s="242"/>
      <c r="VAR75" s="242"/>
      <c r="VAS75" s="242"/>
      <c r="VAT75" s="242"/>
      <c r="VAU75" s="242"/>
      <c r="VAV75" s="242"/>
      <c r="VAW75" s="242"/>
      <c r="VAX75" s="242"/>
      <c r="VAY75" s="242"/>
      <c r="VAZ75" s="242"/>
      <c r="VBA75" s="242"/>
      <c r="VBB75" s="242"/>
      <c r="VBC75" s="242"/>
      <c r="VBD75" s="242"/>
      <c r="VBE75" s="242"/>
      <c r="VBF75" s="242"/>
      <c r="VBG75" s="242"/>
      <c r="VBH75" s="242"/>
      <c r="VBI75" s="242"/>
      <c r="VBJ75" s="242"/>
      <c r="VBK75" s="242"/>
      <c r="VBL75" s="242"/>
      <c r="VBM75" s="242"/>
      <c r="VBN75" s="242"/>
      <c r="VBO75" s="242"/>
      <c r="VBP75" s="242"/>
      <c r="VBQ75" s="242"/>
      <c r="VBR75" s="242"/>
      <c r="VBS75" s="242"/>
      <c r="VBT75" s="242"/>
      <c r="VBU75" s="242"/>
      <c r="VBV75" s="242"/>
      <c r="VBW75" s="242"/>
      <c r="VBX75" s="242"/>
      <c r="VBY75" s="242"/>
      <c r="VBZ75" s="242"/>
      <c r="VCA75" s="242"/>
      <c r="VCB75" s="242"/>
      <c r="VCC75" s="242"/>
      <c r="VCD75" s="242"/>
      <c r="VCE75" s="242"/>
      <c r="VCF75" s="242"/>
      <c r="VCG75" s="242"/>
      <c r="VCH75" s="242"/>
      <c r="VCI75" s="242"/>
      <c r="VCJ75" s="242"/>
      <c r="VCK75" s="242"/>
      <c r="VCL75" s="242"/>
      <c r="VCM75" s="242"/>
      <c r="VCN75" s="242"/>
      <c r="VCO75" s="242"/>
      <c r="VCP75" s="242"/>
      <c r="VCQ75" s="242"/>
      <c r="VCR75" s="242"/>
      <c r="VCS75" s="242"/>
      <c r="VCT75" s="242"/>
      <c r="VCU75" s="242"/>
      <c r="VCV75" s="242"/>
      <c r="VCW75" s="242"/>
      <c r="VCX75" s="242"/>
      <c r="VCY75" s="242"/>
      <c r="VCZ75" s="242"/>
      <c r="VDA75" s="242"/>
      <c r="VDB75" s="242"/>
      <c r="VDC75" s="242"/>
      <c r="VDD75" s="242"/>
      <c r="VDE75" s="242"/>
      <c r="VDF75" s="242"/>
      <c r="VDG75" s="242"/>
      <c r="VDH75" s="242"/>
      <c r="VDI75" s="242"/>
      <c r="VDJ75" s="242"/>
      <c r="VDK75" s="242"/>
      <c r="VDL75" s="242"/>
      <c r="VDM75" s="242"/>
      <c r="VDN75" s="242"/>
      <c r="VDO75" s="242"/>
      <c r="VDP75" s="242"/>
      <c r="VDQ75" s="242"/>
      <c r="VDR75" s="242"/>
      <c r="VDS75" s="242"/>
      <c r="VDT75" s="242"/>
      <c r="VDU75" s="242"/>
      <c r="VDV75" s="242"/>
      <c r="VDW75" s="242"/>
      <c r="VDX75" s="242"/>
      <c r="VDY75" s="242"/>
      <c r="VDZ75" s="242"/>
      <c r="VEA75" s="242"/>
      <c r="VEB75" s="242"/>
      <c r="VEC75" s="242"/>
      <c r="VED75" s="242"/>
      <c r="VEE75" s="242"/>
      <c r="VEF75" s="242"/>
      <c r="VEG75" s="242"/>
      <c r="VEH75" s="242"/>
      <c r="VEI75" s="242"/>
      <c r="VEJ75" s="242"/>
      <c r="VEK75" s="242"/>
      <c r="VEL75" s="242"/>
      <c r="VEM75" s="242"/>
      <c r="VEN75" s="242"/>
      <c r="VEO75" s="242"/>
      <c r="VEP75" s="242"/>
      <c r="VEQ75" s="242"/>
      <c r="VER75" s="242"/>
      <c r="VES75" s="242"/>
      <c r="VET75" s="242"/>
      <c r="VEU75" s="242"/>
      <c r="VEV75" s="242"/>
      <c r="VEW75" s="242"/>
      <c r="VEX75" s="242"/>
      <c r="VEY75" s="242"/>
      <c r="VEZ75" s="242"/>
      <c r="VFA75" s="242"/>
      <c r="VFB75" s="242"/>
      <c r="VFC75" s="242"/>
      <c r="VFD75" s="242"/>
      <c r="VFE75" s="242"/>
      <c r="VFF75" s="242"/>
      <c r="VFG75" s="242"/>
      <c r="VFH75" s="242"/>
      <c r="VFI75" s="242"/>
      <c r="VFJ75" s="242"/>
      <c r="VFK75" s="242"/>
      <c r="VFL75" s="242"/>
      <c r="VFM75" s="242"/>
      <c r="VFN75" s="242"/>
      <c r="VFO75" s="242"/>
      <c r="VFP75" s="242"/>
      <c r="VFQ75" s="242"/>
      <c r="VFR75" s="242"/>
      <c r="VFS75" s="242"/>
      <c r="VFT75" s="242"/>
      <c r="VFU75" s="242"/>
      <c r="VFV75" s="242"/>
      <c r="VFW75" s="242"/>
      <c r="VFX75" s="242"/>
      <c r="VFY75" s="242"/>
      <c r="VFZ75" s="242"/>
      <c r="VGA75" s="242"/>
      <c r="VGB75" s="242"/>
      <c r="VGC75" s="242"/>
      <c r="VGD75" s="242"/>
      <c r="VGE75" s="242"/>
      <c r="VGF75" s="242"/>
      <c r="VGG75" s="242"/>
      <c r="VGH75" s="242"/>
      <c r="VGI75" s="242"/>
      <c r="VGJ75" s="242"/>
      <c r="VGK75" s="242"/>
      <c r="VGL75" s="242"/>
      <c r="VGM75" s="242"/>
      <c r="VGN75" s="242"/>
      <c r="VGO75" s="242"/>
      <c r="VGP75" s="242"/>
      <c r="VGQ75" s="242"/>
      <c r="VGR75" s="242"/>
      <c r="VGS75" s="242"/>
      <c r="VGT75" s="242"/>
      <c r="VGU75" s="242"/>
      <c r="VGV75" s="242"/>
      <c r="VGW75" s="242"/>
      <c r="VGX75" s="242"/>
      <c r="VGY75" s="242"/>
      <c r="VGZ75" s="242"/>
      <c r="VHA75" s="242"/>
      <c r="VHB75" s="242"/>
      <c r="VHC75" s="242"/>
      <c r="VHD75" s="242"/>
      <c r="VHE75" s="242"/>
      <c r="VHF75" s="242"/>
      <c r="VHG75" s="242"/>
      <c r="VHH75" s="242"/>
      <c r="VHI75" s="242"/>
      <c r="VHJ75" s="242"/>
      <c r="VHK75" s="242"/>
      <c r="VHL75" s="242"/>
      <c r="VHM75" s="242"/>
      <c r="VHN75" s="242"/>
      <c r="VHO75" s="242"/>
      <c r="VHP75" s="242"/>
      <c r="VHQ75" s="242"/>
      <c r="VHR75" s="242"/>
      <c r="VHS75" s="242"/>
      <c r="VHT75" s="242"/>
      <c r="VHU75" s="242"/>
      <c r="VHV75" s="242"/>
      <c r="VHW75" s="242"/>
      <c r="VHX75" s="242"/>
      <c r="VHY75" s="242"/>
      <c r="VHZ75" s="242"/>
      <c r="VIA75" s="242"/>
      <c r="VIB75" s="242"/>
      <c r="VIC75" s="242"/>
      <c r="VID75" s="242"/>
      <c r="VIE75" s="242"/>
      <c r="VIF75" s="242"/>
      <c r="VIG75" s="242"/>
      <c r="VIH75" s="242"/>
      <c r="VII75" s="242"/>
      <c r="VIJ75" s="242"/>
      <c r="VIK75" s="242"/>
      <c r="VIL75" s="242"/>
      <c r="VIM75" s="242"/>
      <c r="VIN75" s="242"/>
      <c r="VIO75" s="242"/>
      <c r="VIP75" s="242"/>
      <c r="VIQ75" s="242"/>
      <c r="VIR75" s="242"/>
      <c r="VIS75" s="242"/>
      <c r="VIT75" s="242"/>
      <c r="VIU75" s="242"/>
      <c r="VIV75" s="242"/>
      <c r="VIW75" s="242"/>
      <c r="VIX75" s="242"/>
      <c r="VIY75" s="242"/>
      <c r="VIZ75" s="242"/>
      <c r="VJA75" s="242"/>
      <c r="VJB75" s="242"/>
      <c r="VJC75" s="242"/>
      <c r="VJD75" s="242"/>
      <c r="VJE75" s="242"/>
      <c r="VJF75" s="242"/>
      <c r="VJG75" s="242"/>
      <c r="VJH75" s="242"/>
      <c r="VJI75" s="242"/>
      <c r="VJJ75" s="242"/>
      <c r="VJK75" s="242"/>
      <c r="VJL75" s="242"/>
      <c r="VJM75" s="242"/>
      <c r="VJN75" s="242"/>
      <c r="VJO75" s="242"/>
      <c r="VJP75" s="242"/>
      <c r="VJQ75" s="242"/>
      <c r="VJR75" s="242"/>
      <c r="VJS75" s="242"/>
      <c r="VJT75" s="242"/>
      <c r="VJU75" s="242"/>
      <c r="VJV75" s="242"/>
      <c r="VJW75" s="242"/>
      <c r="VJX75" s="242"/>
      <c r="VJY75" s="242"/>
      <c r="VJZ75" s="242"/>
      <c r="VKA75" s="242"/>
      <c r="VKB75" s="242"/>
      <c r="VKC75" s="242"/>
      <c r="VKD75" s="242"/>
      <c r="VKE75" s="242"/>
      <c r="VKF75" s="242"/>
      <c r="VKG75" s="242"/>
      <c r="VKH75" s="242"/>
      <c r="VKI75" s="242"/>
      <c r="VKJ75" s="242"/>
      <c r="VKK75" s="242"/>
      <c r="VKL75" s="242"/>
      <c r="VKM75" s="242"/>
      <c r="VKN75" s="242"/>
      <c r="VKO75" s="242"/>
      <c r="VKP75" s="242"/>
      <c r="VKQ75" s="242"/>
      <c r="VKR75" s="242"/>
      <c r="VKS75" s="242"/>
      <c r="VKT75" s="242"/>
      <c r="VKU75" s="242"/>
      <c r="VKV75" s="242"/>
      <c r="VKW75" s="242"/>
      <c r="VKX75" s="242"/>
      <c r="VKY75" s="242"/>
      <c r="VKZ75" s="242"/>
      <c r="VLA75" s="242"/>
      <c r="VLB75" s="242"/>
      <c r="VLC75" s="242"/>
      <c r="VLD75" s="242"/>
      <c r="VLE75" s="242"/>
      <c r="VLF75" s="242"/>
      <c r="VLG75" s="242"/>
      <c r="VLH75" s="242"/>
      <c r="VLI75" s="242"/>
      <c r="VLJ75" s="242"/>
      <c r="VLK75" s="242"/>
      <c r="VLL75" s="242"/>
      <c r="VLM75" s="242"/>
      <c r="VLN75" s="242"/>
      <c r="VLO75" s="242"/>
      <c r="VLP75" s="242"/>
      <c r="VLQ75" s="242"/>
      <c r="VLR75" s="242"/>
      <c r="VLS75" s="242"/>
      <c r="VLT75" s="242"/>
      <c r="VLU75" s="242"/>
      <c r="VLV75" s="242"/>
      <c r="VLW75" s="242"/>
      <c r="VLX75" s="242"/>
      <c r="VLY75" s="242"/>
      <c r="VLZ75" s="242"/>
      <c r="VMA75" s="242"/>
      <c r="VMB75" s="242"/>
      <c r="VMC75" s="242"/>
      <c r="VMD75" s="242"/>
      <c r="VME75" s="242"/>
      <c r="VMF75" s="242"/>
      <c r="VMG75" s="242"/>
      <c r="VMH75" s="242"/>
      <c r="VMI75" s="242"/>
      <c r="VMJ75" s="242"/>
      <c r="VMK75" s="242"/>
      <c r="VML75" s="242"/>
      <c r="VMM75" s="242"/>
      <c r="VMN75" s="242"/>
      <c r="VMO75" s="242"/>
      <c r="VMP75" s="242"/>
      <c r="VMQ75" s="242"/>
      <c r="VMR75" s="242"/>
      <c r="VMS75" s="242"/>
      <c r="VMT75" s="242"/>
      <c r="VMU75" s="242"/>
      <c r="VMV75" s="242"/>
      <c r="VMW75" s="242"/>
      <c r="VMX75" s="242"/>
      <c r="VMY75" s="242"/>
      <c r="VMZ75" s="242"/>
      <c r="VNA75" s="242"/>
      <c r="VNB75" s="242"/>
      <c r="VNC75" s="242"/>
      <c r="VND75" s="242"/>
      <c r="VNE75" s="242"/>
      <c r="VNF75" s="242"/>
      <c r="VNG75" s="242"/>
      <c r="VNH75" s="242"/>
      <c r="VNI75" s="242"/>
      <c r="VNJ75" s="242"/>
      <c r="VNK75" s="242"/>
      <c r="VNL75" s="242"/>
      <c r="VNM75" s="242"/>
      <c r="VNN75" s="242"/>
      <c r="VNO75" s="242"/>
      <c r="VNP75" s="242"/>
      <c r="VNQ75" s="242"/>
      <c r="VNR75" s="242"/>
      <c r="VNS75" s="242"/>
      <c r="VNT75" s="242"/>
      <c r="VNU75" s="242"/>
      <c r="VNV75" s="242"/>
      <c r="VNW75" s="242"/>
      <c r="VNX75" s="242"/>
      <c r="VNY75" s="242"/>
      <c r="VNZ75" s="242"/>
      <c r="VOA75" s="242"/>
      <c r="VOB75" s="242"/>
      <c r="VOC75" s="242"/>
      <c r="VOD75" s="242"/>
      <c r="VOE75" s="242"/>
      <c r="VOF75" s="242"/>
      <c r="VOG75" s="242"/>
      <c r="VOH75" s="242"/>
      <c r="VOI75" s="242"/>
      <c r="VOJ75" s="242"/>
      <c r="VOK75" s="242"/>
      <c r="VOL75" s="242"/>
      <c r="VOM75" s="242"/>
      <c r="VON75" s="242"/>
      <c r="VOO75" s="242"/>
      <c r="VOP75" s="242"/>
      <c r="VOQ75" s="242"/>
      <c r="VOR75" s="242"/>
      <c r="VOS75" s="242"/>
      <c r="VOT75" s="242"/>
      <c r="VOU75" s="242"/>
      <c r="VOV75" s="242"/>
      <c r="VOW75" s="242"/>
      <c r="VOX75" s="242"/>
      <c r="VOY75" s="242"/>
      <c r="VOZ75" s="242"/>
      <c r="VPA75" s="242"/>
      <c r="VPB75" s="242"/>
      <c r="VPC75" s="242"/>
      <c r="VPD75" s="242"/>
      <c r="VPE75" s="242"/>
      <c r="VPF75" s="242"/>
      <c r="VPG75" s="242"/>
      <c r="VPH75" s="242"/>
      <c r="VPI75" s="242"/>
      <c r="VPJ75" s="242"/>
      <c r="VPK75" s="242"/>
      <c r="VPL75" s="242"/>
      <c r="VPM75" s="242"/>
      <c r="VPN75" s="242"/>
      <c r="VPO75" s="242"/>
      <c r="VPP75" s="242"/>
      <c r="VPQ75" s="242"/>
      <c r="VPR75" s="242"/>
      <c r="VPS75" s="242"/>
      <c r="VPT75" s="242"/>
      <c r="VPU75" s="242"/>
      <c r="VPV75" s="242"/>
      <c r="VPW75" s="242"/>
      <c r="VPX75" s="242"/>
      <c r="VPY75" s="242"/>
      <c r="VPZ75" s="242"/>
      <c r="VQA75" s="242"/>
      <c r="VQB75" s="242"/>
      <c r="VQC75" s="242"/>
      <c r="VQD75" s="242"/>
      <c r="VQE75" s="242"/>
      <c r="VQF75" s="242"/>
      <c r="VQG75" s="242"/>
      <c r="VQH75" s="242"/>
      <c r="VQI75" s="242"/>
      <c r="VQJ75" s="242"/>
      <c r="VQK75" s="242"/>
      <c r="VQL75" s="242"/>
      <c r="VQM75" s="242"/>
      <c r="VQN75" s="242"/>
      <c r="VQO75" s="242"/>
      <c r="VQP75" s="242"/>
      <c r="VQQ75" s="242"/>
      <c r="VQR75" s="242"/>
      <c r="VQS75" s="242"/>
      <c r="VQT75" s="242"/>
      <c r="VQU75" s="242"/>
      <c r="VQV75" s="242"/>
      <c r="VQW75" s="242"/>
      <c r="VQX75" s="242"/>
      <c r="VQY75" s="242"/>
      <c r="VQZ75" s="242"/>
      <c r="VRA75" s="242"/>
      <c r="VRB75" s="242"/>
      <c r="VRC75" s="242"/>
      <c r="VRD75" s="242"/>
      <c r="VRE75" s="242"/>
      <c r="VRF75" s="242"/>
      <c r="VRG75" s="242"/>
      <c r="VRH75" s="242"/>
      <c r="VRI75" s="242"/>
      <c r="VRJ75" s="242"/>
      <c r="VRK75" s="242"/>
      <c r="VRL75" s="242"/>
      <c r="VRM75" s="242"/>
      <c r="VRN75" s="242"/>
      <c r="VRO75" s="242"/>
      <c r="VRP75" s="242"/>
      <c r="VRQ75" s="242"/>
      <c r="VRR75" s="242"/>
      <c r="VRS75" s="242"/>
      <c r="VRT75" s="242"/>
      <c r="VRU75" s="242"/>
      <c r="VRV75" s="242"/>
      <c r="VRW75" s="242"/>
      <c r="VRX75" s="242"/>
      <c r="VRY75" s="242"/>
      <c r="VRZ75" s="242"/>
      <c r="VSA75" s="242"/>
      <c r="VSB75" s="242"/>
      <c r="VSC75" s="242"/>
      <c r="VSD75" s="242"/>
      <c r="VSE75" s="242"/>
      <c r="VSF75" s="242"/>
      <c r="VSG75" s="242"/>
      <c r="VSH75" s="242"/>
      <c r="VSI75" s="242"/>
      <c r="VSJ75" s="242"/>
      <c r="VSK75" s="242"/>
      <c r="VSL75" s="242"/>
      <c r="VSM75" s="242"/>
      <c r="VSN75" s="242"/>
      <c r="VSO75" s="242"/>
      <c r="VSP75" s="242"/>
      <c r="VSQ75" s="242"/>
      <c r="VSR75" s="242"/>
      <c r="VSS75" s="242"/>
      <c r="VST75" s="242"/>
      <c r="VSU75" s="242"/>
      <c r="VSV75" s="242"/>
      <c r="VSW75" s="242"/>
      <c r="VSX75" s="242"/>
      <c r="VSY75" s="242"/>
      <c r="VSZ75" s="242"/>
      <c r="VTA75" s="242"/>
      <c r="VTB75" s="242"/>
      <c r="VTC75" s="242"/>
      <c r="VTD75" s="242"/>
      <c r="VTE75" s="242"/>
      <c r="VTF75" s="242"/>
      <c r="VTG75" s="242"/>
      <c r="VTH75" s="242"/>
      <c r="VTI75" s="242"/>
      <c r="VTJ75" s="242"/>
      <c r="VTK75" s="242"/>
      <c r="VTL75" s="242"/>
      <c r="VTM75" s="242"/>
      <c r="VTN75" s="242"/>
      <c r="VTO75" s="242"/>
      <c r="VTP75" s="242"/>
      <c r="VTQ75" s="242"/>
      <c r="VTR75" s="242"/>
      <c r="VTS75" s="242"/>
      <c r="VTT75" s="242"/>
      <c r="VTU75" s="242"/>
      <c r="VTV75" s="242"/>
      <c r="VTW75" s="242"/>
      <c r="VTX75" s="242"/>
      <c r="VTY75" s="242"/>
      <c r="VTZ75" s="242"/>
      <c r="VUA75" s="242"/>
      <c r="VUB75" s="242"/>
      <c r="VUC75" s="242"/>
      <c r="VUD75" s="242"/>
      <c r="VUE75" s="242"/>
      <c r="VUF75" s="242"/>
      <c r="VUG75" s="242"/>
      <c r="VUH75" s="242"/>
      <c r="VUI75" s="242"/>
      <c r="VUJ75" s="242"/>
      <c r="VUK75" s="242"/>
      <c r="VUL75" s="242"/>
      <c r="VUM75" s="242"/>
      <c r="VUN75" s="242"/>
      <c r="VUO75" s="242"/>
      <c r="VUP75" s="242"/>
      <c r="VUQ75" s="242"/>
      <c r="VUR75" s="242"/>
      <c r="VUS75" s="242"/>
      <c r="VUT75" s="242"/>
      <c r="VUU75" s="242"/>
      <c r="VUV75" s="242"/>
      <c r="VUW75" s="242"/>
      <c r="VUX75" s="242"/>
      <c r="VUY75" s="242"/>
      <c r="VUZ75" s="242"/>
      <c r="VVA75" s="242"/>
      <c r="VVB75" s="242"/>
      <c r="VVC75" s="242"/>
      <c r="VVD75" s="242"/>
      <c r="VVE75" s="242"/>
      <c r="VVF75" s="242"/>
      <c r="VVG75" s="242"/>
      <c r="VVH75" s="242"/>
      <c r="VVI75" s="242"/>
      <c r="VVJ75" s="242"/>
      <c r="VVK75" s="242"/>
      <c r="VVL75" s="242"/>
      <c r="VVM75" s="242"/>
      <c r="VVN75" s="242"/>
      <c r="VVO75" s="242"/>
      <c r="VVP75" s="242"/>
      <c r="VVQ75" s="242"/>
      <c r="VVR75" s="242"/>
      <c r="VVS75" s="242"/>
      <c r="VVT75" s="242"/>
      <c r="VVU75" s="242"/>
      <c r="VVV75" s="242"/>
      <c r="VVW75" s="242"/>
      <c r="VVX75" s="242"/>
      <c r="VVY75" s="242"/>
      <c r="VVZ75" s="242"/>
      <c r="VWA75" s="242"/>
      <c r="VWB75" s="242"/>
      <c r="VWC75" s="242"/>
      <c r="VWD75" s="242"/>
      <c r="VWE75" s="242"/>
      <c r="VWF75" s="242"/>
      <c r="VWG75" s="242"/>
      <c r="VWH75" s="242"/>
      <c r="VWI75" s="242"/>
      <c r="VWJ75" s="242"/>
      <c r="VWK75" s="242"/>
      <c r="VWL75" s="242"/>
      <c r="VWM75" s="242"/>
      <c r="VWN75" s="242"/>
      <c r="VWO75" s="242"/>
      <c r="VWP75" s="242"/>
      <c r="VWQ75" s="242"/>
      <c r="VWR75" s="242"/>
      <c r="VWS75" s="242"/>
      <c r="VWT75" s="242"/>
      <c r="VWU75" s="242"/>
      <c r="VWV75" s="242"/>
      <c r="VWW75" s="242"/>
      <c r="VWX75" s="242"/>
      <c r="VWY75" s="242"/>
      <c r="VWZ75" s="242"/>
      <c r="VXA75" s="242"/>
      <c r="VXB75" s="242"/>
      <c r="VXC75" s="242"/>
      <c r="VXD75" s="242"/>
      <c r="VXE75" s="242"/>
      <c r="VXF75" s="242"/>
      <c r="VXG75" s="242"/>
      <c r="VXH75" s="242"/>
      <c r="VXI75" s="242"/>
      <c r="VXJ75" s="242"/>
      <c r="VXK75" s="242"/>
      <c r="VXL75" s="242"/>
      <c r="VXM75" s="242"/>
      <c r="VXN75" s="242"/>
      <c r="VXO75" s="242"/>
      <c r="VXP75" s="242"/>
      <c r="VXQ75" s="242"/>
      <c r="VXR75" s="242"/>
      <c r="VXS75" s="242"/>
      <c r="VXT75" s="242"/>
      <c r="VXU75" s="242"/>
      <c r="VXV75" s="242"/>
      <c r="VXW75" s="242"/>
      <c r="VXX75" s="242"/>
      <c r="VXY75" s="242"/>
      <c r="VXZ75" s="242"/>
      <c r="VYA75" s="242"/>
      <c r="VYB75" s="242"/>
      <c r="VYC75" s="242"/>
      <c r="VYD75" s="242"/>
      <c r="VYE75" s="242"/>
      <c r="VYF75" s="242"/>
      <c r="VYG75" s="242"/>
      <c r="VYH75" s="242"/>
      <c r="VYI75" s="242"/>
      <c r="VYJ75" s="242"/>
      <c r="VYK75" s="242"/>
      <c r="VYL75" s="242"/>
      <c r="VYM75" s="242"/>
      <c r="VYN75" s="242"/>
      <c r="VYO75" s="242"/>
      <c r="VYP75" s="242"/>
      <c r="VYQ75" s="242"/>
      <c r="VYR75" s="242"/>
      <c r="VYS75" s="242"/>
      <c r="VYT75" s="242"/>
      <c r="VYU75" s="242"/>
      <c r="VYV75" s="242"/>
      <c r="VYW75" s="242"/>
      <c r="VYX75" s="242"/>
      <c r="VYY75" s="242"/>
      <c r="VYZ75" s="242"/>
      <c r="VZA75" s="242"/>
      <c r="VZB75" s="242"/>
      <c r="VZC75" s="242"/>
      <c r="VZD75" s="242"/>
      <c r="VZE75" s="242"/>
      <c r="VZF75" s="242"/>
      <c r="VZG75" s="242"/>
      <c r="VZH75" s="242"/>
      <c r="VZI75" s="242"/>
      <c r="VZJ75" s="242"/>
      <c r="VZK75" s="242"/>
      <c r="VZL75" s="242"/>
      <c r="VZM75" s="242"/>
      <c r="VZN75" s="242"/>
      <c r="VZO75" s="242"/>
      <c r="VZP75" s="242"/>
      <c r="VZQ75" s="242"/>
      <c r="VZR75" s="242"/>
      <c r="VZS75" s="242"/>
      <c r="VZT75" s="242"/>
      <c r="VZU75" s="242"/>
      <c r="VZV75" s="242"/>
      <c r="VZW75" s="242"/>
      <c r="VZX75" s="242"/>
      <c r="VZY75" s="242"/>
      <c r="VZZ75" s="242"/>
      <c r="WAA75" s="242"/>
      <c r="WAB75" s="242"/>
      <c r="WAC75" s="242"/>
      <c r="WAD75" s="242"/>
      <c r="WAE75" s="242"/>
      <c r="WAF75" s="242"/>
      <c r="WAG75" s="242"/>
      <c r="WAH75" s="242"/>
      <c r="WAI75" s="242"/>
      <c r="WAJ75" s="242"/>
      <c r="WAK75" s="242"/>
      <c r="WAL75" s="242"/>
      <c r="WAM75" s="242"/>
      <c r="WAN75" s="242"/>
      <c r="WAO75" s="242"/>
      <c r="WAP75" s="242"/>
      <c r="WAQ75" s="242"/>
      <c r="WAR75" s="242"/>
      <c r="WAS75" s="242"/>
      <c r="WAT75" s="242"/>
      <c r="WAU75" s="242"/>
      <c r="WAV75" s="242"/>
      <c r="WAW75" s="242"/>
      <c r="WAX75" s="242"/>
      <c r="WAY75" s="242"/>
      <c r="WAZ75" s="242"/>
      <c r="WBA75" s="242"/>
      <c r="WBB75" s="242"/>
      <c r="WBC75" s="242"/>
      <c r="WBD75" s="242"/>
      <c r="WBE75" s="242"/>
      <c r="WBF75" s="242"/>
      <c r="WBG75" s="242"/>
      <c r="WBH75" s="242"/>
      <c r="WBI75" s="242"/>
      <c r="WBJ75" s="242"/>
      <c r="WBK75" s="242"/>
      <c r="WBL75" s="242"/>
      <c r="WBM75" s="242"/>
      <c r="WBN75" s="242"/>
      <c r="WBO75" s="242"/>
      <c r="WBP75" s="242"/>
      <c r="WBQ75" s="242"/>
      <c r="WBR75" s="242"/>
      <c r="WBS75" s="242"/>
      <c r="WBT75" s="242"/>
      <c r="WBU75" s="242"/>
      <c r="WBV75" s="242"/>
      <c r="WBW75" s="242"/>
      <c r="WBX75" s="242"/>
      <c r="WBY75" s="242"/>
      <c r="WBZ75" s="242"/>
      <c r="WCA75" s="242"/>
      <c r="WCB75" s="242"/>
      <c r="WCC75" s="242"/>
      <c r="WCD75" s="242"/>
      <c r="WCE75" s="242"/>
      <c r="WCF75" s="242"/>
      <c r="WCG75" s="242"/>
      <c r="WCH75" s="242"/>
      <c r="WCI75" s="242"/>
      <c r="WCJ75" s="242"/>
      <c r="WCK75" s="242"/>
      <c r="WCL75" s="242"/>
      <c r="WCM75" s="242"/>
      <c r="WCN75" s="242"/>
      <c r="WCO75" s="242"/>
      <c r="WCP75" s="242"/>
      <c r="WCQ75" s="242"/>
      <c r="WCR75" s="242"/>
      <c r="WCS75" s="242"/>
      <c r="WCT75" s="242"/>
      <c r="WCU75" s="242"/>
      <c r="WCV75" s="242"/>
      <c r="WCW75" s="242"/>
      <c r="WCX75" s="242"/>
      <c r="WCY75" s="242"/>
      <c r="WCZ75" s="242"/>
      <c r="WDA75" s="242"/>
      <c r="WDB75" s="242"/>
      <c r="WDC75" s="242"/>
      <c r="WDD75" s="242"/>
      <c r="WDE75" s="242"/>
      <c r="WDF75" s="242"/>
      <c r="WDG75" s="242"/>
      <c r="WDH75" s="242"/>
      <c r="WDI75" s="242"/>
      <c r="WDJ75" s="242"/>
      <c r="WDK75" s="242"/>
      <c r="WDL75" s="242"/>
      <c r="WDM75" s="242"/>
      <c r="WDN75" s="242"/>
      <c r="WDO75" s="242"/>
      <c r="WDP75" s="242"/>
      <c r="WDQ75" s="242"/>
      <c r="WDR75" s="242"/>
      <c r="WDS75" s="242"/>
      <c r="WDT75" s="242"/>
      <c r="WDU75" s="242"/>
      <c r="WDV75" s="242"/>
      <c r="WDW75" s="242"/>
      <c r="WDX75" s="242"/>
      <c r="WDY75" s="242"/>
      <c r="WDZ75" s="242"/>
      <c r="WEA75" s="242"/>
      <c r="WEB75" s="242"/>
      <c r="WEC75" s="242"/>
      <c r="WED75" s="242"/>
      <c r="WEE75" s="242"/>
      <c r="WEF75" s="242"/>
      <c r="WEG75" s="242"/>
      <c r="WEH75" s="242"/>
      <c r="WEI75" s="242"/>
      <c r="WEJ75" s="242"/>
      <c r="WEK75" s="242"/>
      <c r="WEL75" s="242"/>
      <c r="WEM75" s="242"/>
      <c r="WEN75" s="242"/>
      <c r="WEO75" s="242"/>
      <c r="WEP75" s="242"/>
      <c r="WEQ75" s="242"/>
      <c r="WER75" s="242"/>
      <c r="WES75" s="242"/>
      <c r="WET75" s="242"/>
      <c r="WEU75" s="242"/>
      <c r="WEV75" s="242"/>
      <c r="WEW75" s="242"/>
      <c r="WEX75" s="242"/>
      <c r="WEY75" s="242"/>
      <c r="WEZ75" s="242"/>
      <c r="WFA75" s="242"/>
      <c r="WFB75" s="242"/>
      <c r="WFC75" s="242"/>
      <c r="WFD75" s="242"/>
      <c r="WFE75" s="242"/>
      <c r="WFF75" s="242"/>
      <c r="WFG75" s="242"/>
      <c r="WFH75" s="242"/>
      <c r="WFI75" s="242"/>
      <c r="WFJ75" s="242"/>
      <c r="WFK75" s="242"/>
      <c r="WFL75" s="242"/>
      <c r="WFM75" s="242"/>
      <c r="WFN75" s="242"/>
      <c r="WFO75" s="242"/>
      <c r="WFP75" s="242"/>
      <c r="WFQ75" s="242"/>
      <c r="WFR75" s="242"/>
      <c r="WFS75" s="242"/>
      <c r="WFT75" s="242"/>
      <c r="WFU75" s="242"/>
      <c r="WFV75" s="242"/>
      <c r="WFW75" s="242"/>
      <c r="WFX75" s="242"/>
      <c r="WFY75" s="242"/>
      <c r="WFZ75" s="242"/>
      <c r="WGA75" s="242"/>
      <c r="WGB75" s="242"/>
      <c r="WGC75" s="242"/>
      <c r="WGD75" s="242"/>
      <c r="WGE75" s="242"/>
      <c r="WGF75" s="242"/>
      <c r="WGG75" s="242"/>
      <c r="WGH75" s="242"/>
      <c r="WGI75" s="242"/>
      <c r="WGJ75" s="242"/>
      <c r="WGK75" s="242"/>
      <c r="WGL75" s="242"/>
      <c r="WGM75" s="242"/>
      <c r="WGN75" s="242"/>
      <c r="WGO75" s="242"/>
      <c r="WGP75" s="242"/>
      <c r="WGQ75" s="242"/>
      <c r="WGR75" s="242"/>
      <c r="WGS75" s="242"/>
      <c r="WGT75" s="242"/>
      <c r="WGU75" s="242"/>
      <c r="WGV75" s="242"/>
      <c r="WGW75" s="242"/>
      <c r="WGX75" s="242"/>
      <c r="WGY75" s="242"/>
      <c r="WGZ75" s="242"/>
      <c r="WHA75" s="242"/>
      <c r="WHB75" s="242"/>
      <c r="WHC75" s="242"/>
      <c r="WHD75" s="242"/>
      <c r="WHE75" s="242"/>
      <c r="WHF75" s="242"/>
      <c r="WHG75" s="242"/>
      <c r="WHH75" s="242"/>
      <c r="WHI75" s="242"/>
      <c r="WHJ75" s="242"/>
      <c r="WHK75" s="242"/>
      <c r="WHL75" s="242"/>
      <c r="WHM75" s="242"/>
      <c r="WHN75" s="242"/>
      <c r="WHO75" s="242"/>
      <c r="WHP75" s="242"/>
      <c r="WHQ75" s="242"/>
      <c r="WHR75" s="242"/>
      <c r="WHS75" s="242"/>
      <c r="WHT75" s="242"/>
      <c r="WHU75" s="242"/>
      <c r="WHV75" s="242"/>
      <c r="WHW75" s="242"/>
      <c r="WHX75" s="242"/>
      <c r="WHY75" s="242"/>
      <c r="WHZ75" s="242"/>
      <c r="WIA75" s="242"/>
      <c r="WIB75" s="242"/>
      <c r="WIC75" s="242"/>
      <c r="WID75" s="242"/>
      <c r="WIE75" s="242"/>
      <c r="WIF75" s="242"/>
      <c r="WIG75" s="242"/>
      <c r="WIH75" s="242"/>
      <c r="WII75" s="242"/>
      <c r="WIJ75" s="242"/>
      <c r="WIK75" s="242"/>
      <c r="WIL75" s="242"/>
      <c r="WIM75" s="242"/>
      <c r="WIN75" s="242"/>
      <c r="WIO75" s="242"/>
      <c r="WIP75" s="242"/>
      <c r="WIQ75" s="242"/>
      <c r="WIR75" s="242"/>
      <c r="WIS75" s="242"/>
      <c r="WIT75" s="242"/>
      <c r="WIU75" s="242"/>
      <c r="WIV75" s="242"/>
      <c r="WIW75" s="242"/>
      <c r="WIX75" s="242"/>
      <c r="WIY75" s="242"/>
      <c r="WIZ75" s="242"/>
      <c r="WJA75" s="242"/>
      <c r="WJB75" s="242"/>
      <c r="WJC75" s="242"/>
      <c r="WJD75" s="242"/>
      <c r="WJE75" s="242"/>
      <c r="WJF75" s="242"/>
      <c r="WJG75" s="242"/>
      <c r="WJH75" s="242"/>
      <c r="WJI75" s="242"/>
      <c r="WJJ75" s="242"/>
      <c r="WJK75" s="242"/>
      <c r="WJL75" s="242"/>
      <c r="WJM75" s="242"/>
      <c r="WJN75" s="242"/>
      <c r="WJO75" s="242"/>
      <c r="WJP75" s="242"/>
      <c r="WJQ75" s="242"/>
      <c r="WJR75" s="242"/>
      <c r="WJS75" s="242"/>
      <c r="WJT75" s="242"/>
      <c r="WJU75" s="242"/>
      <c r="WJV75" s="242"/>
      <c r="WJW75" s="242"/>
      <c r="WJX75" s="242"/>
      <c r="WJY75" s="242"/>
      <c r="WJZ75" s="242"/>
      <c r="WKA75" s="242"/>
      <c r="WKB75" s="242"/>
      <c r="WKC75" s="242"/>
      <c r="WKD75" s="242"/>
      <c r="WKE75" s="242"/>
      <c r="WKF75" s="242"/>
      <c r="WKG75" s="242"/>
      <c r="WKH75" s="242"/>
      <c r="WKI75" s="242"/>
      <c r="WKJ75" s="242"/>
      <c r="WKK75" s="242"/>
      <c r="WKL75" s="242"/>
      <c r="WKM75" s="242"/>
      <c r="WKN75" s="242"/>
      <c r="WKO75" s="242"/>
      <c r="WKP75" s="242"/>
      <c r="WKQ75" s="242"/>
      <c r="WKR75" s="242"/>
      <c r="WKS75" s="242"/>
      <c r="WKT75" s="242"/>
      <c r="WKU75" s="242"/>
      <c r="WKV75" s="242"/>
      <c r="WKW75" s="242"/>
      <c r="WKX75" s="242"/>
      <c r="WKY75" s="242"/>
      <c r="WKZ75" s="242"/>
      <c r="WLA75" s="242"/>
      <c r="WLB75" s="242"/>
      <c r="WLC75" s="242"/>
      <c r="WLD75" s="242"/>
      <c r="WLE75" s="242"/>
      <c r="WLF75" s="242"/>
      <c r="WLG75" s="242"/>
      <c r="WLH75" s="242"/>
      <c r="WLI75" s="242"/>
      <c r="WLJ75" s="242"/>
      <c r="WLK75" s="242"/>
      <c r="WLL75" s="242"/>
      <c r="WLM75" s="242"/>
      <c r="WLN75" s="242"/>
      <c r="WLO75" s="242"/>
      <c r="WLP75" s="242"/>
      <c r="WLQ75" s="242"/>
      <c r="WLR75" s="242"/>
      <c r="WLS75" s="242"/>
      <c r="WLT75" s="242"/>
      <c r="WLU75" s="242"/>
      <c r="WLV75" s="242"/>
      <c r="WLW75" s="242"/>
      <c r="WLX75" s="242"/>
      <c r="WLY75" s="242"/>
      <c r="WLZ75" s="242"/>
      <c r="WMA75" s="242"/>
      <c r="WMB75" s="242"/>
      <c r="WMC75" s="242"/>
      <c r="WMD75" s="242"/>
      <c r="WME75" s="242"/>
      <c r="WMF75" s="242"/>
      <c r="WMG75" s="242"/>
      <c r="WMH75" s="242"/>
      <c r="WMI75" s="242"/>
      <c r="WMJ75" s="242"/>
      <c r="WMK75" s="242"/>
      <c r="WML75" s="242"/>
      <c r="WMM75" s="242"/>
      <c r="WMN75" s="242"/>
      <c r="WMO75" s="242"/>
      <c r="WMP75" s="242"/>
      <c r="WMQ75" s="242"/>
      <c r="WMR75" s="242"/>
      <c r="WMS75" s="242"/>
      <c r="WMT75" s="242"/>
      <c r="WMU75" s="242"/>
      <c r="WMV75" s="242"/>
      <c r="WMW75" s="242"/>
      <c r="WMX75" s="242"/>
      <c r="WMY75" s="242"/>
      <c r="WMZ75" s="242"/>
      <c r="WNA75" s="242"/>
      <c r="WNB75" s="242"/>
      <c r="WNC75" s="242"/>
      <c r="WND75" s="242"/>
      <c r="WNE75" s="242"/>
      <c r="WNF75" s="242"/>
      <c r="WNG75" s="242"/>
      <c r="WNH75" s="242"/>
      <c r="WNI75" s="242"/>
      <c r="WNJ75" s="242"/>
      <c r="WNK75" s="242"/>
      <c r="WNL75" s="242"/>
      <c r="WNM75" s="242"/>
      <c r="WNN75" s="242"/>
      <c r="WNO75" s="242"/>
      <c r="WNP75" s="242"/>
      <c r="WNQ75" s="242"/>
      <c r="WNR75" s="242"/>
      <c r="WNS75" s="242"/>
      <c r="WNT75" s="242"/>
      <c r="WNU75" s="242"/>
      <c r="WNV75" s="242"/>
      <c r="WNW75" s="242"/>
      <c r="WNX75" s="242"/>
      <c r="WNY75" s="242"/>
      <c r="WNZ75" s="242"/>
      <c r="WOA75" s="242"/>
      <c r="WOB75" s="242"/>
      <c r="WOC75" s="242"/>
      <c r="WOD75" s="242"/>
      <c r="WOE75" s="242"/>
      <c r="WOF75" s="242"/>
      <c r="WOG75" s="242"/>
      <c r="WOH75" s="242"/>
      <c r="WOI75" s="242"/>
      <c r="WOJ75" s="242"/>
      <c r="WOK75" s="242"/>
      <c r="WOL75" s="242"/>
      <c r="WOM75" s="242"/>
      <c r="WON75" s="242"/>
      <c r="WOO75" s="242"/>
      <c r="WOP75" s="242"/>
      <c r="WOQ75" s="242"/>
      <c r="WOR75" s="242"/>
      <c r="WOS75" s="242"/>
      <c r="WOT75" s="242"/>
      <c r="WOU75" s="242"/>
      <c r="WOV75" s="242"/>
      <c r="WOW75" s="242"/>
      <c r="WOX75" s="242"/>
      <c r="WOY75" s="242"/>
      <c r="WOZ75" s="242"/>
      <c r="WPA75" s="242"/>
      <c r="WPB75" s="242"/>
      <c r="WPC75" s="242"/>
      <c r="WPD75" s="242"/>
      <c r="WPE75" s="242"/>
      <c r="WPF75" s="242"/>
      <c r="WPG75" s="242"/>
      <c r="WPH75" s="242"/>
      <c r="WPI75" s="242"/>
      <c r="WPJ75" s="242"/>
      <c r="WPK75" s="242"/>
      <c r="WPL75" s="242"/>
      <c r="WPM75" s="242"/>
      <c r="WPN75" s="242"/>
      <c r="WPO75" s="242"/>
      <c r="WPP75" s="242"/>
      <c r="WPQ75" s="242"/>
      <c r="WPR75" s="242"/>
      <c r="WPS75" s="242"/>
      <c r="WPT75" s="242"/>
      <c r="WPU75" s="242"/>
      <c r="WPV75" s="242"/>
      <c r="WPW75" s="242"/>
      <c r="WPX75" s="242"/>
      <c r="WPY75" s="242"/>
      <c r="WPZ75" s="242"/>
      <c r="WQA75" s="242"/>
      <c r="WQB75" s="242"/>
      <c r="WQC75" s="242"/>
      <c r="WQD75" s="242"/>
      <c r="WQE75" s="242"/>
      <c r="WQF75" s="242"/>
      <c r="WQG75" s="242"/>
      <c r="WQH75" s="242"/>
      <c r="WQI75" s="242"/>
      <c r="WQJ75" s="242"/>
      <c r="WQK75" s="242"/>
      <c r="WQL75" s="242"/>
      <c r="WQM75" s="242"/>
      <c r="WQN75" s="242"/>
      <c r="WQO75" s="242"/>
      <c r="WQP75" s="242"/>
      <c r="WQQ75" s="242"/>
      <c r="WQR75" s="242"/>
      <c r="WQS75" s="242"/>
      <c r="WQT75" s="242"/>
      <c r="WQU75" s="242"/>
      <c r="WQV75" s="242"/>
      <c r="WQW75" s="242"/>
      <c r="WQX75" s="242"/>
      <c r="WQY75" s="242"/>
      <c r="WQZ75" s="242"/>
      <c r="WRA75" s="242"/>
      <c r="WRB75" s="242"/>
      <c r="WRC75" s="242"/>
      <c r="WRD75" s="242"/>
      <c r="WRE75" s="242"/>
      <c r="WRF75" s="242"/>
      <c r="WRG75" s="242"/>
      <c r="WRH75" s="242"/>
      <c r="WRI75" s="242"/>
      <c r="WRJ75" s="242"/>
      <c r="WRK75" s="242"/>
      <c r="WRL75" s="242"/>
      <c r="WRM75" s="242"/>
      <c r="WRN75" s="242"/>
      <c r="WRO75" s="242"/>
      <c r="WRP75" s="242"/>
      <c r="WRQ75" s="242"/>
      <c r="WRR75" s="242"/>
      <c r="WRS75" s="242"/>
      <c r="WRT75" s="242"/>
      <c r="WRU75" s="242"/>
      <c r="WRV75" s="242"/>
      <c r="WRW75" s="242"/>
      <c r="WRX75" s="242"/>
      <c r="WRY75" s="242"/>
      <c r="WRZ75" s="242"/>
      <c r="WSA75" s="242"/>
      <c r="WSB75" s="242"/>
      <c r="WSC75" s="242"/>
      <c r="WSD75" s="242"/>
      <c r="WSE75" s="242"/>
      <c r="WSF75" s="242"/>
      <c r="WSG75" s="242"/>
      <c r="WSH75" s="242"/>
      <c r="WSI75" s="242"/>
      <c r="WSJ75" s="242"/>
      <c r="WSK75" s="242"/>
      <c r="WSL75" s="242"/>
      <c r="WSM75" s="242"/>
      <c r="WSN75" s="242"/>
      <c r="WSO75" s="242"/>
      <c r="WSP75" s="242"/>
      <c r="WSQ75" s="242"/>
      <c r="WSR75" s="242"/>
      <c r="WSS75" s="242"/>
      <c r="WST75" s="242"/>
      <c r="WSU75" s="242"/>
      <c r="WSV75" s="242"/>
      <c r="WSW75" s="242"/>
      <c r="WSX75" s="242"/>
      <c r="WSY75" s="242"/>
      <c r="WSZ75" s="242"/>
      <c r="WTA75" s="242"/>
      <c r="WTB75" s="242"/>
      <c r="WTC75" s="242"/>
      <c r="WTD75" s="242"/>
      <c r="WTE75" s="242"/>
      <c r="WTF75" s="242"/>
      <c r="WTG75" s="242"/>
      <c r="WTH75" s="242"/>
      <c r="WTI75" s="242"/>
      <c r="WTJ75" s="242"/>
      <c r="WTK75" s="242"/>
      <c r="WTL75" s="242"/>
      <c r="WTM75" s="242"/>
      <c r="WTN75" s="242"/>
      <c r="WTO75" s="242"/>
      <c r="WTP75" s="242"/>
      <c r="WTQ75" s="242"/>
      <c r="WTR75" s="242"/>
      <c r="WTS75" s="242"/>
      <c r="WTT75" s="242"/>
      <c r="WTU75" s="242"/>
      <c r="WTV75" s="242"/>
      <c r="WTW75" s="242"/>
      <c r="WTX75" s="242"/>
      <c r="WTY75" s="242"/>
      <c r="WTZ75" s="242"/>
      <c r="WUA75" s="242"/>
      <c r="WUB75" s="242"/>
      <c r="WUC75" s="242"/>
      <c r="WUD75" s="242"/>
      <c r="WUE75" s="242"/>
      <c r="WUF75" s="242"/>
      <c r="WUG75" s="242"/>
      <c r="WUH75" s="242"/>
      <c r="WUI75" s="242"/>
      <c r="WUJ75" s="242"/>
      <c r="WUK75" s="242"/>
      <c r="WUL75" s="242"/>
      <c r="WUM75" s="242"/>
      <c r="WUN75" s="242"/>
      <c r="WUO75" s="242"/>
      <c r="WUP75" s="242"/>
      <c r="WUQ75" s="242"/>
      <c r="WUR75" s="242"/>
      <c r="WUS75" s="242"/>
      <c r="WUT75" s="242"/>
      <c r="WUU75" s="242"/>
      <c r="WUV75" s="242"/>
      <c r="WUW75" s="242"/>
      <c r="WUX75" s="242"/>
      <c r="WUY75" s="242"/>
      <c r="WUZ75" s="242"/>
      <c r="WVA75" s="242"/>
      <c r="WVB75" s="242"/>
      <c r="WVC75" s="242"/>
      <c r="WVD75" s="242"/>
      <c r="WVE75" s="242"/>
      <c r="WVF75" s="242"/>
      <c r="WVG75" s="242"/>
      <c r="WVH75" s="242"/>
      <c r="WVI75" s="242"/>
      <c r="WVJ75" s="242"/>
      <c r="WVK75" s="242"/>
      <c r="WVL75" s="242"/>
      <c r="WVM75" s="242"/>
      <c r="WVN75" s="242"/>
      <c r="WVO75" s="242"/>
      <c r="WVP75" s="242"/>
      <c r="WVQ75" s="242"/>
      <c r="WVR75" s="242"/>
      <c r="WVS75" s="242"/>
      <c r="WVT75" s="242"/>
      <c r="WVU75" s="242"/>
      <c r="WVV75" s="242"/>
      <c r="WVW75" s="242"/>
      <c r="WVX75" s="242"/>
      <c r="WVY75" s="242"/>
      <c r="WVZ75" s="242"/>
      <c r="WWA75" s="242"/>
      <c r="WWB75" s="242"/>
      <c r="WWC75" s="242"/>
      <c r="WWD75" s="242"/>
      <c r="WWE75" s="242"/>
      <c r="WWF75" s="242"/>
      <c r="WWG75" s="242"/>
      <c r="WWH75" s="242"/>
      <c r="WWI75" s="242"/>
      <c r="WWJ75" s="242"/>
      <c r="WWK75" s="242"/>
      <c r="WWL75" s="242"/>
      <c r="WWM75" s="242"/>
      <c r="WWN75" s="242"/>
      <c r="WWO75" s="242"/>
      <c r="WWP75" s="242"/>
      <c r="WWQ75" s="242"/>
      <c r="WWR75" s="242"/>
      <c r="WWS75" s="242"/>
      <c r="WWT75" s="242"/>
      <c r="WWU75" s="242"/>
      <c r="WWV75" s="242"/>
      <c r="WWW75" s="242"/>
      <c r="WWX75" s="242"/>
      <c r="WWY75" s="242"/>
      <c r="WWZ75" s="242"/>
      <c r="WXA75" s="242"/>
      <c r="WXB75" s="242"/>
      <c r="WXC75" s="242"/>
      <c r="WXD75" s="242"/>
      <c r="WXE75" s="242"/>
      <c r="WXF75" s="242"/>
      <c r="WXG75" s="242"/>
      <c r="WXH75" s="242"/>
      <c r="WXI75" s="242"/>
      <c r="WXJ75" s="242"/>
      <c r="WXK75" s="242"/>
      <c r="WXL75" s="242"/>
      <c r="WXM75" s="242"/>
      <c r="WXN75" s="242"/>
      <c r="WXO75" s="242"/>
      <c r="WXP75" s="242"/>
      <c r="WXQ75" s="242"/>
      <c r="WXR75" s="242"/>
      <c r="WXS75" s="242"/>
      <c r="WXT75" s="242"/>
      <c r="WXU75" s="242"/>
      <c r="WXV75" s="242"/>
      <c r="WXW75" s="242"/>
      <c r="WXX75" s="242"/>
      <c r="WXY75" s="242"/>
      <c r="WXZ75" s="242"/>
      <c r="WYA75" s="242"/>
      <c r="WYB75" s="242"/>
      <c r="WYC75" s="242"/>
      <c r="WYD75" s="242"/>
      <c r="WYE75" s="242"/>
      <c r="WYF75" s="242"/>
      <c r="WYG75" s="242"/>
      <c r="WYH75" s="242"/>
      <c r="WYI75" s="242"/>
      <c r="WYJ75" s="242"/>
      <c r="WYK75" s="242"/>
      <c r="WYL75" s="242"/>
      <c r="WYM75" s="242"/>
      <c r="WYN75" s="242"/>
      <c r="WYO75" s="242"/>
      <c r="WYP75" s="242"/>
      <c r="WYQ75" s="242"/>
      <c r="WYR75" s="242"/>
      <c r="WYS75" s="242"/>
      <c r="WYT75" s="242"/>
      <c r="WYU75" s="242"/>
      <c r="WYV75" s="242"/>
      <c r="WYW75" s="242"/>
      <c r="WYX75" s="242"/>
      <c r="WYY75" s="242"/>
      <c r="WYZ75" s="242"/>
      <c r="WZA75" s="242"/>
      <c r="WZB75" s="242"/>
      <c r="WZC75" s="242"/>
      <c r="WZD75" s="242"/>
      <c r="WZE75" s="242"/>
      <c r="WZF75" s="242"/>
      <c r="WZG75" s="242"/>
      <c r="WZH75" s="242"/>
      <c r="WZI75" s="242"/>
      <c r="WZJ75" s="242"/>
      <c r="WZK75" s="242"/>
      <c r="WZL75" s="242"/>
      <c r="WZM75" s="242"/>
      <c r="WZN75" s="242"/>
      <c r="WZO75" s="242"/>
      <c r="WZP75" s="242"/>
      <c r="WZQ75" s="242"/>
      <c r="WZR75" s="242"/>
      <c r="WZS75" s="242"/>
      <c r="WZT75" s="242"/>
      <c r="WZU75" s="242"/>
      <c r="WZV75" s="242"/>
      <c r="WZW75" s="242"/>
      <c r="WZX75" s="242"/>
      <c r="WZY75" s="242"/>
      <c r="WZZ75" s="242"/>
      <c r="XAA75" s="242"/>
      <c r="XAB75" s="242"/>
      <c r="XAC75" s="242"/>
      <c r="XAD75" s="242"/>
      <c r="XAE75" s="242"/>
      <c r="XAF75" s="242"/>
      <c r="XAG75" s="242"/>
      <c r="XAH75" s="242"/>
      <c r="XAI75" s="242"/>
      <c r="XAJ75" s="242"/>
      <c r="XAK75" s="242"/>
      <c r="XAL75" s="242"/>
      <c r="XAM75" s="242"/>
      <c r="XAN75" s="242"/>
      <c r="XAO75" s="242"/>
      <c r="XAP75" s="242"/>
      <c r="XAQ75" s="242"/>
      <c r="XAR75" s="242"/>
      <c r="XAS75" s="242"/>
      <c r="XAT75" s="242"/>
      <c r="XAU75" s="242"/>
      <c r="XAV75" s="242"/>
      <c r="XAW75" s="242"/>
      <c r="XAX75" s="242"/>
      <c r="XAY75" s="242"/>
      <c r="XAZ75" s="242"/>
      <c r="XBA75" s="242"/>
      <c r="XBB75" s="242"/>
      <c r="XBC75" s="242"/>
      <c r="XBD75" s="242"/>
      <c r="XBE75" s="242"/>
      <c r="XBF75" s="242"/>
      <c r="XBG75" s="242"/>
      <c r="XBH75" s="242"/>
      <c r="XBI75" s="242"/>
      <c r="XBJ75" s="242"/>
      <c r="XBK75" s="242"/>
      <c r="XBL75" s="242"/>
      <c r="XBM75" s="242"/>
      <c r="XBN75" s="242"/>
      <c r="XBO75" s="242"/>
      <c r="XBP75" s="242"/>
      <c r="XBQ75" s="242"/>
      <c r="XBR75" s="242"/>
      <c r="XBS75" s="242"/>
      <c r="XBT75" s="242"/>
      <c r="XBU75" s="242"/>
      <c r="XBV75" s="242"/>
      <c r="XBW75" s="242"/>
      <c r="XBX75" s="242"/>
      <c r="XBY75" s="242"/>
      <c r="XBZ75" s="242"/>
      <c r="XCA75" s="242"/>
      <c r="XCB75" s="242"/>
      <c r="XCC75" s="242"/>
      <c r="XCD75" s="242"/>
      <c r="XCE75" s="242"/>
      <c r="XCF75" s="242"/>
      <c r="XCG75" s="242"/>
      <c r="XCH75" s="242"/>
      <c r="XCI75" s="242"/>
      <c r="XCJ75" s="242"/>
      <c r="XCK75" s="242"/>
      <c r="XCL75" s="242"/>
      <c r="XCM75" s="242"/>
      <c r="XCN75" s="242"/>
      <c r="XCO75" s="242"/>
      <c r="XCP75" s="242"/>
      <c r="XCQ75" s="242"/>
      <c r="XCR75" s="242"/>
      <c r="XCS75" s="242"/>
      <c r="XCT75" s="242"/>
      <c r="XCU75" s="242"/>
      <c r="XCV75" s="242"/>
      <c r="XCW75" s="242"/>
      <c r="XCX75" s="242"/>
      <c r="XCY75" s="242"/>
      <c r="XCZ75" s="242"/>
      <c r="XDA75" s="242"/>
      <c r="XDB75" s="242"/>
      <c r="XDC75" s="242"/>
      <c r="XDD75" s="242"/>
      <c r="XDE75" s="242"/>
      <c r="XDF75" s="242"/>
      <c r="XDG75" s="242"/>
      <c r="XDH75" s="242"/>
      <c r="XDI75" s="242"/>
      <c r="XDJ75" s="242"/>
      <c r="XDK75" s="242"/>
      <c r="XDL75" s="242"/>
      <c r="XDM75" s="242"/>
      <c r="XDN75" s="242"/>
      <c r="XDO75" s="242"/>
      <c r="XDP75" s="242"/>
      <c r="XDQ75" s="242"/>
      <c r="XDR75" s="242"/>
    </row>
    <row r="76" spans="1:16346" s="250" customFormat="1" ht="18" x14ac:dyDescent="0.35">
      <c r="A76" s="239"/>
      <c r="C76" s="20"/>
      <c r="D76" s="20"/>
      <c r="E76" s="20"/>
      <c r="G76" s="243"/>
      <c r="H76" s="239"/>
      <c r="I76" s="242"/>
      <c r="J76" s="242"/>
      <c r="K76" s="242"/>
      <c r="L76" s="242"/>
      <c r="M76" s="242"/>
      <c r="N76" s="242"/>
      <c r="O76" s="242"/>
      <c r="P76" s="242"/>
      <c r="Q76" s="242"/>
      <c r="R76" s="242"/>
      <c r="S76" s="242"/>
      <c r="T76" s="242"/>
      <c r="U76" s="242"/>
      <c r="V76" s="242"/>
      <c r="W76" s="242"/>
      <c r="X76" s="242"/>
      <c r="Y76" s="242"/>
      <c r="Z76" s="242"/>
      <c r="AA76" s="242"/>
      <c r="AB76" s="242"/>
      <c r="AC76" s="242"/>
      <c r="AD76" s="242"/>
      <c r="AE76" s="242"/>
      <c r="AF76" s="242"/>
      <c r="AG76" s="242"/>
      <c r="AH76" s="242"/>
      <c r="AI76" s="242"/>
      <c r="AJ76" s="242"/>
      <c r="AK76" s="242"/>
      <c r="AL76" s="242"/>
      <c r="AM76" s="242"/>
      <c r="AN76" s="242"/>
      <c r="AO76" s="242"/>
      <c r="AP76" s="242"/>
      <c r="AQ76" s="242"/>
      <c r="AR76" s="242"/>
      <c r="AS76" s="242"/>
      <c r="AT76" s="242"/>
      <c r="AU76" s="242"/>
      <c r="AV76" s="242"/>
      <c r="AW76" s="242"/>
      <c r="AX76" s="242"/>
      <c r="AY76" s="242"/>
      <c r="AZ76" s="242"/>
      <c r="BA76" s="242"/>
      <c r="BB76" s="242"/>
      <c r="BC76" s="242"/>
      <c r="BD76" s="242"/>
      <c r="BE76" s="242"/>
      <c r="BF76" s="242"/>
      <c r="BG76" s="242"/>
      <c r="BH76" s="242"/>
      <c r="BI76" s="242"/>
      <c r="BJ76" s="242"/>
      <c r="BK76" s="242"/>
      <c r="BL76" s="242"/>
      <c r="BM76" s="242"/>
      <c r="BN76" s="242"/>
      <c r="BO76" s="242"/>
      <c r="BP76" s="242"/>
      <c r="BQ76" s="242"/>
      <c r="BR76" s="242"/>
      <c r="BS76" s="242"/>
      <c r="BT76" s="242"/>
      <c r="BU76" s="242"/>
      <c r="BV76" s="242"/>
      <c r="BW76" s="242"/>
      <c r="BX76" s="242"/>
      <c r="BY76" s="242"/>
      <c r="BZ76" s="242"/>
      <c r="CA76" s="242"/>
      <c r="CB76" s="242"/>
      <c r="CC76" s="242"/>
      <c r="CD76" s="242"/>
      <c r="CE76" s="242"/>
      <c r="CF76" s="242"/>
      <c r="CG76" s="242"/>
      <c r="CH76" s="242"/>
      <c r="CI76" s="242"/>
      <c r="CJ76" s="242"/>
      <c r="CK76" s="242"/>
      <c r="CL76" s="242"/>
      <c r="CM76" s="242"/>
      <c r="CN76" s="242"/>
      <c r="CO76" s="242"/>
      <c r="CP76" s="242"/>
      <c r="CQ76" s="242"/>
      <c r="CR76" s="242"/>
      <c r="CS76" s="242"/>
      <c r="CT76" s="242"/>
      <c r="CU76" s="242"/>
      <c r="CV76" s="242"/>
      <c r="CW76" s="242"/>
      <c r="CX76" s="242"/>
      <c r="CY76" s="242"/>
      <c r="CZ76" s="242"/>
      <c r="DA76" s="242"/>
      <c r="DB76" s="242"/>
      <c r="DC76" s="242"/>
      <c r="DD76" s="242"/>
      <c r="DE76" s="242"/>
      <c r="DF76" s="242"/>
      <c r="DG76" s="242"/>
      <c r="DH76" s="242"/>
      <c r="DI76" s="242"/>
      <c r="DJ76" s="242"/>
      <c r="DK76" s="242"/>
      <c r="DL76" s="242"/>
      <c r="DM76" s="242"/>
      <c r="DN76" s="242"/>
      <c r="DO76" s="242"/>
      <c r="DP76" s="242"/>
      <c r="DQ76" s="242"/>
      <c r="DR76" s="242"/>
      <c r="DS76" s="242"/>
      <c r="DT76" s="242"/>
      <c r="DU76" s="242"/>
      <c r="DV76" s="242"/>
      <c r="DW76" s="242"/>
      <c r="DX76" s="242"/>
      <c r="DY76" s="242"/>
      <c r="DZ76" s="242"/>
      <c r="EA76" s="242"/>
      <c r="EB76" s="242"/>
      <c r="EC76" s="242"/>
      <c r="ED76" s="242"/>
      <c r="EE76" s="242"/>
      <c r="EF76" s="242"/>
      <c r="EG76" s="242"/>
      <c r="EH76" s="242"/>
      <c r="EI76" s="242"/>
      <c r="EJ76" s="242"/>
      <c r="EK76" s="242"/>
      <c r="EL76" s="242"/>
      <c r="EM76" s="242"/>
      <c r="EN76" s="242"/>
      <c r="EO76" s="242"/>
      <c r="EP76" s="242"/>
      <c r="EQ76" s="242"/>
      <c r="ER76" s="242"/>
      <c r="ES76" s="242"/>
      <c r="ET76" s="242"/>
      <c r="EU76" s="242"/>
      <c r="EV76" s="242"/>
      <c r="EW76" s="242"/>
      <c r="EX76" s="242"/>
      <c r="EY76" s="242"/>
      <c r="EZ76" s="242"/>
      <c r="FA76" s="242"/>
      <c r="FB76" s="242"/>
      <c r="FC76" s="242"/>
      <c r="FD76" s="242"/>
      <c r="FE76" s="242"/>
      <c r="FF76" s="242"/>
      <c r="FG76" s="242"/>
      <c r="FH76" s="242"/>
      <c r="FI76" s="242"/>
      <c r="FJ76" s="242"/>
      <c r="FK76" s="242"/>
      <c r="FL76" s="242"/>
      <c r="FM76" s="242"/>
      <c r="FN76" s="242"/>
      <c r="FO76" s="242"/>
      <c r="FP76" s="242"/>
      <c r="FQ76" s="242"/>
      <c r="FR76" s="242"/>
      <c r="FS76" s="242"/>
      <c r="FT76" s="242"/>
      <c r="FU76" s="242"/>
      <c r="FV76" s="242"/>
      <c r="FW76" s="242"/>
      <c r="FX76" s="242"/>
      <c r="FY76" s="242"/>
      <c r="FZ76" s="242"/>
      <c r="GA76" s="242"/>
      <c r="GB76" s="242"/>
      <c r="GC76" s="242"/>
      <c r="GD76" s="242"/>
      <c r="GE76" s="242"/>
      <c r="GF76" s="242"/>
      <c r="GG76" s="242"/>
      <c r="GH76" s="242"/>
      <c r="GI76" s="242"/>
      <c r="GJ76" s="242"/>
      <c r="GK76" s="242"/>
      <c r="GL76" s="242"/>
      <c r="GM76" s="242"/>
      <c r="GN76" s="242"/>
      <c r="GO76" s="242"/>
      <c r="GP76" s="242"/>
      <c r="GQ76" s="242"/>
      <c r="GR76" s="242"/>
      <c r="GS76" s="242"/>
      <c r="GT76" s="242"/>
      <c r="GU76" s="242"/>
      <c r="GV76" s="242"/>
      <c r="GW76" s="242"/>
      <c r="GX76" s="242"/>
      <c r="GY76" s="242"/>
      <c r="GZ76" s="242"/>
      <c r="HA76" s="242"/>
      <c r="HB76" s="242"/>
      <c r="HC76" s="242"/>
      <c r="HD76" s="242"/>
      <c r="HE76" s="242"/>
      <c r="HF76" s="242"/>
      <c r="HG76" s="242"/>
      <c r="HH76" s="242"/>
      <c r="HI76" s="242"/>
      <c r="HJ76" s="242"/>
      <c r="HK76" s="242"/>
      <c r="HL76" s="242"/>
      <c r="HM76" s="242"/>
      <c r="HN76" s="242"/>
      <c r="HO76" s="242"/>
      <c r="HP76" s="242"/>
      <c r="HQ76" s="242"/>
      <c r="HR76" s="242"/>
      <c r="HS76" s="242"/>
      <c r="HT76" s="242"/>
      <c r="HU76" s="242"/>
      <c r="HV76" s="242"/>
      <c r="HW76" s="242"/>
      <c r="HX76" s="242"/>
      <c r="HY76" s="242"/>
      <c r="HZ76" s="242"/>
      <c r="IA76" s="242"/>
      <c r="IB76" s="242"/>
      <c r="IC76" s="242"/>
      <c r="ID76" s="242"/>
      <c r="IE76" s="242"/>
      <c r="IF76" s="242"/>
      <c r="IG76" s="242"/>
      <c r="IH76" s="242"/>
      <c r="II76" s="242"/>
      <c r="IJ76" s="242"/>
      <c r="IK76" s="242"/>
      <c r="IL76" s="242"/>
      <c r="IM76" s="242"/>
      <c r="IN76" s="242"/>
      <c r="IO76" s="242"/>
      <c r="IP76" s="242"/>
      <c r="IQ76" s="242"/>
      <c r="IR76" s="242"/>
      <c r="IS76" s="242"/>
      <c r="IT76" s="242"/>
      <c r="IU76" s="242"/>
      <c r="IV76" s="242"/>
      <c r="IW76" s="242"/>
      <c r="IX76" s="242"/>
      <c r="IY76" s="242"/>
      <c r="IZ76" s="242"/>
      <c r="JA76" s="242"/>
      <c r="JB76" s="242"/>
      <c r="JC76" s="242"/>
      <c r="JD76" s="242"/>
      <c r="JE76" s="242"/>
      <c r="JF76" s="242"/>
      <c r="JG76" s="242"/>
      <c r="JH76" s="242"/>
      <c r="JI76" s="242"/>
      <c r="JJ76" s="242"/>
      <c r="JK76" s="242"/>
      <c r="JL76" s="242"/>
      <c r="JM76" s="242"/>
      <c r="JN76" s="242"/>
      <c r="JO76" s="242"/>
      <c r="JP76" s="242"/>
      <c r="JQ76" s="242"/>
      <c r="JR76" s="242"/>
      <c r="JS76" s="242"/>
      <c r="JT76" s="242"/>
      <c r="JU76" s="242"/>
      <c r="JV76" s="242"/>
      <c r="JW76" s="242"/>
      <c r="JX76" s="242"/>
      <c r="JY76" s="242"/>
      <c r="JZ76" s="242"/>
      <c r="KA76" s="242"/>
      <c r="KB76" s="242"/>
      <c r="KC76" s="242"/>
      <c r="KD76" s="242"/>
      <c r="KE76" s="242"/>
      <c r="KF76" s="242"/>
      <c r="KG76" s="242"/>
      <c r="KH76" s="242"/>
      <c r="KI76" s="242"/>
      <c r="KJ76" s="242"/>
      <c r="KK76" s="242"/>
      <c r="KL76" s="242"/>
      <c r="KM76" s="242"/>
      <c r="KN76" s="242"/>
      <c r="KO76" s="242"/>
      <c r="KP76" s="242"/>
      <c r="KQ76" s="242"/>
      <c r="KR76" s="242"/>
      <c r="KS76" s="242"/>
      <c r="KT76" s="242"/>
      <c r="KU76" s="242"/>
      <c r="KV76" s="242"/>
      <c r="KW76" s="242"/>
      <c r="KX76" s="242"/>
      <c r="KY76" s="242"/>
      <c r="KZ76" s="242"/>
      <c r="LA76" s="242"/>
      <c r="LB76" s="242"/>
      <c r="LC76" s="242"/>
      <c r="LD76" s="242"/>
      <c r="LE76" s="242"/>
      <c r="LF76" s="242"/>
      <c r="LG76" s="242"/>
      <c r="LH76" s="242"/>
      <c r="LI76" s="242"/>
      <c r="LJ76" s="242"/>
      <c r="LK76" s="242"/>
      <c r="LL76" s="242"/>
      <c r="LM76" s="242"/>
      <c r="LN76" s="242"/>
      <c r="LO76" s="242"/>
      <c r="LP76" s="242"/>
      <c r="LQ76" s="242"/>
      <c r="LR76" s="242"/>
      <c r="LS76" s="242"/>
      <c r="LT76" s="242"/>
      <c r="LU76" s="242"/>
      <c r="LV76" s="242"/>
      <c r="LW76" s="242"/>
      <c r="LX76" s="242"/>
      <c r="LY76" s="242"/>
      <c r="LZ76" s="242"/>
      <c r="MA76" s="242"/>
      <c r="MB76" s="242"/>
      <c r="MC76" s="242"/>
      <c r="MD76" s="242"/>
      <c r="ME76" s="242"/>
      <c r="MF76" s="242"/>
      <c r="MG76" s="242"/>
      <c r="MH76" s="242"/>
      <c r="MI76" s="242"/>
      <c r="MJ76" s="242"/>
      <c r="MK76" s="242"/>
      <c r="ML76" s="242"/>
      <c r="MM76" s="242"/>
      <c r="MN76" s="242"/>
      <c r="MO76" s="242"/>
      <c r="MP76" s="242"/>
      <c r="MQ76" s="242"/>
      <c r="MR76" s="242"/>
      <c r="MS76" s="242"/>
      <c r="MT76" s="242"/>
      <c r="MU76" s="242"/>
      <c r="MV76" s="242"/>
      <c r="MW76" s="242"/>
      <c r="MX76" s="242"/>
      <c r="MY76" s="242"/>
      <c r="MZ76" s="242"/>
      <c r="NA76" s="242"/>
      <c r="NB76" s="242"/>
      <c r="NC76" s="242"/>
      <c r="ND76" s="242"/>
      <c r="NE76" s="242"/>
      <c r="NF76" s="242"/>
      <c r="NG76" s="242"/>
      <c r="NH76" s="242"/>
      <c r="NI76" s="242"/>
      <c r="NJ76" s="242"/>
      <c r="NK76" s="242"/>
      <c r="NL76" s="242"/>
      <c r="NM76" s="242"/>
      <c r="NN76" s="242"/>
      <c r="NO76" s="242"/>
      <c r="NP76" s="242"/>
      <c r="NQ76" s="242"/>
      <c r="NR76" s="242"/>
      <c r="NS76" s="242"/>
      <c r="NT76" s="242"/>
      <c r="NU76" s="242"/>
      <c r="NV76" s="242"/>
      <c r="NW76" s="242"/>
      <c r="NX76" s="242"/>
      <c r="NY76" s="242"/>
      <c r="NZ76" s="242"/>
      <c r="OA76" s="242"/>
      <c r="OB76" s="242"/>
      <c r="OC76" s="242"/>
      <c r="OD76" s="242"/>
      <c r="OE76" s="242"/>
      <c r="OF76" s="242"/>
      <c r="OG76" s="242"/>
      <c r="OH76" s="242"/>
      <c r="OI76" s="242"/>
      <c r="OJ76" s="242"/>
      <c r="OK76" s="242"/>
      <c r="OL76" s="242"/>
      <c r="OM76" s="242"/>
      <c r="ON76" s="242"/>
      <c r="OO76" s="242"/>
      <c r="OP76" s="242"/>
      <c r="OQ76" s="242"/>
      <c r="OR76" s="242"/>
      <c r="OS76" s="242"/>
      <c r="OT76" s="242"/>
      <c r="OU76" s="242"/>
      <c r="OV76" s="242"/>
      <c r="OW76" s="242"/>
      <c r="OX76" s="242"/>
      <c r="OY76" s="242"/>
      <c r="OZ76" s="242"/>
      <c r="PA76" s="242"/>
      <c r="PB76" s="242"/>
      <c r="PC76" s="242"/>
      <c r="PD76" s="242"/>
      <c r="PE76" s="242"/>
      <c r="PF76" s="242"/>
      <c r="PG76" s="242"/>
      <c r="PH76" s="242"/>
      <c r="PI76" s="242"/>
      <c r="PJ76" s="242"/>
      <c r="PK76" s="242"/>
      <c r="PL76" s="242"/>
      <c r="PM76" s="242"/>
      <c r="PN76" s="242"/>
      <c r="PO76" s="242"/>
      <c r="PP76" s="242"/>
      <c r="PQ76" s="242"/>
      <c r="PR76" s="242"/>
      <c r="PS76" s="242"/>
      <c r="PT76" s="242"/>
      <c r="PU76" s="242"/>
      <c r="PV76" s="242"/>
      <c r="PW76" s="242"/>
      <c r="PX76" s="242"/>
      <c r="PY76" s="242"/>
      <c r="PZ76" s="242"/>
      <c r="QA76" s="242"/>
      <c r="QB76" s="242"/>
      <c r="QC76" s="242"/>
      <c r="QD76" s="242"/>
      <c r="QE76" s="242"/>
      <c r="QF76" s="242"/>
      <c r="QG76" s="242"/>
      <c r="QH76" s="242"/>
      <c r="QI76" s="242"/>
      <c r="QJ76" s="242"/>
      <c r="QK76" s="242"/>
      <c r="QL76" s="242"/>
      <c r="QM76" s="242"/>
      <c r="QN76" s="242"/>
      <c r="QO76" s="242"/>
      <c r="QP76" s="242"/>
      <c r="QQ76" s="242"/>
      <c r="QR76" s="242"/>
      <c r="QS76" s="242"/>
      <c r="QT76" s="242"/>
      <c r="QU76" s="242"/>
      <c r="QV76" s="242"/>
      <c r="QW76" s="242"/>
      <c r="QX76" s="242"/>
      <c r="QY76" s="242"/>
      <c r="QZ76" s="242"/>
      <c r="RA76" s="242"/>
      <c r="RB76" s="242"/>
      <c r="RC76" s="242"/>
      <c r="RD76" s="242"/>
      <c r="RE76" s="242"/>
      <c r="RF76" s="242"/>
      <c r="RG76" s="242"/>
      <c r="RH76" s="242"/>
      <c r="RI76" s="242"/>
      <c r="RJ76" s="242"/>
      <c r="RK76" s="242"/>
      <c r="RL76" s="242"/>
      <c r="RM76" s="242"/>
      <c r="RN76" s="242"/>
      <c r="RO76" s="242"/>
      <c r="RP76" s="242"/>
      <c r="RQ76" s="242"/>
      <c r="RR76" s="242"/>
      <c r="RS76" s="242"/>
      <c r="RT76" s="242"/>
      <c r="RU76" s="242"/>
      <c r="RV76" s="242"/>
      <c r="RW76" s="242"/>
      <c r="RX76" s="242"/>
      <c r="RY76" s="242"/>
      <c r="RZ76" s="242"/>
      <c r="SA76" s="242"/>
      <c r="SB76" s="242"/>
      <c r="SC76" s="242"/>
      <c r="SD76" s="242"/>
      <c r="SE76" s="242"/>
      <c r="SF76" s="242"/>
      <c r="SG76" s="242"/>
      <c r="SH76" s="242"/>
      <c r="SI76" s="242"/>
      <c r="SJ76" s="242"/>
      <c r="SK76" s="242"/>
      <c r="SL76" s="242"/>
      <c r="SM76" s="242"/>
      <c r="SN76" s="242"/>
      <c r="SO76" s="242"/>
      <c r="SP76" s="242"/>
      <c r="SQ76" s="242"/>
      <c r="SR76" s="242"/>
      <c r="SS76" s="242"/>
      <c r="ST76" s="242"/>
      <c r="SU76" s="242"/>
      <c r="SV76" s="242"/>
      <c r="SW76" s="242"/>
      <c r="SX76" s="242"/>
      <c r="SY76" s="242"/>
      <c r="SZ76" s="242"/>
      <c r="TA76" s="242"/>
      <c r="TB76" s="242"/>
      <c r="TC76" s="242"/>
      <c r="TD76" s="242"/>
      <c r="TE76" s="242"/>
      <c r="TF76" s="242"/>
      <c r="TG76" s="242"/>
      <c r="TH76" s="242"/>
      <c r="TI76" s="242"/>
      <c r="TJ76" s="242"/>
      <c r="TK76" s="242"/>
      <c r="TL76" s="242"/>
      <c r="TM76" s="242"/>
      <c r="TN76" s="242"/>
      <c r="TO76" s="242"/>
      <c r="TP76" s="242"/>
      <c r="TQ76" s="242"/>
      <c r="TR76" s="242"/>
      <c r="TS76" s="242"/>
      <c r="TT76" s="242"/>
      <c r="TU76" s="242"/>
      <c r="TV76" s="242"/>
      <c r="TW76" s="242"/>
      <c r="TX76" s="242"/>
      <c r="TY76" s="242"/>
      <c r="TZ76" s="242"/>
      <c r="UA76" s="242"/>
      <c r="UB76" s="242"/>
      <c r="UC76" s="242"/>
      <c r="UD76" s="242"/>
      <c r="UE76" s="242"/>
      <c r="UF76" s="242"/>
      <c r="UG76" s="242"/>
      <c r="UH76" s="242"/>
      <c r="UI76" s="242"/>
      <c r="UJ76" s="242"/>
      <c r="UK76" s="242"/>
      <c r="UL76" s="242"/>
      <c r="UM76" s="242"/>
      <c r="UN76" s="242"/>
      <c r="UO76" s="242"/>
      <c r="UP76" s="242"/>
      <c r="UQ76" s="242"/>
      <c r="UR76" s="242"/>
      <c r="US76" s="242"/>
      <c r="UT76" s="242"/>
      <c r="UU76" s="242"/>
      <c r="UV76" s="242"/>
      <c r="UW76" s="242"/>
      <c r="UX76" s="242"/>
      <c r="UY76" s="242"/>
      <c r="UZ76" s="242"/>
      <c r="VA76" s="242"/>
      <c r="VB76" s="242"/>
      <c r="VC76" s="242"/>
      <c r="VD76" s="242"/>
      <c r="VE76" s="242"/>
      <c r="VF76" s="242"/>
      <c r="VG76" s="242"/>
      <c r="VH76" s="242"/>
      <c r="VI76" s="242"/>
      <c r="VJ76" s="242"/>
      <c r="VK76" s="242"/>
      <c r="VL76" s="242"/>
      <c r="VM76" s="242"/>
      <c r="VN76" s="242"/>
      <c r="VO76" s="242"/>
      <c r="VP76" s="242"/>
      <c r="VQ76" s="242"/>
      <c r="VR76" s="242"/>
      <c r="VS76" s="242"/>
      <c r="VT76" s="242"/>
      <c r="VU76" s="242"/>
      <c r="VV76" s="242"/>
      <c r="VW76" s="242"/>
      <c r="VX76" s="242"/>
      <c r="VY76" s="242"/>
      <c r="VZ76" s="242"/>
      <c r="WA76" s="242"/>
      <c r="WB76" s="242"/>
      <c r="WC76" s="242"/>
      <c r="WD76" s="242"/>
      <c r="WE76" s="242"/>
      <c r="WF76" s="242"/>
      <c r="WG76" s="242"/>
      <c r="WH76" s="242"/>
      <c r="WI76" s="242"/>
      <c r="WJ76" s="242"/>
      <c r="WK76" s="242"/>
      <c r="WL76" s="242"/>
      <c r="WM76" s="242"/>
      <c r="WN76" s="242"/>
      <c r="WO76" s="242"/>
      <c r="WP76" s="242"/>
      <c r="WQ76" s="242"/>
      <c r="WR76" s="242"/>
      <c r="WS76" s="242"/>
      <c r="WT76" s="242"/>
      <c r="WU76" s="242"/>
      <c r="WV76" s="242"/>
      <c r="WW76" s="242"/>
      <c r="WX76" s="242"/>
      <c r="WY76" s="242"/>
      <c r="WZ76" s="242"/>
      <c r="XA76" s="242"/>
      <c r="XB76" s="242"/>
      <c r="XC76" s="242"/>
      <c r="XD76" s="242"/>
      <c r="XE76" s="242"/>
      <c r="XF76" s="242"/>
      <c r="XG76" s="242"/>
      <c r="XH76" s="242"/>
      <c r="XI76" s="242"/>
      <c r="XJ76" s="242"/>
      <c r="XK76" s="242"/>
      <c r="XL76" s="242"/>
      <c r="XM76" s="242"/>
      <c r="XN76" s="242"/>
      <c r="XO76" s="242"/>
      <c r="XP76" s="242"/>
      <c r="XQ76" s="242"/>
      <c r="XR76" s="242"/>
      <c r="XS76" s="242"/>
      <c r="XT76" s="242"/>
      <c r="XU76" s="242"/>
      <c r="XV76" s="242"/>
      <c r="XW76" s="242"/>
      <c r="XX76" s="242"/>
      <c r="XY76" s="242"/>
      <c r="XZ76" s="242"/>
      <c r="YA76" s="242"/>
      <c r="YB76" s="242"/>
      <c r="YC76" s="242"/>
      <c r="YD76" s="242"/>
      <c r="YE76" s="242"/>
      <c r="YF76" s="242"/>
      <c r="YG76" s="242"/>
      <c r="YH76" s="242"/>
      <c r="YI76" s="242"/>
      <c r="YJ76" s="242"/>
      <c r="YK76" s="242"/>
      <c r="YL76" s="242"/>
      <c r="YM76" s="242"/>
      <c r="YN76" s="242"/>
      <c r="YO76" s="242"/>
      <c r="YP76" s="242"/>
      <c r="YQ76" s="242"/>
      <c r="YR76" s="242"/>
      <c r="YS76" s="242"/>
      <c r="YT76" s="242"/>
      <c r="YU76" s="242"/>
      <c r="YV76" s="242"/>
      <c r="YW76" s="242"/>
      <c r="YX76" s="242"/>
      <c r="YY76" s="242"/>
      <c r="YZ76" s="242"/>
      <c r="ZA76" s="242"/>
      <c r="ZB76" s="242"/>
      <c r="ZC76" s="242"/>
      <c r="ZD76" s="242"/>
      <c r="ZE76" s="242"/>
      <c r="ZF76" s="242"/>
      <c r="ZG76" s="242"/>
      <c r="ZH76" s="242"/>
      <c r="ZI76" s="242"/>
      <c r="ZJ76" s="242"/>
      <c r="ZK76" s="242"/>
      <c r="ZL76" s="242"/>
      <c r="ZM76" s="242"/>
      <c r="ZN76" s="242"/>
      <c r="ZO76" s="242"/>
      <c r="ZP76" s="242"/>
      <c r="ZQ76" s="242"/>
      <c r="ZR76" s="242"/>
      <c r="ZS76" s="242"/>
      <c r="ZT76" s="242"/>
      <c r="ZU76" s="242"/>
      <c r="ZV76" s="242"/>
      <c r="ZW76" s="242"/>
      <c r="ZX76" s="242"/>
      <c r="ZY76" s="242"/>
      <c r="ZZ76" s="242"/>
      <c r="AAA76" s="242"/>
      <c r="AAB76" s="242"/>
      <c r="AAC76" s="242"/>
      <c r="AAD76" s="242"/>
      <c r="AAE76" s="242"/>
      <c r="AAF76" s="242"/>
      <c r="AAG76" s="242"/>
      <c r="AAH76" s="242"/>
      <c r="AAI76" s="242"/>
      <c r="AAJ76" s="242"/>
      <c r="AAK76" s="242"/>
      <c r="AAL76" s="242"/>
      <c r="AAM76" s="242"/>
      <c r="AAN76" s="242"/>
      <c r="AAO76" s="242"/>
      <c r="AAP76" s="242"/>
      <c r="AAQ76" s="242"/>
      <c r="AAR76" s="242"/>
      <c r="AAS76" s="242"/>
      <c r="AAT76" s="242"/>
      <c r="AAU76" s="242"/>
      <c r="AAV76" s="242"/>
      <c r="AAW76" s="242"/>
      <c r="AAX76" s="242"/>
      <c r="AAY76" s="242"/>
      <c r="AAZ76" s="242"/>
      <c r="ABA76" s="242"/>
      <c r="ABB76" s="242"/>
      <c r="ABC76" s="242"/>
      <c r="ABD76" s="242"/>
      <c r="ABE76" s="242"/>
      <c r="ABF76" s="242"/>
      <c r="ABG76" s="242"/>
      <c r="ABH76" s="242"/>
      <c r="ABI76" s="242"/>
      <c r="ABJ76" s="242"/>
      <c r="ABK76" s="242"/>
      <c r="ABL76" s="242"/>
      <c r="ABM76" s="242"/>
      <c r="ABN76" s="242"/>
      <c r="ABO76" s="242"/>
      <c r="ABP76" s="242"/>
      <c r="ABQ76" s="242"/>
      <c r="ABR76" s="242"/>
      <c r="ABS76" s="242"/>
      <c r="ABT76" s="242"/>
      <c r="ABU76" s="242"/>
      <c r="ABV76" s="242"/>
      <c r="ABW76" s="242"/>
      <c r="ABX76" s="242"/>
      <c r="ABY76" s="242"/>
      <c r="ABZ76" s="242"/>
      <c r="ACA76" s="242"/>
      <c r="ACB76" s="242"/>
      <c r="ACC76" s="242"/>
      <c r="ACD76" s="242"/>
      <c r="ACE76" s="242"/>
      <c r="ACF76" s="242"/>
      <c r="ACG76" s="242"/>
      <c r="ACH76" s="242"/>
      <c r="ACI76" s="242"/>
      <c r="ACJ76" s="242"/>
      <c r="ACK76" s="242"/>
      <c r="ACL76" s="242"/>
      <c r="ACM76" s="242"/>
      <c r="ACN76" s="242"/>
      <c r="ACO76" s="242"/>
      <c r="ACP76" s="242"/>
      <c r="ACQ76" s="242"/>
      <c r="ACR76" s="242"/>
      <c r="ACS76" s="242"/>
      <c r="ACT76" s="242"/>
      <c r="ACU76" s="242"/>
      <c r="ACV76" s="242"/>
      <c r="ACW76" s="242"/>
      <c r="ACX76" s="242"/>
      <c r="ACY76" s="242"/>
      <c r="ACZ76" s="242"/>
      <c r="ADA76" s="242"/>
      <c r="ADB76" s="242"/>
      <c r="ADC76" s="242"/>
      <c r="ADD76" s="242"/>
      <c r="ADE76" s="242"/>
      <c r="ADF76" s="242"/>
      <c r="ADG76" s="242"/>
      <c r="ADH76" s="242"/>
      <c r="ADI76" s="242"/>
      <c r="ADJ76" s="242"/>
      <c r="ADK76" s="242"/>
      <c r="ADL76" s="242"/>
      <c r="ADM76" s="242"/>
      <c r="ADN76" s="242"/>
      <c r="ADO76" s="242"/>
      <c r="ADP76" s="242"/>
      <c r="ADQ76" s="242"/>
      <c r="ADR76" s="242"/>
      <c r="ADS76" s="242"/>
      <c r="ADT76" s="242"/>
      <c r="ADU76" s="242"/>
      <c r="ADV76" s="242"/>
      <c r="ADW76" s="242"/>
      <c r="ADX76" s="242"/>
      <c r="ADY76" s="242"/>
      <c r="ADZ76" s="242"/>
      <c r="AEA76" s="242"/>
      <c r="AEB76" s="242"/>
      <c r="AEC76" s="242"/>
      <c r="AED76" s="242"/>
      <c r="AEE76" s="242"/>
      <c r="AEF76" s="242"/>
      <c r="AEG76" s="242"/>
      <c r="AEH76" s="242"/>
      <c r="AEI76" s="242"/>
      <c r="AEJ76" s="242"/>
      <c r="AEK76" s="242"/>
      <c r="AEL76" s="242"/>
      <c r="AEM76" s="242"/>
      <c r="AEN76" s="242"/>
      <c r="AEO76" s="242"/>
      <c r="AEP76" s="242"/>
      <c r="AEQ76" s="242"/>
      <c r="AER76" s="242"/>
      <c r="AES76" s="242"/>
      <c r="AET76" s="242"/>
      <c r="AEU76" s="242"/>
      <c r="AEV76" s="242"/>
      <c r="AEW76" s="242"/>
      <c r="AEX76" s="242"/>
      <c r="AEY76" s="242"/>
      <c r="AEZ76" s="242"/>
      <c r="AFA76" s="242"/>
      <c r="AFB76" s="242"/>
      <c r="AFC76" s="242"/>
      <c r="AFD76" s="242"/>
      <c r="AFE76" s="242"/>
      <c r="AFF76" s="242"/>
      <c r="AFG76" s="242"/>
      <c r="AFH76" s="242"/>
      <c r="AFI76" s="242"/>
      <c r="AFJ76" s="242"/>
      <c r="AFK76" s="242"/>
      <c r="AFL76" s="242"/>
      <c r="AFM76" s="242"/>
      <c r="AFN76" s="242"/>
      <c r="AFO76" s="242"/>
      <c r="AFP76" s="242"/>
      <c r="AFQ76" s="242"/>
      <c r="AFR76" s="242"/>
      <c r="AFS76" s="242"/>
      <c r="AFT76" s="242"/>
      <c r="AFU76" s="242"/>
      <c r="AFV76" s="242"/>
      <c r="AFW76" s="242"/>
      <c r="AFX76" s="242"/>
      <c r="AFY76" s="242"/>
      <c r="AFZ76" s="242"/>
      <c r="AGA76" s="242"/>
      <c r="AGB76" s="242"/>
      <c r="AGC76" s="242"/>
      <c r="AGD76" s="242"/>
      <c r="AGE76" s="242"/>
      <c r="AGF76" s="242"/>
      <c r="AGG76" s="242"/>
      <c r="AGH76" s="242"/>
      <c r="AGI76" s="242"/>
      <c r="AGJ76" s="242"/>
      <c r="AGK76" s="242"/>
      <c r="AGL76" s="242"/>
      <c r="AGM76" s="242"/>
      <c r="AGN76" s="242"/>
      <c r="AGO76" s="242"/>
      <c r="AGP76" s="242"/>
      <c r="AGQ76" s="242"/>
      <c r="AGR76" s="242"/>
      <c r="AGS76" s="242"/>
      <c r="AGT76" s="242"/>
      <c r="AGU76" s="242"/>
      <c r="AGV76" s="242"/>
      <c r="AGW76" s="242"/>
      <c r="AGX76" s="242"/>
      <c r="AGY76" s="242"/>
      <c r="AGZ76" s="242"/>
      <c r="AHA76" s="242"/>
      <c r="AHB76" s="242"/>
      <c r="AHC76" s="242"/>
      <c r="AHD76" s="242"/>
      <c r="AHE76" s="242"/>
      <c r="AHF76" s="242"/>
      <c r="AHG76" s="242"/>
      <c r="AHH76" s="242"/>
      <c r="AHI76" s="242"/>
      <c r="AHJ76" s="242"/>
      <c r="AHK76" s="242"/>
      <c r="AHL76" s="242"/>
      <c r="AHM76" s="242"/>
      <c r="AHN76" s="242"/>
      <c r="AHO76" s="242"/>
      <c r="AHP76" s="242"/>
      <c r="AHQ76" s="242"/>
      <c r="AHR76" s="242"/>
      <c r="AHS76" s="242"/>
      <c r="AHT76" s="242"/>
      <c r="AHU76" s="242"/>
      <c r="AHV76" s="242"/>
      <c r="AHW76" s="242"/>
      <c r="AHX76" s="242"/>
      <c r="AHY76" s="242"/>
      <c r="AHZ76" s="242"/>
      <c r="AIA76" s="242"/>
      <c r="AIB76" s="242"/>
      <c r="AIC76" s="242"/>
      <c r="AID76" s="242"/>
      <c r="AIE76" s="242"/>
      <c r="AIF76" s="242"/>
      <c r="AIG76" s="242"/>
      <c r="AIH76" s="242"/>
      <c r="AII76" s="242"/>
      <c r="AIJ76" s="242"/>
      <c r="AIK76" s="242"/>
      <c r="AIL76" s="242"/>
      <c r="AIM76" s="242"/>
      <c r="AIN76" s="242"/>
      <c r="AIO76" s="242"/>
      <c r="AIP76" s="242"/>
      <c r="AIQ76" s="242"/>
      <c r="AIR76" s="242"/>
      <c r="AIS76" s="242"/>
      <c r="AIT76" s="242"/>
      <c r="AIU76" s="242"/>
      <c r="AIV76" s="242"/>
      <c r="AIW76" s="242"/>
      <c r="AIX76" s="242"/>
      <c r="AIY76" s="242"/>
      <c r="AIZ76" s="242"/>
      <c r="AJA76" s="242"/>
      <c r="AJB76" s="242"/>
      <c r="AJC76" s="242"/>
      <c r="AJD76" s="242"/>
      <c r="AJE76" s="242"/>
      <c r="AJF76" s="242"/>
      <c r="AJG76" s="242"/>
      <c r="AJH76" s="242"/>
      <c r="AJI76" s="242"/>
      <c r="AJJ76" s="242"/>
      <c r="AJK76" s="242"/>
      <c r="AJL76" s="242"/>
      <c r="AJM76" s="242"/>
      <c r="AJN76" s="242"/>
      <c r="AJO76" s="242"/>
      <c r="AJP76" s="242"/>
      <c r="AJQ76" s="242"/>
      <c r="AJR76" s="242"/>
      <c r="AJS76" s="242"/>
      <c r="AJT76" s="242"/>
      <c r="AJU76" s="242"/>
      <c r="AJV76" s="242"/>
      <c r="AJW76" s="242"/>
      <c r="AJX76" s="242"/>
      <c r="AJY76" s="242"/>
      <c r="AJZ76" s="242"/>
      <c r="AKA76" s="242"/>
      <c r="AKB76" s="242"/>
      <c r="AKC76" s="242"/>
      <c r="AKD76" s="242"/>
      <c r="AKE76" s="242"/>
      <c r="AKF76" s="242"/>
      <c r="AKG76" s="242"/>
      <c r="AKH76" s="242"/>
      <c r="AKI76" s="242"/>
      <c r="AKJ76" s="242"/>
      <c r="AKK76" s="242"/>
      <c r="AKL76" s="242"/>
      <c r="AKM76" s="242"/>
      <c r="AKN76" s="242"/>
      <c r="AKO76" s="242"/>
      <c r="AKP76" s="242"/>
      <c r="AKQ76" s="242"/>
      <c r="AKR76" s="242"/>
      <c r="AKS76" s="242"/>
      <c r="AKT76" s="242"/>
      <c r="AKU76" s="242"/>
      <c r="AKV76" s="242"/>
      <c r="AKW76" s="242"/>
      <c r="AKX76" s="242"/>
      <c r="AKY76" s="242"/>
      <c r="AKZ76" s="242"/>
      <c r="ALA76" s="242"/>
      <c r="ALB76" s="242"/>
      <c r="ALC76" s="242"/>
      <c r="ALD76" s="242"/>
      <c r="ALE76" s="242"/>
      <c r="ALF76" s="242"/>
      <c r="ALG76" s="242"/>
      <c r="ALH76" s="242"/>
      <c r="ALI76" s="242"/>
      <c r="ALJ76" s="242"/>
      <c r="ALK76" s="242"/>
      <c r="ALL76" s="242"/>
      <c r="ALM76" s="242"/>
      <c r="ALN76" s="242"/>
      <c r="ALO76" s="242"/>
      <c r="ALP76" s="242"/>
      <c r="ALQ76" s="242"/>
      <c r="ALR76" s="242"/>
      <c r="ALS76" s="242"/>
      <c r="ALT76" s="242"/>
      <c r="ALU76" s="242"/>
      <c r="ALV76" s="242"/>
      <c r="ALW76" s="242"/>
      <c r="ALX76" s="242"/>
      <c r="ALY76" s="242"/>
      <c r="ALZ76" s="242"/>
      <c r="AMA76" s="242"/>
      <c r="AMB76" s="242"/>
      <c r="AMC76" s="242"/>
      <c r="AMD76" s="242"/>
      <c r="AME76" s="242"/>
      <c r="AMF76" s="242"/>
      <c r="AMG76" s="242"/>
      <c r="AMH76" s="242"/>
      <c r="AMI76" s="242"/>
      <c r="AMJ76" s="242"/>
      <c r="AMK76" s="242"/>
      <c r="AML76" s="242"/>
      <c r="AMM76" s="242"/>
      <c r="AMN76" s="242"/>
      <c r="AMO76" s="242"/>
      <c r="AMP76" s="242"/>
      <c r="AMQ76" s="242"/>
      <c r="AMR76" s="242"/>
      <c r="AMS76" s="242"/>
      <c r="AMT76" s="242"/>
      <c r="AMU76" s="242"/>
      <c r="AMV76" s="242"/>
      <c r="AMW76" s="242"/>
      <c r="AMX76" s="242"/>
      <c r="AMY76" s="242"/>
      <c r="AMZ76" s="242"/>
      <c r="ANA76" s="242"/>
      <c r="ANB76" s="242"/>
      <c r="ANC76" s="242"/>
      <c r="AND76" s="242"/>
      <c r="ANE76" s="242"/>
      <c r="ANF76" s="242"/>
      <c r="ANG76" s="242"/>
      <c r="ANH76" s="242"/>
      <c r="ANI76" s="242"/>
      <c r="ANJ76" s="242"/>
      <c r="ANK76" s="242"/>
      <c r="ANL76" s="242"/>
      <c r="ANM76" s="242"/>
      <c r="ANN76" s="242"/>
      <c r="ANO76" s="242"/>
      <c r="ANP76" s="242"/>
      <c r="ANQ76" s="242"/>
      <c r="ANR76" s="242"/>
      <c r="ANS76" s="242"/>
      <c r="ANT76" s="242"/>
      <c r="ANU76" s="242"/>
      <c r="ANV76" s="242"/>
      <c r="ANW76" s="242"/>
      <c r="ANX76" s="242"/>
      <c r="ANY76" s="242"/>
      <c r="ANZ76" s="242"/>
      <c r="AOA76" s="242"/>
      <c r="AOB76" s="242"/>
      <c r="AOC76" s="242"/>
      <c r="AOD76" s="242"/>
      <c r="AOE76" s="242"/>
      <c r="AOF76" s="242"/>
      <c r="AOG76" s="242"/>
      <c r="AOH76" s="242"/>
      <c r="AOI76" s="242"/>
      <c r="AOJ76" s="242"/>
      <c r="AOK76" s="242"/>
      <c r="AOL76" s="242"/>
      <c r="AOM76" s="242"/>
      <c r="AON76" s="242"/>
      <c r="AOO76" s="242"/>
      <c r="AOP76" s="242"/>
      <c r="AOQ76" s="242"/>
      <c r="AOR76" s="242"/>
      <c r="AOS76" s="242"/>
      <c r="AOT76" s="242"/>
      <c r="AOU76" s="242"/>
      <c r="AOV76" s="242"/>
      <c r="AOW76" s="242"/>
      <c r="AOX76" s="242"/>
      <c r="AOY76" s="242"/>
      <c r="AOZ76" s="242"/>
      <c r="APA76" s="242"/>
      <c r="APB76" s="242"/>
      <c r="APC76" s="242"/>
      <c r="APD76" s="242"/>
      <c r="APE76" s="242"/>
      <c r="APF76" s="242"/>
      <c r="APG76" s="242"/>
      <c r="APH76" s="242"/>
      <c r="API76" s="242"/>
      <c r="APJ76" s="242"/>
      <c r="APK76" s="242"/>
      <c r="APL76" s="242"/>
      <c r="APM76" s="242"/>
      <c r="APN76" s="242"/>
      <c r="APO76" s="242"/>
      <c r="APP76" s="242"/>
      <c r="APQ76" s="242"/>
      <c r="APR76" s="242"/>
      <c r="APS76" s="242"/>
      <c r="APT76" s="242"/>
      <c r="APU76" s="242"/>
      <c r="APV76" s="242"/>
      <c r="APW76" s="242"/>
      <c r="APX76" s="242"/>
      <c r="APY76" s="242"/>
      <c r="APZ76" s="242"/>
      <c r="AQA76" s="242"/>
      <c r="AQB76" s="242"/>
      <c r="AQC76" s="242"/>
      <c r="AQD76" s="242"/>
      <c r="AQE76" s="242"/>
      <c r="AQF76" s="242"/>
      <c r="AQG76" s="242"/>
      <c r="AQH76" s="242"/>
      <c r="AQI76" s="242"/>
      <c r="AQJ76" s="242"/>
      <c r="AQK76" s="242"/>
      <c r="AQL76" s="242"/>
      <c r="AQM76" s="242"/>
      <c r="AQN76" s="242"/>
      <c r="AQO76" s="242"/>
      <c r="AQP76" s="242"/>
      <c r="AQQ76" s="242"/>
      <c r="AQR76" s="242"/>
      <c r="AQS76" s="242"/>
      <c r="AQT76" s="242"/>
      <c r="AQU76" s="242"/>
      <c r="AQV76" s="242"/>
      <c r="AQW76" s="242"/>
      <c r="AQX76" s="242"/>
      <c r="AQY76" s="242"/>
      <c r="AQZ76" s="242"/>
      <c r="ARA76" s="242"/>
      <c r="ARB76" s="242"/>
      <c r="ARC76" s="242"/>
      <c r="ARD76" s="242"/>
      <c r="ARE76" s="242"/>
      <c r="ARF76" s="242"/>
      <c r="ARG76" s="242"/>
      <c r="ARH76" s="242"/>
      <c r="ARI76" s="242"/>
      <c r="ARJ76" s="242"/>
      <c r="ARK76" s="242"/>
      <c r="ARL76" s="242"/>
      <c r="ARM76" s="242"/>
      <c r="ARN76" s="242"/>
      <c r="ARO76" s="242"/>
      <c r="ARP76" s="242"/>
      <c r="ARQ76" s="242"/>
      <c r="ARR76" s="242"/>
      <c r="ARS76" s="242"/>
      <c r="ART76" s="242"/>
      <c r="ARU76" s="242"/>
      <c r="ARV76" s="242"/>
      <c r="ARW76" s="242"/>
      <c r="ARX76" s="242"/>
      <c r="ARY76" s="242"/>
      <c r="ARZ76" s="242"/>
      <c r="ASA76" s="242"/>
      <c r="ASB76" s="242"/>
      <c r="ASC76" s="242"/>
      <c r="ASD76" s="242"/>
      <c r="ASE76" s="242"/>
      <c r="ASF76" s="242"/>
      <c r="ASG76" s="242"/>
      <c r="ASH76" s="242"/>
      <c r="ASI76" s="242"/>
      <c r="ASJ76" s="242"/>
      <c r="ASK76" s="242"/>
      <c r="ASL76" s="242"/>
      <c r="ASM76" s="242"/>
      <c r="ASN76" s="242"/>
      <c r="ASO76" s="242"/>
      <c r="ASP76" s="242"/>
      <c r="ASQ76" s="242"/>
      <c r="ASR76" s="242"/>
      <c r="ASS76" s="242"/>
      <c r="AST76" s="242"/>
      <c r="ASU76" s="242"/>
      <c r="ASV76" s="242"/>
      <c r="ASW76" s="242"/>
      <c r="ASX76" s="242"/>
      <c r="ASY76" s="242"/>
      <c r="ASZ76" s="242"/>
      <c r="ATA76" s="242"/>
      <c r="ATB76" s="242"/>
      <c r="ATC76" s="242"/>
      <c r="ATD76" s="242"/>
      <c r="ATE76" s="242"/>
      <c r="ATF76" s="242"/>
      <c r="ATG76" s="242"/>
      <c r="ATH76" s="242"/>
      <c r="ATI76" s="242"/>
      <c r="ATJ76" s="242"/>
      <c r="ATK76" s="242"/>
      <c r="ATL76" s="242"/>
      <c r="ATM76" s="242"/>
      <c r="ATN76" s="242"/>
      <c r="ATO76" s="242"/>
      <c r="ATP76" s="242"/>
      <c r="ATQ76" s="242"/>
      <c r="ATR76" s="242"/>
      <c r="ATS76" s="242"/>
      <c r="ATT76" s="242"/>
      <c r="ATU76" s="242"/>
      <c r="ATV76" s="242"/>
      <c r="ATW76" s="242"/>
      <c r="ATX76" s="242"/>
      <c r="ATY76" s="242"/>
      <c r="ATZ76" s="242"/>
      <c r="AUA76" s="242"/>
      <c r="AUB76" s="242"/>
      <c r="AUC76" s="242"/>
      <c r="AUD76" s="242"/>
      <c r="AUE76" s="242"/>
      <c r="AUF76" s="242"/>
      <c r="AUG76" s="242"/>
      <c r="AUH76" s="242"/>
      <c r="AUI76" s="242"/>
      <c r="AUJ76" s="242"/>
      <c r="AUK76" s="242"/>
      <c r="AUL76" s="242"/>
      <c r="AUM76" s="242"/>
      <c r="AUN76" s="242"/>
      <c r="AUO76" s="242"/>
      <c r="AUP76" s="242"/>
      <c r="AUQ76" s="242"/>
      <c r="AUR76" s="242"/>
      <c r="AUS76" s="242"/>
      <c r="AUT76" s="242"/>
      <c r="AUU76" s="242"/>
      <c r="AUV76" s="242"/>
      <c r="AUW76" s="242"/>
      <c r="AUX76" s="242"/>
      <c r="AUY76" s="242"/>
      <c r="AUZ76" s="242"/>
      <c r="AVA76" s="242"/>
      <c r="AVB76" s="242"/>
      <c r="AVC76" s="242"/>
      <c r="AVD76" s="242"/>
      <c r="AVE76" s="242"/>
      <c r="AVF76" s="242"/>
      <c r="AVG76" s="242"/>
      <c r="AVH76" s="242"/>
      <c r="AVI76" s="242"/>
      <c r="AVJ76" s="242"/>
      <c r="AVK76" s="242"/>
      <c r="AVL76" s="242"/>
      <c r="AVM76" s="242"/>
      <c r="AVN76" s="242"/>
      <c r="AVO76" s="242"/>
      <c r="AVP76" s="242"/>
      <c r="AVQ76" s="242"/>
      <c r="AVR76" s="242"/>
      <c r="AVS76" s="242"/>
      <c r="AVT76" s="242"/>
      <c r="AVU76" s="242"/>
      <c r="AVV76" s="242"/>
      <c r="AVW76" s="242"/>
      <c r="AVX76" s="242"/>
      <c r="AVY76" s="242"/>
      <c r="AVZ76" s="242"/>
      <c r="AWA76" s="242"/>
      <c r="AWB76" s="242"/>
      <c r="AWC76" s="242"/>
      <c r="AWD76" s="242"/>
      <c r="AWE76" s="242"/>
      <c r="AWF76" s="242"/>
      <c r="AWG76" s="242"/>
      <c r="AWH76" s="242"/>
      <c r="AWI76" s="242"/>
      <c r="AWJ76" s="242"/>
      <c r="AWK76" s="242"/>
      <c r="AWL76" s="242"/>
      <c r="AWM76" s="242"/>
      <c r="AWN76" s="242"/>
      <c r="AWO76" s="242"/>
      <c r="AWP76" s="242"/>
      <c r="AWQ76" s="242"/>
      <c r="AWR76" s="242"/>
      <c r="AWS76" s="242"/>
      <c r="AWT76" s="242"/>
      <c r="AWU76" s="242"/>
      <c r="AWV76" s="242"/>
      <c r="AWW76" s="242"/>
      <c r="AWX76" s="242"/>
      <c r="AWY76" s="242"/>
      <c r="AWZ76" s="242"/>
      <c r="AXA76" s="242"/>
      <c r="AXB76" s="242"/>
      <c r="AXC76" s="242"/>
      <c r="AXD76" s="242"/>
      <c r="AXE76" s="242"/>
      <c r="AXF76" s="242"/>
      <c r="AXG76" s="242"/>
      <c r="AXH76" s="242"/>
      <c r="AXI76" s="242"/>
      <c r="AXJ76" s="242"/>
      <c r="AXK76" s="242"/>
      <c r="AXL76" s="242"/>
      <c r="AXM76" s="242"/>
      <c r="AXN76" s="242"/>
      <c r="AXO76" s="242"/>
      <c r="AXP76" s="242"/>
      <c r="AXQ76" s="242"/>
      <c r="AXR76" s="242"/>
      <c r="AXS76" s="242"/>
      <c r="AXT76" s="242"/>
      <c r="AXU76" s="242"/>
      <c r="AXV76" s="242"/>
      <c r="AXW76" s="242"/>
      <c r="AXX76" s="242"/>
      <c r="AXY76" s="242"/>
      <c r="AXZ76" s="242"/>
      <c r="AYA76" s="242"/>
      <c r="AYB76" s="242"/>
      <c r="AYC76" s="242"/>
      <c r="AYD76" s="242"/>
      <c r="AYE76" s="242"/>
      <c r="AYF76" s="242"/>
      <c r="AYG76" s="242"/>
      <c r="AYH76" s="242"/>
      <c r="AYI76" s="242"/>
      <c r="AYJ76" s="242"/>
      <c r="AYK76" s="242"/>
      <c r="AYL76" s="242"/>
      <c r="AYM76" s="242"/>
      <c r="AYN76" s="242"/>
      <c r="AYO76" s="242"/>
      <c r="AYP76" s="242"/>
      <c r="AYQ76" s="242"/>
      <c r="AYR76" s="242"/>
      <c r="AYS76" s="242"/>
      <c r="AYT76" s="242"/>
      <c r="AYU76" s="242"/>
      <c r="AYV76" s="242"/>
      <c r="AYW76" s="242"/>
      <c r="AYX76" s="242"/>
      <c r="AYY76" s="242"/>
      <c r="AYZ76" s="242"/>
      <c r="AZA76" s="242"/>
      <c r="AZB76" s="242"/>
      <c r="AZC76" s="242"/>
      <c r="AZD76" s="242"/>
      <c r="AZE76" s="242"/>
      <c r="AZF76" s="242"/>
      <c r="AZG76" s="242"/>
      <c r="AZH76" s="242"/>
      <c r="AZI76" s="242"/>
      <c r="AZJ76" s="242"/>
      <c r="AZK76" s="242"/>
      <c r="AZL76" s="242"/>
      <c r="AZM76" s="242"/>
      <c r="AZN76" s="242"/>
      <c r="AZO76" s="242"/>
      <c r="AZP76" s="242"/>
      <c r="AZQ76" s="242"/>
      <c r="AZR76" s="242"/>
      <c r="AZS76" s="242"/>
      <c r="AZT76" s="242"/>
      <c r="AZU76" s="242"/>
      <c r="AZV76" s="242"/>
      <c r="AZW76" s="242"/>
      <c r="AZX76" s="242"/>
      <c r="AZY76" s="242"/>
      <c r="AZZ76" s="242"/>
      <c r="BAA76" s="242"/>
      <c r="BAB76" s="242"/>
      <c r="BAC76" s="242"/>
      <c r="BAD76" s="242"/>
      <c r="BAE76" s="242"/>
      <c r="BAF76" s="242"/>
      <c r="BAG76" s="242"/>
      <c r="BAH76" s="242"/>
      <c r="BAI76" s="242"/>
      <c r="BAJ76" s="242"/>
      <c r="BAK76" s="242"/>
      <c r="BAL76" s="242"/>
      <c r="BAM76" s="242"/>
      <c r="BAN76" s="242"/>
      <c r="BAO76" s="242"/>
      <c r="BAP76" s="242"/>
      <c r="BAQ76" s="242"/>
      <c r="BAR76" s="242"/>
      <c r="BAS76" s="242"/>
      <c r="BAT76" s="242"/>
      <c r="BAU76" s="242"/>
      <c r="BAV76" s="242"/>
      <c r="BAW76" s="242"/>
      <c r="BAX76" s="242"/>
      <c r="BAY76" s="242"/>
      <c r="BAZ76" s="242"/>
      <c r="BBA76" s="242"/>
      <c r="BBB76" s="242"/>
      <c r="BBC76" s="242"/>
      <c r="BBD76" s="242"/>
      <c r="BBE76" s="242"/>
      <c r="BBF76" s="242"/>
      <c r="BBG76" s="242"/>
      <c r="BBH76" s="242"/>
      <c r="BBI76" s="242"/>
      <c r="BBJ76" s="242"/>
      <c r="BBK76" s="242"/>
      <c r="BBL76" s="242"/>
      <c r="BBM76" s="242"/>
      <c r="BBN76" s="242"/>
      <c r="BBO76" s="242"/>
      <c r="BBP76" s="242"/>
      <c r="BBQ76" s="242"/>
      <c r="BBR76" s="242"/>
      <c r="BBS76" s="242"/>
      <c r="BBT76" s="242"/>
      <c r="BBU76" s="242"/>
      <c r="BBV76" s="242"/>
      <c r="BBW76" s="242"/>
      <c r="BBX76" s="242"/>
      <c r="BBY76" s="242"/>
      <c r="BBZ76" s="242"/>
      <c r="BCA76" s="242"/>
      <c r="BCB76" s="242"/>
      <c r="BCC76" s="242"/>
      <c r="BCD76" s="242"/>
      <c r="BCE76" s="242"/>
      <c r="BCF76" s="242"/>
      <c r="BCG76" s="242"/>
      <c r="BCH76" s="242"/>
      <c r="BCI76" s="242"/>
      <c r="BCJ76" s="242"/>
      <c r="BCK76" s="242"/>
      <c r="BCL76" s="242"/>
      <c r="BCM76" s="242"/>
      <c r="BCN76" s="242"/>
      <c r="BCO76" s="242"/>
      <c r="BCP76" s="242"/>
      <c r="BCQ76" s="242"/>
      <c r="BCR76" s="242"/>
      <c r="BCS76" s="242"/>
      <c r="BCT76" s="242"/>
      <c r="BCU76" s="242"/>
      <c r="BCV76" s="242"/>
      <c r="BCW76" s="242"/>
      <c r="BCX76" s="242"/>
      <c r="BCY76" s="242"/>
      <c r="BCZ76" s="242"/>
      <c r="BDA76" s="242"/>
      <c r="BDB76" s="242"/>
      <c r="BDC76" s="242"/>
      <c r="BDD76" s="242"/>
      <c r="BDE76" s="242"/>
      <c r="BDF76" s="242"/>
      <c r="BDG76" s="242"/>
      <c r="BDH76" s="242"/>
      <c r="BDI76" s="242"/>
      <c r="BDJ76" s="242"/>
      <c r="BDK76" s="242"/>
      <c r="BDL76" s="242"/>
      <c r="BDM76" s="242"/>
      <c r="BDN76" s="242"/>
      <c r="BDO76" s="242"/>
      <c r="BDP76" s="242"/>
      <c r="BDQ76" s="242"/>
      <c r="BDR76" s="242"/>
      <c r="BDS76" s="242"/>
      <c r="BDT76" s="242"/>
      <c r="BDU76" s="242"/>
      <c r="BDV76" s="242"/>
      <c r="BDW76" s="242"/>
      <c r="BDX76" s="242"/>
      <c r="BDY76" s="242"/>
      <c r="BDZ76" s="242"/>
      <c r="BEA76" s="242"/>
      <c r="BEB76" s="242"/>
      <c r="BEC76" s="242"/>
      <c r="BED76" s="242"/>
      <c r="BEE76" s="242"/>
      <c r="BEF76" s="242"/>
      <c r="BEG76" s="242"/>
      <c r="BEH76" s="242"/>
      <c r="BEI76" s="242"/>
      <c r="BEJ76" s="242"/>
      <c r="BEK76" s="242"/>
      <c r="BEL76" s="242"/>
      <c r="BEM76" s="242"/>
      <c r="BEN76" s="242"/>
      <c r="BEO76" s="242"/>
      <c r="BEP76" s="242"/>
      <c r="BEQ76" s="242"/>
      <c r="BER76" s="242"/>
      <c r="BES76" s="242"/>
      <c r="BET76" s="242"/>
      <c r="BEU76" s="242"/>
      <c r="BEV76" s="242"/>
      <c r="BEW76" s="242"/>
      <c r="BEX76" s="242"/>
      <c r="BEY76" s="242"/>
      <c r="BEZ76" s="242"/>
      <c r="BFA76" s="242"/>
      <c r="BFB76" s="242"/>
      <c r="BFC76" s="242"/>
      <c r="BFD76" s="242"/>
      <c r="BFE76" s="242"/>
      <c r="BFF76" s="242"/>
      <c r="BFG76" s="242"/>
      <c r="BFH76" s="242"/>
      <c r="BFI76" s="242"/>
      <c r="BFJ76" s="242"/>
      <c r="BFK76" s="242"/>
      <c r="BFL76" s="242"/>
      <c r="BFM76" s="242"/>
      <c r="BFN76" s="242"/>
      <c r="BFO76" s="242"/>
      <c r="BFP76" s="242"/>
      <c r="BFQ76" s="242"/>
      <c r="BFR76" s="242"/>
      <c r="BFS76" s="242"/>
      <c r="BFT76" s="242"/>
      <c r="BFU76" s="242"/>
      <c r="BFV76" s="242"/>
      <c r="BFW76" s="242"/>
      <c r="BFX76" s="242"/>
      <c r="BFY76" s="242"/>
      <c r="BFZ76" s="242"/>
      <c r="BGA76" s="242"/>
      <c r="BGB76" s="242"/>
      <c r="BGC76" s="242"/>
      <c r="BGD76" s="242"/>
      <c r="BGE76" s="242"/>
      <c r="BGF76" s="242"/>
      <c r="BGG76" s="242"/>
      <c r="BGH76" s="242"/>
      <c r="BGI76" s="242"/>
      <c r="BGJ76" s="242"/>
      <c r="BGK76" s="242"/>
      <c r="BGL76" s="242"/>
      <c r="BGM76" s="242"/>
      <c r="BGN76" s="242"/>
      <c r="BGO76" s="242"/>
      <c r="BGP76" s="242"/>
      <c r="BGQ76" s="242"/>
      <c r="BGR76" s="242"/>
      <c r="BGS76" s="242"/>
      <c r="BGT76" s="242"/>
      <c r="BGU76" s="242"/>
      <c r="BGV76" s="242"/>
      <c r="BGW76" s="242"/>
      <c r="BGX76" s="242"/>
      <c r="BGY76" s="242"/>
      <c r="BGZ76" s="242"/>
      <c r="BHA76" s="242"/>
      <c r="BHB76" s="242"/>
      <c r="BHC76" s="242"/>
      <c r="BHD76" s="242"/>
      <c r="BHE76" s="242"/>
      <c r="BHF76" s="242"/>
      <c r="BHG76" s="242"/>
      <c r="BHH76" s="242"/>
      <c r="BHI76" s="242"/>
      <c r="BHJ76" s="242"/>
      <c r="BHK76" s="242"/>
      <c r="BHL76" s="242"/>
      <c r="BHM76" s="242"/>
      <c r="BHN76" s="242"/>
      <c r="BHO76" s="242"/>
      <c r="BHP76" s="242"/>
      <c r="BHQ76" s="242"/>
      <c r="BHR76" s="242"/>
      <c r="BHS76" s="242"/>
      <c r="BHT76" s="242"/>
      <c r="BHU76" s="242"/>
      <c r="BHV76" s="242"/>
      <c r="BHW76" s="242"/>
      <c r="BHX76" s="242"/>
      <c r="BHY76" s="242"/>
      <c r="BHZ76" s="242"/>
      <c r="BIA76" s="242"/>
      <c r="BIB76" s="242"/>
      <c r="BIC76" s="242"/>
      <c r="BID76" s="242"/>
      <c r="BIE76" s="242"/>
      <c r="BIF76" s="242"/>
      <c r="BIG76" s="242"/>
      <c r="BIH76" s="242"/>
      <c r="BII76" s="242"/>
      <c r="BIJ76" s="242"/>
      <c r="BIK76" s="242"/>
      <c r="BIL76" s="242"/>
      <c r="BIM76" s="242"/>
      <c r="BIN76" s="242"/>
      <c r="BIO76" s="242"/>
      <c r="BIP76" s="242"/>
      <c r="BIQ76" s="242"/>
      <c r="BIR76" s="242"/>
      <c r="BIS76" s="242"/>
      <c r="BIT76" s="242"/>
      <c r="BIU76" s="242"/>
      <c r="BIV76" s="242"/>
      <c r="BIW76" s="242"/>
      <c r="BIX76" s="242"/>
      <c r="BIY76" s="242"/>
      <c r="BIZ76" s="242"/>
      <c r="BJA76" s="242"/>
      <c r="BJB76" s="242"/>
      <c r="BJC76" s="242"/>
      <c r="BJD76" s="242"/>
      <c r="BJE76" s="242"/>
      <c r="BJF76" s="242"/>
      <c r="BJG76" s="242"/>
      <c r="BJH76" s="242"/>
      <c r="BJI76" s="242"/>
      <c r="BJJ76" s="242"/>
      <c r="BJK76" s="242"/>
      <c r="BJL76" s="242"/>
      <c r="BJM76" s="242"/>
      <c r="BJN76" s="242"/>
      <c r="BJO76" s="242"/>
      <c r="BJP76" s="242"/>
      <c r="BJQ76" s="242"/>
      <c r="BJR76" s="242"/>
      <c r="BJS76" s="242"/>
      <c r="BJT76" s="242"/>
      <c r="BJU76" s="242"/>
      <c r="BJV76" s="242"/>
      <c r="BJW76" s="242"/>
      <c r="BJX76" s="242"/>
      <c r="BJY76" s="242"/>
      <c r="BJZ76" s="242"/>
      <c r="BKA76" s="242"/>
      <c r="BKB76" s="242"/>
      <c r="BKC76" s="242"/>
      <c r="BKD76" s="242"/>
      <c r="BKE76" s="242"/>
      <c r="BKF76" s="242"/>
      <c r="BKG76" s="242"/>
      <c r="BKH76" s="242"/>
      <c r="BKI76" s="242"/>
      <c r="BKJ76" s="242"/>
      <c r="BKK76" s="242"/>
      <c r="BKL76" s="242"/>
      <c r="BKM76" s="242"/>
      <c r="BKN76" s="242"/>
      <c r="BKO76" s="242"/>
      <c r="BKP76" s="242"/>
      <c r="BKQ76" s="242"/>
      <c r="BKR76" s="242"/>
      <c r="BKS76" s="242"/>
      <c r="BKT76" s="242"/>
      <c r="BKU76" s="242"/>
      <c r="BKV76" s="242"/>
      <c r="BKW76" s="242"/>
      <c r="BKX76" s="242"/>
      <c r="BKY76" s="242"/>
      <c r="BKZ76" s="242"/>
      <c r="BLA76" s="242"/>
      <c r="BLB76" s="242"/>
      <c r="BLC76" s="242"/>
      <c r="BLD76" s="242"/>
      <c r="BLE76" s="242"/>
      <c r="BLF76" s="242"/>
      <c r="BLG76" s="242"/>
      <c r="BLH76" s="242"/>
      <c r="BLI76" s="242"/>
      <c r="BLJ76" s="242"/>
      <c r="BLK76" s="242"/>
      <c r="BLL76" s="242"/>
      <c r="BLM76" s="242"/>
      <c r="BLN76" s="242"/>
      <c r="BLO76" s="242"/>
      <c r="BLP76" s="242"/>
      <c r="BLQ76" s="242"/>
      <c r="BLR76" s="242"/>
      <c r="BLS76" s="242"/>
      <c r="BLT76" s="242"/>
      <c r="BLU76" s="242"/>
      <c r="BLV76" s="242"/>
      <c r="BLW76" s="242"/>
      <c r="BLX76" s="242"/>
      <c r="BLY76" s="242"/>
      <c r="BLZ76" s="242"/>
      <c r="BMA76" s="242"/>
      <c r="BMB76" s="242"/>
      <c r="BMC76" s="242"/>
      <c r="BMD76" s="242"/>
      <c r="BME76" s="242"/>
      <c r="BMF76" s="242"/>
      <c r="BMG76" s="242"/>
      <c r="BMH76" s="242"/>
      <c r="BMI76" s="242"/>
      <c r="BMJ76" s="242"/>
      <c r="BMK76" s="242"/>
      <c r="BML76" s="242"/>
      <c r="BMM76" s="242"/>
      <c r="BMN76" s="242"/>
      <c r="BMO76" s="242"/>
      <c r="BMP76" s="242"/>
      <c r="BMQ76" s="242"/>
      <c r="BMR76" s="242"/>
      <c r="BMS76" s="242"/>
      <c r="BMT76" s="242"/>
      <c r="BMU76" s="242"/>
      <c r="BMV76" s="242"/>
      <c r="BMW76" s="242"/>
      <c r="BMX76" s="242"/>
      <c r="BMY76" s="242"/>
      <c r="BMZ76" s="242"/>
      <c r="BNA76" s="242"/>
      <c r="BNB76" s="242"/>
      <c r="BNC76" s="242"/>
      <c r="BND76" s="242"/>
      <c r="BNE76" s="242"/>
      <c r="BNF76" s="242"/>
      <c r="BNG76" s="242"/>
      <c r="BNH76" s="242"/>
      <c r="BNI76" s="242"/>
      <c r="BNJ76" s="242"/>
      <c r="BNK76" s="242"/>
      <c r="BNL76" s="242"/>
      <c r="BNM76" s="242"/>
      <c r="BNN76" s="242"/>
      <c r="BNO76" s="242"/>
      <c r="BNP76" s="242"/>
      <c r="BNQ76" s="242"/>
      <c r="BNR76" s="242"/>
      <c r="BNS76" s="242"/>
      <c r="BNT76" s="242"/>
      <c r="BNU76" s="242"/>
      <c r="BNV76" s="242"/>
      <c r="BNW76" s="242"/>
      <c r="BNX76" s="242"/>
      <c r="BNY76" s="242"/>
      <c r="BNZ76" s="242"/>
      <c r="BOA76" s="242"/>
      <c r="BOB76" s="242"/>
      <c r="BOC76" s="242"/>
      <c r="BOD76" s="242"/>
      <c r="BOE76" s="242"/>
      <c r="BOF76" s="242"/>
      <c r="BOG76" s="242"/>
      <c r="BOH76" s="242"/>
      <c r="BOI76" s="242"/>
      <c r="BOJ76" s="242"/>
      <c r="BOK76" s="242"/>
      <c r="BOL76" s="242"/>
      <c r="BOM76" s="242"/>
      <c r="BON76" s="242"/>
      <c r="BOO76" s="242"/>
      <c r="BOP76" s="242"/>
      <c r="BOQ76" s="242"/>
      <c r="BOR76" s="242"/>
      <c r="BOS76" s="242"/>
      <c r="BOT76" s="242"/>
      <c r="BOU76" s="242"/>
      <c r="BOV76" s="242"/>
      <c r="BOW76" s="242"/>
      <c r="BOX76" s="242"/>
      <c r="BOY76" s="242"/>
      <c r="BOZ76" s="242"/>
      <c r="BPA76" s="242"/>
      <c r="BPB76" s="242"/>
      <c r="BPC76" s="242"/>
      <c r="BPD76" s="242"/>
      <c r="BPE76" s="242"/>
      <c r="BPF76" s="242"/>
      <c r="BPG76" s="242"/>
      <c r="BPH76" s="242"/>
      <c r="BPI76" s="242"/>
      <c r="BPJ76" s="242"/>
      <c r="BPK76" s="242"/>
      <c r="BPL76" s="242"/>
      <c r="BPM76" s="242"/>
      <c r="BPN76" s="242"/>
      <c r="BPO76" s="242"/>
      <c r="BPP76" s="242"/>
      <c r="BPQ76" s="242"/>
      <c r="BPR76" s="242"/>
      <c r="BPS76" s="242"/>
      <c r="BPT76" s="242"/>
      <c r="BPU76" s="242"/>
      <c r="BPV76" s="242"/>
      <c r="BPW76" s="242"/>
      <c r="BPX76" s="242"/>
      <c r="BPY76" s="242"/>
      <c r="BPZ76" s="242"/>
      <c r="BQA76" s="242"/>
      <c r="BQB76" s="242"/>
      <c r="BQC76" s="242"/>
      <c r="BQD76" s="242"/>
      <c r="BQE76" s="242"/>
      <c r="BQF76" s="242"/>
      <c r="BQG76" s="242"/>
      <c r="BQH76" s="242"/>
      <c r="BQI76" s="242"/>
      <c r="BQJ76" s="242"/>
      <c r="BQK76" s="242"/>
      <c r="BQL76" s="242"/>
      <c r="BQM76" s="242"/>
      <c r="BQN76" s="242"/>
      <c r="BQO76" s="242"/>
      <c r="BQP76" s="242"/>
      <c r="BQQ76" s="242"/>
      <c r="BQR76" s="242"/>
      <c r="BQS76" s="242"/>
      <c r="BQT76" s="242"/>
      <c r="BQU76" s="242"/>
      <c r="BQV76" s="242"/>
      <c r="BQW76" s="242"/>
      <c r="BQX76" s="242"/>
      <c r="BQY76" s="242"/>
      <c r="BQZ76" s="242"/>
      <c r="BRA76" s="242"/>
      <c r="BRB76" s="242"/>
      <c r="BRC76" s="242"/>
      <c r="BRD76" s="242"/>
      <c r="BRE76" s="242"/>
      <c r="BRF76" s="242"/>
      <c r="BRG76" s="242"/>
      <c r="BRH76" s="242"/>
      <c r="BRI76" s="242"/>
      <c r="BRJ76" s="242"/>
      <c r="BRK76" s="242"/>
      <c r="BRL76" s="242"/>
      <c r="BRM76" s="242"/>
      <c r="BRN76" s="242"/>
      <c r="BRO76" s="242"/>
      <c r="BRP76" s="242"/>
      <c r="BRQ76" s="242"/>
      <c r="BRR76" s="242"/>
      <c r="BRS76" s="242"/>
      <c r="BRT76" s="242"/>
      <c r="BRU76" s="242"/>
      <c r="BRV76" s="242"/>
      <c r="BRW76" s="242"/>
      <c r="BRX76" s="242"/>
      <c r="BRY76" s="242"/>
      <c r="BRZ76" s="242"/>
      <c r="BSA76" s="242"/>
      <c r="BSB76" s="242"/>
      <c r="BSC76" s="242"/>
      <c r="BSD76" s="242"/>
      <c r="BSE76" s="242"/>
      <c r="BSF76" s="242"/>
      <c r="BSG76" s="242"/>
      <c r="BSH76" s="242"/>
      <c r="BSI76" s="242"/>
      <c r="BSJ76" s="242"/>
      <c r="BSK76" s="242"/>
      <c r="BSL76" s="242"/>
      <c r="BSM76" s="242"/>
      <c r="BSN76" s="242"/>
      <c r="BSO76" s="242"/>
      <c r="BSP76" s="242"/>
      <c r="BSQ76" s="242"/>
      <c r="BSR76" s="242"/>
      <c r="BSS76" s="242"/>
      <c r="BST76" s="242"/>
      <c r="BSU76" s="242"/>
      <c r="BSV76" s="242"/>
      <c r="BSW76" s="242"/>
      <c r="BSX76" s="242"/>
      <c r="BSY76" s="242"/>
      <c r="BSZ76" s="242"/>
      <c r="BTA76" s="242"/>
      <c r="BTB76" s="242"/>
      <c r="BTC76" s="242"/>
      <c r="BTD76" s="242"/>
      <c r="BTE76" s="242"/>
      <c r="BTF76" s="242"/>
      <c r="BTG76" s="242"/>
      <c r="BTH76" s="242"/>
      <c r="BTI76" s="242"/>
      <c r="BTJ76" s="242"/>
      <c r="BTK76" s="242"/>
      <c r="BTL76" s="242"/>
      <c r="BTM76" s="242"/>
      <c r="BTN76" s="242"/>
      <c r="BTO76" s="242"/>
      <c r="BTP76" s="242"/>
      <c r="BTQ76" s="242"/>
      <c r="BTR76" s="242"/>
      <c r="BTS76" s="242"/>
      <c r="BTT76" s="242"/>
      <c r="BTU76" s="242"/>
      <c r="BTV76" s="242"/>
      <c r="BTW76" s="242"/>
      <c r="BTX76" s="242"/>
      <c r="BTY76" s="242"/>
      <c r="BTZ76" s="242"/>
      <c r="BUA76" s="242"/>
      <c r="BUB76" s="242"/>
      <c r="BUC76" s="242"/>
      <c r="BUD76" s="242"/>
      <c r="BUE76" s="242"/>
      <c r="BUF76" s="242"/>
      <c r="BUG76" s="242"/>
      <c r="BUH76" s="242"/>
      <c r="BUI76" s="242"/>
      <c r="BUJ76" s="242"/>
      <c r="BUK76" s="242"/>
      <c r="BUL76" s="242"/>
      <c r="BUM76" s="242"/>
      <c r="BUN76" s="242"/>
      <c r="BUO76" s="242"/>
      <c r="BUP76" s="242"/>
      <c r="BUQ76" s="242"/>
      <c r="BUR76" s="242"/>
      <c r="BUS76" s="242"/>
      <c r="BUT76" s="242"/>
      <c r="BUU76" s="242"/>
      <c r="BUV76" s="242"/>
      <c r="BUW76" s="242"/>
      <c r="BUX76" s="242"/>
      <c r="BUY76" s="242"/>
      <c r="BUZ76" s="242"/>
      <c r="BVA76" s="242"/>
      <c r="BVB76" s="242"/>
      <c r="BVC76" s="242"/>
      <c r="BVD76" s="242"/>
      <c r="BVE76" s="242"/>
      <c r="BVF76" s="242"/>
      <c r="BVG76" s="242"/>
      <c r="BVH76" s="242"/>
      <c r="BVI76" s="242"/>
      <c r="BVJ76" s="242"/>
      <c r="BVK76" s="242"/>
      <c r="BVL76" s="242"/>
      <c r="BVM76" s="242"/>
      <c r="BVN76" s="242"/>
      <c r="BVO76" s="242"/>
      <c r="BVP76" s="242"/>
      <c r="BVQ76" s="242"/>
      <c r="BVR76" s="242"/>
      <c r="BVS76" s="242"/>
      <c r="BVT76" s="242"/>
      <c r="BVU76" s="242"/>
      <c r="BVV76" s="242"/>
      <c r="BVW76" s="242"/>
      <c r="BVX76" s="242"/>
      <c r="BVY76" s="242"/>
      <c r="BVZ76" s="242"/>
      <c r="BWA76" s="242"/>
      <c r="BWB76" s="242"/>
      <c r="BWC76" s="242"/>
      <c r="BWD76" s="242"/>
      <c r="BWE76" s="242"/>
      <c r="BWF76" s="242"/>
      <c r="BWG76" s="242"/>
      <c r="BWH76" s="242"/>
      <c r="BWI76" s="242"/>
      <c r="BWJ76" s="242"/>
      <c r="BWK76" s="242"/>
      <c r="BWL76" s="242"/>
      <c r="BWM76" s="242"/>
      <c r="BWN76" s="242"/>
      <c r="BWO76" s="242"/>
      <c r="BWP76" s="242"/>
      <c r="BWQ76" s="242"/>
      <c r="BWR76" s="242"/>
      <c r="BWS76" s="242"/>
      <c r="BWT76" s="242"/>
      <c r="BWU76" s="242"/>
      <c r="BWV76" s="242"/>
      <c r="BWW76" s="242"/>
      <c r="BWX76" s="242"/>
      <c r="BWY76" s="242"/>
      <c r="BWZ76" s="242"/>
      <c r="BXA76" s="242"/>
      <c r="BXB76" s="242"/>
      <c r="BXC76" s="242"/>
      <c r="BXD76" s="242"/>
      <c r="BXE76" s="242"/>
      <c r="BXF76" s="242"/>
      <c r="BXG76" s="242"/>
      <c r="BXH76" s="242"/>
      <c r="BXI76" s="242"/>
      <c r="BXJ76" s="242"/>
      <c r="BXK76" s="242"/>
      <c r="BXL76" s="242"/>
      <c r="BXM76" s="242"/>
      <c r="BXN76" s="242"/>
      <c r="BXO76" s="242"/>
      <c r="BXP76" s="242"/>
      <c r="BXQ76" s="242"/>
      <c r="BXR76" s="242"/>
      <c r="BXS76" s="242"/>
      <c r="BXT76" s="242"/>
      <c r="BXU76" s="242"/>
      <c r="BXV76" s="242"/>
      <c r="BXW76" s="242"/>
      <c r="BXX76" s="242"/>
      <c r="BXY76" s="242"/>
      <c r="BXZ76" s="242"/>
      <c r="BYA76" s="242"/>
      <c r="BYB76" s="242"/>
      <c r="BYC76" s="242"/>
      <c r="BYD76" s="242"/>
      <c r="BYE76" s="242"/>
      <c r="BYF76" s="242"/>
      <c r="BYG76" s="242"/>
      <c r="BYH76" s="242"/>
      <c r="BYI76" s="242"/>
      <c r="BYJ76" s="242"/>
      <c r="BYK76" s="242"/>
      <c r="BYL76" s="242"/>
      <c r="BYM76" s="242"/>
      <c r="BYN76" s="242"/>
      <c r="BYO76" s="242"/>
      <c r="BYP76" s="242"/>
      <c r="BYQ76" s="242"/>
      <c r="BYR76" s="242"/>
      <c r="BYS76" s="242"/>
      <c r="BYT76" s="242"/>
      <c r="BYU76" s="242"/>
      <c r="BYV76" s="242"/>
      <c r="BYW76" s="242"/>
      <c r="BYX76" s="242"/>
      <c r="BYY76" s="242"/>
      <c r="BYZ76" s="242"/>
      <c r="BZA76" s="242"/>
      <c r="BZB76" s="242"/>
      <c r="BZC76" s="242"/>
      <c r="BZD76" s="242"/>
      <c r="BZE76" s="242"/>
      <c r="BZF76" s="242"/>
      <c r="BZG76" s="242"/>
      <c r="BZH76" s="242"/>
      <c r="BZI76" s="242"/>
      <c r="BZJ76" s="242"/>
      <c r="BZK76" s="242"/>
      <c r="BZL76" s="242"/>
      <c r="BZM76" s="242"/>
      <c r="BZN76" s="242"/>
      <c r="BZO76" s="242"/>
      <c r="BZP76" s="242"/>
      <c r="BZQ76" s="242"/>
      <c r="BZR76" s="242"/>
      <c r="BZS76" s="242"/>
      <c r="BZT76" s="242"/>
      <c r="BZU76" s="242"/>
      <c r="BZV76" s="242"/>
      <c r="BZW76" s="242"/>
      <c r="BZX76" s="242"/>
      <c r="BZY76" s="242"/>
      <c r="BZZ76" s="242"/>
      <c r="CAA76" s="242"/>
      <c r="CAB76" s="242"/>
      <c r="CAC76" s="242"/>
      <c r="CAD76" s="242"/>
      <c r="CAE76" s="242"/>
      <c r="CAF76" s="242"/>
      <c r="CAG76" s="242"/>
      <c r="CAH76" s="242"/>
      <c r="CAI76" s="242"/>
      <c r="CAJ76" s="242"/>
      <c r="CAK76" s="242"/>
      <c r="CAL76" s="242"/>
      <c r="CAM76" s="242"/>
      <c r="CAN76" s="242"/>
      <c r="CAO76" s="242"/>
      <c r="CAP76" s="242"/>
      <c r="CAQ76" s="242"/>
      <c r="CAR76" s="242"/>
      <c r="CAS76" s="242"/>
      <c r="CAT76" s="242"/>
      <c r="CAU76" s="242"/>
      <c r="CAV76" s="242"/>
      <c r="CAW76" s="242"/>
      <c r="CAX76" s="242"/>
      <c r="CAY76" s="242"/>
      <c r="CAZ76" s="242"/>
      <c r="CBA76" s="242"/>
      <c r="CBB76" s="242"/>
      <c r="CBC76" s="242"/>
      <c r="CBD76" s="242"/>
      <c r="CBE76" s="242"/>
      <c r="CBF76" s="242"/>
      <c r="CBG76" s="242"/>
      <c r="CBH76" s="242"/>
      <c r="CBI76" s="242"/>
      <c r="CBJ76" s="242"/>
      <c r="CBK76" s="242"/>
      <c r="CBL76" s="242"/>
      <c r="CBM76" s="242"/>
      <c r="CBN76" s="242"/>
      <c r="CBO76" s="242"/>
      <c r="CBP76" s="242"/>
      <c r="CBQ76" s="242"/>
      <c r="CBR76" s="242"/>
      <c r="CBS76" s="242"/>
      <c r="CBT76" s="242"/>
      <c r="CBU76" s="242"/>
      <c r="CBV76" s="242"/>
      <c r="CBW76" s="242"/>
      <c r="CBX76" s="242"/>
      <c r="CBY76" s="242"/>
      <c r="CBZ76" s="242"/>
      <c r="CCA76" s="242"/>
      <c r="CCB76" s="242"/>
      <c r="CCC76" s="242"/>
      <c r="CCD76" s="242"/>
      <c r="CCE76" s="242"/>
      <c r="CCF76" s="242"/>
      <c r="CCG76" s="242"/>
      <c r="CCH76" s="242"/>
      <c r="CCI76" s="242"/>
      <c r="CCJ76" s="242"/>
      <c r="CCK76" s="242"/>
      <c r="CCL76" s="242"/>
      <c r="CCM76" s="242"/>
      <c r="CCN76" s="242"/>
      <c r="CCO76" s="242"/>
      <c r="CCP76" s="242"/>
      <c r="CCQ76" s="242"/>
      <c r="CCR76" s="242"/>
      <c r="CCS76" s="242"/>
      <c r="CCT76" s="242"/>
      <c r="CCU76" s="242"/>
      <c r="CCV76" s="242"/>
      <c r="CCW76" s="242"/>
      <c r="CCX76" s="242"/>
      <c r="CCY76" s="242"/>
      <c r="CCZ76" s="242"/>
      <c r="CDA76" s="242"/>
      <c r="CDB76" s="242"/>
      <c r="CDC76" s="242"/>
      <c r="CDD76" s="242"/>
      <c r="CDE76" s="242"/>
      <c r="CDF76" s="242"/>
      <c r="CDG76" s="242"/>
      <c r="CDH76" s="242"/>
      <c r="CDI76" s="242"/>
      <c r="CDJ76" s="242"/>
      <c r="CDK76" s="242"/>
      <c r="CDL76" s="242"/>
      <c r="CDM76" s="242"/>
      <c r="CDN76" s="242"/>
      <c r="CDO76" s="242"/>
      <c r="CDP76" s="242"/>
      <c r="CDQ76" s="242"/>
      <c r="CDR76" s="242"/>
      <c r="CDS76" s="242"/>
      <c r="CDT76" s="242"/>
      <c r="CDU76" s="242"/>
      <c r="CDV76" s="242"/>
      <c r="CDW76" s="242"/>
      <c r="CDX76" s="242"/>
      <c r="CDY76" s="242"/>
      <c r="CDZ76" s="242"/>
      <c r="CEA76" s="242"/>
      <c r="CEB76" s="242"/>
      <c r="CEC76" s="242"/>
      <c r="CED76" s="242"/>
      <c r="CEE76" s="242"/>
      <c r="CEF76" s="242"/>
      <c r="CEG76" s="242"/>
      <c r="CEH76" s="242"/>
      <c r="CEI76" s="242"/>
      <c r="CEJ76" s="242"/>
      <c r="CEK76" s="242"/>
      <c r="CEL76" s="242"/>
      <c r="CEM76" s="242"/>
      <c r="CEN76" s="242"/>
      <c r="CEO76" s="242"/>
      <c r="CEP76" s="242"/>
      <c r="CEQ76" s="242"/>
      <c r="CER76" s="242"/>
      <c r="CES76" s="242"/>
      <c r="CET76" s="242"/>
      <c r="CEU76" s="242"/>
      <c r="CEV76" s="242"/>
      <c r="CEW76" s="242"/>
      <c r="CEX76" s="242"/>
      <c r="CEY76" s="242"/>
      <c r="CEZ76" s="242"/>
      <c r="CFA76" s="242"/>
      <c r="CFB76" s="242"/>
      <c r="CFC76" s="242"/>
      <c r="CFD76" s="242"/>
      <c r="CFE76" s="242"/>
      <c r="CFF76" s="242"/>
      <c r="CFG76" s="242"/>
      <c r="CFH76" s="242"/>
      <c r="CFI76" s="242"/>
      <c r="CFJ76" s="242"/>
      <c r="CFK76" s="242"/>
      <c r="CFL76" s="242"/>
      <c r="CFM76" s="242"/>
      <c r="CFN76" s="242"/>
      <c r="CFO76" s="242"/>
      <c r="CFP76" s="242"/>
      <c r="CFQ76" s="242"/>
      <c r="CFR76" s="242"/>
      <c r="CFS76" s="242"/>
      <c r="CFT76" s="242"/>
      <c r="CFU76" s="242"/>
      <c r="CFV76" s="242"/>
      <c r="CFW76" s="242"/>
      <c r="CFX76" s="242"/>
      <c r="CFY76" s="242"/>
      <c r="CFZ76" s="242"/>
      <c r="CGA76" s="242"/>
      <c r="CGB76" s="242"/>
      <c r="CGC76" s="242"/>
      <c r="CGD76" s="242"/>
      <c r="CGE76" s="242"/>
      <c r="CGF76" s="242"/>
      <c r="CGG76" s="242"/>
      <c r="CGH76" s="242"/>
      <c r="CGI76" s="242"/>
      <c r="CGJ76" s="242"/>
      <c r="CGK76" s="242"/>
      <c r="CGL76" s="242"/>
      <c r="CGM76" s="242"/>
      <c r="CGN76" s="242"/>
      <c r="CGO76" s="242"/>
      <c r="CGP76" s="242"/>
      <c r="CGQ76" s="242"/>
      <c r="CGR76" s="242"/>
      <c r="CGS76" s="242"/>
      <c r="CGT76" s="242"/>
      <c r="CGU76" s="242"/>
      <c r="CGV76" s="242"/>
      <c r="CGW76" s="242"/>
      <c r="CGX76" s="242"/>
      <c r="CGY76" s="242"/>
      <c r="CGZ76" s="242"/>
      <c r="CHA76" s="242"/>
      <c r="CHB76" s="242"/>
      <c r="CHC76" s="242"/>
      <c r="CHD76" s="242"/>
      <c r="CHE76" s="242"/>
      <c r="CHF76" s="242"/>
      <c r="CHG76" s="242"/>
      <c r="CHH76" s="242"/>
      <c r="CHI76" s="242"/>
      <c r="CHJ76" s="242"/>
      <c r="CHK76" s="242"/>
      <c r="CHL76" s="242"/>
      <c r="CHM76" s="242"/>
      <c r="CHN76" s="242"/>
      <c r="CHO76" s="242"/>
      <c r="CHP76" s="242"/>
      <c r="CHQ76" s="242"/>
      <c r="CHR76" s="242"/>
      <c r="CHS76" s="242"/>
      <c r="CHT76" s="242"/>
      <c r="CHU76" s="242"/>
      <c r="CHV76" s="242"/>
      <c r="CHW76" s="242"/>
      <c r="CHX76" s="242"/>
      <c r="CHY76" s="242"/>
      <c r="CHZ76" s="242"/>
      <c r="CIA76" s="242"/>
      <c r="CIB76" s="242"/>
      <c r="CIC76" s="242"/>
      <c r="CID76" s="242"/>
      <c r="CIE76" s="242"/>
      <c r="CIF76" s="242"/>
      <c r="CIG76" s="242"/>
      <c r="CIH76" s="242"/>
      <c r="CII76" s="242"/>
      <c r="CIJ76" s="242"/>
      <c r="CIK76" s="242"/>
      <c r="CIL76" s="242"/>
      <c r="CIM76" s="242"/>
      <c r="CIN76" s="242"/>
      <c r="CIO76" s="242"/>
      <c r="CIP76" s="242"/>
      <c r="CIQ76" s="242"/>
      <c r="CIR76" s="242"/>
      <c r="CIS76" s="242"/>
      <c r="CIT76" s="242"/>
      <c r="CIU76" s="242"/>
      <c r="CIV76" s="242"/>
      <c r="CIW76" s="242"/>
      <c r="CIX76" s="242"/>
      <c r="CIY76" s="242"/>
      <c r="CIZ76" s="242"/>
      <c r="CJA76" s="242"/>
      <c r="CJB76" s="242"/>
      <c r="CJC76" s="242"/>
      <c r="CJD76" s="242"/>
      <c r="CJE76" s="242"/>
      <c r="CJF76" s="242"/>
      <c r="CJG76" s="242"/>
      <c r="CJH76" s="242"/>
      <c r="CJI76" s="242"/>
      <c r="CJJ76" s="242"/>
      <c r="CJK76" s="242"/>
      <c r="CJL76" s="242"/>
      <c r="CJM76" s="242"/>
      <c r="CJN76" s="242"/>
      <c r="CJO76" s="242"/>
      <c r="CJP76" s="242"/>
      <c r="CJQ76" s="242"/>
      <c r="CJR76" s="242"/>
      <c r="CJS76" s="242"/>
      <c r="CJT76" s="242"/>
      <c r="CJU76" s="242"/>
      <c r="CJV76" s="242"/>
      <c r="CJW76" s="242"/>
      <c r="CJX76" s="242"/>
      <c r="CJY76" s="242"/>
      <c r="CJZ76" s="242"/>
      <c r="CKA76" s="242"/>
      <c r="CKB76" s="242"/>
      <c r="CKC76" s="242"/>
      <c r="CKD76" s="242"/>
      <c r="CKE76" s="242"/>
      <c r="CKF76" s="242"/>
      <c r="CKG76" s="242"/>
      <c r="CKH76" s="242"/>
      <c r="CKI76" s="242"/>
      <c r="CKJ76" s="242"/>
      <c r="CKK76" s="242"/>
      <c r="CKL76" s="242"/>
      <c r="CKM76" s="242"/>
      <c r="CKN76" s="242"/>
      <c r="CKO76" s="242"/>
      <c r="CKP76" s="242"/>
      <c r="CKQ76" s="242"/>
      <c r="CKR76" s="242"/>
      <c r="CKS76" s="242"/>
      <c r="CKT76" s="242"/>
      <c r="CKU76" s="242"/>
      <c r="CKV76" s="242"/>
      <c r="CKW76" s="242"/>
      <c r="CKX76" s="242"/>
      <c r="CKY76" s="242"/>
      <c r="CKZ76" s="242"/>
      <c r="CLA76" s="242"/>
      <c r="CLB76" s="242"/>
      <c r="CLC76" s="242"/>
      <c r="CLD76" s="242"/>
      <c r="CLE76" s="242"/>
      <c r="CLF76" s="242"/>
      <c r="CLG76" s="242"/>
      <c r="CLH76" s="242"/>
      <c r="CLI76" s="242"/>
      <c r="CLJ76" s="242"/>
      <c r="CLK76" s="242"/>
      <c r="CLL76" s="242"/>
      <c r="CLM76" s="242"/>
      <c r="CLN76" s="242"/>
      <c r="CLO76" s="242"/>
      <c r="CLP76" s="242"/>
      <c r="CLQ76" s="242"/>
      <c r="CLR76" s="242"/>
      <c r="CLS76" s="242"/>
      <c r="CLT76" s="242"/>
      <c r="CLU76" s="242"/>
      <c r="CLV76" s="242"/>
      <c r="CLW76" s="242"/>
      <c r="CLX76" s="242"/>
      <c r="CLY76" s="242"/>
      <c r="CLZ76" s="242"/>
      <c r="CMA76" s="242"/>
      <c r="CMB76" s="242"/>
      <c r="CMC76" s="242"/>
      <c r="CMD76" s="242"/>
      <c r="CME76" s="242"/>
      <c r="CMF76" s="242"/>
      <c r="CMG76" s="242"/>
      <c r="CMH76" s="242"/>
      <c r="CMI76" s="242"/>
      <c r="CMJ76" s="242"/>
      <c r="CMK76" s="242"/>
      <c r="CML76" s="242"/>
      <c r="CMM76" s="242"/>
      <c r="CMN76" s="242"/>
      <c r="CMO76" s="242"/>
      <c r="CMP76" s="242"/>
      <c r="CMQ76" s="242"/>
      <c r="CMR76" s="242"/>
      <c r="CMS76" s="242"/>
      <c r="CMT76" s="242"/>
      <c r="CMU76" s="242"/>
      <c r="CMV76" s="242"/>
      <c r="CMW76" s="242"/>
      <c r="CMX76" s="242"/>
      <c r="CMY76" s="242"/>
      <c r="CMZ76" s="242"/>
      <c r="CNA76" s="242"/>
      <c r="CNB76" s="242"/>
      <c r="CNC76" s="242"/>
      <c r="CND76" s="242"/>
      <c r="CNE76" s="242"/>
      <c r="CNF76" s="242"/>
      <c r="CNG76" s="242"/>
      <c r="CNH76" s="242"/>
      <c r="CNI76" s="242"/>
      <c r="CNJ76" s="242"/>
      <c r="CNK76" s="242"/>
      <c r="CNL76" s="242"/>
      <c r="CNM76" s="242"/>
      <c r="CNN76" s="242"/>
      <c r="CNO76" s="242"/>
      <c r="CNP76" s="242"/>
      <c r="CNQ76" s="242"/>
      <c r="CNR76" s="242"/>
      <c r="CNS76" s="242"/>
      <c r="CNT76" s="242"/>
      <c r="CNU76" s="242"/>
      <c r="CNV76" s="242"/>
      <c r="CNW76" s="242"/>
      <c r="CNX76" s="242"/>
      <c r="CNY76" s="242"/>
      <c r="CNZ76" s="242"/>
      <c r="COA76" s="242"/>
      <c r="COB76" s="242"/>
      <c r="COC76" s="242"/>
      <c r="COD76" s="242"/>
      <c r="COE76" s="242"/>
      <c r="COF76" s="242"/>
      <c r="COG76" s="242"/>
      <c r="COH76" s="242"/>
      <c r="COI76" s="242"/>
      <c r="COJ76" s="242"/>
      <c r="COK76" s="242"/>
      <c r="COL76" s="242"/>
      <c r="COM76" s="242"/>
      <c r="CON76" s="242"/>
      <c r="COO76" s="242"/>
      <c r="COP76" s="242"/>
      <c r="COQ76" s="242"/>
      <c r="COR76" s="242"/>
      <c r="COS76" s="242"/>
      <c r="COT76" s="242"/>
      <c r="COU76" s="242"/>
      <c r="COV76" s="242"/>
      <c r="COW76" s="242"/>
      <c r="COX76" s="242"/>
      <c r="COY76" s="242"/>
      <c r="COZ76" s="242"/>
      <c r="CPA76" s="242"/>
      <c r="CPB76" s="242"/>
      <c r="CPC76" s="242"/>
      <c r="CPD76" s="242"/>
      <c r="CPE76" s="242"/>
      <c r="CPF76" s="242"/>
      <c r="CPG76" s="242"/>
      <c r="CPH76" s="242"/>
      <c r="CPI76" s="242"/>
      <c r="CPJ76" s="242"/>
      <c r="CPK76" s="242"/>
      <c r="CPL76" s="242"/>
      <c r="CPM76" s="242"/>
      <c r="CPN76" s="242"/>
      <c r="CPO76" s="242"/>
      <c r="CPP76" s="242"/>
      <c r="CPQ76" s="242"/>
      <c r="CPR76" s="242"/>
      <c r="CPS76" s="242"/>
      <c r="CPT76" s="242"/>
      <c r="CPU76" s="242"/>
      <c r="CPV76" s="242"/>
      <c r="CPW76" s="242"/>
      <c r="CPX76" s="242"/>
      <c r="CPY76" s="242"/>
      <c r="CPZ76" s="242"/>
      <c r="CQA76" s="242"/>
      <c r="CQB76" s="242"/>
      <c r="CQC76" s="242"/>
      <c r="CQD76" s="242"/>
      <c r="CQE76" s="242"/>
      <c r="CQF76" s="242"/>
      <c r="CQG76" s="242"/>
      <c r="CQH76" s="242"/>
      <c r="CQI76" s="242"/>
      <c r="CQJ76" s="242"/>
      <c r="CQK76" s="242"/>
      <c r="CQL76" s="242"/>
      <c r="CQM76" s="242"/>
      <c r="CQN76" s="242"/>
      <c r="CQO76" s="242"/>
      <c r="CQP76" s="242"/>
      <c r="CQQ76" s="242"/>
      <c r="CQR76" s="242"/>
      <c r="CQS76" s="242"/>
      <c r="CQT76" s="242"/>
      <c r="CQU76" s="242"/>
      <c r="CQV76" s="242"/>
      <c r="CQW76" s="242"/>
      <c r="CQX76" s="242"/>
      <c r="CQY76" s="242"/>
      <c r="CQZ76" s="242"/>
      <c r="CRA76" s="242"/>
      <c r="CRB76" s="242"/>
      <c r="CRC76" s="242"/>
      <c r="CRD76" s="242"/>
      <c r="CRE76" s="242"/>
      <c r="CRF76" s="242"/>
      <c r="CRG76" s="242"/>
      <c r="CRH76" s="242"/>
      <c r="CRI76" s="242"/>
      <c r="CRJ76" s="242"/>
      <c r="CRK76" s="242"/>
      <c r="CRL76" s="242"/>
      <c r="CRM76" s="242"/>
      <c r="CRN76" s="242"/>
      <c r="CRO76" s="242"/>
      <c r="CRP76" s="242"/>
      <c r="CRQ76" s="242"/>
      <c r="CRR76" s="242"/>
      <c r="CRS76" s="242"/>
      <c r="CRT76" s="242"/>
      <c r="CRU76" s="242"/>
      <c r="CRV76" s="242"/>
      <c r="CRW76" s="242"/>
      <c r="CRX76" s="242"/>
      <c r="CRY76" s="242"/>
      <c r="CRZ76" s="242"/>
      <c r="CSA76" s="242"/>
      <c r="CSB76" s="242"/>
      <c r="CSC76" s="242"/>
      <c r="CSD76" s="242"/>
      <c r="CSE76" s="242"/>
      <c r="CSF76" s="242"/>
      <c r="CSG76" s="242"/>
      <c r="CSH76" s="242"/>
      <c r="CSI76" s="242"/>
      <c r="CSJ76" s="242"/>
      <c r="CSK76" s="242"/>
      <c r="CSL76" s="242"/>
      <c r="CSM76" s="242"/>
      <c r="CSN76" s="242"/>
      <c r="CSO76" s="242"/>
      <c r="CSP76" s="242"/>
      <c r="CSQ76" s="242"/>
      <c r="CSR76" s="242"/>
      <c r="CSS76" s="242"/>
      <c r="CST76" s="242"/>
      <c r="CSU76" s="242"/>
      <c r="CSV76" s="242"/>
      <c r="CSW76" s="242"/>
      <c r="CSX76" s="242"/>
      <c r="CSY76" s="242"/>
      <c r="CSZ76" s="242"/>
      <c r="CTA76" s="242"/>
      <c r="CTB76" s="242"/>
      <c r="CTC76" s="242"/>
      <c r="CTD76" s="242"/>
      <c r="CTE76" s="242"/>
      <c r="CTF76" s="242"/>
      <c r="CTG76" s="242"/>
      <c r="CTH76" s="242"/>
      <c r="CTI76" s="242"/>
      <c r="CTJ76" s="242"/>
      <c r="CTK76" s="242"/>
      <c r="CTL76" s="242"/>
      <c r="CTM76" s="242"/>
      <c r="CTN76" s="242"/>
      <c r="CTO76" s="242"/>
      <c r="CTP76" s="242"/>
      <c r="CTQ76" s="242"/>
      <c r="CTR76" s="242"/>
      <c r="CTS76" s="242"/>
      <c r="CTT76" s="242"/>
      <c r="CTU76" s="242"/>
      <c r="CTV76" s="242"/>
      <c r="CTW76" s="242"/>
      <c r="CTX76" s="242"/>
      <c r="CTY76" s="242"/>
      <c r="CTZ76" s="242"/>
      <c r="CUA76" s="242"/>
      <c r="CUB76" s="242"/>
      <c r="CUC76" s="242"/>
      <c r="CUD76" s="242"/>
      <c r="CUE76" s="242"/>
      <c r="CUF76" s="242"/>
      <c r="CUG76" s="242"/>
      <c r="CUH76" s="242"/>
      <c r="CUI76" s="242"/>
      <c r="CUJ76" s="242"/>
      <c r="CUK76" s="242"/>
      <c r="CUL76" s="242"/>
      <c r="CUM76" s="242"/>
      <c r="CUN76" s="242"/>
      <c r="CUO76" s="242"/>
      <c r="CUP76" s="242"/>
      <c r="CUQ76" s="242"/>
      <c r="CUR76" s="242"/>
      <c r="CUS76" s="242"/>
      <c r="CUT76" s="242"/>
      <c r="CUU76" s="242"/>
      <c r="CUV76" s="242"/>
      <c r="CUW76" s="242"/>
      <c r="CUX76" s="242"/>
      <c r="CUY76" s="242"/>
      <c r="CUZ76" s="242"/>
      <c r="CVA76" s="242"/>
      <c r="CVB76" s="242"/>
      <c r="CVC76" s="242"/>
      <c r="CVD76" s="242"/>
      <c r="CVE76" s="242"/>
      <c r="CVF76" s="242"/>
      <c r="CVG76" s="242"/>
      <c r="CVH76" s="242"/>
      <c r="CVI76" s="242"/>
      <c r="CVJ76" s="242"/>
      <c r="CVK76" s="242"/>
      <c r="CVL76" s="242"/>
      <c r="CVM76" s="242"/>
      <c r="CVN76" s="242"/>
      <c r="CVO76" s="242"/>
      <c r="CVP76" s="242"/>
      <c r="CVQ76" s="242"/>
      <c r="CVR76" s="242"/>
      <c r="CVS76" s="242"/>
      <c r="CVT76" s="242"/>
      <c r="CVU76" s="242"/>
      <c r="CVV76" s="242"/>
      <c r="CVW76" s="242"/>
      <c r="CVX76" s="242"/>
      <c r="CVY76" s="242"/>
      <c r="CVZ76" s="242"/>
      <c r="CWA76" s="242"/>
      <c r="CWB76" s="242"/>
      <c r="CWC76" s="242"/>
      <c r="CWD76" s="242"/>
      <c r="CWE76" s="242"/>
      <c r="CWF76" s="242"/>
      <c r="CWG76" s="242"/>
      <c r="CWH76" s="242"/>
      <c r="CWI76" s="242"/>
      <c r="CWJ76" s="242"/>
      <c r="CWK76" s="242"/>
      <c r="CWL76" s="242"/>
      <c r="CWM76" s="242"/>
      <c r="CWN76" s="242"/>
      <c r="CWO76" s="242"/>
      <c r="CWP76" s="242"/>
      <c r="CWQ76" s="242"/>
      <c r="CWR76" s="242"/>
      <c r="CWS76" s="242"/>
      <c r="CWT76" s="242"/>
      <c r="CWU76" s="242"/>
      <c r="CWV76" s="242"/>
      <c r="CWW76" s="242"/>
      <c r="CWX76" s="242"/>
      <c r="CWY76" s="242"/>
      <c r="CWZ76" s="242"/>
      <c r="CXA76" s="242"/>
      <c r="CXB76" s="242"/>
      <c r="CXC76" s="242"/>
      <c r="CXD76" s="242"/>
      <c r="CXE76" s="242"/>
      <c r="CXF76" s="242"/>
      <c r="CXG76" s="242"/>
      <c r="CXH76" s="242"/>
      <c r="CXI76" s="242"/>
      <c r="CXJ76" s="242"/>
      <c r="CXK76" s="242"/>
      <c r="CXL76" s="242"/>
      <c r="CXM76" s="242"/>
      <c r="CXN76" s="242"/>
      <c r="CXO76" s="242"/>
      <c r="CXP76" s="242"/>
      <c r="CXQ76" s="242"/>
      <c r="CXR76" s="242"/>
      <c r="CXS76" s="242"/>
      <c r="CXT76" s="242"/>
      <c r="CXU76" s="242"/>
      <c r="CXV76" s="242"/>
      <c r="CXW76" s="242"/>
      <c r="CXX76" s="242"/>
      <c r="CXY76" s="242"/>
      <c r="CXZ76" s="242"/>
      <c r="CYA76" s="242"/>
      <c r="CYB76" s="242"/>
      <c r="CYC76" s="242"/>
      <c r="CYD76" s="242"/>
      <c r="CYE76" s="242"/>
      <c r="CYF76" s="242"/>
      <c r="CYG76" s="242"/>
      <c r="CYH76" s="242"/>
      <c r="CYI76" s="242"/>
      <c r="CYJ76" s="242"/>
      <c r="CYK76" s="242"/>
      <c r="CYL76" s="242"/>
      <c r="CYM76" s="242"/>
      <c r="CYN76" s="242"/>
      <c r="CYO76" s="242"/>
      <c r="CYP76" s="242"/>
      <c r="CYQ76" s="242"/>
      <c r="CYR76" s="242"/>
      <c r="CYS76" s="242"/>
      <c r="CYT76" s="242"/>
      <c r="CYU76" s="242"/>
      <c r="CYV76" s="242"/>
      <c r="CYW76" s="242"/>
      <c r="CYX76" s="242"/>
      <c r="CYY76" s="242"/>
      <c r="CYZ76" s="242"/>
      <c r="CZA76" s="242"/>
      <c r="CZB76" s="242"/>
      <c r="CZC76" s="242"/>
      <c r="CZD76" s="242"/>
      <c r="CZE76" s="242"/>
      <c r="CZF76" s="242"/>
      <c r="CZG76" s="242"/>
      <c r="CZH76" s="242"/>
      <c r="CZI76" s="242"/>
      <c r="CZJ76" s="242"/>
      <c r="CZK76" s="242"/>
      <c r="CZL76" s="242"/>
      <c r="CZM76" s="242"/>
      <c r="CZN76" s="242"/>
      <c r="CZO76" s="242"/>
      <c r="CZP76" s="242"/>
      <c r="CZQ76" s="242"/>
      <c r="CZR76" s="242"/>
      <c r="CZS76" s="242"/>
      <c r="CZT76" s="242"/>
      <c r="CZU76" s="242"/>
      <c r="CZV76" s="242"/>
      <c r="CZW76" s="242"/>
      <c r="CZX76" s="242"/>
      <c r="CZY76" s="242"/>
      <c r="CZZ76" s="242"/>
      <c r="DAA76" s="242"/>
      <c r="DAB76" s="242"/>
      <c r="DAC76" s="242"/>
      <c r="DAD76" s="242"/>
      <c r="DAE76" s="242"/>
      <c r="DAF76" s="242"/>
      <c r="DAG76" s="242"/>
      <c r="DAH76" s="242"/>
      <c r="DAI76" s="242"/>
      <c r="DAJ76" s="242"/>
      <c r="DAK76" s="242"/>
      <c r="DAL76" s="242"/>
      <c r="DAM76" s="242"/>
      <c r="DAN76" s="242"/>
      <c r="DAO76" s="242"/>
      <c r="DAP76" s="242"/>
      <c r="DAQ76" s="242"/>
      <c r="DAR76" s="242"/>
      <c r="DAS76" s="242"/>
      <c r="DAT76" s="242"/>
      <c r="DAU76" s="242"/>
      <c r="DAV76" s="242"/>
      <c r="DAW76" s="242"/>
      <c r="DAX76" s="242"/>
      <c r="DAY76" s="242"/>
      <c r="DAZ76" s="242"/>
      <c r="DBA76" s="242"/>
      <c r="DBB76" s="242"/>
      <c r="DBC76" s="242"/>
      <c r="DBD76" s="242"/>
      <c r="DBE76" s="242"/>
      <c r="DBF76" s="242"/>
      <c r="DBG76" s="242"/>
      <c r="DBH76" s="242"/>
      <c r="DBI76" s="242"/>
      <c r="DBJ76" s="242"/>
      <c r="DBK76" s="242"/>
      <c r="DBL76" s="242"/>
      <c r="DBM76" s="242"/>
      <c r="DBN76" s="242"/>
      <c r="DBO76" s="242"/>
      <c r="DBP76" s="242"/>
      <c r="DBQ76" s="242"/>
      <c r="DBR76" s="242"/>
      <c r="DBS76" s="242"/>
      <c r="DBT76" s="242"/>
      <c r="DBU76" s="242"/>
      <c r="DBV76" s="242"/>
      <c r="DBW76" s="242"/>
      <c r="DBX76" s="242"/>
      <c r="DBY76" s="242"/>
      <c r="DBZ76" s="242"/>
      <c r="DCA76" s="242"/>
      <c r="DCB76" s="242"/>
      <c r="DCC76" s="242"/>
      <c r="DCD76" s="242"/>
      <c r="DCE76" s="242"/>
      <c r="DCF76" s="242"/>
      <c r="DCG76" s="242"/>
      <c r="DCH76" s="242"/>
      <c r="DCI76" s="242"/>
      <c r="DCJ76" s="242"/>
      <c r="DCK76" s="242"/>
      <c r="DCL76" s="242"/>
      <c r="DCM76" s="242"/>
      <c r="DCN76" s="242"/>
      <c r="DCO76" s="242"/>
      <c r="DCP76" s="242"/>
      <c r="DCQ76" s="242"/>
      <c r="DCR76" s="242"/>
      <c r="DCS76" s="242"/>
      <c r="DCT76" s="242"/>
      <c r="DCU76" s="242"/>
      <c r="DCV76" s="242"/>
      <c r="DCW76" s="242"/>
      <c r="DCX76" s="242"/>
      <c r="DCY76" s="242"/>
      <c r="DCZ76" s="242"/>
      <c r="DDA76" s="242"/>
      <c r="DDB76" s="242"/>
      <c r="DDC76" s="242"/>
      <c r="DDD76" s="242"/>
      <c r="DDE76" s="242"/>
      <c r="DDF76" s="242"/>
      <c r="DDG76" s="242"/>
      <c r="DDH76" s="242"/>
      <c r="DDI76" s="242"/>
      <c r="DDJ76" s="242"/>
      <c r="DDK76" s="242"/>
      <c r="DDL76" s="242"/>
      <c r="DDM76" s="242"/>
      <c r="DDN76" s="242"/>
      <c r="DDO76" s="242"/>
      <c r="DDP76" s="242"/>
      <c r="DDQ76" s="242"/>
      <c r="DDR76" s="242"/>
      <c r="DDS76" s="242"/>
      <c r="DDT76" s="242"/>
      <c r="DDU76" s="242"/>
      <c r="DDV76" s="242"/>
      <c r="DDW76" s="242"/>
      <c r="DDX76" s="242"/>
      <c r="DDY76" s="242"/>
      <c r="DDZ76" s="242"/>
      <c r="DEA76" s="242"/>
      <c r="DEB76" s="242"/>
      <c r="DEC76" s="242"/>
      <c r="DED76" s="242"/>
      <c r="DEE76" s="242"/>
      <c r="DEF76" s="242"/>
      <c r="DEG76" s="242"/>
      <c r="DEH76" s="242"/>
      <c r="DEI76" s="242"/>
      <c r="DEJ76" s="242"/>
      <c r="DEK76" s="242"/>
      <c r="DEL76" s="242"/>
      <c r="DEM76" s="242"/>
      <c r="DEN76" s="242"/>
      <c r="DEO76" s="242"/>
      <c r="DEP76" s="242"/>
      <c r="DEQ76" s="242"/>
      <c r="DER76" s="242"/>
      <c r="DES76" s="242"/>
      <c r="DET76" s="242"/>
      <c r="DEU76" s="242"/>
      <c r="DEV76" s="242"/>
      <c r="DEW76" s="242"/>
      <c r="DEX76" s="242"/>
      <c r="DEY76" s="242"/>
      <c r="DEZ76" s="242"/>
      <c r="DFA76" s="242"/>
      <c r="DFB76" s="242"/>
      <c r="DFC76" s="242"/>
      <c r="DFD76" s="242"/>
      <c r="DFE76" s="242"/>
      <c r="DFF76" s="242"/>
      <c r="DFG76" s="242"/>
      <c r="DFH76" s="242"/>
      <c r="DFI76" s="242"/>
      <c r="DFJ76" s="242"/>
      <c r="DFK76" s="242"/>
      <c r="DFL76" s="242"/>
      <c r="DFM76" s="242"/>
      <c r="DFN76" s="242"/>
      <c r="DFO76" s="242"/>
      <c r="DFP76" s="242"/>
      <c r="DFQ76" s="242"/>
      <c r="DFR76" s="242"/>
      <c r="DFS76" s="242"/>
      <c r="DFT76" s="242"/>
      <c r="DFU76" s="242"/>
      <c r="DFV76" s="242"/>
      <c r="DFW76" s="242"/>
      <c r="DFX76" s="242"/>
      <c r="DFY76" s="242"/>
      <c r="DFZ76" s="242"/>
      <c r="DGA76" s="242"/>
      <c r="DGB76" s="242"/>
      <c r="DGC76" s="242"/>
      <c r="DGD76" s="242"/>
      <c r="DGE76" s="242"/>
      <c r="DGF76" s="242"/>
      <c r="DGG76" s="242"/>
      <c r="DGH76" s="242"/>
      <c r="DGI76" s="242"/>
      <c r="DGJ76" s="242"/>
      <c r="DGK76" s="242"/>
      <c r="DGL76" s="242"/>
      <c r="DGM76" s="242"/>
      <c r="DGN76" s="242"/>
      <c r="DGO76" s="242"/>
      <c r="DGP76" s="242"/>
      <c r="DGQ76" s="242"/>
      <c r="DGR76" s="242"/>
      <c r="DGS76" s="242"/>
      <c r="DGT76" s="242"/>
      <c r="DGU76" s="242"/>
      <c r="DGV76" s="242"/>
      <c r="DGW76" s="242"/>
      <c r="DGX76" s="242"/>
      <c r="DGY76" s="242"/>
      <c r="DGZ76" s="242"/>
      <c r="DHA76" s="242"/>
      <c r="DHB76" s="242"/>
      <c r="DHC76" s="242"/>
      <c r="DHD76" s="242"/>
      <c r="DHE76" s="242"/>
      <c r="DHF76" s="242"/>
      <c r="DHG76" s="242"/>
      <c r="DHH76" s="242"/>
      <c r="DHI76" s="242"/>
      <c r="DHJ76" s="242"/>
      <c r="DHK76" s="242"/>
      <c r="DHL76" s="242"/>
      <c r="DHM76" s="242"/>
      <c r="DHN76" s="242"/>
      <c r="DHO76" s="242"/>
      <c r="DHP76" s="242"/>
      <c r="DHQ76" s="242"/>
      <c r="DHR76" s="242"/>
      <c r="DHS76" s="242"/>
      <c r="DHT76" s="242"/>
      <c r="DHU76" s="242"/>
      <c r="DHV76" s="242"/>
      <c r="DHW76" s="242"/>
      <c r="DHX76" s="242"/>
      <c r="DHY76" s="242"/>
      <c r="DHZ76" s="242"/>
      <c r="DIA76" s="242"/>
      <c r="DIB76" s="242"/>
      <c r="DIC76" s="242"/>
      <c r="DID76" s="242"/>
      <c r="DIE76" s="242"/>
      <c r="DIF76" s="242"/>
      <c r="DIG76" s="242"/>
      <c r="DIH76" s="242"/>
      <c r="DII76" s="242"/>
      <c r="DIJ76" s="242"/>
      <c r="DIK76" s="242"/>
      <c r="DIL76" s="242"/>
      <c r="DIM76" s="242"/>
      <c r="DIN76" s="242"/>
      <c r="DIO76" s="242"/>
      <c r="DIP76" s="242"/>
      <c r="DIQ76" s="242"/>
      <c r="DIR76" s="242"/>
      <c r="DIS76" s="242"/>
      <c r="DIT76" s="242"/>
      <c r="DIU76" s="242"/>
      <c r="DIV76" s="242"/>
      <c r="DIW76" s="242"/>
      <c r="DIX76" s="242"/>
      <c r="DIY76" s="242"/>
      <c r="DIZ76" s="242"/>
      <c r="DJA76" s="242"/>
      <c r="DJB76" s="242"/>
      <c r="DJC76" s="242"/>
      <c r="DJD76" s="242"/>
      <c r="DJE76" s="242"/>
      <c r="DJF76" s="242"/>
      <c r="DJG76" s="242"/>
      <c r="DJH76" s="242"/>
      <c r="DJI76" s="242"/>
      <c r="DJJ76" s="242"/>
      <c r="DJK76" s="242"/>
      <c r="DJL76" s="242"/>
      <c r="DJM76" s="242"/>
      <c r="DJN76" s="242"/>
      <c r="DJO76" s="242"/>
      <c r="DJP76" s="242"/>
      <c r="DJQ76" s="242"/>
      <c r="DJR76" s="242"/>
      <c r="DJS76" s="242"/>
      <c r="DJT76" s="242"/>
      <c r="DJU76" s="242"/>
      <c r="DJV76" s="242"/>
      <c r="DJW76" s="242"/>
      <c r="DJX76" s="242"/>
      <c r="DJY76" s="242"/>
      <c r="DJZ76" s="242"/>
      <c r="DKA76" s="242"/>
      <c r="DKB76" s="242"/>
      <c r="DKC76" s="242"/>
      <c r="DKD76" s="242"/>
      <c r="DKE76" s="242"/>
      <c r="DKF76" s="242"/>
      <c r="DKG76" s="242"/>
      <c r="DKH76" s="242"/>
      <c r="DKI76" s="242"/>
      <c r="DKJ76" s="242"/>
      <c r="DKK76" s="242"/>
      <c r="DKL76" s="242"/>
      <c r="DKM76" s="242"/>
      <c r="DKN76" s="242"/>
      <c r="DKO76" s="242"/>
      <c r="DKP76" s="242"/>
      <c r="DKQ76" s="242"/>
      <c r="DKR76" s="242"/>
      <c r="DKS76" s="242"/>
      <c r="DKT76" s="242"/>
      <c r="DKU76" s="242"/>
      <c r="DKV76" s="242"/>
      <c r="DKW76" s="242"/>
      <c r="DKX76" s="242"/>
      <c r="DKY76" s="242"/>
      <c r="DKZ76" s="242"/>
      <c r="DLA76" s="242"/>
      <c r="DLB76" s="242"/>
      <c r="DLC76" s="242"/>
      <c r="DLD76" s="242"/>
      <c r="DLE76" s="242"/>
      <c r="DLF76" s="242"/>
      <c r="DLG76" s="242"/>
      <c r="DLH76" s="242"/>
      <c r="DLI76" s="242"/>
      <c r="DLJ76" s="242"/>
      <c r="DLK76" s="242"/>
      <c r="DLL76" s="242"/>
      <c r="DLM76" s="242"/>
      <c r="DLN76" s="242"/>
      <c r="DLO76" s="242"/>
      <c r="DLP76" s="242"/>
      <c r="DLQ76" s="242"/>
      <c r="DLR76" s="242"/>
      <c r="DLS76" s="242"/>
      <c r="DLT76" s="242"/>
      <c r="DLU76" s="242"/>
      <c r="DLV76" s="242"/>
      <c r="DLW76" s="242"/>
      <c r="DLX76" s="242"/>
      <c r="DLY76" s="242"/>
      <c r="DLZ76" s="242"/>
      <c r="DMA76" s="242"/>
      <c r="DMB76" s="242"/>
      <c r="DMC76" s="242"/>
      <c r="DMD76" s="242"/>
      <c r="DME76" s="242"/>
      <c r="DMF76" s="242"/>
      <c r="DMG76" s="242"/>
      <c r="DMH76" s="242"/>
      <c r="DMI76" s="242"/>
      <c r="DMJ76" s="242"/>
      <c r="DMK76" s="242"/>
      <c r="DML76" s="242"/>
      <c r="DMM76" s="242"/>
      <c r="DMN76" s="242"/>
      <c r="DMO76" s="242"/>
      <c r="DMP76" s="242"/>
      <c r="DMQ76" s="242"/>
      <c r="DMR76" s="242"/>
      <c r="DMS76" s="242"/>
      <c r="DMT76" s="242"/>
      <c r="DMU76" s="242"/>
      <c r="DMV76" s="242"/>
      <c r="DMW76" s="242"/>
      <c r="DMX76" s="242"/>
      <c r="DMY76" s="242"/>
      <c r="DMZ76" s="242"/>
      <c r="DNA76" s="242"/>
      <c r="DNB76" s="242"/>
      <c r="DNC76" s="242"/>
      <c r="DND76" s="242"/>
      <c r="DNE76" s="242"/>
      <c r="DNF76" s="242"/>
      <c r="DNG76" s="242"/>
      <c r="DNH76" s="242"/>
      <c r="DNI76" s="242"/>
      <c r="DNJ76" s="242"/>
      <c r="DNK76" s="242"/>
      <c r="DNL76" s="242"/>
      <c r="DNM76" s="242"/>
      <c r="DNN76" s="242"/>
      <c r="DNO76" s="242"/>
      <c r="DNP76" s="242"/>
      <c r="DNQ76" s="242"/>
      <c r="DNR76" s="242"/>
      <c r="DNS76" s="242"/>
      <c r="DNT76" s="242"/>
      <c r="DNU76" s="242"/>
      <c r="DNV76" s="242"/>
      <c r="DNW76" s="242"/>
      <c r="DNX76" s="242"/>
      <c r="DNY76" s="242"/>
      <c r="DNZ76" s="242"/>
      <c r="DOA76" s="242"/>
      <c r="DOB76" s="242"/>
      <c r="DOC76" s="242"/>
      <c r="DOD76" s="242"/>
      <c r="DOE76" s="242"/>
      <c r="DOF76" s="242"/>
      <c r="DOG76" s="242"/>
      <c r="DOH76" s="242"/>
      <c r="DOI76" s="242"/>
      <c r="DOJ76" s="242"/>
      <c r="DOK76" s="242"/>
      <c r="DOL76" s="242"/>
      <c r="DOM76" s="242"/>
      <c r="DON76" s="242"/>
      <c r="DOO76" s="242"/>
      <c r="DOP76" s="242"/>
      <c r="DOQ76" s="242"/>
      <c r="DOR76" s="242"/>
      <c r="DOS76" s="242"/>
      <c r="DOT76" s="242"/>
      <c r="DOU76" s="242"/>
      <c r="DOV76" s="242"/>
      <c r="DOW76" s="242"/>
      <c r="DOX76" s="242"/>
      <c r="DOY76" s="242"/>
      <c r="DOZ76" s="242"/>
      <c r="DPA76" s="242"/>
      <c r="DPB76" s="242"/>
      <c r="DPC76" s="242"/>
      <c r="DPD76" s="242"/>
      <c r="DPE76" s="242"/>
      <c r="DPF76" s="242"/>
      <c r="DPG76" s="242"/>
      <c r="DPH76" s="242"/>
      <c r="DPI76" s="242"/>
      <c r="DPJ76" s="242"/>
      <c r="DPK76" s="242"/>
      <c r="DPL76" s="242"/>
      <c r="DPM76" s="242"/>
      <c r="DPN76" s="242"/>
      <c r="DPO76" s="242"/>
      <c r="DPP76" s="242"/>
      <c r="DPQ76" s="242"/>
      <c r="DPR76" s="242"/>
      <c r="DPS76" s="242"/>
      <c r="DPT76" s="242"/>
      <c r="DPU76" s="242"/>
      <c r="DPV76" s="242"/>
      <c r="DPW76" s="242"/>
      <c r="DPX76" s="242"/>
      <c r="DPY76" s="242"/>
      <c r="DPZ76" s="242"/>
      <c r="DQA76" s="242"/>
      <c r="DQB76" s="242"/>
      <c r="DQC76" s="242"/>
      <c r="DQD76" s="242"/>
      <c r="DQE76" s="242"/>
      <c r="DQF76" s="242"/>
      <c r="DQG76" s="242"/>
      <c r="DQH76" s="242"/>
      <c r="DQI76" s="242"/>
      <c r="DQJ76" s="242"/>
      <c r="DQK76" s="242"/>
      <c r="DQL76" s="242"/>
      <c r="DQM76" s="242"/>
      <c r="DQN76" s="242"/>
      <c r="DQO76" s="242"/>
      <c r="DQP76" s="242"/>
      <c r="DQQ76" s="242"/>
      <c r="DQR76" s="242"/>
      <c r="DQS76" s="242"/>
      <c r="DQT76" s="242"/>
      <c r="DQU76" s="242"/>
      <c r="DQV76" s="242"/>
      <c r="DQW76" s="242"/>
      <c r="DQX76" s="242"/>
      <c r="DQY76" s="242"/>
      <c r="DQZ76" s="242"/>
      <c r="DRA76" s="242"/>
      <c r="DRB76" s="242"/>
      <c r="DRC76" s="242"/>
      <c r="DRD76" s="242"/>
      <c r="DRE76" s="242"/>
      <c r="DRF76" s="242"/>
      <c r="DRG76" s="242"/>
      <c r="DRH76" s="242"/>
      <c r="DRI76" s="242"/>
      <c r="DRJ76" s="242"/>
      <c r="DRK76" s="242"/>
      <c r="DRL76" s="242"/>
      <c r="DRM76" s="242"/>
      <c r="DRN76" s="242"/>
      <c r="DRO76" s="242"/>
      <c r="DRP76" s="242"/>
      <c r="DRQ76" s="242"/>
      <c r="DRR76" s="242"/>
      <c r="DRS76" s="242"/>
      <c r="DRT76" s="242"/>
      <c r="DRU76" s="242"/>
      <c r="DRV76" s="242"/>
      <c r="DRW76" s="242"/>
      <c r="DRX76" s="242"/>
      <c r="DRY76" s="242"/>
      <c r="DRZ76" s="242"/>
      <c r="DSA76" s="242"/>
      <c r="DSB76" s="242"/>
      <c r="DSC76" s="242"/>
      <c r="DSD76" s="242"/>
      <c r="DSE76" s="242"/>
      <c r="DSF76" s="242"/>
      <c r="DSG76" s="242"/>
      <c r="DSH76" s="242"/>
      <c r="DSI76" s="242"/>
      <c r="DSJ76" s="242"/>
      <c r="DSK76" s="242"/>
      <c r="DSL76" s="242"/>
      <c r="DSM76" s="242"/>
      <c r="DSN76" s="242"/>
      <c r="DSO76" s="242"/>
      <c r="DSP76" s="242"/>
      <c r="DSQ76" s="242"/>
      <c r="DSR76" s="242"/>
      <c r="DSS76" s="242"/>
      <c r="DST76" s="242"/>
      <c r="DSU76" s="242"/>
      <c r="DSV76" s="242"/>
      <c r="DSW76" s="242"/>
      <c r="DSX76" s="242"/>
      <c r="DSY76" s="242"/>
      <c r="DSZ76" s="242"/>
      <c r="DTA76" s="242"/>
      <c r="DTB76" s="242"/>
      <c r="DTC76" s="242"/>
      <c r="DTD76" s="242"/>
      <c r="DTE76" s="242"/>
      <c r="DTF76" s="242"/>
      <c r="DTG76" s="242"/>
      <c r="DTH76" s="242"/>
      <c r="DTI76" s="242"/>
      <c r="DTJ76" s="242"/>
      <c r="DTK76" s="242"/>
      <c r="DTL76" s="242"/>
      <c r="DTM76" s="242"/>
      <c r="DTN76" s="242"/>
      <c r="DTO76" s="242"/>
      <c r="DTP76" s="242"/>
      <c r="DTQ76" s="242"/>
      <c r="DTR76" s="242"/>
      <c r="DTS76" s="242"/>
      <c r="DTT76" s="242"/>
      <c r="DTU76" s="242"/>
      <c r="DTV76" s="242"/>
      <c r="DTW76" s="242"/>
      <c r="DTX76" s="242"/>
      <c r="DTY76" s="242"/>
      <c r="DTZ76" s="242"/>
      <c r="DUA76" s="242"/>
      <c r="DUB76" s="242"/>
      <c r="DUC76" s="242"/>
      <c r="DUD76" s="242"/>
      <c r="DUE76" s="242"/>
      <c r="DUF76" s="242"/>
      <c r="DUG76" s="242"/>
      <c r="DUH76" s="242"/>
      <c r="DUI76" s="242"/>
      <c r="DUJ76" s="242"/>
      <c r="DUK76" s="242"/>
      <c r="DUL76" s="242"/>
      <c r="DUM76" s="242"/>
      <c r="DUN76" s="242"/>
      <c r="DUO76" s="242"/>
      <c r="DUP76" s="242"/>
      <c r="DUQ76" s="242"/>
      <c r="DUR76" s="242"/>
      <c r="DUS76" s="242"/>
      <c r="DUT76" s="242"/>
      <c r="DUU76" s="242"/>
      <c r="DUV76" s="242"/>
      <c r="DUW76" s="242"/>
      <c r="DUX76" s="242"/>
      <c r="DUY76" s="242"/>
      <c r="DUZ76" s="242"/>
      <c r="DVA76" s="242"/>
      <c r="DVB76" s="242"/>
      <c r="DVC76" s="242"/>
      <c r="DVD76" s="242"/>
      <c r="DVE76" s="242"/>
      <c r="DVF76" s="242"/>
      <c r="DVG76" s="242"/>
      <c r="DVH76" s="242"/>
      <c r="DVI76" s="242"/>
      <c r="DVJ76" s="242"/>
      <c r="DVK76" s="242"/>
      <c r="DVL76" s="242"/>
      <c r="DVM76" s="242"/>
      <c r="DVN76" s="242"/>
      <c r="DVO76" s="242"/>
      <c r="DVP76" s="242"/>
      <c r="DVQ76" s="242"/>
      <c r="DVR76" s="242"/>
      <c r="DVS76" s="242"/>
      <c r="DVT76" s="242"/>
      <c r="DVU76" s="242"/>
      <c r="DVV76" s="242"/>
      <c r="DVW76" s="242"/>
      <c r="DVX76" s="242"/>
      <c r="DVY76" s="242"/>
      <c r="DVZ76" s="242"/>
      <c r="DWA76" s="242"/>
      <c r="DWB76" s="242"/>
      <c r="DWC76" s="242"/>
      <c r="DWD76" s="242"/>
      <c r="DWE76" s="242"/>
      <c r="DWF76" s="242"/>
      <c r="DWG76" s="242"/>
      <c r="DWH76" s="242"/>
      <c r="DWI76" s="242"/>
      <c r="DWJ76" s="242"/>
      <c r="DWK76" s="242"/>
      <c r="DWL76" s="242"/>
      <c r="DWM76" s="242"/>
      <c r="DWN76" s="242"/>
      <c r="DWO76" s="242"/>
      <c r="DWP76" s="242"/>
      <c r="DWQ76" s="242"/>
      <c r="DWR76" s="242"/>
      <c r="DWS76" s="242"/>
      <c r="DWT76" s="242"/>
      <c r="DWU76" s="242"/>
      <c r="DWV76" s="242"/>
      <c r="DWW76" s="242"/>
      <c r="DWX76" s="242"/>
      <c r="DWY76" s="242"/>
      <c r="DWZ76" s="242"/>
      <c r="DXA76" s="242"/>
      <c r="DXB76" s="242"/>
      <c r="DXC76" s="242"/>
      <c r="DXD76" s="242"/>
      <c r="DXE76" s="242"/>
      <c r="DXF76" s="242"/>
      <c r="DXG76" s="242"/>
      <c r="DXH76" s="242"/>
      <c r="DXI76" s="242"/>
      <c r="DXJ76" s="242"/>
      <c r="DXK76" s="242"/>
      <c r="DXL76" s="242"/>
      <c r="DXM76" s="242"/>
      <c r="DXN76" s="242"/>
      <c r="DXO76" s="242"/>
      <c r="DXP76" s="242"/>
      <c r="DXQ76" s="242"/>
      <c r="DXR76" s="242"/>
      <c r="DXS76" s="242"/>
      <c r="DXT76" s="242"/>
      <c r="DXU76" s="242"/>
      <c r="DXV76" s="242"/>
      <c r="DXW76" s="242"/>
      <c r="DXX76" s="242"/>
      <c r="DXY76" s="242"/>
      <c r="DXZ76" s="242"/>
      <c r="DYA76" s="242"/>
      <c r="DYB76" s="242"/>
      <c r="DYC76" s="242"/>
      <c r="DYD76" s="242"/>
      <c r="DYE76" s="242"/>
      <c r="DYF76" s="242"/>
      <c r="DYG76" s="242"/>
      <c r="DYH76" s="242"/>
      <c r="DYI76" s="242"/>
      <c r="DYJ76" s="242"/>
      <c r="DYK76" s="242"/>
      <c r="DYL76" s="242"/>
      <c r="DYM76" s="242"/>
      <c r="DYN76" s="242"/>
      <c r="DYO76" s="242"/>
      <c r="DYP76" s="242"/>
      <c r="DYQ76" s="242"/>
      <c r="DYR76" s="242"/>
      <c r="DYS76" s="242"/>
      <c r="DYT76" s="242"/>
      <c r="DYU76" s="242"/>
      <c r="DYV76" s="242"/>
      <c r="DYW76" s="242"/>
      <c r="DYX76" s="242"/>
      <c r="DYY76" s="242"/>
      <c r="DYZ76" s="242"/>
      <c r="DZA76" s="242"/>
      <c r="DZB76" s="242"/>
      <c r="DZC76" s="242"/>
      <c r="DZD76" s="242"/>
      <c r="DZE76" s="242"/>
      <c r="DZF76" s="242"/>
      <c r="DZG76" s="242"/>
      <c r="DZH76" s="242"/>
      <c r="DZI76" s="242"/>
      <c r="DZJ76" s="242"/>
      <c r="DZK76" s="242"/>
      <c r="DZL76" s="242"/>
      <c r="DZM76" s="242"/>
      <c r="DZN76" s="242"/>
      <c r="DZO76" s="242"/>
      <c r="DZP76" s="242"/>
      <c r="DZQ76" s="242"/>
      <c r="DZR76" s="242"/>
      <c r="DZS76" s="242"/>
      <c r="DZT76" s="242"/>
      <c r="DZU76" s="242"/>
      <c r="DZV76" s="242"/>
      <c r="DZW76" s="242"/>
      <c r="DZX76" s="242"/>
      <c r="DZY76" s="242"/>
      <c r="DZZ76" s="242"/>
      <c r="EAA76" s="242"/>
      <c r="EAB76" s="242"/>
      <c r="EAC76" s="242"/>
      <c r="EAD76" s="242"/>
      <c r="EAE76" s="242"/>
      <c r="EAF76" s="242"/>
      <c r="EAG76" s="242"/>
      <c r="EAH76" s="242"/>
      <c r="EAI76" s="242"/>
      <c r="EAJ76" s="242"/>
      <c r="EAK76" s="242"/>
      <c r="EAL76" s="242"/>
      <c r="EAM76" s="242"/>
      <c r="EAN76" s="242"/>
      <c r="EAO76" s="242"/>
      <c r="EAP76" s="242"/>
      <c r="EAQ76" s="242"/>
      <c r="EAR76" s="242"/>
      <c r="EAS76" s="242"/>
      <c r="EAT76" s="242"/>
      <c r="EAU76" s="242"/>
      <c r="EAV76" s="242"/>
      <c r="EAW76" s="242"/>
      <c r="EAX76" s="242"/>
      <c r="EAY76" s="242"/>
      <c r="EAZ76" s="242"/>
      <c r="EBA76" s="242"/>
      <c r="EBB76" s="242"/>
      <c r="EBC76" s="242"/>
      <c r="EBD76" s="242"/>
      <c r="EBE76" s="242"/>
      <c r="EBF76" s="242"/>
      <c r="EBG76" s="242"/>
      <c r="EBH76" s="242"/>
      <c r="EBI76" s="242"/>
      <c r="EBJ76" s="242"/>
      <c r="EBK76" s="242"/>
      <c r="EBL76" s="242"/>
      <c r="EBM76" s="242"/>
      <c r="EBN76" s="242"/>
      <c r="EBO76" s="242"/>
      <c r="EBP76" s="242"/>
      <c r="EBQ76" s="242"/>
      <c r="EBR76" s="242"/>
      <c r="EBS76" s="242"/>
      <c r="EBT76" s="242"/>
      <c r="EBU76" s="242"/>
      <c r="EBV76" s="242"/>
      <c r="EBW76" s="242"/>
      <c r="EBX76" s="242"/>
      <c r="EBY76" s="242"/>
      <c r="EBZ76" s="242"/>
      <c r="ECA76" s="242"/>
      <c r="ECB76" s="242"/>
      <c r="ECC76" s="242"/>
      <c r="ECD76" s="242"/>
      <c r="ECE76" s="242"/>
      <c r="ECF76" s="242"/>
      <c r="ECG76" s="242"/>
      <c r="ECH76" s="242"/>
      <c r="ECI76" s="242"/>
      <c r="ECJ76" s="242"/>
      <c r="ECK76" s="242"/>
      <c r="ECL76" s="242"/>
      <c r="ECM76" s="242"/>
      <c r="ECN76" s="242"/>
      <c r="ECO76" s="242"/>
      <c r="ECP76" s="242"/>
      <c r="ECQ76" s="242"/>
      <c r="ECR76" s="242"/>
      <c r="ECS76" s="242"/>
      <c r="ECT76" s="242"/>
      <c r="ECU76" s="242"/>
      <c r="ECV76" s="242"/>
      <c r="ECW76" s="242"/>
      <c r="ECX76" s="242"/>
      <c r="ECY76" s="242"/>
      <c r="ECZ76" s="242"/>
      <c r="EDA76" s="242"/>
      <c r="EDB76" s="242"/>
      <c r="EDC76" s="242"/>
      <c r="EDD76" s="242"/>
      <c r="EDE76" s="242"/>
      <c r="EDF76" s="242"/>
      <c r="EDG76" s="242"/>
      <c r="EDH76" s="242"/>
      <c r="EDI76" s="242"/>
      <c r="EDJ76" s="242"/>
      <c r="EDK76" s="242"/>
      <c r="EDL76" s="242"/>
      <c r="EDM76" s="242"/>
      <c r="EDN76" s="242"/>
      <c r="EDO76" s="242"/>
      <c r="EDP76" s="242"/>
      <c r="EDQ76" s="242"/>
      <c r="EDR76" s="242"/>
      <c r="EDS76" s="242"/>
      <c r="EDT76" s="242"/>
      <c r="EDU76" s="242"/>
      <c r="EDV76" s="242"/>
      <c r="EDW76" s="242"/>
      <c r="EDX76" s="242"/>
      <c r="EDY76" s="242"/>
      <c r="EDZ76" s="242"/>
      <c r="EEA76" s="242"/>
      <c r="EEB76" s="242"/>
      <c r="EEC76" s="242"/>
      <c r="EED76" s="242"/>
      <c r="EEE76" s="242"/>
      <c r="EEF76" s="242"/>
      <c r="EEG76" s="242"/>
      <c r="EEH76" s="242"/>
      <c r="EEI76" s="242"/>
      <c r="EEJ76" s="242"/>
      <c r="EEK76" s="242"/>
      <c r="EEL76" s="242"/>
      <c r="EEM76" s="242"/>
      <c r="EEN76" s="242"/>
      <c r="EEO76" s="242"/>
      <c r="EEP76" s="242"/>
      <c r="EEQ76" s="242"/>
      <c r="EER76" s="242"/>
      <c r="EES76" s="242"/>
      <c r="EET76" s="242"/>
      <c r="EEU76" s="242"/>
      <c r="EEV76" s="242"/>
      <c r="EEW76" s="242"/>
      <c r="EEX76" s="242"/>
      <c r="EEY76" s="242"/>
      <c r="EEZ76" s="242"/>
      <c r="EFA76" s="242"/>
      <c r="EFB76" s="242"/>
      <c r="EFC76" s="242"/>
      <c r="EFD76" s="242"/>
      <c r="EFE76" s="242"/>
      <c r="EFF76" s="242"/>
      <c r="EFG76" s="242"/>
      <c r="EFH76" s="242"/>
      <c r="EFI76" s="242"/>
      <c r="EFJ76" s="242"/>
      <c r="EFK76" s="242"/>
      <c r="EFL76" s="242"/>
      <c r="EFM76" s="242"/>
      <c r="EFN76" s="242"/>
      <c r="EFO76" s="242"/>
      <c r="EFP76" s="242"/>
      <c r="EFQ76" s="242"/>
      <c r="EFR76" s="242"/>
      <c r="EFS76" s="242"/>
      <c r="EFT76" s="242"/>
      <c r="EFU76" s="242"/>
      <c r="EFV76" s="242"/>
      <c r="EFW76" s="242"/>
      <c r="EFX76" s="242"/>
      <c r="EFY76" s="242"/>
      <c r="EFZ76" s="242"/>
      <c r="EGA76" s="242"/>
      <c r="EGB76" s="242"/>
      <c r="EGC76" s="242"/>
      <c r="EGD76" s="242"/>
      <c r="EGE76" s="242"/>
      <c r="EGF76" s="242"/>
      <c r="EGG76" s="242"/>
      <c r="EGH76" s="242"/>
      <c r="EGI76" s="242"/>
      <c r="EGJ76" s="242"/>
      <c r="EGK76" s="242"/>
      <c r="EGL76" s="242"/>
      <c r="EGM76" s="242"/>
      <c r="EGN76" s="242"/>
      <c r="EGO76" s="242"/>
      <c r="EGP76" s="242"/>
      <c r="EGQ76" s="242"/>
      <c r="EGR76" s="242"/>
      <c r="EGS76" s="242"/>
      <c r="EGT76" s="242"/>
      <c r="EGU76" s="242"/>
      <c r="EGV76" s="242"/>
      <c r="EGW76" s="242"/>
      <c r="EGX76" s="242"/>
      <c r="EGY76" s="242"/>
      <c r="EGZ76" s="242"/>
      <c r="EHA76" s="242"/>
      <c r="EHB76" s="242"/>
      <c r="EHC76" s="242"/>
      <c r="EHD76" s="242"/>
      <c r="EHE76" s="242"/>
      <c r="EHF76" s="242"/>
      <c r="EHG76" s="242"/>
      <c r="EHH76" s="242"/>
      <c r="EHI76" s="242"/>
      <c r="EHJ76" s="242"/>
      <c r="EHK76" s="242"/>
      <c r="EHL76" s="242"/>
      <c r="EHM76" s="242"/>
      <c r="EHN76" s="242"/>
      <c r="EHO76" s="242"/>
      <c r="EHP76" s="242"/>
      <c r="EHQ76" s="242"/>
      <c r="EHR76" s="242"/>
      <c r="EHS76" s="242"/>
      <c r="EHT76" s="242"/>
      <c r="EHU76" s="242"/>
      <c r="EHV76" s="242"/>
      <c r="EHW76" s="242"/>
      <c r="EHX76" s="242"/>
      <c r="EHY76" s="242"/>
      <c r="EHZ76" s="242"/>
      <c r="EIA76" s="242"/>
      <c r="EIB76" s="242"/>
      <c r="EIC76" s="242"/>
      <c r="EID76" s="242"/>
      <c r="EIE76" s="242"/>
      <c r="EIF76" s="242"/>
      <c r="EIG76" s="242"/>
      <c r="EIH76" s="242"/>
      <c r="EII76" s="242"/>
      <c r="EIJ76" s="242"/>
      <c r="EIK76" s="242"/>
      <c r="EIL76" s="242"/>
      <c r="EIM76" s="242"/>
      <c r="EIN76" s="242"/>
      <c r="EIO76" s="242"/>
      <c r="EIP76" s="242"/>
      <c r="EIQ76" s="242"/>
      <c r="EIR76" s="242"/>
      <c r="EIS76" s="242"/>
      <c r="EIT76" s="242"/>
      <c r="EIU76" s="242"/>
      <c r="EIV76" s="242"/>
      <c r="EIW76" s="242"/>
      <c r="EIX76" s="242"/>
      <c r="EIY76" s="242"/>
      <c r="EIZ76" s="242"/>
      <c r="EJA76" s="242"/>
      <c r="EJB76" s="242"/>
      <c r="EJC76" s="242"/>
      <c r="EJD76" s="242"/>
      <c r="EJE76" s="242"/>
      <c r="EJF76" s="242"/>
      <c r="EJG76" s="242"/>
      <c r="EJH76" s="242"/>
      <c r="EJI76" s="242"/>
      <c r="EJJ76" s="242"/>
      <c r="EJK76" s="242"/>
      <c r="EJL76" s="242"/>
      <c r="EJM76" s="242"/>
      <c r="EJN76" s="242"/>
      <c r="EJO76" s="242"/>
      <c r="EJP76" s="242"/>
      <c r="EJQ76" s="242"/>
      <c r="EJR76" s="242"/>
      <c r="EJS76" s="242"/>
      <c r="EJT76" s="242"/>
      <c r="EJU76" s="242"/>
      <c r="EJV76" s="242"/>
      <c r="EJW76" s="242"/>
      <c r="EJX76" s="242"/>
      <c r="EJY76" s="242"/>
      <c r="EJZ76" s="242"/>
      <c r="EKA76" s="242"/>
      <c r="EKB76" s="242"/>
      <c r="EKC76" s="242"/>
      <c r="EKD76" s="242"/>
      <c r="EKE76" s="242"/>
      <c r="EKF76" s="242"/>
      <c r="EKG76" s="242"/>
      <c r="EKH76" s="242"/>
      <c r="EKI76" s="242"/>
      <c r="EKJ76" s="242"/>
      <c r="EKK76" s="242"/>
      <c r="EKL76" s="242"/>
      <c r="EKM76" s="242"/>
      <c r="EKN76" s="242"/>
      <c r="EKO76" s="242"/>
      <c r="EKP76" s="242"/>
      <c r="EKQ76" s="242"/>
      <c r="EKR76" s="242"/>
      <c r="EKS76" s="242"/>
      <c r="EKT76" s="242"/>
      <c r="EKU76" s="242"/>
      <c r="EKV76" s="242"/>
      <c r="EKW76" s="242"/>
      <c r="EKX76" s="242"/>
      <c r="EKY76" s="242"/>
      <c r="EKZ76" s="242"/>
      <c r="ELA76" s="242"/>
      <c r="ELB76" s="242"/>
      <c r="ELC76" s="242"/>
      <c r="ELD76" s="242"/>
      <c r="ELE76" s="242"/>
      <c r="ELF76" s="242"/>
      <c r="ELG76" s="242"/>
      <c r="ELH76" s="242"/>
      <c r="ELI76" s="242"/>
      <c r="ELJ76" s="242"/>
      <c r="ELK76" s="242"/>
      <c r="ELL76" s="242"/>
      <c r="ELM76" s="242"/>
      <c r="ELN76" s="242"/>
      <c r="ELO76" s="242"/>
      <c r="ELP76" s="242"/>
      <c r="ELQ76" s="242"/>
      <c r="ELR76" s="242"/>
      <c r="ELS76" s="242"/>
      <c r="ELT76" s="242"/>
      <c r="ELU76" s="242"/>
      <c r="ELV76" s="242"/>
      <c r="ELW76" s="242"/>
      <c r="ELX76" s="242"/>
      <c r="ELY76" s="242"/>
      <c r="ELZ76" s="242"/>
      <c r="EMA76" s="242"/>
      <c r="EMB76" s="242"/>
      <c r="EMC76" s="242"/>
      <c r="EMD76" s="242"/>
      <c r="EME76" s="242"/>
      <c r="EMF76" s="242"/>
      <c r="EMG76" s="242"/>
      <c r="EMH76" s="242"/>
      <c r="EMI76" s="242"/>
      <c r="EMJ76" s="242"/>
      <c r="EMK76" s="242"/>
      <c r="EML76" s="242"/>
      <c r="EMM76" s="242"/>
      <c r="EMN76" s="242"/>
      <c r="EMO76" s="242"/>
      <c r="EMP76" s="242"/>
      <c r="EMQ76" s="242"/>
      <c r="EMR76" s="242"/>
      <c r="EMS76" s="242"/>
      <c r="EMT76" s="242"/>
      <c r="EMU76" s="242"/>
      <c r="EMV76" s="242"/>
      <c r="EMW76" s="242"/>
      <c r="EMX76" s="242"/>
      <c r="EMY76" s="242"/>
      <c r="EMZ76" s="242"/>
      <c r="ENA76" s="242"/>
      <c r="ENB76" s="242"/>
      <c r="ENC76" s="242"/>
      <c r="END76" s="242"/>
      <c r="ENE76" s="242"/>
      <c r="ENF76" s="242"/>
      <c r="ENG76" s="242"/>
      <c r="ENH76" s="242"/>
      <c r="ENI76" s="242"/>
      <c r="ENJ76" s="242"/>
      <c r="ENK76" s="242"/>
      <c r="ENL76" s="242"/>
      <c r="ENM76" s="242"/>
      <c r="ENN76" s="242"/>
      <c r="ENO76" s="242"/>
      <c r="ENP76" s="242"/>
      <c r="ENQ76" s="242"/>
      <c r="ENR76" s="242"/>
      <c r="ENS76" s="242"/>
      <c r="ENT76" s="242"/>
      <c r="ENU76" s="242"/>
      <c r="ENV76" s="242"/>
      <c r="ENW76" s="242"/>
      <c r="ENX76" s="242"/>
      <c r="ENY76" s="242"/>
      <c r="ENZ76" s="242"/>
      <c r="EOA76" s="242"/>
      <c r="EOB76" s="242"/>
      <c r="EOC76" s="242"/>
      <c r="EOD76" s="242"/>
      <c r="EOE76" s="242"/>
      <c r="EOF76" s="242"/>
      <c r="EOG76" s="242"/>
      <c r="EOH76" s="242"/>
      <c r="EOI76" s="242"/>
      <c r="EOJ76" s="242"/>
      <c r="EOK76" s="242"/>
      <c r="EOL76" s="242"/>
      <c r="EOM76" s="242"/>
      <c r="EON76" s="242"/>
      <c r="EOO76" s="242"/>
      <c r="EOP76" s="242"/>
      <c r="EOQ76" s="242"/>
      <c r="EOR76" s="242"/>
      <c r="EOS76" s="242"/>
      <c r="EOT76" s="242"/>
      <c r="EOU76" s="242"/>
      <c r="EOV76" s="242"/>
      <c r="EOW76" s="242"/>
      <c r="EOX76" s="242"/>
      <c r="EOY76" s="242"/>
      <c r="EOZ76" s="242"/>
      <c r="EPA76" s="242"/>
      <c r="EPB76" s="242"/>
      <c r="EPC76" s="242"/>
      <c r="EPD76" s="242"/>
      <c r="EPE76" s="242"/>
      <c r="EPF76" s="242"/>
      <c r="EPG76" s="242"/>
      <c r="EPH76" s="242"/>
      <c r="EPI76" s="242"/>
      <c r="EPJ76" s="242"/>
      <c r="EPK76" s="242"/>
      <c r="EPL76" s="242"/>
      <c r="EPM76" s="242"/>
      <c r="EPN76" s="242"/>
      <c r="EPO76" s="242"/>
      <c r="EPP76" s="242"/>
      <c r="EPQ76" s="242"/>
      <c r="EPR76" s="242"/>
      <c r="EPS76" s="242"/>
      <c r="EPT76" s="242"/>
      <c r="EPU76" s="242"/>
      <c r="EPV76" s="242"/>
      <c r="EPW76" s="242"/>
      <c r="EPX76" s="242"/>
      <c r="EPY76" s="242"/>
      <c r="EPZ76" s="242"/>
      <c r="EQA76" s="242"/>
      <c r="EQB76" s="242"/>
      <c r="EQC76" s="242"/>
      <c r="EQD76" s="242"/>
      <c r="EQE76" s="242"/>
      <c r="EQF76" s="242"/>
      <c r="EQG76" s="242"/>
      <c r="EQH76" s="242"/>
      <c r="EQI76" s="242"/>
      <c r="EQJ76" s="242"/>
      <c r="EQK76" s="242"/>
      <c r="EQL76" s="242"/>
      <c r="EQM76" s="242"/>
      <c r="EQN76" s="242"/>
      <c r="EQO76" s="242"/>
      <c r="EQP76" s="242"/>
      <c r="EQQ76" s="242"/>
      <c r="EQR76" s="242"/>
      <c r="EQS76" s="242"/>
      <c r="EQT76" s="242"/>
      <c r="EQU76" s="242"/>
      <c r="EQV76" s="242"/>
      <c r="EQW76" s="242"/>
      <c r="EQX76" s="242"/>
      <c r="EQY76" s="242"/>
      <c r="EQZ76" s="242"/>
      <c r="ERA76" s="242"/>
      <c r="ERB76" s="242"/>
      <c r="ERC76" s="242"/>
      <c r="ERD76" s="242"/>
      <c r="ERE76" s="242"/>
      <c r="ERF76" s="242"/>
      <c r="ERG76" s="242"/>
      <c r="ERH76" s="242"/>
      <c r="ERI76" s="242"/>
      <c r="ERJ76" s="242"/>
      <c r="ERK76" s="242"/>
      <c r="ERL76" s="242"/>
      <c r="ERM76" s="242"/>
      <c r="ERN76" s="242"/>
      <c r="ERO76" s="242"/>
      <c r="ERP76" s="242"/>
      <c r="ERQ76" s="242"/>
      <c r="ERR76" s="242"/>
      <c r="ERS76" s="242"/>
      <c r="ERT76" s="242"/>
      <c r="ERU76" s="242"/>
      <c r="ERV76" s="242"/>
      <c r="ERW76" s="242"/>
      <c r="ERX76" s="242"/>
      <c r="ERY76" s="242"/>
      <c r="ERZ76" s="242"/>
      <c r="ESA76" s="242"/>
      <c r="ESB76" s="242"/>
      <c r="ESC76" s="242"/>
      <c r="ESD76" s="242"/>
      <c r="ESE76" s="242"/>
      <c r="ESF76" s="242"/>
      <c r="ESG76" s="242"/>
      <c r="ESH76" s="242"/>
      <c r="ESI76" s="242"/>
      <c r="ESJ76" s="242"/>
      <c r="ESK76" s="242"/>
      <c r="ESL76" s="242"/>
      <c r="ESM76" s="242"/>
      <c r="ESN76" s="242"/>
      <c r="ESO76" s="242"/>
      <c r="ESP76" s="242"/>
      <c r="ESQ76" s="242"/>
      <c r="ESR76" s="242"/>
      <c r="ESS76" s="242"/>
      <c r="EST76" s="242"/>
      <c r="ESU76" s="242"/>
      <c r="ESV76" s="242"/>
      <c r="ESW76" s="242"/>
      <c r="ESX76" s="242"/>
      <c r="ESY76" s="242"/>
      <c r="ESZ76" s="242"/>
      <c r="ETA76" s="242"/>
      <c r="ETB76" s="242"/>
      <c r="ETC76" s="242"/>
      <c r="ETD76" s="242"/>
      <c r="ETE76" s="242"/>
      <c r="ETF76" s="242"/>
      <c r="ETG76" s="242"/>
      <c r="ETH76" s="242"/>
      <c r="ETI76" s="242"/>
      <c r="ETJ76" s="242"/>
      <c r="ETK76" s="242"/>
      <c r="ETL76" s="242"/>
      <c r="ETM76" s="242"/>
      <c r="ETN76" s="242"/>
      <c r="ETO76" s="242"/>
      <c r="ETP76" s="242"/>
      <c r="ETQ76" s="242"/>
      <c r="ETR76" s="242"/>
      <c r="ETS76" s="242"/>
      <c r="ETT76" s="242"/>
      <c r="ETU76" s="242"/>
      <c r="ETV76" s="242"/>
      <c r="ETW76" s="242"/>
      <c r="ETX76" s="242"/>
      <c r="ETY76" s="242"/>
      <c r="ETZ76" s="242"/>
      <c r="EUA76" s="242"/>
      <c r="EUB76" s="242"/>
      <c r="EUC76" s="242"/>
      <c r="EUD76" s="242"/>
      <c r="EUE76" s="242"/>
      <c r="EUF76" s="242"/>
      <c r="EUG76" s="242"/>
      <c r="EUH76" s="242"/>
      <c r="EUI76" s="242"/>
      <c r="EUJ76" s="242"/>
      <c r="EUK76" s="242"/>
      <c r="EUL76" s="242"/>
      <c r="EUM76" s="242"/>
      <c r="EUN76" s="242"/>
      <c r="EUO76" s="242"/>
      <c r="EUP76" s="242"/>
      <c r="EUQ76" s="242"/>
      <c r="EUR76" s="242"/>
      <c r="EUS76" s="242"/>
      <c r="EUT76" s="242"/>
      <c r="EUU76" s="242"/>
      <c r="EUV76" s="242"/>
      <c r="EUW76" s="242"/>
      <c r="EUX76" s="242"/>
      <c r="EUY76" s="242"/>
      <c r="EUZ76" s="242"/>
      <c r="EVA76" s="242"/>
      <c r="EVB76" s="242"/>
      <c r="EVC76" s="242"/>
      <c r="EVD76" s="242"/>
      <c r="EVE76" s="242"/>
      <c r="EVF76" s="242"/>
      <c r="EVG76" s="242"/>
      <c r="EVH76" s="242"/>
      <c r="EVI76" s="242"/>
      <c r="EVJ76" s="242"/>
      <c r="EVK76" s="242"/>
      <c r="EVL76" s="242"/>
      <c r="EVM76" s="242"/>
      <c r="EVN76" s="242"/>
      <c r="EVO76" s="242"/>
      <c r="EVP76" s="242"/>
      <c r="EVQ76" s="242"/>
      <c r="EVR76" s="242"/>
      <c r="EVS76" s="242"/>
      <c r="EVT76" s="242"/>
      <c r="EVU76" s="242"/>
      <c r="EVV76" s="242"/>
      <c r="EVW76" s="242"/>
      <c r="EVX76" s="242"/>
      <c r="EVY76" s="242"/>
      <c r="EVZ76" s="242"/>
      <c r="EWA76" s="242"/>
      <c r="EWB76" s="242"/>
      <c r="EWC76" s="242"/>
      <c r="EWD76" s="242"/>
      <c r="EWE76" s="242"/>
      <c r="EWF76" s="242"/>
      <c r="EWG76" s="242"/>
      <c r="EWH76" s="242"/>
      <c r="EWI76" s="242"/>
      <c r="EWJ76" s="242"/>
      <c r="EWK76" s="242"/>
      <c r="EWL76" s="242"/>
      <c r="EWM76" s="242"/>
      <c r="EWN76" s="242"/>
      <c r="EWO76" s="242"/>
      <c r="EWP76" s="242"/>
      <c r="EWQ76" s="242"/>
      <c r="EWR76" s="242"/>
      <c r="EWS76" s="242"/>
      <c r="EWT76" s="242"/>
      <c r="EWU76" s="242"/>
      <c r="EWV76" s="242"/>
      <c r="EWW76" s="242"/>
      <c r="EWX76" s="242"/>
      <c r="EWY76" s="242"/>
      <c r="EWZ76" s="242"/>
      <c r="EXA76" s="242"/>
      <c r="EXB76" s="242"/>
      <c r="EXC76" s="242"/>
      <c r="EXD76" s="242"/>
      <c r="EXE76" s="242"/>
      <c r="EXF76" s="242"/>
      <c r="EXG76" s="242"/>
      <c r="EXH76" s="242"/>
      <c r="EXI76" s="242"/>
      <c r="EXJ76" s="242"/>
      <c r="EXK76" s="242"/>
      <c r="EXL76" s="242"/>
      <c r="EXM76" s="242"/>
      <c r="EXN76" s="242"/>
      <c r="EXO76" s="242"/>
      <c r="EXP76" s="242"/>
      <c r="EXQ76" s="242"/>
      <c r="EXR76" s="242"/>
      <c r="EXS76" s="242"/>
      <c r="EXT76" s="242"/>
      <c r="EXU76" s="242"/>
      <c r="EXV76" s="242"/>
      <c r="EXW76" s="242"/>
      <c r="EXX76" s="242"/>
      <c r="EXY76" s="242"/>
      <c r="EXZ76" s="242"/>
      <c r="EYA76" s="242"/>
      <c r="EYB76" s="242"/>
      <c r="EYC76" s="242"/>
      <c r="EYD76" s="242"/>
      <c r="EYE76" s="242"/>
      <c r="EYF76" s="242"/>
      <c r="EYG76" s="242"/>
      <c r="EYH76" s="242"/>
      <c r="EYI76" s="242"/>
      <c r="EYJ76" s="242"/>
      <c r="EYK76" s="242"/>
      <c r="EYL76" s="242"/>
      <c r="EYM76" s="242"/>
      <c r="EYN76" s="242"/>
      <c r="EYO76" s="242"/>
      <c r="EYP76" s="242"/>
      <c r="EYQ76" s="242"/>
      <c r="EYR76" s="242"/>
      <c r="EYS76" s="242"/>
      <c r="EYT76" s="242"/>
      <c r="EYU76" s="242"/>
      <c r="EYV76" s="242"/>
      <c r="EYW76" s="242"/>
      <c r="EYX76" s="242"/>
      <c r="EYY76" s="242"/>
      <c r="EYZ76" s="242"/>
      <c r="EZA76" s="242"/>
      <c r="EZB76" s="242"/>
      <c r="EZC76" s="242"/>
      <c r="EZD76" s="242"/>
      <c r="EZE76" s="242"/>
      <c r="EZF76" s="242"/>
      <c r="EZG76" s="242"/>
      <c r="EZH76" s="242"/>
      <c r="EZI76" s="242"/>
      <c r="EZJ76" s="242"/>
      <c r="EZK76" s="242"/>
      <c r="EZL76" s="242"/>
      <c r="EZM76" s="242"/>
      <c r="EZN76" s="242"/>
      <c r="EZO76" s="242"/>
      <c r="EZP76" s="242"/>
      <c r="EZQ76" s="242"/>
      <c r="EZR76" s="242"/>
      <c r="EZS76" s="242"/>
      <c r="EZT76" s="242"/>
      <c r="EZU76" s="242"/>
      <c r="EZV76" s="242"/>
      <c r="EZW76" s="242"/>
      <c r="EZX76" s="242"/>
      <c r="EZY76" s="242"/>
      <c r="EZZ76" s="242"/>
      <c r="FAA76" s="242"/>
      <c r="FAB76" s="242"/>
      <c r="FAC76" s="242"/>
      <c r="FAD76" s="242"/>
      <c r="FAE76" s="242"/>
      <c r="FAF76" s="242"/>
      <c r="FAG76" s="242"/>
      <c r="FAH76" s="242"/>
      <c r="FAI76" s="242"/>
      <c r="FAJ76" s="242"/>
      <c r="FAK76" s="242"/>
      <c r="FAL76" s="242"/>
      <c r="FAM76" s="242"/>
      <c r="FAN76" s="242"/>
      <c r="FAO76" s="242"/>
      <c r="FAP76" s="242"/>
      <c r="FAQ76" s="242"/>
      <c r="FAR76" s="242"/>
      <c r="FAS76" s="242"/>
      <c r="FAT76" s="242"/>
      <c r="FAU76" s="242"/>
      <c r="FAV76" s="242"/>
      <c r="FAW76" s="242"/>
      <c r="FAX76" s="242"/>
      <c r="FAY76" s="242"/>
      <c r="FAZ76" s="242"/>
      <c r="FBA76" s="242"/>
      <c r="FBB76" s="242"/>
      <c r="FBC76" s="242"/>
      <c r="FBD76" s="242"/>
      <c r="FBE76" s="242"/>
      <c r="FBF76" s="242"/>
      <c r="FBG76" s="242"/>
      <c r="FBH76" s="242"/>
      <c r="FBI76" s="242"/>
      <c r="FBJ76" s="242"/>
      <c r="FBK76" s="242"/>
      <c r="FBL76" s="242"/>
      <c r="FBM76" s="242"/>
      <c r="FBN76" s="242"/>
      <c r="FBO76" s="242"/>
      <c r="FBP76" s="242"/>
      <c r="FBQ76" s="242"/>
      <c r="FBR76" s="242"/>
      <c r="FBS76" s="242"/>
      <c r="FBT76" s="242"/>
      <c r="FBU76" s="242"/>
      <c r="FBV76" s="242"/>
      <c r="FBW76" s="242"/>
      <c r="FBX76" s="242"/>
      <c r="FBY76" s="242"/>
      <c r="FBZ76" s="242"/>
      <c r="FCA76" s="242"/>
      <c r="FCB76" s="242"/>
      <c r="FCC76" s="242"/>
      <c r="FCD76" s="242"/>
      <c r="FCE76" s="242"/>
      <c r="FCF76" s="242"/>
      <c r="FCG76" s="242"/>
      <c r="FCH76" s="242"/>
      <c r="FCI76" s="242"/>
      <c r="FCJ76" s="242"/>
      <c r="FCK76" s="242"/>
      <c r="FCL76" s="242"/>
      <c r="FCM76" s="242"/>
      <c r="FCN76" s="242"/>
      <c r="FCO76" s="242"/>
      <c r="FCP76" s="242"/>
      <c r="FCQ76" s="242"/>
      <c r="FCR76" s="242"/>
      <c r="FCS76" s="242"/>
      <c r="FCT76" s="242"/>
      <c r="FCU76" s="242"/>
      <c r="FCV76" s="242"/>
      <c r="FCW76" s="242"/>
      <c r="FCX76" s="242"/>
      <c r="FCY76" s="242"/>
      <c r="FCZ76" s="242"/>
      <c r="FDA76" s="242"/>
      <c r="FDB76" s="242"/>
      <c r="FDC76" s="242"/>
      <c r="FDD76" s="242"/>
      <c r="FDE76" s="242"/>
      <c r="FDF76" s="242"/>
      <c r="FDG76" s="242"/>
      <c r="FDH76" s="242"/>
      <c r="FDI76" s="242"/>
      <c r="FDJ76" s="242"/>
      <c r="FDK76" s="242"/>
      <c r="FDL76" s="242"/>
      <c r="FDM76" s="242"/>
      <c r="FDN76" s="242"/>
      <c r="FDO76" s="242"/>
      <c r="FDP76" s="242"/>
      <c r="FDQ76" s="242"/>
      <c r="FDR76" s="242"/>
      <c r="FDS76" s="242"/>
      <c r="FDT76" s="242"/>
      <c r="FDU76" s="242"/>
      <c r="FDV76" s="242"/>
      <c r="FDW76" s="242"/>
      <c r="FDX76" s="242"/>
      <c r="FDY76" s="242"/>
      <c r="FDZ76" s="242"/>
      <c r="FEA76" s="242"/>
      <c r="FEB76" s="242"/>
      <c r="FEC76" s="242"/>
      <c r="FED76" s="242"/>
      <c r="FEE76" s="242"/>
      <c r="FEF76" s="242"/>
      <c r="FEG76" s="242"/>
      <c r="FEH76" s="242"/>
      <c r="FEI76" s="242"/>
      <c r="FEJ76" s="242"/>
      <c r="FEK76" s="242"/>
      <c r="FEL76" s="242"/>
      <c r="FEM76" s="242"/>
      <c r="FEN76" s="242"/>
      <c r="FEO76" s="242"/>
      <c r="FEP76" s="242"/>
      <c r="FEQ76" s="242"/>
      <c r="FER76" s="242"/>
      <c r="FES76" s="242"/>
      <c r="FET76" s="242"/>
      <c r="FEU76" s="242"/>
      <c r="FEV76" s="242"/>
      <c r="FEW76" s="242"/>
      <c r="FEX76" s="242"/>
      <c r="FEY76" s="242"/>
      <c r="FEZ76" s="242"/>
      <c r="FFA76" s="242"/>
      <c r="FFB76" s="242"/>
      <c r="FFC76" s="242"/>
      <c r="FFD76" s="242"/>
      <c r="FFE76" s="242"/>
      <c r="FFF76" s="242"/>
      <c r="FFG76" s="242"/>
      <c r="FFH76" s="242"/>
      <c r="FFI76" s="242"/>
      <c r="FFJ76" s="242"/>
      <c r="FFK76" s="242"/>
      <c r="FFL76" s="242"/>
      <c r="FFM76" s="242"/>
      <c r="FFN76" s="242"/>
      <c r="FFO76" s="242"/>
      <c r="FFP76" s="242"/>
      <c r="FFQ76" s="242"/>
      <c r="FFR76" s="242"/>
      <c r="FFS76" s="242"/>
      <c r="FFT76" s="242"/>
      <c r="FFU76" s="242"/>
      <c r="FFV76" s="242"/>
      <c r="FFW76" s="242"/>
      <c r="FFX76" s="242"/>
      <c r="FFY76" s="242"/>
      <c r="FFZ76" s="242"/>
      <c r="FGA76" s="242"/>
      <c r="FGB76" s="242"/>
      <c r="FGC76" s="242"/>
      <c r="FGD76" s="242"/>
      <c r="FGE76" s="242"/>
      <c r="FGF76" s="242"/>
      <c r="FGG76" s="242"/>
      <c r="FGH76" s="242"/>
      <c r="FGI76" s="242"/>
      <c r="FGJ76" s="242"/>
      <c r="FGK76" s="242"/>
      <c r="FGL76" s="242"/>
      <c r="FGM76" s="242"/>
      <c r="FGN76" s="242"/>
      <c r="FGO76" s="242"/>
      <c r="FGP76" s="242"/>
      <c r="FGQ76" s="242"/>
      <c r="FGR76" s="242"/>
      <c r="FGS76" s="242"/>
      <c r="FGT76" s="242"/>
      <c r="FGU76" s="242"/>
      <c r="FGV76" s="242"/>
      <c r="FGW76" s="242"/>
      <c r="FGX76" s="242"/>
      <c r="FGY76" s="242"/>
      <c r="FGZ76" s="242"/>
      <c r="FHA76" s="242"/>
      <c r="FHB76" s="242"/>
      <c r="FHC76" s="242"/>
      <c r="FHD76" s="242"/>
      <c r="FHE76" s="242"/>
      <c r="FHF76" s="242"/>
      <c r="FHG76" s="242"/>
      <c r="FHH76" s="242"/>
      <c r="FHI76" s="242"/>
      <c r="FHJ76" s="242"/>
      <c r="FHK76" s="242"/>
      <c r="FHL76" s="242"/>
      <c r="FHM76" s="242"/>
      <c r="FHN76" s="242"/>
      <c r="FHO76" s="242"/>
      <c r="FHP76" s="242"/>
      <c r="FHQ76" s="242"/>
      <c r="FHR76" s="242"/>
      <c r="FHS76" s="242"/>
      <c r="FHT76" s="242"/>
      <c r="FHU76" s="242"/>
      <c r="FHV76" s="242"/>
      <c r="FHW76" s="242"/>
      <c r="FHX76" s="242"/>
      <c r="FHY76" s="242"/>
      <c r="FHZ76" s="242"/>
      <c r="FIA76" s="242"/>
      <c r="FIB76" s="242"/>
      <c r="FIC76" s="242"/>
      <c r="FID76" s="242"/>
      <c r="FIE76" s="242"/>
      <c r="FIF76" s="242"/>
      <c r="FIG76" s="242"/>
      <c r="FIH76" s="242"/>
      <c r="FII76" s="242"/>
      <c r="FIJ76" s="242"/>
      <c r="FIK76" s="242"/>
      <c r="FIL76" s="242"/>
      <c r="FIM76" s="242"/>
      <c r="FIN76" s="242"/>
      <c r="FIO76" s="242"/>
      <c r="FIP76" s="242"/>
      <c r="FIQ76" s="242"/>
      <c r="FIR76" s="242"/>
      <c r="FIS76" s="242"/>
      <c r="FIT76" s="242"/>
      <c r="FIU76" s="242"/>
      <c r="FIV76" s="242"/>
      <c r="FIW76" s="242"/>
      <c r="FIX76" s="242"/>
      <c r="FIY76" s="242"/>
      <c r="FIZ76" s="242"/>
      <c r="FJA76" s="242"/>
      <c r="FJB76" s="242"/>
      <c r="FJC76" s="242"/>
      <c r="FJD76" s="242"/>
      <c r="FJE76" s="242"/>
      <c r="FJF76" s="242"/>
      <c r="FJG76" s="242"/>
      <c r="FJH76" s="242"/>
      <c r="FJI76" s="242"/>
      <c r="FJJ76" s="242"/>
      <c r="FJK76" s="242"/>
      <c r="FJL76" s="242"/>
      <c r="FJM76" s="242"/>
      <c r="FJN76" s="242"/>
      <c r="FJO76" s="242"/>
      <c r="FJP76" s="242"/>
      <c r="FJQ76" s="242"/>
      <c r="FJR76" s="242"/>
      <c r="FJS76" s="242"/>
      <c r="FJT76" s="242"/>
      <c r="FJU76" s="242"/>
      <c r="FJV76" s="242"/>
      <c r="FJW76" s="242"/>
      <c r="FJX76" s="242"/>
      <c r="FJY76" s="242"/>
      <c r="FJZ76" s="242"/>
      <c r="FKA76" s="242"/>
      <c r="FKB76" s="242"/>
      <c r="FKC76" s="242"/>
      <c r="FKD76" s="242"/>
      <c r="FKE76" s="242"/>
      <c r="FKF76" s="242"/>
      <c r="FKG76" s="242"/>
      <c r="FKH76" s="242"/>
      <c r="FKI76" s="242"/>
      <c r="FKJ76" s="242"/>
      <c r="FKK76" s="242"/>
      <c r="FKL76" s="242"/>
      <c r="FKM76" s="242"/>
      <c r="FKN76" s="242"/>
      <c r="FKO76" s="242"/>
      <c r="FKP76" s="242"/>
      <c r="FKQ76" s="242"/>
      <c r="FKR76" s="242"/>
      <c r="FKS76" s="242"/>
      <c r="FKT76" s="242"/>
      <c r="FKU76" s="242"/>
      <c r="FKV76" s="242"/>
      <c r="FKW76" s="242"/>
      <c r="FKX76" s="242"/>
      <c r="FKY76" s="242"/>
      <c r="FKZ76" s="242"/>
      <c r="FLA76" s="242"/>
      <c r="FLB76" s="242"/>
      <c r="FLC76" s="242"/>
      <c r="FLD76" s="242"/>
      <c r="FLE76" s="242"/>
      <c r="FLF76" s="242"/>
      <c r="FLG76" s="242"/>
      <c r="FLH76" s="242"/>
      <c r="FLI76" s="242"/>
      <c r="FLJ76" s="242"/>
      <c r="FLK76" s="242"/>
      <c r="FLL76" s="242"/>
      <c r="FLM76" s="242"/>
      <c r="FLN76" s="242"/>
      <c r="FLO76" s="242"/>
      <c r="FLP76" s="242"/>
      <c r="FLQ76" s="242"/>
      <c r="FLR76" s="242"/>
      <c r="FLS76" s="242"/>
      <c r="FLT76" s="242"/>
      <c r="FLU76" s="242"/>
      <c r="FLV76" s="242"/>
      <c r="FLW76" s="242"/>
      <c r="FLX76" s="242"/>
      <c r="FLY76" s="242"/>
      <c r="FLZ76" s="242"/>
      <c r="FMA76" s="242"/>
      <c r="FMB76" s="242"/>
      <c r="FMC76" s="242"/>
      <c r="FMD76" s="242"/>
      <c r="FME76" s="242"/>
      <c r="FMF76" s="242"/>
      <c r="FMG76" s="242"/>
      <c r="FMH76" s="242"/>
      <c r="FMI76" s="242"/>
      <c r="FMJ76" s="242"/>
      <c r="FMK76" s="242"/>
      <c r="FML76" s="242"/>
      <c r="FMM76" s="242"/>
      <c r="FMN76" s="242"/>
      <c r="FMO76" s="242"/>
      <c r="FMP76" s="242"/>
      <c r="FMQ76" s="242"/>
      <c r="FMR76" s="242"/>
      <c r="FMS76" s="242"/>
      <c r="FMT76" s="242"/>
      <c r="FMU76" s="242"/>
      <c r="FMV76" s="242"/>
      <c r="FMW76" s="242"/>
      <c r="FMX76" s="242"/>
      <c r="FMY76" s="242"/>
      <c r="FMZ76" s="242"/>
      <c r="FNA76" s="242"/>
      <c r="FNB76" s="242"/>
      <c r="FNC76" s="242"/>
      <c r="FND76" s="242"/>
      <c r="FNE76" s="242"/>
      <c r="FNF76" s="242"/>
      <c r="FNG76" s="242"/>
      <c r="FNH76" s="242"/>
      <c r="FNI76" s="242"/>
      <c r="FNJ76" s="242"/>
      <c r="FNK76" s="242"/>
      <c r="FNL76" s="242"/>
      <c r="FNM76" s="242"/>
      <c r="FNN76" s="242"/>
      <c r="FNO76" s="242"/>
      <c r="FNP76" s="242"/>
      <c r="FNQ76" s="242"/>
      <c r="FNR76" s="242"/>
      <c r="FNS76" s="242"/>
      <c r="FNT76" s="242"/>
      <c r="FNU76" s="242"/>
      <c r="FNV76" s="242"/>
      <c r="FNW76" s="242"/>
      <c r="FNX76" s="242"/>
      <c r="FNY76" s="242"/>
      <c r="FNZ76" s="242"/>
      <c r="FOA76" s="242"/>
      <c r="FOB76" s="242"/>
      <c r="FOC76" s="242"/>
      <c r="FOD76" s="242"/>
      <c r="FOE76" s="242"/>
      <c r="FOF76" s="242"/>
      <c r="FOG76" s="242"/>
      <c r="FOH76" s="242"/>
      <c r="FOI76" s="242"/>
      <c r="FOJ76" s="242"/>
      <c r="FOK76" s="242"/>
      <c r="FOL76" s="242"/>
      <c r="FOM76" s="242"/>
      <c r="FON76" s="242"/>
      <c r="FOO76" s="242"/>
      <c r="FOP76" s="242"/>
      <c r="FOQ76" s="242"/>
      <c r="FOR76" s="242"/>
      <c r="FOS76" s="242"/>
      <c r="FOT76" s="242"/>
      <c r="FOU76" s="242"/>
      <c r="FOV76" s="242"/>
      <c r="FOW76" s="242"/>
      <c r="FOX76" s="242"/>
      <c r="FOY76" s="242"/>
      <c r="FOZ76" s="242"/>
      <c r="FPA76" s="242"/>
      <c r="FPB76" s="242"/>
      <c r="FPC76" s="242"/>
      <c r="FPD76" s="242"/>
      <c r="FPE76" s="242"/>
      <c r="FPF76" s="242"/>
      <c r="FPG76" s="242"/>
      <c r="FPH76" s="242"/>
      <c r="FPI76" s="242"/>
      <c r="FPJ76" s="242"/>
      <c r="FPK76" s="242"/>
      <c r="FPL76" s="242"/>
      <c r="FPM76" s="242"/>
      <c r="FPN76" s="242"/>
      <c r="FPO76" s="242"/>
      <c r="FPP76" s="242"/>
      <c r="FPQ76" s="242"/>
      <c r="FPR76" s="242"/>
      <c r="FPS76" s="242"/>
      <c r="FPT76" s="242"/>
      <c r="FPU76" s="242"/>
      <c r="FPV76" s="242"/>
      <c r="FPW76" s="242"/>
      <c r="FPX76" s="242"/>
      <c r="FPY76" s="242"/>
      <c r="FPZ76" s="242"/>
      <c r="FQA76" s="242"/>
      <c r="FQB76" s="242"/>
      <c r="FQC76" s="242"/>
      <c r="FQD76" s="242"/>
      <c r="FQE76" s="242"/>
      <c r="FQF76" s="242"/>
      <c r="FQG76" s="242"/>
      <c r="FQH76" s="242"/>
      <c r="FQI76" s="242"/>
      <c r="FQJ76" s="242"/>
      <c r="FQK76" s="242"/>
      <c r="FQL76" s="242"/>
      <c r="FQM76" s="242"/>
      <c r="FQN76" s="242"/>
      <c r="FQO76" s="242"/>
      <c r="FQP76" s="242"/>
      <c r="FQQ76" s="242"/>
      <c r="FQR76" s="242"/>
      <c r="FQS76" s="242"/>
      <c r="FQT76" s="242"/>
      <c r="FQU76" s="242"/>
      <c r="FQV76" s="242"/>
      <c r="FQW76" s="242"/>
      <c r="FQX76" s="242"/>
      <c r="FQY76" s="242"/>
      <c r="FQZ76" s="242"/>
      <c r="FRA76" s="242"/>
      <c r="FRB76" s="242"/>
      <c r="FRC76" s="242"/>
      <c r="FRD76" s="242"/>
      <c r="FRE76" s="242"/>
      <c r="FRF76" s="242"/>
      <c r="FRG76" s="242"/>
      <c r="FRH76" s="242"/>
      <c r="FRI76" s="242"/>
      <c r="FRJ76" s="242"/>
      <c r="FRK76" s="242"/>
      <c r="FRL76" s="242"/>
      <c r="FRM76" s="242"/>
      <c r="FRN76" s="242"/>
      <c r="FRO76" s="242"/>
      <c r="FRP76" s="242"/>
      <c r="FRQ76" s="242"/>
      <c r="FRR76" s="242"/>
      <c r="FRS76" s="242"/>
      <c r="FRT76" s="242"/>
      <c r="FRU76" s="242"/>
      <c r="FRV76" s="242"/>
      <c r="FRW76" s="242"/>
      <c r="FRX76" s="242"/>
      <c r="FRY76" s="242"/>
      <c r="FRZ76" s="242"/>
      <c r="FSA76" s="242"/>
      <c r="FSB76" s="242"/>
      <c r="FSC76" s="242"/>
      <c r="FSD76" s="242"/>
      <c r="FSE76" s="242"/>
      <c r="FSF76" s="242"/>
      <c r="FSG76" s="242"/>
      <c r="FSH76" s="242"/>
      <c r="FSI76" s="242"/>
      <c r="FSJ76" s="242"/>
      <c r="FSK76" s="242"/>
      <c r="FSL76" s="242"/>
      <c r="FSM76" s="242"/>
      <c r="FSN76" s="242"/>
      <c r="FSO76" s="242"/>
      <c r="FSP76" s="242"/>
      <c r="FSQ76" s="242"/>
      <c r="FSR76" s="242"/>
      <c r="FSS76" s="242"/>
      <c r="FST76" s="242"/>
      <c r="FSU76" s="242"/>
      <c r="FSV76" s="242"/>
      <c r="FSW76" s="242"/>
      <c r="FSX76" s="242"/>
      <c r="FSY76" s="242"/>
      <c r="FSZ76" s="242"/>
      <c r="FTA76" s="242"/>
      <c r="FTB76" s="242"/>
      <c r="FTC76" s="242"/>
      <c r="FTD76" s="242"/>
      <c r="FTE76" s="242"/>
      <c r="FTF76" s="242"/>
      <c r="FTG76" s="242"/>
      <c r="FTH76" s="242"/>
      <c r="FTI76" s="242"/>
      <c r="FTJ76" s="242"/>
      <c r="FTK76" s="242"/>
      <c r="FTL76" s="242"/>
      <c r="FTM76" s="242"/>
      <c r="FTN76" s="242"/>
      <c r="FTO76" s="242"/>
      <c r="FTP76" s="242"/>
      <c r="FTQ76" s="242"/>
      <c r="FTR76" s="242"/>
      <c r="FTS76" s="242"/>
      <c r="FTT76" s="242"/>
      <c r="FTU76" s="242"/>
      <c r="FTV76" s="242"/>
      <c r="FTW76" s="242"/>
      <c r="FTX76" s="242"/>
      <c r="FTY76" s="242"/>
      <c r="FTZ76" s="242"/>
      <c r="FUA76" s="242"/>
      <c r="FUB76" s="242"/>
      <c r="FUC76" s="242"/>
      <c r="FUD76" s="242"/>
      <c r="FUE76" s="242"/>
      <c r="FUF76" s="242"/>
      <c r="FUG76" s="242"/>
      <c r="FUH76" s="242"/>
      <c r="FUI76" s="242"/>
      <c r="FUJ76" s="242"/>
      <c r="FUK76" s="242"/>
      <c r="FUL76" s="242"/>
      <c r="FUM76" s="242"/>
      <c r="FUN76" s="242"/>
      <c r="FUO76" s="242"/>
      <c r="FUP76" s="242"/>
      <c r="FUQ76" s="242"/>
      <c r="FUR76" s="242"/>
      <c r="FUS76" s="242"/>
      <c r="FUT76" s="242"/>
      <c r="FUU76" s="242"/>
      <c r="FUV76" s="242"/>
      <c r="FUW76" s="242"/>
      <c r="FUX76" s="242"/>
      <c r="FUY76" s="242"/>
      <c r="FUZ76" s="242"/>
      <c r="FVA76" s="242"/>
      <c r="FVB76" s="242"/>
      <c r="FVC76" s="242"/>
      <c r="FVD76" s="242"/>
      <c r="FVE76" s="242"/>
      <c r="FVF76" s="242"/>
      <c r="FVG76" s="242"/>
      <c r="FVH76" s="242"/>
      <c r="FVI76" s="242"/>
      <c r="FVJ76" s="242"/>
      <c r="FVK76" s="242"/>
      <c r="FVL76" s="242"/>
      <c r="FVM76" s="242"/>
      <c r="FVN76" s="242"/>
      <c r="FVO76" s="242"/>
      <c r="FVP76" s="242"/>
      <c r="FVQ76" s="242"/>
      <c r="FVR76" s="242"/>
      <c r="FVS76" s="242"/>
      <c r="FVT76" s="242"/>
      <c r="FVU76" s="242"/>
      <c r="FVV76" s="242"/>
      <c r="FVW76" s="242"/>
      <c r="FVX76" s="242"/>
      <c r="FVY76" s="242"/>
      <c r="FVZ76" s="242"/>
      <c r="FWA76" s="242"/>
      <c r="FWB76" s="242"/>
      <c r="FWC76" s="242"/>
      <c r="FWD76" s="242"/>
      <c r="FWE76" s="242"/>
      <c r="FWF76" s="242"/>
      <c r="FWG76" s="242"/>
      <c r="FWH76" s="242"/>
      <c r="FWI76" s="242"/>
      <c r="FWJ76" s="242"/>
      <c r="FWK76" s="242"/>
      <c r="FWL76" s="242"/>
      <c r="FWM76" s="242"/>
      <c r="FWN76" s="242"/>
      <c r="FWO76" s="242"/>
      <c r="FWP76" s="242"/>
      <c r="FWQ76" s="242"/>
      <c r="FWR76" s="242"/>
      <c r="FWS76" s="242"/>
      <c r="FWT76" s="242"/>
      <c r="FWU76" s="242"/>
      <c r="FWV76" s="242"/>
      <c r="FWW76" s="242"/>
      <c r="FWX76" s="242"/>
      <c r="FWY76" s="242"/>
      <c r="FWZ76" s="242"/>
      <c r="FXA76" s="242"/>
      <c r="FXB76" s="242"/>
      <c r="FXC76" s="242"/>
      <c r="FXD76" s="242"/>
      <c r="FXE76" s="242"/>
      <c r="FXF76" s="242"/>
      <c r="FXG76" s="242"/>
      <c r="FXH76" s="242"/>
      <c r="FXI76" s="242"/>
      <c r="FXJ76" s="242"/>
      <c r="FXK76" s="242"/>
      <c r="FXL76" s="242"/>
      <c r="FXM76" s="242"/>
      <c r="FXN76" s="242"/>
      <c r="FXO76" s="242"/>
      <c r="FXP76" s="242"/>
      <c r="FXQ76" s="242"/>
      <c r="FXR76" s="242"/>
      <c r="FXS76" s="242"/>
      <c r="FXT76" s="242"/>
      <c r="FXU76" s="242"/>
      <c r="FXV76" s="242"/>
      <c r="FXW76" s="242"/>
      <c r="FXX76" s="242"/>
      <c r="FXY76" s="242"/>
      <c r="FXZ76" s="242"/>
      <c r="FYA76" s="242"/>
      <c r="FYB76" s="242"/>
      <c r="FYC76" s="242"/>
      <c r="FYD76" s="242"/>
      <c r="FYE76" s="242"/>
      <c r="FYF76" s="242"/>
      <c r="FYG76" s="242"/>
      <c r="FYH76" s="242"/>
      <c r="FYI76" s="242"/>
      <c r="FYJ76" s="242"/>
      <c r="FYK76" s="242"/>
      <c r="FYL76" s="242"/>
      <c r="FYM76" s="242"/>
      <c r="FYN76" s="242"/>
      <c r="FYO76" s="242"/>
      <c r="FYP76" s="242"/>
      <c r="FYQ76" s="242"/>
      <c r="FYR76" s="242"/>
      <c r="FYS76" s="242"/>
      <c r="FYT76" s="242"/>
      <c r="FYU76" s="242"/>
      <c r="FYV76" s="242"/>
      <c r="FYW76" s="242"/>
      <c r="FYX76" s="242"/>
      <c r="FYY76" s="242"/>
      <c r="FYZ76" s="242"/>
      <c r="FZA76" s="242"/>
      <c r="FZB76" s="242"/>
      <c r="FZC76" s="242"/>
      <c r="FZD76" s="242"/>
      <c r="FZE76" s="242"/>
      <c r="FZF76" s="242"/>
      <c r="FZG76" s="242"/>
      <c r="FZH76" s="242"/>
      <c r="FZI76" s="242"/>
      <c r="FZJ76" s="242"/>
      <c r="FZK76" s="242"/>
      <c r="FZL76" s="242"/>
      <c r="FZM76" s="242"/>
      <c r="FZN76" s="242"/>
      <c r="FZO76" s="242"/>
      <c r="FZP76" s="242"/>
      <c r="FZQ76" s="242"/>
      <c r="FZR76" s="242"/>
      <c r="FZS76" s="242"/>
      <c r="FZT76" s="242"/>
      <c r="FZU76" s="242"/>
      <c r="FZV76" s="242"/>
      <c r="FZW76" s="242"/>
      <c r="FZX76" s="242"/>
      <c r="FZY76" s="242"/>
      <c r="FZZ76" s="242"/>
      <c r="GAA76" s="242"/>
      <c r="GAB76" s="242"/>
      <c r="GAC76" s="242"/>
      <c r="GAD76" s="242"/>
      <c r="GAE76" s="242"/>
      <c r="GAF76" s="242"/>
      <c r="GAG76" s="242"/>
      <c r="GAH76" s="242"/>
      <c r="GAI76" s="242"/>
      <c r="GAJ76" s="242"/>
      <c r="GAK76" s="242"/>
      <c r="GAL76" s="242"/>
      <c r="GAM76" s="242"/>
      <c r="GAN76" s="242"/>
      <c r="GAO76" s="242"/>
      <c r="GAP76" s="242"/>
      <c r="GAQ76" s="242"/>
      <c r="GAR76" s="242"/>
      <c r="GAS76" s="242"/>
      <c r="GAT76" s="242"/>
      <c r="GAU76" s="242"/>
      <c r="GAV76" s="242"/>
      <c r="GAW76" s="242"/>
      <c r="GAX76" s="242"/>
      <c r="GAY76" s="242"/>
      <c r="GAZ76" s="242"/>
      <c r="GBA76" s="242"/>
      <c r="GBB76" s="242"/>
      <c r="GBC76" s="242"/>
      <c r="GBD76" s="242"/>
      <c r="GBE76" s="242"/>
      <c r="GBF76" s="242"/>
      <c r="GBG76" s="242"/>
      <c r="GBH76" s="242"/>
      <c r="GBI76" s="242"/>
      <c r="GBJ76" s="242"/>
      <c r="GBK76" s="242"/>
      <c r="GBL76" s="242"/>
      <c r="GBM76" s="242"/>
      <c r="GBN76" s="242"/>
      <c r="GBO76" s="242"/>
      <c r="GBP76" s="242"/>
      <c r="GBQ76" s="242"/>
      <c r="GBR76" s="242"/>
      <c r="GBS76" s="242"/>
      <c r="GBT76" s="242"/>
      <c r="GBU76" s="242"/>
      <c r="GBV76" s="242"/>
      <c r="GBW76" s="242"/>
      <c r="GBX76" s="242"/>
      <c r="GBY76" s="242"/>
      <c r="GBZ76" s="242"/>
      <c r="GCA76" s="242"/>
      <c r="GCB76" s="242"/>
      <c r="GCC76" s="242"/>
      <c r="GCD76" s="242"/>
      <c r="GCE76" s="242"/>
      <c r="GCF76" s="242"/>
      <c r="GCG76" s="242"/>
      <c r="GCH76" s="242"/>
      <c r="GCI76" s="242"/>
      <c r="GCJ76" s="242"/>
      <c r="GCK76" s="242"/>
      <c r="GCL76" s="242"/>
      <c r="GCM76" s="242"/>
      <c r="GCN76" s="242"/>
      <c r="GCO76" s="242"/>
      <c r="GCP76" s="242"/>
      <c r="GCQ76" s="242"/>
      <c r="GCR76" s="242"/>
      <c r="GCS76" s="242"/>
      <c r="GCT76" s="242"/>
      <c r="GCU76" s="242"/>
      <c r="GCV76" s="242"/>
      <c r="GCW76" s="242"/>
      <c r="GCX76" s="242"/>
      <c r="GCY76" s="242"/>
      <c r="GCZ76" s="242"/>
      <c r="GDA76" s="242"/>
      <c r="GDB76" s="242"/>
      <c r="GDC76" s="242"/>
      <c r="GDD76" s="242"/>
      <c r="GDE76" s="242"/>
      <c r="GDF76" s="242"/>
      <c r="GDG76" s="242"/>
      <c r="GDH76" s="242"/>
      <c r="GDI76" s="242"/>
      <c r="GDJ76" s="242"/>
      <c r="GDK76" s="242"/>
      <c r="GDL76" s="242"/>
      <c r="GDM76" s="242"/>
      <c r="GDN76" s="242"/>
      <c r="GDO76" s="242"/>
      <c r="GDP76" s="242"/>
      <c r="GDQ76" s="242"/>
      <c r="GDR76" s="242"/>
      <c r="GDS76" s="242"/>
      <c r="GDT76" s="242"/>
      <c r="GDU76" s="242"/>
      <c r="GDV76" s="242"/>
      <c r="GDW76" s="242"/>
      <c r="GDX76" s="242"/>
      <c r="GDY76" s="242"/>
      <c r="GDZ76" s="242"/>
      <c r="GEA76" s="242"/>
      <c r="GEB76" s="242"/>
      <c r="GEC76" s="242"/>
      <c r="GED76" s="242"/>
      <c r="GEE76" s="242"/>
      <c r="GEF76" s="242"/>
      <c r="GEG76" s="242"/>
      <c r="GEH76" s="242"/>
      <c r="GEI76" s="242"/>
      <c r="GEJ76" s="242"/>
      <c r="GEK76" s="242"/>
      <c r="GEL76" s="242"/>
      <c r="GEM76" s="242"/>
      <c r="GEN76" s="242"/>
      <c r="GEO76" s="242"/>
      <c r="GEP76" s="242"/>
      <c r="GEQ76" s="242"/>
      <c r="GER76" s="242"/>
      <c r="GES76" s="242"/>
      <c r="GET76" s="242"/>
      <c r="GEU76" s="242"/>
      <c r="GEV76" s="242"/>
      <c r="GEW76" s="242"/>
      <c r="GEX76" s="242"/>
      <c r="GEY76" s="242"/>
      <c r="GEZ76" s="242"/>
      <c r="GFA76" s="242"/>
      <c r="GFB76" s="242"/>
      <c r="GFC76" s="242"/>
      <c r="GFD76" s="242"/>
      <c r="GFE76" s="242"/>
      <c r="GFF76" s="242"/>
      <c r="GFG76" s="242"/>
      <c r="GFH76" s="242"/>
      <c r="GFI76" s="242"/>
      <c r="GFJ76" s="242"/>
      <c r="GFK76" s="242"/>
      <c r="GFL76" s="242"/>
      <c r="GFM76" s="242"/>
      <c r="GFN76" s="242"/>
      <c r="GFO76" s="242"/>
      <c r="GFP76" s="242"/>
      <c r="GFQ76" s="242"/>
      <c r="GFR76" s="242"/>
      <c r="GFS76" s="242"/>
      <c r="GFT76" s="242"/>
      <c r="GFU76" s="242"/>
      <c r="GFV76" s="242"/>
      <c r="GFW76" s="242"/>
      <c r="GFX76" s="242"/>
      <c r="GFY76" s="242"/>
      <c r="GFZ76" s="242"/>
      <c r="GGA76" s="242"/>
      <c r="GGB76" s="242"/>
      <c r="GGC76" s="242"/>
      <c r="GGD76" s="242"/>
      <c r="GGE76" s="242"/>
      <c r="GGF76" s="242"/>
      <c r="GGG76" s="242"/>
      <c r="GGH76" s="242"/>
      <c r="GGI76" s="242"/>
      <c r="GGJ76" s="242"/>
      <c r="GGK76" s="242"/>
      <c r="GGL76" s="242"/>
      <c r="GGM76" s="242"/>
      <c r="GGN76" s="242"/>
      <c r="GGO76" s="242"/>
      <c r="GGP76" s="242"/>
      <c r="GGQ76" s="242"/>
      <c r="GGR76" s="242"/>
      <c r="GGS76" s="242"/>
      <c r="GGT76" s="242"/>
      <c r="GGU76" s="242"/>
      <c r="GGV76" s="242"/>
      <c r="GGW76" s="242"/>
      <c r="GGX76" s="242"/>
      <c r="GGY76" s="242"/>
      <c r="GGZ76" s="242"/>
      <c r="GHA76" s="242"/>
      <c r="GHB76" s="242"/>
      <c r="GHC76" s="242"/>
      <c r="GHD76" s="242"/>
      <c r="GHE76" s="242"/>
      <c r="GHF76" s="242"/>
      <c r="GHG76" s="242"/>
      <c r="GHH76" s="242"/>
      <c r="GHI76" s="242"/>
      <c r="GHJ76" s="242"/>
      <c r="GHK76" s="242"/>
      <c r="GHL76" s="242"/>
      <c r="GHM76" s="242"/>
      <c r="GHN76" s="242"/>
      <c r="GHO76" s="242"/>
      <c r="GHP76" s="242"/>
      <c r="GHQ76" s="242"/>
      <c r="GHR76" s="242"/>
      <c r="GHS76" s="242"/>
      <c r="GHT76" s="242"/>
      <c r="GHU76" s="242"/>
      <c r="GHV76" s="242"/>
      <c r="GHW76" s="242"/>
      <c r="GHX76" s="242"/>
      <c r="GHY76" s="242"/>
      <c r="GHZ76" s="242"/>
      <c r="GIA76" s="242"/>
      <c r="GIB76" s="242"/>
      <c r="GIC76" s="242"/>
      <c r="GID76" s="242"/>
      <c r="GIE76" s="242"/>
      <c r="GIF76" s="242"/>
      <c r="GIG76" s="242"/>
      <c r="GIH76" s="242"/>
      <c r="GII76" s="242"/>
      <c r="GIJ76" s="242"/>
      <c r="GIK76" s="242"/>
      <c r="GIL76" s="242"/>
      <c r="GIM76" s="242"/>
      <c r="GIN76" s="242"/>
      <c r="GIO76" s="242"/>
      <c r="GIP76" s="242"/>
      <c r="GIQ76" s="242"/>
      <c r="GIR76" s="242"/>
      <c r="GIS76" s="242"/>
      <c r="GIT76" s="242"/>
      <c r="GIU76" s="242"/>
      <c r="GIV76" s="242"/>
      <c r="GIW76" s="242"/>
      <c r="GIX76" s="242"/>
      <c r="GIY76" s="242"/>
      <c r="GIZ76" s="242"/>
      <c r="GJA76" s="242"/>
      <c r="GJB76" s="242"/>
      <c r="GJC76" s="242"/>
      <c r="GJD76" s="242"/>
      <c r="GJE76" s="242"/>
      <c r="GJF76" s="242"/>
      <c r="GJG76" s="242"/>
      <c r="GJH76" s="242"/>
      <c r="GJI76" s="242"/>
      <c r="GJJ76" s="242"/>
      <c r="GJK76" s="242"/>
      <c r="GJL76" s="242"/>
      <c r="GJM76" s="242"/>
      <c r="GJN76" s="242"/>
      <c r="GJO76" s="242"/>
      <c r="GJP76" s="242"/>
      <c r="GJQ76" s="242"/>
      <c r="GJR76" s="242"/>
      <c r="GJS76" s="242"/>
      <c r="GJT76" s="242"/>
      <c r="GJU76" s="242"/>
      <c r="GJV76" s="242"/>
      <c r="GJW76" s="242"/>
      <c r="GJX76" s="242"/>
      <c r="GJY76" s="242"/>
      <c r="GJZ76" s="242"/>
      <c r="GKA76" s="242"/>
      <c r="GKB76" s="242"/>
      <c r="GKC76" s="242"/>
      <c r="GKD76" s="242"/>
      <c r="GKE76" s="242"/>
      <c r="GKF76" s="242"/>
      <c r="GKG76" s="242"/>
      <c r="GKH76" s="242"/>
      <c r="GKI76" s="242"/>
      <c r="GKJ76" s="242"/>
      <c r="GKK76" s="242"/>
      <c r="GKL76" s="242"/>
      <c r="GKM76" s="242"/>
      <c r="GKN76" s="242"/>
      <c r="GKO76" s="242"/>
      <c r="GKP76" s="242"/>
      <c r="GKQ76" s="242"/>
      <c r="GKR76" s="242"/>
      <c r="GKS76" s="242"/>
      <c r="GKT76" s="242"/>
      <c r="GKU76" s="242"/>
      <c r="GKV76" s="242"/>
      <c r="GKW76" s="242"/>
      <c r="GKX76" s="242"/>
      <c r="GKY76" s="242"/>
      <c r="GKZ76" s="242"/>
      <c r="GLA76" s="242"/>
      <c r="GLB76" s="242"/>
      <c r="GLC76" s="242"/>
      <c r="GLD76" s="242"/>
      <c r="GLE76" s="242"/>
      <c r="GLF76" s="242"/>
      <c r="GLG76" s="242"/>
      <c r="GLH76" s="242"/>
      <c r="GLI76" s="242"/>
      <c r="GLJ76" s="242"/>
      <c r="GLK76" s="242"/>
      <c r="GLL76" s="242"/>
      <c r="GLM76" s="242"/>
      <c r="GLN76" s="242"/>
      <c r="GLO76" s="242"/>
      <c r="GLP76" s="242"/>
      <c r="GLQ76" s="242"/>
      <c r="GLR76" s="242"/>
      <c r="GLS76" s="242"/>
      <c r="GLT76" s="242"/>
      <c r="GLU76" s="242"/>
      <c r="GLV76" s="242"/>
      <c r="GLW76" s="242"/>
      <c r="GLX76" s="242"/>
      <c r="GLY76" s="242"/>
      <c r="GLZ76" s="242"/>
      <c r="GMA76" s="242"/>
      <c r="GMB76" s="242"/>
      <c r="GMC76" s="242"/>
      <c r="GMD76" s="242"/>
      <c r="GME76" s="242"/>
      <c r="GMF76" s="242"/>
      <c r="GMG76" s="242"/>
      <c r="GMH76" s="242"/>
      <c r="GMI76" s="242"/>
      <c r="GMJ76" s="242"/>
      <c r="GMK76" s="242"/>
      <c r="GML76" s="242"/>
      <c r="GMM76" s="242"/>
      <c r="GMN76" s="242"/>
      <c r="GMO76" s="242"/>
      <c r="GMP76" s="242"/>
      <c r="GMQ76" s="242"/>
      <c r="GMR76" s="242"/>
      <c r="GMS76" s="242"/>
      <c r="GMT76" s="242"/>
      <c r="GMU76" s="242"/>
      <c r="GMV76" s="242"/>
      <c r="GMW76" s="242"/>
      <c r="GMX76" s="242"/>
      <c r="GMY76" s="242"/>
      <c r="GMZ76" s="242"/>
      <c r="GNA76" s="242"/>
      <c r="GNB76" s="242"/>
      <c r="GNC76" s="242"/>
      <c r="GND76" s="242"/>
      <c r="GNE76" s="242"/>
      <c r="GNF76" s="242"/>
      <c r="GNG76" s="242"/>
      <c r="GNH76" s="242"/>
      <c r="GNI76" s="242"/>
      <c r="GNJ76" s="242"/>
      <c r="GNK76" s="242"/>
      <c r="GNL76" s="242"/>
      <c r="GNM76" s="242"/>
      <c r="GNN76" s="242"/>
      <c r="GNO76" s="242"/>
      <c r="GNP76" s="242"/>
      <c r="GNQ76" s="242"/>
      <c r="GNR76" s="242"/>
      <c r="GNS76" s="242"/>
      <c r="GNT76" s="242"/>
      <c r="GNU76" s="242"/>
      <c r="GNV76" s="242"/>
      <c r="GNW76" s="242"/>
      <c r="GNX76" s="242"/>
      <c r="GNY76" s="242"/>
      <c r="GNZ76" s="242"/>
      <c r="GOA76" s="242"/>
      <c r="GOB76" s="242"/>
      <c r="GOC76" s="242"/>
      <c r="GOD76" s="242"/>
      <c r="GOE76" s="242"/>
      <c r="GOF76" s="242"/>
      <c r="GOG76" s="242"/>
      <c r="GOH76" s="242"/>
      <c r="GOI76" s="242"/>
      <c r="GOJ76" s="242"/>
      <c r="GOK76" s="242"/>
      <c r="GOL76" s="242"/>
      <c r="GOM76" s="242"/>
      <c r="GON76" s="242"/>
      <c r="GOO76" s="242"/>
      <c r="GOP76" s="242"/>
      <c r="GOQ76" s="242"/>
      <c r="GOR76" s="242"/>
      <c r="GOS76" s="242"/>
      <c r="GOT76" s="242"/>
      <c r="GOU76" s="242"/>
      <c r="GOV76" s="242"/>
      <c r="GOW76" s="242"/>
      <c r="GOX76" s="242"/>
      <c r="GOY76" s="242"/>
      <c r="GOZ76" s="242"/>
      <c r="GPA76" s="242"/>
      <c r="GPB76" s="242"/>
      <c r="GPC76" s="242"/>
      <c r="GPD76" s="242"/>
      <c r="GPE76" s="242"/>
      <c r="GPF76" s="242"/>
      <c r="GPG76" s="242"/>
      <c r="GPH76" s="242"/>
      <c r="GPI76" s="242"/>
      <c r="GPJ76" s="242"/>
      <c r="GPK76" s="242"/>
      <c r="GPL76" s="242"/>
      <c r="GPM76" s="242"/>
      <c r="GPN76" s="242"/>
      <c r="GPO76" s="242"/>
      <c r="GPP76" s="242"/>
      <c r="GPQ76" s="242"/>
      <c r="GPR76" s="242"/>
      <c r="GPS76" s="242"/>
      <c r="GPT76" s="242"/>
      <c r="GPU76" s="242"/>
      <c r="GPV76" s="242"/>
      <c r="GPW76" s="242"/>
      <c r="GPX76" s="242"/>
      <c r="GPY76" s="242"/>
      <c r="GPZ76" s="242"/>
      <c r="GQA76" s="242"/>
      <c r="GQB76" s="242"/>
      <c r="GQC76" s="242"/>
      <c r="GQD76" s="242"/>
      <c r="GQE76" s="242"/>
      <c r="GQF76" s="242"/>
      <c r="GQG76" s="242"/>
      <c r="GQH76" s="242"/>
      <c r="GQI76" s="242"/>
      <c r="GQJ76" s="242"/>
      <c r="GQK76" s="242"/>
      <c r="GQL76" s="242"/>
      <c r="GQM76" s="242"/>
      <c r="GQN76" s="242"/>
      <c r="GQO76" s="242"/>
      <c r="GQP76" s="242"/>
      <c r="GQQ76" s="242"/>
      <c r="GQR76" s="242"/>
      <c r="GQS76" s="242"/>
      <c r="GQT76" s="242"/>
      <c r="GQU76" s="242"/>
      <c r="GQV76" s="242"/>
      <c r="GQW76" s="242"/>
      <c r="GQX76" s="242"/>
      <c r="GQY76" s="242"/>
      <c r="GQZ76" s="242"/>
      <c r="GRA76" s="242"/>
      <c r="GRB76" s="242"/>
      <c r="GRC76" s="242"/>
      <c r="GRD76" s="242"/>
      <c r="GRE76" s="242"/>
      <c r="GRF76" s="242"/>
      <c r="GRG76" s="242"/>
      <c r="GRH76" s="242"/>
      <c r="GRI76" s="242"/>
      <c r="GRJ76" s="242"/>
      <c r="GRK76" s="242"/>
      <c r="GRL76" s="242"/>
      <c r="GRM76" s="242"/>
      <c r="GRN76" s="242"/>
      <c r="GRO76" s="242"/>
      <c r="GRP76" s="242"/>
      <c r="GRQ76" s="242"/>
      <c r="GRR76" s="242"/>
      <c r="GRS76" s="242"/>
      <c r="GRT76" s="242"/>
      <c r="GRU76" s="242"/>
      <c r="GRV76" s="242"/>
      <c r="GRW76" s="242"/>
      <c r="GRX76" s="242"/>
      <c r="GRY76" s="242"/>
      <c r="GRZ76" s="242"/>
      <c r="GSA76" s="242"/>
      <c r="GSB76" s="242"/>
      <c r="GSC76" s="242"/>
      <c r="GSD76" s="242"/>
      <c r="GSE76" s="242"/>
      <c r="GSF76" s="242"/>
      <c r="GSG76" s="242"/>
      <c r="GSH76" s="242"/>
      <c r="GSI76" s="242"/>
      <c r="GSJ76" s="242"/>
      <c r="GSK76" s="242"/>
      <c r="GSL76" s="242"/>
      <c r="GSM76" s="242"/>
      <c r="GSN76" s="242"/>
      <c r="GSO76" s="242"/>
      <c r="GSP76" s="242"/>
      <c r="GSQ76" s="242"/>
      <c r="GSR76" s="242"/>
      <c r="GSS76" s="242"/>
      <c r="GST76" s="242"/>
      <c r="GSU76" s="242"/>
      <c r="GSV76" s="242"/>
      <c r="GSW76" s="242"/>
      <c r="GSX76" s="242"/>
      <c r="GSY76" s="242"/>
      <c r="GSZ76" s="242"/>
      <c r="GTA76" s="242"/>
      <c r="GTB76" s="242"/>
      <c r="GTC76" s="242"/>
      <c r="GTD76" s="242"/>
      <c r="GTE76" s="242"/>
      <c r="GTF76" s="242"/>
      <c r="GTG76" s="242"/>
      <c r="GTH76" s="242"/>
      <c r="GTI76" s="242"/>
      <c r="GTJ76" s="242"/>
      <c r="GTK76" s="242"/>
      <c r="GTL76" s="242"/>
      <c r="GTM76" s="242"/>
      <c r="GTN76" s="242"/>
      <c r="GTO76" s="242"/>
      <c r="GTP76" s="242"/>
      <c r="GTQ76" s="242"/>
      <c r="GTR76" s="242"/>
      <c r="GTS76" s="242"/>
      <c r="GTT76" s="242"/>
      <c r="GTU76" s="242"/>
      <c r="GTV76" s="242"/>
      <c r="GTW76" s="242"/>
      <c r="GTX76" s="242"/>
      <c r="GTY76" s="242"/>
      <c r="GTZ76" s="242"/>
      <c r="GUA76" s="242"/>
      <c r="GUB76" s="242"/>
      <c r="GUC76" s="242"/>
      <c r="GUD76" s="242"/>
      <c r="GUE76" s="242"/>
      <c r="GUF76" s="242"/>
      <c r="GUG76" s="242"/>
      <c r="GUH76" s="242"/>
      <c r="GUI76" s="242"/>
      <c r="GUJ76" s="242"/>
      <c r="GUK76" s="242"/>
      <c r="GUL76" s="242"/>
      <c r="GUM76" s="242"/>
      <c r="GUN76" s="242"/>
      <c r="GUO76" s="242"/>
      <c r="GUP76" s="242"/>
      <c r="GUQ76" s="242"/>
      <c r="GUR76" s="242"/>
      <c r="GUS76" s="242"/>
      <c r="GUT76" s="242"/>
      <c r="GUU76" s="242"/>
      <c r="GUV76" s="242"/>
      <c r="GUW76" s="242"/>
      <c r="GUX76" s="242"/>
      <c r="GUY76" s="242"/>
      <c r="GUZ76" s="242"/>
      <c r="GVA76" s="242"/>
      <c r="GVB76" s="242"/>
      <c r="GVC76" s="242"/>
      <c r="GVD76" s="242"/>
      <c r="GVE76" s="242"/>
      <c r="GVF76" s="242"/>
      <c r="GVG76" s="242"/>
      <c r="GVH76" s="242"/>
      <c r="GVI76" s="242"/>
      <c r="GVJ76" s="242"/>
      <c r="GVK76" s="242"/>
      <c r="GVL76" s="242"/>
      <c r="GVM76" s="242"/>
      <c r="GVN76" s="242"/>
      <c r="GVO76" s="242"/>
      <c r="GVP76" s="242"/>
      <c r="GVQ76" s="242"/>
      <c r="GVR76" s="242"/>
      <c r="GVS76" s="242"/>
      <c r="GVT76" s="242"/>
      <c r="GVU76" s="242"/>
      <c r="GVV76" s="242"/>
      <c r="GVW76" s="242"/>
      <c r="GVX76" s="242"/>
      <c r="GVY76" s="242"/>
      <c r="GVZ76" s="242"/>
      <c r="GWA76" s="242"/>
      <c r="GWB76" s="242"/>
      <c r="GWC76" s="242"/>
      <c r="GWD76" s="242"/>
      <c r="GWE76" s="242"/>
      <c r="GWF76" s="242"/>
      <c r="GWG76" s="242"/>
      <c r="GWH76" s="242"/>
      <c r="GWI76" s="242"/>
      <c r="GWJ76" s="242"/>
      <c r="GWK76" s="242"/>
      <c r="GWL76" s="242"/>
      <c r="GWM76" s="242"/>
      <c r="GWN76" s="242"/>
      <c r="GWO76" s="242"/>
      <c r="GWP76" s="242"/>
      <c r="GWQ76" s="242"/>
      <c r="GWR76" s="242"/>
      <c r="GWS76" s="242"/>
      <c r="GWT76" s="242"/>
      <c r="GWU76" s="242"/>
      <c r="GWV76" s="242"/>
      <c r="GWW76" s="242"/>
      <c r="GWX76" s="242"/>
      <c r="GWY76" s="242"/>
      <c r="GWZ76" s="242"/>
      <c r="GXA76" s="242"/>
      <c r="GXB76" s="242"/>
      <c r="GXC76" s="242"/>
      <c r="GXD76" s="242"/>
      <c r="GXE76" s="242"/>
      <c r="GXF76" s="242"/>
      <c r="GXG76" s="242"/>
      <c r="GXH76" s="242"/>
      <c r="GXI76" s="242"/>
      <c r="GXJ76" s="242"/>
      <c r="GXK76" s="242"/>
      <c r="GXL76" s="242"/>
      <c r="GXM76" s="242"/>
      <c r="GXN76" s="242"/>
      <c r="GXO76" s="242"/>
      <c r="GXP76" s="242"/>
      <c r="GXQ76" s="242"/>
      <c r="GXR76" s="242"/>
      <c r="GXS76" s="242"/>
      <c r="GXT76" s="242"/>
      <c r="GXU76" s="242"/>
      <c r="GXV76" s="242"/>
      <c r="GXW76" s="242"/>
      <c r="GXX76" s="242"/>
      <c r="GXY76" s="242"/>
      <c r="GXZ76" s="242"/>
      <c r="GYA76" s="242"/>
      <c r="GYB76" s="242"/>
      <c r="GYC76" s="242"/>
      <c r="GYD76" s="242"/>
      <c r="GYE76" s="242"/>
      <c r="GYF76" s="242"/>
      <c r="GYG76" s="242"/>
      <c r="GYH76" s="242"/>
      <c r="GYI76" s="242"/>
      <c r="GYJ76" s="242"/>
      <c r="GYK76" s="242"/>
      <c r="GYL76" s="242"/>
      <c r="GYM76" s="242"/>
      <c r="GYN76" s="242"/>
      <c r="GYO76" s="242"/>
      <c r="GYP76" s="242"/>
      <c r="GYQ76" s="242"/>
      <c r="GYR76" s="242"/>
      <c r="GYS76" s="242"/>
      <c r="GYT76" s="242"/>
      <c r="GYU76" s="242"/>
      <c r="GYV76" s="242"/>
      <c r="GYW76" s="242"/>
      <c r="GYX76" s="242"/>
      <c r="GYY76" s="242"/>
      <c r="GYZ76" s="242"/>
      <c r="GZA76" s="242"/>
      <c r="GZB76" s="242"/>
      <c r="GZC76" s="242"/>
      <c r="GZD76" s="242"/>
      <c r="GZE76" s="242"/>
      <c r="GZF76" s="242"/>
      <c r="GZG76" s="242"/>
      <c r="GZH76" s="242"/>
      <c r="GZI76" s="242"/>
      <c r="GZJ76" s="242"/>
      <c r="GZK76" s="242"/>
      <c r="GZL76" s="242"/>
      <c r="GZM76" s="242"/>
      <c r="GZN76" s="242"/>
      <c r="GZO76" s="242"/>
      <c r="GZP76" s="242"/>
      <c r="GZQ76" s="242"/>
      <c r="GZR76" s="242"/>
      <c r="GZS76" s="242"/>
      <c r="GZT76" s="242"/>
      <c r="GZU76" s="242"/>
      <c r="GZV76" s="242"/>
      <c r="GZW76" s="242"/>
      <c r="GZX76" s="242"/>
      <c r="GZY76" s="242"/>
      <c r="GZZ76" s="242"/>
      <c r="HAA76" s="242"/>
      <c r="HAB76" s="242"/>
      <c r="HAC76" s="242"/>
      <c r="HAD76" s="242"/>
      <c r="HAE76" s="242"/>
      <c r="HAF76" s="242"/>
      <c r="HAG76" s="242"/>
      <c r="HAH76" s="242"/>
      <c r="HAI76" s="242"/>
      <c r="HAJ76" s="242"/>
      <c r="HAK76" s="242"/>
      <c r="HAL76" s="242"/>
      <c r="HAM76" s="242"/>
      <c r="HAN76" s="242"/>
      <c r="HAO76" s="242"/>
      <c r="HAP76" s="242"/>
      <c r="HAQ76" s="242"/>
      <c r="HAR76" s="242"/>
      <c r="HAS76" s="242"/>
      <c r="HAT76" s="242"/>
      <c r="HAU76" s="242"/>
      <c r="HAV76" s="242"/>
      <c r="HAW76" s="242"/>
      <c r="HAX76" s="242"/>
      <c r="HAY76" s="242"/>
      <c r="HAZ76" s="242"/>
      <c r="HBA76" s="242"/>
      <c r="HBB76" s="242"/>
      <c r="HBC76" s="242"/>
      <c r="HBD76" s="242"/>
      <c r="HBE76" s="242"/>
      <c r="HBF76" s="242"/>
      <c r="HBG76" s="242"/>
      <c r="HBH76" s="242"/>
      <c r="HBI76" s="242"/>
      <c r="HBJ76" s="242"/>
      <c r="HBK76" s="242"/>
      <c r="HBL76" s="242"/>
      <c r="HBM76" s="242"/>
      <c r="HBN76" s="242"/>
      <c r="HBO76" s="242"/>
      <c r="HBP76" s="242"/>
      <c r="HBQ76" s="242"/>
      <c r="HBR76" s="242"/>
      <c r="HBS76" s="242"/>
      <c r="HBT76" s="242"/>
      <c r="HBU76" s="242"/>
      <c r="HBV76" s="242"/>
      <c r="HBW76" s="242"/>
      <c r="HBX76" s="242"/>
      <c r="HBY76" s="242"/>
      <c r="HBZ76" s="242"/>
      <c r="HCA76" s="242"/>
      <c r="HCB76" s="242"/>
      <c r="HCC76" s="242"/>
      <c r="HCD76" s="242"/>
      <c r="HCE76" s="242"/>
      <c r="HCF76" s="242"/>
      <c r="HCG76" s="242"/>
      <c r="HCH76" s="242"/>
      <c r="HCI76" s="242"/>
      <c r="HCJ76" s="242"/>
      <c r="HCK76" s="242"/>
      <c r="HCL76" s="242"/>
      <c r="HCM76" s="242"/>
      <c r="HCN76" s="242"/>
      <c r="HCO76" s="242"/>
      <c r="HCP76" s="242"/>
      <c r="HCQ76" s="242"/>
      <c r="HCR76" s="242"/>
      <c r="HCS76" s="242"/>
      <c r="HCT76" s="242"/>
      <c r="HCU76" s="242"/>
      <c r="HCV76" s="242"/>
      <c r="HCW76" s="242"/>
      <c r="HCX76" s="242"/>
      <c r="HCY76" s="242"/>
      <c r="HCZ76" s="242"/>
      <c r="HDA76" s="242"/>
      <c r="HDB76" s="242"/>
      <c r="HDC76" s="242"/>
      <c r="HDD76" s="242"/>
      <c r="HDE76" s="242"/>
      <c r="HDF76" s="242"/>
      <c r="HDG76" s="242"/>
      <c r="HDH76" s="242"/>
      <c r="HDI76" s="242"/>
      <c r="HDJ76" s="242"/>
      <c r="HDK76" s="242"/>
      <c r="HDL76" s="242"/>
      <c r="HDM76" s="242"/>
      <c r="HDN76" s="242"/>
      <c r="HDO76" s="242"/>
      <c r="HDP76" s="242"/>
      <c r="HDQ76" s="242"/>
      <c r="HDR76" s="242"/>
      <c r="HDS76" s="242"/>
      <c r="HDT76" s="242"/>
      <c r="HDU76" s="242"/>
      <c r="HDV76" s="242"/>
      <c r="HDW76" s="242"/>
      <c r="HDX76" s="242"/>
      <c r="HDY76" s="242"/>
      <c r="HDZ76" s="242"/>
      <c r="HEA76" s="242"/>
      <c r="HEB76" s="242"/>
      <c r="HEC76" s="242"/>
      <c r="HED76" s="242"/>
      <c r="HEE76" s="242"/>
      <c r="HEF76" s="242"/>
      <c r="HEG76" s="242"/>
      <c r="HEH76" s="242"/>
      <c r="HEI76" s="242"/>
      <c r="HEJ76" s="242"/>
      <c r="HEK76" s="242"/>
      <c r="HEL76" s="242"/>
      <c r="HEM76" s="242"/>
      <c r="HEN76" s="242"/>
      <c r="HEO76" s="242"/>
      <c r="HEP76" s="242"/>
      <c r="HEQ76" s="242"/>
      <c r="HER76" s="242"/>
      <c r="HES76" s="242"/>
      <c r="HET76" s="242"/>
      <c r="HEU76" s="242"/>
      <c r="HEV76" s="242"/>
      <c r="HEW76" s="242"/>
      <c r="HEX76" s="242"/>
      <c r="HEY76" s="242"/>
      <c r="HEZ76" s="242"/>
      <c r="HFA76" s="242"/>
      <c r="HFB76" s="242"/>
      <c r="HFC76" s="242"/>
      <c r="HFD76" s="242"/>
      <c r="HFE76" s="242"/>
      <c r="HFF76" s="242"/>
      <c r="HFG76" s="242"/>
      <c r="HFH76" s="242"/>
      <c r="HFI76" s="242"/>
      <c r="HFJ76" s="242"/>
      <c r="HFK76" s="242"/>
      <c r="HFL76" s="242"/>
      <c r="HFM76" s="242"/>
      <c r="HFN76" s="242"/>
      <c r="HFO76" s="242"/>
      <c r="HFP76" s="242"/>
      <c r="HFQ76" s="242"/>
      <c r="HFR76" s="242"/>
      <c r="HFS76" s="242"/>
      <c r="HFT76" s="242"/>
      <c r="HFU76" s="242"/>
      <c r="HFV76" s="242"/>
      <c r="HFW76" s="242"/>
      <c r="HFX76" s="242"/>
      <c r="HFY76" s="242"/>
      <c r="HFZ76" s="242"/>
      <c r="HGA76" s="242"/>
      <c r="HGB76" s="242"/>
      <c r="HGC76" s="242"/>
      <c r="HGD76" s="242"/>
      <c r="HGE76" s="242"/>
      <c r="HGF76" s="242"/>
      <c r="HGG76" s="242"/>
      <c r="HGH76" s="242"/>
      <c r="HGI76" s="242"/>
      <c r="HGJ76" s="242"/>
      <c r="HGK76" s="242"/>
      <c r="HGL76" s="242"/>
      <c r="HGM76" s="242"/>
      <c r="HGN76" s="242"/>
      <c r="HGO76" s="242"/>
      <c r="HGP76" s="242"/>
      <c r="HGQ76" s="242"/>
      <c r="HGR76" s="242"/>
      <c r="HGS76" s="242"/>
      <c r="HGT76" s="242"/>
      <c r="HGU76" s="242"/>
      <c r="HGV76" s="242"/>
      <c r="HGW76" s="242"/>
      <c r="HGX76" s="242"/>
      <c r="HGY76" s="242"/>
      <c r="HGZ76" s="242"/>
      <c r="HHA76" s="242"/>
      <c r="HHB76" s="242"/>
      <c r="HHC76" s="242"/>
      <c r="HHD76" s="242"/>
      <c r="HHE76" s="242"/>
      <c r="HHF76" s="242"/>
      <c r="HHG76" s="242"/>
      <c r="HHH76" s="242"/>
      <c r="HHI76" s="242"/>
      <c r="HHJ76" s="242"/>
      <c r="HHK76" s="242"/>
      <c r="HHL76" s="242"/>
      <c r="HHM76" s="242"/>
      <c r="HHN76" s="242"/>
      <c r="HHO76" s="242"/>
      <c r="HHP76" s="242"/>
      <c r="HHQ76" s="242"/>
      <c r="HHR76" s="242"/>
      <c r="HHS76" s="242"/>
      <c r="HHT76" s="242"/>
      <c r="HHU76" s="242"/>
      <c r="HHV76" s="242"/>
      <c r="HHW76" s="242"/>
      <c r="HHX76" s="242"/>
      <c r="HHY76" s="242"/>
      <c r="HHZ76" s="242"/>
      <c r="HIA76" s="242"/>
      <c r="HIB76" s="242"/>
      <c r="HIC76" s="242"/>
      <c r="HID76" s="242"/>
      <c r="HIE76" s="242"/>
      <c r="HIF76" s="242"/>
      <c r="HIG76" s="242"/>
      <c r="HIH76" s="242"/>
      <c r="HII76" s="242"/>
      <c r="HIJ76" s="242"/>
      <c r="HIK76" s="242"/>
      <c r="HIL76" s="242"/>
      <c r="HIM76" s="242"/>
      <c r="HIN76" s="242"/>
      <c r="HIO76" s="242"/>
      <c r="HIP76" s="242"/>
      <c r="HIQ76" s="242"/>
      <c r="HIR76" s="242"/>
      <c r="HIS76" s="242"/>
      <c r="HIT76" s="242"/>
      <c r="HIU76" s="242"/>
      <c r="HIV76" s="242"/>
      <c r="HIW76" s="242"/>
      <c r="HIX76" s="242"/>
      <c r="HIY76" s="242"/>
      <c r="HIZ76" s="242"/>
      <c r="HJA76" s="242"/>
      <c r="HJB76" s="242"/>
      <c r="HJC76" s="242"/>
      <c r="HJD76" s="242"/>
      <c r="HJE76" s="242"/>
      <c r="HJF76" s="242"/>
      <c r="HJG76" s="242"/>
      <c r="HJH76" s="242"/>
      <c r="HJI76" s="242"/>
      <c r="HJJ76" s="242"/>
      <c r="HJK76" s="242"/>
      <c r="HJL76" s="242"/>
      <c r="HJM76" s="242"/>
      <c r="HJN76" s="242"/>
      <c r="HJO76" s="242"/>
      <c r="HJP76" s="242"/>
      <c r="HJQ76" s="242"/>
      <c r="HJR76" s="242"/>
      <c r="HJS76" s="242"/>
      <c r="HJT76" s="242"/>
      <c r="HJU76" s="242"/>
      <c r="HJV76" s="242"/>
      <c r="HJW76" s="242"/>
      <c r="HJX76" s="242"/>
      <c r="HJY76" s="242"/>
      <c r="HJZ76" s="242"/>
      <c r="HKA76" s="242"/>
      <c r="HKB76" s="242"/>
      <c r="HKC76" s="242"/>
      <c r="HKD76" s="242"/>
      <c r="HKE76" s="242"/>
      <c r="HKF76" s="242"/>
      <c r="HKG76" s="242"/>
      <c r="HKH76" s="242"/>
      <c r="HKI76" s="242"/>
      <c r="HKJ76" s="242"/>
      <c r="HKK76" s="242"/>
      <c r="HKL76" s="242"/>
      <c r="HKM76" s="242"/>
      <c r="HKN76" s="242"/>
      <c r="HKO76" s="242"/>
      <c r="HKP76" s="242"/>
      <c r="HKQ76" s="242"/>
      <c r="HKR76" s="242"/>
      <c r="HKS76" s="242"/>
      <c r="HKT76" s="242"/>
      <c r="HKU76" s="242"/>
      <c r="HKV76" s="242"/>
      <c r="HKW76" s="242"/>
      <c r="HKX76" s="242"/>
      <c r="HKY76" s="242"/>
      <c r="HKZ76" s="242"/>
      <c r="HLA76" s="242"/>
      <c r="HLB76" s="242"/>
      <c r="HLC76" s="242"/>
      <c r="HLD76" s="242"/>
      <c r="HLE76" s="242"/>
      <c r="HLF76" s="242"/>
      <c r="HLG76" s="242"/>
      <c r="HLH76" s="242"/>
      <c r="HLI76" s="242"/>
      <c r="HLJ76" s="242"/>
      <c r="HLK76" s="242"/>
      <c r="HLL76" s="242"/>
      <c r="HLM76" s="242"/>
      <c r="HLN76" s="242"/>
      <c r="HLO76" s="242"/>
      <c r="HLP76" s="242"/>
      <c r="HLQ76" s="242"/>
      <c r="HLR76" s="242"/>
      <c r="HLS76" s="242"/>
      <c r="HLT76" s="242"/>
      <c r="HLU76" s="242"/>
      <c r="HLV76" s="242"/>
      <c r="HLW76" s="242"/>
      <c r="HLX76" s="242"/>
      <c r="HLY76" s="242"/>
      <c r="HLZ76" s="242"/>
      <c r="HMA76" s="242"/>
      <c r="HMB76" s="242"/>
      <c r="HMC76" s="242"/>
      <c r="HMD76" s="242"/>
      <c r="HME76" s="242"/>
      <c r="HMF76" s="242"/>
      <c r="HMG76" s="242"/>
      <c r="HMH76" s="242"/>
      <c r="HMI76" s="242"/>
      <c r="HMJ76" s="242"/>
      <c r="HMK76" s="242"/>
      <c r="HML76" s="242"/>
      <c r="HMM76" s="242"/>
      <c r="HMN76" s="242"/>
      <c r="HMO76" s="242"/>
      <c r="HMP76" s="242"/>
      <c r="HMQ76" s="242"/>
      <c r="HMR76" s="242"/>
      <c r="HMS76" s="242"/>
      <c r="HMT76" s="242"/>
      <c r="HMU76" s="242"/>
      <c r="HMV76" s="242"/>
      <c r="HMW76" s="242"/>
      <c r="HMX76" s="242"/>
      <c r="HMY76" s="242"/>
      <c r="HMZ76" s="242"/>
      <c r="HNA76" s="242"/>
      <c r="HNB76" s="242"/>
      <c r="HNC76" s="242"/>
      <c r="HND76" s="242"/>
      <c r="HNE76" s="242"/>
      <c r="HNF76" s="242"/>
      <c r="HNG76" s="242"/>
      <c r="HNH76" s="242"/>
      <c r="HNI76" s="242"/>
      <c r="HNJ76" s="242"/>
      <c r="HNK76" s="242"/>
      <c r="HNL76" s="242"/>
      <c r="HNM76" s="242"/>
      <c r="HNN76" s="242"/>
      <c r="HNO76" s="242"/>
      <c r="HNP76" s="242"/>
      <c r="HNQ76" s="242"/>
      <c r="HNR76" s="242"/>
      <c r="HNS76" s="242"/>
      <c r="HNT76" s="242"/>
      <c r="HNU76" s="242"/>
      <c r="HNV76" s="242"/>
      <c r="HNW76" s="242"/>
      <c r="HNX76" s="242"/>
      <c r="HNY76" s="242"/>
      <c r="HNZ76" s="242"/>
      <c r="HOA76" s="242"/>
      <c r="HOB76" s="242"/>
      <c r="HOC76" s="242"/>
      <c r="HOD76" s="242"/>
      <c r="HOE76" s="242"/>
      <c r="HOF76" s="242"/>
      <c r="HOG76" s="242"/>
      <c r="HOH76" s="242"/>
      <c r="HOI76" s="242"/>
      <c r="HOJ76" s="242"/>
      <c r="HOK76" s="242"/>
      <c r="HOL76" s="242"/>
      <c r="HOM76" s="242"/>
      <c r="HON76" s="242"/>
      <c r="HOO76" s="242"/>
      <c r="HOP76" s="242"/>
      <c r="HOQ76" s="242"/>
      <c r="HOR76" s="242"/>
      <c r="HOS76" s="242"/>
      <c r="HOT76" s="242"/>
      <c r="HOU76" s="242"/>
      <c r="HOV76" s="242"/>
      <c r="HOW76" s="242"/>
      <c r="HOX76" s="242"/>
      <c r="HOY76" s="242"/>
      <c r="HOZ76" s="242"/>
      <c r="HPA76" s="242"/>
      <c r="HPB76" s="242"/>
      <c r="HPC76" s="242"/>
      <c r="HPD76" s="242"/>
      <c r="HPE76" s="242"/>
      <c r="HPF76" s="242"/>
      <c r="HPG76" s="242"/>
      <c r="HPH76" s="242"/>
      <c r="HPI76" s="242"/>
      <c r="HPJ76" s="242"/>
      <c r="HPK76" s="242"/>
      <c r="HPL76" s="242"/>
      <c r="HPM76" s="242"/>
      <c r="HPN76" s="242"/>
      <c r="HPO76" s="242"/>
      <c r="HPP76" s="242"/>
      <c r="HPQ76" s="242"/>
      <c r="HPR76" s="242"/>
      <c r="HPS76" s="242"/>
      <c r="HPT76" s="242"/>
      <c r="HPU76" s="242"/>
      <c r="HPV76" s="242"/>
      <c r="HPW76" s="242"/>
      <c r="HPX76" s="242"/>
      <c r="HPY76" s="242"/>
      <c r="HPZ76" s="242"/>
      <c r="HQA76" s="242"/>
      <c r="HQB76" s="242"/>
      <c r="HQC76" s="242"/>
      <c r="HQD76" s="242"/>
      <c r="HQE76" s="242"/>
      <c r="HQF76" s="242"/>
      <c r="HQG76" s="242"/>
      <c r="HQH76" s="242"/>
      <c r="HQI76" s="242"/>
      <c r="HQJ76" s="242"/>
      <c r="HQK76" s="242"/>
      <c r="HQL76" s="242"/>
      <c r="HQM76" s="242"/>
      <c r="HQN76" s="242"/>
      <c r="HQO76" s="242"/>
      <c r="HQP76" s="242"/>
      <c r="HQQ76" s="242"/>
      <c r="HQR76" s="242"/>
      <c r="HQS76" s="242"/>
      <c r="HQT76" s="242"/>
      <c r="HQU76" s="242"/>
      <c r="HQV76" s="242"/>
      <c r="HQW76" s="242"/>
      <c r="HQX76" s="242"/>
      <c r="HQY76" s="242"/>
      <c r="HQZ76" s="242"/>
      <c r="HRA76" s="242"/>
      <c r="HRB76" s="242"/>
      <c r="HRC76" s="242"/>
      <c r="HRD76" s="242"/>
      <c r="HRE76" s="242"/>
      <c r="HRF76" s="242"/>
      <c r="HRG76" s="242"/>
      <c r="HRH76" s="242"/>
      <c r="HRI76" s="242"/>
      <c r="HRJ76" s="242"/>
      <c r="HRK76" s="242"/>
      <c r="HRL76" s="242"/>
      <c r="HRM76" s="242"/>
      <c r="HRN76" s="242"/>
      <c r="HRO76" s="242"/>
      <c r="HRP76" s="242"/>
      <c r="HRQ76" s="242"/>
      <c r="HRR76" s="242"/>
      <c r="HRS76" s="242"/>
      <c r="HRT76" s="242"/>
      <c r="HRU76" s="242"/>
      <c r="HRV76" s="242"/>
      <c r="HRW76" s="242"/>
      <c r="HRX76" s="242"/>
      <c r="HRY76" s="242"/>
      <c r="HRZ76" s="242"/>
      <c r="HSA76" s="242"/>
      <c r="HSB76" s="242"/>
      <c r="HSC76" s="242"/>
      <c r="HSD76" s="242"/>
      <c r="HSE76" s="242"/>
      <c r="HSF76" s="242"/>
      <c r="HSG76" s="242"/>
      <c r="HSH76" s="242"/>
      <c r="HSI76" s="242"/>
      <c r="HSJ76" s="242"/>
      <c r="HSK76" s="242"/>
      <c r="HSL76" s="242"/>
      <c r="HSM76" s="242"/>
      <c r="HSN76" s="242"/>
      <c r="HSO76" s="242"/>
      <c r="HSP76" s="242"/>
      <c r="HSQ76" s="242"/>
      <c r="HSR76" s="242"/>
      <c r="HSS76" s="242"/>
      <c r="HST76" s="242"/>
      <c r="HSU76" s="242"/>
      <c r="HSV76" s="242"/>
      <c r="HSW76" s="242"/>
      <c r="HSX76" s="242"/>
      <c r="HSY76" s="242"/>
      <c r="HSZ76" s="242"/>
      <c r="HTA76" s="242"/>
      <c r="HTB76" s="242"/>
      <c r="HTC76" s="242"/>
      <c r="HTD76" s="242"/>
      <c r="HTE76" s="242"/>
      <c r="HTF76" s="242"/>
      <c r="HTG76" s="242"/>
      <c r="HTH76" s="242"/>
      <c r="HTI76" s="242"/>
      <c r="HTJ76" s="242"/>
      <c r="HTK76" s="242"/>
      <c r="HTL76" s="242"/>
      <c r="HTM76" s="242"/>
      <c r="HTN76" s="242"/>
      <c r="HTO76" s="242"/>
      <c r="HTP76" s="242"/>
      <c r="HTQ76" s="242"/>
      <c r="HTR76" s="242"/>
      <c r="HTS76" s="242"/>
      <c r="HTT76" s="242"/>
      <c r="HTU76" s="242"/>
      <c r="HTV76" s="242"/>
      <c r="HTW76" s="242"/>
      <c r="HTX76" s="242"/>
      <c r="HTY76" s="242"/>
      <c r="HTZ76" s="242"/>
      <c r="HUA76" s="242"/>
      <c r="HUB76" s="242"/>
      <c r="HUC76" s="242"/>
      <c r="HUD76" s="242"/>
      <c r="HUE76" s="242"/>
      <c r="HUF76" s="242"/>
      <c r="HUG76" s="242"/>
      <c r="HUH76" s="242"/>
      <c r="HUI76" s="242"/>
      <c r="HUJ76" s="242"/>
      <c r="HUK76" s="242"/>
      <c r="HUL76" s="242"/>
      <c r="HUM76" s="242"/>
      <c r="HUN76" s="242"/>
      <c r="HUO76" s="242"/>
      <c r="HUP76" s="242"/>
      <c r="HUQ76" s="242"/>
      <c r="HUR76" s="242"/>
      <c r="HUS76" s="242"/>
      <c r="HUT76" s="242"/>
      <c r="HUU76" s="242"/>
      <c r="HUV76" s="242"/>
      <c r="HUW76" s="242"/>
      <c r="HUX76" s="242"/>
      <c r="HUY76" s="242"/>
      <c r="HUZ76" s="242"/>
      <c r="HVA76" s="242"/>
      <c r="HVB76" s="242"/>
      <c r="HVC76" s="242"/>
      <c r="HVD76" s="242"/>
      <c r="HVE76" s="242"/>
      <c r="HVF76" s="242"/>
      <c r="HVG76" s="242"/>
      <c r="HVH76" s="242"/>
      <c r="HVI76" s="242"/>
      <c r="HVJ76" s="242"/>
      <c r="HVK76" s="242"/>
      <c r="HVL76" s="242"/>
      <c r="HVM76" s="242"/>
      <c r="HVN76" s="242"/>
      <c r="HVO76" s="242"/>
      <c r="HVP76" s="242"/>
      <c r="HVQ76" s="242"/>
      <c r="HVR76" s="242"/>
      <c r="HVS76" s="242"/>
      <c r="HVT76" s="242"/>
      <c r="HVU76" s="242"/>
      <c r="HVV76" s="242"/>
      <c r="HVW76" s="242"/>
      <c r="HVX76" s="242"/>
      <c r="HVY76" s="242"/>
      <c r="HVZ76" s="242"/>
      <c r="HWA76" s="242"/>
      <c r="HWB76" s="242"/>
      <c r="HWC76" s="242"/>
      <c r="HWD76" s="242"/>
      <c r="HWE76" s="242"/>
      <c r="HWF76" s="242"/>
      <c r="HWG76" s="242"/>
      <c r="HWH76" s="242"/>
      <c r="HWI76" s="242"/>
      <c r="HWJ76" s="242"/>
      <c r="HWK76" s="242"/>
      <c r="HWL76" s="242"/>
      <c r="HWM76" s="242"/>
      <c r="HWN76" s="242"/>
      <c r="HWO76" s="242"/>
      <c r="HWP76" s="242"/>
      <c r="HWQ76" s="242"/>
      <c r="HWR76" s="242"/>
      <c r="HWS76" s="242"/>
      <c r="HWT76" s="242"/>
      <c r="HWU76" s="242"/>
      <c r="HWV76" s="242"/>
      <c r="HWW76" s="242"/>
      <c r="HWX76" s="242"/>
      <c r="HWY76" s="242"/>
      <c r="HWZ76" s="242"/>
      <c r="HXA76" s="242"/>
      <c r="HXB76" s="242"/>
      <c r="HXC76" s="242"/>
      <c r="HXD76" s="242"/>
      <c r="HXE76" s="242"/>
      <c r="HXF76" s="242"/>
      <c r="HXG76" s="242"/>
      <c r="HXH76" s="242"/>
      <c r="HXI76" s="242"/>
      <c r="HXJ76" s="242"/>
      <c r="HXK76" s="242"/>
      <c r="HXL76" s="242"/>
      <c r="HXM76" s="242"/>
      <c r="HXN76" s="242"/>
      <c r="HXO76" s="242"/>
      <c r="HXP76" s="242"/>
      <c r="HXQ76" s="242"/>
      <c r="HXR76" s="242"/>
      <c r="HXS76" s="242"/>
      <c r="HXT76" s="242"/>
      <c r="HXU76" s="242"/>
      <c r="HXV76" s="242"/>
      <c r="HXW76" s="242"/>
      <c r="HXX76" s="242"/>
      <c r="HXY76" s="242"/>
      <c r="HXZ76" s="242"/>
      <c r="HYA76" s="242"/>
      <c r="HYB76" s="242"/>
      <c r="HYC76" s="242"/>
      <c r="HYD76" s="242"/>
      <c r="HYE76" s="242"/>
      <c r="HYF76" s="242"/>
      <c r="HYG76" s="242"/>
      <c r="HYH76" s="242"/>
      <c r="HYI76" s="242"/>
      <c r="HYJ76" s="242"/>
      <c r="HYK76" s="242"/>
      <c r="HYL76" s="242"/>
      <c r="HYM76" s="242"/>
      <c r="HYN76" s="242"/>
      <c r="HYO76" s="242"/>
      <c r="HYP76" s="242"/>
      <c r="HYQ76" s="242"/>
      <c r="HYR76" s="242"/>
      <c r="HYS76" s="242"/>
      <c r="HYT76" s="242"/>
      <c r="HYU76" s="242"/>
      <c r="HYV76" s="242"/>
      <c r="HYW76" s="242"/>
      <c r="HYX76" s="242"/>
      <c r="HYY76" s="242"/>
      <c r="HYZ76" s="242"/>
      <c r="HZA76" s="242"/>
      <c r="HZB76" s="242"/>
      <c r="HZC76" s="242"/>
      <c r="HZD76" s="242"/>
      <c r="HZE76" s="242"/>
      <c r="HZF76" s="242"/>
      <c r="HZG76" s="242"/>
      <c r="HZH76" s="242"/>
      <c r="HZI76" s="242"/>
      <c r="HZJ76" s="242"/>
      <c r="HZK76" s="242"/>
      <c r="HZL76" s="242"/>
      <c r="HZM76" s="242"/>
      <c r="HZN76" s="242"/>
      <c r="HZO76" s="242"/>
      <c r="HZP76" s="242"/>
      <c r="HZQ76" s="242"/>
      <c r="HZR76" s="242"/>
      <c r="HZS76" s="242"/>
      <c r="HZT76" s="242"/>
      <c r="HZU76" s="242"/>
      <c r="HZV76" s="242"/>
      <c r="HZW76" s="242"/>
      <c r="HZX76" s="242"/>
      <c r="HZY76" s="242"/>
      <c r="HZZ76" s="242"/>
      <c r="IAA76" s="242"/>
      <c r="IAB76" s="242"/>
      <c r="IAC76" s="242"/>
      <c r="IAD76" s="242"/>
      <c r="IAE76" s="242"/>
      <c r="IAF76" s="242"/>
      <c r="IAG76" s="242"/>
      <c r="IAH76" s="242"/>
      <c r="IAI76" s="242"/>
      <c r="IAJ76" s="242"/>
      <c r="IAK76" s="242"/>
      <c r="IAL76" s="242"/>
      <c r="IAM76" s="242"/>
      <c r="IAN76" s="242"/>
      <c r="IAO76" s="242"/>
      <c r="IAP76" s="242"/>
      <c r="IAQ76" s="242"/>
      <c r="IAR76" s="242"/>
      <c r="IAS76" s="242"/>
      <c r="IAT76" s="242"/>
      <c r="IAU76" s="242"/>
      <c r="IAV76" s="242"/>
      <c r="IAW76" s="242"/>
      <c r="IAX76" s="242"/>
      <c r="IAY76" s="242"/>
      <c r="IAZ76" s="242"/>
      <c r="IBA76" s="242"/>
      <c r="IBB76" s="242"/>
      <c r="IBC76" s="242"/>
      <c r="IBD76" s="242"/>
      <c r="IBE76" s="242"/>
      <c r="IBF76" s="242"/>
      <c r="IBG76" s="242"/>
      <c r="IBH76" s="242"/>
      <c r="IBI76" s="242"/>
      <c r="IBJ76" s="242"/>
      <c r="IBK76" s="242"/>
      <c r="IBL76" s="242"/>
      <c r="IBM76" s="242"/>
      <c r="IBN76" s="242"/>
      <c r="IBO76" s="242"/>
      <c r="IBP76" s="242"/>
      <c r="IBQ76" s="242"/>
      <c r="IBR76" s="242"/>
      <c r="IBS76" s="242"/>
      <c r="IBT76" s="242"/>
      <c r="IBU76" s="242"/>
      <c r="IBV76" s="242"/>
      <c r="IBW76" s="242"/>
      <c r="IBX76" s="242"/>
      <c r="IBY76" s="242"/>
      <c r="IBZ76" s="242"/>
      <c r="ICA76" s="242"/>
      <c r="ICB76" s="242"/>
      <c r="ICC76" s="242"/>
      <c r="ICD76" s="242"/>
      <c r="ICE76" s="242"/>
      <c r="ICF76" s="242"/>
      <c r="ICG76" s="242"/>
      <c r="ICH76" s="242"/>
      <c r="ICI76" s="242"/>
      <c r="ICJ76" s="242"/>
      <c r="ICK76" s="242"/>
      <c r="ICL76" s="242"/>
      <c r="ICM76" s="242"/>
      <c r="ICN76" s="242"/>
      <c r="ICO76" s="242"/>
      <c r="ICP76" s="242"/>
      <c r="ICQ76" s="242"/>
      <c r="ICR76" s="242"/>
      <c r="ICS76" s="242"/>
      <c r="ICT76" s="242"/>
      <c r="ICU76" s="242"/>
      <c r="ICV76" s="242"/>
      <c r="ICW76" s="242"/>
      <c r="ICX76" s="242"/>
      <c r="ICY76" s="242"/>
      <c r="ICZ76" s="242"/>
      <c r="IDA76" s="242"/>
      <c r="IDB76" s="242"/>
      <c r="IDC76" s="242"/>
      <c r="IDD76" s="242"/>
      <c r="IDE76" s="242"/>
      <c r="IDF76" s="242"/>
      <c r="IDG76" s="242"/>
      <c r="IDH76" s="242"/>
      <c r="IDI76" s="242"/>
      <c r="IDJ76" s="242"/>
      <c r="IDK76" s="242"/>
      <c r="IDL76" s="242"/>
      <c r="IDM76" s="242"/>
      <c r="IDN76" s="242"/>
      <c r="IDO76" s="242"/>
      <c r="IDP76" s="242"/>
      <c r="IDQ76" s="242"/>
      <c r="IDR76" s="242"/>
      <c r="IDS76" s="242"/>
      <c r="IDT76" s="242"/>
      <c r="IDU76" s="242"/>
      <c r="IDV76" s="242"/>
      <c r="IDW76" s="242"/>
      <c r="IDX76" s="242"/>
      <c r="IDY76" s="242"/>
      <c r="IDZ76" s="242"/>
      <c r="IEA76" s="242"/>
      <c r="IEB76" s="242"/>
      <c r="IEC76" s="242"/>
      <c r="IED76" s="242"/>
      <c r="IEE76" s="242"/>
      <c r="IEF76" s="242"/>
      <c r="IEG76" s="242"/>
      <c r="IEH76" s="242"/>
      <c r="IEI76" s="242"/>
      <c r="IEJ76" s="242"/>
      <c r="IEK76" s="242"/>
      <c r="IEL76" s="242"/>
      <c r="IEM76" s="242"/>
      <c r="IEN76" s="242"/>
      <c r="IEO76" s="242"/>
      <c r="IEP76" s="242"/>
      <c r="IEQ76" s="242"/>
      <c r="IER76" s="242"/>
      <c r="IES76" s="242"/>
      <c r="IET76" s="242"/>
      <c r="IEU76" s="242"/>
      <c r="IEV76" s="242"/>
      <c r="IEW76" s="242"/>
      <c r="IEX76" s="242"/>
      <c r="IEY76" s="242"/>
      <c r="IEZ76" s="242"/>
      <c r="IFA76" s="242"/>
      <c r="IFB76" s="242"/>
      <c r="IFC76" s="242"/>
      <c r="IFD76" s="242"/>
      <c r="IFE76" s="242"/>
      <c r="IFF76" s="242"/>
      <c r="IFG76" s="242"/>
      <c r="IFH76" s="242"/>
      <c r="IFI76" s="242"/>
      <c r="IFJ76" s="242"/>
      <c r="IFK76" s="242"/>
      <c r="IFL76" s="242"/>
      <c r="IFM76" s="242"/>
      <c r="IFN76" s="242"/>
      <c r="IFO76" s="242"/>
      <c r="IFP76" s="242"/>
      <c r="IFQ76" s="242"/>
      <c r="IFR76" s="242"/>
      <c r="IFS76" s="242"/>
      <c r="IFT76" s="242"/>
      <c r="IFU76" s="242"/>
      <c r="IFV76" s="242"/>
      <c r="IFW76" s="242"/>
      <c r="IFX76" s="242"/>
      <c r="IFY76" s="242"/>
      <c r="IFZ76" s="242"/>
      <c r="IGA76" s="242"/>
      <c r="IGB76" s="242"/>
      <c r="IGC76" s="242"/>
      <c r="IGD76" s="242"/>
      <c r="IGE76" s="242"/>
      <c r="IGF76" s="242"/>
      <c r="IGG76" s="242"/>
      <c r="IGH76" s="242"/>
      <c r="IGI76" s="242"/>
      <c r="IGJ76" s="242"/>
      <c r="IGK76" s="242"/>
      <c r="IGL76" s="242"/>
      <c r="IGM76" s="242"/>
      <c r="IGN76" s="242"/>
      <c r="IGO76" s="242"/>
      <c r="IGP76" s="242"/>
      <c r="IGQ76" s="242"/>
      <c r="IGR76" s="242"/>
      <c r="IGS76" s="242"/>
      <c r="IGT76" s="242"/>
      <c r="IGU76" s="242"/>
      <c r="IGV76" s="242"/>
      <c r="IGW76" s="242"/>
      <c r="IGX76" s="242"/>
      <c r="IGY76" s="242"/>
      <c r="IGZ76" s="242"/>
      <c r="IHA76" s="242"/>
      <c r="IHB76" s="242"/>
      <c r="IHC76" s="242"/>
      <c r="IHD76" s="242"/>
      <c r="IHE76" s="242"/>
      <c r="IHF76" s="242"/>
      <c r="IHG76" s="242"/>
      <c r="IHH76" s="242"/>
      <c r="IHI76" s="242"/>
      <c r="IHJ76" s="242"/>
      <c r="IHK76" s="242"/>
      <c r="IHL76" s="242"/>
      <c r="IHM76" s="242"/>
      <c r="IHN76" s="242"/>
      <c r="IHO76" s="242"/>
      <c r="IHP76" s="242"/>
      <c r="IHQ76" s="242"/>
      <c r="IHR76" s="242"/>
      <c r="IHS76" s="242"/>
      <c r="IHT76" s="242"/>
      <c r="IHU76" s="242"/>
      <c r="IHV76" s="242"/>
      <c r="IHW76" s="242"/>
      <c r="IHX76" s="242"/>
      <c r="IHY76" s="242"/>
      <c r="IHZ76" s="242"/>
      <c r="IIA76" s="242"/>
      <c r="IIB76" s="242"/>
      <c r="IIC76" s="242"/>
      <c r="IID76" s="242"/>
      <c r="IIE76" s="242"/>
      <c r="IIF76" s="242"/>
      <c r="IIG76" s="242"/>
      <c r="IIH76" s="242"/>
      <c r="III76" s="242"/>
      <c r="IIJ76" s="242"/>
      <c r="IIK76" s="242"/>
      <c r="IIL76" s="242"/>
      <c r="IIM76" s="242"/>
      <c r="IIN76" s="242"/>
      <c r="IIO76" s="242"/>
      <c r="IIP76" s="242"/>
      <c r="IIQ76" s="242"/>
      <c r="IIR76" s="242"/>
      <c r="IIS76" s="242"/>
      <c r="IIT76" s="242"/>
      <c r="IIU76" s="242"/>
      <c r="IIV76" s="242"/>
      <c r="IIW76" s="242"/>
      <c r="IIX76" s="242"/>
      <c r="IIY76" s="242"/>
      <c r="IIZ76" s="242"/>
      <c r="IJA76" s="242"/>
      <c r="IJB76" s="242"/>
      <c r="IJC76" s="242"/>
      <c r="IJD76" s="242"/>
      <c r="IJE76" s="242"/>
      <c r="IJF76" s="242"/>
      <c r="IJG76" s="242"/>
      <c r="IJH76" s="242"/>
      <c r="IJI76" s="242"/>
      <c r="IJJ76" s="242"/>
      <c r="IJK76" s="242"/>
      <c r="IJL76" s="242"/>
      <c r="IJM76" s="242"/>
      <c r="IJN76" s="242"/>
      <c r="IJO76" s="242"/>
      <c r="IJP76" s="242"/>
      <c r="IJQ76" s="242"/>
      <c r="IJR76" s="242"/>
      <c r="IJS76" s="242"/>
      <c r="IJT76" s="242"/>
      <c r="IJU76" s="242"/>
      <c r="IJV76" s="242"/>
      <c r="IJW76" s="242"/>
      <c r="IJX76" s="242"/>
      <c r="IJY76" s="242"/>
      <c r="IJZ76" s="242"/>
      <c r="IKA76" s="242"/>
      <c r="IKB76" s="242"/>
      <c r="IKC76" s="242"/>
      <c r="IKD76" s="242"/>
      <c r="IKE76" s="242"/>
      <c r="IKF76" s="242"/>
      <c r="IKG76" s="242"/>
      <c r="IKH76" s="242"/>
      <c r="IKI76" s="242"/>
      <c r="IKJ76" s="242"/>
      <c r="IKK76" s="242"/>
      <c r="IKL76" s="242"/>
      <c r="IKM76" s="242"/>
      <c r="IKN76" s="242"/>
      <c r="IKO76" s="242"/>
      <c r="IKP76" s="242"/>
      <c r="IKQ76" s="242"/>
      <c r="IKR76" s="242"/>
      <c r="IKS76" s="242"/>
      <c r="IKT76" s="242"/>
      <c r="IKU76" s="242"/>
      <c r="IKV76" s="242"/>
      <c r="IKW76" s="242"/>
      <c r="IKX76" s="242"/>
      <c r="IKY76" s="242"/>
      <c r="IKZ76" s="242"/>
      <c r="ILA76" s="242"/>
      <c r="ILB76" s="242"/>
      <c r="ILC76" s="242"/>
      <c r="ILD76" s="242"/>
      <c r="ILE76" s="242"/>
      <c r="ILF76" s="242"/>
      <c r="ILG76" s="242"/>
      <c r="ILH76" s="242"/>
      <c r="ILI76" s="242"/>
      <c r="ILJ76" s="242"/>
      <c r="ILK76" s="242"/>
      <c r="ILL76" s="242"/>
      <c r="ILM76" s="242"/>
      <c r="ILN76" s="242"/>
      <c r="ILO76" s="242"/>
      <c r="ILP76" s="242"/>
      <c r="ILQ76" s="242"/>
      <c r="ILR76" s="242"/>
      <c r="ILS76" s="242"/>
      <c r="ILT76" s="242"/>
      <c r="ILU76" s="242"/>
      <c r="ILV76" s="242"/>
      <c r="ILW76" s="242"/>
      <c r="ILX76" s="242"/>
      <c r="ILY76" s="242"/>
      <c r="ILZ76" s="242"/>
      <c r="IMA76" s="242"/>
      <c r="IMB76" s="242"/>
      <c r="IMC76" s="242"/>
      <c r="IMD76" s="242"/>
      <c r="IME76" s="242"/>
      <c r="IMF76" s="242"/>
      <c r="IMG76" s="242"/>
      <c r="IMH76" s="242"/>
      <c r="IMI76" s="242"/>
      <c r="IMJ76" s="242"/>
      <c r="IMK76" s="242"/>
      <c r="IML76" s="242"/>
      <c r="IMM76" s="242"/>
      <c r="IMN76" s="242"/>
      <c r="IMO76" s="242"/>
      <c r="IMP76" s="242"/>
      <c r="IMQ76" s="242"/>
      <c r="IMR76" s="242"/>
      <c r="IMS76" s="242"/>
      <c r="IMT76" s="242"/>
      <c r="IMU76" s="242"/>
      <c r="IMV76" s="242"/>
      <c r="IMW76" s="242"/>
      <c r="IMX76" s="242"/>
      <c r="IMY76" s="242"/>
      <c r="IMZ76" s="242"/>
      <c r="INA76" s="242"/>
      <c r="INB76" s="242"/>
      <c r="INC76" s="242"/>
      <c r="IND76" s="242"/>
      <c r="INE76" s="242"/>
      <c r="INF76" s="242"/>
      <c r="ING76" s="242"/>
      <c r="INH76" s="242"/>
      <c r="INI76" s="242"/>
      <c r="INJ76" s="242"/>
      <c r="INK76" s="242"/>
      <c r="INL76" s="242"/>
      <c r="INM76" s="242"/>
      <c r="INN76" s="242"/>
      <c r="INO76" s="242"/>
      <c r="INP76" s="242"/>
      <c r="INQ76" s="242"/>
      <c r="INR76" s="242"/>
      <c r="INS76" s="242"/>
      <c r="INT76" s="242"/>
      <c r="INU76" s="242"/>
      <c r="INV76" s="242"/>
      <c r="INW76" s="242"/>
      <c r="INX76" s="242"/>
      <c r="INY76" s="242"/>
      <c r="INZ76" s="242"/>
      <c r="IOA76" s="242"/>
      <c r="IOB76" s="242"/>
      <c r="IOC76" s="242"/>
      <c r="IOD76" s="242"/>
      <c r="IOE76" s="242"/>
      <c r="IOF76" s="242"/>
      <c r="IOG76" s="242"/>
      <c r="IOH76" s="242"/>
      <c r="IOI76" s="242"/>
      <c r="IOJ76" s="242"/>
      <c r="IOK76" s="242"/>
      <c r="IOL76" s="242"/>
      <c r="IOM76" s="242"/>
      <c r="ION76" s="242"/>
      <c r="IOO76" s="242"/>
      <c r="IOP76" s="242"/>
      <c r="IOQ76" s="242"/>
      <c r="IOR76" s="242"/>
      <c r="IOS76" s="242"/>
      <c r="IOT76" s="242"/>
      <c r="IOU76" s="242"/>
      <c r="IOV76" s="242"/>
      <c r="IOW76" s="242"/>
      <c r="IOX76" s="242"/>
      <c r="IOY76" s="242"/>
      <c r="IOZ76" s="242"/>
      <c r="IPA76" s="242"/>
      <c r="IPB76" s="242"/>
      <c r="IPC76" s="242"/>
      <c r="IPD76" s="242"/>
      <c r="IPE76" s="242"/>
      <c r="IPF76" s="242"/>
      <c r="IPG76" s="242"/>
      <c r="IPH76" s="242"/>
      <c r="IPI76" s="242"/>
      <c r="IPJ76" s="242"/>
      <c r="IPK76" s="242"/>
      <c r="IPL76" s="242"/>
      <c r="IPM76" s="242"/>
      <c r="IPN76" s="242"/>
      <c r="IPO76" s="242"/>
      <c r="IPP76" s="242"/>
      <c r="IPQ76" s="242"/>
      <c r="IPR76" s="242"/>
      <c r="IPS76" s="242"/>
      <c r="IPT76" s="242"/>
      <c r="IPU76" s="242"/>
      <c r="IPV76" s="242"/>
      <c r="IPW76" s="242"/>
      <c r="IPX76" s="242"/>
      <c r="IPY76" s="242"/>
      <c r="IPZ76" s="242"/>
      <c r="IQA76" s="242"/>
      <c r="IQB76" s="242"/>
      <c r="IQC76" s="242"/>
      <c r="IQD76" s="242"/>
      <c r="IQE76" s="242"/>
      <c r="IQF76" s="242"/>
      <c r="IQG76" s="242"/>
      <c r="IQH76" s="242"/>
      <c r="IQI76" s="242"/>
      <c r="IQJ76" s="242"/>
      <c r="IQK76" s="242"/>
      <c r="IQL76" s="242"/>
      <c r="IQM76" s="242"/>
      <c r="IQN76" s="242"/>
      <c r="IQO76" s="242"/>
      <c r="IQP76" s="242"/>
      <c r="IQQ76" s="242"/>
      <c r="IQR76" s="242"/>
      <c r="IQS76" s="242"/>
      <c r="IQT76" s="242"/>
      <c r="IQU76" s="242"/>
      <c r="IQV76" s="242"/>
      <c r="IQW76" s="242"/>
      <c r="IQX76" s="242"/>
      <c r="IQY76" s="242"/>
      <c r="IQZ76" s="242"/>
      <c r="IRA76" s="242"/>
      <c r="IRB76" s="242"/>
      <c r="IRC76" s="242"/>
      <c r="IRD76" s="242"/>
      <c r="IRE76" s="242"/>
      <c r="IRF76" s="242"/>
      <c r="IRG76" s="242"/>
      <c r="IRH76" s="242"/>
      <c r="IRI76" s="242"/>
      <c r="IRJ76" s="242"/>
      <c r="IRK76" s="242"/>
      <c r="IRL76" s="242"/>
      <c r="IRM76" s="242"/>
      <c r="IRN76" s="242"/>
      <c r="IRO76" s="242"/>
      <c r="IRP76" s="242"/>
      <c r="IRQ76" s="242"/>
      <c r="IRR76" s="242"/>
      <c r="IRS76" s="242"/>
      <c r="IRT76" s="242"/>
      <c r="IRU76" s="242"/>
      <c r="IRV76" s="242"/>
      <c r="IRW76" s="242"/>
      <c r="IRX76" s="242"/>
      <c r="IRY76" s="242"/>
      <c r="IRZ76" s="242"/>
      <c r="ISA76" s="242"/>
      <c r="ISB76" s="242"/>
      <c r="ISC76" s="242"/>
      <c r="ISD76" s="242"/>
      <c r="ISE76" s="242"/>
      <c r="ISF76" s="242"/>
      <c r="ISG76" s="242"/>
      <c r="ISH76" s="242"/>
      <c r="ISI76" s="242"/>
      <c r="ISJ76" s="242"/>
      <c r="ISK76" s="242"/>
      <c r="ISL76" s="242"/>
      <c r="ISM76" s="242"/>
      <c r="ISN76" s="242"/>
      <c r="ISO76" s="242"/>
      <c r="ISP76" s="242"/>
      <c r="ISQ76" s="242"/>
      <c r="ISR76" s="242"/>
      <c r="ISS76" s="242"/>
      <c r="IST76" s="242"/>
      <c r="ISU76" s="242"/>
      <c r="ISV76" s="242"/>
      <c r="ISW76" s="242"/>
      <c r="ISX76" s="242"/>
      <c r="ISY76" s="242"/>
      <c r="ISZ76" s="242"/>
      <c r="ITA76" s="242"/>
      <c r="ITB76" s="242"/>
      <c r="ITC76" s="242"/>
      <c r="ITD76" s="242"/>
      <c r="ITE76" s="242"/>
      <c r="ITF76" s="242"/>
      <c r="ITG76" s="242"/>
      <c r="ITH76" s="242"/>
      <c r="ITI76" s="242"/>
      <c r="ITJ76" s="242"/>
      <c r="ITK76" s="242"/>
      <c r="ITL76" s="242"/>
      <c r="ITM76" s="242"/>
      <c r="ITN76" s="242"/>
      <c r="ITO76" s="242"/>
      <c r="ITP76" s="242"/>
      <c r="ITQ76" s="242"/>
      <c r="ITR76" s="242"/>
      <c r="ITS76" s="242"/>
      <c r="ITT76" s="242"/>
      <c r="ITU76" s="242"/>
      <c r="ITV76" s="242"/>
      <c r="ITW76" s="242"/>
      <c r="ITX76" s="242"/>
      <c r="ITY76" s="242"/>
      <c r="ITZ76" s="242"/>
      <c r="IUA76" s="242"/>
      <c r="IUB76" s="242"/>
      <c r="IUC76" s="242"/>
      <c r="IUD76" s="242"/>
      <c r="IUE76" s="242"/>
      <c r="IUF76" s="242"/>
      <c r="IUG76" s="242"/>
      <c r="IUH76" s="242"/>
      <c r="IUI76" s="242"/>
      <c r="IUJ76" s="242"/>
      <c r="IUK76" s="242"/>
      <c r="IUL76" s="242"/>
      <c r="IUM76" s="242"/>
      <c r="IUN76" s="242"/>
      <c r="IUO76" s="242"/>
      <c r="IUP76" s="242"/>
      <c r="IUQ76" s="242"/>
      <c r="IUR76" s="242"/>
      <c r="IUS76" s="242"/>
      <c r="IUT76" s="242"/>
      <c r="IUU76" s="242"/>
      <c r="IUV76" s="242"/>
      <c r="IUW76" s="242"/>
      <c r="IUX76" s="242"/>
      <c r="IUY76" s="242"/>
      <c r="IUZ76" s="242"/>
      <c r="IVA76" s="242"/>
      <c r="IVB76" s="242"/>
      <c r="IVC76" s="242"/>
      <c r="IVD76" s="242"/>
      <c r="IVE76" s="242"/>
      <c r="IVF76" s="242"/>
      <c r="IVG76" s="242"/>
      <c r="IVH76" s="242"/>
      <c r="IVI76" s="242"/>
      <c r="IVJ76" s="242"/>
      <c r="IVK76" s="242"/>
      <c r="IVL76" s="242"/>
      <c r="IVM76" s="242"/>
      <c r="IVN76" s="242"/>
      <c r="IVO76" s="242"/>
      <c r="IVP76" s="242"/>
      <c r="IVQ76" s="242"/>
      <c r="IVR76" s="242"/>
      <c r="IVS76" s="242"/>
      <c r="IVT76" s="242"/>
      <c r="IVU76" s="242"/>
      <c r="IVV76" s="242"/>
      <c r="IVW76" s="242"/>
      <c r="IVX76" s="242"/>
      <c r="IVY76" s="242"/>
      <c r="IVZ76" s="242"/>
      <c r="IWA76" s="242"/>
      <c r="IWB76" s="242"/>
      <c r="IWC76" s="242"/>
      <c r="IWD76" s="242"/>
      <c r="IWE76" s="242"/>
      <c r="IWF76" s="242"/>
      <c r="IWG76" s="242"/>
      <c r="IWH76" s="242"/>
      <c r="IWI76" s="242"/>
      <c r="IWJ76" s="242"/>
      <c r="IWK76" s="242"/>
      <c r="IWL76" s="242"/>
      <c r="IWM76" s="242"/>
      <c r="IWN76" s="242"/>
      <c r="IWO76" s="242"/>
      <c r="IWP76" s="242"/>
      <c r="IWQ76" s="242"/>
      <c r="IWR76" s="242"/>
      <c r="IWS76" s="242"/>
      <c r="IWT76" s="242"/>
      <c r="IWU76" s="242"/>
      <c r="IWV76" s="242"/>
      <c r="IWW76" s="242"/>
      <c r="IWX76" s="242"/>
      <c r="IWY76" s="242"/>
      <c r="IWZ76" s="242"/>
      <c r="IXA76" s="242"/>
      <c r="IXB76" s="242"/>
      <c r="IXC76" s="242"/>
      <c r="IXD76" s="242"/>
      <c r="IXE76" s="242"/>
      <c r="IXF76" s="242"/>
      <c r="IXG76" s="242"/>
      <c r="IXH76" s="242"/>
      <c r="IXI76" s="242"/>
      <c r="IXJ76" s="242"/>
      <c r="IXK76" s="242"/>
      <c r="IXL76" s="242"/>
      <c r="IXM76" s="242"/>
      <c r="IXN76" s="242"/>
      <c r="IXO76" s="242"/>
      <c r="IXP76" s="242"/>
      <c r="IXQ76" s="242"/>
      <c r="IXR76" s="242"/>
      <c r="IXS76" s="242"/>
      <c r="IXT76" s="242"/>
      <c r="IXU76" s="242"/>
      <c r="IXV76" s="242"/>
      <c r="IXW76" s="242"/>
      <c r="IXX76" s="242"/>
      <c r="IXY76" s="242"/>
      <c r="IXZ76" s="242"/>
      <c r="IYA76" s="242"/>
      <c r="IYB76" s="242"/>
      <c r="IYC76" s="242"/>
      <c r="IYD76" s="242"/>
      <c r="IYE76" s="242"/>
      <c r="IYF76" s="242"/>
      <c r="IYG76" s="242"/>
      <c r="IYH76" s="242"/>
      <c r="IYI76" s="242"/>
      <c r="IYJ76" s="242"/>
      <c r="IYK76" s="242"/>
      <c r="IYL76" s="242"/>
      <c r="IYM76" s="242"/>
      <c r="IYN76" s="242"/>
      <c r="IYO76" s="242"/>
      <c r="IYP76" s="242"/>
      <c r="IYQ76" s="242"/>
      <c r="IYR76" s="242"/>
      <c r="IYS76" s="242"/>
      <c r="IYT76" s="242"/>
      <c r="IYU76" s="242"/>
      <c r="IYV76" s="242"/>
      <c r="IYW76" s="242"/>
      <c r="IYX76" s="242"/>
      <c r="IYY76" s="242"/>
      <c r="IYZ76" s="242"/>
      <c r="IZA76" s="242"/>
      <c r="IZB76" s="242"/>
      <c r="IZC76" s="242"/>
      <c r="IZD76" s="242"/>
      <c r="IZE76" s="242"/>
      <c r="IZF76" s="242"/>
      <c r="IZG76" s="242"/>
      <c r="IZH76" s="242"/>
      <c r="IZI76" s="242"/>
      <c r="IZJ76" s="242"/>
      <c r="IZK76" s="242"/>
      <c r="IZL76" s="242"/>
      <c r="IZM76" s="242"/>
      <c r="IZN76" s="242"/>
      <c r="IZO76" s="242"/>
      <c r="IZP76" s="242"/>
      <c r="IZQ76" s="242"/>
      <c r="IZR76" s="242"/>
      <c r="IZS76" s="242"/>
      <c r="IZT76" s="242"/>
      <c r="IZU76" s="242"/>
      <c r="IZV76" s="242"/>
      <c r="IZW76" s="242"/>
      <c r="IZX76" s="242"/>
      <c r="IZY76" s="242"/>
      <c r="IZZ76" s="242"/>
      <c r="JAA76" s="242"/>
      <c r="JAB76" s="242"/>
      <c r="JAC76" s="242"/>
      <c r="JAD76" s="242"/>
      <c r="JAE76" s="242"/>
      <c r="JAF76" s="242"/>
      <c r="JAG76" s="242"/>
      <c r="JAH76" s="242"/>
      <c r="JAI76" s="242"/>
      <c r="JAJ76" s="242"/>
      <c r="JAK76" s="242"/>
      <c r="JAL76" s="242"/>
      <c r="JAM76" s="242"/>
      <c r="JAN76" s="242"/>
      <c r="JAO76" s="242"/>
      <c r="JAP76" s="242"/>
      <c r="JAQ76" s="242"/>
      <c r="JAR76" s="242"/>
      <c r="JAS76" s="242"/>
      <c r="JAT76" s="242"/>
      <c r="JAU76" s="242"/>
      <c r="JAV76" s="242"/>
      <c r="JAW76" s="242"/>
      <c r="JAX76" s="242"/>
      <c r="JAY76" s="242"/>
      <c r="JAZ76" s="242"/>
      <c r="JBA76" s="242"/>
      <c r="JBB76" s="242"/>
      <c r="JBC76" s="242"/>
      <c r="JBD76" s="242"/>
      <c r="JBE76" s="242"/>
      <c r="JBF76" s="242"/>
      <c r="JBG76" s="242"/>
      <c r="JBH76" s="242"/>
      <c r="JBI76" s="242"/>
      <c r="JBJ76" s="242"/>
      <c r="JBK76" s="242"/>
      <c r="JBL76" s="242"/>
      <c r="JBM76" s="242"/>
      <c r="JBN76" s="242"/>
      <c r="JBO76" s="242"/>
      <c r="JBP76" s="242"/>
      <c r="JBQ76" s="242"/>
      <c r="JBR76" s="242"/>
      <c r="JBS76" s="242"/>
      <c r="JBT76" s="242"/>
      <c r="JBU76" s="242"/>
      <c r="JBV76" s="242"/>
      <c r="JBW76" s="242"/>
      <c r="JBX76" s="242"/>
      <c r="JBY76" s="242"/>
      <c r="JBZ76" s="242"/>
      <c r="JCA76" s="242"/>
      <c r="JCB76" s="242"/>
      <c r="JCC76" s="242"/>
      <c r="JCD76" s="242"/>
      <c r="JCE76" s="242"/>
      <c r="JCF76" s="242"/>
      <c r="JCG76" s="242"/>
      <c r="JCH76" s="242"/>
      <c r="JCI76" s="242"/>
      <c r="JCJ76" s="242"/>
      <c r="JCK76" s="242"/>
      <c r="JCL76" s="242"/>
      <c r="JCM76" s="242"/>
      <c r="JCN76" s="242"/>
      <c r="JCO76" s="242"/>
      <c r="JCP76" s="242"/>
      <c r="JCQ76" s="242"/>
      <c r="JCR76" s="242"/>
      <c r="JCS76" s="242"/>
      <c r="JCT76" s="242"/>
      <c r="JCU76" s="242"/>
      <c r="JCV76" s="242"/>
      <c r="JCW76" s="242"/>
      <c r="JCX76" s="242"/>
      <c r="JCY76" s="242"/>
      <c r="JCZ76" s="242"/>
      <c r="JDA76" s="242"/>
      <c r="JDB76" s="242"/>
      <c r="JDC76" s="242"/>
      <c r="JDD76" s="242"/>
      <c r="JDE76" s="242"/>
      <c r="JDF76" s="242"/>
      <c r="JDG76" s="242"/>
      <c r="JDH76" s="242"/>
      <c r="JDI76" s="242"/>
      <c r="JDJ76" s="242"/>
      <c r="JDK76" s="242"/>
      <c r="JDL76" s="242"/>
      <c r="JDM76" s="242"/>
      <c r="JDN76" s="242"/>
      <c r="JDO76" s="242"/>
      <c r="JDP76" s="242"/>
      <c r="JDQ76" s="242"/>
      <c r="JDR76" s="242"/>
      <c r="JDS76" s="242"/>
      <c r="JDT76" s="242"/>
      <c r="JDU76" s="242"/>
      <c r="JDV76" s="242"/>
      <c r="JDW76" s="242"/>
      <c r="JDX76" s="242"/>
      <c r="JDY76" s="242"/>
      <c r="JDZ76" s="242"/>
      <c r="JEA76" s="242"/>
      <c r="JEB76" s="242"/>
      <c r="JEC76" s="242"/>
      <c r="JED76" s="242"/>
      <c r="JEE76" s="242"/>
      <c r="JEF76" s="242"/>
      <c r="JEG76" s="242"/>
      <c r="JEH76" s="242"/>
      <c r="JEI76" s="242"/>
      <c r="JEJ76" s="242"/>
      <c r="JEK76" s="242"/>
      <c r="JEL76" s="242"/>
      <c r="JEM76" s="242"/>
      <c r="JEN76" s="242"/>
      <c r="JEO76" s="242"/>
      <c r="JEP76" s="242"/>
      <c r="JEQ76" s="242"/>
      <c r="JER76" s="242"/>
      <c r="JES76" s="242"/>
      <c r="JET76" s="242"/>
      <c r="JEU76" s="242"/>
      <c r="JEV76" s="242"/>
      <c r="JEW76" s="242"/>
      <c r="JEX76" s="242"/>
      <c r="JEY76" s="242"/>
      <c r="JEZ76" s="242"/>
      <c r="JFA76" s="242"/>
      <c r="JFB76" s="242"/>
      <c r="JFC76" s="242"/>
      <c r="JFD76" s="242"/>
      <c r="JFE76" s="242"/>
      <c r="JFF76" s="242"/>
      <c r="JFG76" s="242"/>
      <c r="JFH76" s="242"/>
      <c r="JFI76" s="242"/>
      <c r="JFJ76" s="242"/>
      <c r="JFK76" s="242"/>
      <c r="JFL76" s="242"/>
      <c r="JFM76" s="242"/>
      <c r="JFN76" s="242"/>
      <c r="JFO76" s="242"/>
      <c r="JFP76" s="242"/>
      <c r="JFQ76" s="242"/>
      <c r="JFR76" s="242"/>
      <c r="JFS76" s="242"/>
      <c r="JFT76" s="242"/>
      <c r="JFU76" s="242"/>
      <c r="JFV76" s="242"/>
      <c r="JFW76" s="242"/>
      <c r="JFX76" s="242"/>
      <c r="JFY76" s="242"/>
      <c r="JFZ76" s="242"/>
      <c r="JGA76" s="242"/>
      <c r="JGB76" s="242"/>
      <c r="JGC76" s="242"/>
      <c r="JGD76" s="242"/>
      <c r="JGE76" s="242"/>
      <c r="JGF76" s="242"/>
      <c r="JGG76" s="242"/>
      <c r="JGH76" s="242"/>
      <c r="JGI76" s="242"/>
      <c r="JGJ76" s="242"/>
      <c r="JGK76" s="242"/>
      <c r="JGL76" s="242"/>
      <c r="JGM76" s="242"/>
      <c r="JGN76" s="242"/>
      <c r="JGO76" s="242"/>
      <c r="JGP76" s="242"/>
      <c r="JGQ76" s="242"/>
      <c r="JGR76" s="242"/>
      <c r="JGS76" s="242"/>
      <c r="JGT76" s="242"/>
      <c r="JGU76" s="242"/>
      <c r="JGV76" s="242"/>
      <c r="JGW76" s="242"/>
      <c r="JGX76" s="242"/>
      <c r="JGY76" s="242"/>
      <c r="JGZ76" s="242"/>
      <c r="JHA76" s="242"/>
      <c r="JHB76" s="242"/>
      <c r="JHC76" s="242"/>
      <c r="JHD76" s="242"/>
      <c r="JHE76" s="242"/>
      <c r="JHF76" s="242"/>
      <c r="JHG76" s="242"/>
      <c r="JHH76" s="242"/>
      <c r="JHI76" s="242"/>
      <c r="JHJ76" s="242"/>
      <c r="JHK76" s="242"/>
      <c r="JHL76" s="242"/>
      <c r="JHM76" s="242"/>
      <c r="JHN76" s="242"/>
      <c r="JHO76" s="242"/>
      <c r="JHP76" s="242"/>
      <c r="JHQ76" s="242"/>
      <c r="JHR76" s="242"/>
      <c r="JHS76" s="242"/>
      <c r="JHT76" s="242"/>
      <c r="JHU76" s="242"/>
      <c r="JHV76" s="242"/>
      <c r="JHW76" s="242"/>
      <c r="JHX76" s="242"/>
      <c r="JHY76" s="242"/>
      <c r="JHZ76" s="242"/>
      <c r="JIA76" s="242"/>
      <c r="JIB76" s="242"/>
      <c r="JIC76" s="242"/>
      <c r="JID76" s="242"/>
      <c r="JIE76" s="242"/>
      <c r="JIF76" s="242"/>
      <c r="JIG76" s="242"/>
      <c r="JIH76" s="242"/>
      <c r="JII76" s="242"/>
      <c r="JIJ76" s="242"/>
      <c r="JIK76" s="242"/>
      <c r="JIL76" s="242"/>
      <c r="JIM76" s="242"/>
      <c r="JIN76" s="242"/>
      <c r="JIO76" s="242"/>
      <c r="JIP76" s="242"/>
      <c r="JIQ76" s="242"/>
      <c r="JIR76" s="242"/>
      <c r="JIS76" s="242"/>
      <c r="JIT76" s="242"/>
      <c r="JIU76" s="242"/>
      <c r="JIV76" s="242"/>
      <c r="JIW76" s="242"/>
      <c r="JIX76" s="242"/>
      <c r="JIY76" s="242"/>
      <c r="JIZ76" s="242"/>
      <c r="JJA76" s="242"/>
      <c r="JJB76" s="242"/>
      <c r="JJC76" s="242"/>
      <c r="JJD76" s="242"/>
      <c r="JJE76" s="242"/>
      <c r="JJF76" s="242"/>
      <c r="JJG76" s="242"/>
      <c r="JJH76" s="242"/>
      <c r="JJI76" s="242"/>
      <c r="JJJ76" s="242"/>
      <c r="JJK76" s="242"/>
      <c r="JJL76" s="242"/>
      <c r="JJM76" s="242"/>
      <c r="JJN76" s="242"/>
      <c r="JJO76" s="242"/>
      <c r="JJP76" s="242"/>
      <c r="JJQ76" s="242"/>
      <c r="JJR76" s="242"/>
      <c r="JJS76" s="242"/>
      <c r="JJT76" s="242"/>
      <c r="JJU76" s="242"/>
      <c r="JJV76" s="242"/>
      <c r="JJW76" s="242"/>
      <c r="JJX76" s="242"/>
      <c r="JJY76" s="242"/>
      <c r="JJZ76" s="242"/>
      <c r="JKA76" s="242"/>
      <c r="JKB76" s="242"/>
      <c r="JKC76" s="242"/>
      <c r="JKD76" s="242"/>
      <c r="JKE76" s="242"/>
      <c r="JKF76" s="242"/>
      <c r="JKG76" s="242"/>
      <c r="JKH76" s="242"/>
      <c r="JKI76" s="242"/>
      <c r="JKJ76" s="242"/>
      <c r="JKK76" s="242"/>
      <c r="JKL76" s="242"/>
      <c r="JKM76" s="242"/>
      <c r="JKN76" s="242"/>
      <c r="JKO76" s="242"/>
      <c r="JKP76" s="242"/>
      <c r="JKQ76" s="242"/>
      <c r="JKR76" s="242"/>
      <c r="JKS76" s="242"/>
      <c r="JKT76" s="242"/>
      <c r="JKU76" s="242"/>
      <c r="JKV76" s="242"/>
      <c r="JKW76" s="242"/>
      <c r="JKX76" s="242"/>
      <c r="JKY76" s="242"/>
      <c r="JKZ76" s="242"/>
      <c r="JLA76" s="242"/>
      <c r="JLB76" s="242"/>
      <c r="JLC76" s="242"/>
      <c r="JLD76" s="242"/>
      <c r="JLE76" s="242"/>
      <c r="JLF76" s="242"/>
      <c r="JLG76" s="242"/>
      <c r="JLH76" s="242"/>
      <c r="JLI76" s="242"/>
      <c r="JLJ76" s="242"/>
      <c r="JLK76" s="242"/>
      <c r="JLL76" s="242"/>
      <c r="JLM76" s="242"/>
      <c r="JLN76" s="242"/>
      <c r="JLO76" s="242"/>
      <c r="JLP76" s="242"/>
      <c r="JLQ76" s="242"/>
      <c r="JLR76" s="242"/>
      <c r="JLS76" s="242"/>
      <c r="JLT76" s="242"/>
      <c r="JLU76" s="242"/>
      <c r="JLV76" s="242"/>
      <c r="JLW76" s="242"/>
      <c r="JLX76" s="242"/>
      <c r="JLY76" s="242"/>
      <c r="JLZ76" s="242"/>
      <c r="JMA76" s="242"/>
      <c r="JMB76" s="242"/>
      <c r="JMC76" s="242"/>
      <c r="JMD76" s="242"/>
      <c r="JME76" s="242"/>
      <c r="JMF76" s="242"/>
      <c r="JMG76" s="242"/>
      <c r="JMH76" s="242"/>
      <c r="JMI76" s="242"/>
      <c r="JMJ76" s="242"/>
      <c r="JMK76" s="242"/>
      <c r="JML76" s="242"/>
      <c r="JMM76" s="242"/>
      <c r="JMN76" s="242"/>
      <c r="JMO76" s="242"/>
      <c r="JMP76" s="242"/>
      <c r="JMQ76" s="242"/>
      <c r="JMR76" s="242"/>
      <c r="JMS76" s="242"/>
      <c r="JMT76" s="242"/>
      <c r="JMU76" s="242"/>
      <c r="JMV76" s="242"/>
      <c r="JMW76" s="242"/>
      <c r="JMX76" s="242"/>
      <c r="JMY76" s="242"/>
      <c r="JMZ76" s="242"/>
      <c r="JNA76" s="242"/>
      <c r="JNB76" s="242"/>
      <c r="JNC76" s="242"/>
      <c r="JND76" s="242"/>
      <c r="JNE76" s="242"/>
      <c r="JNF76" s="242"/>
      <c r="JNG76" s="242"/>
      <c r="JNH76" s="242"/>
      <c r="JNI76" s="242"/>
      <c r="JNJ76" s="242"/>
      <c r="JNK76" s="242"/>
      <c r="JNL76" s="242"/>
      <c r="JNM76" s="242"/>
      <c r="JNN76" s="242"/>
      <c r="JNO76" s="242"/>
      <c r="JNP76" s="242"/>
      <c r="JNQ76" s="242"/>
      <c r="JNR76" s="242"/>
      <c r="JNS76" s="242"/>
      <c r="JNT76" s="242"/>
      <c r="JNU76" s="242"/>
      <c r="JNV76" s="242"/>
      <c r="JNW76" s="242"/>
      <c r="JNX76" s="242"/>
      <c r="JNY76" s="242"/>
      <c r="JNZ76" s="242"/>
      <c r="JOA76" s="242"/>
      <c r="JOB76" s="242"/>
      <c r="JOC76" s="242"/>
      <c r="JOD76" s="242"/>
      <c r="JOE76" s="242"/>
      <c r="JOF76" s="242"/>
      <c r="JOG76" s="242"/>
      <c r="JOH76" s="242"/>
      <c r="JOI76" s="242"/>
      <c r="JOJ76" s="242"/>
      <c r="JOK76" s="242"/>
      <c r="JOL76" s="242"/>
      <c r="JOM76" s="242"/>
      <c r="JON76" s="242"/>
      <c r="JOO76" s="242"/>
      <c r="JOP76" s="242"/>
      <c r="JOQ76" s="242"/>
      <c r="JOR76" s="242"/>
      <c r="JOS76" s="242"/>
      <c r="JOT76" s="242"/>
      <c r="JOU76" s="242"/>
      <c r="JOV76" s="242"/>
      <c r="JOW76" s="242"/>
      <c r="JOX76" s="242"/>
      <c r="JOY76" s="242"/>
      <c r="JOZ76" s="242"/>
      <c r="JPA76" s="242"/>
      <c r="JPB76" s="242"/>
      <c r="JPC76" s="242"/>
      <c r="JPD76" s="242"/>
      <c r="JPE76" s="242"/>
      <c r="JPF76" s="242"/>
      <c r="JPG76" s="242"/>
      <c r="JPH76" s="242"/>
      <c r="JPI76" s="242"/>
      <c r="JPJ76" s="242"/>
      <c r="JPK76" s="242"/>
      <c r="JPL76" s="242"/>
      <c r="JPM76" s="242"/>
      <c r="JPN76" s="242"/>
      <c r="JPO76" s="242"/>
      <c r="JPP76" s="242"/>
      <c r="JPQ76" s="242"/>
      <c r="JPR76" s="242"/>
      <c r="JPS76" s="242"/>
      <c r="JPT76" s="242"/>
      <c r="JPU76" s="242"/>
      <c r="JPV76" s="242"/>
      <c r="JPW76" s="242"/>
      <c r="JPX76" s="242"/>
      <c r="JPY76" s="242"/>
      <c r="JPZ76" s="242"/>
      <c r="JQA76" s="242"/>
      <c r="JQB76" s="242"/>
      <c r="JQC76" s="242"/>
      <c r="JQD76" s="242"/>
      <c r="JQE76" s="242"/>
      <c r="JQF76" s="242"/>
      <c r="JQG76" s="242"/>
      <c r="JQH76" s="242"/>
      <c r="JQI76" s="242"/>
      <c r="JQJ76" s="242"/>
      <c r="JQK76" s="242"/>
      <c r="JQL76" s="242"/>
      <c r="JQM76" s="242"/>
      <c r="JQN76" s="242"/>
      <c r="JQO76" s="242"/>
      <c r="JQP76" s="242"/>
      <c r="JQQ76" s="242"/>
      <c r="JQR76" s="242"/>
      <c r="JQS76" s="242"/>
      <c r="JQT76" s="242"/>
      <c r="JQU76" s="242"/>
      <c r="JQV76" s="242"/>
      <c r="JQW76" s="242"/>
      <c r="JQX76" s="242"/>
      <c r="JQY76" s="242"/>
      <c r="JQZ76" s="242"/>
      <c r="JRA76" s="242"/>
      <c r="JRB76" s="242"/>
      <c r="JRC76" s="242"/>
      <c r="JRD76" s="242"/>
      <c r="JRE76" s="242"/>
      <c r="JRF76" s="242"/>
      <c r="JRG76" s="242"/>
      <c r="JRH76" s="242"/>
      <c r="JRI76" s="242"/>
      <c r="JRJ76" s="242"/>
      <c r="JRK76" s="242"/>
      <c r="JRL76" s="242"/>
      <c r="JRM76" s="242"/>
      <c r="JRN76" s="242"/>
      <c r="JRO76" s="242"/>
      <c r="JRP76" s="242"/>
      <c r="JRQ76" s="242"/>
      <c r="JRR76" s="242"/>
      <c r="JRS76" s="242"/>
      <c r="JRT76" s="242"/>
      <c r="JRU76" s="242"/>
      <c r="JRV76" s="242"/>
      <c r="JRW76" s="242"/>
      <c r="JRX76" s="242"/>
      <c r="JRY76" s="242"/>
      <c r="JRZ76" s="242"/>
      <c r="JSA76" s="242"/>
      <c r="JSB76" s="242"/>
      <c r="JSC76" s="242"/>
      <c r="JSD76" s="242"/>
      <c r="JSE76" s="242"/>
      <c r="JSF76" s="242"/>
      <c r="JSG76" s="242"/>
      <c r="JSH76" s="242"/>
      <c r="JSI76" s="242"/>
      <c r="JSJ76" s="242"/>
      <c r="JSK76" s="242"/>
      <c r="JSL76" s="242"/>
      <c r="JSM76" s="242"/>
      <c r="JSN76" s="242"/>
      <c r="JSO76" s="242"/>
      <c r="JSP76" s="242"/>
      <c r="JSQ76" s="242"/>
      <c r="JSR76" s="242"/>
      <c r="JSS76" s="242"/>
      <c r="JST76" s="242"/>
      <c r="JSU76" s="242"/>
      <c r="JSV76" s="242"/>
      <c r="JSW76" s="242"/>
      <c r="JSX76" s="242"/>
      <c r="JSY76" s="242"/>
      <c r="JSZ76" s="242"/>
      <c r="JTA76" s="242"/>
      <c r="JTB76" s="242"/>
      <c r="JTC76" s="242"/>
      <c r="JTD76" s="242"/>
      <c r="JTE76" s="242"/>
      <c r="JTF76" s="242"/>
      <c r="JTG76" s="242"/>
      <c r="JTH76" s="242"/>
      <c r="JTI76" s="242"/>
      <c r="JTJ76" s="242"/>
      <c r="JTK76" s="242"/>
      <c r="JTL76" s="242"/>
      <c r="JTM76" s="242"/>
      <c r="JTN76" s="242"/>
      <c r="JTO76" s="242"/>
      <c r="JTP76" s="242"/>
      <c r="JTQ76" s="242"/>
      <c r="JTR76" s="242"/>
      <c r="JTS76" s="242"/>
      <c r="JTT76" s="242"/>
      <c r="JTU76" s="242"/>
      <c r="JTV76" s="242"/>
      <c r="JTW76" s="242"/>
      <c r="JTX76" s="242"/>
      <c r="JTY76" s="242"/>
      <c r="JTZ76" s="242"/>
      <c r="JUA76" s="242"/>
      <c r="JUB76" s="242"/>
      <c r="JUC76" s="242"/>
      <c r="JUD76" s="242"/>
      <c r="JUE76" s="242"/>
      <c r="JUF76" s="242"/>
      <c r="JUG76" s="242"/>
      <c r="JUH76" s="242"/>
      <c r="JUI76" s="242"/>
      <c r="JUJ76" s="242"/>
      <c r="JUK76" s="242"/>
      <c r="JUL76" s="242"/>
      <c r="JUM76" s="242"/>
      <c r="JUN76" s="242"/>
      <c r="JUO76" s="242"/>
      <c r="JUP76" s="242"/>
      <c r="JUQ76" s="242"/>
      <c r="JUR76" s="242"/>
      <c r="JUS76" s="242"/>
      <c r="JUT76" s="242"/>
      <c r="JUU76" s="242"/>
      <c r="JUV76" s="242"/>
      <c r="JUW76" s="242"/>
      <c r="JUX76" s="242"/>
      <c r="JUY76" s="242"/>
      <c r="JUZ76" s="242"/>
      <c r="JVA76" s="242"/>
      <c r="JVB76" s="242"/>
      <c r="JVC76" s="242"/>
      <c r="JVD76" s="242"/>
      <c r="JVE76" s="242"/>
      <c r="JVF76" s="242"/>
      <c r="JVG76" s="242"/>
      <c r="JVH76" s="242"/>
      <c r="JVI76" s="242"/>
      <c r="JVJ76" s="242"/>
      <c r="JVK76" s="242"/>
      <c r="JVL76" s="242"/>
      <c r="JVM76" s="242"/>
      <c r="JVN76" s="242"/>
      <c r="JVO76" s="242"/>
      <c r="JVP76" s="242"/>
      <c r="JVQ76" s="242"/>
      <c r="JVR76" s="242"/>
      <c r="JVS76" s="242"/>
      <c r="JVT76" s="242"/>
      <c r="JVU76" s="242"/>
      <c r="JVV76" s="242"/>
      <c r="JVW76" s="242"/>
      <c r="JVX76" s="242"/>
      <c r="JVY76" s="242"/>
      <c r="JVZ76" s="242"/>
      <c r="JWA76" s="242"/>
      <c r="JWB76" s="242"/>
      <c r="JWC76" s="242"/>
      <c r="JWD76" s="242"/>
      <c r="JWE76" s="242"/>
      <c r="JWF76" s="242"/>
      <c r="JWG76" s="242"/>
      <c r="JWH76" s="242"/>
      <c r="JWI76" s="242"/>
      <c r="JWJ76" s="242"/>
      <c r="JWK76" s="242"/>
      <c r="JWL76" s="242"/>
      <c r="JWM76" s="242"/>
      <c r="JWN76" s="242"/>
      <c r="JWO76" s="242"/>
      <c r="JWP76" s="242"/>
      <c r="JWQ76" s="242"/>
      <c r="JWR76" s="242"/>
      <c r="JWS76" s="242"/>
      <c r="JWT76" s="242"/>
      <c r="JWU76" s="242"/>
      <c r="JWV76" s="242"/>
      <c r="JWW76" s="242"/>
      <c r="JWX76" s="242"/>
      <c r="JWY76" s="242"/>
      <c r="JWZ76" s="242"/>
      <c r="JXA76" s="242"/>
      <c r="JXB76" s="242"/>
      <c r="JXC76" s="242"/>
      <c r="JXD76" s="242"/>
      <c r="JXE76" s="242"/>
      <c r="JXF76" s="242"/>
      <c r="JXG76" s="242"/>
      <c r="JXH76" s="242"/>
      <c r="JXI76" s="242"/>
      <c r="JXJ76" s="242"/>
      <c r="JXK76" s="242"/>
      <c r="JXL76" s="242"/>
      <c r="JXM76" s="242"/>
      <c r="JXN76" s="242"/>
      <c r="JXO76" s="242"/>
      <c r="JXP76" s="242"/>
      <c r="JXQ76" s="242"/>
      <c r="JXR76" s="242"/>
      <c r="JXS76" s="242"/>
      <c r="JXT76" s="242"/>
      <c r="JXU76" s="242"/>
      <c r="JXV76" s="242"/>
      <c r="JXW76" s="242"/>
      <c r="JXX76" s="242"/>
      <c r="JXY76" s="242"/>
      <c r="JXZ76" s="242"/>
      <c r="JYA76" s="242"/>
      <c r="JYB76" s="242"/>
      <c r="JYC76" s="242"/>
      <c r="JYD76" s="242"/>
      <c r="JYE76" s="242"/>
      <c r="JYF76" s="242"/>
      <c r="JYG76" s="242"/>
      <c r="JYH76" s="242"/>
      <c r="JYI76" s="242"/>
      <c r="JYJ76" s="242"/>
      <c r="JYK76" s="242"/>
      <c r="JYL76" s="242"/>
      <c r="JYM76" s="242"/>
      <c r="JYN76" s="242"/>
      <c r="JYO76" s="242"/>
      <c r="JYP76" s="242"/>
      <c r="JYQ76" s="242"/>
      <c r="JYR76" s="242"/>
      <c r="JYS76" s="242"/>
      <c r="JYT76" s="242"/>
      <c r="JYU76" s="242"/>
      <c r="JYV76" s="242"/>
      <c r="JYW76" s="242"/>
      <c r="JYX76" s="242"/>
      <c r="JYY76" s="242"/>
      <c r="JYZ76" s="242"/>
      <c r="JZA76" s="242"/>
      <c r="JZB76" s="242"/>
      <c r="JZC76" s="242"/>
      <c r="JZD76" s="242"/>
      <c r="JZE76" s="242"/>
      <c r="JZF76" s="242"/>
      <c r="JZG76" s="242"/>
      <c r="JZH76" s="242"/>
      <c r="JZI76" s="242"/>
      <c r="JZJ76" s="242"/>
      <c r="JZK76" s="242"/>
      <c r="JZL76" s="242"/>
      <c r="JZM76" s="242"/>
      <c r="JZN76" s="242"/>
      <c r="JZO76" s="242"/>
      <c r="JZP76" s="242"/>
      <c r="JZQ76" s="242"/>
      <c r="JZR76" s="242"/>
      <c r="JZS76" s="242"/>
      <c r="JZT76" s="242"/>
      <c r="JZU76" s="242"/>
      <c r="JZV76" s="242"/>
      <c r="JZW76" s="242"/>
      <c r="JZX76" s="242"/>
      <c r="JZY76" s="242"/>
      <c r="JZZ76" s="242"/>
      <c r="KAA76" s="242"/>
      <c r="KAB76" s="242"/>
      <c r="KAC76" s="242"/>
      <c r="KAD76" s="242"/>
      <c r="KAE76" s="242"/>
      <c r="KAF76" s="242"/>
      <c r="KAG76" s="242"/>
      <c r="KAH76" s="242"/>
      <c r="KAI76" s="242"/>
      <c r="KAJ76" s="242"/>
      <c r="KAK76" s="242"/>
      <c r="KAL76" s="242"/>
      <c r="KAM76" s="242"/>
      <c r="KAN76" s="242"/>
      <c r="KAO76" s="242"/>
      <c r="KAP76" s="242"/>
      <c r="KAQ76" s="242"/>
      <c r="KAR76" s="242"/>
      <c r="KAS76" s="242"/>
      <c r="KAT76" s="242"/>
      <c r="KAU76" s="242"/>
      <c r="KAV76" s="242"/>
      <c r="KAW76" s="242"/>
      <c r="KAX76" s="242"/>
      <c r="KAY76" s="242"/>
      <c r="KAZ76" s="242"/>
      <c r="KBA76" s="242"/>
      <c r="KBB76" s="242"/>
      <c r="KBC76" s="242"/>
      <c r="KBD76" s="242"/>
      <c r="KBE76" s="242"/>
      <c r="KBF76" s="242"/>
      <c r="KBG76" s="242"/>
      <c r="KBH76" s="242"/>
      <c r="KBI76" s="242"/>
      <c r="KBJ76" s="242"/>
      <c r="KBK76" s="242"/>
      <c r="KBL76" s="242"/>
      <c r="KBM76" s="242"/>
      <c r="KBN76" s="242"/>
      <c r="KBO76" s="242"/>
      <c r="KBP76" s="242"/>
      <c r="KBQ76" s="242"/>
      <c r="KBR76" s="242"/>
      <c r="KBS76" s="242"/>
      <c r="KBT76" s="242"/>
      <c r="KBU76" s="242"/>
      <c r="KBV76" s="242"/>
      <c r="KBW76" s="242"/>
      <c r="KBX76" s="242"/>
      <c r="KBY76" s="242"/>
      <c r="KBZ76" s="242"/>
      <c r="KCA76" s="242"/>
      <c r="KCB76" s="242"/>
      <c r="KCC76" s="242"/>
      <c r="KCD76" s="242"/>
      <c r="KCE76" s="242"/>
      <c r="KCF76" s="242"/>
      <c r="KCG76" s="242"/>
      <c r="KCH76" s="242"/>
      <c r="KCI76" s="242"/>
      <c r="KCJ76" s="242"/>
      <c r="KCK76" s="242"/>
      <c r="KCL76" s="242"/>
      <c r="KCM76" s="242"/>
      <c r="KCN76" s="242"/>
      <c r="KCO76" s="242"/>
      <c r="KCP76" s="242"/>
      <c r="KCQ76" s="242"/>
      <c r="KCR76" s="242"/>
      <c r="KCS76" s="242"/>
      <c r="KCT76" s="242"/>
      <c r="KCU76" s="242"/>
      <c r="KCV76" s="242"/>
      <c r="KCW76" s="242"/>
      <c r="KCX76" s="242"/>
      <c r="KCY76" s="242"/>
      <c r="KCZ76" s="242"/>
      <c r="KDA76" s="242"/>
      <c r="KDB76" s="242"/>
      <c r="KDC76" s="242"/>
      <c r="KDD76" s="242"/>
      <c r="KDE76" s="242"/>
      <c r="KDF76" s="242"/>
      <c r="KDG76" s="242"/>
      <c r="KDH76" s="242"/>
      <c r="KDI76" s="242"/>
      <c r="KDJ76" s="242"/>
      <c r="KDK76" s="242"/>
      <c r="KDL76" s="242"/>
      <c r="KDM76" s="242"/>
      <c r="KDN76" s="242"/>
      <c r="KDO76" s="242"/>
      <c r="KDP76" s="242"/>
      <c r="KDQ76" s="242"/>
      <c r="KDR76" s="242"/>
      <c r="KDS76" s="242"/>
      <c r="KDT76" s="242"/>
      <c r="KDU76" s="242"/>
      <c r="KDV76" s="242"/>
      <c r="KDW76" s="242"/>
      <c r="KDX76" s="242"/>
      <c r="KDY76" s="242"/>
      <c r="KDZ76" s="242"/>
      <c r="KEA76" s="242"/>
      <c r="KEB76" s="242"/>
      <c r="KEC76" s="242"/>
      <c r="KED76" s="242"/>
      <c r="KEE76" s="242"/>
      <c r="KEF76" s="242"/>
      <c r="KEG76" s="242"/>
      <c r="KEH76" s="242"/>
      <c r="KEI76" s="242"/>
      <c r="KEJ76" s="242"/>
      <c r="KEK76" s="242"/>
      <c r="KEL76" s="242"/>
      <c r="KEM76" s="242"/>
      <c r="KEN76" s="242"/>
      <c r="KEO76" s="242"/>
      <c r="KEP76" s="242"/>
      <c r="KEQ76" s="242"/>
      <c r="KER76" s="242"/>
      <c r="KES76" s="242"/>
      <c r="KET76" s="242"/>
      <c r="KEU76" s="242"/>
      <c r="KEV76" s="242"/>
      <c r="KEW76" s="242"/>
      <c r="KEX76" s="242"/>
      <c r="KEY76" s="242"/>
      <c r="KEZ76" s="242"/>
      <c r="KFA76" s="242"/>
      <c r="KFB76" s="242"/>
      <c r="KFC76" s="242"/>
      <c r="KFD76" s="242"/>
      <c r="KFE76" s="242"/>
      <c r="KFF76" s="242"/>
      <c r="KFG76" s="242"/>
      <c r="KFH76" s="242"/>
      <c r="KFI76" s="242"/>
      <c r="KFJ76" s="242"/>
      <c r="KFK76" s="242"/>
      <c r="KFL76" s="242"/>
      <c r="KFM76" s="242"/>
      <c r="KFN76" s="242"/>
      <c r="KFO76" s="242"/>
      <c r="KFP76" s="242"/>
      <c r="KFQ76" s="242"/>
      <c r="KFR76" s="242"/>
      <c r="KFS76" s="242"/>
      <c r="KFT76" s="242"/>
      <c r="KFU76" s="242"/>
      <c r="KFV76" s="242"/>
      <c r="KFW76" s="242"/>
      <c r="KFX76" s="242"/>
      <c r="KFY76" s="242"/>
      <c r="KFZ76" s="242"/>
      <c r="KGA76" s="242"/>
      <c r="KGB76" s="242"/>
      <c r="KGC76" s="242"/>
      <c r="KGD76" s="242"/>
      <c r="KGE76" s="242"/>
      <c r="KGF76" s="242"/>
      <c r="KGG76" s="242"/>
      <c r="KGH76" s="242"/>
      <c r="KGI76" s="242"/>
      <c r="KGJ76" s="242"/>
      <c r="KGK76" s="242"/>
      <c r="KGL76" s="242"/>
      <c r="KGM76" s="242"/>
      <c r="KGN76" s="242"/>
      <c r="KGO76" s="242"/>
      <c r="KGP76" s="242"/>
      <c r="KGQ76" s="242"/>
      <c r="KGR76" s="242"/>
      <c r="KGS76" s="242"/>
      <c r="KGT76" s="242"/>
      <c r="KGU76" s="242"/>
      <c r="KGV76" s="242"/>
      <c r="KGW76" s="242"/>
      <c r="KGX76" s="242"/>
      <c r="KGY76" s="242"/>
      <c r="KGZ76" s="242"/>
      <c r="KHA76" s="242"/>
      <c r="KHB76" s="242"/>
      <c r="KHC76" s="242"/>
      <c r="KHD76" s="242"/>
      <c r="KHE76" s="242"/>
      <c r="KHF76" s="242"/>
      <c r="KHG76" s="242"/>
      <c r="KHH76" s="242"/>
      <c r="KHI76" s="242"/>
      <c r="KHJ76" s="242"/>
      <c r="KHK76" s="242"/>
      <c r="KHL76" s="242"/>
      <c r="KHM76" s="242"/>
      <c r="KHN76" s="242"/>
      <c r="KHO76" s="242"/>
      <c r="KHP76" s="242"/>
      <c r="KHQ76" s="242"/>
      <c r="KHR76" s="242"/>
      <c r="KHS76" s="242"/>
      <c r="KHT76" s="242"/>
      <c r="KHU76" s="242"/>
      <c r="KHV76" s="242"/>
      <c r="KHW76" s="242"/>
      <c r="KHX76" s="242"/>
      <c r="KHY76" s="242"/>
      <c r="KHZ76" s="242"/>
      <c r="KIA76" s="242"/>
      <c r="KIB76" s="242"/>
      <c r="KIC76" s="242"/>
      <c r="KID76" s="242"/>
      <c r="KIE76" s="242"/>
      <c r="KIF76" s="242"/>
      <c r="KIG76" s="242"/>
      <c r="KIH76" s="242"/>
      <c r="KII76" s="242"/>
      <c r="KIJ76" s="242"/>
      <c r="KIK76" s="242"/>
      <c r="KIL76" s="242"/>
      <c r="KIM76" s="242"/>
      <c r="KIN76" s="242"/>
      <c r="KIO76" s="242"/>
      <c r="KIP76" s="242"/>
      <c r="KIQ76" s="242"/>
      <c r="KIR76" s="242"/>
      <c r="KIS76" s="242"/>
      <c r="KIT76" s="242"/>
      <c r="KIU76" s="242"/>
      <c r="KIV76" s="242"/>
      <c r="KIW76" s="242"/>
      <c r="KIX76" s="242"/>
      <c r="KIY76" s="242"/>
      <c r="KIZ76" s="242"/>
      <c r="KJA76" s="242"/>
      <c r="KJB76" s="242"/>
      <c r="KJC76" s="242"/>
      <c r="KJD76" s="242"/>
      <c r="KJE76" s="242"/>
      <c r="KJF76" s="242"/>
      <c r="KJG76" s="242"/>
      <c r="KJH76" s="242"/>
      <c r="KJI76" s="242"/>
      <c r="KJJ76" s="242"/>
      <c r="KJK76" s="242"/>
      <c r="KJL76" s="242"/>
      <c r="KJM76" s="242"/>
      <c r="KJN76" s="242"/>
      <c r="KJO76" s="242"/>
      <c r="KJP76" s="242"/>
      <c r="KJQ76" s="242"/>
      <c r="KJR76" s="242"/>
      <c r="KJS76" s="242"/>
      <c r="KJT76" s="242"/>
      <c r="KJU76" s="242"/>
      <c r="KJV76" s="242"/>
      <c r="KJW76" s="242"/>
      <c r="KJX76" s="242"/>
      <c r="KJY76" s="242"/>
      <c r="KJZ76" s="242"/>
      <c r="KKA76" s="242"/>
      <c r="KKB76" s="242"/>
      <c r="KKC76" s="242"/>
      <c r="KKD76" s="242"/>
      <c r="KKE76" s="242"/>
      <c r="KKF76" s="242"/>
      <c r="KKG76" s="242"/>
      <c r="KKH76" s="242"/>
      <c r="KKI76" s="242"/>
      <c r="KKJ76" s="242"/>
      <c r="KKK76" s="242"/>
      <c r="KKL76" s="242"/>
      <c r="KKM76" s="242"/>
      <c r="KKN76" s="242"/>
      <c r="KKO76" s="242"/>
      <c r="KKP76" s="242"/>
      <c r="KKQ76" s="242"/>
      <c r="KKR76" s="242"/>
      <c r="KKS76" s="242"/>
      <c r="KKT76" s="242"/>
      <c r="KKU76" s="242"/>
      <c r="KKV76" s="242"/>
      <c r="KKW76" s="242"/>
      <c r="KKX76" s="242"/>
      <c r="KKY76" s="242"/>
      <c r="KKZ76" s="242"/>
      <c r="KLA76" s="242"/>
      <c r="KLB76" s="242"/>
      <c r="KLC76" s="242"/>
      <c r="KLD76" s="242"/>
      <c r="KLE76" s="242"/>
      <c r="KLF76" s="242"/>
      <c r="KLG76" s="242"/>
      <c r="KLH76" s="242"/>
      <c r="KLI76" s="242"/>
      <c r="KLJ76" s="242"/>
      <c r="KLK76" s="242"/>
      <c r="KLL76" s="242"/>
      <c r="KLM76" s="242"/>
      <c r="KLN76" s="242"/>
      <c r="KLO76" s="242"/>
      <c r="KLP76" s="242"/>
      <c r="KLQ76" s="242"/>
      <c r="KLR76" s="242"/>
      <c r="KLS76" s="242"/>
      <c r="KLT76" s="242"/>
      <c r="KLU76" s="242"/>
      <c r="KLV76" s="242"/>
      <c r="KLW76" s="242"/>
      <c r="KLX76" s="242"/>
      <c r="KLY76" s="242"/>
      <c r="KLZ76" s="242"/>
      <c r="KMA76" s="242"/>
      <c r="KMB76" s="242"/>
      <c r="KMC76" s="242"/>
      <c r="KMD76" s="242"/>
      <c r="KME76" s="242"/>
      <c r="KMF76" s="242"/>
      <c r="KMG76" s="242"/>
      <c r="KMH76" s="242"/>
      <c r="KMI76" s="242"/>
      <c r="KMJ76" s="242"/>
      <c r="KMK76" s="242"/>
      <c r="KML76" s="242"/>
      <c r="KMM76" s="242"/>
      <c r="KMN76" s="242"/>
      <c r="KMO76" s="242"/>
      <c r="KMP76" s="242"/>
      <c r="KMQ76" s="242"/>
      <c r="KMR76" s="242"/>
      <c r="KMS76" s="242"/>
      <c r="KMT76" s="242"/>
      <c r="KMU76" s="242"/>
      <c r="KMV76" s="242"/>
      <c r="KMW76" s="242"/>
      <c r="KMX76" s="242"/>
      <c r="KMY76" s="242"/>
      <c r="KMZ76" s="242"/>
      <c r="KNA76" s="242"/>
      <c r="KNB76" s="242"/>
      <c r="KNC76" s="242"/>
      <c r="KND76" s="242"/>
      <c r="KNE76" s="242"/>
      <c r="KNF76" s="242"/>
      <c r="KNG76" s="242"/>
      <c r="KNH76" s="242"/>
      <c r="KNI76" s="242"/>
      <c r="KNJ76" s="242"/>
      <c r="KNK76" s="242"/>
      <c r="KNL76" s="242"/>
      <c r="KNM76" s="242"/>
      <c r="KNN76" s="242"/>
      <c r="KNO76" s="242"/>
      <c r="KNP76" s="242"/>
      <c r="KNQ76" s="242"/>
      <c r="KNR76" s="242"/>
      <c r="KNS76" s="242"/>
      <c r="KNT76" s="242"/>
      <c r="KNU76" s="242"/>
      <c r="KNV76" s="242"/>
      <c r="KNW76" s="242"/>
      <c r="KNX76" s="242"/>
      <c r="KNY76" s="242"/>
      <c r="KNZ76" s="242"/>
      <c r="KOA76" s="242"/>
      <c r="KOB76" s="242"/>
      <c r="KOC76" s="242"/>
      <c r="KOD76" s="242"/>
      <c r="KOE76" s="242"/>
      <c r="KOF76" s="242"/>
      <c r="KOG76" s="242"/>
      <c r="KOH76" s="242"/>
      <c r="KOI76" s="242"/>
      <c r="KOJ76" s="242"/>
      <c r="KOK76" s="242"/>
      <c r="KOL76" s="242"/>
      <c r="KOM76" s="242"/>
      <c r="KON76" s="242"/>
      <c r="KOO76" s="242"/>
      <c r="KOP76" s="242"/>
      <c r="KOQ76" s="242"/>
      <c r="KOR76" s="242"/>
      <c r="KOS76" s="242"/>
      <c r="KOT76" s="242"/>
      <c r="KOU76" s="242"/>
      <c r="KOV76" s="242"/>
      <c r="KOW76" s="242"/>
      <c r="KOX76" s="242"/>
      <c r="KOY76" s="242"/>
      <c r="KOZ76" s="242"/>
      <c r="KPA76" s="242"/>
      <c r="KPB76" s="242"/>
      <c r="KPC76" s="242"/>
      <c r="KPD76" s="242"/>
      <c r="KPE76" s="242"/>
      <c r="KPF76" s="242"/>
      <c r="KPG76" s="242"/>
      <c r="KPH76" s="242"/>
      <c r="KPI76" s="242"/>
      <c r="KPJ76" s="242"/>
      <c r="KPK76" s="242"/>
      <c r="KPL76" s="242"/>
      <c r="KPM76" s="242"/>
      <c r="KPN76" s="242"/>
      <c r="KPO76" s="242"/>
      <c r="KPP76" s="242"/>
      <c r="KPQ76" s="242"/>
      <c r="KPR76" s="242"/>
      <c r="KPS76" s="242"/>
      <c r="KPT76" s="242"/>
      <c r="KPU76" s="242"/>
      <c r="KPV76" s="242"/>
      <c r="KPW76" s="242"/>
      <c r="KPX76" s="242"/>
      <c r="KPY76" s="242"/>
      <c r="KPZ76" s="242"/>
      <c r="KQA76" s="242"/>
      <c r="KQB76" s="242"/>
      <c r="KQC76" s="242"/>
      <c r="KQD76" s="242"/>
      <c r="KQE76" s="242"/>
      <c r="KQF76" s="242"/>
      <c r="KQG76" s="242"/>
      <c r="KQH76" s="242"/>
      <c r="KQI76" s="242"/>
      <c r="KQJ76" s="242"/>
      <c r="KQK76" s="242"/>
      <c r="KQL76" s="242"/>
      <c r="KQM76" s="242"/>
      <c r="KQN76" s="242"/>
      <c r="KQO76" s="242"/>
      <c r="KQP76" s="242"/>
      <c r="KQQ76" s="242"/>
      <c r="KQR76" s="242"/>
      <c r="KQS76" s="242"/>
      <c r="KQT76" s="242"/>
      <c r="KQU76" s="242"/>
      <c r="KQV76" s="242"/>
      <c r="KQW76" s="242"/>
      <c r="KQX76" s="242"/>
      <c r="KQY76" s="242"/>
      <c r="KQZ76" s="242"/>
      <c r="KRA76" s="242"/>
      <c r="KRB76" s="242"/>
      <c r="KRC76" s="242"/>
      <c r="KRD76" s="242"/>
      <c r="KRE76" s="242"/>
      <c r="KRF76" s="242"/>
      <c r="KRG76" s="242"/>
      <c r="KRH76" s="242"/>
      <c r="KRI76" s="242"/>
      <c r="KRJ76" s="242"/>
      <c r="KRK76" s="242"/>
      <c r="KRL76" s="242"/>
      <c r="KRM76" s="242"/>
      <c r="KRN76" s="242"/>
      <c r="KRO76" s="242"/>
      <c r="KRP76" s="242"/>
      <c r="KRQ76" s="242"/>
      <c r="KRR76" s="242"/>
      <c r="KRS76" s="242"/>
      <c r="KRT76" s="242"/>
      <c r="KRU76" s="242"/>
      <c r="KRV76" s="242"/>
      <c r="KRW76" s="242"/>
      <c r="KRX76" s="242"/>
      <c r="KRY76" s="242"/>
      <c r="KRZ76" s="242"/>
      <c r="KSA76" s="242"/>
      <c r="KSB76" s="242"/>
      <c r="KSC76" s="242"/>
      <c r="KSD76" s="242"/>
      <c r="KSE76" s="242"/>
      <c r="KSF76" s="242"/>
      <c r="KSG76" s="242"/>
      <c r="KSH76" s="242"/>
      <c r="KSI76" s="242"/>
      <c r="KSJ76" s="242"/>
      <c r="KSK76" s="242"/>
      <c r="KSL76" s="242"/>
      <c r="KSM76" s="242"/>
      <c r="KSN76" s="242"/>
      <c r="KSO76" s="242"/>
      <c r="KSP76" s="242"/>
      <c r="KSQ76" s="242"/>
      <c r="KSR76" s="242"/>
      <c r="KSS76" s="242"/>
      <c r="KST76" s="242"/>
      <c r="KSU76" s="242"/>
      <c r="KSV76" s="242"/>
      <c r="KSW76" s="242"/>
      <c r="KSX76" s="242"/>
      <c r="KSY76" s="242"/>
      <c r="KSZ76" s="242"/>
      <c r="KTA76" s="242"/>
      <c r="KTB76" s="242"/>
      <c r="KTC76" s="242"/>
      <c r="KTD76" s="242"/>
      <c r="KTE76" s="242"/>
      <c r="KTF76" s="242"/>
      <c r="KTG76" s="242"/>
      <c r="KTH76" s="242"/>
      <c r="KTI76" s="242"/>
      <c r="KTJ76" s="242"/>
      <c r="KTK76" s="242"/>
      <c r="KTL76" s="242"/>
      <c r="KTM76" s="242"/>
      <c r="KTN76" s="242"/>
      <c r="KTO76" s="242"/>
      <c r="KTP76" s="242"/>
      <c r="KTQ76" s="242"/>
      <c r="KTR76" s="242"/>
      <c r="KTS76" s="242"/>
      <c r="KTT76" s="242"/>
      <c r="KTU76" s="242"/>
      <c r="KTV76" s="242"/>
      <c r="KTW76" s="242"/>
      <c r="KTX76" s="242"/>
      <c r="KTY76" s="242"/>
      <c r="KTZ76" s="242"/>
      <c r="KUA76" s="242"/>
      <c r="KUB76" s="242"/>
      <c r="KUC76" s="242"/>
      <c r="KUD76" s="242"/>
      <c r="KUE76" s="242"/>
      <c r="KUF76" s="242"/>
      <c r="KUG76" s="242"/>
      <c r="KUH76" s="242"/>
      <c r="KUI76" s="242"/>
      <c r="KUJ76" s="242"/>
      <c r="KUK76" s="242"/>
      <c r="KUL76" s="242"/>
      <c r="KUM76" s="242"/>
      <c r="KUN76" s="242"/>
      <c r="KUO76" s="242"/>
      <c r="KUP76" s="242"/>
      <c r="KUQ76" s="242"/>
      <c r="KUR76" s="242"/>
      <c r="KUS76" s="242"/>
      <c r="KUT76" s="242"/>
      <c r="KUU76" s="242"/>
      <c r="KUV76" s="242"/>
      <c r="KUW76" s="242"/>
      <c r="KUX76" s="242"/>
      <c r="KUY76" s="242"/>
      <c r="KUZ76" s="242"/>
      <c r="KVA76" s="242"/>
      <c r="KVB76" s="242"/>
      <c r="KVC76" s="242"/>
      <c r="KVD76" s="242"/>
      <c r="KVE76" s="242"/>
      <c r="KVF76" s="242"/>
      <c r="KVG76" s="242"/>
      <c r="KVH76" s="242"/>
      <c r="KVI76" s="242"/>
      <c r="KVJ76" s="242"/>
      <c r="KVK76" s="242"/>
      <c r="KVL76" s="242"/>
      <c r="KVM76" s="242"/>
      <c r="KVN76" s="242"/>
      <c r="KVO76" s="242"/>
      <c r="KVP76" s="242"/>
      <c r="KVQ76" s="242"/>
      <c r="KVR76" s="242"/>
      <c r="KVS76" s="242"/>
      <c r="KVT76" s="242"/>
      <c r="KVU76" s="242"/>
      <c r="KVV76" s="242"/>
      <c r="KVW76" s="242"/>
      <c r="KVX76" s="242"/>
      <c r="KVY76" s="242"/>
      <c r="KVZ76" s="242"/>
      <c r="KWA76" s="242"/>
      <c r="KWB76" s="242"/>
      <c r="KWC76" s="242"/>
      <c r="KWD76" s="242"/>
      <c r="KWE76" s="242"/>
      <c r="KWF76" s="242"/>
      <c r="KWG76" s="242"/>
      <c r="KWH76" s="242"/>
      <c r="KWI76" s="242"/>
      <c r="KWJ76" s="242"/>
      <c r="KWK76" s="242"/>
      <c r="KWL76" s="242"/>
      <c r="KWM76" s="242"/>
      <c r="KWN76" s="242"/>
      <c r="KWO76" s="242"/>
      <c r="KWP76" s="242"/>
      <c r="KWQ76" s="242"/>
      <c r="KWR76" s="242"/>
      <c r="KWS76" s="242"/>
      <c r="KWT76" s="242"/>
      <c r="KWU76" s="242"/>
      <c r="KWV76" s="242"/>
      <c r="KWW76" s="242"/>
      <c r="KWX76" s="242"/>
      <c r="KWY76" s="242"/>
      <c r="KWZ76" s="242"/>
      <c r="KXA76" s="242"/>
      <c r="KXB76" s="242"/>
      <c r="KXC76" s="242"/>
      <c r="KXD76" s="242"/>
      <c r="KXE76" s="242"/>
      <c r="KXF76" s="242"/>
      <c r="KXG76" s="242"/>
      <c r="KXH76" s="242"/>
      <c r="KXI76" s="242"/>
      <c r="KXJ76" s="242"/>
      <c r="KXK76" s="242"/>
      <c r="KXL76" s="242"/>
      <c r="KXM76" s="242"/>
      <c r="KXN76" s="242"/>
      <c r="KXO76" s="242"/>
      <c r="KXP76" s="242"/>
      <c r="KXQ76" s="242"/>
      <c r="KXR76" s="242"/>
      <c r="KXS76" s="242"/>
      <c r="KXT76" s="242"/>
      <c r="KXU76" s="242"/>
      <c r="KXV76" s="242"/>
      <c r="KXW76" s="242"/>
      <c r="KXX76" s="242"/>
      <c r="KXY76" s="242"/>
      <c r="KXZ76" s="242"/>
      <c r="KYA76" s="242"/>
      <c r="KYB76" s="242"/>
      <c r="KYC76" s="242"/>
      <c r="KYD76" s="242"/>
      <c r="KYE76" s="242"/>
      <c r="KYF76" s="242"/>
      <c r="KYG76" s="242"/>
      <c r="KYH76" s="242"/>
      <c r="KYI76" s="242"/>
      <c r="KYJ76" s="242"/>
      <c r="KYK76" s="242"/>
      <c r="KYL76" s="242"/>
      <c r="KYM76" s="242"/>
      <c r="KYN76" s="242"/>
      <c r="KYO76" s="242"/>
      <c r="KYP76" s="242"/>
      <c r="KYQ76" s="242"/>
      <c r="KYR76" s="242"/>
      <c r="KYS76" s="242"/>
      <c r="KYT76" s="242"/>
      <c r="KYU76" s="242"/>
      <c r="KYV76" s="242"/>
      <c r="KYW76" s="242"/>
      <c r="KYX76" s="242"/>
      <c r="KYY76" s="242"/>
      <c r="KYZ76" s="242"/>
      <c r="KZA76" s="242"/>
      <c r="KZB76" s="242"/>
      <c r="KZC76" s="242"/>
      <c r="KZD76" s="242"/>
      <c r="KZE76" s="242"/>
      <c r="KZF76" s="242"/>
      <c r="KZG76" s="242"/>
      <c r="KZH76" s="242"/>
      <c r="KZI76" s="242"/>
      <c r="KZJ76" s="242"/>
      <c r="KZK76" s="242"/>
      <c r="KZL76" s="242"/>
      <c r="KZM76" s="242"/>
      <c r="KZN76" s="242"/>
      <c r="KZO76" s="242"/>
      <c r="KZP76" s="242"/>
      <c r="KZQ76" s="242"/>
      <c r="KZR76" s="242"/>
      <c r="KZS76" s="242"/>
      <c r="KZT76" s="242"/>
      <c r="KZU76" s="242"/>
      <c r="KZV76" s="242"/>
      <c r="KZW76" s="242"/>
      <c r="KZX76" s="242"/>
      <c r="KZY76" s="242"/>
      <c r="KZZ76" s="242"/>
      <c r="LAA76" s="242"/>
      <c r="LAB76" s="242"/>
      <c r="LAC76" s="242"/>
      <c r="LAD76" s="242"/>
      <c r="LAE76" s="242"/>
      <c r="LAF76" s="242"/>
      <c r="LAG76" s="242"/>
      <c r="LAH76" s="242"/>
      <c r="LAI76" s="242"/>
      <c r="LAJ76" s="242"/>
      <c r="LAK76" s="242"/>
      <c r="LAL76" s="242"/>
      <c r="LAM76" s="242"/>
      <c r="LAN76" s="242"/>
      <c r="LAO76" s="242"/>
      <c r="LAP76" s="242"/>
      <c r="LAQ76" s="242"/>
      <c r="LAR76" s="242"/>
      <c r="LAS76" s="242"/>
      <c r="LAT76" s="242"/>
      <c r="LAU76" s="242"/>
      <c r="LAV76" s="242"/>
      <c r="LAW76" s="242"/>
      <c r="LAX76" s="242"/>
      <c r="LAY76" s="242"/>
      <c r="LAZ76" s="242"/>
      <c r="LBA76" s="242"/>
      <c r="LBB76" s="242"/>
      <c r="LBC76" s="242"/>
      <c r="LBD76" s="242"/>
      <c r="LBE76" s="242"/>
      <c r="LBF76" s="242"/>
      <c r="LBG76" s="242"/>
      <c r="LBH76" s="242"/>
      <c r="LBI76" s="242"/>
      <c r="LBJ76" s="242"/>
      <c r="LBK76" s="242"/>
      <c r="LBL76" s="242"/>
      <c r="LBM76" s="242"/>
      <c r="LBN76" s="242"/>
      <c r="LBO76" s="242"/>
      <c r="LBP76" s="242"/>
      <c r="LBQ76" s="242"/>
      <c r="LBR76" s="242"/>
      <c r="LBS76" s="242"/>
      <c r="LBT76" s="242"/>
      <c r="LBU76" s="242"/>
      <c r="LBV76" s="242"/>
      <c r="LBW76" s="242"/>
      <c r="LBX76" s="242"/>
      <c r="LBY76" s="242"/>
      <c r="LBZ76" s="242"/>
      <c r="LCA76" s="242"/>
      <c r="LCB76" s="242"/>
      <c r="LCC76" s="242"/>
      <c r="LCD76" s="242"/>
      <c r="LCE76" s="242"/>
      <c r="LCF76" s="242"/>
      <c r="LCG76" s="242"/>
      <c r="LCH76" s="242"/>
      <c r="LCI76" s="242"/>
      <c r="LCJ76" s="242"/>
      <c r="LCK76" s="242"/>
      <c r="LCL76" s="242"/>
      <c r="LCM76" s="242"/>
      <c r="LCN76" s="242"/>
      <c r="LCO76" s="242"/>
      <c r="LCP76" s="242"/>
      <c r="LCQ76" s="242"/>
      <c r="LCR76" s="242"/>
      <c r="LCS76" s="242"/>
      <c r="LCT76" s="242"/>
      <c r="LCU76" s="242"/>
      <c r="LCV76" s="242"/>
      <c r="LCW76" s="242"/>
      <c r="LCX76" s="242"/>
      <c r="LCY76" s="242"/>
      <c r="LCZ76" s="242"/>
      <c r="LDA76" s="242"/>
      <c r="LDB76" s="242"/>
      <c r="LDC76" s="242"/>
      <c r="LDD76" s="242"/>
      <c r="LDE76" s="242"/>
      <c r="LDF76" s="242"/>
      <c r="LDG76" s="242"/>
      <c r="LDH76" s="242"/>
      <c r="LDI76" s="242"/>
      <c r="LDJ76" s="242"/>
      <c r="LDK76" s="242"/>
      <c r="LDL76" s="242"/>
      <c r="LDM76" s="242"/>
      <c r="LDN76" s="242"/>
      <c r="LDO76" s="242"/>
      <c r="LDP76" s="242"/>
      <c r="LDQ76" s="242"/>
      <c r="LDR76" s="242"/>
      <c r="LDS76" s="242"/>
      <c r="LDT76" s="242"/>
      <c r="LDU76" s="242"/>
      <c r="LDV76" s="242"/>
      <c r="LDW76" s="242"/>
      <c r="LDX76" s="242"/>
      <c r="LDY76" s="242"/>
      <c r="LDZ76" s="242"/>
      <c r="LEA76" s="242"/>
      <c r="LEB76" s="242"/>
      <c r="LEC76" s="242"/>
      <c r="LED76" s="242"/>
      <c r="LEE76" s="242"/>
      <c r="LEF76" s="242"/>
      <c r="LEG76" s="242"/>
      <c r="LEH76" s="242"/>
      <c r="LEI76" s="242"/>
      <c r="LEJ76" s="242"/>
      <c r="LEK76" s="242"/>
      <c r="LEL76" s="242"/>
      <c r="LEM76" s="242"/>
      <c r="LEN76" s="242"/>
      <c r="LEO76" s="242"/>
      <c r="LEP76" s="242"/>
      <c r="LEQ76" s="242"/>
      <c r="LER76" s="242"/>
      <c r="LES76" s="242"/>
      <c r="LET76" s="242"/>
      <c r="LEU76" s="242"/>
      <c r="LEV76" s="242"/>
      <c r="LEW76" s="242"/>
      <c r="LEX76" s="242"/>
      <c r="LEY76" s="242"/>
      <c r="LEZ76" s="242"/>
      <c r="LFA76" s="242"/>
      <c r="LFB76" s="242"/>
      <c r="LFC76" s="242"/>
      <c r="LFD76" s="242"/>
      <c r="LFE76" s="242"/>
      <c r="LFF76" s="242"/>
      <c r="LFG76" s="242"/>
      <c r="LFH76" s="242"/>
      <c r="LFI76" s="242"/>
      <c r="LFJ76" s="242"/>
      <c r="LFK76" s="242"/>
      <c r="LFL76" s="242"/>
      <c r="LFM76" s="242"/>
      <c r="LFN76" s="242"/>
      <c r="LFO76" s="242"/>
      <c r="LFP76" s="242"/>
      <c r="LFQ76" s="242"/>
      <c r="LFR76" s="242"/>
      <c r="LFS76" s="242"/>
      <c r="LFT76" s="242"/>
      <c r="LFU76" s="242"/>
      <c r="LFV76" s="242"/>
      <c r="LFW76" s="242"/>
      <c r="LFX76" s="242"/>
      <c r="LFY76" s="242"/>
      <c r="LFZ76" s="242"/>
      <c r="LGA76" s="242"/>
      <c r="LGB76" s="242"/>
      <c r="LGC76" s="242"/>
      <c r="LGD76" s="242"/>
      <c r="LGE76" s="242"/>
      <c r="LGF76" s="242"/>
      <c r="LGG76" s="242"/>
      <c r="LGH76" s="242"/>
      <c r="LGI76" s="242"/>
      <c r="LGJ76" s="242"/>
      <c r="LGK76" s="242"/>
      <c r="LGL76" s="242"/>
      <c r="LGM76" s="242"/>
      <c r="LGN76" s="242"/>
      <c r="LGO76" s="242"/>
      <c r="LGP76" s="242"/>
      <c r="LGQ76" s="242"/>
      <c r="LGR76" s="242"/>
      <c r="LGS76" s="242"/>
      <c r="LGT76" s="242"/>
      <c r="LGU76" s="242"/>
      <c r="LGV76" s="242"/>
      <c r="LGW76" s="242"/>
      <c r="LGX76" s="242"/>
      <c r="LGY76" s="242"/>
      <c r="LGZ76" s="242"/>
      <c r="LHA76" s="242"/>
      <c r="LHB76" s="242"/>
      <c r="LHC76" s="242"/>
      <c r="LHD76" s="242"/>
      <c r="LHE76" s="242"/>
      <c r="LHF76" s="242"/>
      <c r="LHG76" s="242"/>
      <c r="LHH76" s="242"/>
      <c r="LHI76" s="242"/>
      <c r="LHJ76" s="242"/>
      <c r="LHK76" s="242"/>
      <c r="LHL76" s="242"/>
      <c r="LHM76" s="242"/>
      <c r="LHN76" s="242"/>
      <c r="LHO76" s="242"/>
      <c r="LHP76" s="242"/>
      <c r="LHQ76" s="242"/>
      <c r="LHR76" s="242"/>
      <c r="LHS76" s="242"/>
      <c r="LHT76" s="242"/>
      <c r="LHU76" s="242"/>
      <c r="LHV76" s="242"/>
      <c r="LHW76" s="242"/>
      <c r="LHX76" s="242"/>
      <c r="LHY76" s="242"/>
      <c r="LHZ76" s="242"/>
      <c r="LIA76" s="242"/>
      <c r="LIB76" s="242"/>
      <c r="LIC76" s="242"/>
      <c r="LID76" s="242"/>
      <c r="LIE76" s="242"/>
      <c r="LIF76" s="242"/>
      <c r="LIG76" s="242"/>
      <c r="LIH76" s="242"/>
      <c r="LII76" s="242"/>
      <c r="LIJ76" s="242"/>
      <c r="LIK76" s="242"/>
      <c r="LIL76" s="242"/>
      <c r="LIM76" s="242"/>
      <c r="LIN76" s="242"/>
      <c r="LIO76" s="242"/>
      <c r="LIP76" s="242"/>
      <c r="LIQ76" s="242"/>
      <c r="LIR76" s="242"/>
      <c r="LIS76" s="242"/>
      <c r="LIT76" s="242"/>
      <c r="LIU76" s="242"/>
      <c r="LIV76" s="242"/>
      <c r="LIW76" s="242"/>
      <c r="LIX76" s="242"/>
      <c r="LIY76" s="242"/>
      <c r="LIZ76" s="242"/>
      <c r="LJA76" s="242"/>
      <c r="LJB76" s="242"/>
      <c r="LJC76" s="242"/>
      <c r="LJD76" s="242"/>
      <c r="LJE76" s="242"/>
      <c r="LJF76" s="242"/>
      <c r="LJG76" s="242"/>
      <c r="LJH76" s="242"/>
      <c r="LJI76" s="242"/>
      <c r="LJJ76" s="242"/>
      <c r="LJK76" s="242"/>
      <c r="LJL76" s="242"/>
      <c r="LJM76" s="242"/>
      <c r="LJN76" s="242"/>
      <c r="LJO76" s="242"/>
      <c r="LJP76" s="242"/>
      <c r="LJQ76" s="242"/>
      <c r="LJR76" s="242"/>
      <c r="LJS76" s="242"/>
      <c r="LJT76" s="242"/>
      <c r="LJU76" s="242"/>
      <c r="LJV76" s="242"/>
      <c r="LJW76" s="242"/>
      <c r="LJX76" s="242"/>
      <c r="LJY76" s="242"/>
      <c r="LJZ76" s="242"/>
      <c r="LKA76" s="242"/>
      <c r="LKB76" s="242"/>
      <c r="LKC76" s="242"/>
      <c r="LKD76" s="242"/>
      <c r="LKE76" s="242"/>
      <c r="LKF76" s="242"/>
      <c r="LKG76" s="242"/>
      <c r="LKH76" s="242"/>
      <c r="LKI76" s="242"/>
      <c r="LKJ76" s="242"/>
      <c r="LKK76" s="242"/>
      <c r="LKL76" s="242"/>
      <c r="LKM76" s="242"/>
      <c r="LKN76" s="242"/>
      <c r="LKO76" s="242"/>
      <c r="LKP76" s="242"/>
      <c r="LKQ76" s="242"/>
      <c r="LKR76" s="242"/>
      <c r="LKS76" s="242"/>
      <c r="LKT76" s="242"/>
      <c r="LKU76" s="242"/>
      <c r="LKV76" s="242"/>
      <c r="LKW76" s="242"/>
      <c r="LKX76" s="242"/>
      <c r="LKY76" s="242"/>
      <c r="LKZ76" s="242"/>
      <c r="LLA76" s="242"/>
      <c r="LLB76" s="242"/>
      <c r="LLC76" s="242"/>
      <c r="LLD76" s="242"/>
      <c r="LLE76" s="242"/>
      <c r="LLF76" s="242"/>
      <c r="LLG76" s="242"/>
      <c r="LLH76" s="242"/>
      <c r="LLI76" s="242"/>
      <c r="LLJ76" s="242"/>
      <c r="LLK76" s="242"/>
      <c r="LLL76" s="242"/>
      <c r="LLM76" s="242"/>
      <c r="LLN76" s="242"/>
      <c r="LLO76" s="242"/>
      <c r="LLP76" s="242"/>
      <c r="LLQ76" s="242"/>
      <c r="LLR76" s="242"/>
      <c r="LLS76" s="242"/>
      <c r="LLT76" s="242"/>
      <c r="LLU76" s="242"/>
      <c r="LLV76" s="242"/>
      <c r="LLW76" s="242"/>
      <c r="LLX76" s="242"/>
      <c r="LLY76" s="242"/>
      <c r="LLZ76" s="242"/>
      <c r="LMA76" s="242"/>
      <c r="LMB76" s="242"/>
      <c r="LMC76" s="242"/>
      <c r="LMD76" s="242"/>
      <c r="LME76" s="242"/>
      <c r="LMF76" s="242"/>
      <c r="LMG76" s="242"/>
      <c r="LMH76" s="242"/>
      <c r="LMI76" s="242"/>
      <c r="LMJ76" s="242"/>
      <c r="LMK76" s="242"/>
      <c r="LML76" s="242"/>
      <c r="LMM76" s="242"/>
      <c r="LMN76" s="242"/>
      <c r="LMO76" s="242"/>
      <c r="LMP76" s="242"/>
      <c r="LMQ76" s="242"/>
      <c r="LMR76" s="242"/>
      <c r="LMS76" s="242"/>
      <c r="LMT76" s="242"/>
      <c r="LMU76" s="242"/>
      <c r="LMV76" s="242"/>
      <c r="LMW76" s="242"/>
      <c r="LMX76" s="242"/>
      <c r="LMY76" s="242"/>
      <c r="LMZ76" s="242"/>
      <c r="LNA76" s="242"/>
      <c r="LNB76" s="242"/>
      <c r="LNC76" s="242"/>
      <c r="LND76" s="242"/>
      <c r="LNE76" s="242"/>
      <c r="LNF76" s="242"/>
      <c r="LNG76" s="242"/>
      <c r="LNH76" s="242"/>
      <c r="LNI76" s="242"/>
      <c r="LNJ76" s="242"/>
      <c r="LNK76" s="242"/>
      <c r="LNL76" s="242"/>
      <c r="LNM76" s="242"/>
      <c r="LNN76" s="242"/>
      <c r="LNO76" s="242"/>
      <c r="LNP76" s="242"/>
      <c r="LNQ76" s="242"/>
      <c r="LNR76" s="242"/>
      <c r="LNS76" s="242"/>
      <c r="LNT76" s="242"/>
      <c r="LNU76" s="242"/>
      <c r="LNV76" s="242"/>
      <c r="LNW76" s="242"/>
      <c r="LNX76" s="242"/>
      <c r="LNY76" s="242"/>
      <c r="LNZ76" s="242"/>
      <c r="LOA76" s="242"/>
      <c r="LOB76" s="242"/>
      <c r="LOC76" s="242"/>
      <c r="LOD76" s="242"/>
      <c r="LOE76" s="242"/>
      <c r="LOF76" s="242"/>
      <c r="LOG76" s="242"/>
      <c r="LOH76" s="242"/>
      <c r="LOI76" s="242"/>
      <c r="LOJ76" s="242"/>
      <c r="LOK76" s="242"/>
      <c r="LOL76" s="242"/>
      <c r="LOM76" s="242"/>
      <c r="LON76" s="242"/>
      <c r="LOO76" s="242"/>
      <c r="LOP76" s="242"/>
      <c r="LOQ76" s="242"/>
      <c r="LOR76" s="242"/>
      <c r="LOS76" s="242"/>
      <c r="LOT76" s="242"/>
      <c r="LOU76" s="242"/>
      <c r="LOV76" s="242"/>
      <c r="LOW76" s="242"/>
      <c r="LOX76" s="242"/>
      <c r="LOY76" s="242"/>
      <c r="LOZ76" s="242"/>
      <c r="LPA76" s="242"/>
      <c r="LPB76" s="242"/>
      <c r="LPC76" s="242"/>
      <c r="LPD76" s="242"/>
      <c r="LPE76" s="242"/>
      <c r="LPF76" s="242"/>
      <c r="LPG76" s="242"/>
      <c r="LPH76" s="242"/>
      <c r="LPI76" s="242"/>
      <c r="LPJ76" s="242"/>
      <c r="LPK76" s="242"/>
      <c r="LPL76" s="242"/>
      <c r="LPM76" s="242"/>
      <c r="LPN76" s="242"/>
      <c r="LPO76" s="242"/>
      <c r="LPP76" s="242"/>
      <c r="LPQ76" s="242"/>
      <c r="LPR76" s="242"/>
      <c r="LPS76" s="242"/>
      <c r="LPT76" s="242"/>
      <c r="LPU76" s="242"/>
      <c r="LPV76" s="242"/>
      <c r="LPW76" s="242"/>
      <c r="LPX76" s="242"/>
      <c r="LPY76" s="242"/>
      <c r="LPZ76" s="242"/>
      <c r="LQA76" s="242"/>
      <c r="LQB76" s="242"/>
      <c r="LQC76" s="242"/>
      <c r="LQD76" s="242"/>
      <c r="LQE76" s="242"/>
      <c r="LQF76" s="242"/>
      <c r="LQG76" s="242"/>
      <c r="LQH76" s="242"/>
      <c r="LQI76" s="242"/>
      <c r="LQJ76" s="242"/>
      <c r="LQK76" s="242"/>
      <c r="LQL76" s="242"/>
      <c r="LQM76" s="242"/>
      <c r="LQN76" s="242"/>
      <c r="LQO76" s="242"/>
      <c r="LQP76" s="242"/>
      <c r="LQQ76" s="242"/>
      <c r="LQR76" s="242"/>
      <c r="LQS76" s="242"/>
      <c r="LQT76" s="242"/>
      <c r="LQU76" s="242"/>
      <c r="LQV76" s="242"/>
      <c r="LQW76" s="242"/>
      <c r="LQX76" s="242"/>
      <c r="LQY76" s="242"/>
      <c r="LQZ76" s="242"/>
      <c r="LRA76" s="242"/>
      <c r="LRB76" s="242"/>
      <c r="LRC76" s="242"/>
      <c r="LRD76" s="242"/>
      <c r="LRE76" s="242"/>
      <c r="LRF76" s="242"/>
      <c r="LRG76" s="242"/>
      <c r="LRH76" s="242"/>
      <c r="LRI76" s="242"/>
      <c r="LRJ76" s="242"/>
      <c r="LRK76" s="242"/>
      <c r="LRL76" s="242"/>
      <c r="LRM76" s="242"/>
      <c r="LRN76" s="242"/>
      <c r="LRO76" s="242"/>
      <c r="LRP76" s="242"/>
      <c r="LRQ76" s="242"/>
      <c r="LRR76" s="242"/>
      <c r="LRS76" s="242"/>
      <c r="LRT76" s="242"/>
      <c r="LRU76" s="242"/>
      <c r="LRV76" s="242"/>
      <c r="LRW76" s="242"/>
      <c r="LRX76" s="242"/>
      <c r="LRY76" s="242"/>
      <c r="LRZ76" s="242"/>
      <c r="LSA76" s="242"/>
      <c r="LSB76" s="242"/>
      <c r="LSC76" s="242"/>
      <c r="LSD76" s="242"/>
      <c r="LSE76" s="242"/>
      <c r="LSF76" s="242"/>
      <c r="LSG76" s="242"/>
      <c r="LSH76" s="242"/>
      <c r="LSI76" s="242"/>
      <c r="LSJ76" s="242"/>
      <c r="LSK76" s="242"/>
      <c r="LSL76" s="242"/>
      <c r="LSM76" s="242"/>
      <c r="LSN76" s="242"/>
      <c r="LSO76" s="242"/>
      <c r="LSP76" s="242"/>
      <c r="LSQ76" s="242"/>
      <c r="LSR76" s="242"/>
      <c r="LSS76" s="242"/>
      <c r="LST76" s="242"/>
      <c r="LSU76" s="242"/>
      <c r="LSV76" s="242"/>
      <c r="LSW76" s="242"/>
      <c r="LSX76" s="242"/>
      <c r="LSY76" s="242"/>
      <c r="LSZ76" s="242"/>
      <c r="LTA76" s="242"/>
      <c r="LTB76" s="242"/>
      <c r="LTC76" s="242"/>
      <c r="LTD76" s="242"/>
      <c r="LTE76" s="242"/>
      <c r="LTF76" s="242"/>
      <c r="LTG76" s="242"/>
      <c r="LTH76" s="242"/>
      <c r="LTI76" s="242"/>
      <c r="LTJ76" s="242"/>
      <c r="LTK76" s="242"/>
      <c r="LTL76" s="242"/>
      <c r="LTM76" s="242"/>
      <c r="LTN76" s="242"/>
      <c r="LTO76" s="242"/>
      <c r="LTP76" s="242"/>
      <c r="LTQ76" s="242"/>
      <c r="LTR76" s="242"/>
      <c r="LTS76" s="242"/>
      <c r="LTT76" s="242"/>
      <c r="LTU76" s="242"/>
      <c r="LTV76" s="242"/>
      <c r="LTW76" s="242"/>
      <c r="LTX76" s="242"/>
      <c r="LTY76" s="242"/>
      <c r="LTZ76" s="242"/>
      <c r="LUA76" s="242"/>
      <c r="LUB76" s="242"/>
      <c r="LUC76" s="242"/>
      <c r="LUD76" s="242"/>
      <c r="LUE76" s="242"/>
      <c r="LUF76" s="242"/>
      <c r="LUG76" s="242"/>
      <c r="LUH76" s="242"/>
      <c r="LUI76" s="242"/>
      <c r="LUJ76" s="242"/>
      <c r="LUK76" s="242"/>
      <c r="LUL76" s="242"/>
      <c r="LUM76" s="242"/>
      <c r="LUN76" s="242"/>
      <c r="LUO76" s="242"/>
      <c r="LUP76" s="242"/>
      <c r="LUQ76" s="242"/>
      <c r="LUR76" s="242"/>
      <c r="LUS76" s="242"/>
      <c r="LUT76" s="242"/>
      <c r="LUU76" s="242"/>
      <c r="LUV76" s="242"/>
      <c r="LUW76" s="242"/>
      <c r="LUX76" s="242"/>
      <c r="LUY76" s="242"/>
      <c r="LUZ76" s="242"/>
      <c r="LVA76" s="242"/>
      <c r="LVB76" s="242"/>
      <c r="LVC76" s="242"/>
      <c r="LVD76" s="242"/>
      <c r="LVE76" s="242"/>
      <c r="LVF76" s="242"/>
      <c r="LVG76" s="242"/>
      <c r="LVH76" s="242"/>
      <c r="LVI76" s="242"/>
      <c r="LVJ76" s="242"/>
      <c r="LVK76" s="242"/>
      <c r="LVL76" s="242"/>
      <c r="LVM76" s="242"/>
      <c r="LVN76" s="242"/>
      <c r="LVO76" s="242"/>
      <c r="LVP76" s="242"/>
      <c r="LVQ76" s="242"/>
      <c r="LVR76" s="242"/>
      <c r="LVS76" s="242"/>
      <c r="LVT76" s="242"/>
      <c r="LVU76" s="242"/>
      <c r="LVV76" s="242"/>
      <c r="LVW76" s="242"/>
      <c r="LVX76" s="242"/>
      <c r="LVY76" s="242"/>
      <c r="LVZ76" s="242"/>
      <c r="LWA76" s="242"/>
      <c r="LWB76" s="242"/>
      <c r="LWC76" s="242"/>
      <c r="LWD76" s="242"/>
      <c r="LWE76" s="242"/>
      <c r="LWF76" s="242"/>
      <c r="LWG76" s="242"/>
      <c r="LWH76" s="242"/>
      <c r="LWI76" s="242"/>
      <c r="LWJ76" s="242"/>
      <c r="LWK76" s="242"/>
      <c r="LWL76" s="242"/>
      <c r="LWM76" s="242"/>
      <c r="LWN76" s="242"/>
      <c r="LWO76" s="242"/>
      <c r="LWP76" s="242"/>
      <c r="LWQ76" s="242"/>
      <c r="LWR76" s="242"/>
      <c r="LWS76" s="242"/>
      <c r="LWT76" s="242"/>
      <c r="LWU76" s="242"/>
      <c r="LWV76" s="242"/>
      <c r="LWW76" s="242"/>
      <c r="LWX76" s="242"/>
      <c r="LWY76" s="242"/>
      <c r="LWZ76" s="242"/>
      <c r="LXA76" s="242"/>
      <c r="LXB76" s="242"/>
      <c r="LXC76" s="242"/>
      <c r="LXD76" s="242"/>
      <c r="LXE76" s="242"/>
      <c r="LXF76" s="242"/>
      <c r="LXG76" s="242"/>
      <c r="LXH76" s="242"/>
      <c r="LXI76" s="242"/>
      <c r="LXJ76" s="242"/>
      <c r="LXK76" s="242"/>
      <c r="LXL76" s="242"/>
      <c r="LXM76" s="242"/>
      <c r="LXN76" s="242"/>
      <c r="LXO76" s="242"/>
      <c r="LXP76" s="242"/>
      <c r="LXQ76" s="242"/>
      <c r="LXR76" s="242"/>
      <c r="LXS76" s="242"/>
      <c r="LXT76" s="242"/>
      <c r="LXU76" s="242"/>
      <c r="LXV76" s="242"/>
      <c r="LXW76" s="242"/>
      <c r="LXX76" s="242"/>
      <c r="LXY76" s="242"/>
      <c r="LXZ76" s="242"/>
      <c r="LYA76" s="242"/>
      <c r="LYB76" s="242"/>
      <c r="LYC76" s="242"/>
      <c r="LYD76" s="242"/>
      <c r="LYE76" s="242"/>
      <c r="LYF76" s="242"/>
      <c r="LYG76" s="242"/>
      <c r="LYH76" s="242"/>
      <c r="LYI76" s="242"/>
      <c r="LYJ76" s="242"/>
      <c r="LYK76" s="242"/>
      <c r="LYL76" s="242"/>
      <c r="LYM76" s="242"/>
      <c r="LYN76" s="242"/>
      <c r="LYO76" s="242"/>
      <c r="LYP76" s="242"/>
      <c r="LYQ76" s="242"/>
      <c r="LYR76" s="242"/>
      <c r="LYS76" s="242"/>
      <c r="LYT76" s="242"/>
      <c r="LYU76" s="242"/>
      <c r="LYV76" s="242"/>
      <c r="LYW76" s="242"/>
      <c r="LYX76" s="242"/>
      <c r="LYY76" s="242"/>
      <c r="LYZ76" s="242"/>
      <c r="LZA76" s="242"/>
      <c r="LZB76" s="242"/>
      <c r="LZC76" s="242"/>
      <c r="LZD76" s="242"/>
      <c r="LZE76" s="242"/>
      <c r="LZF76" s="242"/>
      <c r="LZG76" s="242"/>
      <c r="LZH76" s="242"/>
      <c r="LZI76" s="242"/>
      <c r="LZJ76" s="242"/>
      <c r="LZK76" s="242"/>
      <c r="LZL76" s="242"/>
      <c r="LZM76" s="242"/>
      <c r="LZN76" s="242"/>
      <c r="LZO76" s="242"/>
      <c r="LZP76" s="242"/>
      <c r="LZQ76" s="242"/>
      <c r="LZR76" s="242"/>
      <c r="LZS76" s="242"/>
      <c r="LZT76" s="242"/>
      <c r="LZU76" s="242"/>
      <c r="LZV76" s="242"/>
      <c r="LZW76" s="242"/>
      <c r="LZX76" s="242"/>
      <c r="LZY76" s="242"/>
      <c r="LZZ76" s="242"/>
      <c r="MAA76" s="242"/>
      <c r="MAB76" s="242"/>
      <c r="MAC76" s="242"/>
      <c r="MAD76" s="242"/>
      <c r="MAE76" s="242"/>
      <c r="MAF76" s="242"/>
      <c r="MAG76" s="242"/>
      <c r="MAH76" s="242"/>
      <c r="MAI76" s="242"/>
      <c r="MAJ76" s="242"/>
      <c r="MAK76" s="242"/>
      <c r="MAL76" s="242"/>
      <c r="MAM76" s="242"/>
      <c r="MAN76" s="242"/>
      <c r="MAO76" s="242"/>
      <c r="MAP76" s="242"/>
      <c r="MAQ76" s="242"/>
      <c r="MAR76" s="242"/>
      <c r="MAS76" s="242"/>
      <c r="MAT76" s="242"/>
      <c r="MAU76" s="242"/>
      <c r="MAV76" s="242"/>
      <c r="MAW76" s="242"/>
      <c r="MAX76" s="242"/>
      <c r="MAY76" s="242"/>
      <c r="MAZ76" s="242"/>
      <c r="MBA76" s="242"/>
      <c r="MBB76" s="242"/>
      <c r="MBC76" s="242"/>
      <c r="MBD76" s="242"/>
      <c r="MBE76" s="242"/>
      <c r="MBF76" s="242"/>
      <c r="MBG76" s="242"/>
      <c r="MBH76" s="242"/>
      <c r="MBI76" s="242"/>
      <c r="MBJ76" s="242"/>
      <c r="MBK76" s="242"/>
      <c r="MBL76" s="242"/>
      <c r="MBM76" s="242"/>
      <c r="MBN76" s="242"/>
      <c r="MBO76" s="242"/>
      <c r="MBP76" s="242"/>
      <c r="MBQ76" s="242"/>
      <c r="MBR76" s="242"/>
      <c r="MBS76" s="242"/>
      <c r="MBT76" s="242"/>
      <c r="MBU76" s="242"/>
      <c r="MBV76" s="242"/>
      <c r="MBW76" s="242"/>
      <c r="MBX76" s="242"/>
      <c r="MBY76" s="242"/>
      <c r="MBZ76" s="242"/>
      <c r="MCA76" s="242"/>
      <c r="MCB76" s="242"/>
      <c r="MCC76" s="242"/>
      <c r="MCD76" s="242"/>
      <c r="MCE76" s="242"/>
      <c r="MCF76" s="242"/>
      <c r="MCG76" s="242"/>
      <c r="MCH76" s="242"/>
      <c r="MCI76" s="242"/>
      <c r="MCJ76" s="242"/>
      <c r="MCK76" s="242"/>
      <c r="MCL76" s="242"/>
      <c r="MCM76" s="242"/>
      <c r="MCN76" s="242"/>
      <c r="MCO76" s="242"/>
      <c r="MCP76" s="242"/>
      <c r="MCQ76" s="242"/>
      <c r="MCR76" s="242"/>
      <c r="MCS76" s="242"/>
      <c r="MCT76" s="242"/>
      <c r="MCU76" s="242"/>
      <c r="MCV76" s="242"/>
      <c r="MCW76" s="242"/>
      <c r="MCX76" s="242"/>
      <c r="MCY76" s="242"/>
      <c r="MCZ76" s="242"/>
      <c r="MDA76" s="242"/>
      <c r="MDB76" s="242"/>
      <c r="MDC76" s="242"/>
      <c r="MDD76" s="242"/>
      <c r="MDE76" s="242"/>
      <c r="MDF76" s="242"/>
      <c r="MDG76" s="242"/>
      <c r="MDH76" s="242"/>
      <c r="MDI76" s="242"/>
      <c r="MDJ76" s="242"/>
      <c r="MDK76" s="242"/>
      <c r="MDL76" s="242"/>
      <c r="MDM76" s="242"/>
      <c r="MDN76" s="242"/>
      <c r="MDO76" s="242"/>
      <c r="MDP76" s="242"/>
      <c r="MDQ76" s="242"/>
      <c r="MDR76" s="242"/>
      <c r="MDS76" s="242"/>
      <c r="MDT76" s="242"/>
      <c r="MDU76" s="242"/>
      <c r="MDV76" s="242"/>
      <c r="MDW76" s="242"/>
      <c r="MDX76" s="242"/>
      <c r="MDY76" s="242"/>
      <c r="MDZ76" s="242"/>
      <c r="MEA76" s="242"/>
      <c r="MEB76" s="242"/>
      <c r="MEC76" s="242"/>
      <c r="MED76" s="242"/>
      <c r="MEE76" s="242"/>
      <c r="MEF76" s="242"/>
      <c r="MEG76" s="242"/>
      <c r="MEH76" s="242"/>
      <c r="MEI76" s="242"/>
      <c r="MEJ76" s="242"/>
      <c r="MEK76" s="242"/>
      <c r="MEL76" s="242"/>
      <c r="MEM76" s="242"/>
      <c r="MEN76" s="242"/>
      <c r="MEO76" s="242"/>
      <c r="MEP76" s="242"/>
      <c r="MEQ76" s="242"/>
      <c r="MER76" s="242"/>
      <c r="MES76" s="242"/>
      <c r="MET76" s="242"/>
      <c r="MEU76" s="242"/>
      <c r="MEV76" s="242"/>
      <c r="MEW76" s="242"/>
      <c r="MEX76" s="242"/>
      <c r="MEY76" s="242"/>
      <c r="MEZ76" s="242"/>
      <c r="MFA76" s="242"/>
      <c r="MFB76" s="242"/>
      <c r="MFC76" s="242"/>
      <c r="MFD76" s="242"/>
      <c r="MFE76" s="242"/>
      <c r="MFF76" s="242"/>
      <c r="MFG76" s="242"/>
      <c r="MFH76" s="242"/>
      <c r="MFI76" s="242"/>
      <c r="MFJ76" s="242"/>
      <c r="MFK76" s="242"/>
      <c r="MFL76" s="242"/>
      <c r="MFM76" s="242"/>
      <c r="MFN76" s="242"/>
      <c r="MFO76" s="242"/>
      <c r="MFP76" s="242"/>
      <c r="MFQ76" s="242"/>
      <c r="MFR76" s="242"/>
      <c r="MFS76" s="242"/>
      <c r="MFT76" s="242"/>
      <c r="MFU76" s="242"/>
      <c r="MFV76" s="242"/>
      <c r="MFW76" s="242"/>
      <c r="MFX76" s="242"/>
      <c r="MFY76" s="242"/>
      <c r="MFZ76" s="242"/>
      <c r="MGA76" s="242"/>
      <c r="MGB76" s="242"/>
      <c r="MGC76" s="242"/>
      <c r="MGD76" s="242"/>
      <c r="MGE76" s="242"/>
      <c r="MGF76" s="242"/>
      <c r="MGG76" s="242"/>
      <c r="MGH76" s="242"/>
      <c r="MGI76" s="242"/>
      <c r="MGJ76" s="242"/>
      <c r="MGK76" s="242"/>
      <c r="MGL76" s="242"/>
      <c r="MGM76" s="242"/>
      <c r="MGN76" s="242"/>
      <c r="MGO76" s="242"/>
      <c r="MGP76" s="242"/>
      <c r="MGQ76" s="242"/>
      <c r="MGR76" s="242"/>
      <c r="MGS76" s="242"/>
      <c r="MGT76" s="242"/>
      <c r="MGU76" s="242"/>
      <c r="MGV76" s="242"/>
      <c r="MGW76" s="242"/>
      <c r="MGX76" s="242"/>
      <c r="MGY76" s="242"/>
      <c r="MGZ76" s="242"/>
      <c r="MHA76" s="242"/>
      <c r="MHB76" s="242"/>
      <c r="MHC76" s="242"/>
      <c r="MHD76" s="242"/>
      <c r="MHE76" s="242"/>
      <c r="MHF76" s="242"/>
      <c r="MHG76" s="242"/>
      <c r="MHH76" s="242"/>
      <c r="MHI76" s="242"/>
      <c r="MHJ76" s="242"/>
      <c r="MHK76" s="242"/>
      <c r="MHL76" s="242"/>
      <c r="MHM76" s="242"/>
      <c r="MHN76" s="242"/>
      <c r="MHO76" s="242"/>
      <c r="MHP76" s="242"/>
      <c r="MHQ76" s="242"/>
      <c r="MHR76" s="242"/>
      <c r="MHS76" s="242"/>
      <c r="MHT76" s="242"/>
      <c r="MHU76" s="242"/>
      <c r="MHV76" s="242"/>
      <c r="MHW76" s="242"/>
      <c r="MHX76" s="242"/>
      <c r="MHY76" s="242"/>
      <c r="MHZ76" s="242"/>
      <c r="MIA76" s="242"/>
      <c r="MIB76" s="242"/>
      <c r="MIC76" s="242"/>
      <c r="MID76" s="242"/>
      <c r="MIE76" s="242"/>
      <c r="MIF76" s="242"/>
      <c r="MIG76" s="242"/>
      <c r="MIH76" s="242"/>
      <c r="MII76" s="242"/>
      <c r="MIJ76" s="242"/>
      <c r="MIK76" s="242"/>
      <c r="MIL76" s="242"/>
      <c r="MIM76" s="242"/>
      <c r="MIN76" s="242"/>
      <c r="MIO76" s="242"/>
      <c r="MIP76" s="242"/>
      <c r="MIQ76" s="242"/>
      <c r="MIR76" s="242"/>
      <c r="MIS76" s="242"/>
      <c r="MIT76" s="242"/>
      <c r="MIU76" s="242"/>
      <c r="MIV76" s="242"/>
      <c r="MIW76" s="242"/>
      <c r="MIX76" s="242"/>
      <c r="MIY76" s="242"/>
      <c r="MIZ76" s="242"/>
      <c r="MJA76" s="242"/>
      <c r="MJB76" s="242"/>
      <c r="MJC76" s="242"/>
      <c r="MJD76" s="242"/>
      <c r="MJE76" s="242"/>
      <c r="MJF76" s="242"/>
      <c r="MJG76" s="242"/>
      <c r="MJH76" s="242"/>
      <c r="MJI76" s="242"/>
      <c r="MJJ76" s="242"/>
      <c r="MJK76" s="242"/>
      <c r="MJL76" s="242"/>
      <c r="MJM76" s="242"/>
      <c r="MJN76" s="242"/>
      <c r="MJO76" s="242"/>
      <c r="MJP76" s="242"/>
      <c r="MJQ76" s="242"/>
      <c r="MJR76" s="242"/>
      <c r="MJS76" s="242"/>
      <c r="MJT76" s="242"/>
      <c r="MJU76" s="242"/>
      <c r="MJV76" s="242"/>
      <c r="MJW76" s="242"/>
      <c r="MJX76" s="242"/>
      <c r="MJY76" s="242"/>
      <c r="MJZ76" s="242"/>
      <c r="MKA76" s="242"/>
      <c r="MKB76" s="242"/>
      <c r="MKC76" s="242"/>
      <c r="MKD76" s="242"/>
      <c r="MKE76" s="242"/>
      <c r="MKF76" s="242"/>
      <c r="MKG76" s="242"/>
      <c r="MKH76" s="242"/>
      <c r="MKI76" s="242"/>
      <c r="MKJ76" s="242"/>
      <c r="MKK76" s="242"/>
      <c r="MKL76" s="242"/>
      <c r="MKM76" s="242"/>
      <c r="MKN76" s="242"/>
      <c r="MKO76" s="242"/>
      <c r="MKP76" s="242"/>
      <c r="MKQ76" s="242"/>
      <c r="MKR76" s="242"/>
      <c r="MKS76" s="242"/>
      <c r="MKT76" s="242"/>
      <c r="MKU76" s="242"/>
      <c r="MKV76" s="242"/>
      <c r="MKW76" s="242"/>
      <c r="MKX76" s="242"/>
      <c r="MKY76" s="242"/>
      <c r="MKZ76" s="242"/>
      <c r="MLA76" s="242"/>
      <c r="MLB76" s="242"/>
      <c r="MLC76" s="242"/>
      <c r="MLD76" s="242"/>
      <c r="MLE76" s="242"/>
      <c r="MLF76" s="242"/>
      <c r="MLG76" s="242"/>
      <c r="MLH76" s="242"/>
      <c r="MLI76" s="242"/>
      <c r="MLJ76" s="242"/>
      <c r="MLK76" s="242"/>
      <c r="MLL76" s="242"/>
      <c r="MLM76" s="242"/>
      <c r="MLN76" s="242"/>
      <c r="MLO76" s="242"/>
      <c r="MLP76" s="242"/>
      <c r="MLQ76" s="242"/>
      <c r="MLR76" s="242"/>
      <c r="MLS76" s="242"/>
      <c r="MLT76" s="242"/>
      <c r="MLU76" s="242"/>
      <c r="MLV76" s="242"/>
      <c r="MLW76" s="242"/>
      <c r="MLX76" s="242"/>
      <c r="MLY76" s="242"/>
      <c r="MLZ76" s="242"/>
      <c r="MMA76" s="242"/>
      <c r="MMB76" s="242"/>
      <c r="MMC76" s="242"/>
      <c r="MMD76" s="242"/>
      <c r="MME76" s="242"/>
      <c r="MMF76" s="242"/>
      <c r="MMG76" s="242"/>
      <c r="MMH76" s="242"/>
      <c r="MMI76" s="242"/>
      <c r="MMJ76" s="242"/>
      <c r="MMK76" s="242"/>
      <c r="MML76" s="242"/>
      <c r="MMM76" s="242"/>
      <c r="MMN76" s="242"/>
      <c r="MMO76" s="242"/>
      <c r="MMP76" s="242"/>
      <c r="MMQ76" s="242"/>
      <c r="MMR76" s="242"/>
      <c r="MMS76" s="242"/>
      <c r="MMT76" s="242"/>
      <c r="MMU76" s="242"/>
      <c r="MMV76" s="242"/>
      <c r="MMW76" s="242"/>
      <c r="MMX76" s="242"/>
      <c r="MMY76" s="242"/>
      <c r="MMZ76" s="242"/>
      <c r="MNA76" s="242"/>
      <c r="MNB76" s="242"/>
      <c r="MNC76" s="242"/>
      <c r="MND76" s="242"/>
      <c r="MNE76" s="242"/>
      <c r="MNF76" s="242"/>
      <c r="MNG76" s="242"/>
      <c r="MNH76" s="242"/>
      <c r="MNI76" s="242"/>
      <c r="MNJ76" s="242"/>
      <c r="MNK76" s="242"/>
      <c r="MNL76" s="242"/>
      <c r="MNM76" s="242"/>
      <c r="MNN76" s="242"/>
      <c r="MNO76" s="242"/>
      <c r="MNP76" s="242"/>
      <c r="MNQ76" s="242"/>
      <c r="MNR76" s="242"/>
      <c r="MNS76" s="242"/>
      <c r="MNT76" s="242"/>
      <c r="MNU76" s="242"/>
      <c r="MNV76" s="242"/>
      <c r="MNW76" s="242"/>
      <c r="MNX76" s="242"/>
      <c r="MNY76" s="242"/>
      <c r="MNZ76" s="242"/>
      <c r="MOA76" s="242"/>
      <c r="MOB76" s="242"/>
      <c r="MOC76" s="242"/>
      <c r="MOD76" s="242"/>
      <c r="MOE76" s="242"/>
      <c r="MOF76" s="242"/>
      <c r="MOG76" s="242"/>
      <c r="MOH76" s="242"/>
      <c r="MOI76" s="242"/>
      <c r="MOJ76" s="242"/>
      <c r="MOK76" s="242"/>
      <c r="MOL76" s="242"/>
      <c r="MOM76" s="242"/>
      <c r="MON76" s="242"/>
      <c r="MOO76" s="242"/>
      <c r="MOP76" s="242"/>
      <c r="MOQ76" s="242"/>
      <c r="MOR76" s="242"/>
      <c r="MOS76" s="242"/>
      <c r="MOT76" s="242"/>
      <c r="MOU76" s="242"/>
      <c r="MOV76" s="242"/>
      <c r="MOW76" s="242"/>
      <c r="MOX76" s="242"/>
      <c r="MOY76" s="242"/>
      <c r="MOZ76" s="242"/>
      <c r="MPA76" s="242"/>
      <c r="MPB76" s="242"/>
      <c r="MPC76" s="242"/>
      <c r="MPD76" s="242"/>
      <c r="MPE76" s="242"/>
      <c r="MPF76" s="242"/>
      <c r="MPG76" s="242"/>
      <c r="MPH76" s="242"/>
      <c r="MPI76" s="242"/>
      <c r="MPJ76" s="242"/>
      <c r="MPK76" s="242"/>
      <c r="MPL76" s="242"/>
      <c r="MPM76" s="242"/>
      <c r="MPN76" s="242"/>
      <c r="MPO76" s="242"/>
      <c r="MPP76" s="242"/>
      <c r="MPQ76" s="242"/>
      <c r="MPR76" s="242"/>
      <c r="MPS76" s="242"/>
      <c r="MPT76" s="242"/>
      <c r="MPU76" s="242"/>
      <c r="MPV76" s="242"/>
      <c r="MPW76" s="242"/>
      <c r="MPX76" s="242"/>
      <c r="MPY76" s="242"/>
      <c r="MPZ76" s="242"/>
      <c r="MQA76" s="242"/>
      <c r="MQB76" s="242"/>
      <c r="MQC76" s="242"/>
      <c r="MQD76" s="242"/>
      <c r="MQE76" s="242"/>
      <c r="MQF76" s="242"/>
      <c r="MQG76" s="242"/>
      <c r="MQH76" s="242"/>
      <c r="MQI76" s="242"/>
      <c r="MQJ76" s="242"/>
      <c r="MQK76" s="242"/>
      <c r="MQL76" s="242"/>
      <c r="MQM76" s="242"/>
      <c r="MQN76" s="242"/>
      <c r="MQO76" s="242"/>
      <c r="MQP76" s="242"/>
      <c r="MQQ76" s="242"/>
      <c r="MQR76" s="242"/>
      <c r="MQS76" s="242"/>
      <c r="MQT76" s="242"/>
      <c r="MQU76" s="242"/>
      <c r="MQV76" s="242"/>
      <c r="MQW76" s="242"/>
      <c r="MQX76" s="242"/>
      <c r="MQY76" s="242"/>
      <c r="MQZ76" s="242"/>
      <c r="MRA76" s="242"/>
      <c r="MRB76" s="242"/>
      <c r="MRC76" s="242"/>
      <c r="MRD76" s="242"/>
      <c r="MRE76" s="242"/>
      <c r="MRF76" s="242"/>
      <c r="MRG76" s="242"/>
      <c r="MRH76" s="242"/>
      <c r="MRI76" s="242"/>
      <c r="MRJ76" s="242"/>
      <c r="MRK76" s="242"/>
      <c r="MRL76" s="242"/>
      <c r="MRM76" s="242"/>
      <c r="MRN76" s="242"/>
      <c r="MRO76" s="242"/>
      <c r="MRP76" s="242"/>
      <c r="MRQ76" s="242"/>
      <c r="MRR76" s="242"/>
      <c r="MRS76" s="242"/>
      <c r="MRT76" s="242"/>
      <c r="MRU76" s="242"/>
      <c r="MRV76" s="242"/>
      <c r="MRW76" s="242"/>
      <c r="MRX76" s="242"/>
      <c r="MRY76" s="242"/>
      <c r="MRZ76" s="242"/>
      <c r="MSA76" s="242"/>
      <c r="MSB76" s="242"/>
      <c r="MSC76" s="242"/>
      <c r="MSD76" s="242"/>
      <c r="MSE76" s="242"/>
      <c r="MSF76" s="242"/>
      <c r="MSG76" s="242"/>
      <c r="MSH76" s="242"/>
      <c r="MSI76" s="242"/>
      <c r="MSJ76" s="242"/>
      <c r="MSK76" s="242"/>
      <c r="MSL76" s="242"/>
      <c r="MSM76" s="242"/>
      <c r="MSN76" s="242"/>
      <c r="MSO76" s="242"/>
      <c r="MSP76" s="242"/>
      <c r="MSQ76" s="242"/>
      <c r="MSR76" s="242"/>
      <c r="MSS76" s="242"/>
      <c r="MST76" s="242"/>
      <c r="MSU76" s="242"/>
      <c r="MSV76" s="242"/>
      <c r="MSW76" s="242"/>
      <c r="MSX76" s="242"/>
      <c r="MSY76" s="242"/>
      <c r="MSZ76" s="242"/>
      <c r="MTA76" s="242"/>
      <c r="MTB76" s="242"/>
      <c r="MTC76" s="242"/>
      <c r="MTD76" s="242"/>
      <c r="MTE76" s="242"/>
      <c r="MTF76" s="242"/>
      <c r="MTG76" s="242"/>
      <c r="MTH76" s="242"/>
      <c r="MTI76" s="242"/>
      <c r="MTJ76" s="242"/>
      <c r="MTK76" s="242"/>
      <c r="MTL76" s="242"/>
      <c r="MTM76" s="242"/>
      <c r="MTN76" s="242"/>
      <c r="MTO76" s="242"/>
      <c r="MTP76" s="242"/>
      <c r="MTQ76" s="242"/>
      <c r="MTR76" s="242"/>
      <c r="MTS76" s="242"/>
      <c r="MTT76" s="242"/>
      <c r="MTU76" s="242"/>
      <c r="MTV76" s="242"/>
      <c r="MTW76" s="242"/>
      <c r="MTX76" s="242"/>
      <c r="MTY76" s="242"/>
      <c r="MTZ76" s="242"/>
      <c r="MUA76" s="242"/>
      <c r="MUB76" s="242"/>
      <c r="MUC76" s="242"/>
      <c r="MUD76" s="242"/>
      <c r="MUE76" s="242"/>
      <c r="MUF76" s="242"/>
      <c r="MUG76" s="242"/>
      <c r="MUH76" s="242"/>
      <c r="MUI76" s="242"/>
      <c r="MUJ76" s="242"/>
      <c r="MUK76" s="242"/>
      <c r="MUL76" s="242"/>
      <c r="MUM76" s="242"/>
      <c r="MUN76" s="242"/>
      <c r="MUO76" s="242"/>
      <c r="MUP76" s="242"/>
      <c r="MUQ76" s="242"/>
      <c r="MUR76" s="242"/>
      <c r="MUS76" s="242"/>
      <c r="MUT76" s="242"/>
      <c r="MUU76" s="242"/>
      <c r="MUV76" s="242"/>
      <c r="MUW76" s="242"/>
      <c r="MUX76" s="242"/>
      <c r="MUY76" s="242"/>
      <c r="MUZ76" s="242"/>
      <c r="MVA76" s="242"/>
      <c r="MVB76" s="242"/>
      <c r="MVC76" s="242"/>
      <c r="MVD76" s="242"/>
      <c r="MVE76" s="242"/>
      <c r="MVF76" s="242"/>
      <c r="MVG76" s="242"/>
      <c r="MVH76" s="242"/>
      <c r="MVI76" s="242"/>
      <c r="MVJ76" s="242"/>
      <c r="MVK76" s="242"/>
      <c r="MVL76" s="242"/>
      <c r="MVM76" s="242"/>
      <c r="MVN76" s="242"/>
      <c r="MVO76" s="242"/>
      <c r="MVP76" s="242"/>
      <c r="MVQ76" s="242"/>
      <c r="MVR76" s="242"/>
      <c r="MVS76" s="242"/>
      <c r="MVT76" s="242"/>
      <c r="MVU76" s="242"/>
      <c r="MVV76" s="242"/>
      <c r="MVW76" s="242"/>
      <c r="MVX76" s="242"/>
      <c r="MVY76" s="242"/>
      <c r="MVZ76" s="242"/>
      <c r="MWA76" s="242"/>
      <c r="MWB76" s="242"/>
      <c r="MWC76" s="242"/>
      <c r="MWD76" s="242"/>
      <c r="MWE76" s="242"/>
      <c r="MWF76" s="242"/>
      <c r="MWG76" s="242"/>
      <c r="MWH76" s="242"/>
      <c r="MWI76" s="242"/>
      <c r="MWJ76" s="242"/>
      <c r="MWK76" s="242"/>
      <c r="MWL76" s="242"/>
      <c r="MWM76" s="242"/>
      <c r="MWN76" s="242"/>
      <c r="MWO76" s="242"/>
      <c r="MWP76" s="242"/>
      <c r="MWQ76" s="242"/>
      <c r="MWR76" s="242"/>
      <c r="MWS76" s="242"/>
      <c r="MWT76" s="242"/>
      <c r="MWU76" s="242"/>
      <c r="MWV76" s="242"/>
      <c r="MWW76" s="242"/>
      <c r="MWX76" s="242"/>
      <c r="MWY76" s="242"/>
      <c r="MWZ76" s="242"/>
      <c r="MXA76" s="242"/>
      <c r="MXB76" s="242"/>
      <c r="MXC76" s="242"/>
      <c r="MXD76" s="242"/>
      <c r="MXE76" s="242"/>
      <c r="MXF76" s="242"/>
      <c r="MXG76" s="242"/>
      <c r="MXH76" s="242"/>
      <c r="MXI76" s="242"/>
      <c r="MXJ76" s="242"/>
      <c r="MXK76" s="242"/>
      <c r="MXL76" s="242"/>
      <c r="MXM76" s="242"/>
      <c r="MXN76" s="242"/>
      <c r="MXO76" s="242"/>
      <c r="MXP76" s="242"/>
      <c r="MXQ76" s="242"/>
      <c r="MXR76" s="242"/>
      <c r="MXS76" s="242"/>
      <c r="MXT76" s="242"/>
      <c r="MXU76" s="242"/>
      <c r="MXV76" s="242"/>
      <c r="MXW76" s="242"/>
      <c r="MXX76" s="242"/>
      <c r="MXY76" s="242"/>
      <c r="MXZ76" s="242"/>
      <c r="MYA76" s="242"/>
      <c r="MYB76" s="242"/>
      <c r="MYC76" s="242"/>
      <c r="MYD76" s="242"/>
      <c r="MYE76" s="242"/>
      <c r="MYF76" s="242"/>
      <c r="MYG76" s="242"/>
      <c r="MYH76" s="242"/>
      <c r="MYI76" s="242"/>
      <c r="MYJ76" s="242"/>
      <c r="MYK76" s="242"/>
      <c r="MYL76" s="242"/>
      <c r="MYM76" s="242"/>
      <c r="MYN76" s="242"/>
      <c r="MYO76" s="242"/>
      <c r="MYP76" s="242"/>
      <c r="MYQ76" s="242"/>
      <c r="MYR76" s="242"/>
      <c r="MYS76" s="242"/>
      <c r="MYT76" s="242"/>
      <c r="MYU76" s="242"/>
      <c r="MYV76" s="242"/>
      <c r="MYW76" s="242"/>
      <c r="MYX76" s="242"/>
      <c r="MYY76" s="242"/>
      <c r="MYZ76" s="242"/>
      <c r="MZA76" s="242"/>
      <c r="MZB76" s="242"/>
      <c r="MZC76" s="242"/>
      <c r="MZD76" s="242"/>
      <c r="MZE76" s="242"/>
      <c r="MZF76" s="242"/>
      <c r="MZG76" s="242"/>
      <c r="MZH76" s="242"/>
      <c r="MZI76" s="242"/>
      <c r="MZJ76" s="242"/>
      <c r="MZK76" s="242"/>
      <c r="MZL76" s="242"/>
      <c r="MZM76" s="242"/>
      <c r="MZN76" s="242"/>
      <c r="MZO76" s="242"/>
      <c r="MZP76" s="242"/>
      <c r="MZQ76" s="242"/>
      <c r="MZR76" s="242"/>
      <c r="MZS76" s="242"/>
      <c r="MZT76" s="242"/>
      <c r="MZU76" s="242"/>
      <c r="MZV76" s="242"/>
      <c r="MZW76" s="242"/>
      <c r="MZX76" s="242"/>
      <c r="MZY76" s="242"/>
      <c r="MZZ76" s="242"/>
      <c r="NAA76" s="242"/>
      <c r="NAB76" s="242"/>
      <c r="NAC76" s="242"/>
      <c r="NAD76" s="242"/>
      <c r="NAE76" s="242"/>
      <c r="NAF76" s="242"/>
      <c r="NAG76" s="242"/>
      <c r="NAH76" s="242"/>
      <c r="NAI76" s="242"/>
      <c r="NAJ76" s="242"/>
      <c r="NAK76" s="242"/>
      <c r="NAL76" s="242"/>
      <c r="NAM76" s="242"/>
      <c r="NAN76" s="242"/>
      <c r="NAO76" s="242"/>
      <c r="NAP76" s="242"/>
      <c r="NAQ76" s="242"/>
      <c r="NAR76" s="242"/>
      <c r="NAS76" s="242"/>
      <c r="NAT76" s="242"/>
      <c r="NAU76" s="242"/>
      <c r="NAV76" s="242"/>
      <c r="NAW76" s="242"/>
      <c r="NAX76" s="242"/>
      <c r="NAY76" s="242"/>
      <c r="NAZ76" s="242"/>
      <c r="NBA76" s="242"/>
      <c r="NBB76" s="242"/>
      <c r="NBC76" s="242"/>
      <c r="NBD76" s="242"/>
      <c r="NBE76" s="242"/>
      <c r="NBF76" s="242"/>
      <c r="NBG76" s="242"/>
      <c r="NBH76" s="242"/>
      <c r="NBI76" s="242"/>
      <c r="NBJ76" s="242"/>
      <c r="NBK76" s="242"/>
      <c r="NBL76" s="242"/>
      <c r="NBM76" s="242"/>
      <c r="NBN76" s="242"/>
      <c r="NBO76" s="242"/>
      <c r="NBP76" s="242"/>
      <c r="NBQ76" s="242"/>
      <c r="NBR76" s="242"/>
      <c r="NBS76" s="242"/>
      <c r="NBT76" s="242"/>
      <c r="NBU76" s="242"/>
      <c r="NBV76" s="242"/>
      <c r="NBW76" s="242"/>
      <c r="NBX76" s="242"/>
      <c r="NBY76" s="242"/>
      <c r="NBZ76" s="242"/>
      <c r="NCA76" s="242"/>
      <c r="NCB76" s="242"/>
      <c r="NCC76" s="242"/>
      <c r="NCD76" s="242"/>
      <c r="NCE76" s="242"/>
      <c r="NCF76" s="242"/>
      <c r="NCG76" s="242"/>
      <c r="NCH76" s="242"/>
      <c r="NCI76" s="242"/>
      <c r="NCJ76" s="242"/>
      <c r="NCK76" s="242"/>
      <c r="NCL76" s="242"/>
      <c r="NCM76" s="242"/>
      <c r="NCN76" s="242"/>
      <c r="NCO76" s="242"/>
      <c r="NCP76" s="242"/>
      <c r="NCQ76" s="242"/>
      <c r="NCR76" s="242"/>
      <c r="NCS76" s="242"/>
      <c r="NCT76" s="242"/>
      <c r="NCU76" s="242"/>
      <c r="NCV76" s="242"/>
      <c r="NCW76" s="242"/>
      <c r="NCX76" s="242"/>
      <c r="NCY76" s="242"/>
      <c r="NCZ76" s="242"/>
      <c r="NDA76" s="242"/>
      <c r="NDB76" s="242"/>
      <c r="NDC76" s="242"/>
      <c r="NDD76" s="242"/>
      <c r="NDE76" s="242"/>
      <c r="NDF76" s="242"/>
      <c r="NDG76" s="242"/>
      <c r="NDH76" s="242"/>
      <c r="NDI76" s="242"/>
      <c r="NDJ76" s="242"/>
      <c r="NDK76" s="242"/>
      <c r="NDL76" s="242"/>
      <c r="NDM76" s="242"/>
      <c r="NDN76" s="242"/>
      <c r="NDO76" s="242"/>
      <c r="NDP76" s="242"/>
      <c r="NDQ76" s="242"/>
      <c r="NDR76" s="242"/>
      <c r="NDS76" s="242"/>
      <c r="NDT76" s="242"/>
      <c r="NDU76" s="242"/>
      <c r="NDV76" s="242"/>
      <c r="NDW76" s="242"/>
      <c r="NDX76" s="242"/>
      <c r="NDY76" s="242"/>
      <c r="NDZ76" s="242"/>
      <c r="NEA76" s="242"/>
      <c r="NEB76" s="242"/>
      <c r="NEC76" s="242"/>
      <c r="NED76" s="242"/>
      <c r="NEE76" s="242"/>
      <c r="NEF76" s="242"/>
      <c r="NEG76" s="242"/>
      <c r="NEH76" s="242"/>
      <c r="NEI76" s="242"/>
      <c r="NEJ76" s="242"/>
      <c r="NEK76" s="242"/>
      <c r="NEL76" s="242"/>
      <c r="NEM76" s="242"/>
      <c r="NEN76" s="242"/>
      <c r="NEO76" s="242"/>
      <c r="NEP76" s="242"/>
      <c r="NEQ76" s="242"/>
      <c r="NER76" s="242"/>
      <c r="NES76" s="242"/>
      <c r="NET76" s="242"/>
      <c r="NEU76" s="242"/>
      <c r="NEV76" s="242"/>
      <c r="NEW76" s="242"/>
      <c r="NEX76" s="242"/>
      <c r="NEY76" s="242"/>
      <c r="NEZ76" s="242"/>
      <c r="NFA76" s="242"/>
      <c r="NFB76" s="242"/>
      <c r="NFC76" s="242"/>
      <c r="NFD76" s="242"/>
      <c r="NFE76" s="242"/>
      <c r="NFF76" s="242"/>
      <c r="NFG76" s="242"/>
      <c r="NFH76" s="242"/>
      <c r="NFI76" s="242"/>
      <c r="NFJ76" s="242"/>
      <c r="NFK76" s="242"/>
      <c r="NFL76" s="242"/>
      <c r="NFM76" s="242"/>
      <c r="NFN76" s="242"/>
      <c r="NFO76" s="242"/>
      <c r="NFP76" s="242"/>
      <c r="NFQ76" s="242"/>
      <c r="NFR76" s="242"/>
      <c r="NFS76" s="242"/>
      <c r="NFT76" s="242"/>
      <c r="NFU76" s="242"/>
      <c r="NFV76" s="242"/>
      <c r="NFW76" s="242"/>
      <c r="NFX76" s="242"/>
      <c r="NFY76" s="242"/>
      <c r="NFZ76" s="242"/>
      <c r="NGA76" s="242"/>
      <c r="NGB76" s="242"/>
      <c r="NGC76" s="242"/>
      <c r="NGD76" s="242"/>
      <c r="NGE76" s="242"/>
      <c r="NGF76" s="242"/>
      <c r="NGG76" s="242"/>
      <c r="NGH76" s="242"/>
      <c r="NGI76" s="242"/>
      <c r="NGJ76" s="242"/>
      <c r="NGK76" s="242"/>
      <c r="NGL76" s="242"/>
      <c r="NGM76" s="242"/>
      <c r="NGN76" s="242"/>
      <c r="NGO76" s="242"/>
      <c r="NGP76" s="242"/>
      <c r="NGQ76" s="242"/>
      <c r="NGR76" s="242"/>
      <c r="NGS76" s="242"/>
      <c r="NGT76" s="242"/>
      <c r="NGU76" s="242"/>
      <c r="NGV76" s="242"/>
      <c r="NGW76" s="242"/>
      <c r="NGX76" s="242"/>
      <c r="NGY76" s="242"/>
      <c r="NGZ76" s="242"/>
      <c r="NHA76" s="242"/>
      <c r="NHB76" s="242"/>
      <c r="NHC76" s="242"/>
      <c r="NHD76" s="242"/>
      <c r="NHE76" s="242"/>
      <c r="NHF76" s="242"/>
      <c r="NHG76" s="242"/>
      <c r="NHH76" s="242"/>
      <c r="NHI76" s="242"/>
      <c r="NHJ76" s="242"/>
      <c r="NHK76" s="242"/>
      <c r="NHL76" s="242"/>
      <c r="NHM76" s="242"/>
      <c r="NHN76" s="242"/>
      <c r="NHO76" s="242"/>
      <c r="NHP76" s="242"/>
      <c r="NHQ76" s="242"/>
      <c r="NHR76" s="242"/>
      <c r="NHS76" s="242"/>
      <c r="NHT76" s="242"/>
      <c r="NHU76" s="242"/>
      <c r="NHV76" s="242"/>
      <c r="NHW76" s="242"/>
      <c r="NHX76" s="242"/>
      <c r="NHY76" s="242"/>
      <c r="NHZ76" s="242"/>
      <c r="NIA76" s="242"/>
      <c r="NIB76" s="242"/>
      <c r="NIC76" s="242"/>
      <c r="NID76" s="242"/>
      <c r="NIE76" s="242"/>
      <c r="NIF76" s="242"/>
      <c r="NIG76" s="242"/>
      <c r="NIH76" s="242"/>
      <c r="NII76" s="242"/>
      <c r="NIJ76" s="242"/>
      <c r="NIK76" s="242"/>
      <c r="NIL76" s="242"/>
      <c r="NIM76" s="242"/>
      <c r="NIN76" s="242"/>
      <c r="NIO76" s="242"/>
      <c r="NIP76" s="242"/>
      <c r="NIQ76" s="242"/>
      <c r="NIR76" s="242"/>
      <c r="NIS76" s="242"/>
      <c r="NIT76" s="242"/>
      <c r="NIU76" s="242"/>
      <c r="NIV76" s="242"/>
      <c r="NIW76" s="242"/>
      <c r="NIX76" s="242"/>
      <c r="NIY76" s="242"/>
      <c r="NIZ76" s="242"/>
      <c r="NJA76" s="242"/>
      <c r="NJB76" s="242"/>
      <c r="NJC76" s="242"/>
      <c r="NJD76" s="242"/>
      <c r="NJE76" s="242"/>
      <c r="NJF76" s="242"/>
      <c r="NJG76" s="242"/>
      <c r="NJH76" s="242"/>
      <c r="NJI76" s="242"/>
      <c r="NJJ76" s="242"/>
      <c r="NJK76" s="242"/>
      <c r="NJL76" s="242"/>
      <c r="NJM76" s="242"/>
      <c r="NJN76" s="242"/>
      <c r="NJO76" s="242"/>
      <c r="NJP76" s="242"/>
      <c r="NJQ76" s="242"/>
      <c r="NJR76" s="242"/>
      <c r="NJS76" s="242"/>
      <c r="NJT76" s="242"/>
      <c r="NJU76" s="242"/>
      <c r="NJV76" s="242"/>
      <c r="NJW76" s="242"/>
      <c r="NJX76" s="242"/>
      <c r="NJY76" s="242"/>
      <c r="NJZ76" s="242"/>
      <c r="NKA76" s="242"/>
      <c r="NKB76" s="242"/>
      <c r="NKC76" s="242"/>
      <c r="NKD76" s="242"/>
      <c r="NKE76" s="242"/>
      <c r="NKF76" s="242"/>
      <c r="NKG76" s="242"/>
      <c r="NKH76" s="242"/>
      <c r="NKI76" s="242"/>
      <c r="NKJ76" s="242"/>
      <c r="NKK76" s="242"/>
      <c r="NKL76" s="242"/>
      <c r="NKM76" s="242"/>
      <c r="NKN76" s="242"/>
      <c r="NKO76" s="242"/>
      <c r="NKP76" s="242"/>
      <c r="NKQ76" s="242"/>
      <c r="NKR76" s="242"/>
      <c r="NKS76" s="242"/>
      <c r="NKT76" s="242"/>
      <c r="NKU76" s="242"/>
      <c r="NKV76" s="242"/>
      <c r="NKW76" s="242"/>
      <c r="NKX76" s="242"/>
      <c r="NKY76" s="242"/>
      <c r="NKZ76" s="242"/>
      <c r="NLA76" s="242"/>
      <c r="NLB76" s="242"/>
      <c r="NLC76" s="242"/>
      <c r="NLD76" s="242"/>
      <c r="NLE76" s="242"/>
      <c r="NLF76" s="242"/>
      <c r="NLG76" s="242"/>
      <c r="NLH76" s="242"/>
      <c r="NLI76" s="242"/>
      <c r="NLJ76" s="242"/>
      <c r="NLK76" s="242"/>
      <c r="NLL76" s="242"/>
      <c r="NLM76" s="242"/>
      <c r="NLN76" s="242"/>
      <c r="NLO76" s="242"/>
      <c r="NLP76" s="242"/>
      <c r="NLQ76" s="242"/>
      <c r="NLR76" s="242"/>
      <c r="NLS76" s="242"/>
      <c r="NLT76" s="242"/>
      <c r="NLU76" s="242"/>
      <c r="NLV76" s="242"/>
      <c r="NLW76" s="242"/>
      <c r="NLX76" s="242"/>
      <c r="NLY76" s="242"/>
      <c r="NLZ76" s="242"/>
      <c r="NMA76" s="242"/>
      <c r="NMB76" s="242"/>
      <c r="NMC76" s="242"/>
      <c r="NMD76" s="242"/>
      <c r="NME76" s="242"/>
      <c r="NMF76" s="242"/>
      <c r="NMG76" s="242"/>
      <c r="NMH76" s="242"/>
      <c r="NMI76" s="242"/>
      <c r="NMJ76" s="242"/>
      <c r="NMK76" s="242"/>
      <c r="NML76" s="242"/>
      <c r="NMM76" s="242"/>
      <c r="NMN76" s="242"/>
      <c r="NMO76" s="242"/>
      <c r="NMP76" s="242"/>
      <c r="NMQ76" s="242"/>
      <c r="NMR76" s="242"/>
      <c r="NMS76" s="242"/>
      <c r="NMT76" s="242"/>
      <c r="NMU76" s="242"/>
      <c r="NMV76" s="242"/>
      <c r="NMW76" s="242"/>
      <c r="NMX76" s="242"/>
      <c r="NMY76" s="242"/>
      <c r="NMZ76" s="242"/>
      <c r="NNA76" s="242"/>
      <c r="NNB76" s="242"/>
      <c r="NNC76" s="242"/>
      <c r="NND76" s="242"/>
      <c r="NNE76" s="242"/>
      <c r="NNF76" s="242"/>
      <c r="NNG76" s="242"/>
      <c r="NNH76" s="242"/>
      <c r="NNI76" s="242"/>
      <c r="NNJ76" s="242"/>
      <c r="NNK76" s="242"/>
      <c r="NNL76" s="242"/>
      <c r="NNM76" s="242"/>
      <c r="NNN76" s="242"/>
      <c r="NNO76" s="242"/>
      <c r="NNP76" s="242"/>
      <c r="NNQ76" s="242"/>
      <c r="NNR76" s="242"/>
      <c r="NNS76" s="242"/>
      <c r="NNT76" s="242"/>
      <c r="NNU76" s="242"/>
      <c r="NNV76" s="242"/>
      <c r="NNW76" s="242"/>
      <c r="NNX76" s="242"/>
      <c r="NNY76" s="242"/>
      <c r="NNZ76" s="242"/>
      <c r="NOA76" s="242"/>
      <c r="NOB76" s="242"/>
      <c r="NOC76" s="242"/>
      <c r="NOD76" s="242"/>
      <c r="NOE76" s="242"/>
      <c r="NOF76" s="242"/>
      <c r="NOG76" s="242"/>
      <c r="NOH76" s="242"/>
      <c r="NOI76" s="242"/>
      <c r="NOJ76" s="242"/>
      <c r="NOK76" s="242"/>
      <c r="NOL76" s="242"/>
      <c r="NOM76" s="242"/>
      <c r="NON76" s="242"/>
      <c r="NOO76" s="242"/>
      <c r="NOP76" s="242"/>
      <c r="NOQ76" s="242"/>
      <c r="NOR76" s="242"/>
      <c r="NOS76" s="242"/>
      <c r="NOT76" s="242"/>
      <c r="NOU76" s="242"/>
      <c r="NOV76" s="242"/>
      <c r="NOW76" s="242"/>
      <c r="NOX76" s="242"/>
      <c r="NOY76" s="242"/>
      <c r="NOZ76" s="242"/>
      <c r="NPA76" s="242"/>
      <c r="NPB76" s="242"/>
      <c r="NPC76" s="242"/>
      <c r="NPD76" s="242"/>
      <c r="NPE76" s="242"/>
      <c r="NPF76" s="242"/>
      <c r="NPG76" s="242"/>
      <c r="NPH76" s="242"/>
      <c r="NPI76" s="242"/>
      <c r="NPJ76" s="242"/>
      <c r="NPK76" s="242"/>
      <c r="NPL76" s="242"/>
      <c r="NPM76" s="242"/>
      <c r="NPN76" s="242"/>
      <c r="NPO76" s="242"/>
      <c r="NPP76" s="242"/>
      <c r="NPQ76" s="242"/>
      <c r="NPR76" s="242"/>
      <c r="NPS76" s="242"/>
      <c r="NPT76" s="242"/>
      <c r="NPU76" s="242"/>
      <c r="NPV76" s="242"/>
      <c r="NPW76" s="242"/>
      <c r="NPX76" s="242"/>
      <c r="NPY76" s="242"/>
      <c r="NPZ76" s="242"/>
      <c r="NQA76" s="242"/>
      <c r="NQB76" s="242"/>
      <c r="NQC76" s="242"/>
      <c r="NQD76" s="242"/>
      <c r="NQE76" s="242"/>
      <c r="NQF76" s="242"/>
      <c r="NQG76" s="242"/>
      <c r="NQH76" s="242"/>
      <c r="NQI76" s="242"/>
      <c r="NQJ76" s="242"/>
      <c r="NQK76" s="242"/>
      <c r="NQL76" s="242"/>
      <c r="NQM76" s="242"/>
      <c r="NQN76" s="242"/>
      <c r="NQO76" s="242"/>
      <c r="NQP76" s="242"/>
      <c r="NQQ76" s="242"/>
      <c r="NQR76" s="242"/>
      <c r="NQS76" s="242"/>
      <c r="NQT76" s="242"/>
      <c r="NQU76" s="242"/>
      <c r="NQV76" s="242"/>
      <c r="NQW76" s="242"/>
      <c r="NQX76" s="242"/>
      <c r="NQY76" s="242"/>
      <c r="NQZ76" s="242"/>
      <c r="NRA76" s="242"/>
      <c r="NRB76" s="242"/>
      <c r="NRC76" s="242"/>
      <c r="NRD76" s="242"/>
      <c r="NRE76" s="242"/>
      <c r="NRF76" s="242"/>
      <c r="NRG76" s="242"/>
      <c r="NRH76" s="242"/>
      <c r="NRI76" s="242"/>
      <c r="NRJ76" s="242"/>
      <c r="NRK76" s="242"/>
      <c r="NRL76" s="242"/>
      <c r="NRM76" s="242"/>
      <c r="NRN76" s="242"/>
      <c r="NRO76" s="242"/>
      <c r="NRP76" s="242"/>
      <c r="NRQ76" s="242"/>
      <c r="NRR76" s="242"/>
      <c r="NRS76" s="242"/>
      <c r="NRT76" s="242"/>
      <c r="NRU76" s="242"/>
      <c r="NRV76" s="242"/>
      <c r="NRW76" s="242"/>
      <c r="NRX76" s="242"/>
      <c r="NRY76" s="242"/>
      <c r="NRZ76" s="242"/>
      <c r="NSA76" s="242"/>
      <c r="NSB76" s="242"/>
      <c r="NSC76" s="242"/>
      <c r="NSD76" s="242"/>
      <c r="NSE76" s="242"/>
      <c r="NSF76" s="242"/>
      <c r="NSG76" s="242"/>
      <c r="NSH76" s="242"/>
      <c r="NSI76" s="242"/>
      <c r="NSJ76" s="242"/>
      <c r="NSK76" s="242"/>
      <c r="NSL76" s="242"/>
      <c r="NSM76" s="242"/>
      <c r="NSN76" s="242"/>
      <c r="NSO76" s="242"/>
      <c r="NSP76" s="242"/>
      <c r="NSQ76" s="242"/>
      <c r="NSR76" s="242"/>
      <c r="NSS76" s="242"/>
      <c r="NST76" s="242"/>
      <c r="NSU76" s="242"/>
      <c r="NSV76" s="242"/>
      <c r="NSW76" s="242"/>
      <c r="NSX76" s="242"/>
      <c r="NSY76" s="242"/>
      <c r="NSZ76" s="242"/>
      <c r="NTA76" s="242"/>
      <c r="NTB76" s="242"/>
      <c r="NTC76" s="242"/>
      <c r="NTD76" s="242"/>
      <c r="NTE76" s="242"/>
      <c r="NTF76" s="242"/>
      <c r="NTG76" s="242"/>
      <c r="NTH76" s="242"/>
      <c r="NTI76" s="242"/>
      <c r="NTJ76" s="242"/>
      <c r="NTK76" s="242"/>
      <c r="NTL76" s="242"/>
      <c r="NTM76" s="242"/>
      <c r="NTN76" s="242"/>
      <c r="NTO76" s="242"/>
      <c r="NTP76" s="242"/>
      <c r="NTQ76" s="242"/>
      <c r="NTR76" s="242"/>
      <c r="NTS76" s="242"/>
      <c r="NTT76" s="242"/>
      <c r="NTU76" s="242"/>
      <c r="NTV76" s="242"/>
      <c r="NTW76" s="242"/>
      <c r="NTX76" s="242"/>
      <c r="NTY76" s="242"/>
      <c r="NTZ76" s="242"/>
      <c r="NUA76" s="242"/>
      <c r="NUB76" s="242"/>
      <c r="NUC76" s="242"/>
      <c r="NUD76" s="242"/>
      <c r="NUE76" s="242"/>
      <c r="NUF76" s="242"/>
      <c r="NUG76" s="242"/>
      <c r="NUH76" s="242"/>
      <c r="NUI76" s="242"/>
      <c r="NUJ76" s="242"/>
      <c r="NUK76" s="242"/>
      <c r="NUL76" s="242"/>
      <c r="NUM76" s="242"/>
      <c r="NUN76" s="242"/>
      <c r="NUO76" s="242"/>
      <c r="NUP76" s="242"/>
      <c r="NUQ76" s="242"/>
      <c r="NUR76" s="242"/>
      <c r="NUS76" s="242"/>
      <c r="NUT76" s="242"/>
      <c r="NUU76" s="242"/>
      <c r="NUV76" s="242"/>
      <c r="NUW76" s="242"/>
      <c r="NUX76" s="242"/>
      <c r="NUY76" s="242"/>
      <c r="NUZ76" s="242"/>
      <c r="NVA76" s="242"/>
      <c r="NVB76" s="242"/>
      <c r="NVC76" s="242"/>
      <c r="NVD76" s="242"/>
      <c r="NVE76" s="242"/>
      <c r="NVF76" s="242"/>
      <c r="NVG76" s="242"/>
      <c r="NVH76" s="242"/>
      <c r="NVI76" s="242"/>
      <c r="NVJ76" s="242"/>
      <c r="NVK76" s="242"/>
      <c r="NVL76" s="242"/>
      <c r="NVM76" s="242"/>
      <c r="NVN76" s="242"/>
      <c r="NVO76" s="242"/>
      <c r="NVP76" s="242"/>
      <c r="NVQ76" s="242"/>
      <c r="NVR76" s="242"/>
      <c r="NVS76" s="242"/>
      <c r="NVT76" s="242"/>
      <c r="NVU76" s="242"/>
      <c r="NVV76" s="242"/>
      <c r="NVW76" s="242"/>
      <c r="NVX76" s="242"/>
      <c r="NVY76" s="242"/>
      <c r="NVZ76" s="242"/>
      <c r="NWA76" s="242"/>
      <c r="NWB76" s="242"/>
      <c r="NWC76" s="242"/>
      <c r="NWD76" s="242"/>
      <c r="NWE76" s="242"/>
      <c r="NWF76" s="242"/>
      <c r="NWG76" s="242"/>
      <c r="NWH76" s="242"/>
      <c r="NWI76" s="242"/>
      <c r="NWJ76" s="242"/>
      <c r="NWK76" s="242"/>
      <c r="NWL76" s="242"/>
      <c r="NWM76" s="242"/>
      <c r="NWN76" s="242"/>
      <c r="NWO76" s="242"/>
      <c r="NWP76" s="242"/>
      <c r="NWQ76" s="242"/>
      <c r="NWR76" s="242"/>
      <c r="NWS76" s="242"/>
      <c r="NWT76" s="242"/>
      <c r="NWU76" s="242"/>
      <c r="NWV76" s="242"/>
      <c r="NWW76" s="242"/>
      <c r="NWX76" s="242"/>
      <c r="NWY76" s="242"/>
      <c r="NWZ76" s="242"/>
      <c r="NXA76" s="242"/>
      <c r="NXB76" s="242"/>
      <c r="NXC76" s="242"/>
      <c r="NXD76" s="242"/>
      <c r="NXE76" s="242"/>
      <c r="NXF76" s="242"/>
      <c r="NXG76" s="242"/>
      <c r="NXH76" s="242"/>
      <c r="NXI76" s="242"/>
      <c r="NXJ76" s="242"/>
      <c r="NXK76" s="242"/>
      <c r="NXL76" s="242"/>
      <c r="NXM76" s="242"/>
      <c r="NXN76" s="242"/>
      <c r="NXO76" s="242"/>
      <c r="NXP76" s="242"/>
      <c r="NXQ76" s="242"/>
      <c r="NXR76" s="242"/>
      <c r="NXS76" s="242"/>
      <c r="NXT76" s="242"/>
      <c r="NXU76" s="242"/>
      <c r="NXV76" s="242"/>
      <c r="NXW76" s="242"/>
      <c r="NXX76" s="242"/>
      <c r="NXY76" s="242"/>
      <c r="NXZ76" s="242"/>
      <c r="NYA76" s="242"/>
      <c r="NYB76" s="242"/>
      <c r="NYC76" s="242"/>
      <c r="NYD76" s="242"/>
      <c r="NYE76" s="242"/>
      <c r="NYF76" s="242"/>
      <c r="NYG76" s="242"/>
      <c r="NYH76" s="242"/>
      <c r="NYI76" s="242"/>
      <c r="NYJ76" s="242"/>
      <c r="NYK76" s="242"/>
      <c r="NYL76" s="242"/>
      <c r="NYM76" s="242"/>
      <c r="NYN76" s="242"/>
      <c r="NYO76" s="242"/>
      <c r="NYP76" s="242"/>
      <c r="NYQ76" s="242"/>
      <c r="NYR76" s="242"/>
      <c r="NYS76" s="242"/>
      <c r="NYT76" s="242"/>
      <c r="NYU76" s="242"/>
      <c r="NYV76" s="242"/>
      <c r="NYW76" s="242"/>
      <c r="NYX76" s="242"/>
      <c r="NYY76" s="242"/>
      <c r="NYZ76" s="242"/>
      <c r="NZA76" s="242"/>
      <c r="NZB76" s="242"/>
      <c r="NZC76" s="242"/>
      <c r="NZD76" s="242"/>
      <c r="NZE76" s="242"/>
      <c r="NZF76" s="242"/>
      <c r="NZG76" s="242"/>
      <c r="NZH76" s="242"/>
      <c r="NZI76" s="242"/>
      <c r="NZJ76" s="242"/>
      <c r="NZK76" s="242"/>
      <c r="NZL76" s="242"/>
      <c r="NZM76" s="242"/>
      <c r="NZN76" s="242"/>
      <c r="NZO76" s="242"/>
      <c r="NZP76" s="242"/>
      <c r="NZQ76" s="242"/>
      <c r="NZR76" s="242"/>
      <c r="NZS76" s="242"/>
      <c r="NZT76" s="242"/>
      <c r="NZU76" s="242"/>
      <c r="NZV76" s="242"/>
      <c r="NZW76" s="242"/>
      <c r="NZX76" s="242"/>
      <c r="NZY76" s="242"/>
      <c r="NZZ76" s="242"/>
      <c r="OAA76" s="242"/>
      <c r="OAB76" s="242"/>
      <c r="OAC76" s="242"/>
      <c r="OAD76" s="242"/>
      <c r="OAE76" s="242"/>
      <c r="OAF76" s="242"/>
      <c r="OAG76" s="242"/>
      <c r="OAH76" s="242"/>
      <c r="OAI76" s="242"/>
      <c r="OAJ76" s="242"/>
      <c r="OAK76" s="242"/>
      <c r="OAL76" s="242"/>
      <c r="OAM76" s="242"/>
      <c r="OAN76" s="242"/>
      <c r="OAO76" s="242"/>
      <c r="OAP76" s="242"/>
      <c r="OAQ76" s="242"/>
      <c r="OAR76" s="242"/>
      <c r="OAS76" s="242"/>
      <c r="OAT76" s="242"/>
      <c r="OAU76" s="242"/>
      <c r="OAV76" s="242"/>
      <c r="OAW76" s="242"/>
      <c r="OAX76" s="242"/>
      <c r="OAY76" s="242"/>
      <c r="OAZ76" s="242"/>
      <c r="OBA76" s="242"/>
      <c r="OBB76" s="242"/>
      <c r="OBC76" s="242"/>
      <c r="OBD76" s="242"/>
      <c r="OBE76" s="242"/>
      <c r="OBF76" s="242"/>
      <c r="OBG76" s="242"/>
      <c r="OBH76" s="242"/>
      <c r="OBI76" s="242"/>
      <c r="OBJ76" s="242"/>
      <c r="OBK76" s="242"/>
      <c r="OBL76" s="242"/>
      <c r="OBM76" s="242"/>
      <c r="OBN76" s="242"/>
      <c r="OBO76" s="242"/>
      <c r="OBP76" s="242"/>
      <c r="OBQ76" s="242"/>
      <c r="OBR76" s="242"/>
      <c r="OBS76" s="242"/>
      <c r="OBT76" s="242"/>
      <c r="OBU76" s="242"/>
      <c r="OBV76" s="242"/>
      <c r="OBW76" s="242"/>
      <c r="OBX76" s="242"/>
      <c r="OBY76" s="242"/>
      <c r="OBZ76" s="242"/>
      <c r="OCA76" s="242"/>
      <c r="OCB76" s="242"/>
      <c r="OCC76" s="242"/>
      <c r="OCD76" s="242"/>
      <c r="OCE76" s="242"/>
      <c r="OCF76" s="242"/>
      <c r="OCG76" s="242"/>
      <c r="OCH76" s="242"/>
      <c r="OCI76" s="242"/>
      <c r="OCJ76" s="242"/>
      <c r="OCK76" s="242"/>
      <c r="OCL76" s="242"/>
      <c r="OCM76" s="242"/>
      <c r="OCN76" s="242"/>
      <c r="OCO76" s="242"/>
      <c r="OCP76" s="242"/>
      <c r="OCQ76" s="242"/>
      <c r="OCR76" s="242"/>
      <c r="OCS76" s="242"/>
      <c r="OCT76" s="242"/>
      <c r="OCU76" s="242"/>
      <c r="OCV76" s="242"/>
      <c r="OCW76" s="242"/>
      <c r="OCX76" s="242"/>
      <c r="OCY76" s="242"/>
      <c r="OCZ76" s="242"/>
      <c r="ODA76" s="242"/>
      <c r="ODB76" s="242"/>
      <c r="ODC76" s="242"/>
      <c r="ODD76" s="242"/>
      <c r="ODE76" s="242"/>
      <c r="ODF76" s="242"/>
      <c r="ODG76" s="242"/>
      <c r="ODH76" s="242"/>
      <c r="ODI76" s="242"/>
      <c r="ODJ76" s="242"/>
      <c r="ODK76" s="242"/>
      <c r="ODL76" s="242"/>
      <c r="ODM76" s="242"/>
      <c r="ODN76" s="242"/>
      <c r="ODO76" s="242"/>
      <c r="ODP76" s="242"/>
      <c r="ODQ76" s="242"/>
      <c r="ODR76" s="242"/>
      <c r="ODS76" s="242"/>
      <c r="ODT76" s="242"/>
      <c r="ODU76" s="242"/>
      <c r="ODV76" s="242"/>
      <c r="ODW76" s="242"/>
      <c r="ODX76" s="242"/>
      <c r="ODY76" s="242"/>
      <c r="ODZ76" s="242"/>
      <c r="OEA76" s="242"/>
      <c r="OEB76" s="242"/>
      <c r="OEC76" s="242"/>
      <c r="OED76" s="242"/>
      <c r="OEE76" s="242"/>
      <c r="OEF76" s="242"/>
      <c r="OEG76" s="242"/>
      <c r="OEH76" s="242"/>
      <c r="OEI76" s="242"/>
      <c r="OEJ76" s="242"/>
      <c r="OEK76" s="242"/>
      <c r="OEL76" s="242"/>
      <c r="OEM76" s="242"/>
      <c r="OEN76" s="242"/>
      <c r="OEO76" s="242"/>
      <c r="OEP76" s="242"/>
      <c r="OEQ76" s="242"/>
      <c r="OER76" s="242"/>
      <c r="OES76" s="242"/>
      <c r="OET76" s="242"/>
      <c r="OEU76" s="242"/>
      <c r="OEV76" s="242"/>
      <c r="OEW76" s="242"/>
      <c r="OEX76" s="242"/>
      <c r="OEY76" s="242"/>
      <c r="OEZ76" s="242"/>
      <c r="OFA76" s="242"/>
      <c r="OFB76" s="242"/>
      <c r="OFC76" s="242"/>
      <c r="OFD76" s="242"/>
      <c r="OFE76" s="242"/>
      <c r="OFF76" s="242"/>
      <c r="OFG76" s="242"/>
      <c r="OFH76" s="242"/>
      <c r="OFI76" s="242"/>
      <c r="OFJ76" s="242"/>
      <c r="OFK76" s="242"/>
      <c r="OFL76" s="242"/>
      <c r="OFM76" s="242"/>
      <c r="OFN76" s="242"/>
      <c r="OFO76" s="242"/>
      <c r="OFP76" s="242"/>
      <c r="OFQ76" s="242"/>
      <c r="OFR76" s="242"/>
      <c r="OFS76" s="242"/>
      <c r="OFT76" s="242"/>
      <c r="OFU76" s="242"/>
      <c r="OFV76" s="242"/>
      <c r="OFW76" s="242"/>
      <c r="OFX76" s="242"/>
      <c r="OFY76" s="242"/>
      <c r="OFZ76" s="242"/>
      <c r="OGA76" s="242"/>
      <c r="OGB76" s="242"/>
      <c r="OGC76" s="242"/>
      <c r="OGD76" s="242"/>
      <c r="OGE76" s="242"/>
      <c r="OGF76" s="242"/>
      <c r="OGG76" s="242"/>
      <c r="OGH76" s="242"/>
      <c r="OGI76" s="242"/>
      <c r="OGJ76" s="242"/>
      <c r="OGK76" s="242"/>
      <c r="OGL76" s="242"/>
      <c r="OGM76" s="242"/>
      <c r="OGN76" s="242"/>
      <c r="OGO76" s="242"/>
      <c r="OGP76" s="242"/>
      <c r="OGQ76" s="242"/>
      <c r="OGR76" s="242"/>
      <c r="OGS76" s="242"/>
      <c r="OGT76" s="242"/>
      <c r="OGU76" s="242"/>
      <c r="OGV76" s="242"/>
      <c r="OGW76" s="242"/>
      <c r="OGX76" s="242"/>
      <c r="OGY76" s="242"/>
      <c r="OGZ76" s="242"/>
      <c r="OHA76" s="242"/>
      <c r="OHB76" s="242"/>
      <c r="OHC76" s="242"/>
      <c r="OHD76" s="242"/>
      <c r="OHE76" s="242"/>
      <c r="OHF76" s="242"/>
      <c r="OHG76" s="242"/>
      <c r="OHH76" s="242"/>
      <c r="OHI76" s="242"/>
      <c r="OHJ76" s="242"/>
      <c r="OHK76" s="242"/>
      <c r="OHL76" s="242"/>
      <c r="OHM76" s="242"/>
      <c r="OHN76" s="242"/>
      <c r="OHO76" s="242"/>
      <c r="OHP76" s="242"/>
      <c r="OHQ76" s="242"/>
      <c r="OHR76" s="242"/>
      <c r="OHS76" s="242"/>
      <c r="OHT76" s="242"/>
      <c r="OHU76" s="242"/>
      <c r="OHV76" s="242"/>
      <c r="OHW76" s="242"/>
      <c r="OHX76" s="242"/>
      <c r="OHY76" s="242"/>
      <c r="OHZ76" s="242"/>
      <c r="OIA76" s="242"/>
      <c r="OIB76" s="242"/>
      <c r="OIC76" s="242"/>
      <c r="OID76" s="242"/>
      <c r="OIE76" s="242"/>
      <c r="OIF76" s="242"/>
      <c r="OIG76" s="242"/>
      <c r="OIH76" s="242"/>
      <c r="OII76" s="242"/>
      <c r="OIJ76" s="242"/>
      <c r="OIK76" s="242"/>
      <c r="OIL76" s="242"/>
      <c r="OIM76" s="242"/>
      <c r="OIN76" s="242"/>
      <c r="OIO76" s="242"/>
      <c r="OIP76" s="242"/>
      <c r="OIQ76" s="242"/>
      <c r="OIR76" s="242"/>
      <c r="OIS76" s="242"/>
      <c r="OIT76" s="242"/>
      <c r="OIU76" s="242"/>
      <c r="OIV76" s="242"/>
      <c r="OIW76" s="242"/>
      <c r="OIX76" s="242"/>
      <c r="OIY76" s="242"/>
      <c r="OIZ76" s="242"/>
      <c r="OJA76" s="242"/>
      <c r="OJB76" s="242"/>
      <c r="OJC76" s="242"/>
      <c r="OJD76" s="242"/>
      <c r="OJE76" s="242"/>
      <c r="OJF76" s="242"/>
      <c r="OJG76" s="242"/>
      <c r="OJH76" s="242"/>
      <c r="OJI76" s="242"/>
      <c r="OJJ76" s="242"/>
      <c r="OJK76" s="242"/>
      <c r="OJL76" s="242"/>
      <c r="OJM76" s="242"/>
      <c r="OJN76" s="242"/>
      <c r="OJO76" s="242"/>
      <c r="OJP76" s="242"/>
      <c r="OJQ76" s="242"/>
      <c r="OJR76" s="242"/>
      <c r="OJS76" s="242"/>
      <c r="OJT76" s="242"/>
      <c r="OJU76" s="242"/>
      <c r="OJV76" s="242"/>
      <c r="OJW76" s="242"/>
      <c r="OJX76" s="242"/>
      <c r="OJY76" s="242"/>
      <c r="OJZ76" s="242"/>
      <c r="OKA76" s="242"/>
      <c r="OKB76" s="242"/>
      <c r="OKC76" s="242"/>
      <c r="OKD76" s="242"/>
      <c r="OKE76" s="242"/>
      <c r="OKF76" s="242"/>
      <c r="OKG76" s="242"/>
      <c r="OKH76" s="242"/>
      <c r="OKI76" s="242"/>
      <c r="OKJ76" s="242"/>
      <c r="OKK76" s="242"/>
      <c r="OKL76" s="242"/>
      <c r="OKM76" s="242"/>
      <c r="OKN76" s="242"/>
      <c r="OKO76" s="242"/>
      <c r="OKP76" s="242"/>
      <c r="OKQ76" s="242"/>
      <c r="OKR76" s="242"/>
      <c r="OKS76" s="242"/>
      <c r="OKT76" s="242"/>
      <c r="OKU76" s="242"/>
      <c r="OKV76" s="242"/>
      <c r="OKW76" s="242"/>
      <c r="OKX76" s="242"/>
      <c r="OKY76" s="242"/>
      <c r="OKZ76" s="242"/>
      <c r="OLA76" s="242"/>
      <c r="OLB76" s="242"/>
      <c r="OLC76" s="242"/>
      <c r="OLD76" s="242"/>
      <c r="OLE76" s="242"/>
      <c r="OLF76" s="242"/>
      <c r="OLG76" s="242"/>
      <c r="OLH76" s="242"/>
      <c r="OLI76" s="242"/>
      <c r="OLJ76" s="242"/>
      <c r="OLK76" s="242"/>
      <c r="OLL76" s="242"/>
      <c r="OLM76" s="242"/>
      <c r="OLN76" s="242"/>
      <c r="OLO76" s="242"/>
      <c r="OLP76" s="242"/>
      <c r="OLQ76" s="242"/>
      <c r="OLR76" s="242"/>
      <c r="OLS76" s="242"/>
      <c r="OLT76" s="242"/>
      <c r="OLU76" s="242"/>
      <c r="OLV76" s="242"/>
      <c r="OLW76" s="242"/>
      <c r="OLX76" s="242"/>
      <c r="OLY76" s="242"/>
      <c r="OLZ76" s="242"/>
      <c r="OMA76" s="242"/>
      <c r="OMB76" s="242"/>
      <c r="OMC76" s="242"/>
      <c r="OMD76" s="242"/>
      <c r="OME76" s="242"/>
      <c r="OMF76" s="242"/>
      <c r="OMG76" s="242"/>
      <c r="OMH76" s="242"/>
      <c r="OMI76" s="242"/>
      <c r="OMJ76" s="242"/>
      <c r="OMK76" s="242"/>
      <c r="OML76" s="242"/>
      <c r="OMM76" s="242"/>
      <c r="OMN76" s="242"/>
      <c r="OMO76" s="242"/>
      <c r="OMP76" s="242"/>
      <c r="OMQ76" s="242"/>
      <c r="OMR76" s="242"/>
      <c r="OMS76" s="242"/>
      <c r="OMT76" s="242"/>
      <c r="OMU76" s="242"/>
      <c r="OMV76" s="242"/>
      <c r="OMW76" s="242"/>
      <c r="OMX76" s="242"/>
      <c r="OMY76" s="242"/>
      <c r="OMZ76" s="242"/>
      <c r="ONA76" s="242"/>
      <c r="ONB76" s="242"/>
      <c r="ONC76" s="242"/>
      <c r="OND76" s="242"/>
      <c r="ONE76" s="242"/>
      <c r="ONF76" s="242"/>
      <c r="ONG76" s="242"/>
      <c r="ONH76" s="242"/>
      <c r="ONI76" s="242"/>
      <c r="ONJ76" s="242"/>
      <c r="ONK76" s="242"/>
      <c r="ONL76" s="242"/>
      <c r="ONM76" s="242"/>
      <c r="ONN76" s="242"/>
      <c r="ONO76" s="242"/>
      <c r="ONP76" s="242"/>
      <c r="ONQ76" s="242"/>
      <c r="ONR76" s="242"/>
      <c r="ONS76" s="242"/>
      <c r="ONT76" s="242"/>
      <c r="ONU76" s="242"/>
      <c r="ONV76" s="242"/>
      <c r="ONW76" s="242"/>
      <c r="ONX76" s="242"/>
      <c r="ONY76" s="242"/>
      <c r="ONZ76" s="242"/>
      <c r="OOA76" s="242"/>
      <c r="OOB76" s="242"/>
      <c r="OOC76" s="242"/>
      <c r="OOD76" s="242"/>
      <c r="OOE76" s="242"/>
      <c r="OOF76" s="242"/>
      <c r="OOG76" s="242"/>
      <c r="OOH76" s="242"/>
      <c r="OOI76" s="242"/>
      <c r="OOJ76" s="242"/>
      <c r="OOK76" s="242"/>
      <c r="OOL76" s="242"/>
      <c r="OOM76" s="242"/>
      <c r="OON76" s="242"/>
      <c r="OOO76" s="242"/>
      <c r="OOP76" s="242"/>
      <c r="OOQ76" s="242"/>
      <c r="OOR76" s="242"/>
      <c r="OOS76" s="242"/>
      <c r="OOT76" s="242"/>
      <c r="OOU76" s="242"/>
      <c r="OOV76" s="242"/>
      <c r="OOW76" s="242"/>
      <c r="OOX76" s="242"/>
      <c r="OOY76" s="242"/>
      <c r="OOZ76" s="242"/>
      <c r="OPA76" s="242"/>
      <c r="OPB76" s="242"/>
      <c r="OPC76" s="242"/>
      <c r="OPD76" s="242"/>
      <c r="OPE76" s="242"/>
      <c r="OPF76" s="242"/>
      <c r="OPG76" s="242"/>
      <c r="OPH76" s="242"/>
      <c r="OPI76" s="242"/>
      <c r="OPJ76" s="242"/>
      <c r="OPK76" s="242"/>
      <c r="OPL76" s="242"/>
      <c r="OPM76" s="242"/>
      <c r="OPN76" s="242"/>
      <c r="OPO76" s="242"/>
      <c r="OPP76" s="242"/>
      <c r="OPQ76" s="242"/>
      <c r="OPR76" s="242"/>
      <c r="OPS76" s="242"/>
      <c r="OPT76" s="242"/>
      <c r="OPU76" s="242"/>
      <c r="OPV76" s="242"/>
      <c r="OPW76" s="242"/>
      <c r="OPX76" s="242"/>
      <c r="OPY76" s="242"/>
      <c r="OPZ76" s="242"/>
      <c r="OQA76" s="242"/>
      <c r="OQB76" s="242"/>
      <c r="OQC76" s="242"/>
      <c r="OQD76" s="242"/>
      <c r="OQE76" s="242"/>
      <c r="OQF76" s="242"/>
      <c r="OQG76" s="242"/>
      <c r="OQH76" s="242"/>
      <c r="OQI76" s="242"/>
      <c r="OQJ76" s="242"/>
      <c r="OQK76" s="242"/>
      <c r="OQL76" s="242"/>
      <c r="OQM76" s="242"/>
      <c r="OQN76" s="242"/>
      <c r="OQO76" s="242"/>
      <c r="OQP76" s="242"/>
      <c r="OQQ76" s="242"/>
      <c r="OQR76" s="242"/>
      <c r="OQS76" s="242"/>
      <c r="OQT76" s="242"/>
      <c r="OQU76" s="242"/>
      <c r="OQV76" s="242"/>
      <c r="OQW76" s="242"/>
      <c r="OQX76" s="242"/>
      <c r="OQY76" s="242"/>
      <c r="OQZ76" s="242"/>
      <c r="ORA76" s="242"/>
      <c r="ORB76" s="242"/>
      <c r="ORC76" s="242"/>
      <c r="ORD76" s="242"/>
      <c r="ORE76" s="242"/>
      <c r="ORF76" s="242"/>
      <c r="ORG76" s="242"/>
      <c r="ORH76" s="242"/>
      <c r="ORI76" s="242"/>
      <c r="ORJ76" s="242"/>
      <c r="ORK76" s="242"/>
      <c r="ORL76" s="242"/>
      <c r="ORM76" s="242"/>
      <c r="ORN76" s="242"/>
      <c r="ORO76" s="242"/>
      <c r="ORP76" s="242"/>
      <c r="ORQ76" s="242"/>
      <c r="ORR76" s="242"/>
      <c r="ORS76" s="242"/>
      <c r="ORT76" s="242"/>
      <c r="ORU76" s="242"/>
      <c r="ORV76" s="242"/>
      <c r="ORW76" s="242"/>
      <c r="ORX76" s="242"/>
      <c r="ORY76" s="242"/>
      <c r="ORZ76" s="242"/>
      <c r="OSA76" s="242"/>
      <c r="OSB76" s="242"/>
      <c r="OSC76" s="242"/>
      <c r="OSD76" s="242"/>
      <c r="OSE76" s="242"/>
      <c r="OSF76" s="242"/>
      <c r="OSG76" s="242"/>
      <c r="OSH76" s="242"/>
      <c r="OSI76" s="242"/>
      <c r="OSJ76" s="242"/>
      <c r="OSK76" s="242"/>
      <c r="OSL76" s="242"/>
      <c r="OSM76" s="242"/>
      <c r="OSN76" s="242"/>
      <c r="OSO76" s="242"/>
      <c r="OSP76" s="242"/>
      <c r="OSQ76" s="242"/>
      <c r="OSR76" s="242"/>
      <c r="OSS76" s="242"/>
      <c r="OST76" s="242"/>
      <c r="OSU76" s="242"/>
      <c r="OSV76" s="242"/>
      <c r="OSW76" s="242"/>
      <c r="OSX76" s="242"/>
      <c r="OSY76" s="242"/>
      <c r="OSZ76" s="242"/>
      <c r="OTA76" s="242"/>
      <c r="OTB76" s="242"/>
      <c r="OTC76" s="242"/>
      <c r="OTD76" s="242"/>
      <c r="OTE76" s="242"/>
      <c r="OTF76" s="242"/>
      <c r="OTG76" s="242"/>
      <c r="OTH76" s="242"/>
      <c r="OTI76" s="242"/>
      <c r="OTJ76" s="242"/>
      <c r="OTK76" s="242"/>
      <c r="OTL76" s="242"/>
      <c r="OTM76" s="242"/>
      <c r="OTN76" s="242"/>
      <c r="OTO76" s="242"/>
      <c r="OTP76" s="242"/>
      <c r="OTQ76" s="242"/>
      <c r="OTR76" s="242"/>
      <c r="OTS76" s="242"/>
      <c r="OTT76" s="242"/>
      <c r="OTU76" s="242"/>
      <c r="OTV76" s="242"/>
      <c r="OTW76" s="242"/>
      <c r="OTX76" s="242"/>
      <c r="OTY76" s="242"/>
      <c r="OTZ76" s="242"/>
      <c r="OUA76" s="242"/>
      <c r="OUB76" s="242"/>
      <c r="OUC76" s="242"/>
      <c r="OUD76" s="242"/>
      <c r="OUE76" s="242"/>
      <c r="OUF76" s="242"/>
      <c r="OUG76" s="242"/>
      <c r="OUH76" s="242"/>
      <c r="OUI76" s="242"/>
      <c r="OUJ76" s="242"/>
      <c r="OUK76" s="242"/>
      <c r="OUL76" s="242"/>
      <c r="OUM76" s="242"/>
      <c r="OUN76" s="242"/>
      <c r="OUO76" s="242"/>
      <c r="OUP76" s="242"/>
      <c r="OUQ76" s="242"/>
      <c r="OUR76" s="242"/>
      <c r="OUS76" s="242"/>
      <c r="OUT76" s="242"/>
      <c r="OUU76" s="242"/>
      <c r="OUV76" s="242"/>
      <c r="OUW76" s="242"/>
      <c r="OUX76" s="242"/>
      <c r="OUY76" s="242"/>
      <c r="OUZ76" s="242"/>
      <c r="OVA76" s="242"/>
      <c r="OVB76" s="242"/>
      <c r="OVC76" s="242"/>
      <c r="OVD76" s="242"/>
      <c r="OVE76" s="242"/>
      <c r="OVF76" s="242"/>
      <c r="OVG76" s="242"/>
      <c r="OVH76" s="242"/>
      <c r="OVI76" s="242"/>
      <c r="OVJ76" s="242"/>
      <c r="OVK76" s="242"/>
      <c r="OVL76" s="242"/>
      <c r="OVM76" s="242"/>
      <c r="OVN76" s="242"/>
      <c r="OVO76" s="242"/>
      <c r="OVP76" s="242"/>
      <c r="OVQ76" s="242"/>
      <c r="OVR76" s="242"/>
      <c r="OVS76" s="242"/>
      <c r="OVT76" s="242"/>
      <c r="OVU76" s="242"/>
      <c r="OVV76" s="242"/>
      <c r="OVW76" s="242"/>
      <c r="OVX76" s="242"/>
      <c r="OVY76" s="242"/>
      <c r="OVZ76" s="242"/>
      <c r="OWA76" s="242"/>
      <c r="OWB76" s="242"/>
      <c r="OWC76" s="242"/>
      <c r="OWD76" s="242"/>
      <c r="OWE76" s="242"/>
      <c r="OWF76" s="242"/>
      <c r="OWG76" s="242"/>
      <c r="OWH76" s="242"/>
      <c r="OWI76" s="242"/>
      <c r="OWJ76" s="242"/>
      <c r="OWK76" s="242"/>
      <c r="OWL76" s="242"/>
      <c r="OWM76" s="242"/>
      <c r="OWN76" s="242"/>
      <c r="OWO76" s="242"/>
      <c r="OWP76" s="242"/>
      <c r="OWQ76" s="242"/>
      <c r="OWR76" s="242"/>
      <c r="OWS76" s="242"/>
      <c r="OWT76" s="242"/>
      <c r="OWU76" s="242"/>
      <c r="OWV76" s="242"/>
      <c r="OWW76" s="242"/>
      <c r="OWX76" s="242"/>
      <c r="OWY76" s="242"/>
      <c r="OWZ76" s="242"/>
      <c r="OXA76" s="242"/>
      <c r="OXB76" s="242"/>
      <c r="OXC76" s="242"/>
      <c r="OXD76" s="242"/>
      <c r="OXE76" s="242"/>
      <c r="OXF76" s="242"/>
      <c r="OXG76" s="242"/>
      <c r="OXH76" s="242"/>
      <c r="OXI76" s="242"/>
      <c r="OXJ76" s="242"/>
      <c r="OXK76" s="242"/>
      <c r="OXL76" s="242"/>
      <c r="OXM76" s="242"/>
      <c r="OXN76" s="242"/>
      <c r="OXO76" s="242"/>
      <c r="OXP76" s="242"/>
      <c r="OXQ76" s="242"/>
      <c r="OXR76" s="242"/>
      <c r="OXS76" s="242"/>
      <c r="OXT76" s="242"/>
      <c r="OXU76" s="242"/>
      <c r="OXV76" s="242"/>
      <c r="OXW76" s="242"/>
      <c r="OXX76" s="242"/>
      <c r="OXY76" s="242"/>
      <c r="OXZ76" s="242"/>
      <c r="OYA76" s="242"/>
      <c r="OYB76" s="242"/>
      <c r="OYC76" s="242"/>
      <c r="OYD76" s="242"/>
      <c r="OYE76" s="242"/>
      <c r="OYF76" s="242"/>
      <c r="OYG76" s="242"/>
      <c r="OYH76" s="242"/>
      <c r="OYI76" s="242"/>
      <c r="OYJ76" s="242"/>
      <c r="OYK76" s="242"/>
      <c r="OYL76" s="242"/>
      <c r="OYM76" s="242"/>
      <c r="OYN76" s="242"/>
      <c r="OYO76" s="242"/>
      <c r="OYP76" s="242"/>
      <c r="OYQ76" s="242"/>
      <c r="OYR76" s="242"/>
      <c r="OYS76" s="242"/>
      <c r="OYT76" s="242"/>
      <c r="OYU76" s="242"/>
      <c r="OYV76" s="242"/>
      <c r="OYW76" s="242"/>
      <c r="OYX76" s="242"/>
      <c r="OYY76" s="242"/>
      <c r="OYZ76" s="242"/>
      <c r="OZA76" s="242"/>
      <c r="OZB76" s="242"/>
      <c r="OZC76" s="242"/>
      <c r="OZD76" s="242"/>
      <c r="OZE76" s="242"/>
      <c r="OZF76" s="242"/>
      <c r="OZG76" s="242"/>
      <c r="OZH76" s="242"/>
      <c r="OZI76" s="242"/>
      <c r="OZJ76" s="242"/>
      <c r="OZK76" s="242"/>
      <c r="OZL76" s="242"/>
      <c r="OZM76" s="242"/>
      <c r="OZN76" s="242"/>
      <c r="OZO76" s="242"/>
      <c r="OZP76" s="242"/>
      <c r="OZQ76" s="242"/>
      <c r="OZR76" s="242"/>
      <c r="OZS76" s="242"/>
      <c r="OZT76" s="242"/>
      <c r="OZU76" s="242"/>
      <c r="OZV76" s="242"/>
      <c r="OZW76" s="242"/>
      <c r="OZX76" s="242"/>
      <c r="OZY76" s="242"/>
      <c r="OZZ76" s="242"/>
      <c r="PAA76" s="242"/>
      <c r="PAB76" s="242"/>
      <c r="PAC76" s="242"/>
      <c r="PAD76" s="242"/>
      <c r="PAE76" s="242"/>
      <c r="PAF76" s="242"/>
      <c r="PAG76" s="242"/>
      <c r="PAH76" s="242"/>
      <c r="PAI76" s="242"/>
      <c r="PAJ76" s="242"/>
      <c r="PAK76" s="242"/>
      <c r="PAL76" s="242"/>
      <c r="PAM76" s="242"/>
      <c r="PAN76" s="242"/>
      <c r="PAO76" s="242"/>
      <c r="PAP76" s="242"/>
      <c r="PAQ76" s="242"/>
      <c r="PAR76" s="242"/>
      <c r="PAS76" s="242"/>
      <c r="PAT76" s="242"/>
      <c r="PAU76" s="242"/>
      <c r="PAV76" s="242"/>
      <c r="PAW76" s="242"/>
      <c r="PAX76" s="242"/>
      <c r="PAY76" s="242"/>
      <c r="PAZ76" s="242"/>
      <c r="PBA76" s="242"/>
      <c r="PBB76" s="242"/>
      <c r="PBC76" s="242"/>
      <c r="PBD76" s="242"/>
      <c r="PBE76" s="242"/>
      <c r="PBF76" s="242"/>
      <c r="PBG76" s="242"/>
      <c r="PBH76" s="242"/>
      <c r="PBI76" s="242"/>
      <c r="PBJ76" s="242"/>
      <c r="PBK76" s="242"/>
      <c r="PBL76" s="242"/>
      <c r="PBM76" s="242"/>
      <c r="PBN76" s="242"/>
      <c r="PBO76" s="242"/>
      <c r="PBP76" s="242"/>
      <c r="PBQ76" s="242"/>
      <c r="PBR76" s="242"/>
      <c r="PBS76" s="242"/>
      <c r="PBT76" s="242"/>
      <c r="PBU76" s="242"/>
      <c r="PBV76" s="242"/>
      <c r="PBW76" s="242"/>
      <c r="PBX76" s="242"/>
      <c r="PBY76" s="242"/>
      <c r="PBZ76" s="242"/>
      <c r="PCA76" s="242"/>
      <c r="PCB76" s="242"/>
      <c r="PCC76" s="242"/>
      <c r="PCD76" s="242"/>
      <c r="PCE76" s="242"/>
      <c r="PCF76" s="242"/>
      <c r="PCG76" s="242"/>
      <c r="PCH76" s="242"/>
      <c r="PCI76" s="242"/>
      <c r="PCJ76" s="242"/>
      <c r="PCK76" s="242"/>
      <c r="PCL76" s="242"/>
      <c r="PCM76" s="242"/>
      <c r="PCN76" s="242"/>
      <c r="PCO76" s="242"/>
      <c r="PCP76" s="242"/>
      <c r="PCQ76" s="242"/>
      <c r="PCR76" s="242"/>
      <c r="PCS76" s="242"/>
      <c r="PCT76" s="242"/>
      <c r="PCU76" s="242"/>
      <c r="PCV76" s="242"/>
      <c r="PCW76" s="242"/>
      <c r="PCX76" s="242"/>
      <c r="PCY76" s="242"/>
      <c r="PCZ76" s="242"/>
      <c r="PDA76" s="242"/>
      <c r="PDB76" s="242"/>
      <c r="PDC76" s="242"/>
      <c r="PDD76" s="242"/>
      <c r="PDE76" s="242"/>
      <c r="PDF76" s="242"/>
      <c r="PDG76" s="242"/>
      <c r="PDH76" s="242"/>
      <c r="PDI76" s="242"/>
      <c r="PDJ76" s="242"/>
      <c r="PDK76" s="242"/>
      <c r="PDL76" s="242"/>
      <c r="PDM76" s="242"/>
      <c r="PDN76" s="242"/>
      <c r="PDO76" s="242"/>
      <c r="PDP76" s="242"/>
      <c r="PDQ76" s="242"/>
      <c r="PDR76" s="242"/>
      <c r="PDS76" s="242"/>
      <c r="PDT76" s="242"/>
      <c r="PDU76" s="242"/>
      <c r="PDV76" s="242"/>
      <c r="PDW76" s="242"/>
      <c r="PDX76" s="242"/>
      <c r="PDY76" s="242"/>
      <c r="PDZ76" s="242"/>
      <c r="PEA76" s="242"/>
      <c r="PEB76" s="242"/>
      <c r="PEC76" s="242"/>
      <c r="PED76" s="242"/>
      <c r="PEE76" s="242"/>
      <c r="PEF76" s="242"/>
      <c r="PEG76" s="242"/>
      <c r="PEH76" s="242"/>
      <c r="PEI76" s="242"/>
      <c r="PEJ76" s="242"/>
      <c r="PEK76" s="242"/>
      <c r="PEL76" s="242"/>
      <c r="PEM76" s="242"/>
      <c r="PEN76" s="242"/>
      <c r="PEO76" s="242"/>
      <c r="PEP76" s="242"/>
      <c r="PEQ76" s="242"/>
      <c r="PER76" s="242"/>
      <c r="PES76" s="242"/>
      <c r="PET76" s="242"/>
      <c r="PEU76" s="242"/>
      <c r="PEV76" s="242"/>
      <c r="PEW76" s="242"/>
      <c r="PEX76" s="242"/>
      <c r="PEY76" s="242"/>
      <c r="PEZ76" s="242"/>
      <c r="PFA76" s="242"/>
      <c r="PFB76" s="242"/>
      <c r="PFC76" s="242"/>
      <c r="PFD76" s="242"/>
      <c r="PFE76" s="242"/>
      <c r="PFF76" s="242"/>
      <c r="PFG76" s="242"/>
      <c r="PFH76" s="242"/>
      <c r="PFI76" s="242"/>
      <c r="PFJ76" s="242"/>
      <c r="PFK76" s="242"/>
      <c r="PFL76" s="242"/>
      <c r="PFM76" s="242"/>
      <c r="PFN76" s="242"/>
      <c r="PFO76" s="242"/>
      <c r="PFP76" s="242"/>
      <c r="PFQ76" s="242"/>
      <c r="PFR76" s="242"/>
      <c r="PFS76" s="242"/>
      <c r="PFT76" s="242"/>
      <c r="PFU76" s="242"/>
      <c r="PFV76" s="242"/>
      <c r="PFW76" s="242"/>
      <c r="PFX76" s="242"/>
      <c r="PFY76" s="242"/>
      <c r="PFZ76" s="242"/>
      <c r="PGA76" s="242"/>
      <c r="PGB76" s="242"/>
      <c r="PGC76" s="242"/>
      <c r="PGD76" s="242"/>
      <c r="PGE76" s="242"/>
      <c r="PGF76" s="242"/>
      <c r="PGG76" s="242"/>
      <c r="PGH76" s="242"/>
      <c r="PGI76" s="242"/>
      <c r="PGJ76" s="242"/>
      <c r="PGK76" s="242"/>
      <c r="PGL76" s="242"/>
      <c r="PGM76" s="242"/>
      <c r="PGN76" s="242"/>
      <c r="PGO76" s="242"/>
      <c r="PGP76" s="242"/>
      <c r="PGQ76" s="242"/>
      <c r="PGR76" s="242"/>
      <c r="PGS76" s="242"/>
      <c r="PGT76" s="242"/>
      <c r="PGU76" s="242"/>
      <c r="PGV76" s="242"/>
      <c r="PGW76" s="242"/>
      <c r="PGX76" s="242"/>
      <c r="PGY76" s="242"/>
      <c r="PGZ76" s="242"/>
      <c r="PHA76" s="242"/>
      <c r="PHB76" s="242"/>
      <c r="PHC76" s="242"/>
      <c r="PHD76" s="242"/>
      <c r="PHE76" s="242"/>
      <c r="PHF76" s="242"/>
      <c r="PHG76" s="242"/>
      <c r="PHH76" s="242"/>
      <c r="PHI76" s="242"/>
      <c r="PHJ76" s="242"/>
      <c r="PHK76" s="242"/>
      <c r="PHL76" s="242"/>
      <c r="PHM76" s="242"/>
      <c r="PHN76" s="242"/>
      <c r="PHO76" s="242"/>
      <c r="PHP76" s="242"/>
      <c r="PHQ76" s="242"/>
      <c r="PHR76" s="242"/>
      <c r="PHS76" s="242"/>
      <c r="PHT76" s="242"/>
      <c r="PHU76" s="242"/>
      <c r="PHV76" s="242"/>
      <c r="PHW76" s="242"/>
      <c r="PHX76" s="242"/>
      <c r="PHY76" s="242"/>
      <c r="PHZ76" s="242"/>
      <c r="PIA76" s="242"/>
      <c r="PIB76" s="242"/>
      <c r="PIC76" s="242"/>
      <c r="PID76" s="242"/>
      <c r="PIE76" s="242"/>
      <c r="PIF76" s="242"/>
      <c r="PIG76" s="242"/>
      <c r="PIH76" s="242"/>
      <c r="PII76" s="242"/>
      <c r="PIJ76" s="242"/>
      <c r="PIK76" s="242"/>
      <c r="PIL76" s="242"/>
      <c r="PIM76" s="242"/>
      <c r="PIN76" s="242"/>
      <c r="PIO76" s="242"/>
      <c r="PIP76" s="242"/>
      <c r="PIQ76" s="242"/>
      <c r="PIR76" s="242"/>
      <c r="PIS76" s="242"/>
      <c r="PIT76" s="242"/>
      <c r="PIU76" s="242"/>
      <c r="PIV76" s="242"/>
      <c r="PIW76" s="242"/>
      <c r="PIX76" s="242"/>
      <c r="PIY76" s="242"/>
      <c r="PIZ76" s="242"/>
      <c r="PJA76" s="242"/>
      <c r="PJB76" s="242"/>
      <c r="PJC76" s="242"/>
      <c r="PJD76" s="242"/>
      <c r="PJE76" s="242"/>
      <c r="PJF76" s="242"/>
      <c r="PJG76" s="242"/>
      <c r="PJH76" s="242"/>
      <c r="PJI76" s="242"/>
      <c r="PJJ76" s="242"/>
      <c r="PJK76" s="242"/>
      <c r="PJL76" s="242"/>
      <c r="PJM76" s="242"/>
      <c r="PJN76" s="242"/>
      <c r="PJO76" s="242"/>
      <c r="PJP76" s="242"/>
      <c r="PJQ76" s="242"/>
      <c r="PJR76" s="242"/>
      <c r="PJS76" s="242"/>
      <c r="PJT76" s="242"/>
      <c r="PJU76" s="242"/>
      <c r="PJV76" s="242"/>
      <c r="PJW76" s="242"/>
      <c r="PJX76" s="242"/>
      <c r="PJY76" s="242"/>
      <c r="PJZ76" s="242"/>
      <c r="PKA76" s="242"/>
      <c r="PKB76" s="242"/>
      <c r="PKC76" s="242"/>
      <c r="PKD76" s="242"/>
      <c r="PKE76" s="242"/>
      <c r="PKF76" s="242"/>
      <c r="PKG76" s="242"/>
      <c r="PKH76" s="242"/>
      <c r="PKI76" s="242"/>
      <c r="PKJ76" s="242"/>
      <c r="PKK76" s="242"/>
      <c r="PKL76" s="242"/>
      <c r="PKM76" s="242"/>
      <c r="PKN76" s="242"/>
      <c r="PKO76" s="242"/>
      <c r="PKP76" s="242"/>
      <c r="PKQ76" s="242"/>
      <c r="PKR76" s="242"/>
      <c r="PKS76" s="242"/>
      <c r="PKT76" s="242"/>
      <c r="PKU76" s="242"/>
      <c r="PKV76" s="242"/>
      <c r="PKW76" s="242"/>
      <c r="PKX76" s="242"/>
      <c r="PKY76" s="242"/>
      <c r="PKZ76" s="242"/>
      <c r="PLA76" s="242"/>
      <c r="PLB76" s="242"/>
      <c r="PLC76" s="242"/>
      <c r="PLD76" s="242"/>
      <c r="PLE76" s="242"/>
      <c r="PLF76" s="242"/>
      <c r="PLG76" s="242"/>
      <c r="PLH76" s="242"/>
      <c r="PLI76" s="242"/>
      <c r="PLJ76" s="242"/>
      <c r="PLK76" s="242"/>
      <c r="PLL76" s="242"/>
      <c r="PLM76" s="242"/>
      <c r="PLN76" s="242"/>
      <c r="PLO76" s="242"/>
      <c r="PLP76" s="242"/>
      <c r="PLQ76" s="242"/>
      <c r="PLR76" s="242"/>
      <c r="PLS76" s="242"/>
      <c r="PLT76" s="242"/>
      <c r="PLU76" s="242"/>
      <c r="PLV76" s="242"/>
      <c r="PLW76" s="242"/>
      <c r="PLX76" s="242"/>
      <c r="PLY76" s="242"/>
      <c r="PLZ76" s="242"/>
      <c r="PMA76" s="242"/>
      <c r="PMB76" s="242"/>
      <c r="PMC76" s="242"/>
      <c r="PMD76" s="242"/>
      <c r="PME76" s="242"/>
      <c r="PMF76" s="242"/>
      <c r="PMG76" s="242"/>
      <c r="PMH76" s="242"/>
      <c r="PMI76" s="242"/>
      <c r="PMJ76" s="242"/>
      <c r="PMK76" s="242"/>
      <c r="PML76" s="242"/>
      <c r="PMM76" s="242"/>
      <c r="PMN76" s="242"/>
      <c r="PMO76" s="242"/>
      <c r="PMP76" s="242"/>
      <c r="PMQ76" s="242"/>
      <c r="PMR76" s="242"/>
      <c r="PMS76" s="242"/>
      <c r="PMT76" s="242"/>
      <c r="PMU76" s="242"/>
      <c r="PMV76" s="242"/>
      <c r="PMW76" s="242"/>
      <c r="PMX76" s="242"/>
      <c r="PMY76" s="242"/>
      <c r="PMZ76" s="242"/>
      <c r="PNA76" s="242"/>
      <c r="PNB76" s="242"/>
      <c r="PNC76" s="242"/>
      <c r="PND76" s="242"/>
      <c r="PNE76" s="242"/>
      <c r="PNF76" s="242"/>
      <c r="PNG76" s="242"/>
      <c r="PNH76" s="242"/>
      <c r="PNI76" s="242"/>
      <c r="PNJ76" s="242"/>
      <c r="PNK76" s="242"/>
      <c r="PNL76" s="242"/>
      <c r="PNM76" s="242"/>
      <c r="PNN76" s="242"/>
      <c r="PNO76" s="242"/>
      <c r="PNP76" s="242"/>
      <c r="PNQ76" s="242"/>
      <c r="PNR76" s="242"/>
      <c r="PNS76" s="242"/>
      <c r="PNT76" s="242"/>
      <c r="PNU76" s="242"/>
      <c r="PNV76" s="242"/>
      <c r="PNW76" s="242"/>
      <c r="PNX76" s="242"/>
      <c r="PNY76" s="242"/>
      <c r="PNZ76" s="242"/>
      <c r="POA76" s="242"/>
      <c r="POB76" s="242"/>
      <c r="POC76" s="242"/>
      <c r="POD76" s="242"/>
      <c r="POE76" s="242"/>
      <c r="POF76" s="242"/>
      <c r="POG76" s="242"/>
      <c r="POH76" s="242"/>
      <c r="POI76" s="242"/>
      <c r="POJ76" s="242"/>
      <c r="POK76" s="242"/>
      <c r="POL76" s="242"/>
      <c r="POM76" s="242"/>
      <c r="PON76" s="242"/>
      <c r="POO76" s="242"/>
      <c r="POP76" s="242"/>
      <c r="POQ76" s="242"/>
      <c r="POR76" s="242"/>
      <c r="POS76" s="242"/>
      <c r="POT76" s="242"/>
      <c r="POU76" s="242"/>
      <c r="POV76" s="242"/>
      <c r="POW76" s="242"/>
      <c r="POX76" s="242"/>
      <c r="POY76" s="242"/>
      <c r="POZ76" s="242"/>
      <c r="PPA76" s="242"/>
      <c r="PPB76" s="242"/>
      <c r="PPC76" s="242"/>
      <c r="PPD76" s="242"/>
      <c r="PPE76" s="242"/>
      <c r="PPF76" s="242"/>
      <c r="PPG76" s="242"/>
      <c r="PPH76" s="242"/>
      <c r="PPI76" s="242"/>
      <c r="PPJ76" s="242"/>
      <c r="PPK76" s="242"/>
      <c r="PPL76" s="242"/>
      <c r="PPM76" s="242"/>
      <c r="PPN76" s="242"/>
      <c r="PPO76" s="242"/>
      <c r="PPP76" s="242"/>
      <c r="PPQ76" s="242"/>
      <c r="PPR76" s="242"/>
      <c r="PPS76" s="242"/>
      <c r="PPT76" s="242"/>
      <c r="PPU76" s="242"/>
      <c r="PPV76" s="242"/>
      <c r="PPW76" s="242"/>
      <c r="PPX76" s="242"/>
      <c r="PPY76" s="242"/>
      <c r="PPZ76" s="242"/>
      <c r="PQA76" s="242"/>
      <c r="PQB76" s="242"/>
      <c r="PQC76" s="242"/>
      <c r="PQD76" s="242"/>
      <c r="PQE76" s="242"/>
      <c r="PQF76" s="242"/>
      <c r="PQG76" s="242"/>
      <c r="PQH76" s="242"/>
      <c r="PQI76" s="242"/>
      <c r="PQJ76" s="242"/>
      <c r="PQK76" s="242"/>
      <c r="PQL76" s="242"/>
      <c r="PQM76" s="242"/>
      <c r="PQN76" s="242"/>
      <c r="PQO76" s="242"/>
      <c r="PQP76" s="242"/>
      <c r="PQQ76" s="242"/>
      <c r="PQR76" s="242"/>
      <c r="PQS76" s="242"/>
      <c r="PQT76" s="242"/>
      <c r="PQU76" s="242"/>
      <c r="PQV76" s="242"/>
      <c r="PQW76" s="242"/>
      <c r="PQX76" s="242"/>
      <c r="PQY76" s="242"/>
      <c r="PQZ76" s="242"/>
      <c r="PRA76" s="242"/>
      <c r="PRB76" s="242"/>
      <c r="PRC76" s="242"/>
      <c r="PRD76" s="242"/>
      <c r="PRE76" s="242"/>
      <c r="PRF76" s="242"/>
      <c r="PRG76" s="242"/>
      <c r="PRH76" s="242"/>
      <c r="PRI76" s="242"/>
      <c r="PRJ76" s="242"/>
      <c r="PRK76" s="242"/>
      <c r="PRL76" s="242"/>
      <c r="PRM76" s="242"/>
      <c r="PRN76" s="242"/>
      <c r="PRO76" s="242"/>
      <c r="PRP76" s="242"/>
      <c r="PRQ76" s="242"/>
      <c r="PRR76" s="242"/>
      <c r="PRS76" s="242"/>
      <c r="PRT76" s="242"/>
      <c r="PRU76" s="242"/>
      <c r="PRV76" s="242"/>
      <c r="PRW76" s="242"/>
      <c r="PRX76" s="242"/>
      <c r="PRY76" s="242"/>
      <c r="PRZ76" s="242"/>
      <c r="PSA76" s="242"/>
      <c r="PSB76" s="242"/>
      <c r="PSC76" s="242"/>
      <c r="PSD76" s="242"/>
      <c r="PSE76" s="242"/>
      <c r="PSF76" s="242"/>
      <c r="PSG76" s="242"/>
      <c r="PSH76" s="242"/>
      <c r="PSI76" s="242"/>
      <c r="PSJ76" s="242"/>
      <c r="PSK76" s="242"/>
      <c r="PSL76" s="242"/>
      <c r="PSM76" s="242"/>
      <c r="PSN76" s="242"/>
      <c r="PSO76" s="242"/>
      <c r="PSP76" s="242"/>
      <c r="PSQ76" s="242"/>
      <c r="PSR76" s="242"/>
      <c r="PSS76" s="242"/>
      <c r="PST76" s="242"/>
      <c r="PSU76" s="242"/>
      <c r="PSV76" s="242"/>
      <c r="PSW76" s="242"/>
      <c r="PSX76" s="242"/>
      <c r="PSY76" s="242"/>
      <c r="PSZ76" s="242"/>
      <c r="PTA76" s="242"/>
      <c r="PTB76" s="242"/>
      <c r="PTC76" s="242"/>
      <c r="PTD76" s="242"/>
      <c r="PTE76" s="242"/>
      <c r="PTF76" s="242"/>
      <c r="PTG76" s="242"/>
      <c r="PTH76" s="242"/>
      <c r="PTI76" s="242"/>
      <c r="PTJ76" s="242"/>
      <c r="PTK76" s="242"/>
      <c r="PTL76" s="242"/>
      <c r="PTM76" s="242"/>
      <c r="PTN76" s="242"/>
      <c r="PTO76" s="242"/>
      <c r="PTP76" s="242"/>
      <c r="PTQ76" s="242"/>
      <c r="PTR76" s="242"/>
      <c r="PTS76" s="242"/>
      <c r="PTT76" s="242"/>
      <c r="PTU76" s="242"/>
      <c r="PTV76" s="242"/>
      <c r="PTW76" s="242"/>
      <c r="PTX76" s="242"/>
      <c r="PTY76" s="242"/>
      <c r="PTZ76" s="242"/>
      <c r="PUA76" s="242"/>
      <c r="PUB76" s="242"/>
      <c r="PUC76" s="242"/>
      <c r="PUD76" s="242"/>
      <c r="PUE76" s="242"/>
      <c r="PUF76" s="242"/>
      <c r="PUG76" s="242"/>
      <c r="PUH76" s="242"/>
      <c r="PUI76" s="242"/>
      <c r="PUJ76" s="242"/>
      <c r="PUK76" s="242"/>
      <c r="PUL76" s="242"/>
      <c r="PUM76" s="242"/>
      <c r="PUN76" s="242"/>
      <c r="PUO76" s="242"/>
      <c r="PUP76" s="242"/>
      <c r="PUQ76" s="242"/>
      <c r="PUR76" s="242"/>
      <c r="PUS76" s="242"/>
      <c r="PUT76" s="242"/>
      <c r="PUU76" s="242"/>
      <c r="PUV76" s="242"/>
      <c r="PUW76" s="242"/>
      <c r="PUX76" s="242"/>
      <c r="PUY76" s="242"/>
      <c r="PUZ76" s="242"/>
      <c r="PVA76" s="242"/>
      <c r="PVB76" s="242"/>
      <c r="PVC76" s="242"/>
      <c r="PVD76" s="242"/>
      <c r="PVE76" s="242"/>
      <c r="PVF76" s="242"/>
      <c r="PVG76" s="242"/>
      <c r="PVH76" s="242"/>
      <c r="PVI76" s="242"/>
      <c r="PVJ76" s="242"/>
      <c r="PVK76" s="242"/>
      <c r="PVL76" s="242"/>
      <c r="PVM76" s="242"/>
      <c r="PVN76" s="242"/>
      <c r="PVO76" s="242"/>
      <c r="PVP76" s="242"/>
      <c r="PVQ76" s="242"/>
      <c r="PVR76" s="242"/>
      <c r="PVS76" s="242"/>
      <c r="PVT76" s="242"/>
      <c r="PVU76" s="242"/>
      <c r="PVV76" s="242"/>
      <c r="PVW76" s="242"/>
      <c r="PVX76" s="242"/>
      <c r="PVY76" s="242"/>
      <c r="PVZ76" s="242"/>
      <c r="PWA76" s="242"/>
      <c r="PWB76" s="242"/>
      <c r="PWC76" s="242"/>
      <c r="PWD76" s="242"/>
      <c r="PWE76" s="242"/>
      <c r="PWF76" s="242"/>
      <c r="PWG76" s="242"/>
      <c r="PWH76" s="242"/>
      <c r="PWI76" s="242"/>
      <c r="PWJ76" s="242"/>
      <c r="PWK76" s="242"/>
      <c r="PWL76" s="242"/>
      <c r="PWM76" s="242"/>
      <c r="PWN76" s="242"/>
      <c r="PWO76" s="242"/>
      <c r="PWP76" s="242"/>
      <c r="PWQ76" s="242"/>
      <c r="PWR76" s="242"/>
      <c r="PWS76" s="242"/>
      <c r="PWT76" s="242"/>
      <c r="PWU76" s="242"/>
      <c r="PWV76" s="242"/>
      <c r="PWW76" s="242"/>
      <c r="PWX76" s="242"/>
      <c r="PWY76" s="242"/>
      <c r="PWZ76" s="242"/>
      <c r="PXA76" s="242"/>
      <c r="PXB76" s="242"/>
      <c r="PXC76" s="242"/>
      <c r="PXD76" s="242"/>
      <c r="PXE76" s="242"/>
      <c r="PXF76" s="242"/>
      <c r="PXG76" s="242"/>
      <c r="PXH76" s="242"/>
      <c r="PXI76" s="242"/>
      <c r="PXJ76" s="242"/>
      <c r="PXK76" s="242"/>
      <c r="PXL76" s="242"/>
      <c r="PXM76" s="242"/>
      <c r="PXN76" s="242"/>
      <c r="PXO76" s="242"/>
      <c r="PXP76" s="242"/>
      <c r="PXQ76" s="242"/>
      <c r="PXR76" s="242"/>
      <c r="PXS76" s="242"/>
      <c r="PXT76" s="242"/>
      <c r="PXU76" s="242"/>
      <c r="PXV76" s="242"/>
      <c r="PXW76" s="242"/>
      <c r="PXX76" s="242"/>
      <c r="PXY76" s="242"/>
      <c r="PXZ76" s="242"/>
      <c r="PYA76" s="242"/>
      <c r="PYB76" s="242"/>
      <c r="PYC76" s="242"/>
      <c r="PYD76" s="242"/>
      <c r="PYE76" s="242"/>
      <c r="PYF76" s="242"/>
      <c r="PYG76" s="242"/>
      <c r="PYH76" s="242"/>
      <c r="PYI76" s="242"/>
      <c r="PYJ76" s="242"/>
      <c r="PYK76" s="242"/>
      <c r="PYL76" s="242"/>
      <c r="PYM76" s="242"/>
      <c r="PYN76" s="242"/>
      <c r="PYO76" s="242"/>
      <c r="PYP76" s="242"/>
      <c r="PYQ76" s="242"/>
      <c r="PYR76" s="242"/>
      <c r="PYS76" s="242"/>
      <c r="PYT76" s="242"/>
      <c r="PYU76" s="242"/>
      <c r="PYV76" s="242"/>
      <c r="PYW76" s="242"/>
      <c r="PYX76" s="242"/>
      <c r="PYY76" s="242"/>
      <c r="PYZ76" s="242"/>
      <c r="PZA76" s="242"/>
      <c r="PZB76" s="242"/>
      <c r="PZC76" s="242"/>
      <c r="PZD76" s="242"/>
      <c r="PZE76" s="242"/>
      <c r="PZF76" s="242"/>
      <c r="PZG76" s="242"/>
      <c r="PZH76" s="242"/>
      <c r="PZI76" s="242"/>
      <c r="PZJ76" s="242"/>
      <c r="PZK76" s="242"/>
      <c r="PZL76" s="242"/>
      <c r="PZM76" s="242"/>
      <c r="PZN76" s="242"/>
      <c r="PZO76" s="242"/>
      <c r="PZP76" s="242"/>
      <c r="PZQ76" s="242"/>
      <c r="PZR76" s="242"/>
      <c r="PZS76" s="242"/>
      <c r="PZT76" s="242"/>
      <c r="PZU76" s="242"/>
      <c r="PZV76" s="242"/>
      <c r="PZW76" s="242"/>
      <c r="PZX76" s="242"/>
      <c r="PZY76" s="242"/>
      <c r="PZZ76" s="242"/>
      <c r="QAA76" s="242"/>
      <c r="QAB76" s="242"/>
      <c r="QAC76" s="242"/>
      <c r="QAD76" s="242"/>
      <c r="QAE76" s="242"/>
      <c r="QAF76" s="242"/>
      <c r="QAG76" s="242"/>
      <c r="QAH76" s="242"/>
      <c r="QAI76" s="242"/>
      <c r="QAJ76" s="242"/>
      <c r="QAK76" s="242"/>
      <c r="QAL76" s="242"/>
      <c r="QAM76" s="242"/>
      <c r="QAN76" s="242"/>
      <c r="QAO76" s="242"/>
      <c r="QAP76" s="242"/>
      <c r="QAQ76" s="242"/>
      <c r="QAR76" s="242"/>
      <c r="QAS76" s="242"/>
      <c r="QAT76" s="242"/>
      <c r="QAU76" s="242"/>
      <c r="QAV76" s="242"/>
      <c r="QAW76" s="242"/>
      <c r="QAX76" s="242"/>
      <c r="QAY76" s="242"/>
      <c r="QAZ76" s="242"/>
      <c r="QBA76" s="242"/>
      <c r="QBB76" s="242"/>
      <c r="QBC76" s="242"/>
      <c r="QBD76" s="242"/>
      <c r="QBE76" s="242"/>
      <c r="QBF76" s="242"/>
      <c r="QBG76" s="242"/>
      <c r="QBH76" s="242"/>
      <c r="QBI76" s="242"/>
      <c r="QBJ76" s="242"/>
      <c r="QBK76" s="242"/>
      <c r="QBL76" s="242"/>
      <c r="QBM76" s="242"/>
      <c r="QBN76" s="242"/>
      <c r="QBO76" s="242"/>
      <c r="QBP76" s="242"/>
      <c r="QBQ76" s="242"/>
      <c r="QBR76" s="242"/>
      <c r="QBS76" s="242"/>
      <c r="QBT76" s="242"/>
      <c r="QBU76" s="242"/>
      <c r="QBV76" s="242"/>
      <c r="QBW76" s="242"/>
      <c r="QBX76" s="242"/>
      <c r="QBY76" s="242"/>
      <c r="QBZ76" s="242"/>
      <c r="QCA76" s="242"/>
      <c r="QCB76" s="242"/>
      <c r="QCC76" s="242"/>
      <c r="QCD76" s="242"/>
      <c r="QCE76" s="242"/>
      <c r="QCF76" s="242"/>
      <c r="QCG76" s="242"/>
      <c r="QCH76" s="242"/>
      <c r="QCI76" s="242"/>
      <c r="QCJ76" s="242"/>
      <c r="QCK76" s="242"/>
      <c r="QCL76" s="242"/>
      <c r="QCM76" s="242"/>
      <c r="QCN76" s="242"/>
      <c r="QCO76" s="242"/>
      <c r="QCP76" s="242"/>
      <c r="QCQ76" s="242"/>
      <c r="QCR76" s="242"/>
      <c r="QCS76" s="242"/>
      <c r="QCT76" s="242"/>
      <c r="QCU76" s="242"/>
      <c r="QCV76" s="242"/>
      <c r="QCW76" s="242"/>
      <c r="QCX76" s="242"/>
      <c r="QCY76" s="242"/>
      <c r="QCZ76" s="242"/>
      <c r="QDA76" s="242"/>
      <c r="QDB76" s="242"/>
      <c r="QDC76" s="242"/>
      <c r="QDD76" s="242"/>
      <c r="QDE76" s="242"/>
      <c r="QDF76" s="242"/>
      <c r="QDG76" s="242"/>
      <c r="QDH76" s="242"/>
      <c r="QDI76" s="242"/>
      <c r="QDJ76" s="242"/>
      <c r="QDK76" s="242"/>
      <c r="QDL76" s="242"/>
      <c r="QDM76" s="242"/>
      <c r="QDN76" s="242"/>
      <c r="QDO76" s="242"/>
      <c r="QDP76" s="242"/>
      <c r="QDQ76" s="242"/>
      <c r="QDR76" s="242"/>
      <c r="QDS76" s="242"/>
      <c r="QDT76" s="242"/>
      <c r="QDU76" s="242"/>
      <c r="QDV76" s="242"/>
      <c r="QDW76" s="242"/>
      <c r="QDX76" s="242"/>
      <c r="QDY76" s="242"/>
      <c r="QDZ76" s="242"/>
      <c r="QEA76" s="242"/>
      <c r="QEB76" s="242"/>
      <c r="QEC76" s="242"/>
      <c r="QED76" s="242"/>
      <c r="QEE76" s="242"/>
      <c r="QEF76" s="242"/>
      <c r="QEG76" s="242"/>
      <c r="QEH76" s="242"/>
      <c r="QEI76" s="242"/>
      <c r="QEJ76" s="242"/>
      <c r="QEK76" s="242"/>
      <c r="QEL76" s="242"/>
      <c r="QEM76" s="242"/>
      <c r="QEN76" s="242"/>
      <c r="QEO76" s="242"/>
      <c r="QEP76" s="242"/>
      <c r="QEQ76" s="242"/>
      <c r="QER76" s="242"/>
      <c r="QES76" s="242"/>
      <c r="QET76" s="242"/>
      <c r="QEU76" s="242"/>
      <c r="QEV76" s="242"/>
      <c r="QEW76" s="242"/>
      <c r="QEX76" s="242"/>
      <c r="QEY76" s="242"/>
      <c r="QEZ76" s="242"/>
      <c r="QFA76" s="242"/>
      <c r="QFB76" s="242"/>
      <c r="QFC76" s="242"/>
      <c r="QFD76" s="242"/>
      <c r="QFE76" s="242"/>
      <c r="QFF76" s="242"/>
      <c r="QFG76" s="242"/>
      <c r="QFH76" s="242"/>
      <c r="QFI76" s="242"/>
      <c r="QFJ76" s="242"/>
      <c r="QFK76" s="242"/>
      <c r="QFL76" s="242"/>
      <c r="QFM76" s="242"/>
      <c r="QFN76" s="242"/>
      <c r="QFO76" s="242"/>
      <c r="QFP76" s="242"/>
      <c r="QFQ76" s="242"/>
      <c r="QFR76" s="242"/>
      <c r="QFS76" s="242"/>
      <c r="QFT76" s="242"/>
      <c r="QFU76" s="242"/>
      <c r="QFV76" s="242"/>
      <c r="QFW76" s="242"/>
      <c r="QFX76" s="242"/>
      <c r="QFY76" s="242"/>
      <c r="QFZ76" s="242"/>
      <c r="QGA76" s="242"/>
      <c r="QGB76" s="242"/>
      <c r="QGC76" s="242"/>
      <c r="QGD76" s="242"/>
      <c r="QGE76" s="242"/>
      <c r="QGF76" s="242"/>
      <c r="QGG76" s="242"/>
      <c r="QGH76" s="242"/>
      <c r="QGI76" s="242"/>
      <c r="QGJ76" s="242"/>
      <c r="QGK76" s="242"/>
      <c r="QGL76" s="242"/>
      <c r="QGM76" s="242"/>
      <c r="QGN76" s="242"/>
      <c r="QGO76" s="242"/>
      <c r="QGP76" s="242"/>
      <c r="QGQ76" s="242"/>
      <c r="QGR76" s="242"/>
      <c r="QGS76" s="242"/>
      <c r="QGT76" s="242"/>
      <c r="QGU76" s="242"/>
      <c r="QGV76" s="242"/>
      <c r="QGW76" s="242"/>
      <c r="QGX76" s="242"/>
      <c r="QGY76" s="242"/>
      <c r="QGZ76" s="242"/>
      <c r="QHA76" s="242"/>
      <c r="QHB76" s="242"/>
      <c r="QHC76" s="242"/>
      <c r="QHD76" s="242"/>
      <c r="QHE76" s="242"/>
      <c r="QHF76" s="242"/>
      <c r="QHG76" s="242"/>
      <c r="QHH76" s="242"/>
      <c r="QHI76" s="242"/>
      <c r="QHJ76" s="242"/>
      <c r="QHK76" s="242"/>
      <c r="QHL76" s="242"/>
      <c r="QHM76" s="242"/>
      <c r="QHN76" s="242"/>
      <c r="QHO76" s="242"/>
      <c r="QHP76" s="242"/>
      <c r="QHQ76" s="242"/>
      <c r="QHR76" s="242"/>
      <c r="QHS76" s="242"/>
      <c r="QHT76" s="242"/>
      <c r="QHU76" s="242"/>
      <c r="QHV76" s="242"/>
      <c r="QHW76" s="242"/>
      <c r="QHX76" s="242"/>
      <c r="QHY76" s="242"/>
      <c r="QHZ76" s="242"/>
      <c r="QIA76" s="242"/>
      <c r="QIB76" s="242"/>
      <c r="QIC76" s="242"/>
      <c r="QID76" s="242"/>
      <c r="QIE76" s="242"/>
      <c r="QIF76" s="242"/>
      <c r="QIG76" s="242"/>
      <c r="QIH76" s="242"/>
      <c r="QII76" s="242"/>
      <c r="QIJ76" s="242"/>
      <c r="QIK76" s="242"/>
      <c r="QIL76" s="242"/>
      <c r="QIM76" s="242"/>
      <c r="QIN76" s="242"/>
      <c r="QIO76" s="242"/>
      <c r="QIP76" s="242"/>
      <c r="QIQ76" s="242"/>
      <c r="QIR76" s="242"/>
      <c r="QIS76" s="242"/>
      <c r="QIT76" s="242"/>
      <c r="QIU76" s="242"/>
      <c r="QIV76" s="242"/>
      <c r="QIW76" s="242"/>
      <c r="QIX76" s="242"/>
      <c r="QIY76" s="242"/>
      <c r="QIZ76" s="242"/>
      <c r="QJA76" s="242"/>
      <c r="QJB76" s="242"/>
      <c r="QJC76" s="242"/>
      <c r="QJD76" s="242"/>
      <c r="QJE76" s="242"/>
      <c r="QJF76" s="242"/>
      <c r="QJG76" s="242"/>
      <c r="QJH76" s="242"/>
      <c r="QJI76" s="242"/>
      <c r="QJJ76" s="242"/>
      <c r="QJK76" s="242"/>
      <c r="QJL76" s="242"/>
      <c r="QJM76" s="242"/>
      <c r="QJN76" s="242"/>
      <c r="QJO76" s="242"/>
      <c r="QJP76" s="242"/>
      <c r="QJQ76" s="242"/>
      <c r="QJR76" s="242"/>
      <c r="QJS76" s="242"/>
      <c r="QJT76" s="242"/>
      <c r="QJU76" s="242"/>
      <c r="QJV76" s="242"/>
      <c r="QJW76" s="242"/>
      <c r="QJX76" s="242"/>
      <c r="QJY76" s="242"/>
      <c r="QJZ76" s="242"/>
      <c r="QKA76" s="242"/>
      <c r="QKB76" s="242"/>
      <c r="QKC76" s="242"/>
      <c r="QKD76" s="242"/>
      <c r="QKE76" s="242"/>
      <c r="QKF76" s="242"/>
      <c r="QKG76" s="242"/>
      <c r="QKH76" s="242"/>
      <c r="QKI76" s="242"/>
      <c r="QKJ76" s="242"/>
      <c r="QKK76" s="242"/>
      <c r="QKL76" s="242"/>
      <c r="QKM76" s="242"/>
      <c r="QKN76" s="242"/>
      <c r="QKO76" s="242"/>
      <c r="QKP76" s="242"/>
      <c r="QKQ76" s="242"/>
      <c r="QKR76" s="242"/>
      <c r="QKS76" s="242"/>
      <c r="QKT76" s="242"/>
      <c r="QKU76" s="242"/>
      <c r="QKV76" s="242"/>
      <c r="QKW76" s="242"/>
      <c r="QKX76" s="242"/>
      <c r="QKY76" s="242"/>
      <c r="QKZ76" s="242"/>
      <c r="QLA76" s="242"/>
      <c r="QLB76" s="242"/>
      <c r="QLC76" s="242"/>
      <c r="QLD76" s="242"/>
      <c r="QLE76" s="242"/>
      <c r="QLF76" s="242"/>
      <c r="QLG76" s="242"/>
      <c r="QLH76" s="242"/>
      <c r="QLI76" s="242"/>
      <c r="QLJ76" s="242"/>
      <c r="QLK76" s="242"/>
      <c r="QLL76" s="242"/>
      <c r="QLM76" s="242"/>
      <c r="QLN76" s="242"/>
      <c r="QLO76" s="242"/>
      <c r="QLP76" s="242"/>
      <c r="QLQ76" s="242"/>
      <c r="QLR76" s="242"/>
      <c r="QLS76" s="242"/>
      <c r="QLT76" s="242"/>
      <c r="QLU76" s="242"/>
      <c r="QLV76" s="242"/>
      <c r="QLW76" s="242"/>
      <c r="QLX76" s="242"/>
      <c r="QLY76" s="242"/>
      <c r="QLZ76" s="242"/>
      <c r="QMA76" s="242"/>
      <c r="QMB76" s="242"/>
      <c r="QMC76" s="242"/>
      <c r="QMD76" s="242"/>
      <c r="QME76" s="242"/>
      <c r="QMF76" s="242"/>
      <c r="QMG76" s="242"/>
      <c r="QMH76" s="242"/>
      <c r="QMI76" s="242"/>
      <c r="QMJ76" s="242"/>
      <c r="QMK76" s="242"/>
      <c r="QML76" s="242"/>
      <c r="QMM76" s="242"/>
      <c r="QMN76" s="242"/>
      <c r="QMO76" s="242"/>
      <c r="QMP76" s="242"/>
      <c r="QMQ76" s="242"/>
      <c r="QMR76" s="242"/>
      <c r="QMS76" s="242"/>
      <c r="QMT76" s="242"/>
      <c r="QMU76" s="242"/>
      <c r="QMV76" s="242"/>
      <c r="QMW76" s="242"/>
      <c r="QMX76" s="242"/>
      <c r="QMY76" s="242"/>
      <c r="QMZ76" s="242"/>
      <c r="QNA76" s="242"/>
      <c r="QNB76" s="242"/>
      <c r="QNC76" s="242"/>
      <c r="QND76" s="242"/>
      <c r="QNE76" s="242"/>
      <c r="QNF76" s="242"/>
      <c r="QNG76" s="242"/>
      <c r="QNH76" s="242"/>
      <c r="QNI76" s="242"/>
      <c r="QNJ76" s="242"/>
      <c r="QNK76" s="242"/>
      <c r="QNL76" s="242"/>
      <c r="QNM76" s="242"/>
      <c r="QNN76" s="242"/>
      <c r="QNO76" s="242"/>
      <c r="QNP76" s="242"/>
      <c r="QNQ76" s="242"/>
      <c r="QNR76" s="242"/>
      <c r="QNS76" s="242"/>
      <c r="QNT76" s="242"/>
      <c r="QNU76" s="242"/>
      <c r="QNV76" s="242"/>
      <c r="QNW76" s="242"/>
      <c r="QNX76" s="242"/>
      <c r="QNY76" s="242"/>
      <c r="QNZ76" s="242"/>
      <c r="QOA76" s="242"/>
      <c r="QOB76" s="242"/>
      <c r="QOC76" s="242"/>
      <c r="QOD76" s="242"/>
      <c r="QOE76" s="242"/>
      <c r="QOF76" s="242"/>
      <c r="QOG76" s="242"/>
      <c r="QOH76" s="242"/>
      <c r="QOI76" s="242"/>
      <c r="QOJ76" s="242"/>
      <c r="QOK76" s="242"/>
      <c r="QOL76" s="242"/>
      <c r="QOM76" s="242"/>
      <c r="QON76" s="242"/>
      <c r="QOO76" s="242"/>
      <c r="QOP76" s="242"/>
      <c r="QOQ76" s="242"/>
      <c r="QOR76" s="242"/>
      <c r="QOS76" s="242"/>
      <c r="QOT76" s="242"/>
      <c r="QOU76" s="242"/>
      <c r="QOV76" s="242"/>
      <c r="QOW76" s="242"/>
      <c r="QOX76" s="242"/>
      <c r="QOY76" s="242"/>
      <c r="QOZ76" s="242"/>
      <c r="QPA76" s="242"/>
      <c r="QPB76" s="242"/>
      <c r="QPC76" s="242"/>
      <c r="QPD76" s="242"/>
      <c r="QPE76" s="242"/>
      <c r="QPF76" s="242"/>
      <c r="QPG76" s="242"/>
      <c r="QPH76" s="242"/>
      <c r="QPI76" s="242"/>
      <c r="QPJ76" s="242"/>
      <c r="QPK76" s="242"/>
      <c r="QPL76" s="242"/>
      <c r="QPM76" s="242"/>
      <c r="QPN76" s="242"/>
      <c r="QPO76" s="242"/>
      <c r="QPP76" s="242"/>
      <c r="QPQ76" s="242"/>
      <c r="QPR76" s="242"/>
      <c r="QPS76" s="242"/>
      <c r="QPT76" s="242"/>
      <c r="QPU76" s="242"/>
      <c r="QPV76" s="242"/>
      <c r="QPW76" s="242"/>
      <c r="QPX76" s="242"/>
      <c r="QPY76" s="242"/>
      <c r="QPZ76" s="242"/>
      <c r="QQA76" s="242"/>
      <c r="QQB76" s="242"/>
      <c r="QQC76" s="242"/>
      <c r="QQD76" s="242"/>
      <c r="QQE76" s="242"/>
      <c r="QQF76" s="242"/>
      <c r="QQG76" s="242"/>
      <c r="QQH76" s="242"/>
      <c r="QQI76" s="242"/>
      <c r="QQJ76" s="242"/>
      <c r="QQK76" s="242"/>
      <c r="QQL76" s="242"/>
      <c r="QQM76" s="242"/>
      <c r="QQN76" s="242"/>
      <c r="QQO76" s="242"/>
      <c r="QQP76" s="242"/>
      <c r="QQQ76" s="242"/>
      <c r="QQR76" s="242"/>
      <c r="QQS76" s="242"/>
      <c r="QQT76" s="242"/>
      <c r="QQU76" s="242"/>
      <c r="QQV76" s="242"/>
      <c r="QQW76" s="242"/>
      <c r="QQX76" s="242"/>
      <c r="QQY76" s="242"/>
      <c r="QQZ76" s="242"/>
      <c r="QRA76" s="242"/>
      <c r="QRB76" s="242"/>
      <c r="QRC76" s="242"/>
      <c r="QRD76" s="242"/>
      <c r="QRE76" s="242"/>
      <c r="QRF76" s="242"/>
      <c r="QRG76" s="242"/>
      <c r="QRH76" s="242"/>
      <c r="QRI76" s="242"/>
      <c r="QRJ76" s="242"/>
      <c r="QRK76" s="242"/>
      <c r="QRL76" s="242"/>
      <c r="QRM76" s="242"/>
      <c r="QRN76" s="242"/>
      <c r="QRO76" s="242"/>
      <c r="QRP76" s="242"/>
      <c r="QRQ76" s="242"/>
      <c r="QRR76" s="242"/>
      <c r="QRS76" s="242"/>
      <c r="QRT76" s="242"/>
      <c r="QRU76" s="242"/>
      <c r="QRV76" s="242"/>
      <c r="QRW76" s="242"/>
      <c r="QRX76" s="242"/>
      <c r="QRY76" s="242"/>
      <c r="QRZ76" s="242"/>
      <c r="QSA76" s="242"/>
      <c r="QSB76" s="242"/>
      <c r="QSC76" s="242"/>
      <c r="QSD76" s="242"/>
      <c r="QSE76" s="242"/>
      <c r="QSF76" s="242"/>
      <c r="QSG76" s="242"/>
      <c r="QSH76" s="242"/>
      <c r="QSI76" s="242"/>
      <c r="QSJ76" s="242"/>
      <c r="QSK76" s="242"/>
      <c r="QSL76" s="242"/>
      <c r="QSM76" s="242"/>
      <c r="QSN76" s="242"/>
      <c r="QSO76" s="242"/>
      <c r="QSP76" s="242"/>
      <c r="QSQ76" s="242"/>
      <c r="QSR76" s="242"/>
      <c r="QSS76" s="242"/>
      <c r="QST76" s="242"/>
      <c r="QSU76" s="242"/>
      <c r="QSV76" s="242"/>
      <c r="QSW76" s="242"/>
      <c r="QSX76" s="242"/>
      <c r="QSY76" s="242"/>
      <c r="QSZ76" s="242"/>
      <c r="QTA76" s="242"/>
      <c r="QTB76" s="242"/>
      <c r="QTC76" s="242"/>
      <c r="QTD76" s="242"/>
      <c r="QTE76" s="242"/>
      <c r="QTF76" s="242"/>
      <c r="QTG76" s="242"/>
      <c r="QTH76" s="242"/>
      <c r="QTI76" s="242"/>
      <c r="QTJ76" s="242"/>
      <c r="QTK76" s="242"/>
      <c r="QTL76" s="242"/>
      <c r="QTM76" s="242"/>
      <c r="QTN76" s="242"/>
      <c r="QTO76" s="242"/>
      <c r="QTP76" s="242"/>
      <c r="QTQ76" s="242"/>
      <c r="QTR76" s="242"/>
      <c r="QTS76" s="242"/>
      <c r="QTT76" s="242"/>
      <c r="QTU76" s="242"/>
      <c r="QTV76" s="242"/>
      <c r="QTW76" s="242"/>
      <c r="QTX76" s="242"/>
      <c r="QTY76" s="242"/>
      <c r="QTZ76" s="242"/>
      <c r="QUA76" s="242"/>
      <c r="QUB76" s="242"/>
      <c r="QUC76" s="242"/>
      <c r="QUD76" s="242"/>
      <c r="QUE76" s="242"/>
      <c r="QUF76" s="242"/>
      <c r="QUG76" s="242"/>
      <c r="QUH76" s="242"/>
      <c r="QUI76" s="242"/>
      <c r="QUJ76" s="242"/>
      <c r="QUK76" s="242"/>
      <c r="QUL76" s="242"/>
      <c r="QUM76" s="242"/>
      <c r="QUN76" s="242"/>
      <c r="QUO76" s="242"/>
      <c r="QUP76" s="242"/>
      <c r="QUQ76" s="242"/>
      <c r="QUR76" s="242"/>
      <c r="QUS76" s="242"/>
      <c r="QUT76" s="242"/>
      <c r="QUU76" s="242"/>
      <c r="QUV76" s="242"/>
      <c r="QUW76" s="242"/>
      <c r="QUX76" s="242"/>
      <c r="QUY76" s="242"/>
      <c r="QUZ76" s="242"/>
      <c r="QVA76" s="242"/>
      <c r="QVB76" s="242"/>
      <c r="QVC76" s="242"/>
      <c r="QVD76" s="242"/>
      <c r="QVE76" s="242"/>
      <c r="QVF76" s="242"/>
      <c r="QVG76" s="242"/>
      <c r="QVH76" s="242"/>
      <c r="QVI76" s="242"/>
      <c r="QVJ76" s="242"/>
      <c r="QVK76" s="242"/>
      <c r="QVL76" s="242"/>
      <c r="QVM76" s="242"/>
      <c r="QVN76" s="242"/>
      <c r="QVO76" s="242"/>
      <c r="QVP76" s="242"/>
      <c r="QVQ76" s="242"/>
      <c r="QVR76" s="242"/>
      <c r="QVS76" s="242"/>
      <c r="QVT76" s="242"/>
      <c r="QVU76" s="242"/>
      <c r="QVV76" s="242"/>
      <c r="QVW76" s="242"/>
      <c r="QVX76" s="242"/>
      <c r="QVY76" s="242"/>
      <c r="QVZ76" s="242"/>
      <c r="QWA76" s="242"/>
      <c r="QWB76" s="242"/>
      <c r="QWC76" s="242"/>
      <c r="QWD76" s="242"/>
      <c r="QWE76" s="242"/>
      <c r="QWF76" s="242"/>
      <c r="QWG76" s="242"/>
      <c r="QWH76" s="242"/>
      <c r="QWI76" s="242"/>
      <c r="QWJ76" s="242"/>
      <c r="QWK76" s="242"/>
      <c r="QWL76" s="242"/>
      <c r="QWM76" s="242"/>
      <c r="QWN76" s="242"/>
      <c r="QWO76" s="242"/>
      <c r="QWP76" s="242"/>
      <c r="QWQ76" s="242"/>
      <c r="QWR76" s="242"/>
      <c r="QWS76" s="242"/>
      <c r="QWT76" s="242"/>
      <c r="QWU76" s="242"/>
      <c r="QWV76" s="242"/>
      <c r="QWW76" s="242"/>
      <c r="QWX76" s="242"/>
      <c r="QWY76" s="242"/>
      <c r="QWZ76" s="242"/>
      <c r="QXA76" s="242"/>
      <c r="QXB76" s="242"/>
      <c r="QXC76" s="242"/>
      <c r="QXD76" s="242"/>
      <c r="QXE76" s="242"/>
      <c r="QXF76" s="242"/>
      <c r="QXG76" s="242"/>
      <c r="QXH76" s="242"/>
      <c r="QXI76" s="242"/>
      <c r="QXJ76" s="242"/>
      <c r="QXK76" s="242"/>
      <c r="QXL76" s="242"/>
      <c r="QXM76" s="242"/>
      <c r="QXN76" s="242"/>
      <c r="QXO76" s="242"/>
      <c r="QXP76" s="242"/>
      <c r="QXQ76" s="242"/>
      <c r="QXR76" s="242"/>
      <c r="QXS76" s="242"/>
      <c r="QXT76" s="242"/>
      <c r="QXU76" s="242"/>
      <c r="QXV76" s="242"/>
      <c r="QXW76" s="242"/>
      <c r="QXX76" s="242"/>
      <c r="QXY76" s="242"/>
      <c r="QXZ76" s="242"/>
      <c r="QYA76" s="242"/>
      <c r="QYB76" s="242"/>
      <c r="QYC76" s="242"/>
      <c r="QYD76" s="242"/>
      <c r="QYE76" s="242"/>
      <c r="QYF76" s="242"/>
      <c r="QYG76" s="242"/>
      <c r="QYH76" s="242"/>
      <c r="QYI76" s="242"/>
      <c r="QYJ76" s="242"/>
      <c r="QYK76" s="242"/>
      <c r="QYL76" s="242"/>
      <c r="QYM76" s="242"/>
      <c r="QYN76" s="242"/>
      <c r="QYO76" s="242"/>
      <c r="QYP76" s="242"/>
      <c r="QYQ76" s="242"/>
      <c r="QYR76" s="242"/>
      <c r="QYS76" s="242"/>
      <c r="QYT76" s="242"/>
      <c r="QYU76" s="242"/>
      <c r="QYV76" s="242"/>
      <c r="QYW76" s="242"/>
      <c r="QYX76" s="242"/>
      <c r="QYY76" s="242"/>
      <c r="QYZ76" s="242"/>
      <c r="QZA76" s="242"/>
      <c r="QZB76" s="242"/>
      <c r="QZC76" s="242"/>
      <c r="QZD76" s="242"/>
      <c r="QZE76" s="242"/>
      <c r="QZF76" s="242"/>
      <c r="QZG76" s="242"/>
      <c r="QZH76" s="242"/>
      <c r="QZI76" s="242"/>
      <c r="QZJ76" s="242"/>
      <c r="QZK76" s="242"/>
      <c r="QZL76" s="242"/>
      <c r="QZM76" s="242"/>
      <c r="QZN76" s="242"/>
      <c r="QZO76" s="242"/>
      <c r="QZP76" s="242"/>
      <c r="QZQ76" s="242"/>
      <c r="QZR76" s="242"/>
      <c r="QZS76" s="242"/>
      <c r="QZT76" s="242"/>
      <c r="QZU76" s="242"/>
      <c r="QZV76" s="242"/>
      <c r="QZW76" s="242"/>
      <c r="QZX76" s="242"/>
      <c r="QZY76" s="242"/>
      <c r="QZZ76" s="242"/>
      <c r="RAA76" s="242"/>
      <c r="RAB76" s="242"/>
      <c r="RAC76" s="242"/>
      <c r="RAD76" s="242"/>
      <c r="RAE76" s="242"/>
      <c r="RAF76" s="242"/>
      <c r="RAG76" s="242"/>
      <c r="RAH76" s="242"/>
      <c r="RAI76" s="242"/>
      <c r="RAJ76" s="242"/>
      <c r="RAK76" s="242"/>
      <c r="RAL76" s="242"/>
      <c r="RAM76" s="242"/>
      <c r="RAN76" s="242"/>
      <c r="RAO76" s="242"/>
      <c r="RAP76" s="242"/>
      <c r="RAQ76" s="242"/>
      <c r="RAR76" s="242"/>
      <c r="RAS76" s="242"/>
      <c r="RAT76" s="242"/>
      <c r="RAU76" s="242"/>
      <c r="RAV76" s="242"/>
      <c r="RAW76" s="242"/>
      <c r="RAX76" s="242"/>
      <c r="RAY76" s="242"/>
      <c r="RAZ76" s="242"/>
      <c r="RBA76" s="242"/>
      <c r="RBB76" s="242"/>
      <c r="RBC76" s="242"/>
      <c r="RBD76" s="242"/>
      <c r="RBE76" s="242"/>
      <c r="RBF76" s="242"/>
      <c r="RBG76" s="242"/>
      <c r="RBH76" s="242"/>
      <c r="RBI76" s="242"/>
      <c r="RBJ76" s="242"/>
      <c r="RBK76" s="242"/>
      <c r="RBL76" s="242"/>
      <c r="RBM76" s="242"/>
      <c r="RBN76" s="242"/>
      <c r="RBO76" s="242"/>
      <c r="RBP76" s="242"/>
      <c r="RBQ76" s="242"/>
      <c r="RBR76" s="242"/>
      <c r="RBS76" s="242"/>
      <c r="RBT76" s="242"/>
      <c r="RBU76" s="242"/>
      <c r="RBV76" s="242"/>
      <c r="RBW76" s="242"/>
      <c r="RBX76" s="242"/>
      <c r="RBY76" s="242"/>
      <c r="RBZ76" s="242"/>
      <c r="RCA76" s="242"/>
      <c r="RCB76" s="242"/>
      <c r="RCC76" s="242"/>
      <c r="RCD76" s="242"/>
      <c r="RCE76" s="242"/>
      <c r="RCF76" s="242"/>
      <c r="RCG76" s="242"/>
      <c r="RCH76" s="242"/>
      <c r="RCI76" s="242"/>
      <c r="RCJ76" s="242"/>
      <c r="RCK76" s="242"/>
      <c r="RCL76" s="242"/>
      <c r="RCM76" s="242"/>
      <c r="RCN76" s="242"/>
      <c r="RCO76" s="242"/>
      <c r="RCP76" s="242"/>
      <c r="RCQ76" s="242"/>
      <c r="RCR76" s="242"/>
      <c r="RCS76" s="242"/>
      <c r="RCT76" s="242"/>
      <c r="RCU76" s="242"/>
      <c r="RCV76" s="242"/>
      <c r="RCW76" s="242"/>
      <c r="RCX76" s="242"/>
      <c r="RCY76" s="242"/>
      <c r="RCZ76" s="242"/>
      <c r="RDA76" s="242"/>
      <c r="RDB76" s="242"/>
      <c r="RDC76" s="242"/>
      <c r="RDD76" s="242"/>
      <c r="RDE76" s="242"/>
      <c r="RDF76" s="242"/>
      <c r="RDG76" s="242"/>
      <c r="RDH76" s="242"/>
      <c r="RDI76" s="242"/>
      <c r="RDJ76" s="242"/>
      <c r="RDK76" s="242"/>
      <c r="RDL76" s="242"/>
      <c r="RDM76" s="242"/>
      <c r="RDN76" s="242"/>
      <c r="RDO76" s="242"/>
      <c r="RDP76" s="242"/>
      <c r="RDQ76" s="242"/>
      <c r="RDR76" s="242"/>
      <c r="RDS76" s="242"/>
      <c r="RDT76" s="242"/>
      <c r="RDU76" s="242"/>
      <c r="RDV76" s="242"/>
      <c r="RDW76" s="242"/>
      <c r="RDX76" s="242"/>
      <c r="RDY76" s="242"/>
      <c r="RDZ76" s="242"/>
      <c r="REA76" s="242"/>
      <c r="REB76" s="242"/>
      <c r="REC76" s="242"/>
      <c r="RED76" s="242"/>
      <c r="REE76" s="242"/>
      <c r="REF76" s="242"/>
      <c r="REG76" s="242"/>
      <c r="REH76" s="242"/>
      <c r="REI76" s="242"/>
      <c r="REJ76" s="242"/>
      <c r="REK76" s="242"/>
      <c r="REL76" s="242"/>
      <c r="REM76" s="242"/>
      <c r="REN76" s="242"/>
      <c r="REO76" s="242"/>
      <c r="REP76" s="242"/>
      <c r="REQ76" s="242"/>
      <c r="RER76" s="242"/>
      <c r="RES76" s="242"/>
      <c r="RET76" s="242"/>
      <c r="REU76" s="242"/>
      <c r="REV76" s="242"/>
      <c r="REW76" s="242"/>
      <c r="REX76" s="242"/>
      <c r="REY76" s="242"/>
      <c r="REZ76" s="242"/>
      <c r="RFA76" s="242"/>
      <c r="RFB76" s="242"/>
      <c r="RFC76" s="242"/>
      <c r="RFD76" s="242"/>
      <c r="RFE76" s="242"/>
      <c r="RFF76" s="242"/>
      <c r="RFG76" s="242"/>
      <c r="RFH76" s="242"/>
      <c r="RFI76" s="242"/>
      <c r="RFJ76" s="242"/>
      <c r="RFK76" s="242"/>
      <c r="RFL76" s="242"/>
      <c r="RFM76" s="242"/>
      <c r="RFN76" s="242"/>
      <c r="RFO76" s="242"/>
      <c r="RFP76" s="242"/>
      <c r="RFQ76" s="242"/>
      <c r="RFR76" s="242"/>
      <c r="RFS76" s="242"/>
      <c r="RFT76" s="242"/>
      <c r="RFU76" s="242"/>
      <c r="RFV76" s="242"/>
      <c r="RFW76" s="242"/>
      <c r="RFX76" s="242"/>
      <c r="RFY76" s="242"/>
      <c r="RFZ76" s="242"/>
      <c r="RGA76" s="242"/>
      <c r="RGB76" s="242"/>
      <c r="RGC76" s="242"/>
      <c r="RGD76" s="242"/>
      <c r="RGE76" s="242"/>
      <c r="RGF76" s="242"/>
      <c r="RGG76" s="242"/>
      <c r="RGH76" s="242"/>
      <c r="RGI76" s="242"/>
      <c r="RGJ76" s="242"/>
      <c r="RGK76" s="242"/>
      <c r="RGL76" s="242"/>
      <c r="RGM76" s="242"/>
      <c r="RGN76" s="242"/>
      <c r="RGO76" s="242"/>
      <c r="RGP76" s="242"/>
      <c r="RGQ76" s="242"/>
      <c r="RGR76" s="242"/>
      <c r="RGS76" s="242"/>
      <c r="RGT76" s="242"/>
      <c r="RGU76" s="242"/>
      <c r="RGV76" s="242"/>
      <c r="RGW76" s="242"/>
      <c r="RGX76" s="242"/>
      <c r="RGY76" s="242"/>
      <c r="RGZ76" s="242"/>
      <c r="RHA76" s="242"/>
      <c r="RHB76" s="242"/>
      <c r="RHC76" s="242"/>
      <c r="RHD76" s="242"/>
      <c r="RHE76" s="242"/>
      <c r="RHF76" s="242"/>
      <c r="RHG76" s="242"/>
      <c r="RHH76" s="242"/>
      <c r="RHI76" s="242"/>
      <c r="RHJ76" s="242"/>
      <c r="RHK76" s="242"/>
      <c r="RHL76" s="242"/>
      <c r="RHM76" s="242"/>
      <c r="RHN76" s="242"/>
      <c r="RHO76" s="242"/>
      <c r="RHP76" s="242"/>
      <c r="RHQ76" s="242"/>
      <c r="RHR76" s="242"/>
      <c r="RHS76" s="242"/>
      <c r="RHT76" s="242"/>
      <c r="RHU76" s="242"/>
      <c r="RHV76" s="242"/>
      <c r="RHW76" s="242"/>
      <c r="RHX76" s="242"/>
      <c r="RHY76" s="242"/>
      <c r="RHZ76" s="242"/>
      <c r="RIA76" s="242"/>
      <c r="RIB76" s="242"/>
      <c r="RIC76" s="242"/>
      <c r="RID76" s="242"/>
      <c r="RIE76" s="242"/>
      <c r="RIF76" s="242"/>
      <c r="RIG76" s="242"/>
      <c r="RIH76" s="242"/>
      <c r="RII76" s="242"/>
      <c r="RIJ76" s="242"/>
      <c r="RIK76" s="242"/>
      <c r="RIL76" s="242"/>
      <c r="RIM76" s="242"/>
      <c r="RIN76" s="242"/>
      <c r="RIO76" s="242"/>
      <c r="RIP76" s="242"/>
      <c r="RIQ76" s="242"/>
      <c r="RIR76" s="242"/>
      <c r="RIS76" s="242"/>
      <c r="RIT76" s="242"/>
      <c r="RIU76" s="242"/>
      <c r="RIV76" s="242"/>
      <c r="RIW76" s="242"/>
      <c r="RIX76" s="242"/>
      <c r="RIY76" s="242"/>
      <c r="RIZ76" s="242"/>
      <c r="RJA76" s="242"/>
      <c r="RJB76" s="242"/>
      <c r="RJC76" s="242"/>
      <c r="RJD76" s="242"/>
      <c r="RJE76" s="242"/>
      <c r="RJF76" s="242"/>
      <c r="RJG76" s="242"/>
      <c r="RJH76" s="242"/>
      <c r="RJI76" s="242"/>
      <c r="RJJ76" s="242"/>
      <c r="RJK76" s="242"/>
      <c r="RJL76" s="242"/>
      <c r="RJM76" s="242"/>
      <c r="RJN76" s="242"/>
      <c r="RJO76" s="242"/>
      <c r="RJP76" s="242"/>
      <c r="RJQ76" s="242"/>
      <c r="RJR76" s="242"/>
      <c r="RJS76" s="242"/>
      <c r="RJT76" s="242"/>
      <c r="RJU76" s="242"/>
      <c r="RJV76" s="242"/>
      <c r="RJW76" s="242"/>
      <c r="RJX76" s="242"/>
      <c r="RJY76" s="242"/>
      <c r="RJZ76" s="242"/>
      <c r="RKA76" s="242"/>
      <c r="RKB76" s="242"/>
      <c r="RKC76" s="242"/>
      <c r="RKD76" s="242"/>
      <c r="RKE76" s="242"/>
      <c r="RKF76" s="242"/>
      <c r="RKG76" s="242"/>
      <c r="RKH76" s="242"/>
      <c r="RKI76" s="242"/>
      <c r="RKJ76" s="242"/>
      <c r="RKK76" s="242"/>
      <c r="RKL76" s="242"/>
      <c r="RKM76" s="242"/>
      <c r="RKN76" s="242"/>
      <c r="RKO76" s="242"/>
      <c r="RKP76" s="242"/>
      <c r="RKQ76" s="242"/>
      <c r="RKR76" s="242"/>
      <c r="RKS76" s="242"/>
      <c r="RKT76" s="242"/>
      <c r="RKU76" s="242"/>
      <c r="RKV76" s="242"/>
      <c r="RKW76" s="242"/>
      <c r="RKX76" s="242"/>
      <c r="RKY76" s="242"/>
      <c r="RKZ76" s="242"/>
      <c r="RLA76" s="242"/>
      <c r="RLB76" s="242"/>
      <c r="RLC76" s="242"/>
      <c r="RLD76" s="242"/>
      <c r="RLE76" s="242"/>
      <c r="RLF76" s="242"/>
      <c r="RLG76" s="242"/>
      <c r="RLH76" s="242"/>
      <c r="RLI76" s="242"/>
      <c r="RLJ76" s="242"/>
      <c r="RLK76" s="242"/>
      <c r="RLL76" s="242"/>
      <c r="RLM76" s="242"/>
      <c r="RLN76" s="242"/>
      <c r="RLO76" s="242"/>
      <c r="RLP76" s="242"/>
      <c r="RLQ76" s="242"/>
      <c r="RLR76" s="242"/>
      <c r="RLS76" s="242"/>
      <c r="RLT76" s="242"/>
      <c r="RLU76" s="242"/>
      <c r="RLV76" s="242"/>
      <c r="RLW76" s="242"/>
      <c r="RLX76" s="242"/>
      <c r="RLY76" s="242"/>
      <c r="RLZ76" s="242"/>
      <c r="RMA76" s="242"/>
      <c r="RMB76" s="242"/>
      <c r="RMC76" s="242"/>
      <c r="RMD76" s="242"/>
      <c r="RME76" s="242"/>
      <c r="RMF76" s="242"/>
      <c r="RMG76" s="242"/>
      <c r="RMH76" s="242"/>
      <c r="RMI76" s="242"/>
      <c r="RMJ76" s="242"/>
      <c r="RMK76" s="242"/>
      <c r="RML76" s="242"/>
      <c r="RMM76" s="242"/>
      <c r="RMN76" s="242"/>
      <c r="RMO76" s="242"/>
      <c r="RMP76" s="242"/>
      <c r="RMQ76" s="242"/>
      <c r="RMR76" s="242"/>
      <c r="RMS76" s="242"/>
      <c r="RMT76" s="242"/>
      <c r="RMU76" s="242"/>
      <c r="RMV76" s="242"/>
      <c r="RMW76" s="242"/>
      <c r="RMX76" s="242"/>
      <c r="RMY76" s="242"/>
      <c r="RMZ76" s="242"/>
      <c r="RNA76" s="242"/>
      <c r="RNB76" s="242"/>
      <c r="RNC76" s="242"/>
      <c r="RND76" s="242"/>
      <c r="RNE76" s="242"/>
      <c r="RNF76" s="242"/>
      <c r="RNG76" s="242"/>
      <c r="RNH76" s="242"/>
      <c r="RNI76" s="242"/>
      <c r="RNJ76" s="242"/>
      <c r="RNK76" s="242"/>
      <c r="RNL76" s="242"/>
      <c r="RNM76" s="242"/>
      <c r="RNN76" s="242"/>
      <c r="RNO76" s="242"/>
      <c r="RNP76" s="242"/>
      <c r="RNQ76" s="242"/>
      <c r="RNR76" s="242"/>
      <c r="RNS76" s="242"/>
      <c r="RNT76" s="242"/>
      <c r="RNU76" s="242"/>
      <c r="RNV76" s="242"/>
      <c r="RNW76" s="242"/>
      <c r="RNX76" s="242"/>
      <c r="RNY76" s="242"/>
      <c r="RNZ76" s="242"/>
      <c r="ROA76" s="242"/>
      <c r="ROB76" s="242"/>
      <c r="ROC76" s="242"/>
      <c r="ROD76" s="242"/>
      <c r="ROE76" s="242"/>
      <c r="ROF76" s="242"/>
      <c r="ROG76" s="242"/>
      <c r="ROH76" s="242"/>
      <c r="ROI76" s="242"/>
      <c r="ROJ76" s="242"/>
      <c r="ROK76" s="242"/>
      <c r="ROL76" s="242"/>
      <c r="ROM76" s="242"/>
      <c r="RON76" s="242"/>
      <c r="ROO76" s="242"/>
      <c r="ROP76" s="242"/>
      <c r="ROQ76" s="242"/>
      <c r="ROR76" s="242"/>
      <c r="ROS76" s="242"/>
      <c r="ROT76" s="242"/>
      <c r="ROU76" s="242"/>
      <c r="ROV76" s="242"/>
      <c r="ROW76" s="242"/>
      <c r="ROX76" s="242"/>
      <c r="ROY76" s="242"/>
      <c r="ROZ76" s="242"/>
      <c r="RPA76" s="242"/>
      <c r="RPB76" s="242"/>
      <c r="RPC76" s="242"/>
      <c r="RPD76" s="242"/>
      <c r="RPE76" s="242"/>
      <c r="RPF76" s="242"/>
      <c r="RPG76" s="242"/>
      <c r="RPH76" s="242"/>
      <c r="RPI76" s="242"/>
      <c r="RPJ76" s="242"/>
      <c r="RPK76" s="242"/>
      <c r="RPL76" s="242"/>
      <c r="RPM76" s="242"/>
      <c r="RPN76" s="242"/>
      <c r="RPO76" s="242"/>
      <c r="RPP76" s="242"/>
      <c r="RPQ76" s="242"/>
      <c r="RPR76" s="242"/>
      <c r="RPS76" s="242"/>
      <c r="RPT76" s="242"/>
      <c r="RPU76" s="242"/>
      <c r="RPV76" s="242"/>
      <c r="RPW76" s="242"/>
      <c r="RPX76" s="242"/>
      <c r="RPY76" s="242"/>
      <c r="RPZ76" s="242"/>
      <c r="RQA76" s="242"/>
      <c r="RQB76" s="242"/>
      <c r="RQC76" s="242"/>
      <c r="RQD76" s="242"/>
      <c r="RQE76" s="242"/>
      <c r="RQF76" s="242"/>
      <c r="RQG76" s="242"/>
      <c r="RQH76" s="242"/>
      <c r="RQI76" s="242"/>
      <c r="RQJ76" s="242"/>
      <c r="RQK76" s="242"/>
      <c r="RQL76" s="242"/>
      <c r="RQM76" s="242"/>
      <c r="RQN76" s="242"/>
      <c r="RQO76" s="242"/>
      <c r="RQP76" s="242"/>
      <c r="RQQ76" s="242"/>
      <c r="RQR76" s="242"/>
      <c r="RQS76" s="242"/>
      <c r="RQT76" s="242"/>
      <c r="RQU76" s="242"/>
      <c r="RQV76" s="242"/>
      <c r="RQW76" s="242"/>
      <c r="RQX76" s="242"/>
      <c r="RQY76" s="242"/>
      <c r="RQZ76" s="242"/>
      <c r="RRA76" s="242"/>
      <c r="RRB76" s="242"/>
      <c r="RRC76" s="242"/>
      <c r="RRD76" s="242"/>
      <c r="RRE76" s="242"/>
      <c r="RRF76" s="242"/>
      <c r="RRG76" s="242"/>
      <c r="RRH76" s="242"/>
      <c r="RRI76" s="242"/>
      <c r="RRJ76" s="242"/>
      <c r="RRK76" s="242"/>
      <c r="RRL76" s="242"/>
      <c r="RRM76" s="242"/>
      <c r="RRN76" s="242"/>
      <c r="RRO76" s="242"/>
      <c r="RRP76" s="242"/>
      <c r="RRQ76" s="242"/>
      <c r="RRR76" s="242"/>
      <c r="RRS76" s="242"/>
      <c r="RRT76" s="242"/>
      <c r="RRU76" s="242"/>
      <c r="RRV76" s="242"/>
      <c r="RRW76" s="242"/>
      <c r="RRX76" s="242"/>
      <c r="RRY76" s="242"/>
      <c r="RRZ76" s="242"/>
      <c r="RSA76" s="242"/>
      <c r="RSB76" s="242"/>
      <c r="RSC76" s="242"/>
      <c r="RSD76" s="242"/>
      <c r="RSE76" s="242"/>
      <c r="RSF76" s="242"/>
      <c r="RSG76" s="242"/>
      <c r="RSH76" s="242"/>
      <c r="RSI76" s="242"/>
      <c r="RSJ76" s="242"/>
      <c r="RSK76" s="242"/>
      <c r="RSL76" s="242"/>
      <c r="RSM76" s="242"/>
      <c r="RSN76" s="242"/>
      <c r="RSO76" s="242"/>
      <c r="RSP76" s="242"/>
      <c r="RSQ76" s="242"/>
      <c r="RSR76" s="242"/>
      <c r="RSS76" s="242"/>
      <c r="RST76" s="242"/>
      <c r="RSU76" s="242"/>
      <c r="RSV76" s="242"/>
      <c r="RSW76" s="242"/>
      <c r="RSX76" s="242"/>
      <c r="RSY76" s="242"/>
      <c r="RSZ76" s="242"/>
      <c r="RTA76" s="242"/>
      <c r="RTB76" s="242"/>
      <c r="RTC76" s="242"/>
      <c r="RTD76" s="242"/>
      <c r="RTE76" s="242"/>
      <c r="RTF76" s="242"/>
      <c r="RTG76" s="242"/>
      <c r="RTH76" s="242"/>
      <c r="RTI76" s="242"/>
      <c r="RTJ76" s="242"/>
      <c r="RTK76" s="242"/>
      <c r="RTL76" s="242"/>
      <c r="RTM76" s="242"/>
      <c r="RTN76" s="242"/>
      <c r="RTO76" s="242"/>
      <c r="RTP76" s="242"/>
      <c r="RTQ76" s="242"/>
      <c r="RTR76" s="242"/>
      <c r="RTS76" s="242"/>
      <c r="RTT76" s="242"/>
      <c r="RTU76" s="242"/>
      <c r="RTV76" s="242"/>
      <c r="RTW76" s="242"/>
      <c r="RTX76" s="242"/>
      <c r="RTY76" s="242"/>
      <c r="RTZ76" s="242"/>
      <c r="RUA76" s="242"/>
      <c r="RUB76" s="242"/>
      <c r="RUC76" s="242"/>
      <c r="RUD76" s="242"/>
      <c r="RUE76" s="242"/>
      <c r="RUF76" s="242"/>
      <c r="RUG76" s="242"/>
      <c r="RUH76" s="242"/>
      <c r="RUI76" s="242"/>
      <c r="RUJ76" s="242"/>
      <c r="RUK76" s="242"/>
      <c r="RUL76" s="242"/>
      <c r="RUM76" s="242"/>
      <c r="RUN76" s="242"/>
      <c r="RUO76" s="242"/>
      <c r="RUP76" s="242"/>
      <c r="RUQ76" s="242"/>
      <c r="RUR76" s="242"/>
      <c r="RUS76" s="242"/>
      <c r="RUT76" s="242"/>
      <c r="RUU76" s="242"/>
      <c r="RUV76" s="242"/>
      <c r="RUW76" s="242"/>
      <c r="RUX76" s="242"/>
      <c r="RUY76" s="242"/>
      <c r="RUZ76" s="242"/>
      <c r="RVA76" s="242"/>
      <c r="RVB76" s="242"/>
      <c r="RVC76" s="242"/>
      <c r="RVD76" s="242"/>
      <c r="RVE76" s="242"/>
      <c r="RVF76" s="242"/>
      <c r="RVG76" s="242"/>
      <c r="RVH76" s="242"/>
      <c r="RVI76" s="242"/>
      <c r="RVJ76" s="242"/>
      <c r="RVK76" s="242"/>
      <c r="RVL76" s="242"/>
      <c r="RVM76" s="242"/>
      <c r="RVN76" s="242"/>
      <c r="RVO76" s="242"/>
      <c r="RVP76" s="242"/>
      <c r="RVQ76" s="242"/>
      <c r="RVR76" s="242"/>
      <c r="RVS76" s="242"/>
      <c r="RVT76" s="242"/>
      <c r="RVU76" s="242"/>
      <c r="RVV76" s="242"/>
      <c r="RVW76" s="242"/>
      <c r="RVX76" s="242"/>
      <c r="RVY76" s="242"/>
      <c r="RVZ76" s="242"/>
      <c r="RWA76" s="242"/>
      <c r="RWB76" s="242"/>
      <c r="RWC76" s="242"/>
      <c r="RWD76" s="242"/>
      <c r="RWE76" s="242"/>
      <c r="RWF76" s="242"/>
      <c r="RWG76" s="242"/>
      <c r="RWH76" s="242"/>
      <c r="RWI76" s="242"/>
      <c r="RWJ76" s="242"/>
      <c r="RWK76" s="242"/>
      <c r="RWL76" s="242"/>
      <c r="RWM76" s="242"/>
      <c r="RWN76" s="242"/>
      <c r="RWO76" s="242"/>
      <c r="RWP76" s="242"/>
      <c r="RWQ76" s="242"/>
      <c r="RWR76" s="242"/>
      <c r="RWS76" s="242"/>
      <c r="RWT76" s="242"/>
      <c r="RWU76" s="242"/>
      <c r="RWV76" s="242"/>
      <c r="RWW76" s="242"/>
      <c r="RWX76" s="242"/>
      <c r="RWY76" s="242"/>
      <c r="RWZ76" s="242"/>
      <c r="RXA76" s="242"/>
      <c r="RXB76" s="242"/>
      <c r="RXC76" s="242"/>
      <c r="RXD76" s="242"/>
      <c r="RXE76" s="242"/>
      <c r="RXF76" s="242"/>
      <c r="RXG76" s="242"/>
      <c r="RXH76" s="242"/>
      <c r="RXI76" s="242"/>
      <c r="RXJ76" s="242"/>
      <c r="RXK76" s="242"/>
      <c r="RXL76" s="242"/>
      <c r="RXM76" s="242"/>
      <c r="RXN76" s="242"/>
      <c r="RXO76" s="242"/>
      <c r="RXP76" s="242"/>
      <c r="RXQ76" s="242"/>
      <c r="RXR76" s="242"/>
      <c r="RXS76" s="242"/>
      <c r="RXT76" s="242"/>
      <c r="RXU76" s="242"/>
      <c r="RXV76" s="242"/>
      <c r="RXW76" s="242"/>
      <c r="RXX76" s="242"/>
      <c r="RXY76" s="242"/>
      <c r="RXZ76" s="242"/>
      <c r="RYA76" s="242"/>
      <c r="RYB76" s="242"/>
      <c r="RYC76" s="242"/>
      <c r="RYD76" s="242"/>
      <c r="RYE76" s="242"/>
      <c r="RYF76" s="242"/>
      <c r="RYG76" s="242"/>
      <c r="RYH76" s="242"/>
      <c r="RYI76" s="242"/>
      <c r="RYJ76" s="242"/>
      <c r="RYK76" s="242"/>
      <c r="RYL76" s="242"/>
      <c r="RYM76" s="242"/>
      <c r="RYN76" s="242"/>
      <c r="RYO76" s="242"/>
      <c r="RYP76" s="242"/>
      <c r="RYQ76" s="242"/>
      <c r="RYR76" s="242"/>
      <c r="RYS76" s="242"/>
      <c r="RYT76" s="242"/>
      <c r="RYU76" s="242"/>
      <c r="RYV76" s="242"/>
      <c r="RYW76" s="242"/>
      <c r="RYX76" s="242"/>
      <c r="RYY76" s="242"/>
      <c r="RYZ76" s="242"/>
      <c r="RZA76" s="242"/>
      <c r="RZB76" s="242"/>
      <c r="RZC76" s="242"/>
      <c r="RZD76" s="242"/>
      <c r="RZE76" s="242"/>
      <c r="RZF76" s="242"/>
      <c r="RZG76" s="242"/>
      <c r="RZH76" s="242"/>
      <c r="RZI76" s="242"/>
      <c r="RZJ76" s="242"/>
      <c r="RZK76" s="242"/>
      <c r="RZL76" s="242"/>
      <c r="RZM76" s="242"/>
      <c r="RZN76" s="242"/>
      <c r="RZO76" s="242"/>
      <c r="RZP76" s="242"/>
      <c r="RZQ76" s="242"/>
      <c r="RZR76" s="242"/>
      <c r="RZS76" s="242"/>
      <c r="RZT76" s="242"/>
      <c r="RZU76" s="242"/>
      <c r="RZV76" s="242"/>
      <c r="RZW76" s="242"/>
      <c r="RZX76" s="242"/>
      <c r="RZY76" s="242"/>
      <c r="RZZ76" s="242"/>
      <c r="SAA76" s="242"/>
      <c r="SAB76" s="242"/>
      <c r="SAC76" s="242"/>
      <c r="SAD76" s="242"/>
      <c r="SAE76" s="242"/>
      <c r="SAF76" s="242"/>
      <c r="SAG76" s="242"/>
      <c r="SAH76" s="242"/>
      <c r="SAI76" s="242"/>
      <c r="SAJ76" s="242"/>
      <c r="SAK76" s="242"/>
      <c r="SAL76" s="242"/>
      <c r="SAM76" s="242"/>
      <c r="SAN76" s="242"/>
      <c r="SAO76" s="242"/>
      <c r="SAP76" s="242"/>
      <c r="SAQ76" s="242"/>
      <c r="SAR76" s="242"/>
      <c r="SAS76" s="242"/>
      <c r="SAT76" s="242"/>
      <c r="SAU76" s="242"/>
      <c r="SAV76" s="242"/>
      <c r="SAW76" s="242"/>
      <c r="SAX76" s="242"/>
      <c r="SAY76" s="242"/>
      <c r="SAZ76" s="242"/>
      <c r="SBA76" s="242"/>
      <c r="SBB76" s="242"/>
      <c r="SBC76" s="242"/>
      <c r="SBD76" s="242"/>
      <c r="SBE76" s="242"/>
      <c r="SBF76" s="242"/>
      <c r="SBG76" s="242"/>
      <c r="SBH76" s="242"/>
      <c r="SBI76" s="242"/>
      <c r="SBJ76" s="242"/>
      <c r="SBK76" s="242"/>
      <c r="SBL76" s="242"/>
      <c r="SBM76" s="242"/>
      <c r="SBN76" s="242"/>
      <c r="SBO76" s="242"/>
      <c r="SBP76" s="242"/>
      <c r="SBQ76" s="242"/>
      <c r="SBR76" s="242"/>
      <c r="SBS76" s="242"/>
      <c r="SBT76" s="242"/>
      <c r="SBU76" s="242"/>
      <c r="SBV76" s="242"/>
      <c r="SBW76" s="242"/>
      <c r="SBX76" s="242"/>
      <c r="SBY76" s="242"/>
      <c r="SBZ76" s="242"/>
      <c r="SCA76" s="242"/>
      <c r="SCB76" s="242"/>
      <c r="SCC76" s="242"/>
      <c r="SCD76" s="242"/>
      <c r="SCE76" s="242"/>
      <c r="SCF76" s="242"/>
      <c r="SCG76" s="242"/>
      <c r="SCH76" s="242"/>
      <c r="SCI76" s="242"/>
      <c r="SCJ76" s="242"/>
      <c r="SCK76" s="242"/>
      <c r="SCL76" s="242"/>
      <c r="SCM76" s="242"/>
      <c r="SCN76" s="242"/>
      <c r="SCO76" s="242"/>
      <c r="SCP76" s="242"/>
      <c r="SCQ76" s="242"/>
      <c r="SCR76" s="242"/>
      <c r="SCS76" s="242"/>
      <c r="SCT76" s="242"/>
      <c r="SCU76" s="242"/>
      <c r="SCV76" s="242"/>
      <c r="SCW76" s="242"/>
      <c r="SCX76" s="242"/>
      <c r="SCY76" s="242"/>
      <c r="SCZ76" s="242"/>
      <c r="SDA76" s="242"/>
      <c r="SDB76" s="242"/>
      <c r="SDC76" s="242"/>
      <c r="SDD76" s="242"/>
      <c r="SDE76" s="242"/>
      <c r="SDF76" s="242"/>
      <c r="SDG76" s="242"/>
      <c r="SDH76" s="242"/>
      <c r="SDI76" s="242"/>
      <c r="SDJ76" s="242"/>
      <c r="SDK76" s="242"/>
      <c r="SDL76" s="242"/>
      <c r="SDM76" s="242"/>
      <c r="SDN76" s="242"/>
      <c r="SDO76" s="242"/>
      <c r="SDP76" s="242"/>
      <c r="SDQ76" s="242"/>
      <c r="SDR76" s="242"/>
      <c r="SDS76" s="242"/>
      <c r="SDT76" s="242"/>
      <c r="SDU76" s="242"/>
      <c r="SDV76" s="242"/>
      <c r="SDW76" s="242"/>
      <c r="SDX76" s="242"/>
      <c r="SDY76" s="242"/>
      <c r="SDZ76" s="242"/>
      <c r="SEA76" s="242"/>
      <c r="SEB76" s="242"/>
      <c r="SEC76" s="242"/>
      <c r="SED76" s="242"/>
      <c r="SEE76" s="242"/>
      <c r="SEF76" s="242"/>
      <c r="SEG76" s="242"/>
      <c r="SEH76" s="242"/>
      <c r="SEI76" s="242"/>
      <c r="SEJ76" s="242"/>
      <c r="SEK76" s="242"/>
      <c r="SEL76" s="242"/>
      <c r="SEM76" s="242"/>
      <c r="SEN76" s="242"/>
      <c r="SEO76" s="242"/>
      <c r="SEP76" s="242"/>
      <c r="SEQ76" s="242"/>
      <c r="SER76" s="242"/>
      <c r="SES76" s="242"/>
      <c r="SET76" s="242"/>
      <c r="SEU76" s="242"/>
      <c r="SEV76" s="242"/>
      <c r="SEW76" s="242"/>
      <c r="SEX76" s="242"/>
      <c r="SEY76" s="242"/>
      <c r="SEZ76" s="242"/>
      <c r="SFA76" s="242"/>
      <c r="SFB76" s="242"/>
      <c r="SFC76" s="242"/>
      <c r="SFD76" s="242"/>
      <c r="SFE76" s="242"/>
      <c r="SFF76" s="242"/>
      <c r="SFG76" s="242"/>
      <c r="SFH76" s="242"/>
      <c r="SFI76" s="242"/>
      <c r="SFJ76" s="242"/>
      <c r="SFK76" s="242"/>
      <c r="SFL76" s="242"/>
      <c r="SFM76" s="242"/>
      <c r="SFN76" s="242"/>
      <c r="SFO76" s="242"/>
      <c r="SFP76" s="242"/>
      <c r="SFQ76" s="242"/>
      <c r="SFR76" s="242"/>
      <c r="SFS76" s="242"/>
      <c r="SFT76" s="242"/>
      <c r="SFU76" s="242"/>
      <c r="SFV76" s="242"/>
      <c r="SFW76" s="242"/>
      <c r="SFX76" s="242"/>
      <c r="SFY76" s="242"/>
      <c r="SFZ76" s="242"/>
      <c r="SGA76" s="242"/>
      <c r="SGB76" s="242"/>
      <c r="SGC76" s="242"/>
      <c r="SGD76" s="242"/>
      <c r="SGE76" s="242"/>
      <c r="SGF76" s="242"/>
      <c r="SGG76" s="242"/>
      <c r="SGH76" s="242"/>
      <c r="SGI76" s="242"/>
      <c r="SGJ76" s="242"/>
      <c r="SGK76" s="242"/>
      <c r="SGL76" s="242"/>
      <c r="SGM76" s="242"/>
      <c r="SGN76" s="242"/>
      <c r="SGO76" s="242"/>
      <c r="SGP76" s="242"/>
      <c r="SGQ76" s="242"/>
      <c r="SGR76" s="242"/>
      <c r="SGS76" s="242"/>
      <c r="SGT76" s="242"/>
      <c r="SGU76" s="242"/>
      <c r="SGV76" s="242"/>
      <c r="SGW76" s="242"/>
      <c r="SGX76" s="242"/>
      <c r="SGY76" s="242"/>
      <c r="SGZ76" s="242"/>
      <c r="SHA76" s="242"/>
      <c r="SHB76" s="242"/>
      <c r="SHC76" s="242"/>
      <c r="SHD76" s="242"/>
      <c r="SHE76" s="242"/>
      <c r="SHF76" s="242"/>
      <c r="SHG76" s="242"/>
      <c r="SHH76" s="242"/>
      <c r="SHI76" s="242"/>
      <c r="SHJ76" s="242"/>
      <c r="SHK76" s="242"/>
      <c r="SHL76" s="242"/>
      <c r="SHM76" s="242"/>
      <c r="SHN76" s="242"/>
      <c r="SHO76" s="242"/>
      <c r="SHP76" s="242"/>
      <c r="SHQ76" s="242"/>
      <c r="SHR76" s="242"/>
      <c r="SHS76" s="242"/>
      <c r="SHT76" s="242"/>
      <c r="SHU76" s="242"/>
      <c r="SHV76" s="242"/>
      <c r="SHW76" s="242"/>
      <c r="SHX76" s="242"/>
      <c r="SHY76" s="242"/>
      <c r="SHZ76" s="242"/>
      <c r="SIA76" s="242"/>
      <c r="SIB76" s="242"/>
      <c r="SIC76" s="242"/>
      <c r="SID76" s="242"/>
      <c r="SIE76" s="242"/>
      <c r="SIF76" s="242"/>
      <c r="SIG76" s="242"/>
      <c r="SIH76" s="242"/>
      <c r="SII76" s="242"/>
      <c r="SIJ76" s="242"/>
      <c r="SIK76" s="242"/>
      <c r="SIL76" s="242"/>
      <c r="SIM76" s="242"/>
      <c r="SIN76" s="242"/>
      <c r="SIO76" s="242"/>
      <c r="SIP76" s="242"/>
      <c r="SIQ76" s="242"/>
      <c r="SIR76" s="242"/>
      <c r="SIS76" s="242"/>
      <c r="SIT76" s="242"/>
      <c r="SIU76" s="242"/>
      <c r="SIV76" s="242"/>
      <c r="SIW76" s="242"/>
      <c r="SIX76" s="242"/>
      <c r="SIY76" s="242"/>
      <c r="SIZ76" s="242"/>
      <c r="SJA76" s="242"/>
      <c r="SJB76" s="242"/>
      <c r="SJC76" s="242"/>
      <c r="SJD76" s="242"/>
      <c r="SJE76" s="242"/>
      <c r="SJF76" s="242"/>
      <c r="SJG76" s="242"/>
      <c r="SJH76" s="242"/>
      <c r="SJI76" s="242"/>
      <c r="SJJ76" s="242"/>
      <c r="SJK76" s="242"/>
      <c r="SJL76" s="242"/>
      <c r="SJM76" s="242"/>
      <c r="SJN76" s="242"/>
      <c r="SJO76" s="242"/>
      <c r="SJP76" s="242"/>
      <c r="SJQ76" s="242"/>
      <c r="SJR76" s="242"/>
      <c r="SJS76" s="242"/>
      <c r="SJT76" s="242"/>
      <c r="SJU76" s="242"/>
      <c r="SJV76" s="242"/>
      <c r="SJW76" s="242"/>
      <c r="SJX76" s="242"/>
      <c r="SJY76" s="242"/>
      <c r="SJZ76" s="242"/>
      <c r="SKA76" s="242"/>
      <c r="SKB76" s="242"/>
      <c r="SKC76" s="242"/>
      <c r="SKD76" s="242"/>
      <c r="SKE76" s="242"/>
      <c r="SKF76" s="242"/>
      <c r="SKG76" s="242"/>
      <c r="SKH76" s="242"/>
      <c r="SKI76" s="242"/>
      <c r="SKJ76" s="242"/>
      <c r="SKK76" s="242"/>
      <c r="SKL76" s="242"/>
      <c r="SKM76" s="242"/>
      <c r="SKN76" s="242"/>
      <c r="SKO76" s="242"/>
      <c r="SKP76" s="242"/>
      <c r="SKQ76" s="242"/>
      <c r="SKR76" s="242"/>
      <c r="SKS76" s="242"/>
      <c r="SKT76" s="242"/>
      <c r="SKU76" s="242"/>
      <c r="SKV76" s="242"/>
      <c r="SKW76" s="242"/>
      <c r="SKX76" s="242"/>
      <c r="SKY76" s="242"/>
      <c r="SKZ76" s="242"/>
      <c r="SLA76" s="242"/>
      <c r="SLB76" s="242"/>
      <c r="SLC76" s="242"/>
      <c r="SLD76" s="242"/>
      <c r="SLE76" s="242"/>
      <c r="SLF76" s="242"/>
      <c r="SLG76" s="242"/>
      <c r="SLH76" s="242"/>
      <c r="SLI76" s="242"/>
      <c r="SLJ76" s="242"/>
      <c r="SLK76" s="242"/>
      <c r="SLL76" s="242"/>
      <c r="SLM76" s="242"/>
      <c r="SLN76" s="242"/>
      <c r="SLO76" s="242"/>
      <c r="SLP76" s="242"/>
      <c r="SLQ76" s="242"/>
      <c r="SLR76" s="242"/>
      <c r="SLS76" s="242"/>
      <c r="SLT76" s="242"/>
      <c r="SLU76" s="242"/>
      <c r="SLV76" s="242"/>
      <c r="SLW76" s="242"/>
      <c r="SLX76" s="242"/>
      <c r="SLY76" s="242"/>
      <c r="SLZ76" s="242"/>
      <c r="SMA76" s="242"/>
      <c r="SMB76" s="242"/>
      <c r="SMC76" s="242"/>
      <c r="SMD76" s="242"/>
      <c r="SME76" s="242"/>
      <c r="SMF76" s="242"/>
      <c r="SMG76" s="242"/>
      <c r="SMH76" s="242"/>
      <c r="SMI76" s="242"/>
      <c r="SMJ76" s="242"/>
      <c r="SMK76" s="242"/>
      <c r="SML76" s="242"/>
      <c r="SMM76" s="242"/>
      <c r="SMN76" s="242"/>
      <c r="SMO76" s="242"/>
      <c r="SMP76" s="242"/>
      <c r="SMQ76" s="242"/>
      <c r="SMR76" s="242"/>
      <c r="SMS76" s="242"/>
      <c r="SMT76" s="242"/>
      <c r="SMU76" s="242"/>
      <c r="SMV76" s="242"/>
      <c r="SMW76" s="242"/>
      <c r="SMX76" s="242"/>
      <c r="SMY76" s="242"/>
      <c r="SMZ76" s="242"/>
      <c r="SNA76" s="242"/>
      <c r="SNB76" s="242"/>
      <c r="SNC76" s="242"/>
      <c r="SND76" s="242"/>
      <c r="SNE76" s="242"/>
      <c r="SNF76" s="242"/>
      <c r="SNG76" s="242"/>
      <c r="SNH76" s="242"/>
      <c r="SNI76" s="242"/>
      <c r="SNJ76" s="242"/>
      <c r="SNK76" s="242"/>
      <c r="SNL76" s="242"/>
      <c r="SNM76" s="242"/>
      <c r="SNN76" s="242"/>
      <c r="SNO76" s="242"/>
      <c r="SNP76" s="242"/>
      <c r="SNQ76" s="242"/>
      <c r="SNR76" s="242"/>
      <c r="SNS76" s="242"/>
      <c r="SNT76" s="242"/>
      <c r="SNU76" s="242"/>
      <c r="SNV76" s="242"/>
      <c r="SNW76" s="242"/>
      <c r="SNX76" s="242"/>
      <c r="SNY76" s="242"/>
      <c r="SNZ76" s="242"/>
      <c r="SOA76" s="242"/>
      <c r="SOB76" s="242"/>
      <c r="SOC76" s="242"/>
      <c r="SOD76" s="242"/>
      <c r="SOE76" s="242"/>
      <c r="SOF76" s="242"/>
      <c r="SOG76" s="242"/>
      <c r="SOH76" s="242"/>
      <c r="SOI76" s="242"/>
      <c r="SOJ76" s="242"/>
      <c r="SOK76" s="242"/>
      <c r="SOL76" s="242"/>
      <c r="SOM76" s="242"/>
      <c r="SON76" s="242"/>
      <c r="SOO76" s="242"/>
      <c r="SOP76" s="242"/>
      <c r="SOQ76" s="242"/>
      <c r="SOR76" s="242"/>
      <c r="SOS76" s="242"/>
      <c r="SOT76" s="242"/>
      <c r="SOU76" s="242"/>
      <c r="SOV76" s="242"/>
      <c r="SOW76" s="242"/>
      <c r="SOX76" s="242"/>
      <c r="SOY76" s="242"/>
      <c r="SOZ76" s="242"/>
      <c r="SPA76" s="242"/>
      <c r="SPB76" s="242"/>
      <c r="SPC76" s="242"/>
      <c r="SPD76" s="242"/>
      <c r="SPE76" s="242"/>
      <c r="SPF76" s="242"/>
      <c r="SPG76" s="242"/>
      <c r="SPH76" s="242"/>
      <c r="SPI76" s="242"/>
      <c r="SPJ76" s="242"/>
      <c r="SPK76" s="242"/>
      <c r="SPL76" s="242"/>
      <c r="SPM76" s="242"/>
      <c r="SPN76" s="242"/>
      <c r="SPO76" s="242"/>
      <c r="SPP76" s="242"/>
      <c r="SPQ76" s="242"/>
      <c r="SPR76" s="242"/>
      <c r="SPS76" s="242"/>
      <c r="SPT76" s="242"/>
      <c r="SPU76" s="242"/>
      <c r="SPV76" s="242"/>
      <c r="SPW76" s="242"/>
      <c r="SPX76" s="242"/>
      <c r="SPY76" s="242"/>
      <c r="SPZ76" s="242"/>
      <c r="SQA76" s="242"/>
      <c r="SQB76" s="242"/>
      <c r="SQC76" s="242"/>
      <c r="SQD76" s="242"/>
      <c r="SQE76" s="242"/>
      <c r="SQF76" s="242"/>
      <c r="SQG76" s="242"/>
      <c r="SQH76" s="242"/>
      <c r="SQI76" s="242"/>
      <c r="SQJ76" s="242"/>
      <c r="SQK76" s="242"/>
      <c r="SQL76" s="242"/>
      <c r="SQM76" s="242"/>
      <c r="SQN76" s="242"/>
      <c r="SQO76" s="242"/>
      <c r="SQP76" s="242"/>
      <c r="SQQ76" s="242"/>
      <c r="SQR76" s="242"/>
      <c r="SQS76" s="242"/>
      <c r="SQT76" s="242"/>
      <c r="SQU76" s="242"/>
      <c r="SQV76" s="242"/>
      <c r="SQW76" s="242"/>
      <c r="SQX76" s="242"/>
      <c r="SQY76" s="242"/>
      <c r="SQZ76" s="242"/>
      <c r="SRA76" s="242"/>
      <c r="SRB76" s="242"/>
      <c r="SRC76" s="242"/>
      <c r="SRD76" s="242"/>
      <c r="SRE76" s="242"/>
      <c r="SRF76" s="242"/>
      <c r="SRG76" s="242"/>
      <c r="SRH76" s="242"/>
      <c r="SRI76" s="242"/>
      <c r="SRJ76" s="242"/>
      <c r="SRK76" s="242"/>
      <c r="SRL76" s="242"/>
      <c r="SRM76" s="242"/>
      <c r="SRN76" s="242"/>
      <c r="SRO76" s="242"/>
      <c r="SRP76" s="242"/>
      <c r="SRQ76" s="242"/>
      <c r="SRR76" s="242"/>
      <c r="SRS76" s="242"/>
      <c r="SRT76" s="242"/>
      <c r="SRU76" s="242"/>
      <c r="SRV76" s="242"/>
      <c r="SRW76" s="242"/>
      <c r="SRX76" s="242"/>
      <c r="SRY76" s="242"/>
      <c r="SRZ76" s="242"/>
      <c r="SSA76" s="242"/>
      <c r="SSB76" s="242"/>
      <c r="SSC76" s="242"/>
      <c r="SSD76" s="242"/>
      <c r="SSE76" s="242"/>
      <c r="SSF76" s="242"/>
      <c r="SSG76" s="242"/>
      <c r="SSH76" s="242"/>
      <c r="SSI76" s="242"/>
      <c r="SSJ76" s="242"/>
      <c r="SSK76" s="242"/>
      <c r="SSL76" s="242"/>
      <c r="SSM76" s="242"/>
      <c r="SSN76" s="242"/>
      <c r="SSO76" s="242"/>
      <c r="SSP76" s="242"/>
      <c r="SSQ76" s="242"/>
      <c r="SSR76" s="242"/>
      <c r="SSS76" s="242"/>
      <c r="SST76" s="242"/>
      <c r="SSU76" s="242"/>
      <c r="SSV76" s="242"/>
      <c r="SSW76" s="242"/>
      <c r="SSX76" s="242"/>
      <c r="SSY76" s="242"/>
      <c r="SSZ76" s="242"/>
      <c r="STA76" s="242"/>
      <c r="STB76" s="242"/>
      <c r="STC76" s="242"/>
      <c r="STD76" s="242"/>
      <c r="STE76" s="242"/>
      <c r="STF76" s="242"/>
      <c r="STG76" s="242"/>
      <c r="STH76" s="242"/>
      <c r="STI76" s="242"/>
      <c r="STJ76" s="242"/>
      <c r="STK76" s="242"/>
      <c r="STL76" s="242"/>
      <c r="STM76" s="242"/>
      <c r="STN76" s="242"/>
      <c r="STO76" s="242"/>
      <c r="STP76" s="242"/>
      <c r="STQ76" s="242"/>
      <c r="STR76" s="242"/>
      <c r="STS76" s="242"/>
      <c r="STT76" s="242"/>
      <c r="STU76" s="242"/>
      <c r="STV76" s="242"/>
      <c r="STW76" s="242"/>
      <c r="STX76" s="242"/>
      <c r="STY76" s="242"/>
      <c r="STZ76" s="242"/>
      <c r="SUA76" s="242"/>
      <c r="SUB76" s="242"/>
      <c r="SUC76" s="242"/>
      <c r="SUD76" s="242"/>
      <c r="SUE76" s="242"/>
      <c r="SUF76" s="242"/>
      <c r="SUG76" s="242"/>
      <c r="SUH76" s="242"/>
      <c r="SUI76" s="242"/>
      <c r="SUJ76" s="242"/>
      <c r="SUK76" s="242"/>
      <c r="SUL76" s="242"/>
      <c r="SUM76" s="242"/>
      <c r="SUN76" s="242"/>
      <c r="SUO76" s="242"/>
      <c r="SUP76" s="242"/>
      <c r="SUQ76" s="242"/>
      <c r="SUR76" s="242"/>
      <c r="SUS76" s="242"/>
      <c r="SUT76" s="242"/>
      <c r="SUU76" s="242"/>
      <c r="SUV76" s="242"/>
      <c r="SUW76" s="242"/>
      <c r="SUX76" s="242"/>
      <c r="SUY76" s="242"/>
      <c r="SUZ76" s="242"/>
      <c r="SVA76" s="242"/>
      <c r="SVB76" s="242"/>
      <c r="SVC76" s="242"/>
      <c r="SVD76" s="242"/>
      <c r="SVE76" s="242"/>
      <c r="SVF76" s="242"/>
      <c r="SVG76" s="242"/>
      <c r="SVH76" s="242"/>
      <c r="SVI76" s="242"/>
      <c r="SVJ76" s="242"/>
      <c r="SVK76" s="242"/>
      <c r="SVL76" s="242"/>
      <c r="SVM76" s="242"/>
      <c r="SVN76" s="242"/>
      <c r="SVO76" s="242"/>
      <c r="SVP76" s="242"/>
      <c r="SVQ76" s="242"/>
      <c r="SVR76" s="242"/>
      <c r="SVS76" s="242"/>
      <c r="SVT76" s="242"/>
      <c r="SVU76" s="242"/>
      <c r="SVV76" s="242"/>
      <c r="SVW76" s="242"/>
      <c r="SVX76" s="242"/>
      <c r="SVY76" s="242"/>
      <c r="SVZ76" s="242"/>
      <c r="SWA76" s="242"/>
      <c r="SWB76" s="242"/>
      <c r="SWC76" s="242"/>
      <c r="SWD76" s="242"/>
      <c r="SWE76" s="242"/>
      <c r="SWF76" s="242"/>
      <c r="SWG76" s="242"/>
      <c r="SWH76" s="242"/>
      <c r="SWI76" s="242"/>
      <c r="SWJ76" s="242"/>
      <c r="SWK76" s="242"/>
      <c r="SWL76" s="242"/>
      <c r="SWM76" s="242"/>
      <c r="SWN76" s="242"/>
      <c r="SWO76" s="242"/>
      <c r="SWP76" s="242"/>
      <c r="SWQ76" s="242"/>
      <c r="SWR76" s="242"/>
      <c r="SWS76" s="242"/>
      <c r="SWT76" s="242"/>
      <c r="SWU76" s="242"/>
      <c r="SWV76" s="242"/>
      <c r="SWW76" s="242"/>
      <c r="SWX76" s="242"/>
      <c r="SWY76" s="242"/>
      <c r="SWZ76" s="242"/>
      <c r="SXA76" s="242"/>
      <c r="SXB76" s="242"/>
      <c r="SXC76" s="242"/>
      <c r="SXD76" s="242"/>
      <c r="SXE76" s="242"/>
      <c r="SXF76" s="242"/>
      <c r="SXG76" s="242"/>
      <c r="SXH76" s="242"/>
      <c r="SXI76" s="242"/>
      <c r="SXJ76" s="242"/>
      <c r="SXK76" s="242"/>
      <c r="SXL76" s="242"/>
      <c r="SXM76" s="242"/>
      <c r="SXN76" s="242"/>
      <c r="SXO76" s="242"/>
      <c r="SXP76" s="242"/>
      <c r="SXQ76" s="242"/>
      <c r="SXR76" s="242"/>
      <c r="SXS76" s="242"/>
      <c r="SXT76" s="242"/>
      <c r="SXU76" s="242"/>
      <c r="SXV76" s="242"/>
      <c r="SXW76" s="242"/>
      <c r="SXX76" s="242"/>
      <c r="SXY76" s="242"/>
      <c r="SXZ76" s="242"/>
      <c r="SYA76" s="242"/>
      <c r="SYB76" s="242"/>
      <c r="SYC76" s="242"/>
      <c r="SYD76" s="242"/>
      <c r="SYE76" s="242"/>
      <c r="SYF76" s="242"/>
      <c r="SYG76" s="242"/>
      <c r="SYH76" s="242"/>
      <c r="SYI76" s="242"/>
      <c r="SYJ76" s="242"/>
      <c r="SYK76" s="242"/>
      <c r="SYL76" s="242"/>
      <c r="SYM76" s="242"/>
      <c r="SYN76" s="242"/>
      <c r="SYO76" s="242"/>
      <c r="SYP76" s="242"/>
      <c r="SYQ76" s="242"/>
      <c r="SYR76" s="242"/>
      <c r="SYS76" s="242"/>
      <c r="SYT76" s="242"/>
      <c r="SYU76" s="242"/>
      <c r="SYV76" s="242"/>
      <c r="SYW76" s="242"/>
      <c r="SYX76" s="242"/>
      <c r="SYY76" s="242"/>
      <c r="SYZ76" s="242"/>
      <c r="SZA76" s="242"/>
      <c r="SZB76" s="242"/>
      <c r="SZC76" s="242"/>
      <c r="SZD76" s="242"/>
      <c r="SZE76" s="242"/>
      <c r="SZF76" s="242"/>
      <c r="SZG76" s="242"/>
      <c r="SZH76" s="242"/>
      <c r="SZI76" s="242"/>
      <c r="SZJ76" s="242"/>
      <c r="SZK76" s="242"/>
      <c r="SZL76" s="242"/>
      <c r="SZM76" s="242"/>
      <c r="SZN76" s="242"/>
      <c r="SZO76" s="242"/>
      <c r="SZP76" s="242"/>
      <c r="SZQ76" s="242"/>
      <c r="SZR76" s="242"/>
      <c r="SZS76" s="242"/>
      <c r="SZT76" s="242"/>
      <c r="SZU76" s="242"/>
      <c r="SZV76" s="242"/>
      <c r="SZW76" s="242"/>
      <c r="SZX76" s="242"/>
      <c r="SZY76" s="242"/>
      <c r="SZZ76" s="242"/>
      <c r="TAA76" s="242"/>
      <c r="TAB76" s="242"/>
      <c r="TAC76" s="242"/>
      <c r="TAD76" s="242"/>
      <c r="TAE76" s="242"/>
      <c r="TAF76" s="242"/>
      <c r="TAG76" s="242"/>
      <c r="TAH76" s="242"/>
      <c r="TAI76" s="242"/>
      <c r="TAJ76" s="242"/>
      <c r="TAK76" s="242"/>
      <c r="TAL76" s="242"/>
      <c r="TAM76" s="242"/>
      <c r="TAN76" s="242"/>
      <c r="TAO76" s="242"/>
      <c r="TAP76" s="242"/>
      <c r="TAQ76" s="242"/>
      <c r="TAR76" s="242"/>
      <c r="TAS76" s="242"/>
      <c r="TAT76" s="242"/>
      <c r="TAU76" s="242"/>
      <c r="TAV76" s="242"/>
      <c r="TAW76" s="242"/>
      <c r="TAX76" s="242"/>
      <c r="TAY76" s="242"/>
      <c r="TAZ76" s="242"/>
      <c r="TBA76" s="242"/>
      <c r="TBB76" s="242"/>
      <c r="TBC76" s="242"/>
      <c r="TBD76" s="242"/>
      <c r="TBE76" s="242"/>
      <c r="TBF76" s="242"/>
      <c r="TBG76" s="242"/>
      <c r="TBH76" s="242"/>
      <c r="TBI76" s="242"/>
      <c r="TBJ76" s="242"/>
      <c r="TBK76" s="242"/>
      <c r="TBL76" s="242"/>
      <c r="TBM76" s="242"/>
      <c r="TBN76" s="242"/>
      <c r="TBO76" s="242"/>
      <c r="TBP76" s="242"/>
      <c r="TBQ76" s="242"/>
      <c r="TBR76" s="242"/>
      <c r="TBS76" s="242"/>
      <c r="TBT76" s="242"/>
      <c r="TBU76" s="242"/>
      <c r="TBV76" s="242"/>
      <c r="TBW76" s="242"/>
      <c r="TBX76" s="242"/>
      <c r="TBY76" s="242"/>
      <c r="TBZ76" s="242"/>
      <c r="TCA76" s="242"/>
      <c r="TCB76" s="242"/>
      <c r="TCC76" s="242"/>
      <c r="TCD76" s="242"/>
      <c r="TCE76" s="242"/>
      <c r="TCF76" s="242"/>
      <c r="TCG76" s="242"/>
      <c r="TCH76" s="242"/>
      <c r="TCI76" s="242"/>
      <c r="TCJ76" s="242"/>
      <c r="TCK76" s="242"/>
      <c r="TCL76" s="242"/>
      <c r="TCM76" s="242"/>
      <c r="TCN76" s="242"/>
      <c r="TCO76" s="242"/>
      <c r="TCP76" s="242"/>
      <c r="TCQ76" s="242"/>
      <c r="TCR76" s="242"/>
      <c r="TCS76" s="242"/>
      <c r="TCT76" s="242"/>
      <c r="TCU76" s="242"/>
      <c r="TCV76" s="242"/>
      <c r="TCW76" s="242"/>
      <c r="TCX76" s="242"/>
      <c r="TCY76" s="242"/>
      <c r="TCZ76" s="242"/>
      <c r="TDA76" s="242"/>
      <c r="TDB76" s="242"/>
      <c r="TDC76" s="242"/>
      <c r="TDD76" s="242"/>
      <c r="TDE76" s="242"/>
      <c r="TDF76" s="242"/>
      <c r="TDG76" s="242"/>
      <c r="TDH76" s="242"/>
      <c r="TDI76" s="242"/>
      <c r="TDJ76" s="242"/>
      <c r="TDK76" s="242"/>
      <c r="TDL76" s="242"/>
      <c r="TDM76" s="242"/>
      <c r="TDN76" s="242"/>
      <c r="TDO76" s="242"/>
      <c r="TDP76" s="242"/>
      <c r="TDQ76" s="242"/>
      <c r="TDR76" s="242"/>
      <c r="TDS76" s="242"/>
      <c r="TDT76" s="242"/>
      <c r="TDU76" s="242"/>
      <c r="TDV76" s="242"/>
      <c r="TDW76" s="242"/>
      <c r="TDX76" s="242"/>
      <c r="TDY76" s="242"/>
      <c r="TDZ76" s="242"/>
      <c r="TEA76" s="242"/>
      <c r="TEB76" s="242"/>
      <c r="TEC76" s="242"/>
      <c r="TED76" s="242"/>
      <c r="TEE76" s="242"/>
      <c r="TEF76" s="242"/>
      <c r="TEG76" s="242"/>
      <c r="TEH76" s="242"/>
      <c r="TEI76" s="242"/>
      <c r="TEJ76" s="242"/>
      <c r="TEK76" s="242"/>
      <c r="TEL76" s="242"/>
      <c r="TEM76" s="242"/>
      <c r="TEN76" s="242"/>
      <c r="TEO76" s="242"/>
      <c r="TEP76" s="242"/>
      <c r="TEQ76" s="242"/>
      <c r="TER76" s="242"/>
      <c r="TES76" s="242"/>
      <c r="TET76" s="242"/>
      <c r="TEU76" s="242"/>
      <c r="TEV76" s="242"/>
      <c r="TEW76" s="242"/>
      <c r="TEX76" s="242"/>
      <c r="TEY76" s="242"/>
      <c r="TEZ76" s="242"/>
      <c r="TFA76" s="242"/>
      <c r="TFB76" s="242"/>
      <c r="TFC76" s="242"/>
      <c r="TFD76" s="242"/>
      <c r="TFE76" s="242"/>
      <c r="TFF76" s="242"/>
      <c r="TFG76" s="242"/>
      <c r="TFH76" s="242"/>
      <c r="TFI76" s="242"/>
      <c r="TFJ76" s="242"/>
      <c r="TFK76" s="242"/>
      <c r="TFL76" s="242"/>
      <c r="TFM76" s="242"/>
      <c r="TFN76" s="242"/>
      <c r="TFO76" s="242"/>
      <c r="TFP76" s="242"/>
      <c r="TFQ76" s="242"/>
      <c r="TFR76" s="242"/>
      <c r="TFS76" s="242"/>
      <c r="TFT76" s="242"/>
      <c r="TFU76" s="242"/>
      <c r="TFV76" s="242"/>
      <c r="TFW76" s="242"/>
      <c r="TFX76" s="242"/>
      <c r="TFY76" s="242"/>
      <c r="TFZ76" s="242"/>
      <c r="TGA76" s="242"/>
      <c r="TGB76" s="242"/>
      <c r="TGC76" s="242"/>
      <c r="TGD76" s="242"/>
      <c r="TGE76" s="242"/>
      <c r="TGF76" s="242"/>
      <c r="TGG76" s="242"/>
      <c r="TGH76" s="242"/>
      <c r="TGI76" s="242"/>
      <c r="TGJ76" s="242"/>
      <c r="TGK76" s="242"/>
      <c r="TGL76" s="242"/>
      <c r="TGM76" s="242"/>
      <c r="TGN76" s="242"/>
      <c r="TGO76" s="242"/>
      <c r="TGP76" s="242"/>
      <c r="TGQ76" s="242"/>
      <c r="TGR76" s="242"/>
      <c r="TGS76" s="242"/>
      <c r="TGT76" s="242"/>
      <c r="TGU76" s="242"/>
      <c r="TGV76" s="242"/>
      <c r="TGW76" s="242"/>
      <c r="TGX76" s="242"/>
      <c r="TGY76" s="242"/>
      <c r="TGZ76" s="242"/>
      <c r="THA76" s="242"/>
      <c r="THB76" s="242"/>
      <c r="THC76" s="242"/>
      <c r="THD76" s="242"/>
      <c r="THE76" s="242"/>
      <c r="THF76" s="242"/>
      <c r="THG76" s="242"/>
      <c r="THH76" s="242"/>
      <c r="THI76" s="242"/>
      <c r="THJ76" s="242"/>
      <c r="THK76" s="242"/>
      <c r="THL76" s="242"/>
      <c r="THM76" s="242"/>
      <c r="THN76" s="242"/>
      <c r="THO76" s="242"/>
      <c r="THP76" s="242"/>
      <c r="THQ76" s="242"/>
      <c r="THR76" s="242"/>
      <c r="THS76" s="242"/>
      <c r="THT76" s="242"/>
      <c r="THU76" s="242"/>
      <c r="THV76" s="242"/>
      <c r="THW76" s="242"/>
      <c r="THX76" s="242"/>
      <c r="THY76" s="242"/>
      <c r="THZ76" s="242"/>
      <c r="TIA76" s="242"/>
      <c r="TIB76" s="242"/>
      <c r="TIC76" s="242"/>
      <c r="TID76" s="242"/>
      <c r="TIE76" s="242"/>
      <c r="TIF76" s="242"/>
      <c r="TIG76" s="242"/>
      <c r="TIH76" s="242"/>
      <c r="TII76" s="242"/>
      <c r="TIJ76" s="242"/>
      <c r="TIK76" s="242"/>
      <c r="TIL76" s="242"/>
      <c r="TIM76" s="242"/>
      <c r="TIN76" s="242"/>
      <c r="TIO76" s="242"/>
      <c r="TIP76" s="242"/>
      <c r="TIQ76" s="242"/>
      <c r="TIR76" s="242"/>
      <c r="TIS76" s="242"/>
      <c r="TIT76" s="242"/>
      <c r="TIU76" s="242"/>
      <c r="TIV76" s="242"/>
      <c r="TIW76" s="242"/>
      <c r="TIX76" s="242"/>
      <c r="TIY76" s="242"/>
      <c r="TIZ76" s="242"/>
      <c r="TJA76" s="242"/>
      <c r="TJB76" s="242"/>
      <c r="TJC76" s="242"/>
      <c r="TJD76" s="242"/>
      <c r="TJE76" s="242"/>
      <c r="TJF76" s="242"/>
      <c r="TJG76" s="242"/>
      <c r="TJH76" s="242"/>
      <c r="TJI76" s="242"/>
      <c r="TJJ76" s="242"/>
      <c r="TJK76" s="242"/>
      <c r="TJL76" s="242"/>
      <c r="TJM76" s="242"/>
      <c r="TJN76" s="242"/>
      <c r="TJO76" s="242"/>
      <c r="TJP76" s="242"/>
      <c r="TJQ76" s="242"/>
      <c r="TJR76" s="242"/>
      <c r="TJS76" s="242"/>
      <c r="TJT76" s="242"/>
      <c r="TJU76" s="242"/>
      <c r="TJV76" s="242"/>
      <c r="TJW76" s="242"/>
      <c r="TJX76" s="242"/>
      <c r="TJY76" s="242"/>
      <c r="TJZ76" s="242"/>
      <c r="TKA76" s="242"/>
      <c r="TKB76" s="242"/>
      <c r="TKC76" s="242"/>
      <c r="TKD76" s="242"/>
      <c r="TKE76" s="242"/>
      <c r="TKF76" s="242"/>
      <c r="TKG76" s="242"/>
      <c r="TKH76" s="242"/>
      <c r="TKI76" s="242"/>
      <c r="TKJ76" s="242"/>
      <c r="TKK76" s="242"/>
      <c r="TKL76" s="242"/>
      <c r="TKM76" s="242"/>
      <c r="TKN76" s="242"/>
      <c r="TKO76" s="242"/>
      <c r="TKP76" s="242"/>
      <c r="TKQ76" s="242"/>
      <c r="TKR76" s="242"/>
      <c r="TKS76" s="242"/>
      <c r="TKT76" s="242"/>
      <c r="TKU76" s="242"/>
      <c r="TKV76" s="242"/>
      <c r="TKW76" s="242"/>
      <c r="TKX76" s="242"/>
      <c r="TKY76" s="242"/>
      <c r="TKZ76" s="242"/>
      <c r="TLA76" s="242"/>
      <c r="TLB76" s="242"/>
      <c r="TLC76" s="242"/>
      <c r="TLD76" s="242"/>
      <c r="TLE76" s="242"/>
      <c r="TLF76" s="242"/>
      <c r="TLG76" s="242"/>
      <c r="TLH76" s="242"/>
      <c r="TLI76" s="242"/>
      <c r="TLJ76" s="242"/>
      <c r="TLK76" s="242"/>
      <c r="TLL76" s="242"/>
      <c r="TLM76" s="242"/>
      <c r="TLN76" s="242"/>
      <c r="TLO76" s="242"/>
      <c r="TLP76" s="242"/>
      <c r="TLQ76" s="242"/>
      <c r="TLR76" s="242"/>
      <c r="TLS76" s="242"/>
      <c r="TLT76" s="242"/>
      <c r="TLU76" s="242"/>
      <c r="TLV76" s="242"/>
      <c r="TLW76" s="242"/>
      <c r="TLX76" s="242"/>
      <c r="TLY76" s="242"/>
      <c r="TLZ76" s="242"/>
      <c r="TMA76" s="242"/>
      <c r="TMB76" s="242"/>
      <c r="TMC76" s="242"/>
      <c r="TMD76" s="242"/>
      <c r="TME76" s="242"/>
      <c r="TMF76" s="242"/>
      <c r="TMG76" s="242"/>
      <c r="TMH76" s="242"/>
      <c r="TMI76" s="242"/>
      <c r="TMJ76" s="242"/>
      <c r="TMK76" s="242"/>
      <c r="TML76" s="242"/>
      <c r="TMM76" s="242"/>
      <c r="TMN76" s="242"/>
      <c r="TMO76" s="242"/>
      <c r="TMP76" s="242"/>
      <c r="TMQ76" s="242"/>
      <c r="TMR76" s="242"/>
      <c r="TMS76" s="242"/>
      <c r="TMT76" s="242"/>
      <c r="TMU76" s="242"/>
      <c r="TMV76" s="242"/>
      <c r="TMW76" s="242"/>
      <c r="TMX76" s="242"/>
      <c r="TMY76" s="242"/>
      <c r="TMZ76" s="242"/>
      <c r="TNA76" s="242"/>
      <c r="TNB76" s="242"/>
      <c r="TNC76" s="242"/>
      <c r="TND76" s="242"/>
      <c r="TNE76" s="242"/>
      <c r="TNF76" s="242"/>
      <c r="TNG76" s="242"/>
      <c r="TNH76" s="242"/>
      <c r="TNI76" s="242"/>
      <c r="TNJ76" s="242"/>
      <c r="TNK76" s="242"/>
      <c r="TNL76" s="242"/>
      <c r="TNM76" s="242"/>
      <c r="TNN76" s="242"/>
      <c r="TNO76" s="242"/>
      <c r="TNP76" s="242"/>
      <c r="TNQ76" s="242"/>
      <c r="TNR76" s="242"/>
      <c r="TNS76" s="242"/>
      <c r="TNT76" s="242"/>
      <c r="TNU76" s="242"/>
      <c r="TNV76" s="242"/>
      <c r="TNW76" s="242"/>
      <c r="TNX76" s="242"/>
      <c r="TNY76" s="242"/>
      <c r="TNZ76" s="242"/>
      <c r="TOA76" s="242"/>
      <c r="TOB76" s="242"/>
      <c r="TOC76" s="242"/>
      <c r="TOD76" s="242"/>
      <c r="TOE76" s="242"/>
      <c r="TOF76" s="242"/>
      <c r="TOG76" s="242"/>
      <c r="TOH76" s="242"/>
      <c r="TOI76" s="242"/>
      <c r="TOJ76" s="242"/>
      <c r="TOK76" s="242"/>
      <c r="TOL76" s="242"/>
      <c r="TOM76" s="242"/>
      <c r="TON76" s="242"/>
      <c r="TOO76" s="242"/>
      <c r="TOP76" s="242"/>
      <c r="TOQ76" s="242"/>
      <c r="TOR76" s="242"/>
      <c r="TOS76" s="242"/>
      <c r="TOT76" s="242"/>
      <c r="TOU76" s="242"/>
      <c r="TOV76" s="242"/>
      <c r="TOW76" s="242"/>
      <c r="TOX76" s="242"/>
      <c r="TOY76" s="242"/>
      <c r="TOZ76" s="242"/>
      <c r="TPA76" s="242"/>
      <c r="TPB76" s="242"/>
      <c r="TPC76" s="242"/>
      <c r="TPD76" s="242"/>
      <c r="TPE76" s="242"/>
      <c r="TPF76" s="242"/>
      <c r="TPG76" s="242"/>
      <c r="TPH76" s="242"/>
      <c r="TPI76" s="242"/>
      <c r="TPJ76" s="242"/>
      <c r="TPK76" s="242"/>
      <c r="TPL76" s="242"/>
      <c r="TPM76" s="242"/>
      <c r="TPN76" s="242"/>
      <c r="TPO76" s="242"/>
      <c r="TPP76" s="242"/>
      <c r="TPQ76" s="242"/>
      <c r="TPR76" s="242"/>
      <c r="TPS76" s="242"/>
      <c r="TPT76" s="242"/>
      <c r="TPU76" s="242"/>
      <c r="TPV76" s="242"/>
      <c r="TPW76" s="242"/>
      <c r="TPX76" s="242"/>
      <c r="TPY76" s="242"/>
      <c r="TPZ76" s="242"/>
      <c r="TQA76" s="242"/>
      <c r="TQB76" s="242"/>
      <c r="TQC76" s="242"/>
      <c r="TQD76" s="242"/>
      <c r="TQE76" s="242"/>
      <c r="TQF76" s="242"/>
      <c r="TQG76" s="242"/>
      <c r="TQH76" s="242"/>
      <c r="TQI76" s="242"/>
      <c r="TQJ76" s="242"/>
      <c r="TQK76" s="242"/>
      <c r="TQL76" s="242"/>
      <c r="TQM76" s="242"/>
      <c r="TQN76" s="242"/>
      <c r="TQO76" s="242"/>
      <c r="TQP76" s="242"/>
      <c r="TQQ76" s="242"/>
      <c r="TQR76" s="242"/>
      <c r="TQS76" s="242"/>
      <c r="TQT76" s="242"/>
      <c r="TQU76" s="242"/>
      <c r="TQV76" s="242"/>
      <c r="TQW76" s="242"/>
      <c r="TQX76" s="242"/>
      <c r="TQY76" s="242"/>
      <c r="TQZ76" s="242"/>
      <c r="TRA76" s="242"/>
      <c r="TRB76" s="242"/>
      <c r="TRC76" s="242"/>
      <c r="TRD76" s="242"/>
      <c r="TRE76" s="242"/>
      <c r="TRF76" s="242"/>
      <c r="TRG76" s="242"/>
      <c r="TRH76" s="242"/>
      <c r="TRI76" s="242"/>
      <c r="TRJ76" s="242"/>
      <c r="TRK76" s="242"/>
      <c r="TRL76" s="242"/>
      <c r="TRM76" s="242"/>
      <c r="TRN76" s="242"/>
      <c r="TRO76" s="242"/>
      <c r="TRP76" s="242"/>
      <c r="TRQ76" s="242"/>
      <c r="TRR76" s="242"/>
      <c r="TRS76" s="242"/>
      <c r="TRT76" s="242"/>
      <c r="TRU76" s="242"/>
      <c r="TRV76" s="242"/>
      <c r="TRW76" s="242"/>
      <c r="TRX76" s="242"/>
      <c r="TRY76" s="242"/>
      <c r="TRZ76" s="242"/>
      <c r="TSA76" s="242"/>
      <c r="TSB76" s="242"/>
      <c r="TSC76" s="242"/>
      <c r="TSD76" s="242"/>
      <c r="TSE76" s="242"/>
      <c r="TSF76" s="242"/>
      <c r="TSG76" s="242"/>
      <c r="TSH76" s="242"/>
      <c r="TSI76" s="242"/>
      <c r="TSJ76" s="242"/>
      <c r="TSK76" s="242"/>
      <c r="TSL76" s="242"/>
      <c r="TSM76" s="242"/>
      <c r="TSN76" s="242"/>
      <c r="TSO76" s="242"/>
      <c r="TSP76" s="242"/>
      <c r="TSQ76" s="242"/>
      <c r="TSR76" s="242"/>
      <c r="TSS76" s="242"/>
      <c r="TST76" s="242"/>
      <c r="TSU76" s="242"/>
      <c r="TSV76" s="242"/>
      <c r="TSW76" s="242"/>
      <c r="TSX76" s="242"/>
      <c r="TSY76" s="242"/>
      <c r="TSZ76" s="242"/>
      <c r="TTA76" s="242"/>
      <c r="TTB76" s="242"/>
      <c r="TTC76" s="242"/>
      <c r="TTD76" s="242"/>
      <c r="TTE76" s="242"/>
      <c r="TTF76" s="242"/>
      <c r="TTG76" s="242"/>
      <c r="TTH76" s="242"/>
      <c r="TTI76" s="242"/>
      <c r="TTJ76" s="242"/>
      <c r="TTK76" s="242"/>
      <c r="TTL76" s="242"/>
      <c r="TTM76" s="242"/>
      <c r="TTN76" s="242"/>
      <c r="TTO76" s="242"/>
      <c r="TTP76" s="242"/>
      <c r="TTQ76" s="242"/>
      <c r="TTR76" s="242"/>
      <c r="TTS76" s="242"/>
      <c r="TTT76" s="242"/>
      <c r="TTU76" s="242"/>
      <c r="TTV76" s="242"/>
      <c r="TTW76" s="242"/>
      <c r="TTX76" s="242"/>
      <c r="TTY76" s="242"/>
      <c r="TTZ76" s="242"/>
      <c r="TUA76" s="242"/>
      <c r="TUB76" s="242"/>
      <c r="TUC76" s="242"/>
      <c r="TUD76" s="242"/>
      <c r="TUE76" s="242"/>
      <c r="TUF76" s="242"/>
      <c r="TUG76" s="242"/>
      <c r="TUH76" s="242"/>
      <c r="TUI76" s="242"/>
      <c r="TUJ76" s="242"/>
      <c r="TUK76" s="242"/>
      <c r="TUL76" s="242"/>
      <c r="TUM76" s="242"/>
      <c r="TUN76" s="242"/>
      <c r="TUO76" s="242"/>
      <c r="TUP76" s="242"/>
      <c r="TUQ76" s="242"/>
      <c r="TUR76" s="242"/>
      <c r="TUS76" s="242"/>
      <c r="TUT76" s="242"/>
      <c r="TUU76" s="242"/>
      <c r="TUV76" s="242"/>
      <c r="TUW76" s="242"/>
      <c r="TUX76" s="242"/>
      <c r="TUY76" s="242"/>
      <c r="TUZ76" s="242"/>
      <c r="TVA76" s="242"/>
      <c r="TVB76" s="242"/>
      <c r="TVC76" s="242"/>
      <c r="TVD76" s="242"/>
      <c r="TVE76" s="242"/>
      <c r="TVF76" s="242"/>
      <c r="TVG76" s="242"/>
      <c r="TVH76" s="242"/>
      <c r="TVI76" s="242"/>
      <c r="TVJ76" s="242"/>
      <c r="TVK76" s="242"/>
      <c r="TVL76" s="242"/>
      <c r="TVM76" s="242"/>
      <c r="TVN76" s="242"/>
      <c r="TVO76" s="242"/>
      <c r="TVP76" s="242"/>
      <c r="TVQ76" s="242"/>
      <c r="TVR76" s="242"/>
      <c r="TVS76" s="242"/>
      <c r="TVT76" s="242"/>
      <c r="TVU76" s="242"/>
      <c r="TVV76" s="242"/>
      <c r="TVW76" s="242"/>
      <c r="TVX76" s="242"/>
      <c r="TVY76" s="242"/>
      <c r="TVZ76" s="242"/>
      <c r="TWA76" s="242"/>
      <c r="TWB76" s="242"/>
      <c r="TWC76" s="242"/>
      <c r="TWD76" s="242"/>
      <c r="TWE76" s="242"/>
      <c r="TWF76" s="242"/>
      <c r="TWG76" s="242"/>
      <c r="TWH76" s="242"/>
      <c r="TWI76" s="242"/>
      <c r="TWJ76" s="242"/>
      <c r="TWK76" s="242"/>
      <c r="TWL76" s="242"/>
      <c r="TWM76" s="242"/>
      <c r="TWN76" s="242"/>
      <c r="TWO76" s="242"/>
      <c r="TWP76" s="242"/>
      <c r="TWQ76" s="242"/>
      <c r="TWR76" s="242"/>
      <c r="TWS76" s="242"/>
      <c r="TWT76" s="242"/>
      <c r="TWU76" s="242"/>
      <c r="TWV76" s="242"/>
      <c r="TWW76" s="242"/>
      <c r="TWX76" s="242"/>
      <c r="TWY76" s="242"/>
      <c r="TWZ76" s="242"/>
      <c r="TXA76" s="242"/>
      <c r="TXB76" s="242"/>
      <c r="TXC76" s="242"/>
      <c r="TXD76" s="242"/>
      <c r="TXE76" s="242"/>
      <c r="TXF76" s="242"/>
      <c r="TXG76" s="242"/>
      <c r="TXH76" s="242"/>
      <c r="TXI76" s="242"/>
      <c r="TXJ76" s="242"/>
      <c r="TXK76" s="242"/>
      <c r="TXL76" s="242"/>
      <c r="TXM76" s="242"/>
      <c r="TXN76" s="242"/>
      <c r="TXO76" s="242"/>
      <c r="TXP76" s="242"/>
      <c r="TXQ76" s="242"/>
      <c r="TXR76" s="242"/>
      <c r="TXS76" s="242"/>
      <c r="TXT76" s="242"/>
      <c r="TXU76" s="242"/>
      <c r="TXV76" s="242"/>
      <c r="TXW76" s="242"/>
      <c r="TXX76" s="242"/>
      <c r="TXY76" s="242"/>
      <c r="TXZ76" s="242"/>
      <c r="TYA76" s="242"/>
      <c r="TYB76" s="242"/>
      <c r="TYC76" s="242"/>
      <c r="TYD76" s="242"/>
      <c r="TYE76" s="242"/>
      <c r="TYF76" s="242"/>
      <c r="TYG76" s="242"/>
      <c r="TYH76" s="242"/>
      <c r="TYI76" s="242"/>
      <c r="TYJ76" s="242"/>
      <c r="TYK76" s="242"/>
      <c r="TYL76" s="242"/>
      <c r="TYM76" s="242"/>
      <c r="TYN76" s="242"/>
      <c r="TYO76" s="242"/>
      <c r="TYP76" s="242"/>
      <c r="TYQ76" s="242"/>
      <c r="TYR76" s="242"/>
      <c r="TYS76" s="242"/>
      <c r="TYT76" s="242"/>
      <c r="TYU76" s="242"/>
      <c r="TYV76" s="242"/>
      <c r="TYW76" s="242"/>
      <c r="TYX76" s="242"/>
      <c r="TYY76" s="242"/>
      <c r="TYZ76" s="242"/>
      <c r="TZA76" s="242"/>
      <c r="TZB76" s="242"/>
      <c r="TZC76" s="242"/>
      <c r="TZD76" s="242"/>
      <c r="TZE76" s="242"/>
      <c r="TZF76" s="242"/>
      <c r="TZG76" s="242"/>
      <c r="TZH76" s="242"/>
      <c r="TZI76" s="242"/>
      <c r="TZJ76" s="242"/>
      <c r="TZK76" s="242"/>
      <c r="TZL76" s="242"/>
      <c r="TZM76" s="242"/>
      <c r="TZN76" s="242"/>
      <c r="TZO76" s="242"/>
      <c r="TZP76" s="242"/>
      <c r="TZQ76" s="242"/>
      <c r="TZR76" s="242"/>
      <c r="TZS76" s="242"/>
      <c r="TZT76" s="242"/>
      <c r="TZU76" s="242"/>
      <c r="TZV76" s="242"/>
      <c r="TZW76" s="242"/>
      <c r="TZX76" s="242"/>
      <c r="TZY76" s="242"/>
      <c r="TZZ76" s="242"/>
      <c r="UAA76" s="242"/>
      <c r="UAB76" s="242"/>
      <c r="UAC76" s="242"/>
      <c r="UAD76" s="242"/>
      <c r="UAE76" s="242"/>
      <c r="UAF76" s="242"/>
      <c r="UAG76" s="242"/>
      <c r="UAH76" s="242"/>
      <c r="UAI76" s="242"/>
      <c r="UAJ76" s="242"/>
      <c r="UAK76" s="242"/>
      <c r="UAL76" s="242"/>
      <c r="UAM76" s="242"/>
      <c r="UAN76" s="242"/>
      <c r="UAO76" s="242"/>
      <c r="UAP76" s="242"/>
      <c r="UAQ76" s="242"/>
      <c r="UAR76" s="242"/>
      <c r="UAS76" s="242"/>
      <c r="UAT76" s="242"/>
      <c r="UAU76" s="242"/>
      <c r="UAV76" s="242"/>
      <c r="UAW76" s="242"/>
      <c r="UAX76" s="242"/>
      <c r="UAY76" s="242"/>
      <c r="UAZ76" s="242"/>
      <c r="UBA76" s="242"/>
      <c r="UBB76" s="242"/>
      <c r="UBC76" s="242"/>
      <c r="UBD76" s="242"/>
      <c r="UBE76" s="242"/>
      <c r="UBF76" s="242"/>
      <c r="UBG76" s="242"/>
      <c r="UBH76" s="242"/>
      <c r="UBI76" s="242"/>
      <c r="UBJ76" s="242"/>
      <c r="UBK76" s="242"/>
      <c r="UBL76" s="242"/>
      <c r="UBM76" s="242"/>
      <c r="UBN76" s="242"/>
      <c r="UBO76" s="242"/>
      <c r="UBP76" s="242"/>
      <c r="UBQ76" s="242"/>
      <c r="UBR76" s="242"/>
      <c r="UBS76" s="242"/>
      <c r="UBT76" s="242"/>
      <c r="UBU76" s="242"/>
      <c r="UBV76" s="242"/>
      <c r="UBW76" s="242"/>
      <c r="UBX76" s="242"/>
      <c r="UBY76" s="242"/>
      <c r="UBZ76" s="242"/>
      <c r="UCA76" s="242"/>
      <c r="UCB76" s="242"/>
      <c r="UCC76" s="242"/>
      <c r="UCD76" s="242"/>
      <c r="UCE76" s="242"/>
      <c r="UCF76" s="242"/>
      <c r="UCG76" s="242"/>
      <c r="UCH76" s="242"/>
      <c r="UCI76" s="242"/>
      <c r="UCJ76" s="242"/>
      <c r="UCK76" s="242"/>
      <c r="UCL76" s="242"/>
      <c r="UCM76" s="242"/>
      <c r="UCN76" s="242"/>
      <c r="UCO76" s="242"/>
      <c r="UCP76" s="242"/>
      <c r="UCQ76" s="242"/>
      <c r="UCR76" s="242"/>
      <c r="UCS76" s="242"/>
      <c r="UCT76" s="242"/>
      <c r="UCU76" s="242"/>
      <c r="UCV76" s="242"/>
      <c r="UCW76" s="242"/>
      <c r="UCX76" s="242"/>
      <c r="UCY76" s="242"/>
      <c r="UCZ76" s="242"/>
      <c r="UDA76" s="242"/>
      <c r="UDB76" s="242"/>
      <c r="UDC76" s="242"/>
      <c r="UDD76" s="242"/>
      <c r="UDE76" s="242"/>
      <c r="UDF76" s="242"/>
      <c r="UDG76" s="242"/>
      <c r="UDH76" s="242"/>
      <c r="UDI76" s="242"/>
      <c r="UDJ76" s="242"/>
      <c r="UDK76" s="242"/>
      <c r="UDL76" s="242"/>
      <c r="UDM76" s="242"/>
      <c r="UDN76" s="242"/>
      <c r="UDO76" s="242"/>
      <c r="UDP76" s="242"/>
      <c r="UDQ76" s="242"/>
      <c r="UDR76" s="242"/>
      <c r="UDS76" s="242"/>
      <c r="UDT76" s="242"/>
      <c r="UDU76" s="242"/>
      <c r="UDV76" s="242"/>
      <c r="UDW76" s="242"/>
      <c r="UDX76" s="242"/>
      <c r="UDY76" s="242"/>
      <c r="UDZ76" s="242"/>
      <c r="UEA76" s="242"/>
      <c r="UEB76" s="242"/>
      <c r="UEC76" s="242"/>
      <c r="UED76" s="242"/>
      <c r="UEE76" s="242"/>
      <c r="UEF76" s="242"/>
      <c r="UEG76" s="242"/>
      <c r="UEH76" s="242"/>
      <c r="UEI76" s="242"/>
      <c r="UEJ76" s="242"/>
      <c r="UEK76" s="242"/>
      <c r="UEL76" s="242"/>
      <c r="UEM76" s="242"/>
      <c r="UEN76" s="242"/>
      <c r="UEO76" s="242"/>
      <c r="UEP76" s="242"/>
      <c r="UEQ76" s="242"/>
      <c r="UER76" s="242"/>
      <c r="UES76" s="242"/>
      <c r="UET76" s="242"/>
      <c r="UEU76" s="242"/>
      <c r="UEV76" s="242"/>
      <c r="UEW76" s="242"/>
      <c r="UEX76" s="242"/>
      <c r="UEY76" s="242"/>
      <c r="UEZ76" s="242"/>
      <c r="UFA76" s="242"/>
      <c r="UFB76" s="242"/>
      <c r="UFC76" s="242"/>
      <c r="UFD76" s="242"/>
      <c r="UFE76" s="242"/>
      <c r="UFF76" s="242"/>
      <c r="UFG76" s="242"/>
      <c r="UFH76" s="242"/>
      <c r="UFI76" s="242"/>
      <c r="UFJ76" s="242"/>
      <c r="UFK76" s="242"/>
      <c r="UFL76" s="242"/>
      <c r="UFM76" s="242"/>
      <c r="UFN76" s="242"/>
      <c r="UFO76" s="242"/>
      <c r="UFP76" s="242"/>
      <c r="UFQ76" s="242"/>
      <c r="UFR76" s="242"/>
      <c r="UFS76" s="242"/>
      <c r="UFT76" s="242"/>
      <c r="UFU76" s="242"/>
      <c r="UFV76" s="242"/>
      <c r="UFW76" s="242"/>
      <c r="UFX76" s="242"/>
      <c r="UFY76" s="242"/>
      <c r="UFZ76" s="242"/>
      <c r="UGA76" s="242"/>
      <c r="UGB76" s="242"/>
      <c r="UGC76" s="242"/>
      <c r="UGD76" s="242"/>
      <c r="UGE76" s="242"/>
      <c r="UGF76" s="242"/>
      <c r="UGG76" s="242"/>
      <c r="UGH76" s="242"/>
      <c r="UGI76" s="242"/>
      <c r="UGJ76" s="242"/>
      <c r="UGK76" s="242"/>
      <c r="UGL76" s="242"/>
      <c r="UGM76" s="242"/>
      <c r="UGN76" s="242"/>
      <c r="UGO76" s="242"/>
      <c r="UGP76" s="242"/>
      <c r="UGQ76" s="242"/>
      <c r="UGR76" s="242"/>
      <c r="UGS76" s="242"/>
      <c r="UGT76" s="242"/>
      <c r="UGU76" s="242"/>
      <c r="UGV76" s="242"/>
      <c r="UGW76" s="242"/>
      <c r="UGX76" s="242"/>
      <c r="UGY76" s="242"/>
      <c r="UGZ76" s="242"/>
      <c r="UHA76" s="242"/>
      <c r="UHB76" s="242"/>
      <c r="UHC76" s="242"/>
      <c r="UHD76" s="242"/>
      <c r="UHE76" s="242"/>
      <c r="UHF76" s="242"/>
      <c r="UHG76" s="242"/>
      <c r="UHH76" s="242"/>
      <c r="UHI76" s="242"/>
      <c r="UHJ76" s="242"/>
      <c r="UHK76" s="242"/>
      <c r="UHL76" s="242"/>
      <c r="UHM76" s="242"/>
      <c r="UHN76" s="242"/>
      <c r="UHO76" s="242"/>
      <c r="UHP76" s="242"/>
      <c r="UHQ76" s="242"/>
      <c r="UHR76" s="242"/>
      <c r="UHS76" s="242"/>
      <c r="UHT76" s="242"/>
      <c r="UHU76" s="242"/>
      <c r="UHV76" s="242"/>
      <c r="UHW76" s="242"/>
      <c r="UHX76" s="242"/>
      <c r="UHY76" s="242"/>
      <c r="UHZ76" s="242"/>
      <c r="UIA76" s="242"/>
      <c r="UIB76" s="242"/>
      <c r="UIC76" s="242"/>
      <c r="UID76" s="242"/>
      <c r="UIE76" s="242"/>
      <c r="UIF76" s="242"/>
      <c r="UIG76" s="242"/>
      <c r="UIH76" s="242"/>
      <c r="UII76" s="242"/>
      <c r="UIJ76" s="242"/>
      <c r="UIK76" s="242"/>
      <c r="UIL76" s="242"/>
      <c r="UIM76" s="242"/>
      <c r="UIN76" s="242"/>
      <c r="UIO76" s="242"/>
      <c r="UIP76" s="242"/>
      <c r="UIQ76" s="242"/>
      <c r="UIR76" s="242"/>
      <c r="UIS76" s="242"/>
      <c r="UIT76" s="242"/>
      <c r="UIU76" s="242"/>
      <c r="UIV76" s="242"/>
      <c r="UIW76" s="242"/>
      <c r="UIX76" s="242"/>
      <c r="UIY76" s="242"/>
      <c r="UIZ76" s="242"/>
      <c r="UJA76" s="242"/>
      <c r="UJB76" s="242"/>
      <c r="UJC76" s="242"/>
      <c r="UJD76" s="242"/>
      <c r="UJE76" s="242"/>
      <c r="UJF76" s="242"/>
      <c r="UJG76" s="242"/>
      <c r="UJH76" s="242"/>
      <c r="UJI76" s="242"/>
      <c r="UJJ76" s="242"/>
      <c r="UJK76" s="242"/>
      <c r="UJL76" s="242"/>
      <c r="UJM76" s="242"/>
      <c r="UJN76" s="242"/>
      <c r="UJO76" s="242"/>
      <c r="UJP76" s="242"/>
      <c r="UJQ76" s="242"/>
      <c r="UJR76" s="242"/>
      <c r="UJS76" s="242"/>
      <c r="UJT76" s="242"/>
      <c r="UJU76" s="242"/>
      <c r="UJV76" s="242"/>
      <c r="UJW76" s="242"/>
      <c r="UJX76" s="242"/>
      <c r="UJY76" s="242"/>
      <c r="UJZ76" s="242"/>
      <c r="UKA76" s="242"/>
      <c r="UKB76" s="242"/>
      <c r="UKC76" s="242"/>
      <c r="UKD76" s="242"/>
      <c r="UKE76" s="242"/>
      <c r="UKF76" s="242"/>
      <c r="UKG76" s="242"/>
      <c r="UKH76" s="242"/>
      <c r="UKI76" s="242"/>
      <c r="UKJ76" s="242"/>
      <c r="UKK76" s="242"/>
      <c r="UKL76" s="242"/>
      <c r="UKM76" s="242"/>
      <c r="UKN76" s="242"/>
      <c r="UKO76" s="242"/>
      <c r="UKP76" s="242"/>
      <c r="UKQ76" s="242"/>
      <c r="UKR76" s="242"/>
      <c r="UKS76" s="242"/>
      <c r="UKT76" s="242"/>
      <c r="UKU76" s="242"/>
      <c r="UKV76" s="242"/>
      <c r="UKW76" s="242"/>
      <c r="UKX76" s="242"/>
      <c r="UKY76" s="242"/>
      <c r="UKZ76" s="242"/>
      <c r="ULA76" s="242"/>
      <c r="ULB76" s="242"/>
      <c r="ULC76" s="242"/>
      <c r="ULD76" s="242"/>
      <c r="ULE76" s="242"/>
      <c r="ULF76" s="242"/>
      <c r="ULG76" s="242"/>
      <c r="ULH76" s="242"/>
      <c r="ULI76" s="242"/>
      <c r="ULJ76" s="242"/>
      <c r="ULK76" s="242"/>
      <c r="ULL76" s="242"/>
      <c r="ULM76" s="242"/>
      <c r="ULN76" s="242"/>
      <c r="ULO76" s="242"/>
      <c r="ULP76" s="242"/>
      <c r="ULQ76" s="242"/>
      <c r="ULR76" s="242"/>
      <c r="ULS76" s="242"/>
      <c r="ULT76" s="242"/>
      <c r="ULU76" s="242"/>
      <c r="ULV76" s="242"/>
      <c r="ULW76" s="242"/>
      <c r="ULX76" s="242"/>
      <c r="ULY76" s="242"/>
      <c r="ULZ76" s="242"/>
      <c r="UMA76" s="242"/>
      <c r="UMB76" s="242"/>
      <c r="UMC76" s="242"/>
      <c r="UMD76" s="242"/>
      <c r="UME76" s="242"/>
      <c r="UMF76" s="242"/>
      <c r="UMG76" s="242"/>
      <c r="UMH76" s="242"/>
      <c r="UMI76" s="242"/>
      <c r="UMJ76" s="242"/>
      <c r="UMK76" s="242"/>
      <c r="UML76" s="242"/>
      <c r="UMM76" s="242"/>
      <c r="UMN76" s="242"/>
      <c r="UMO76" s="242"/>
      <c r="UMP76" s="242"/>
      <c r="UMQ76" s="242"/>
      <c r="UMR76" s="242"/>
      <c r="UMS76" s="242"/>
      <c r="UMT76" s="242"/>
      <c r="UMU76" s="242"/>
      <c r="UMV76" s="242"/>
      <c r="UMW76" s="242"/>
      <c r="UMX76" s="242"/>
      <c r="UMY76" s="242"/>
      <c r="UMZ76" s="242"/>
      <c r="UNA76" s="242"/>
      <c r="UNB76" s="242"/>
      <c r="UNC76" s="242"/>
      <c r="UND76" s="242"/>
      <c r="UNE76" s="242"/>
      <c r="UNF76" s="242"/>
      <c r="UNG76" s="242"/>
      <c r="UNH76" s="242"/>
      <c r="UNI76" s="242"/>
      <c r="UNJ76" s="242"/>
      <c r="UNK76" s="242"/>
      <c r="UNL76" s="242"/>
      <c r="UNM76" s="242"/>
      <c r="UNN76" s="242"/>
      <c r="UNO76" s="242"/>
      <c r="UNP76" s="242"/>
      <c r="UNQ76" s="242"/>
      <c r="UNR76" s="242"/>
      <c r="UNS76" s="242"/>
      <c r="UNT76" s="242"/>
      <c r="UNU76" s="242"/>
      <c r="UNV76" s="242"/>
      <c r="UNW76" s="242"/>
      <c r="UNX76" s="242"/>
      <c r="UNY76" s="242"/>
      <c r="UNZ76" s="242"/>
      <c r="UOA76" s="242"/>
      <c r="UOB76" s="242"/>
      <c r="UOC76" s="242"/>
      <c r="UOD76" s="242"/>
      <c r="UOE76" s="242"/>
      <c r="UOF76" s="242"/>
      <c r="UOG76" s="242"/>
      <c r="UOH76" s="242"/>
      <c r="UOI76" s="242"/>
      <c r="UOJ76" s="242"/>
      <c r="UOK76" s="242"/>
      <c r="UOL76" s="242"/>
      <c r="UOM76" s="242"/>
      <c r="UON76" s="242"/>
      <c r="UOO76" s="242"/>
      <c r="UOP76" s="242"/>
      <c r="UOQ76" s="242"/>
      <c r="UOR76" s="242"/>
      <c r="UOS76" s="242"/>
      <c r="UOT76" s="242"/>
      <c r="UOU76" s="242"/>
      <c r="UOV76" s="242"/>
      <c r="UOW76" s="242"/>
      <c r="UOX76" s="242"/>
      <c r="UOY76" s="242"/>
      <c r="UOZ76" s="242"/>
      <c r="UPA76" s="242"/>
      <c r="UPB76" s="242"/>
      <c r="UPC76" s="242"/>
      <c r="UPD76" s="242"/>
      <c r="UPE76" s="242"/>
      <c r="UPF76" s="242"/>
      <c r="UPG76" s="242"/>
      <c r="UPH76" s="242"/>
      <c r="UPI76" s="242"/>
      <c r="UPJ76" s="242"/>
      <c r="UPK76" s="242"/>
      <c r="UPL76" s="242"/>
      <c r="UPM76" s="242"/>
      <c r="UPN76" s="242"/>
      <c r="UPO76" s="242"/>
      <c r="UPP76" s="242"/>
      <c r="UPQ76" s="242"/>
      <c r="UPR76" s="242"/>
      <c r="UPS76" s="242"/>
      <c r="UPT76" s="242"/>
      <c r="UPU76" s="242"/>
      <c r="UPV76" s="242"/>
      <c r="UPW76" s="242"/>
      <c r="UPX76" s="242"/>
      <c r="UPY76" s="242"/>
      <c r="UPZ76" s="242"/>
      <c r="UQA76" s="242"/>
      <c r="UQB76" s="242"/>
      <c r="UQC76" s="242"/>
      <c r="UQD76" s="242"/>
      <c r="UQE76" s="242"/>
      <c r="UQF76" s="242"/>
      <c r="UQG76" s="242"/>
      <c r="UQH76" s="242"/>
      <c r="UQI76" s="242"/>
      <c r="UQJ76" s="242"/>
      <c r="UQK76" s="242"/>
      <c r="UQL76" s="242"/>
      <c r="UQM76" s="242"/>
      <c r="UQN76" s="242"/>
      <c r="UQO76" s="242"/>
      <c r="UQP76" s="242"/>
      <c r="UQQ76" s="242"/>
      <c r="UQR76" s="242"/>
      <c r="UQS76" s="242"/>
      <c r="UQT76" s="242"/>
      <c r="UQU76" s="242"/>
      <c r="UQV76" s="242"/>
      <c r="UQW76" s="242"/>
      <c r="UQX76" s="242"/>
      <c r="UQY76" s="242"/>
      <c r="UQZ76" s="242"/>
      <c r="URA76" s="242"/>
      <c r="URB76" s="242"/>
      <c r="URC76" s="242"/>
      <c r="URD76" s="242"/>
      <c r="URE76" s="242"/>
      <c r="URF76" s="242"/>
      <c r="URG76" s="242"/>
      <c r="URH76" s="242"/>
      <c r="URI76" s="242"/>
      <c r="URJ76" s="242"/>
      <c r="URK76" s="242"/>
      <c r="URL76" s="242"/>
      <c r="URM76" s="242"/>
      <c r="URN76" s="242"/>
      <c r="URO76" s="242"/>
      <c r="URP76" s="242"/>
      <c r="URQ76" s="242"/>
      <c r="URR76" s="242"/>
      <c r="URS76" s="242"/>
      <c r="URT76" s="242"/>
      <c r="URU76" s="242"/>
      <c r="URV76" s="242"/>
      <c r="URW76" s="242"/>
      <c r="URX76" s="242"/>
      <c r="URY76" s="242"/>
      <c r="URZ76" s="242"/>
      <c r="USA76" s="242"/>
      <c r="USB76" s="242"/>
      <c r="USC76" s="242"/>
      <c r="USD76" s="242"/>
      <c r="USE76" s="242"/>
      <c r="USF76" s="242"/>
      <c r="USG76" s="242"/>
      <c r="USH76" s="242"/>
      <c r="USI76" s="242"/>
      <c r="USJ76" s="242"/>
      <c r="USK76" s="242"/>
      <c r="USL76" s="242"/>
      <c r="USM76" s="242"/>
      <c r="USN76" s="242"/>
      <c r="USO76" s="242"/>
      <c r="USP76" s="242"/>
      <c r="USQ76" s="242"/>
      <c r="USR76" s="242"/>
      <c r="USS76" s="242"/>
      <c r="UST76" s="242"/>
      <c r="USU76" s="242"/>
      <c r="USV76" s="242"/>
      <c r="USW76" s="242"/>
      <c r="USX76" s="242"/>
      <c r="USY76" s="242"/>
      <c r="USZ76" s="242"/>
      <c r="UTA76" s="242"/>
      <c r="UTB76" s="242"/>
      <c r="UTC76" s="242"/>
      <c r="UTD76" s="242"/>
      <c r="UTE76" s="242"/>
      <c r="UTF76" s="242"/>
      <c r="UTG76" s="242"/>
      <c r="UTH76" s="242"/>
      <c r="UTI76" s="242"/>
      <c r="UTJ76" s="242"/>
      <c r="UTK76" s="242"/>
      <c r="UTL76" s="242"/>
      <c r="UTM76" s="242"/>
      <c r="UTN76" s="242"/>
      <c r="UTO76" s="242"/>
      <c r="UTP76" s="242"/>
      <c r="UTQ76" s="242"/>
      <c r="UTR76" s="242"/>
      <c r="UTS76" s="242"/>
      <c r="UTT76" s="242"/>
      <c r="UTU76" s="242"/>
      <c r="UTV76" s="242"/>
      <c r="UTW76" s="242"/>
      <c r="UTX76" s="242"/>
      <c r="UTY76" s="242"/>
      <c r="UTZ76" s="242"/>
      <c r="UUA76" s="242"/>
      <c r="UUB76" s="242"/>
      <c r="UUC76" s="242"/>
      <c r="UUD76" s="242"/>
      <c r="UUE76" s="242"/>
      <c r="UUF76" s="242"/>
      <c r="UUG76" s="242"/>
      <c r="UUH76" s="242"/>
      <c r="UUI76" s="242"/>
      <c r="UUJ76" s="242"/>
      <c r="UUK76" s="242"/>
      <c r="UUL76" s="242"/>
      <c r="UUM76" s="242"/>
      <c r="UUN76" s="242"/>
      <c r="UUO76" s="242"/>
      <c r="UUP76" s="242"/>
      <c r="UUQ76" s="242"/>
      <c r="UUR76" s="242"/>
      <c r="UUS76" s="242"/>
      <c r="UUT76" s="242"/>
      <c r="UUU76" s="242"/>
      <c r="UUV76" s="242"/>
      <c r="UUW76" s="242"/>
      <c r="UUX76" s="242"/>
      <c r="UUY76" s="242"/>
      <c r="UUZ76" s="242"/>
      <c r="UVA76" s="242"/>
      <c r="UVB76" s="242"/>
      <c r="UVC76" s="242"/>
      <c r="UVD76" s="242"/>
      <c r="UVE76" s="242"/>
      <c r="UVF76" s="242"/>
      <c r="UVG76" s="242"/>
      <c r="UVH76" s="242"/>
      <c r="UVI76" s="242"/>
      <c r="UVJ76" s="242"/>
      <c r="UVK76" s="242"/>
      <c r="UVL76" s="242"/>
      <c r="UVM76" s="242"/>
      <c r="UVN76" s="242"/>
      <c r="UVO76" s="242"/>
      <c r="UVP76" s="242"/>
      <c r="UVQ76" s="242"/>
      <c r="UVR76" s="242"/>
      <c r="UVS76" s="242"/>
      <c r="UVT76" s="242"/>
      <c r="UVU76" s="242"/>
      <c r="UVV76" s="242"/>
      <c r="UVW76" s="242"/>
      <c r="UVX76" s="242"/>
      <c r="UVY76" s="242"/>
      <c r="UVZ76" s="242"/>
      <c r="UWA76" s="242"/>
      <c r="UWB76" s="242"/>
      <c r="UWC76" s="242"/>
      <c r="UWD76" s="242"/>
      <c r="UWE76" s="242"/>
      <c r="UWF76" s="242"/>
      <c r="UWG76" s="242"/>
      <c r="UWH76" s="242"/>
      <c r="UWI76" s="242"/>
      <c r="UWJ76" s="242"/>
      <c r="UWK76" s="242"/>
      <c r="UWL76" s="242"/>
      <c r="UWM76" s="242"/>
      <c r="UWN76" s="242"/>
      <c r="UWO76" s="242"/>
      <c r="UWP76" s="242"/>
      <c r="UWQ76" s="242"/>
      <c r="UWR76" s="242"/>
      <c r="UWS76" s="242"/>
      <c r="UWT76" s="242"/>
      <c r="UWU76" s="242"/>
      <c r="UWV76" s="242"/>
      <c r="UWW76" s="242"/>
      <c r="UWX76" s="242"/>
      <c r="UWY76" s="242"/>
      <c r="UWZ76" s="242"/>
      <c r="UXA76" s="242"/>
      <c r="UXB76" s="242"/>
      <c r="UXC76" s="242"/>
      <c r="UXD76" s="242"/>
      <c r="UXE76" s="242"/>
      <c r="UXF76" s="242"/>
      <c r="UXG76" s="242"/>
      <c r="UXH76" s="242"/>
      <c r="UXI76" s="242"/>
      <c r="UXJ76" s="242"/>
      <c r="UXK76" s="242"/>
      <c r="UXL76" s="242"/>
      <c r="UXM76" s="242"/>
      <c r="UXN76" s="242"/>
      <c r="UXO76" s="242"/>
      <c r="UXP76" s="242"/>
      <c r="UXQ76" s="242"/>
      <c r="UXR76" s="242"/>
      <c r="UXS76" s="242"/>
      <c r="UXT76" s="242"/>
      <c r="UXU76" s="242"/>
      <c r="UXV76" s="242"/>
      <c r="UXW76" s="242"/>
      <c r="UXX76" s="242"/>
      <c r="UXY76" s="242"/>
      <c r="UXZ76" s="242"/>
      <c r="UYA76" s="242"/>
      <c r="UYB76" s="242"/>
      <c r="UYC76" s="242"/>
      <c r="UYD76" s="242"/>
      <c r="UYE76" s="242"/>
      <c r="UYF76" s="242"/>
      <c r="UYG76" s="242"/>
      <c r="UYH76" s="242"/>
      <c r="UYI76" s="242"/>
      <c r="UYJ76" s="242"/>
      <c r="UYK76" s="242"/>
      <c r="UYL76" s="242"/>
      <c r="UYM76" s="242"/>
      <c r="UYN76" s="242"/>
      <c r="UYO76" s="242"/>
      <c r="UYP76" s="242"/>
      <c r="UYQ76" s="242"/>
      <c r="UYR76" s="242"/>
      <c r="UYS76" s="242"/>
      <c r="UYT76" s="242"/>
      <c r="UYU76" s="242"/>
      <c r="UYV76" s="242"/>
      <c r="UYW76" s="242"/>
      <c r="UYX76" s="242"/>
      <c r="UYY76" s="242"/>
      <c r="UYZ76" s="242"/>
      <c r="UZA76" s="242"/>
      <c r="UZB76" s="242"/>
      <c r="UZC76" s="242"/>
      <c r="UZD76" s="242"/>
      <c r="UZE76" s="242"/>
      <c r="UZF76" s="242"/>
      <c r="UZG76" s="242"/>
      <c r="UZH76" s="242"/>
      <c r="UZI76" s="242"/>
      <c r="UZJ76" s="242"/>
      <c r="UZK76" s="242"/>
      <c r="UZL76" s="242"/>
      <c r="UZM76" s="242"/>
      <c r="UZN76" s="242"/>
      <c r="UZO76" s="242"/>
      <c r="UZP76" s="242"/>
      <c r="UZQ76" s="242"/>
      <c r="UZR76" s="242"/>
      <c r="UZS76" s="242"/>
      <c r="UZT76" s="242"/>
      <c r="UZU76" s="242"/>
      <c r="UZV76" s="242"/>
      <c r="UZW76" s="242"/>
      <c r="UZX76" s="242"/>
      <c r="UZY76" s="242"/>
      <c r="UZZ76" s="242"/>
      <c r="VAA76" s="242"/>
      <c r="VAB76" s="242"/>
      <c r="VAC76" s="242"/>
      <c r="VAD76" s="242"/>
      <c r="VAE76" s="242"/>
      <c r="VAF76" s="242"/>
      <c r="VAG76" s="242"/>
      <c r="VAH76" s="242"/>
      <c r="VAI76" s="242"/>
      <c r="VAJ76" s="242"/>
      <c r="VAK76" s="242"/>
      <c r="VAL76" s="242"/>
      <c r="VAM76" s="242"/>
      <c r="VAN76" s="242"/>
      <c r="VAO76" s="242"/>
      <c r="VAP76" s="242"/>
      <c r="VAQ76" s="242"/>
      <c r="VAR76" s="242"/>
      <c r="VAS76" s="242"/>
      <c r="VAT76" s="242"/>
      <c r="VAU76" s="242"/>
      <c r="VAV76" s="242"/>
      <c r="VAW76" s="242"/>
      <c r="VAX76" s="242"/>
      <c r="VAY76" s="242"/>
      <c r="VAZ76" s="242"/>
      <c r="VBA76" s="242"/>
      <c r="VBB76" s="242"/>
      <c r="VBC76" s="242"/>
      <c r="VBD76" s="242"/>
      <c r="VBE76" s="242"/>
      <c r="VBF76" s="242"/>
      <c r="VBG76" s="242"/>
      <c r="VBH76" s="242"/>
      <c r="VBI76" s="242"/>
      <c r="VBJ76" s="242"/>
      <c r="VBK76" s="242"/>
      <c r="VBL76" s="242"/>
      <c r="VBM76" s="242"/>
      <c r="VBN76" s="242"/>
      <c r="VBO76" s="242"/>
      <c r="VBP76" s="242"/>
      <c r="VBQ76" s="242"/>
      <c r="VBR76" s="242"/>
      <c r="VBS76" s="242"/>
      <c r="VBT76" s="242"/>
      <c r="VBU76" s="242"/>
      <c r="VBV76" s="242"/>
      <c r="VBW76" s="242"/>
      <c r="VBX76" s="242"/>
      <c r="VBY76" s="242"/>
      <c r="VBZ76" s="242"/>
      <c r="VCA76" s="242"/>
      <c r="VCB76" s="242"/>
      <c r="VCC76" s="242"/>
      <c r="VCD76" s="242"/>
      <c r="VCE76" s="242"/>
      <c r="VCF76" s="242"/>
      <c r="VCG76" s="242"/>
      <c r="VCH76" s="242"/>
      <c r="VCI76" s="242"/>
      <c r="VCJ76" s="242"/>
      <c r="VCK76" s="242"/>
      <c r="VCL76" s="242"/>
      <c r="VCM76" s="242"/>
      <c r="VCN76" s="242"/>
      <c r="VCO76" s="242"/>
      <c r="VCP76" s="242"/>
      <c r="VCQ76" s="242"/>
      <c r="VCR76" s="242"/>
      <c r="VCS76" s="242"/>
      <c r="VCT76" s="242"/>
      <c r="VCU76" s="242"/>
      <c r="VCV76" s="242"/>
      <c r="VCW76" s="242"/>
      <c r="VCX76" s="242"/>
      <c r="VCY76" s="242"/>
      <c r="VCZ76" s="242"/>
      <c r="VDA76" s="242"/>
      <c r="VDB76" s="242"/>
      <c r="VDC76" s="242"/>
      <c r="VDD76" s="242"/>
      <c r="VDE76" s="242"/>
      <c r="VDF76" s="242"/>
      <c r="VDG76" s="242"/>
      <c r="VDH76" s="242"/>
      <c r="VDI76" s="242"/>
      <c r="VDJ76" s="242"/>
      <c r="VDK76" s="242"/>
      <c r="VDL76" s="242"/>
      <c r="VDM76" s="242"/>
      <c r="VDN76" s="242"/>
      <c r="VDO76" s="242"/>
      <c r="VDP76" s="242"/>
      <c r="VDQ76" s="242"/>
      <c r="VDR76" s="242"/>
      <c r="VDS76" s="242"/>
      <c r="VDT76" s="242"/>
      <c r="VDU76" s="242"/>
      <c r="VDV76" s="242"/>
      <c r="VDW76" s="242"/>
      <c r="VDX76" s="242"/>
      <c r="VDY76" s="242"/>
      <c r="VDZ76" s="242"/>
      <c r="VEA76" s="242"/>
      <c r="VEB76" s="242"/>
      <c r="VEC76" s="242"/>
      <c r="VED76" s="242"/>
      <c r="VEE76" s="242"/>
      <c r="VEF76" s="242"/>
      <c r="VEG76" s="242"/>
      <c r="VEH76" s="242"/>
      <c r="VEI76" s="242"/>
      <c r="VEJ76" s="242"/>
      <c r="VEK76" s="242"/>
      <c r="VEL76" s="242"/>
      <c r="VEM76" s="242"/>
      <c r="VEN76" s="242"/>
      <c r="VEO76" s="242"/>
      <c r="VEP76" s="242"/>
      <c r="VEQ76" s="242"/>
      <c r="VER76" s="242"/>
      <c r="VES76" s="242"/>
      <c r="VET76" s="242"/>
      <c r="VEU76" s="242"/>
      <c r="VEV76" s="242"/>
      <c r="VEW76" s="242"/>
      <c r="VEX76" s="242"/>
      <c r="VEY76" s="242"/>
      <c r="VEZ76" s="242"/>
      <c r="VFA76" s="242"/>
      <c r="VFB76" s="242"/>
      <c r="VFC76" s="242"/>
      <c r="VFD76" s="242"/>
      <c r="VFE76" s="242"/>
      <c r="VFF76" s="242"/>
      <c r="VFG76" s="242"/>
      <c r="VFH76" s="242"/>
      <c r="VFI76" s="242"/>
      <c r="VFJ76" s="242"/>
      <c r="VFK76" s="242"/>
      <c r="VFL76" s="242"/>
      <c r="VFM76" s="242"/>
      <c r="VFN76" s="242"/>
      <c r="VFO76" s="242"/>
      <c r="VFP76" s="242"/>
      <c r="VFQ76" s="242"/>
      <c r="VFR76" s="242"/>
      <c r="VFS76" s="242"/>
      <c r="VFT76" s="242"/>
      <c r="VFU76" s="242"/>
      <c r="VFV76" s="242"/>
      <c r="VFW76" s="242"/>
      <c r="VFX76" s="242"/>
      <c r="VFY76" s="242"/>
      <c r="VFZ76" s="242"/>
      <c r="VGA76" s="242"/>
      <c r="VGB76" s="242"/>
      <c r="VGC76" s="242"/>
      <c r="VGD76" s="242"/>
      <c r="VGE76" s="242"/>
      <c r="VGF76" s="242"/>
      <c r="VGG76" s="242"/>
      <c r="VGH76" s="242"/>
      <c r="VGI76" s="242"/>
      <c r="VGJ76" s="242"/>
      <c r="VGK76" s="242"/>
      <c r="VGL76" s="242"/>
      <c r="VGM76" s="242"/>
      <c r="VGN76" s="242"/>
      <c r="VGO76" s="242"/>
      <c r="VGP76" s="242"/>
      <c r="VGQ76" s="242"/>
      <c r="VGR76" s="242"/>
      <c r="VGS76" s="242"/>
      <c r="VGT76" s="242"/>
      <c r="VGU76" s="242"/>
      <c r="VGV76" s="242"/>
      <c r="VGW76" s="242"/>
      <c r="VGX76" s="242"/>
      <c r="VGY76" s="242"/>
      <c r="VGZ76" s="242"/>
      <c r="VHA76" s="242"/>
      <c r="VHB76" s="242"/>
      <c r="VHC76" s="242"/>
      <c r="VHD76" s="242"/>
      <c r="VHE76" s="242"/>
      <c r="VHF76" s="242"/>
      <c r="VHG76" s="242"/>
      <c r="VHH76" s="242"/>
      <c r="VHI76" s="242"/>
      <c r="VHJ76" s="242"/>
      <c r="VHK76" s="242"/>
      <c r="VHL76" s="242"/>
      <c r="VHM76" s="242"/>
      <c r="VHN76" s="242"/>
      <c r="VHO76" s="242"/>
      <c r="VHP76" s="242"/>
      <c r="VHQ76" s="242"/>
      <c r="VHR76" s="242"/>
      <c r="VHS76" s="242"/>
      <c r="VHT76" s="242"/>
      <c r="VHU76" s="242"/>
      <c r="VHV76" s="242"/>
      <c r="VHW76" s="242"/>
      <c r="VHX76" s="242"/>
      <c r="VHY76" s="242"/>
      <c r="VHZ76" s="242"/>
      <c r="VIA76" s="242"/>
      <c r="VIB76" s="242"/>
      <c r="VIC76" s="242"/>
      <c r="VID76" s="242"/>
      <c r="VIE76" s="242"/>
      <c r="VIF76" s="242"/>
      <c r="VIG76" s="242"/>
      <c r="VIH76" s="242"/>
      <c r="VII76" s="242"/>
      <c r="VIJ76" s="242"/>
      <c r="VIK76" s="242"/>
      <c r="VIL76" s="242"/>
      <c r="VIM76" s="242"/>
      <c r="VIN76" s="242"/>
      <c r="VIO76" s="242"/>
      <c r="VIP76" s="242"/>
      <c r="VIQ76" s="242"/>
      <c r="VIR76" s="242"/>
      <c r="VIS76" s="242"/>
      <c r="VIT76" s="242"/>
      <c r="VIU76" s="242"/>
      <c r="VIV76" s="242"/>
      <c r="VIW76" s="242"/>
      <c r="VIX76" s="242"/>
      <c r="VIY76" s="242"/>
      <c r="VIZ76" s="242"/>
      <c r="VJA76" s="242"/>
      <c r="VJB76" s="242"/>
      <c r="VJC76" s="242"/>
      <c r="VJD76" s="242"/>
      <c r="VJE76" s="242"/>
      <c r="VJF76" s="242"/>
      <c r="VJG76" s="242"/>
      <c r="VJH76" s="242"/>
      <c r="VJI76" s="242"/>
      <c r="VJJ76" s="242"/>
      <c r="VJK76" s="242"/>
      <c r="VJL76" s="242"/>
      <c r="VJM76" s="242"/>
      <c r="VJN76" s="242"/>
      <c r="VJO76" s="242"/>
      <c r="VJP76" s="242"/>
      <c r="VJQ76" s="242"/>
      <c r="VJR76" s="242"/>
      <c r="VJS76" s="242"/>
      <c r="VJT76" s="242"/>
      <c r="VJU76" s="242"/>
      <c r="VJV76" s="242"/>
      <c r="VJW76" s="242"/>
      <c r="VJX76" s="242"/>
      <c r="VJY76" s="242"/>
      <c r="VJZ76" s="242"/>
      <c r="VKA76" s="242"/>
      <c r="VKB76" s="242"/>
      <c r="VKC76" s="242"/>
      <c r="VKD76" s="242"/>
      <c r="VKE76" s="242"/>
      <c r="VKF76" s="242"/>
      <c r="VKG76" s="242"/>
      <c r="VKH76" s="242"/>
      <c r="VKI76" s="242"/>
      <c r="VKJ76" s="242"/>
      <c r="VKK76" s="242"/>
      <c r="VKL76" s="242"/>
      <c r="VKM76" s="242"/>
      <c r="VKN76" s="242"/>
      <c r="VKO76" s="242"/>
      <c r="VKP76" s="242"/>
      <c r="VKQ76" s="242"/>
      <c r="VKR76" s="242"/>
      <c r="VKS76" s="242"/>
      <c r="VKT76" s="242"/>
      <c r="VKU76" s="242"/>
      <c r="VKV76" s="242"/>
      <c r="VKW76" s="242"/>
      <c r="VKX76" s="242"/>
      <c r="VKY76" s="242"/>
      <c r="VKZ76" s="242"/>
      <c r="VLA76" s="242"/>
      <c r="VLB76" s="242"/>
      <c r="VLC76" s="242"/>
      <c r="VLD76" s="242"/>
      <c r="VLE76" s="242"/>
      <c r="VLF76" s="242"/>
      <c r="VLG76" s="242"/>
      <c r="VLH76" s="242"/>
      <c r="VLI76" s="242"/>
      <c r="VLJ76" s="242"/>
      <c r="VLK76" s="242"/>
      <c r="VLL76" s="242"/>
      <c r="VLM76" s="242"/>
      <c r="VLN76" s="242"/>
      <c r="VLO76" s="242"/>
      <c r="VLP76" s="242"/>
      <c r="VLQ76" s="242"/>
      <c r="VLR76" s="242"/>
      <c r="VLS76" s="242"/>
      <c r="VLT76" s="242"/>
      <c r="VLU76" s="242"/>
      <c r="VLV76" s="242"/>
      <c r="VLW76" s="242"/>
      <c r="VLX76" s="242"/>
      <c r="VLY76" s="242"/>
      <c r="VLZ76" s="242"/>
      <c r="VMA76" s="242"/>
      <c r="VMB76" s="242"/>
      <c r="VMC76" s="242"/>
      <c r="VMD76" s="242"/>
      <c r="VME76" s="242"/>
      <c r="VMF76" s="242"/>
      <c r="VMG76" s="242"/>
      <c r="VMH76" s="242"/>
      <c r="VMI76" s="242"/>
      <c r="VMJ76" s="242"/>
      <c r="VMK76" s="242"/>
      <c r="VML76" s="242"/>
      <c r="VMM76" s="242"/>
      <c r="VMN76" s="242"/>
      <c r="VMO76" s="242"/>
      <c r="VMP76" s="242"/>
      <c r="VMQ76" s="242"/>
      <c r="VMR76" s="242"/>
      <c r="VMS76" s="242"/>
      <c r="VMT76" s="242"/>
      <c r="VMU76" s="242"/>
      <c r="VMV76" s="242"/>
      <c r="VMW76" s="242"/>
      <c r="VMX76" s="242"/>
      <c r="VMY76" s="242"/>
      <c r="VMZ76" s="242"/>
      <c r="VNA76" s="242"/>
      <c r="VNB76" s="242"/>
      <c r="VNC76" s="242"/>
      <c r="VND76" s="242"/>
      <c r="VNE76" s="242"/>
      <c r="VNF76" s="242"/>
      <c r="VNG76" s="242"/>
      <c r="VNH76" s="242"/>
      <c r="VNI76" s="242"/>
      <c r="VNJ76" s="242"/>
      <c r="VNK76" s="242"/>
      <c r="VNL76" s="242"/>
      <c r="VNM76" s="242"/>
      <c r="VNN76" s="242"/>
      <c r="VNO76" s="242"/>
      <c r="VNP76" s="242"/>
      <c r="VNQ76" s="242"/>
      <c r="VNR76" s="242"/>
      <c r="VNS76" s="242"/>
      <c r="VNT76" s="242"/>
      <c r="VNU76" s="242"/>
      <c r="VNV76" s="242"/>
      <c r="VNW76" s="242"/>
      <c r="VNX76" s="242"/>
      <c r="VNY76" s="242"/>
      <c r="VNZ76" s="242"/>
      <c r="VOA76" s="242"/>
      <c r="VOB76" s="242"/>
      <c r="VOC76" s="242"/>
      <c r="VOD76" s="242"/>
      <c r="VOE76" s="242"/>
      <c r="VOF76" s="242"/>
      <c r="VOG76" s="242"/>
      <c r="VOH76" s="242"/>
      <c r="VOI76" s="242"/>
      <c r="VOJ76" s="242"/>
      <c r="VOK76" s="242"/>
      <c r="VOL76" s="242"/>
      <c r="VOM76" s="242"/>
      <c r="VON76" s="242"/>
      <c r="VOO76" s="242"/>
      <c r="VOP76" s="242"/>
      <c r="VOQ76" s="242"/>
      <c r="VOR76" s="242"/>
      <c r="VOS76" s="242"/>
      <c r="VOT76" s="242"/>
      <c r="VOU76" s="242"/>
      <c r="VOV76" s="242"/>
      <c r="VOW76" s="242"/>
      <c r="VOX76" s="242"/>
      <c r="VOY76" s="242"/>
      <c r="VOZ76" s="242"/>
      <c r="VPA76" s="242"/>
      <c r="VPB76" s="242"/>
      <c r="VPC76" s="242"/>
      <c r="VPD76" s="242"/>
      <c r="VPE76" s="242"/>
      <c r="VPF76" s="242"/>
      <c r="VPG76" s="242"/>
      <c r="VPH76" s="242"/>
      <c r="VPI76" s="242"/>
      <c r="VPJ76" s="242"/>
      <c r="VPK76" s="242"/>
      <c r="VPL76" s="242"/>
      <c r="VPM76" s="242"/>
      <c r="VPN76" s="242"/>
      <c r="VPO76" s="242"/>
      <c r="VPP76" s="242"/>
      <c r="VPQ76" s="242"/>
      <c r="VPR76" s="242"/>
      <c r="VPS76" s="242"/>
      <c r="VPT76" s="242"/>
      <c r="VPU76" s="242"/>
      <c r="VPV76" s="242"/>
      <c r="VPW76" s="242"/>
      <c r="VPX76" s="242"/>
      <c r="VPY76" s="242"/>
      <c r="VPZ76" s="242"/>
      <c r="VQA76" s="242"/>
      <c r="VQB76" s="242"/>
      <c r="VQC76" s="242"/>
      <c r="VQD76" s="242"/>
      <c r="VQE76" s="242"/>
      <c r="VQF76" s="242"/>
      <c r="VQG76" s="242"/>
      <c r="VQH76" s="242"/>
      <c r="VQI76" s="242"/>
      <c r="VQJ76" s="242"/>
      <c r="VQK76" s="242"/>
      <c r="VQL76" s="242"/>
      <c r="VQM76" s="242"/>
      <c r="VQN76" s="242"/>
      <c r="VQO76" s="242"/>
      <c r="VQP76" s="242"/>
      <c r="VQQ76" s="242"/>
      <c r="VQR76" s="242"/>
      <c r="VQS76" s="242"/>
      <c r="VQT76" s="242"/>
      <c r="VQU76" s="242"/>
      <c r="VQV76" s="242"/>
      <c r="VQW76" s="242"/>
      <c r="VQX76" s="242"/>
      <c r="VQY76" s="242"/>
      <c r="VQZ76" s="242"/>
      <c r="VRA76" s="242"/>
      <c r="VRB76" s="242"/>
      <c r="VRC76" s="242"/>
      <c r="VRD76" s="242"/>
      <c r="VRE76" s="242"/>
      <c r="VRF76" s="242"/>
      <c r="VRG76" s="242"/>
      <c r="VRH76" s="242"/>
      <c r="VRI76" s="242"/>
      <c r="VRJ76" s="242"/>
      <c r="VRK76" s="242"/>
      <c r="VRL76" s="242"/>
      <c r="VRM76" s="242"/>
      <c r="VRN76" s="242"/>
      <c r="VRO76" s="242"/>
      <c r="VRP76" s="242"/>
      <c r="VRQ76" s="242"/>
      <c r="VRR76" s="242"/>
      <c r="VRS76" s="242"/>
      <c r="VRT76" s="242"/>
      <c r="VRU76" s="242"/>
      <c r="VRV76" s="242"/>
      <c r="VRW76" s="242"/>
      <c r="VRX76" s="242"/>
      <c r="VRY76" s="242"/>
      <c r="VRZ76" s="242"/>
      <c r="VSA76" s="242"/>
      <c r="VSB76" s="242"/>
      <c r="VSC76" s="242"/>
      <c r="VSD76" s="242"/>
      <c r="VSE76" s="242"/>
      <c r="VSF76" s="242"/>
      <c r="VSG76" s="242"/>
      <c r="VSH76" s="242"/>
      <c r="VSI76" s="242"/>
      <c r="VSJ76" s="242"/>
      <c r="VSK76" s="242"/>
      <c r="VSL76" s="242"/>
      <c r="VSM76" s="242"/>
      <c r="VSN76" s="242"/>
      <c r="VSO76" s="242"/>
      <c r="VSP76" s="242"/>
      <c r="VSQ76" s="242"/>
      <c r="VSR76" s="242"/>
      <c r="VSS76" s="242"/>
      <c r="VST76" s="242"/>
      <c r="VSU76" s="242"/>
      <c r="VSV76" s="242"/>
      <c r="VSW76" s="242"/>
      <c r="VSX76" s="242"/>
      <c r="VSY76" s="242"/>
      <c r="VSZ76" s="242"/>
      <c r="VTA76" s="242"/>
      <c r="VTB76" s="242"/>
      <c r="VTC76" s="242"/>
      <c r="VTD76" s="242"/>
      <c r="VTE76" s="242"/>
      <c r="VTF76" s="242"/>
      <c r="VTG76" s="242"/>
      <c r="VTH76" s="242"/>
      <c r="VTI76" s="242"/>
      <c r="VTJ76" s="242"/>
      <c r="VTK76" s="242"/>
      <c r="VTL76" s="242"/>
      <c r="VTM76" s="242"/>
      <c r="VTN76" s="242"/>
      <c r="VTO76" s="242"/>
      <c r="VTP76" s="242"/>
      <c r="VTQ76" s="242"/>
      <c r="VTR76" s="242"/>
      <c r="VTS76" s="242"/>
      <c r="VTT76" s="242"/>
      <c r="VTU76" s="242"/>
      <c r="VTV76" s="242"/>
      <c r="VTW76" s="242"/>
      <c r="VTX76" s="242"/>
      <c r="VTY76" s="242"/>
      <c r="VTZ76" s="242"/>
      <c r="VUA76" s="242"/>
      <c r="VUB76" s="242"/>
      <c r="VUC76" s="242"/>
      <c r="VUD76" s="242"/>
      <c r="VUE76" s="242"/>
      <c r="VUF76" s="242"/>
      <c r="VUG76" s="242"/>
      <c r="VUH76" s="242"/>
      <c r="VUI76" s="242"/>
      <c r="VUJ76" s="242"/>
      <c r="VUK76" s="242"/>
      <c r="VUL76" s="242"/>
      <c r="VUM76" s="242"/>
      <c r="VUN76" s="242"/>
      <c r="VUO76" s="242"/>
      <c r="VUP76" s="242"/>
      <c r="VUQ76" s="242"/>
      <c r="VUR76" s="242"/>
      <c r="VUS76" s="242"/>
      <c r="VUT76" s="242"/>
      <c r="VUU76" s="242"/>
      <c r="VUV76" s="242"/>
      <c r="VUW76" s="242"/>
      <c r="VUX76" s="242"/>
      <c r="VUY76" s="242"/>
      <c r="VUZ76" s="242"/>
      <c r="VVA76" s="242"/>
      <c r="VVB76" s="242"/>
      <c r="VVC76" s="242"/>
      <c r="VVD76" s="242"/>
      <c r="VVE76" s="242"/>
      <c r="VVF76" s="242"/>
      <c r="VVG76" s="242"/>
      <c r="VVH76" s="242"/>
      <c r="VVI76" s="242"/>
      <c r="VVJ76" s="242"/>
      <c r="VVK76" s="242"/>
      <c r="VVL76" s="242"/>
      <c r="VVM76" s="242"/>
      <c r="VVN76" s="242"/>
      <c r="VVO76" s="242"/>
      <c r="VVP76" s="242"/>
      <c r="VVQ76" s="242"/>
      <c r="VVR76" s="242"/>
      <c r="VVS76" s="242"/>
      <c r="VVT76" s="242"/>
      <c r="VVU76" s="242"/>
      <c r="VVV76" s="242"/>
      <c r="VVW76" s="242"/>
      <c r="VVX76" s="242"/>
      <c r="VVY76" s="242"/>
      <c r="VVZ76" s="242"/>
      <c r="VWA76" s="242"/>
      <c r="VWB76" s="242"/>
      <c r="VWC76" s="242"/>
      <c r="VWD76" s="242"/>
      <c r="VWE76" s="242"/>
      <c r="VWF76" s="242"/>
      <c r="VWG76" s="242"/>
      <c r="VWH76" s="242"/>
      <c r="VWI76" s="242"/>
      <c r="VWJ76" s="242"/>
      <c r="VWK76" s="242"/>
      <c r="VWL76" s="242"/>
      <c r="VWM76" s="242"/>
      <c r="VWN76" s="242"/>
      <c r="VWO76" s="242"/>
      <c r="VWP76" s="242"/>
      <c r="VWQ76" s="242"/>
      <c r="VWR76" s="242"/>
      <c r="VWS76" s="242"/>
      <c r="VWT76" s="242"/>
      <c r="VWU76" s="242"/>
      <c r="VWV76" s="242"/>
      <c r="VWW76" s="242"/>
      <c r="VWX76" s="242"/>
      <c r="VWY76" s="242"/>
      <c r="VWZ76" s="242"/>
      <c r="VXA76" s="242"/>
      <c r="VXB76" s="242"/>
      <c r="VXC76" s="242"/>
      <c r="VXD76" s="242"/>
      <c r="VXE76" s="242"/>
      <c r="VXF76" s="242"/>
      <c r="VXG76" s="242"/>
      <c r="VXH76" s="242"/>
      <c r="VXI76" s="242"/>
      <c r="VXJ76" s="242"/>
      <c r="VXK76" s="242"/>
      <c r="VXL76" s="242"/>
      <c r="VXM76" s="242"/>
      <c r="VXN76" s="242"/>
      <c r="VXO76" s="242"/>
      <c r="VXP76" s="242"/>
      <c r="VXQ76" s="242"/>
      <c r="VXR76" s="242"/>
      <c r="VXS76" s="242"/>
      <c r="VXT76" s="242"/>
      <c r="VXU76" s="242"/>
      <c r="VXV76" s="242"/>
      <c r="VXW76" s="242"/>
      <c r="VXX76" s="242"/>
      <c r="VXY76" s="242"/>
      <c r="VXZ76" s="242"/>
      <c r="VYA76" s="242"/>
      <c r="VYB76" s="242"/>
      <c r="VYC76" s="242"/>
      <c r="VYD76" s="242"/>
      <c r="VYE76" s="242"/>
      <c r="VYF76" s="242"/>
      <c r="VYG76" s="242"/>
      <c r="VYH76" s="242"/>
      <c r="VYI76" s="242"/>
      <c r="VYJ76" s="242"/>
      <c r="VYK76" s="242"/>
      <c r="VYL76" s="242"/>
      <c r="VYM76" s="242"/>
      <c r="VYN76" s="242"/>
      <c r="VYO76" s="242"/>
      <c r="VYP76" s="242"/>
      <c r="VYQ76" s="242"/>
      <c r="VYR76" s="242"/>
      <c r="VYS76" s="242"/>
      <c r="VYT76" s="242"/>
      <c r="VYU76" s="242"/>
      <c r="VYV76" s="242"/>
      <c r="VYW76" s="242"/>
      <c r="VYX76" s="242"/>
      <c r="VYY76" s="242"/>
      <c r="VYZ76" s="242"/>
      <c r="VZA76" s="242"/>
      <c r="VZB76" s="242"/>
      <c r="VZC76" s="242"/>
      <c r="VZD76" s="242"/>
      <c r="VZE76" s="242"/>
      <c r="VZF76" s="242"/>
      <c r="VZG76" s="242"/>
      <c r="VZH76" s="242"/>
      <c r="VZI76" s="242"/>
      <c r="VZJ76" s="242"/>
      <c r="VZK76" s="242"/>
      <c r="VZL76" s="242"/>
      <c r="VZM76" s="242"/>
      <c r="VZN76" s="242"/>
      <c r="VZO76" s="242"/>
      <c r="VZP76" s="242"/>
      <c r="VZQ76" s="242"/>
      <c r="VZR76" s="242"/>
      <c r="VZS76" s="242"/>
      <c r="VZT76" s="242"/>
      <c r="VZU76" s="242"/>
      <c r="VZV76" s="242"/>
      <c r="VZW76" s="242"/>
      <c r="VZX76" s="242"/>
      <c r="VZY76" s="242"/>
      <c r="VZZ76" s="242"/>
      <c r="WAA76" s="242"/>
      <c r="WAB76" s="242"/>
      <c r="WAC76" s="242"/>
      <c r="WAD76" s="242"/>
      <c r="WAE76" s="242"/>
      <c r="WAF76" s="242"/>
      <c r="WAG76" s="242"/>
      <c r="WAH76" s="242"/>
      <c r="WAI76" s="242"/>
      <c r="WAJ76" s="242"/>
      <c r="WAK76" s="242"/>
      <c r="WAL76" s="242"/>
      <c r="WAM76" s="242"/>
      <c r="WAN76" s="242"/>
      <c r="WAO76" s="242"/>
      <c r="WAP76" s="242"/>
      <c r="WAQ76" s="242"/>
      <c r="WAR76" s="242"/>
      <c r="WAS76" s="242"/>
      <c r="WAT76" s="242"/>
      <c r="WAU76" s="242"/>
      <c r="WAV76" s="242"/>
      <c r="WAW76" s="242"/>
      <c r="WAX76" s="242"/>
      <c r="WAY76" s="242"/>
      <c r="WAZ76" s="242"/>
      <c r="WBA76" s="242"/>
      <c r="WBB76" s="242"/>
      <c r="WBC76" s="242"/>
      <c r="WBD76" s="242"/>
      <c r="WBE76" s="242"/>
      <c r="WBF76" s="242"/>
      <c r="WBG76" s="242"/>
      <c r="WBH76" s="242"/>
      <c r="WBI76" s="242"/>
      <c r="WBJ76" s="242"/>
      <c r="WBK76" s="242"/>
      <c r="WBL76" s="242"/>
      <c r="WBM76" s="242"/>
      <c r="WBN76" s="242"/>
      <c r="WBO76" s="242"/>
      <c r="WBP76" s="242"/>
      <c r="WBQ76" s="242"/>
      <c r="WBR76" s="242"/>
      <c r="WBS76" s="242"/>
      <c r="WBT76" s="242"/>
      <c r="WBU76" s="242"/>
      <c r="WBV76" s="242"/>
      <c r="WBW76" s="242"/>
      <c r="WBX76" s="242"/>
      <c r="WBY76" s="242"/>
      <c r="WBZ76" s="242"/>
      <c r="WCA76" s="242"/>
      <c r="WCB76" s="242"/>
      <c r="WCC76" s="242"/>
      <c r="WCD76" s="242"/>
      <c r="WCE76" s="242"/>
      <c r="WCF76" s="242"/>
      <c r="WCG76" s="242"/>
      <c r="WCH76" s="242"/>
      <c r="WCI76" s="242"/>
      <c r="WCJ76" s="242"/>
      <c r="WCK76" s="242"/>
      <c r="WCL76" s="242"/>
      <c r="WCM76" s="242"/>
      <c r="WCN76" s="242"/>
      <c r="WCO76" s="242"/>
      <c r="WCP76" s="242"/>
      <c r="WCQ76" s="242"/>
      <c r="WCR76" s="242"/>
      <c r="WCS76" s="242"/>
      <c r="WCT76" s="242"/>
      <c r="WCU76" s="242"/>
      <c r="WCV76" s="242"/>
      <c r="WCW76" s="242"/>
      <c r="WCX76" s="242"/>
      <c r="WCY76" s="242"/>
      <c r="WCZ76" s="242"/>
      <c r="WDA76" s="242"/>
      <c r="WDB76" s="242"/>
      <c r="WDC76" s="242"/>
      <c r="WDD76" s="242"/>
      <c r="WDE76" s="242"/>
      <c r="WDF76" s="242"/>
      <c r="WDG76" s="242"/>
      <c r="WDH76" s="242"/>
      <c r="WDI76" s="242"/>
      <c r="WDJ76" s="242"/>
      <c r="WDK76" s="242"/>
      <c r="WDL76" s="242"/>
      <c r="WDM76" s="242"/>
      <c r="WDN76" s="242"/>
      <c r="WDO76" s="242"/>
      <c r="WDP76" s="242"/>
      <c r="WDQ76" s="242"/>
      <c r="WDR76" s="242"/>
      <c r="WDS76" s="242"/>
      <c r="WDT76" s="242"/>
      <c r="WDU76" s="242"/>
      <c r="WDV76" s="242"/>
      <c r="WDW76" s="242"/>
      <c r="WDX76" s="242"/>
      <c r="WDY76" s="242"/>
      <c r="WDZ76" s="242"/>
      <c r="WEA76" s="242"/>
      <c r="WEB76" s="242"/>
      <c r="WEC76" s="242"/>
      <c r="WED76" s="242"/>
      <c r="WEE76" s="242"/>
      <c r="WEF76" s="242"/>
      <c r="WEG76" s="242"/>
      <c r="WEH76" s="242"/>
      <c r="WEI76" s="242"/>
      <c r="WEJ76" s="242"/>
      <c r="WEK76" s="242"/>
      <c r="WEL76" s="242"/>
      <c r="WEM76" s="242"/>
      <c r="WEN76" s="242"/>
      <c r="WEO76" s="242"/>
      <c r="WEP76" s="242"/>
      <c r="WEQ76" s="242"/>
      <c r="WER76" s="242"/>
      <c r="WES76" s="242"/>
      <c r="WET76" s="242"/>
      <c r="WEU76" s="242"/>
      <c r="WEV76" s="242"/>
      <c r="WEW76" s="242"/>
      <c r="WEX76" s="242"/>
      <c r="WEY76" s="242"/>
      <c r="WEZ76" s="242"/>
      <c r="WFA76" s="242"/>
      <c r="WFB76" s="242"/>
      <c r="WFC76" s="242"/>
      <c r="WFD76" s="242"/>
      <c r="WFE76" s="242"/>
      <c r="WFF76" s="242"/>
      <c r="WFG76" s="242"/>
      <c r="WFH76" s="242"/>
      <c r="WFI76" s="242"/>
      <c r="WFJ76" s="242"/>
      <c r="WFK76" s="242"/>
      <c r="WFL76" s="242"/>
      <c r="WFM76" s="242"/>
      <c r="WFN76" s="242"/>
      <c r="WFO76" s="242"/>
      <c r="WFP76" s="242"/>
      <c r="WFQ76" s="242"/>
      <c r="WFR76" s="242"/>
      <c r="WFS76" s="242"/>
      <c r="WFT76" s="242"/>
      <c r="WFU76" s="242"/>
      <c r="WFV76" s="242"/>
      <c r="WFW76" s="242"/>
      <c r="WFX76" s="242"/>
      <c r="WFY76" s="242"/>
      <c r="WFZ76" s="242"/>
      <c r="WGA76" s="242"/>
      <c r="WGB76" s="242"/>
      <c r="WGC76" s="242"/>
      <c r="WGD76" s="242"/>
      <c r="WGE76" s="242"/>
      <c r="WGF76" s="242"/>
      <c r="WGG76" s="242"/>
      <c r="WGH76" s="242"/>
      <c r="WGI76" s="242"/>
      <c r="WGJ76" s="242"/>
      <c r="WGK76" s="242"/>
      <c r="WGL76" s="242"/>
      <c r="WGM76" s="242"/>
      <c r="WGN76" s="242"/>
      <c r="WGO76" s="242"/>
      <c r="WGP76" s="242"/>
      <c r="WGQ76" s="242"/>
      <c r="WGR76" s="242"/>
      <c r="WGS76" s="242"/>
      <c r="WGT76" s="242"/>
      <c r="WGU76" s="242"/>
      <c r="WGV76" s="242"/>
      <c r="WGW76" s="242"/>
      <c r="WGX76" s="242"/>
      <c r="WGY76" s="242"/>
      <c r="WGZ76" s="242"/>
      <c r="WHA76" s="242"/>
      <c r="WHB76" s="242"/>
      <c r="WHC76" s="242"/>
      <c r="WHD76" s="242"/>
      <c r="WHE76" s="242"/>
      <c r="WHF76" s="242"/>
      <c r="WHG76" s="242"/>
      <c r="WHH76" s="242"/>
      <c r="WHI76" s="242"/>
      <c r="WHJ76" s="242"/>
      <c r="WHK76" s="242"/>
      <c r="WHL76" s="242"/>
      <c r="WHM76" s="242"/>
      <c r="WHN76" s="242"/>
      <c r="WHO76" s="242"/>
      <c r="WHP76" s="242"/>
      <c r="WHQ76" s="242"/>
      <c r="WHR76" s="242"/>
      <c r="WHS76" s="242"/>
      <c r="WHT76" s="242"/>
      <c r="WHU76" s="242"/>
      <c r="WHV76" s="242"/>
      <c r="WHW76" s="242"/>
      <c r="WHX76" s="242"/>
      <c r="WHY76" s="242"/>
      <c r="WHZ76" s="242"/>
      <c r="WIA76" s="242"/>
      <c r="WIB76" s="242"/>
      <c r="WIC76" s="242"/>
      <c r="WID76" s="242"/>
      <c r="WIE76" s="242"/>
      <c r="WIF76" s="242"/>
      <c r="WIG76" s="242"/>
      <c r="WIH76" s="242"/>
      <c r="WII76" s="242"/>
      <c r="WIJ76" s="242"/>
      <c r="WIK76" s="242"/>
      <c r="WIL76" s="242"/>
      <c r="WIM76" s="242"/>
      <c r="WIN76" s="242"/>
      <c r="WIO76" s="242"/>
      <c r="WIP76" s="242"/>
      <c r="WIQ76" s="242"/>
      <c r="WIR76" s="242"/>
      <c r="WIS76" s="242"/>
      <c r="WIT76" s="242"/>
      <c r="WIU76" s="242"/>
      <c r="WIV76" s="242"/>
      <c r="WIW76" s="242"/>
      <c r="WIX76" s="242"/>
      <c r="WIY76" s="242"/>
      <c r="WIZ76" s="242"/>
      <c r="WJA76" s="242"/>
      <c r="WJB76" s="242"/>
      <c r="WJC76" s="242"/>
      <c r="WJD76" s="242"/>
      <c r="WJE76" s="242"/>
      <c r="WJF76" s="242"/>
      <c r="WJG76" s="242"/>
      <c r="WJH76" s="242"/>
      <c r="WJI76" s="242"/>
      <c r="WJJ76" s="242"/>
      <c r="WJK76" s="242"/>
      <c r="WJL76" s="242"/>
      <c r="WJM76" s="242"/>
      <c r="WJN76" s="242"/>
      <c r="WJO76" s="242"/>
      <c r="WJP76" s="242"/>
      <c r="WJQ76" s="242"/>
      <c r="WJR76" s="242"/>
      <c r="WJS76" s="242"/>
      <c r="WJT76" s="242"/>
      <c r="WJU76" s="242"/>
      <c r="WJV76" s="242"/>
      <c r="WJW76" s="242"/>
      <c r="WJX76" s="242"/>
      <c r="WJY76" s="242"/>
      <c r="WJZ76" s="242"/>
      <c r="WKA76" s="242"/>
      <c r="WKB76" s="242"/>
      <c r="WKC76" s="242"/>
      <c r="WKD76" s="242"/>
      <c r="WKE76" s="242"/>
      <c r="WKF76" s="242"/>
      <c r="WKG76" s="242"/>
      <c r="WKH76" s="242"/>
      <c r="WKI76" s="242"/>
      <c r="WKJ76" s="242"/>
      <c r="WKK76" s="242"/>
      <c r="WKL76" s="242"/>
      <c r="WKM76" s="242"/>
      <c r="WKN76" s="242"/>
      <c r="WKO76" s="242"/>
      <c r="WKP76" s="242"/>
      <c r="WKQ76" s="242"/>
      <c r="WKR76" s="242"/>
      <c r="WKS76" s="242"/>
      <c r="WKT76" s="242"/>
      <c r="WKU76" s="242"/>
      <c r="WKV76" s="242"/>
      <c r="WKW76" s="242"/>
      <c r="WKX76" s="242"/>
      <c r="WKY76" s="242"/>
      <c r="WKZ76" s="242"/>
      <c r="WLA76" s="242"/>
      <c r="WLB76" s="242"/>
      <c r="WLC76" s="242"/>
      <c r="WLD76" s="242"/>
      <c r="WLE76" s="242"/>
      <c r="WLF76" s="242"/>
      <c r="WLG76" s="242"/>
      <c r="WLH76" s="242"/>
      <c r="WLI76" s="242"/>
      <c r="WLJ76" s="242"/>
      <c r="WLK76" s="242"/>
      <c r="WLL76" s="242"/>
      <c r="WLM76" s="242"/>
      <c r="WLN76" s="242"/>
      <c r="WLO76" s="242"/>
      <c r="WLP76" s="242"/>
      <c r="WLQ76" s="242"/>
      <c r="WLR76" s="242"/>
      <c r="WLS76" s="242"/>
      <c r="WLT76" s="242"/>
      <c r="WLU76" s="242"/>
      <c r="WLV76" s="242"/>
      <c r="WLW76" s="242"/>
      <c r="WLX76" s="242"/>
      <c r="WLY76" s="242"/>
      <c r="WLZ76" s="242"/>
      <c r="WMA76" s="242"/>
      <c r="WMB76" s="242"/>
      <c r="WMC76" s="242"/>
      <c r="WMD76" s="242"/>
      <c r="WME76" s="242"/>
      <c r="WMF76" s="242"/>
      <c r="WMG76" s="242"/>
      <c r="WMH76" s="242"/>
      <c r="WMI76" s="242"/>
      <c r="WMJ76" s="242"/>
      <c r="WMK76" s="242"/>
      <c r="WML76" s="242"/>
      <c r="WMM76" s="242"/>
      <c r="WMN76" s="242"/>
      <c r="WMO76" s="242"/>
      <c r="WMP76" s="242"/>
      <c r="WMQ76" s="242"/>
      <c r="WMR76" s="242"/>
      <c r="WMS76" s="242"/>
      <c r="WMT76" s="242"/>
      <c r="WMU76" s="242"/>
      <c r="WMV76" s="242"/>
      <c r="WMW76" s="242"/>
      <c r="WMX76" s="242"/>
      <c r="WMY76" s="242"/>
      <c r="WMZ76" s="242"/>
      <c r="WNA76" s="242"/>
      <c r="WNB76" s="242"/>
      <c r="WNC76" s="242"/>
      <c r="WND76" s="242"/>
      <c r="WNE76" s="242"/>
      <c r="WNF76" s="242"/>
      <c r="WNG76" s="242"/>
      <c r="WNH76" s="242"/>
      <c r="WNI76" s="242"/>
      <c r="WNJ76" s="242"/>
      <c r="WNK76" s="242"/>
      <c r="WNL76" s="242"/>
      <c r="WNM76" s="242"/>
      <c r="WNN76" s="242"/>
      <c r="WNO76" s="242"/>
      <c r="WNP76" s="242"/>
      <c r="WNQ76" s="242"/>
      <c r="WNR76" s="242"/>
      <c r="WNS76" s="242"/>
      <c r="WNT76" s="242"/>
      <c r="WNU76" s="242"/>
      <c r="WNV76" s="242"/>
      <c r="WNW76" s="242"/>
      <c r="WNX76" s="242"/>
      <c r="WNY76" s="242"/>
      <c r="WNZ76" s="242"/>
      <c r="WOA76" s="242"/>
      <c r="WOB76" s="242"/>
      <c r="WOC76" s="242"/>
      <c r="WOD76" s="242"/>
      <c r="WOE76" s="242"/>
      <c r="WOF76" s="242"/>
      <c r="WOG76" s="242"/>
      <c r="WOH76" s="242"/>
      <c r="WOI76" s="242"/>
      <c r="WOJ76" s="242"/>
      <c r="WOK76" s="242"/>
      <c r="WOL76" s="242"/>
      <c r="WOM76" s="242"/>
      <c r="WON76" s="242"/>
      <c r="WOO76" s="242"/>
      <c r="WOP76" s="242"/>
      <c r="WOQ76" s="242"/>
      <c r="WOR76" s="242"/>
      <c r="WOS76" s="242"/>
      <c r="WOT76" s="242"/>
      <c r="WOU76" s="242"/>
      <c r="WOV76" s="242"/>
      <c r="WOW76" s="242"/>
      <c r="WOX76" s="242"/>
      <c r="WOY76" s="242"/>
      <c r="WOZ76" s="242"/>
      <c r="WPA76" s="242"/>
      <c r="WPB76" s="242"/>
      <c r="WPC76" s="242"/>
      <c r="WPD76" s="242"/>
      <c r="WPE76" s="242"/>
      <c r="WPF76" s="242"/>
      <c r="WPG76" s="242"/>
      <c r="WPH76" s="242"/>
      <c r="WPI76" s="242"/>
      <c r="WPJ76" s="242"/>
      <c r="WPK76" s="242"/>
      <c r="WPL76" s="242"/>
      <c r="WPM76" s="242"/>
      <c r="WPN76" s="242"/>
      <c r="WPO76" s="242"/>
      <c r="WPP76" s="242"/>
      <c r="WPQ76" s="242"/>
      <c r="WPR76" s="242"/>
      <c r="WPS76" s="242"/>
      <c r="WPT76" s="242"/>
      <c r="WPU76" s="242"/>
      <c r="WPV76" s="242"/>
      <c r="WPW76" s="242"/>
      <c r="WPX76" s="242"/>
      <c r="WPY76" s="242"/>
      <c r="WPZ76" s="242"/>
      <c r="WQA76" s="242"/>
      <c r="WQB76" s="242"/>
      <c r="WQC76" s="242"/>
      <c r="WQD76" s="242"/>
      <c r="WQE76" s="242"/>
      <c r="WQF76" s="242"/>
      <c r="WQG76" s="242"/>
      <c r="WQH76" s="242"/>
      <c r="WQI76" s="242"/>
      <c r="WQJ76" s="242"/>
      <c r="WQK76" s="242"/>
      <c r="WQL76" s="242"/>
      <c r="WQM76" s="242"/>
      <c r="WQN76" s="242"/>
      <c r="WQO76" s="242"/>
      <c r="WQP76" s="242"/>
      <c r="WQQ76" s="242"/>
      <c r="WQR76" s="242"/>
      <c r="WQS76" s="242"/>
      <c r="WQT76" s="242"/>
      <c r="WQU76" s="242"/>
      <c r="WQV76" s="242"/>
      <c r="WQW76" s="242"/>
      <c r="WQX76" s="242"/>
      <c r="WQY76" s="242"/>
      <c r="WQZ76" s="242"/>
      <c r="WRA76" s="242"/>
      <c r="WRB76" s="242"/>
      <c r="WRC76" s="242"/>
      <c r="WRD76" s="242"/>
      <c r="WRE76" s="242"/>
      <c r="WRF76" s="242"/>
      <c r="WRG76" s="242"/>
      <c r="WRH76" s="242"/>
      <c r="WRI76" s="242"/>
      <c r="WRJ76" s="242"/>
      <c r="WRK76" s="242"/>
      <c r="WRL76" s="242"/>
      <c r="WRM76" s="242"/>
      <c r="WRN76" s="242"/>
      <c r="WRO76" s="242"/>
      <c r="WRP76" s="242"/>
      <c r="WRQ76" s="242"/>
      <c r="WRR76" s="242"/>
      <c r="WRS76" s="242"/>
      <c r="WRT76" s="242"/>
      <c r="WRU76" s="242"/>
      <c r="WRV76" s="242"/>
      <c r="WRW76" s="242"/>
      <c r="WRX76" s="242"/>
      <c r="WRY76" s="242"/>
      <c r="WRZ76" s="242"/>
      <c r="WSA76" s="242"/>
      <c r="WSB76" s="242"/>
      <c r="WSC76" s="242"/>
      <c r="WSD76" s="242"/>
      <c r="WSE76" s="242"/>
      <c r="WSF76" s="242"/>
      <c r="WSG76" s="242"/>
      <c r="WSH76" s="242"/>
      <c r="WSI76" s="242"/>
      <c r="WSJ76" s="242"/>
      <c r="WSK76" s="242"/>
      <c r="WSL76" s="242"/>
      <c r="WSM76" s="242"/>
      <c r="WSN76" s="242"/>
      <c r="WSO76" s="242"/>
      <c r="WSP76" s="242"/>
      <c r="WSQ76" s="242"/>
      <c r="WSR76" s="242"/>
      <c r="WSS76" s="242"/>
      <c r="WST76" s="242"/>
      <c r="WSU76" s="242"/>
      <c r="WSV76" s="242"/>
      <c r="WSW76" s="242"/>
      <c r="WSX76" s="242"/>
      <c r="WSY76" s="242"/>
      <c r="WSZ76" s="242"/>
      <c r="WTA76" s="242"/>
      <c r="WTB76" s="242"/>
      <c r="WTC76" s="242"/>
      <c r="WTD76" s="242"/>
      <c r="WTE76" s="242"/>
      <c r="WTF76" s="242"/>
      <c r="WTG76" s="242"/>
      <c r="WTH76" s="242"/>
      <c r="WTI76" s="242"/>
      <c r="WTJ76" s="242"/>
      <c r="WTK76" s="242"/>
      <c r="WTL76" s="242"/>
      <c r="WTM76" s="242"/>
      <c r="WTN76" s="242"/>
      <c r="WTO76" s="242"/>
      <c r="WTP76" s="242"/>
      <c r="WTQ76" s="242"/>
      <c r="WTR76" s="242"/>
      <c r="WTS76" s="242"/>
      <c r="WTT76" s="242"/>
      <c r="WTU76" s="242"/>
      <c r="WTV76" s="242"/>
      <c r="WTW76" s="242"/>
      <c r="WTX76" s="242"/>
      <c r="WTY76" s="242"/>
      <c r="WTZ76" s="242"/>
      <c r="WUA76" s="242"/>
      <c r="WUB76" s="242"/>
      <c r="WUC76" s="242"/>
      <c r="WUD76" s="242"/>
      <c r="WUE76" s="242"/>
      <c r="WUF76" s="242"/>
      <c r="WUG76" s="242"/>
      <c r="WUH76" s="242"/>
      <c r="WUI76" s="242"/>
      <c r="WUJ76" s="242"/>
      <c r="WUK76" s="242"/>
      <c r="WUL76" s="242"/>
      <c r="WUM76" s="242"/>
      <c r="WUN76" s="242"/>
      <c r="WUO76" s="242"/>
      <c r="WUP76" s="242"/>
      <c r="WUQ76" s="242"/>
      <c r="WUR76" s="242"/>
      <c r="WUS76" s="242"/>
      <c r="WUT76" s="242"/>
      <c r="WUU76" s="242"/>
      <c r="WUV76" s="242"/>
      <c r="WUW76" s="242"/>
      <c r="WUX76" s="242"/>
      <c r="WUY76" s="242"/>
      <c r="WUZ76" s="242"/>
      <c r="WVA76" s="242"/>
      <c r="WVB76" s="242"/>
      <c r="WVC76" s="242"/>
      <c r="WVD76" s="242"/>
      <c r="WVE76" s="242"/>
      <c r="WVF76" s="242"/>
      <c r="WVG76" s="242"/>
      <c r="WVH76" s="242"/>
      <c r="WVI76" s="242"/>
      <c r="WVJ76" s="242"/>
      <c r="WVK76" s="242"/>
      <c r="WVL76" s="242"/>
      <c r="WVM76" s="242"/>
      <c r="WVN76" s="242"/>
      <c r="WVO76" s="242"/>
      <c r="WVP76" s="242"/>
      <c r="WVQ76" s="242"/>
      <c r="WVR76" s="242"/>
      <c r="WVS76" s="242"/>
      <c r="WVT76" s="242"/>
      <c r="WVU76" s="242"/>
      <c r="WVV76" s="242"/>
      <c r="WVW76" s="242"/>
      <c r="WVX76" s="242"/>
      <c r="WVY76" s="242"/>
      <c r="WVZ76" s="242"/>
      <c r="WWA76" s="242"/>
      <c r="WWB76" s="242"/>
      <c r="WWC76" s="242"/>
      <c r="WWD76" s="242"/>
      <c r="WWE76" s="242"/>
      <c r="WWF76" s="242"/>
      <c r="WWG76" s="242"/>
      <c r="WWH76" s="242"/>
      <c r="WWI76" s="242"/>
      <c r="WWJ76" s="242"/>
      <c r="WWK76" s="242"/>
      <c r="WWL76" s="242"/>
      <c r="WWM76" s="242"/>
      <c r="WWN76" s="242"/>
      <c r="WWO76" s="242"/>
      <c r="WWP76" s="242"/>
      <c r="WWQ76" s="242"/>
      <c r="WWR76" s="242"/>
      <c r="WWS76" s="242"/>
      <c r="WWT76" s="242"/>
      <c r="WWU76" s="242"/>
      <c r="WWV76" s="242"/>
      <c r="WWW76" s="242"/>
      <c r="WWX76" s="242"/>
      <c r="WWY76" s="242"/>
      <c r="WWZ76" s="242"/>
      <c r="WXA76" s="242"/>
      <c r="WXB76" s="242"/>
      <c r="WXC76" s="242"/>
      <c r="WXD76" s="242"/>
      <c r="WXE76" s="242"/>
      <c r="WXF76" s="242"/>
      <c r="WXG76" s="242"/>
      <c r="WXH76" s="242"/>
      <c r="WXI76" s="242"/>
      <c r="WXJ76" s="242"/>
      <c r="WXK76" s="242"/>
      <c r="WXL76" s="242"/>
      <c r="WXM76" s="242"/>
      <c r="WXN76" s="242"/>
      <c r="WXO76" s="242"/>
      <c r="WXP76" s="242"/>
      <c r="WXQ76" s="242"/>
      <c r="WXR76" s="242"/>
      <c r="WXS76" s="242"/>
      <c r="WXT76" s="242"/>
      <c r="WXU76" s="242"/>
      <c r="WXV76" s="242"/>
      <c r="WXW76" s="242"/>
      <c r="WXX76" s="242"/>
      <c r="WXY76" s="242"/>
      <c r="WXZ76" s="242"/>
      <c r="WYA76" s="242"/>
      <c r="WYB76" s="242"/>
      <c r="WYC76" s="242"/>
      <c r="WYD76" s="242"/>
      <c r="WYE76" s="242"/>
      <c r="WYF76" s="242"/>
      <c r="WYG76" s="242"/>
      <c r="WYH76" s="242"/>
      <c r="WYI76" s="242"/>
      <c r="WYJ76" s="242"/>
      <c r="WYK76" s="242"/>
      <c r="WYL76" s="242"/>
      <c r="WYM76" s="242"/>
      <c r="WYN76" s="242"/>
      <c r="WYO76" s="242"/>
      <c r="WYP76" s="242"/>
      <c r="WYQ76" s="242"/>
      <c r="WYR76" s="242"/>
      <c r="WYS76" s="242"/>
      <c r="WYT76" s="242"/>
      <c r="WYU76" s="242"/>
      <c r="WYV76" s="242"/>
      <c r="WYW76" s="242"/>
      <c r="WYX76" s="242"/>
      <c r="WYY76" s="242"/>
      <c r="WYZ76" s="242"/>
      <c r="WZA76" s="242"/>
      <c r="WZB76" s="242"/>
      <c r="WZC76" s="242"/>
      <c r="WZD76" s="242"/>
      <c r="WZE76" s="242"/>
      <c r="WZF76" s="242"/>
      <c r="WZG76" s="242"/>
      <c r="WZH76" s="242"/>
      <c r="WZI76" s="242"/>
      <c r="WZJ76" s="242"/>
      <c r="WZK76" s="242"/>
      <c r="WZL76" s="242"/>
      <c r="WZM76" s="242"/>
      <c r="WZN76" s="242"/>
      <c r="WZO76" s="242"/>
      <c r="WZP76" s="242"/>
      <c r="WZQ76" s="242"/>
      <c r="WZR76" s="242"/>
      <c r="WZS76" s="242"/>
      <c r="WZT76" s="242"/>
      <c r="WZU76" s="242"/>
      <c r="WZV76" s="242"/>
      <c r="WZW76" s="242"/>
      <c r="WZX76" s="242"/>
      <c r="WZY76" s="242"/>
      <c r="WZZ76" s="242"/>
      <c r="XAA76" s="242"/>
      <c r="XAB76" s="242"/>
      <c r="XAC76" s="242"/>
      <c r="XAD76" s="242"/>
      <c r="XAE76" s="242"/>
      <c r="XAF76" s="242"/>
      <c r="XAG76" s="242"/>
      <c r="XAH76" s="242"/>
      <c r="XAI76" s="242"/>
      <c r="XAJ76" s="242"/>
      <c r="XAK76" s="242"/>
      <c r="XAL76" s="242"/>
      <c r="XAM76" s="242"/>
      <c r="XAN76" s="242"/>
      <c r="XAO76" s="242"/>
      <c r="XAP76" s="242"/>
      <c r="XAQ76" s="242"/>
      <c r="XAR76" s="242"/>
      <c r="XAS76" s="242"/>
      <c r="XAT76" s="242"/>
      <c r="XAU76" s="242"/>
      <c r="XAV76" s="242"/>
      <c r="XAW76" s="242"/>
      <c r="XAX76" s="242"/>
      <c r="XAY76" s="242"/>
      <c r="XAZ76" s="242"/>
      <c r="XBA76" s="242"/>
      <c r="XBB76" s="242"/>
      <c r="XBC76" s="242"/>
      <c r="XBD76" s="242"/>
      <c r="XBE76" s="242"/>
      <c r="XBF76" s="242"/>
      <c r="XBG76" s="242"/>
      <c r="XBH76" s="242"/>
      <c r="XBI76" s="242"/>
      <c r="XBJ76" s="242"/>
      <c r="XBK76" s="242"/>
      <c r="XBL76" s="242"/>
      <c r="XBM76" s="242"/>
      <c r="XBN76" s="242"/>
      <c r="XBO76" s="242"/>
      <c r="XBP76" s="242"/>
      <c r="XBQ76" s="242"/>
      <c r="XBR76" s="242"/>
      <c r="XBS76" s="242"/>
      <c r="XBT76" s="242"/>
      <c r="XBU76" s="242"/>
      <c r="XBV76" s="242"/>
      <c r="XBW76" s="242"/>
      <c r="XBX76" s="242"/>
      <c r="XBY76" s="242"/>
      <c r="XBZ76" s="242"/>
      <c r="XCA76" s="242"/>
      <c r="XCB76" s="242"/>
      <c r="XCC76" s="242"/>
      <c r="XCD76" s="242"/>
      <c r="XCE76" s="242"/>
      <c r="XCF76" s="242"/>
      <c r="XCG76" s="242"/>
      <c r="XCH76" s="242"/>
      <c r="XCI76" s="242"/>
      <c r="XCJ76" s="242"/>
      <c r="XCK76" s="242"/>
      <c r="XCL76" s="242"/>
      <c r="XCM76" s="242"/>
      <c r="XCN76" s="242"/>
      <c r="XCO76" s="242"/>
      <c r="XCP76" s="242"/>
      <c r="XCQ76" s="242"/>
      <c r="XCR76" s="242"/>
      <c r="XCS76" s="242"/>
      <c r="XCT76" s="242"/>
      <c r="XCU76" s="242"/>
      <c r="XCV76" s="242"/>
      <c r="XCW76" s="242"/>
      <c r="XCX76" s="242"/>
      <c r="XCY76" s="242"/>
      <c r="XCZ76" s="242"/>
      <c r="XDA76" s="242"/>
      <c r="XDB76" s="242"/>
      <c r="XDC76" s="242"/>
      <c r="XDD76" s="242"/>
      <c r="XDE76" s="242"/>
      <c r="XDF76" s="242"/>
      <c r="XDG76" s="242"/>
      <c r="XDH76" s="242"/>
      <c r="XDI76" s="242"/>
      <c r="XDJ76" s="242"/>
      <c r="XDK76" s="242"/>
      <c r="XDL76" s="242"/>
      <c r="XDM76" s="242"/>
      <c r="XDN76" s="242"/>
      <c r="XDO76" s="242"/>
      <c r="XDP76" s="242"/>
      <c r="XDQ76" s="242"/>
      <c r="XDR76" s="242"/>
    </row>
    <row r="77" spans="1:16346" s="250" customFormat="1" ht="18" x14ac:dyDescent="0.35">
      <c r="A77" s="239"/>
      <c r="C77" s="20"/>
      <c r="D77" s="20"/>
      <c r="E77" s="20"/>
      <c r="G77" s="243"/>
      <c r="H77" s="239"/>
      <c r="I77" s="242"/>
      <c r="J77" s="242"/>
      <c r="K77" s="242"/>
      <c r="L77" s="242"/>
      <c r="M77" s="242"/>
      <c r="N77" s="242"/>
      <c r="O77" s="242"/>
      <c r="P77" s="242"/>
      <c r="Q77" s="242"/>
      <c r="R77" s="242"/>
      <c r="S77" s="242"/>
      <c r="T77" s="242"/>
      <c r="U77" s="242"/>
      <c r="V77" s="242"/>
      <c r="W77" s="242"/>
      <c r="X77" s="242"/>
      <c r="Y77" s="242"/>
      <c r="Z77" s="242"/>
      <c r="AA77" s="242"/>
      <c r="AB77" s="242"/>
      <c r="AC77" s="242"/>
      <c r="AD77" s="242"/>
      <c r="AE77" s="242"/>
      <c r="AF77" s="242"/>
      <c r="AG77" s="242"/>
      <c r="AH77" s="242"/>
      <c r="AI77" s="242"/>
      <c r="AJ77" s="242"/>
      <c r="AK77" s="242"/>
      <c r="AL77" s="242"/>
      <c r="AM77" s="242"/>
      <c r="AN77" s="242"/>
      <c r="AO77" s="242"/>
      <c r="AP77" s="242"/>
      <c r="AQ77" s="242"/>
      <c r="AR77" s="242"/>
      <c r="AS77" s="242"/>
      <c r="AT77" s="242"/>
      <c r="AU77" s="242"/>
      <c r="AV77" s="242"/>
      <c r="AW77" s="242"/>
      <c r="AX77" s="242"/>
      <c r="AY77" s="242"/>
      <c r="AZ77" s="242"/>
      <c r="BA77" s="242"/>
      <c r="BB77" s="242"/>
      <c r="BC77" s="242"/>
      <c r="BD77" s="242"/>
      <c r="BE77" s="242"/>
      <c r="BF77" s="242"/>
      <c r="BG77" s="242"/>
      <c r="BH77" s="242"/>
      <c r="BI77" s="242"/>
      <c r="BJ77" s="242"/>
      <c r="BK77" s="242"/>
      <c r="BL77" s="242"/>
      <c r="BM77" s="242"/>
      <c r="BN77" s="242"/>
      <c r="BO77" s="242"/>
      <c r="BP77" s="242"/>
      <c r="BQ77" s="242"/>
      <c r="BR77" s="242"/>
      <c r="BS77" s="242"/>
      <c r="BT77" s="242"/>
      <c r="BU77" s="242"/>
      <c r="BV77" s="242"/>
      <c r="BW77" s="242"/>
      <c r="BX77" s="242"/>
      <c r="BY77" s="242"/>
      <c r="BZ77" s="242"/>
      <c r="CA77" s="242"/>
      <c r="CB77" s="242"/>
      <c r="CC77" s="242"/>
      <c r="CD77" s="242"/>
      <c r="CE77" s="242"/>
      <c r="CF77" s="242"/>
      <c r="CG77" s="242"/>
      <c r="CH77" s="242"/>
      <c r="CI77" s="242"/>
      <c r="CJ77" s="242"/>
      <c r="CK77" s="242"/>
      <c r="CL77" s="242"/>
      <c r="CM77" s="242"/>
      <c r="CN77" s="242"/>
      <c r="CO77" s="242"/>
      <c r="CP77" s="242"/>
      <c r="CQ77" s="242"/>
      <c r="CR77" s="242"/>
      <c r="CS77" s="242"/>
      <c r="CT77" s="242"/>
      <c r="CU77" s="242"/>
      <c r="CV77" s="242"/>
      <c r="CW77" s="242"/>
      <c r="CX77" s="242"/>
      <c r="CY77" s="242"/>
      <c r="CZ77" s="242"/>
      <c r="DA77" s="242"/>
      <c r="DB77" s="242"/>
      <c r="DC77" s="242"/>
      <c r="DD77" s="242"/>
      <c r="DE77" s="242"/>
      <c r="DF77" s="242"/>
      <c r="DG77" s="242"/>
      <c r="DH77" s="242"/>
      <c r="DI77" s="242"/>
      <c r="DJ77" s="242"/>
      <c r="DK77" s="242"/>
      <c r="DL77" s="242"/>
      <c r="DM77" s="242"/>
      <c r="DN77" s="242"/>
      <c r="DO77" s="242"/>
      <c r="DP77" s="242"/>
      <c r="DQ77" s="242"/>
      <c r="DR77" s="242"/>
      <c r="DS77" s="242"/>
      <c r="DT77" s="242"/>
      <c r="DU77" s="242"/>
      <c r="DV77" s="242"/>
      <c r="DW77" s="242"/>
      <c r="DX77" s="242"/>
      <c r="DY77" s="242"/>
      <c r="DZ77" s="242"/>
      <c r="EA77" s="242"/>
      <c r="EB77" s="242"/>
      <c r="EC77" s="242"/>
      <c r="ED77" s="242"/>
      <c r="EE77" s="242"/>
      <c r="EF77" s="242"/>
      <c r="EG77" s="242"/>
      <c r="EH77" s="242"/>
      <c r="EI77" s="242"/>
      <c r="EJ77" s="242"/>
      <c r="EK77" s="242"/>
      <c r="EL77" s="242"/>
      <c r="EM77" s="242"/>
      <c r="EN77" s="242"/>
      <c r="EO77" s="242"/>
      <c r="EP77" s="242"/>
      <c r="EQ77" s="242"/>
      <c r="ER77" s="242"/>
      <c r="ES77" s="242"/>
      <c r="ET77" s="242"/>
      <c r="EU77" s="242"/>
      <c r="EV77" s="242"/>
      <c r="EW77" s="242"/>
      <c r="EX77" s="242"/>
      <c r="EY77" s="242"/>
      <c r="EZ77" s="242"/>
      <c r="FA77" s="242"/>
      <c r="FB77" s="242"/>
      <c r="FC77" s="242"/>
      <c r="FD77" s="242"/>
      <c r="FE77" s="242"/>
      <c r="FF77" s="242"/>
      <c r="FG77" s="242"/>
      <c r="FH77" s="242"/>
      <c r="FI77" s="242"/>
      <c r="FJ77" s="242"/>
      <c r="FK77" s="242"/>
      <c r="FL77" s="242"/>
      <c r="FM77" s="242"/>
      <c r="FN77" s="242"/>
      <c r="FO77" s="242"/>
      <c r="FP77" s="242"/>
      <c r="FQ77" s="242"/>
      <c r="FR77" s="242"/>
      <c r="FS77" s="242"/>
      <c r="FT77" s="242"/>
      <c r="FU77" s="242"/>
      <c r="FV77" s="242"/>
      <c r="FW77" s="242"/>
      <c r="FX77" s="242"/>
      <c r="FY77" s="242"/>
      <c r="FZ77" s="242"/>
      <c r="GA77" s="242"/>
      <c r="GB77" s="242"/>
      <c r="GC77" s="242"/>
      <c r="GD77" s="242"/>
      <c r="GE77" s="242"/>
      <c r="GF77" s="242"/>
      <c r="GG77" s="242"/>
      <c r="GH77" s="242"/>
      <c r="GI77" s="242"/>
      <c r="GJ77" s="242"/>
      <c r="GK77" s="242"/>
      <c r="GL77" s="242"/>
      <c r="GM77" s="242"/>
      <c r="GN77" s="242"/>
      <c r="GO77" s="242"/>
      <c r="GP77" s="242"/>
      <c r="GQ77" s="242"/>
      <c r="GR77" s="242"/>
      <c r="GS77" s="242"/>
      <c r="GT77" s="242"/>
      <c r="GU77" s="242"/>
      <c r="GV77" s="242"/>
      <c r="GW77" s="242"/>
      <c r="GX77" s="242"/>
      <c r="GY77" s="242"/>
      <c r="GZ77" s="242"/>
      <c r="HA77" s="242"/>
      <c r="HB77" s="242"/>
      <c r="HC77" s="242"/>
      <c r="HD77" s="242"/>
      <c r="HE77" s="242"/>
      <c r="HF77" s="242"/>
      <c r="HG77" s="242"/>
      <c r="HH77" s="242"/>
      <c r="HI77" s="242"/>
      <c r="HJ77" s="242"/>
      <c r="HK77" s="242"/>
      <c r="HL77" s="242"/>
      <c r="HM77" s="242"/>
      <c r="HN77" s="242"/>
      <c r="HO77" s="242"/>
      <c r="HP77" s="242"/>
      <c r="HQ77" s="242"/>
      <c r="HR77" s="242"/>
      <c r="HS77" s="242"/>
      <c r="HT77" s="242"/>
      <c r="HU77" s="242"/>
      <c r="HV77" s="242"/>
      <c r="HW77" s="242"/>
      <c r="HX77" s="242"/>
      <c r="HY77" s="242"/>
      <c r="HZ77" s="242"/>
      <c r="IA77" s="242"/>
      <c r="IB77" s="242"/>
      <c r="IC77" s="242"/>
      <c r="ID77" s="242"/>
      <c r="IE77" s="242"/>
      <c r="IF77" s="242"/>
      <c r="IG77" s="242"/>
      <c r="IH77" s="242"/>
      <c r="II77" s="242"/>
      <c r="IJ77" s="242"/>
      <c r="IK77" s="242"/>
      <c r="IL77" s="242"/>
      <c r="IM77" s="242"/>
      <c r="IN77" s="242"/>
      <c r="IO77" s="242"/>
      <c r="IP77" s="242"/>
      <c r="IQ77" s="242"/>
      <c r="IR77" s="242"/>
      <c r="IS77" s="242"/>
      <c r="IT77" s="242"/>
      <c r="IU77" s="242"/>
      <c r="IV77" s="242"/>
      <c r="IW77" s="242"/>
      <c r="IX77" s="242"/>
      <c r="IY77" s="242"/>
      <c r="IZ77" s="242"/>
      <c r="JA77" s="242"/>
      <c r="JB77" s="242"/>
      <c r="JC77" s="242"/>
      <c r="JD77" s="242"/>
      <c r="JE77" s="242"/>
      <c r="JF77" s="242"/>
      <c r="JG77" s="242"/>
      <c r="JH77" s="242"/>
      <c r="JI77" s="242"/>
      <c r="JJ77" s="242"/>
      <c r="JK77" s="242"/>
      <c r="JL77" s="242"/>
      <c r="JM77" s="242"/>
      <c r="JN77" s="242"/>
      <c r="JO77" s="242"/>
      <c r="JP77" s="242"/>
      <c r="JQ77" s="242"/>
      <c r="JR77" s="242"/>
      <c r="JS77" s="242"/>
      <c r="JT77" s="242"/>
      <c r="JU77" s="242"/>
      <c r="JV77" s="242"/>
      <c r="JW77" s="242"/>
      <c r="JX77" s="242"/>
      <c r="JY77" s="242"/>
      <c r="JZ77" s="242"/>
      <c r="KA77" s="242"/>
      <c r="KB77" s="242"/>
      <c r="KC77" s="242"/>
      <c r="KD77" s="242"/>
      <c r="KE77" s="242"/>
      <c r="KF77" s="242"/>
      <c r="KG77" s="242"/>
      <c r="KH77" s="242"/>
      <c r="KI77" s="242"/>
      <c r="KJ77" s="242"/>
      <c r="KK77" s="242"/>
      <c r="KL77" s="242"/>
      <c r="KM77" s="242"/>
      <c r="KN77" s="242"/>
      <c r="KO77" s="242"/>
      <c r="KP77" s="242"/>
      <c r="KQ77" s="242"/>
      <c r="KR77" s="242"/>
      <c r="KS77" s="242"/>
      <c r="KT77" s="242"/>
      <c r="KU77" s="242"/>
      <c r="KV77" s="242"/>
      <c r="KW77" s="242"/>
      <c r="KX77" s="242"/>
      <c r="KY77" s="242"/>
      <c r="KZ77" s="242"/>
      <c r="LA77" s="242"/>
      <c r="LB77" s="242"/>
      <c r="LC77" s="242"/>
      <c r="LD77" s="242"/>
      <c r="LE77" s="242"/>
      <c r="LF77" s="242"/>
      <c r="LG77" s="242"/>
      <c r="LH77" s="242"/>
      <c r="LI77" s="242"/>
      <c r="LJ77" s="242"/>
      <c r="LK77" s="242"/>
      <c r="LL77" s="242"/>
      <c r="LM77" s="242"/>
      <c r="LN77" s="242"/>
      <c r="LO77" s="242"/>
      <c r="LP77" s="242"/>
      <c r="LQ77" s="242"/>
      <c r="LR77" s="242"/>
      <c r="LS77" s="242"/>
      <c r="LT77" s="242"/>
      <c r="LU77" s="242"/>
      <c r="LV77" s="242"/>
      <c r="LW77" s="242"/>
      <c r="LX77" s="242"/>
      <c r="LY77" s="242"/>
      <c r="LZ77" s="242"/>
      <c r="MA77" s="242"/>
      <c r="MB77" s="242"/>
      <c r="MC77" s="242"/>
      <c r="MD77" s="242"/>
      <c r="ME77" s="242"/>
      <c r="MF77" s="242"/>
      <c r="MG77" s="242"/>
      <c r="MH77" s="242"/>
      <c r="MI77" s="242"/>
      <c r="MJ77" s="242"/>
      <c r="MK77" s="242"/>
      <c r="ML77" s="242"/>
      <c r="MM77" s="242"/>
      <c r="MN77" s="242"/>
      <c r="MO77" s="242"/>
      <c r="MP77" s="242"/>
      <c r="MQ77" s="242"/>
      <c r="MR77" s="242"/>
      <c r="MS77" s="242"/>
      <c r="MT77" s="242"/>
      <c r="MU77" s="242"/>
      <c r="MV77" s="242"/>
      <c r="MW77" s="242"/>
      <c r="MX77" s="242"/>
      <c r="MY77" s="242"/>
      <c r="MZ77" s="242"/>
      <c r="NA77" s="242"/>
      <c r="NB77" s="242"/>
      <c r="NC77" s="242"/>
      <c r="ND77" s="242"/>
      <c r="NE77" s="242"/>
      <c r="NF77" s="242"/>
      <c r="NG77" s="242"/>
      <c r="NH77" s="242"/>
      <c r="NI77" s="242"/>
      <c r="NJ77" s="242"/>
      <c r="NK77" s="242"/>
      <c r="NL77" s="242"/>
      <c r="NM77" s="242"/>
      <c r="NN77" s="242"/>
      <c r="NO77" s="242"/>
      <c r="NP77" s="242"/>
      <c r="NQ77" s="242"/>
      <c r="NR77" s="242"/>
      <c r="NS77" s="242"/>
      <c r="NT77" s="242"/>
      <c r="NU77" s="242"/>
      <c r="NV77" s="242"/>
      <c r="NW77" s="242"/>
      <c r="NX77" s="242"/>
      <c r="NY77" s="242"/>
      <c r="NZ77" s="242"/>
      <c r="OA77" s="242"/>
      <c r="OB77" s="242"/>
      <c r="OC77" s="242"/>
      <c r="OD77" s="242"/>
      <c r="OE77" s="242"/>
      <c r="OF77" s="242"/>
      <c r="OG77" s="242"/>
      <c r="OH77" s="242"/>
      <c r="OI77" s="242"/>
      <c r="OJ77" s="242"/>
      <c r="OK77" s="242"/>
      <c r="OL77" s="242"/>
      <c r="OM77" s="242"/>
      <c r="ON77" s="242"/>
      <c r="OO77" s="242"/>
      <c r="OP77" s="242"/>
      <c r="OQ77" s="242"/>
      <c r="OR77" s="242"/>
      <c r="OS77" s="242"/>
      <c r="OT77" s="242"/>
      <c r="OU77" s="242"/>
      <c r="OV77" s="242"/>
      <c r="OW77" s="242"/>
      <c r="OX77" s="242"/>
      <c r="OY77" s="242"/>
      <c r="OZ77" s="242"/>
      <c r="PA77" s="242"/>
      <c r="PB77" s="242"/>
      <c r="PC77" s="242"/>
      <c r="PD77" s="242"/>
      <c r="PE77" s="242"/>
      <c r="PF77" s="242"/>
      <c r="PG77" s="242"/>
      <c r="PH77" s="242"/>
      <c r="PI77" s="242"/>
      <c r="PJ77" s="242"/>
      <c r="PK77" s="242"/>
      <c r="PL77" s="242"/>
      <c r="PM77" s="242"/>
      <c r="PN77" s="242"/>
      <c r="PO77" s="242"/>
      <c r="PP77" s="242"/>
      <c r="PQ77" s="242"/>
      <c r="PR77" s="242"/>
      <c r="PS77" s="242"/>
      <c r="PT77" s="242"/>
      <c r="PU77" s="242"/>
      <c r="PV77" s="242"/>
      <c r="PW77" s="242"/>
      <c r="PX77" s="242"/>
      <c r="PY77" s="242"/>
      <c r="PZ77" s="242"/>
      <c r="QA77" s="242"/>
      <c r="QB77" s="242"/>
      <c r="QC77" s="242"/>
      <c r="QD77" s="242"/>
      <c r="QE77" s="242"/>
      <c r="QF77" s="242"/>
      <c r="QG77" s="242"/>
      <c r="QH77" s="242"/>
      <c r="QI77" s="242"/>
      <c r="QJ77" s="242"/>
      <c r="QK77" s="242"/>
      <c r="QL77" s="242"/>
      <c r="QM77" s="242"/>
      <c r="QN77" s="242"/>
      <c r="QO77" s="242"/>
      <c r="QP77" s="242"/>
      <c r="QQ77" s="242"/>
      <c r="QR77" s="242"/>
      <c r="QS77" s="242"/>
      <c r="QT77" s="242"/>
      <c r="QU77" s="242"/>
      <c r="QV77" s="242"/>
      <c r="QW77" s="242"/>
      <c r="QX77" s="242"/>
      <c r="QY77" s="242"/>
      <c r="QZ77" s="242"/>
      <c r="RA77" s="242"/>
      <c r="RB77" s="242"/>
      <c r="RC77" s="242"/>
      <c r="RD77" s="242"/>
      <c r="RE77" s="242"/>
      <c r="RF77" s="242"/>
      <c r="RG77" s="242"/>
      <c r="RH77" s="242"/>
      <c r="RI77" s="242"/>
      <c r="RJ77" s="242"/>
      <c r="RK77" s="242"/>
      <c r="RL77" s="242"/>
      <c r="RM77" s="242"/>
      <c r="RN77" s="242"/>
      <c r="RO77" s="242"/>
      <c r="RP77" s="242"/>
      <c r="RQ77" s="242"/>
      <c r="RR77" s="242"/>
      <c r="RS77" s="242"/>
      <c r="RT77" s="242"/>
      <c r="RU77" s="242"/>
      <c r="RV77" s="242"/>
      <c r="RW77" s="242"/>
      <c r="RX77" s="242"/>
      <c r="RY77" s="242"/>
      <c r="RZ77" s="242"/>
      <c r="SA77" s="242"/>
      <c r="SB77" s="242"/>
      <c r="SC77" s="242"/>
      <c r="SD77" s="242"/>
      <c r="SE77" s="242"/>
      <c r="SF77" s="242"/>
      <c r="SG77" s="242"/>
      <c r="SH77" s="242"/>
      <c r="SI77" s="242"/>
      <c r="SJ77" s="242"/>
      <c r="SK77" s="242"/>
      <c r="SL77" s="242"/>
      <c r="SM77" s="242"/>
      <c r="SN77" s="242"/>
      <c r="SO77" s="242"/>
      <c r="SP77" s="242"/>
      <c r="SQ77" s="242"/>
      <c r="SR77" s="242"/>
      <c r="SS77" s="242"/>
      <c r="ST77" s="242"/>
      <c r="SU77" s="242"/>
      <c r="SV77" s="242"/>
      <c r="SW77" s="242"/>
      <c r="SX77" s="242"/>
      <c r="SY77" s="242"/>
      <c r="SZ77" s="242"/>
      <c r="TA77" s="242"/>
      <c r="TB77" s="242"/>
      <c r="TC77" s="242"/>
      <c r="TD77" s="242"/>
      <c r="TE77" s="242"/>
      <c r="TF77" s="242"/>
      <c r="TG77" s="242"/>
      <c r="TH77" s="242"/>
      <c r="TI77" s="242"/>
      <c r="TJ77" s="242"/>
      <c r="TK77" s="242"/>
      <c r="TL77" s="242"/>
      <c r="TM77" s="242"/>
      <c r="TN77" s="242"/>
      <c r="TO77" s="242"/>
      <c r="TP77" s="242"/>
      <c r="TQ77" s="242"/>
      <c r="TR77" s="242"/>
      <c r="TS77" s="242"/>
      <c r="TT77" s="242"/>
      <c r="TU77" s="242"/>
      <c r="TV77" s="242"/>
      <c r="TW77" s="242"/>
      <c r="TX77" s="242"/>
      <c r="TY77" s="242"/>
      <c r="TZ77" s="242"/>
      <c r="UA77" s="242"/>
      <c r="UB77" s="242"/>
      <c r="UC77" s="242"/>
      <c r="UD77" s="242"/>
      <c r="UE77" s="242"/>
      <c r="UF77" s="242"/>
      <c r="UG77" s="242"/>
      <c r="UH77" s="242"/>
      <c r="UI77" s="242"/>
      <c r="UJ77" s="242"/>
      <c r="UK77" s="242"/>
      <c r="UL77" s="242"/>
      <c r="UM77" s="242"/>
      <c r="UN77" s="242"/>
      <c r="UO77" s="242"/>
      <c r="UP77" s="242"/>
      <c r="UQ77" s="242"/>
      <c r="UR77" s="242"/>
      <c r="US77" s="242"/>
      <c r="UT77" s="242"/>
      <c r="UU77" s="242"/>
      <c r="UV77" s="242"/>
      <c r="UW77" s="242"/>
      <c r="UX77" s="242"/>
      <c r="UY77" s="242"/>
      <c r="UZ77" s="242"/>
      <c r="VA77" s="242"/>
      <c r="VB77" s="242"/>
      <c r="VC77" s="242"/>
      <c r="VD77" s="242"/>
      <c r="VE77" s="242"/>
      <c r="VF77" s="242"/>
      <c r="VG77" s="242"/>
      <c r="VH77" s="242"/>
      <c r="VI77" s="242"/>
      <c r="VJ77" s="242"/>
      <c r="VK77" s="242"/>
      <c r="VL77" s="242"/>
      <c r="VM77" s="242"/>
      <c r="VN77" s="242"/>
      <c r="VO77" s="242"/>
      <c r="VP77" s="242"/>
      <c r="VQ77" s="242"/>
      <c r="VR77" s="242"/>
      <c r="VS77" s="242"/>
      <c r="VT77" s="242"/>
      <c r="VU77" s="242"/>
      <c r="VV77" s="242"/>
      <c r="VW77" s="242"/>
      <c r="VX77" s="242"/>
      <c r="VY77" s="242"/>
      <c r="VZ77" s="242"/>
      <c r="WA77" s="242"/>
      <c r="WB77" s="242"/>
      <c r="WC77" s="242"/>
      <c r="WD77" s="242"/>
      <c r="WE77" s="242"/>
      <c r="WF77" s="242"/>
      <c r="WG77" s="242"/>
      <c r="WH77" s="242"/>
      <c r="WI77" s="242"/>
      <c r="WJ77" s="242"/>
      <c r="WK77" s="242"/>
      <c r="WL77" s="242"/>
      <c r="WM77" s="242"/>
      <c r="WN77" s="242"/>
      <c r="WO77" s="242"/>
      <c r="WP77" s="242"/>
      <c r="WQ77" s="242"/>
      <c r="WR77" s="242"/>
      <c r="WS77" s="242"/>
      <c r="WT77" s="242"/>
      <c r="WU77" s="242"/>
      <c r="WV77" s="242"/>
      <c r="WW77" s="242"/>
      <c r="WX77" s="242"/>
      <c r="WY77" s="242"/>
      <c r="WZ77" s="242"/>
      <c r="XA77" s="242"/>
      <c r="XB77" s="242"/>
      <c r="XC77" s="242"/>
      <c r="XD77" s="242"/>
      <c r="XE77" s="242"/>
      <c r="XF77" s="242"/>
      <c r="XG77" s="242"/>
      <c r="XH77" s="242"/>
      <c r="XI77" s="242"/>
      <c r="XJ77" s="242"/>
      <c r="XK77" s="242"/>
      <c r="XL77" s="242"/>
      <c r="XM77" s="242"/>
      <c r="XN77" s="242"/>
      <c r="XO77" s="242"/>
      <c r="XP77" s="242"/>
      <c r="XQ77" s="242"/>
      <c r="XR77" s="242"/>
      <c r="XS77" s="242"/>
      <c r="XT77" s="242"/>
      <c r="XU77" s="242"/>
      <c r="XV77" s="242"/>
      <c r="XW77" s="242"/>
      <c r="XX77" s="242"/>
      <c r="XY77" s="242"/>
      <c r="XZ77" s="242"/>
      <c r="YA77" s="242"/>
      <c r="YB77" s="242"/>
      <c r="YC77" s="242"/>
      <c r="YD77" s="242"/>
      <c r="YE77" s="242"/>
      <c r="YF77" s="242"/>
      <c r="YG77" s="242"/>
      <c r="YH77" s="242"/>
      <c r="YI77" s="242"/>
      <c r="YJ77" s="242"/>
      <c r="YK77" s="242"/>
      <c r="YL77" s="242"/>
      <c r="YM77" s="242"/>
      <c r="YN77" s="242"/>
      <c r="YO77" s="242"/>
      <c r="YP77" s="242"/>
      <c r="YQ77" s="242"/>
      <c r="YR77" s="242"/>
      <c r="YS77" s="242"/>
      <c r="YT77" s="242"/>
      <c r="YU77" s="242"/>
      <c r="YV77" s="242"/>
      <c r="YW77" s="242"/>
      <c r="YX77" s="242"/>
      <c r="YY77" s="242"/>
      <c r="YZ77" s="242"/>
      <c r="ZA77" s="242"/>
      <c r="ZB77" s="242"/>
      <c r="ZC77" s="242"/>
      <c r="ZD77" s="242"/>
      <c r="ZE77" s="242"/>
      <c r="ZF77" s="242"/>
      <c r="ZG77" s="242"/>
      <c r="ZH77" s="242"/>
      <c r="ZI77" s="242"/>
      <c r="ZJ77" s="242"/>
      <c r="ZK77" s="242"/>
      <c r="ZL77" s="242"/>
      <c r="ZM77" s="242"/>
      <c r="ZN77" s="242"/>
      <c r="ZO77" s="242"/>
      <c r="ZP77" s="242"/>
      <c r="ZQ77" s="242"/>
      <c r="ZR77" s="242"/>
      <c r="ZS77" s="242"/>
      <c r="ZT77" s="242"/>
      <c r="ZU77" s="242"/>
      <c r="ZV77" s="242"/>
      <c r="ZW77" s="242"/>
      <c r="ZX77" s="242"/>
      <c r="ZY77" s="242"/>
      <c r="ZZ77" s="242"/>
      <c r="AAA77" s="242"/>
      <c r="AAB77" s="242"/>
      <c r="AAC77" s="242"/>
      <c r="AAD77" s="242"/>
      <c r="AAE77" s="242"/>
      <c r="AAF77" s="242"/>
      <c r="AAG77" s="242"/>
      <c r="AAH77" s="242"/>
      <c r="AAI77" s="242"/>
      <c r="AAJ77" s="242"/>
      <c r="AAK77" s="242"/>
      <c r="AAL77" s="242"/>
      <c r="AAM77" s="242"/>
      <c r="AAN77" s="242"/>
      <c r="AAO77" s="242"/>
      <c r="AAP77" s="242"/>
      <c r="AAQ77" s="242"/>
      <c r="AAR77" s="242"/>
      <c r="AAS77" s="242"/>
      <c r="AAT77" s="242"/>
      <c r="AAU77" s="242"/>
      <c r="AAV77" s="242"/>
      <c r="AAW77" s="242"/>
      <c r="AAX77" s="242"/>
      <c r="AAY77" s="242"/>
      <c r="AAZ77" s="242"/>
      <c r="ABA77" s="242"/>
      <c r="ABB77" s="242"/>
      <c r="ABC77" s="242"/>
      <c r="ABD77" s="242"/>
      <c r="ABE77" s="242"/>
      <c r="ABF77" s="242"/>
      <c r="ABG77" s="242"/>
      <c r="ABH77" s="242"/>
      <c r="ABI77" s="242"/>
      <c r="ABJ77" s="242"/>
      <c r="ABK77" s="242"/>
      <c r="ABL77" s="242"/>
      <c r="ABM77" s="242"/>
      <c r="ABN77" s="242"/>
      <c r="ABO77" s="242"/>
      <c r="ABP77" s="242"/>
      <c r="ABQ77" s="242"/>
      <c r="ABR77" s="242"/>
      <c r="ABS77" s="242"/>
      <c r="ABT77" s="242"/>
      <c r="ABU77" s="242"/>
      <c r="ABV77" s="242"/>
      <c r="ABW77" s="242"/>
      <c r="ABX77" s="242"/>
      <c r="ABY77" s="242"/>
      <c r="ABZ77" s="242"/>
      <c r="ACA77" s="242"/>
      <c r="ACB77" s="242"/>
      <c r="ACC77" s="242"/>
      <c r="ACD77" s="242"/>
      <c r="ACE77" s="242"/>
      <c r="ACF77" s="242"/>
      <c r="ACG77" s="242"/>
      <c r="ACH77" s="242"/>
      <c r="ACI77" s="242"/>
      <c r="ACJ77" s="242"/>
      <c r="ACK77" s="242"/>
      <c r="ACL77" s="242"/>
      <c r="ACM77" s="242"/>
      <c r="ACN77" s="242"/>
      <c r="ACO77" s="242"/>
      <c r="ACP77" s="242"/>
      <c r="ACQ77" s="242"/>
      <c r="ACR77" s="242"/>
      <c r="ACS77" s="242"/>
      <c r="ACT77" s="242"/>
      <c r="ACU77" s="242"/>
      <c r="ACV77" s="242"/>
      <c r="ACW77" s="242"/>
      <c r="ACX77" s="242"/>
      <c r="ACY77" s="242"/>
      <c r="ACZ77" s="242"/>
      <c r="ADA77" s="242"/>
      <c r="ADB77" s="242"/>
      <c r="ADC77" s="242"/>
      <c r="ADD77" s="242"/>
      <c r="ADE77" s="242"/>
      <c r="ADF77" s="242"/>
      <c r="ADG77" s="242"/>
      <c r="ADH77" s="242"/>
      <c r="ADI77" s="242"/>
      <c r="ADJ77" s="242"/>
      <c r="ADK77" s="242"/>
      <c r="ADL77" s="242"/>
      <c r="ADM77" s="242"/>
      <c r="ADN77" s="242"/>
      <c r="ADO77" s="242"/>
      <c r="ADP77" s="242"/>
      <c r="ADQ77" s="242"/>
      <c r="ADR77" s="242"/>
      <c r="ADS77" s="242"/>
      <c r="ADT77" s="242"/>
      <c r="ADU77" s="242"/>
      <c r="ADV77" s="242"/>
      <c r="ADW77" s="242"/>
      <c r="ADX77" s="242"/>
      <c r="ADY77" s="242"/>
      <c r="ADZ77" s="242"/>
      <c r="AEA77" s="242"/>
      <c r="AEB77" s="242"/>
      <c r="AEC77" s="242"/>
      <c r="AED77" s="242"/>
      <c r="AEE77" s="242"/>
      <c r="AEF77" s="242"/>
      <c r="AEG77" s="242"/>
      <c r="AEH77" s="242"/>
      <c r="AEI77" s="242"/>
      <c r="AEJ77" s="242"/>
      <c r="AEK77" s="242"/>
      <c r="AEL77" s="242"/>
      <c r="AEM77" s="242"/>
      <c r="AEN77" s="242"/>
      <c r="AEO77" s="242"/>
      <c r="AEP77" s="242"/>
      <c r="AEQ77" s="242"/>
      <c r="AER77" s="242"/>
      <c r="AES77" s="242"/>
      <c r="AET77" s="242"/>
      <c r="AEU77" s="242"/>
      <c r="AEV77" s="242"/>
      <c r="AEW77" s="242"/>
      <c r="AEX77" s="242"/>
      <c r="AEY77" s="242"/>
      <c r="AEZ77" s="242"/>
      <c r="AFA77" s="242"/>
      <c r="AFB77" s="242"/>
      <c r="AFC77" s="242"/>
      <c r="AFD77" s="242"/>
      <c r="AFE77" s="242"/>
      <c r="AFF77" s="242"/>
      <c r="AFG77" s="242"/>
      <c r="AFH77" s="242"/>
      <c r="AFI77" s="242"/>
      <c r="AFJ77" s="242"/>
      <c r="AFK77" s="242"/>
      <c r="AFL77" s="242"/>
      <c r="AFM77" s="242"/>
      <c r="AFN77" s="242"/>
      <c r="AFO77" s="242"/>
      <c r="AFP77" s="242"/>
      <c r="AFQ77" s="242"/>
      <c r="AFR77" s="242"/>
      <c r="AFS77" s="242"/>
      <c r="AFT77" s="242"/>
      <c r="AFU77" s="242"/>
      <c r="AFV77" s="242"/>
      <c r="AFW77" s="242"/>
      <c r="AFX77" s="242"/>
      <c r="AFY77" s="242"/>
      <c r="AFZ77" s="242"/>
      <c r="AGA77" s="242"/>
      <c r="AGB77" s="242"/>
      <c r="AGC77" s="242"/>
      <c r="AGD77" s="242"/>
      <c r="AGE77" s="242"/>
      <c r="AGF77" s="242"/>
      <c r="AGG77" s="242"/>
      <c r="AGH77" s="242"/>
      <c r="AGI77" s="242"/>
      <c r="AGJ77" s="242"/>
      <c r="AGK77" s="242"/>
      <c r="AGL77" s="242"/>
      <c r="AGM77" s="242"/>
      <c r="AGN77" s="242"/>
      <c r="AGO77" s="242"/>
      <c r="AGP77" s="242"/>
      <c r="AGQ77" s="242"/>
      <c r="AGR77" s="242"/>
      <c r="AGS77" s="242"/>
      <c r="AGT77" s="242"/>
      <c r="AGU77" s="242"/>
      <c r="AGV77" s="242"/>
      <c r="AGW77" s="242"/>
      <c r="AGX77" s="242"/>
      <c r="AGY77" s="242"/>
      <c r="AGZ77" s="242"/>
      <c r="AHA77" s="242"/>
      <c r="AHB77" s="242"/>
      <c r="AHC77" s="242"/>
      <c r="AHD77" s="242"/>
      <c r="AHE77" s="242"/>
      <c r="AHF77" s="242"/>
      <c r="AHG77" s="242"/>
      <c r="AHH77" s="242"/>
      <c r="AHI77" s="242"/>
      <c r="AHJ77" s="242"/>
      <c r="AHK77" s="242"/>
      <c r="AHL77" s="242"/>
      <c r="AHM77" s="242"/>
      <c r="AHN77" s="242"/>
      <c r="AHO77" s="242"/>
      <c r="AHP77" s="242"/>
      <c r="AHQ77" s="242"/>
      <c r="AHR77" s="242"/>
      <c r="AHS77" s="242"/>
      <c r="AHT77" s="242"/>
      <c r="AHU77" s="242"/>
      <c r="AHV77" s="242"/>
      <c r="AHW77" s="242"/>
      <c r="AHX77" s="242"/>
      <c r="AHY77" s="242"/>
      <c r="AHZ77" s="242"/>
      <c r="AIA77" s="242"/>
      <c r="AIB77" s="242"/>
      <c r="AIC77" s="242"/>
      <c r="AID77" s="242"/>
      <c r="AIE77" s="242"/>
      <c r="AIF77" s="242"/>
      <c r="AIG77" s="242"/>
      <c r="AIH77" s="242"/>
      <c r="AII77" s="242"/>
      <c r="AIJ77" s="242"/>
      <c r="AIK77" s="242"/>
      <c r="AIL77" s="242"/>
      <c r="AIM77" s="242"/>
      <c r="AIN77" s="242"/>
      <c r="AIO77" s="242"/>
      <c r="AIP77" s="242"/>
      <c r="AIQ77" s="242"/>
      <c r="AIR77" s="242"/>
      <c r="AIS77" s="242"/>
      <c r="AIT77" s="242"/>
      <c r="AIU77" s="242"/>
      <c r="AIV77" s="242"/>
      <c r="AIW77" s="242"/>
      <c r="AIX77" s="242"/>
      <c r="AIY77" s="242"/>
      <c r="AIZ77" s="242"/>
      <c r="AJA77" s="242"/>
      <c r="AJB77" s="242"/>
      <c r="AJC77" s="242"/>
      <c r="AJD77" s="242"/>
      <c r="AJE77" s="242"/>
      <c r="AJF77" s="242"/>
      <c r="AJG77" s="242"/>
      <c r="AJH77" s="242"/>
      <c r="AJI77" s="242"/>
      <c r="AJJ77" s="242"/>
      <c r="AJK77" s="242"/>
      <c r="AJL77" s="242"/>
      <c r="AJM77" s="242"/>
      <c r="AJN77" s="242"/>
      <c r="AJO77" s="242"/>
      <c r="AJP77" s="242"/>
      <c r="AJQ77" s="242"/>
      <c r="AJR77" s="242"/>
      <c r="AJS77" s="242"/>
      <c r="AJT77" s="242"/>
      <c r="AJU77" s="242"/>
      <c r="AJV77" s="242"/>
      <c r="AJW77" s="242"/>
      <c r="AJX77" s="242"/>
      <c r="AJY77" s="242"/>
      <c r="AJZ77" s="242"/>
      <c r="AKA77" s="242"/>
      <c r="AKB77" s="242"/>
      <c r="AKC77" s="242"/>
      <c r="AKD77" s="242"/>
      <c r="AKE77" s="242"/>
      <c r="AKF77" s="242"/>
      <c r="AKG77" s="242"/>
      <c r="AKH77" s="242"/>
      <c r="AKI77" s="242"/>
      <c r="AKJ77" s="242"/>
      <c r="AKK77" s="242"/>
      <c r="AKL77" s="242"/>
      <c r="AKM77" s="242"/>
      <c r="AKN77" s="242"/>
      <c r="AKO77" s="242"/>
      <c r="AKP77" s="242"/>
      <c r="AKQ77" s="242"/>
      <c r="AKR77" s="242"/>
      <c r="AKS77" s="242"/>
      <c r="AKT77" s="242"/>
      <c r="AKU77" s="242"/>
      <c r="AKV77" s="242"/>
      <c r="AKW77" s="242"/>
      <c r="AKX77" s="242"/>
      <c r="AKY77" s="242"/>
      <c r="AKZ77" s="242"/>
      <c r="ALA77" s="242"/>
      <c r="ALB77" s="242"/>
      <c r="ALC77" s="242"/>
      <c r="ALD77" s="242"/>
      <c r="ALE77" s="242"/>
      <c r="ALF77" s="242"/>
      <c r="ALG77" s="242"/>
      <c r="ALH77" s="242"/>
      <c r="ALI77" s="242"/>
      <c r="ALJ77" s="242"/>
      <c r="ALK77" s="242"/>
      <c r="ALL77" s="242"/>
      <c r="ALM77" s="242"/>
      <c r="ALN77" s="242"/>
      <c r="ALO77" s="242"/>
      <c r="ALP77" s="242"/>
      <c r="ALQ77" s="242"/>
      <c r="ALR77" s="242"/>
      <c r="ALS77" s="242"/>
      <c r="ALT77" s="242"/>
      <c r="ALU77" s="242"/>
      <c r="ALV77" s="242"/>
      <c r="ALW77" s="242"/>
      <c r="ALX77" s="242"/>
      <c r="ALY77" s="242"/>
      <c r="ALZ77" s="242"/>
      <c r="AMA77" s="242"/>
      <c r="AMB77" s="242"/>
      <c r="AMC77" s="242"/>
      <c r="AMD77" s="242"/>
      <c r="AME77" s="242"/>
      <c r="AMF77" s="242"/>
      <c r="AMG77" s="242"/>
      <c r="AMH77" s="242"/>
      <c r="AMI77" s="242"/>
      <c r="AMJ77" s="242"/>
      <c r="AMK77" s="242"/>
      <c r="AML77" s="242"/>
      <c r="AMM77" s="242"/>
      <c r="AMN77" s="242"/>
      <c r="AMO77" s="242"/>
      <c r="AMP77" s="242"/>
      <c r="AMQ77" s="242"/>
      <c r="AMR77" s="242"/>
      <c r="AMS77" s="242"/>
      <c r="AMT77" s="242"/>
      <c r="AMU77" s="242"/>
      <c r="AMV77" s="242"/>
      <c r="AMW77" s="242"/>
      <c r="AMX77" s="242"/>
      <c r="AMY77" s="242"/>
      <c r="AMZ77" s="242"/>
      <c r="ANA77" s="242"/>
      <c r="ANB77" s="242"/>
      <c r="ANC77" s="242"/>
      <c r="AND77" s="242"/>
      <c r="ANE77" s="242"/>
      <c r="ANF77" s="242"/>
      <c r="ANG77" s="242"/>
      <c r="ANH77" s="242"/>
      <c r="ANI77" s="242"/>
      <c r="ANJ77" s="242"/>
      <c r="ANK77" s="242"/>
      <c r="ANL77" s="242"/>
      <c r="ANM77" s="242"/>
      <c r="ANN77" s="242"/>
      <c r="ANO77" s="242"/>
      <c r="ANP77" s="242"/>
      <c r="ANQ77" s="242"/>
      <c r="ANR77" s="242"/>
      <c r="ANS77" s="242"/>
      <c r="ANT77" s="242"/>
      <c r="ANU77" s="242"/>
      <c r="ANV77" s="242"/>
      <c r="ANW77" s="242"/>
      <c r="ANX77" s="242"/>
      <c r="ANY77" s="242"/>
      <c r="ANZ77" s="242"/>
      <c r="AOA77" s="242"/>
      <c r="AOB77" s="242"/>
      <c r="AOC77" s="242"/>
      <c r="AOD77" s="242"/>
      <c r="AOE77" s="242"/>
      <c r="AOF77" s="242"/>
      <c r="AOG77" s="242"/>
      <c r="AOH77" s="242"/>
      <c r="AOI77" s="242"/>
      <c r="AOJ77" s="242"/>
      <c r="AOK77" s="242"/>
      <c r="AOL77" s="242"/>
      <c r="AOM77" s="242"/>
      <c r="AON77" s="242"/>
      <c r="AOO77" s="242"/>
      <c r="AOP77" s="242"/>
      <c r="AOQ77" s="242"/>
      <c r="AOR77" s="242"/>
      <c r="AOS77" s="242"/>
      <c r="AOT77" s="242"/>
      <c r="AOU77" s="242"/>
      <c r="AOV77" s="242"/>
      <c r="AOW77" s="242"/>
      <c r="AOX77" s="242"/>
      <c r="AOY77" s="242"/>
      <c r="AOZ77" s="242"/>
      <c r="APA77" s="242"/>
      <c r="APB77" s="242"/>
      <c r="APC77" s="242"/>
      <c r="APD77" s="242"/>
      <c r="APE77" s="242"/>
      <c r="APF77" s="242"/>
      <c r="APG77" s="242"/>
      <c r="APH77" s="242"/>
      <c r="API77" s="242"/>
      <c r="APJ77" s="242"/>
      <c r="APK77" s="242"/>
      <c r="APL77" s="242"/>
      <c r="APM77" s="242"/>
      <c r="APN77" s="242"/>
      <c r="APO77" s="242"/>
      <c r="APP77" s="242"/>
      <c r="APQ77" s="242"/>
      <c r="APR77" s="242"/>
      <c r="APS77" s="242"/>
      <c r="APT77" s="242"/>
      <c r="APU77" s="242"/>
      <c r="APV77" s="242"/>
      <c r="APW77" s="242"/>
      <c r="APX77" s="242"/>
      <c r="APY77" s="242"/>
      <c r="APZ77" s="242"/>
      <c r="AQA77" s="242"/>
      <c r="AQB77" s="242"/>
      <c r="AQC77" s="242"/>
      <c r="AQD77" s="242"/>
      <c r="AQE77" s="242"/>
      <c r="AQF77" s="242"/>
      <c r="AQG77" s="242"/>
      <c r="AQH77" s="242"/>
      <c r="AQI77" s="242"/>
      <c r="AQJ77" s="242"/>
      <c r="AQK77" s="242"/>
      <c r="AQL77" s="242"/>
      <c r="AQM77" s="242"/>
      <c r="AQN77" s="242"/>
      <c r="AQO77" s="242"/>
      <c r="AQP77" s="242"/>
      <c r="AQQ77" s="242"/>
      <c r="AQR77" s="242"/>
      <c r="AQS77" s="242"/>
      <c r="AQT77" s="242"/>
      <c r="AQU77" s="242"/>
      <c r="AQV77" s="242"/>
      <c r="AQW77" s="242"/>
      <c r="AQX77" s="242"/>
      <c r="AQY77" s="242"/>
      <c r="AQZ77" s="242"/>
      <c r="ARA77" s="242"/>
      <c r="ARB77" s="242"/>
      <c r="ARC77" s="242"/>
      <c r="ARD77" s="242"/>
      <c r="ARE77" s="242"/>
      <c r="ARF77" s="242"/>
      <c r="ARG77" s="242"/>
      <c r="ARH77" s="242"/>
      <c r="ARI77" s="242"/>
      <c r="ARJ77" s="242"/>
      <c r="ARK77" s="242"/>
      <c r="ARL77" s="242"/>
      <c r="ARM77" s="242"/>
      <c r="ARN77" s="242"/>
      <c r="ARO77" s="242"/>
      <c r="ARP77" s="242"/>
      <c r="ARQ77" s="242"/>
      <c r="ARR77" s="242"/>
      <c r="ARS77" s="242"/>
      <c r="ART77" s="242"/>
      <c r="ARU77" s="242"/>
      <c r="ARV77" s="242"/>
      <c r="ARW77" s="242"/>
      <c r="ARX77" s="242"/>
      <c r="ARY77" s="242"/>
      <c r="ARZ77" s="242"/>
      <c r="ASA77" s="242"/>
      <c r="ASB77" s="242"/>
      <c r="ASC77" s="242"/>
      <c r="ASD77" s="242"/>
      <c r="ASE77" s="242"/>
      <c r="ASF77" s="242"/>
      <c r="ASG77" s="242"/>
      <c r="ASH77" s="242"/>
      <c r="ASI77" s="242"/>
      <c r="ASJ77" s="242"/>
      <c r="ASK77" s="242"/>
      <c r="ASL77" s="242"/>
      <c r="ASM77" s="242"/>
      <c r="ASN77" s="242"/>
      <c r="ASO77" s="242"/>
      <c r="ASP77" s="242"/>
      <c r="ASQ77" s="242"/>
      <c r="ASR77" s="242"/>
      <c r="ASS77" s="242"/>
      <c r="AST77" s="242"/>
      <c r="ASU77" s="242"/>
      <c r="ASV77" s="242"/>
      <c r="ASW77" s="242"/>
      <c r="ASX77" s="242"/>
      <c r="ASY77" s="242"/>
      <c r="ASZ77" s="242"/>
      <c r="ATA77" s="242"/>
      <c r="ATB77" s="242"/>
      <c r="ATC77" s="242"/>
      <c r="ATD77" s="242"/>
      <c r="ATE77" s="242"/>
      <c r="ATF77" s="242"/>
      <c r="ATG77" s="242"/>
      <c r="ATH77" s="242"/>
      <c r="ATI77" s="242"/>
      <c r="ATJ77" s="242"/>
      <c r="ATK77" s="242"/>
      <c r="ATL77" s="242"/>
      <c r="ATM77" s="242"/>
      <c r="ATN77" s="242"/>
      <c r="ATO77" s="242"/>
      <c r="ATP77" s="242"/>
      <c r="ATQ77" s="242"/>
      <c r="ATR77" s="242"/>
      <c r="ATS77" s="242"/>
      <c r="ATT77" s="242"/>
      <c r="ATU77" s="242"/>
      <c r="ATV77" s="242"/>
      <c r="ATW77" s="242"/>
      <c r="ATX77" s="242"/>
      <c r="ATY77" s="242"/>
      <c r="ATZ77" s="242"/>
      <c r="AUA77" s="242"/>
      <c r="AUB77" s="242"/>
      <c r="AUC77" s="242"/>
      <c r="AUD77" s="242"/>
      <c r="AUE77" s="242"/>
      <c r="AUF77" s="242"/>
      <c r="AUG77" s="242"/>
      <c r="AUH77" s="242"/>
      <c r="AUI77" s="242"/>
      <c r="AUJ77" s="242"/>
      <c r="AUK77" s="242"/>
      <c r="AUL77" s="242"/>
      <c r="AUM77" s="242"/>
      <c r="AUN77" s="242"/>
      <c r="AUO77" s="242"/>
      <c r="AUP77" s="242"/>
      <c r="AUQ77" s="242"/>
      <c r="AUR77" s="242"/>
      <c r="AUS77" s="242"/>
      <c r="AUT77" s="242"/>
      <c r="AUU77" s="242"/>
      <c r="AUV77" s="242"/>
      <c r="AUW77" s="242"/>
      <c r="AUX77" s="242"/>
      <c r="AUY77" s="242"/>
      <c r="AUZ77" s="242"/>
      <c r="AVA77" s="242"/>
      <c r="AVB77" s="242"/>
      <c r="AVC77" s="242"/>
      <c r="AVD77" s="242"/>
      <c r="AVE77" s="242"/>
      <c r="AVF77" s="242"/>
      <c r="AVG77" s="242"/>
      <c r="AVH77" s="242"/>
      <c r="AVI77" s="242"/>
      <c r="AVJ77" s="242"/>
      <c r="AVK77" s="242"/>
      <c r="AVL77" s="242"/>
      <c r="AVM77" s="242"/>
      <c r="AVN77" s="242"/>
      <c r="AVO77" s="242"/>
      <c r="AVP77" s="242"/>
      <c r="AVQ77" s="242"/>
      <c r="AVR77" s="242"/>
      <c r="AVS77" s="242"/>
      <c r="AVT77" s="242"/>
      <c r="AVU77" s="242"/>
      <c r="AVV77" s="242"/>
      <c r="AVW77" s="242"/>
      <c r="AVX77" s="242"/>
      <c r="AVY77" s="242"/>
      <c r="AVZ77" s="242"/>
      <c r="AWA77" s="242"/>
      <c r="AWB77" s="242"/>
      <c r="AWC77" s="242"/>
      <c r="AWD77" s="242"/>
      <c r="AWE77" s="242"/>
      <c r="AWF77" s="242"/>
      <c r="AWG77" s="242"/>
      <c r="AWH77" s="242"/>
      <c r="AWI77" s="242"/>
      <c r="AWJ77" s="242"/>
      <c r="AWK77" s="242"/>
      <c r="AWL77" s="242"/>
      <c r="AWM77" s="242"/>
      <c r="AWN77" s="242"/>
      <c r="AWO77" s="242"/>
      <c r="AWP77" s="242"/>
      <c r="AWQ77" s="242"/>
      <c r="AWR77" s="242"/>
      <c r="AWS77" s="242"/>
      <c r="AWT77" s="242"/>
      <c r="AWU77" s="242"/>
      <c r="AWV77" s="242"/>
      <c r="AWW77" s="242"/>
      <c r="AWX77" s="242"/>
      <c r="AWY77" s="242"/>
      <c r="AWZ77" s="242"/>
      <c r="AXA77" s="242"/>
      <c r="AXB77" s="242"/>
      <c r="AXC77" s="242"/>
      <c r="AXD77" s="242"/>
      <c r="AXE77" s="242"/>
      <c r="AXF77" s="242"/>
      <c r="AXG77" s="242"/>
      <c r="AXH77" s="242"/>
      <c r="AXI77" s="242"/>
      <c r="AXJ77" s="242"/>
      <c r="AXK77" s="242"/>
      <c r="AXL77" s="242"/>
      <c r="AXM77" s="242"/>
      <c r="AXN77" s="242"/>
      <c r="AXO77" s="242"/>
      <c r="AXP77" s="242"/>
      <c r="AXQ77" s="242"/>
      <c r="AXR77" s="242"/>
      <c r="AXS77" s="242"/>
      <c r="AXT77" s="242"/>
      <c r="AXU77" s="242"/>
      <c r="AXV77" s="242"/>
      <c r="AXW77" s="242"/>
      <c r="AXX77" s="242"/>
      <c r="AXY77" s="242"/>
      <c r="AXZ77" s="242"/>
      <c r="AYA77" s="242"/>
      <c r="AYB77" s="242"/>
      <c r="AYC77" s="242"/>
      <c r="AYD77" s="242"/>
      <c r="AYE77" s="242"/>
      <c r="AYF77" s="242"/>
      <c r="AYG77" s="242"/>
      <c r="AYH77" s="242"/>
      <c r="AYI77" s="242"/>
      <c r="AYJ77" s="242"/>
      <c r="AYK77" s="242"/>
      <c r="AYL77" s="242"/>
      <c r="AYM77" s="242"/>
      <c r="AYN77" s="242"/>
      <c r="AYO77" s="242"/>
      <c r="AYP77" s="242"/>
      <c r="AYQ77" s="242"/>
      <c r="AYR77" s="242"/>
      <c r="AYS77" s="242"/>
      <c r="AYT77" s="242"/>
      <c r="AYU77" s="242"/>
      <c r="AYV77" s="242"/>
      <c r="AYW77" s="242"/>
      <c r="AYX77" s="242"/>
      <c r="AYY77" s="242"/>
      <c r="AYZ77" s="242"/>
      <c r="AZA77" s="242"/>
      <c r="AZB77" s="242"/>
      <c r="AZC77" s="242"/>
      <c r="AZD77" s="242"/>
      <c r="AZE77" s="242"/>
      <c r="AZF77" s="242"/>
      <c r="AZG77" s="242"/>
      <c r="AZH77" s="242"/>
      <c r="AZI77" s="242"/>
      <c r="AZJ77" s="242"/>
      <c r="AZK77" s="242"/>
      <c r="AZL77" s="242"/>
      <c r="AZM77" s="242"/>
      <c r="AZN77" s="242"/>
      <c r="AZO77" s="242"/>
      <c r="AZP77" s="242"/>
      <c r="AZQ77" s="242"/>
      <c r="AZR77" s="242"/>
      <c r="AZS77" s="242"/>
      <c r="AZT77" s="242"/>
      <c r="AZU77" s="242"/>
      <c r="AZV77" s="242"/>
      <c r="AZW77" s="242"/>
      <c r="AZX77" s="242"/>
      <c r="AZY77" s="242"/>
      <c r="AZZ77" s="242"/>
      <c r="BAA77" s="242"/>
      <c r="BAB77" s="242"/>
      <c r="BAC77" s="242"/>
      <c r="BAD77" s="242"/>
      <c r="BAE77" s="242"/>
      <c r="BAF77" s="242"/>
      <c r="BAG77" s="242"/>
      <c r="BAH77" s="242"/>
      <c r="BAI77" s="242"/>
      <c r="BAJ77" s="242"/>
      <c r="BAK77" s="242"/>
      <c r="BAL77" s="242"/>
      <c r="BAM77" s="242"/>
      <c r="BAN77" s="242"/>
      <c r="BAO77" s="242"/>
      <c r="BAP77" s="242"/>
      <c r="BAQ77" s="242"/>
      <c r="BAR77" s="242"/>
      <c r="BAS77" s="242"/>
      <c r="BAT77" s="242"/>
      <c r="BAU77" s="242"/>
      <c r="BAV77" s="242"/>
      <c r="BAW77" s="242"/>
      <c r="BAX77" s="242"/>
      <c r="BAY77" s="242"/>
      <c r="BAZ77" s="242"/>
      <c r="BBA77" s="242"/>
      <c r="BBB77" s="242"/>
      <c r="BBC77" s="242"/>
      <c r="BBD77" s="242"/>
      <c r="BBE77" s="242"/>
      <c r="BBF77" s="242"/>
      <c r="BBG77" s="242"/>
      <c r="BBH77" s="242"/>
      <c r="BBI77" s="242"/>
      <c r="BBJ77" s="242"/>
      <c r="BBK77" s="242"/>
      <c r="BBL77" s="242"/>
      <c r="BBM77" s="242"/>
      <c r="BBN77" s="242"/>
      <c r="BBO77" s="242"/>
      <c r="BBP77" s="242"/>
      <c r="BBQ77" s="242"/>
      <c r="BBR77" s="242"/>
      <c r="BBS77" s="242"/>
      <c r="BBT77" s="242"/>
      <c r="BBU77" s="242"/>
      <c r="BBV77" s="242"/>
      <c r="BBW77" s="242"/>
      <c r="BBX77" s="242"/>
      <c r="BBY77" s="242"/>
      <c r="BBZ77" s="242"/>
      <c r="BCA77" s="242"/>
      <c r="BCB77" s="242"/>
      <c r="BCC77" s="242"/>
      <c r="BCD77" s="242"/>
      <c r="BCE77" s="242"/>
      <c r="BCF77" s="242"/>
      <c r="BCG77" s="242"/>
      <c r="BCH77" s="242"/>
      <c r="BCI77" s="242"/>
      <c r="BCJ77" s="242"/>
      <c r="BCK77" s="242"/>
      <c r="BCL77" s="242"/>
      <c r="BCM77" s="242"/>
      <c r="BCN77" s="242"/>
      <c r="BCO77" s="242"/>
      <c r="BCP77" s="242"/>
      <c r="BCQ77" s="242"/>
      <c r="BCR77" s="242"/>
      <c r="BCS77" s="242"/>
      <c r="BCT77" s="242"/>
      <c r="BCU77" s="242"/>
      <c r="BCV77" s="242"/>
      <c r="BCW77" s="242"/>
      <c r="BCX77" s="242"/>
      <c r="BCY77" s="242"/>
      <c r="BCZ77" s="242"/>
      <c r="BDA77" s="242"/>
      <c r="BDB77" s="242"/>
      <c r="BDC77" s="242"/>
      <c r="BDD77" s="242"/>
      <c r="BDE77" s="242"/>
      <c r="BDF77" s="242"/>
      <c r="BDG77" s="242"/>
      <c r="BDH77" s="242"/>
      <c r="BDI77" s="242"/>
      <c r="BDJ77" s="242"/>
      <c r="BDK77" s="242"/>
      <c r="BDL77" s="242"/>
      <c r="BDM77" s="242"/>
      <c r="BDN77" s="242"/>
      <c r="BDO77" s="242"/>
      <c r="BDP77" s="242"/>
      <c r="BDQ77" s="242"/>
      <c r="BDR77" s="242"/>
      <c r="BDS77" s="242"/>
      <c r="BDT77" s="242"/>
      <c r="BDU77" s="242"/>
      <c r="BDV77" s="242"/>
      <c r="BDW77" s="242"/>
      <c r="BDX77" s="242"/>
      <c r="BDY77" s="242"/>
      <c r="BDZ77" s="242"/>
      <c r="BEA77" s="242"/>
      <c r="BEB77" s="242"/>
      <c r="BEC77" s="242"/>
      <c r="BED77" s="242"/>
      <c r="BEE77" s="242"/>
      <c r="BEF77" s="242"/>
      <c r="BEG77" s="242"/>
      <c r="BEH77" s="242"/>
      <c r="BEI77" s="242"/>
      <c r="BEJ77" s="242"/>
      <c r="BEK77" s="242"/>
      <c r="BEL77" s="242"/>
      <c r="BEM77" s="242"/>
      <c r="BEN77" s="242"/>
      <c r="BEO77" s="242"/>
      <c r="BEP77" s="242"/>
      <c r="BEQ77" s="242"/>
      <c r="BER77" s="242"/>
      <c r="BES77" s="242"/>
      <c r="BET77" s="242"/>
      <c r="BEU77" s="242"/>
      <c r="BEV77" s="242"/>
      <c r="BEW77" s="242"/>
      <c r="BEX77" s="242"/>
      <c r="BEY77" s="242"/>
      <c r="BEZ77" s="242"/>
      <c r="BFA77" s="242"/>
      <c r="BFB77" s="242"/>
      <c r="BFC77" s="242"/>
      <c r="BFD77" s="242"/>
      <c r="BFE77" s="242"/>
      <c r="BFF77" s="242"/>
      <c r="BFG77" s="242"/>
      <c r="BFH77" s="242"/>
      <c r="BFI77" s="242"/>
      <c r="BFJ77" s="242"/>
      <c r="BFK77" s="242"/>
      <c r="BFL77" s="242"/>
      <c r="BFM77" s="242"/>
      <c r="BFN77" s="242"/>
      <c r="BFO77" s="242"/>
      <c r="BFP77" s="242"/>
      <c r="BFQ77" s="242"/>
      <c r="BFR77" s="242"/>
      <c r="BFS77" s="242"/>
      <c r="BFT77" s="242"/>
      <c r="BFU77" s="242"/>
      <c r="BFV77" s="242"/>
      <c r="BFW77" s="242"/>
      <c r="BFX77" s="242"/>
      <c r="BFY77" s="242"/>
      <c r="BFZ77" s="242"/>
      <c r="BGA77" s="242"/>
      <c r="BGB77" s="242"/>
      <c r="BGC77" s="242"/>
      <c r="BGD77" s="242"/>
      <c r="BGE77" s="242"/>
      <c r="BGF77" s="242"/>
      <c r="BGG77" s="242"/>
      <c r="BGH77" s="242"/>
      <c r="BGI77" s="242"/>
      <c r="BGJ77" s="242"/>
      <c r="BGK77" s="242"/>
      <c r="BGL77" s="242"/>
      <c r="BGM77" s="242"/>
      <c r="BGN77" s="242"/>
      <c r="BGO77" s="242"/>
      <c r="BGP77" s="242"/>
      <c r="BGQ77" s="242"/>
      <c r="BGR77" s="242"/>
      <c r="BGS77" s="242"/>
      <c r="BGT77" s="242"/>
      <c r="BGU77" s="242"/>
      <c r="BGV77" s="242"/>
      <c r="BGW77" s="242"/>
      <c r="BGX77" s="242"/>
      <c r="BGY77" s="242"/>
      <c r="BGZ77" s="242"/>
      <c r="BHA77" s="242"/>
      <c r="BHB77" s="242"/>
      <c r="BHC77" s="242"/>
      <c r="BHD77" s="242"/>
      <c r="BHE77" s="242"/>
      <c r="BHF77" s="242"/>
      <c r="BHG77" s="242"/>
      <c r="BHH77" s="242"/>
      <c r="BHI77" s="242"/>
      <c r="BHJ77" s="242"/>
      <c r="BHK77" s="242"/>
      <c r="BHL77" s="242"/>
      <c r="BHM77" s="242"/>
      <c r="BHN77" s="242"/>
      <c r="BHO77" s="242"/>
      <c r="BHP77" s="242"/>
      <c r="BHQ77" s="242"/>
      <c r="BHR77" s="242"/>
      <c r="BHS77" s="242"/>
      <c r="BHT77" s="242"/>
      <c r="BHU77" s="242"/>
      <c r="BHV77" s="242"/>
      <c r="BHW77" s="242"/>
      <c r="BHX77" s="242"/>
      <c r="BHY77" s="242"/>
      <c r="BHZ77" s="242"/>
      <c r="BIA77" s="242"/>
      <c r="BIB77" s="242"/>
      <c r="BIC77" s="242"/>
      <c r="BID77" s="242"/>
      <c r="BIE77" s="242"/>
      <c r="BIF77" s="242"/>
      <c r="BIG77" s="242"/>
      <c r="BIH77" s="242"/>
      <c r="BII77" s="242"/>
      <c r="BIJ77" s="242"/>
      <c r="BIK77" s="242"/>
      <c r="BIL77" s="242"/>
      <c r="BIM77" s="242"/>
      <c r="BIN77" s="242"/>
      <c r="BIO77" s="242"/>
      <c r="BIP77" s="242"/>
      <c r="BIQ77" s="242"/>
      <c r="BIR77" s="242"/>
      <c r="BIS77" s="242"/>
      <c r="BIT77" s="242"/>
      <c r="BIU77" s="242"/>
      <c r="BIV77" s="242"/>
      <c r="BIW77" s="242"/>
      <c r="BIX77" s="242"/>
      <c r="BIY77" s="242"/>
      <c r="BIZ77" s="242"/>
      <c r="BJA77" s="242"/>
      <c r="BJB77" s="242"/>
      <c r="BJC77" s="242"/>
      <c r="BJD77" s="242"/>
      <c r="BJE77" s="242"/>
      <c r="BJF77" s="242"/>
      <c r="BJG77" s="242"/>
      <c r="BJH77" s="242"/>
      <c r="BJI77" s="242"/>
      <c r="BJJ77" s="242"/>
      <c r="BJK77" s="242"/>
      <c r="BJL77" s="242"/>
      <c r="BJM77" s="242"/>
      <c r="BJN77" s="242"/>
      <c r="BJO77" s="242"/>
      <c r="BJP77" s="242"/>
      <c r="BJQ77" s="242"/>
      <c r="BJR77" s="242"/>
      <c r="BJS77" s="242"/>
      <c r="BJT77" s="242"/>
      <c r="BJU77" s="242"/>
      <c r="BJV77" s="242"/>
      <c r="BJW77" s="242"/>
      <c r="BJX77" s="242"/>
      <c r="BJY77" s="242"/>
      <c r="BJZ77" s="242"/>
      <c r="BKA77" s="242"/>
      <c r="BKB77" s="242"/>
      <c r="BKC77" s="242"/>
      <c r="BKD77" s="242"/>
      <c r="BKE77" s="242"/>
      <c r="BKF77" s="242"/>
      <c r="BKG77" s="242"/>
      <c r="BKH77" s="242"/>
      <c r="BKI77" s="242"/>
      <c r="BKJ77" s="242"/>
      <c r="BKK77" s="242"/>
      <c r="BKL77" s="242"/>
      <c r="BKM77" s="242"/>
      <c r="BKN77" s="242"/>
      <c r="BKO77" s="242"/>
      <c r="BKP77" s="242"/>
      <c r="BKQ77" s="242"/>
      <c r="BKR77" s="242"/>
      <c r="BKS77" s="242"/>
      <c r="BKT77" s="242"/>
      <c r="BKU77" s="242"/>
      <c r="BKV77" s="242"/>
      <c r="BKW77" s="242"/>
      <c r="BKX77" s="242"/>
      <c r="BKY77" s="242"/>
      <c r="BKZ77" s="242"/>
      <c r="BLA77" s="242"/>
      <c r="BLB77" s="242"/>
      <c r="BLC77" s="242"/>
      <c r="BLD77" s="242"/>
      <c r="BLE77" s="242"/>
      <c r="BLF77" s="242"/>
      <c r="BLG77" s="242"/>
      <c r="BLH77" s="242"/>
      <c r="BLI77" s="242"/>
      <c r="BLJ77" s="242"/>
      <c r="BLK77" s="242"/>
      <c r="BLL77" s="242"/>
      <c r="BLM77" s="242"/>
      <c r="BLN77" s="242"/>
      <c r="BLO77" s="242"/>
      <c r="BLP77" s="242"/>
      <c r="BLQ77" s="242"/>
      <c r="BLR77" s="242"/>
      <c r="BLS77" s="242"/>
      <c r="BLT77" s="242"/>
      <c r="BLU77" s="242"/>
      <c r="BLV77" s="242"/>
      <c r="BLW77" s="242"/>
      <c r="BLX77" s="242"/>
      <c r="BLY77" s="242"/>
      <c r="BLZ77" s="242"/>
      <c r="BMA77" s="242"/>
      <c r="BMB77" s="242"/>
      <c r="BMC77" s="242"/>
      <c r="BMD77" s="242"/>
      <c r="BME77" s="242"/>
      <c r="BMF77" s="242"/>
      <c r="BMG77" s="242"/>
      <c r="BMH77" s="242"/>
      <c r="BMI77" s="242"/>
      <c r="BMJ77" s="242"/>
      <c r="BMK77" s="242"/>
      <c r="BML77" s="242"/>
      <c r="BMM77" s="242"/>
      <c r="BMN77" s="242"/>
      <c r="BMO77" s="242"/>
      <c r="BMP77" s="242"/>
      <c r="BMQ77" s="242"/>
      <c r="BMR77" s="242"/>
      <c r="BMS77" s="242"/>
      <c r="BMT77" s="242"/>
      <c r="BMU77" s="242"/>
      <c r="BMV77" s="242"/>
      <c r="BMW77" s="242"/>
      <c r="BMX77" s="242"/>
      <c r="BMY77" s="242"/>
      <c r="BMZ77" s="242"/>
      <c r="BNA77" s="242"/>
      <c r="BNB77" s="242"/>
      <c r="BNC77" s="242"/>
      <c r="BND77" s="242"/>
      <c r="BNE77" s="242"/>
      <c r="BNF77" s="242"/>
      <c r="BNG77" s="242"/>
      <c r="BNH77" s="242"/>
      <c r="BNI77" s="242"/>
      <c r="BNJ77" s="242"/>
      <c r="BNK77" s="242"/>
      <c r="BNL77" s="242"/>
      <c r="BNM77" s="242"/>
      <c r="BNN77" s="242"/>
      <c r="BNO77" s="242"/>
      <c r="BNP77" s="242"/>
      <c r="BNQ77" s="242"/>
      <c r="BNR77" s="242"/>
      <c r="BNS77" s="242"/>
      <c r="BNT77" s="242"/>
      <c r="BNU77" s="242"/>
      <c r="BNV77" s="242"/>
      <c r="BNW77" s="242"/>
      <c r="BNX77" s="242"/>
      <c r="BNY77" s="242"/>
      <c r="BNZ77" s="242"/>
      <c r="BOA77" s="242"/>
      <c r="BOB77" s="242"/>
      <c r="BOC77" s="242"/>
      <c r="BOD77" s="242"/>
      <c r="BOE77" s="242"/>
      <c r="BOF77" s="242"/>
      <c r="BOG77" s="242"/>
      <c r="BOH77" s="242"/>
      <c r="BOI77" s="242"/>
      <c r="BOJ77" s="242"/>
      <c r="BOK77" s="242"/>
      <c r="BOL77" s="242"/>
      <c r="BOM77" s="242"/>
      <c r="BON77" s="242"/>
      <c r="BOO77" s="242"/>
      <c r="BOP77" s="242"/>
      <c r="BOQ77" s="242"/>
      <c r="BOR77" s="242"/>
      <c r="BOS77" s="242"/>
      <c r="BOT77" s="242"/>
      <c r="BOU77" s="242"/>
      <c r="BOV77" s="242"/>
      <c r="BOW77" s="242"/>
      <c r="BOX77" s="242"/>
      <c r="BOY77" s="242"/>
      <c r="BOZ77" s="242"/>
      <c r="BPA77" s="242"/>
      <c r="BPB77" s="242"/>
      <c r="BPC77" s="242"/>
      <c r="BPD77" s="242"/>
      <c r="BPE77" s="242"/>
      <c r="BPF77" s="242"/>
      <c r="BPG77" s="242"/>
      <c r="BPH77" s="242"/>
      <c r="BPI77" s="242"/>
      <c r="BPJ77" s="242"/>
      <c r="BPK77" s="242"/>
      <c r="BPL77" s="242"/>
      <c r="BPM77" s="242"/>
      <c r="BPN77" s="242"/>
      <c r="BPO77" s="242"/>
      <c r="BPP77" s="242"/>
      <c r="BPQ77" s="242"/>
      <c r="BPR77" s="242"/>
      <c r="BPS77" s="242"/>
      <c r="BPT77" s="242"/>
      <c r="BPU77" s="242"/>
      <c r="BPV77" s="242"/>
      <c r="BPW77" s="242"/>
      <c r="BPX77" s="242"/>
      <c r="BPY77" s="242"/>
      <c r="BPZ77" s="242"/>
      <c r="BQA77" s="242"/>
      <c r="BQB77" s="242"/>
      <c r="BQC77" s="242"/>
      <c r="BQD77" s="242"/>
      <c r="BQE77" s="242"/>
      <c r="BQF77" s="242"/>
      <c r="BQG77" s="242"/>
      <c r="BQH77" s="242"/>
      <c r="BQI77" s="242"/>
      <c r="BQJ77" s="242"/>
      <c r="BQK77" s="242"/>
      <c r="BQL77" s="242"/>
      <c r="BQM77" s="242"/>
      <c r="BQN77" s="242"/>
      <c r="BQO77" s="242"/>
      <c r="BQP77" s="242"/>
      <c r="BQQ77" s="242"/>
      <c r="BQR77" s="242"/>
      <c r="BQS77" s="242"/>
      <c r="BQT77" s="242"/>
      <c r="BQU77" s="242"/>
      <c r="BQV77" s="242"/>
      <c r="BQW77" s="242"/>
      <c r="BQX77" s="242"/>
      <c r="BQY77" s="242"/>
      <c r="BQZ77" s="242"/>
      <c r="BRA77" s="242"/>
      <c r="BRB77" s="242"/>
      <c r="BRC77" s="242"/>
      <c r="BRD77" s="242"/>
      <c r="BRE77" s="242"/>
      <c r="BRF77" s="242"/>
      <c r="BRG77" s="242"/>
      <c r="BRH77" s="242"/>
      <c r="BRI77" s="242"/>
      <c r="BRJ77" s="242"/>
      <c r="BRK77" s="242"/>
      <c r="BRL77" s="242"/>
      <c r="BRM77" s="242"/>
      <c r="BRN77" s="242"/>
      <c r="BRO77" s="242"/>
      <c r="BRP77" s="242"/>
      <c r="BRQ77" s="242"/>
      <c r="BRR77" s="242"/>
      <c r="BRS77" s="242"/>
      <c r="BRT77" s="242"/>
      <c r="BRU77" s="242"/>
      <c r="BRV77" s="242"/>
      <c r="BRW77" s="242"/>
      <c r="BRX77" s="242"/>
      <c r="BRY77" s="242"/>
      <c r="BRZ77" s="242"/>
      <c r="BSA77" s="242"/>
      <c r="BSB77" s="242"/>
      <c r="BSC77" s="242"/>
      <c r="BSD77" s="242"/>
      <c r="BSE77" s="242"/>
      <c r="BSF77" s="242"/>
      <c r="BSG77" s="242"/>
      <c r="BSH77" s="242"/>
      <c r="BSI77" s="242"/>
      <c r="BSJ77" s="242"/>
      <c r="BSK77" s="242"/>
      <c r="BSL77" s="242"/>
      <c r="BSM77" s="242"/>
      <c r="BSN77" s="242"/>
      <c r="BSO77" s="242"/>
      <c r="BSP77" s="242"/>
      <c r="BSQ77" s="242"/>
      <c r="BSR77" s="242"/>
      <c r="BSS77" s="242"/>
      <c r="BST77" s="242"/>
      <c r="BSU77" s="242"/>
      <c r="BSV77" s="242"/>
      <c r="BSW77" s="242"/>
      <c r="BSX77" s="242"/>
      <c r="BSY77" s="242"/>
      <c r="BSZ77" s="242"/>
      <c r="BTA77" s="242"/>
      <c r="BTB77" s="242"/>
      <c r="BTC77" s="242"/>
      <c r="BTD77" s="242"/>
      <c r="BTE77" s="242"/>
      <c r="BTF77" s="242"/>
      <c r="BTG77" s="242"/>
      <c r="BTH77" s="242"/>
      <c r="BTI77" s="242"/>
      <c r="BTJ77" s="242"/>
      <c r="BTK77" s="242"/>
      <c r="BTL77" s="242"/>
      <c r="BTM77" s="242"/>
      <c r="BTN77" s="242"/>
      <c r="BTO77" s="242"/>
      <c r="BTP77" s="242"/>
      <c r="BTQ77" s="242"/>
      <c r="BTR77" s="242"/>
      <c r="BTS77" s="242"/>
      <c r="BTT77" s="242"/>
      <c r="BTU77" s="242"/>
      <c r="BTV77" s="242"/>
      <c r="BTW77" s="242"/>
      <c r="BTX77" s="242"/>
      <c r="BTY77" s="242"/>
      <c r="BTZ77" s="242"/>
      <c r="BUA77" s="242"/>
      <c r="BUB77" s="242"/>
      <c r="BUC77" s="242"/>
      <c r="BUD77" s="242"/>
      <c r="BUE77" s="242"/>
      <c r="BUF77" s="242"/>
      <c r="BUG77" s="242"/>
      <c r="BUH77" s="242"/>
      <c r="BUI77" s="242"/>
      <c r="BUJ77" s="242"/>
      <c r="BUK77" s="242"/>
      <c r="BUL77" s="242"/>
      <c r="BUM77" s="242"/>
      <c r="BUN77" s="242"/>
      <c r="BUO77" s="242"/>
      <c r="BUP77" s="242"/>
      <c r="BUQ77" s="242"/>
      <c r="BUR77" s="242"/>
      <c r="BUS77" s="242"/>
      <c r="BUT77" s="242"/>
      <c r="BUU77" s="242"/>
      <c r="BUV77" s="242"/>
      <c r="BUW77" s="242"/>
      <c r="BUX77" s="242"/>
      <c r="BUY77" s="242"/>
      <c r="BUZ77" s="242"/>
      <c r="BVA77" s="242"/>
      <c r="BVB77" s="242"/>
      <c r="BVC77" s="242"/>
      <c r="BVD77" s="242"/>
      <c r="BVE77" s="242"/>
      <c r="BVF77" s="242"/>
      <c r="BVG77" s="242"/>
      <c r="BVH77" s="242"/>
      <c r="BVI77" s="242"/>
      <c r="BVJ77" s="242"/>
      <c r="BVK77" s="242"/>
      <c r="BVL77" s="242"/>
      <c r="BVM77" s="242"/>
      <c r="BVN77" s="242"/>
      <c r="BVO77" s="242"/>
      <c r="BVP77" s="242"/>
      <c r="BVQ77" s="242"/>
      <c r="BVR77" s="242"/>
      <c r="BVS77" s="242"/>
      <c r="BVT77" s="242"/>
      <c r="BVU77" s="242"/>
      <c r="BVV77" s="242"/>
      <c r="BVW77" s="242"/>
      <c r="BVX77" s="242"/>
      <c r="BVY77" s="242"/>
      <c r="BVZ77" s="242"/>
      <c r="BWA77" s="242"/>
      <c r="BWB77" s="242"/>
      <c r="BWC77" s="242"/>
      <c r="BWD77" s="242"/>
      <c r="BWE77" s="242"/>
      <c r="BWF77" s="242"/>
      <c r="BWG77" s="242"/>
      <c r="BWH77" s="242"/>
      <c r="BWI77" s="242"/>
      <c r="BWJ77" s="242"/>
      <c r="BWK77" s="242"/>
      <c r="BWL77" s="242"/>
      <c r="BWM77" s="242"/>
      <c r="BWN77" s="242"/>
      <c r="BWO77" s="242"/>
      <c r="BWP77" s="242"/>
      <c r="BWQ77" s="242"/>
      <c r="BWR77" s="242"/>
      <c r="BWS77" s="242"/>
      <c r="BWT77" s="242"/>
      <c r="BWU77" s="242"/>
      <c r="BWV77" s="242"/>
      <c r="BWW77" s="242"/>
      <c r="BWX77" s="242"/>
      <c r="BWY77" s="242"/>
      <c r="BWZ77" s="242"/>
      <c r="BXA77" s="242"/>
      <c r="BXB77" s="242"/>
      <c r="BXC77" s="242"/>
      <c r="BXD77" s="242"/>
      <c r="BXE77" s="242"/>
      <c r="BXF77" s="242"/>
      <c r="BXG77" s="242"/>
      <c r="BXH77" s="242"/>
      <c r="BXI77" s="242"/>
      <c r="BXJ77" s="242"/>
      <c r="BXK77" s="242"/>
      <c r="BXL77" s="242"/>
      <c r="BXM77" s="242"/>
      <c r="BXN77" s="242"/>
      <c r="BXO77" s="242"/>
      <c r="BXP77" s="242"/>
      <c r="BXQ77" s="242"/>
      <c r="BXR77" s="242"/>
      <c r="BXS77" s="242"/>
      <c r="BXT77" s="242"/>
      <c r="BXU77" s="242"/>
      <c r="BXV77" s="242"/>
      <c r="BXW77" s="242"/>
      <c r="BXX77" s="242"/>
      <c r="BXY77" s="242"/>
      <c r="BXZ77" s="242"/>
      <c r="BYA77" s="242"/>
      <c r="BYB77" s="242"/>
      <c r="BYC77" s="242"/>
      <c r="BYD77" s="242"/>
      <c r="BYE77" s="242"/>
      <c r="BYF77" s="242"/>
      <c r="BYG77" s="242"/>
      <c r="BYH77" s="242"/>
      <c r="BYI77" s="242"/>
      <c r="BYJ77" s="242"/>
      <c r="BYK77" s="242"/>
      <c r="BYL77" s="242"/>
      <c r="BYM77" s="242"/>
      <c r="BYN77" s="242"/>
      <c r="BYO77" s="242"/>
      <c r="BYP77" s="242"/>
      <c r="BYQ77" s="242"/>
      <c r="BYR77" s="242"/>
      <c r="BYS77" s="242"/>
      <c r="BYT77" s="242"/>
      <c r="BYU77" s="242"/>
      <c r="BYV77" s="242"/>
      <c r="BYW77" s="242"/>
      <c r="BYX77" s="242"/>
      <c r="BYY77" s="242"/>
      <c r="BYZ77" s="242"/>
      <c r="BZA77" s="242"/>
      <c r="BZB77" s="242"/>
      <c r="BZC77" s="242"/>
      <c r="BZD77" s="242"/>
      <c r="BZE77" s="242"/>
      <c r="BZF77" s="242"/>
      <c r="BZG77" s="242"/>
      <c r="BZH77" s="242"/>
      <c r="BZI77" s="242"/>
      <c r="BZJ77" s="242"/>
      <c r="BZK77" s="242"/>
      <c r="BZL77" s="242"/>
      <c r="BZM77" s="242"/>
      <c r="BZN77" s="242"/>
      <c r="BZO77" s="242"/>
      <c r="BZP77" s="242"/>
      <c r="BZQ77" s="242"/>
      <c r="BZR77" s="242"/>
      <c r="BZS77" s="242"/>
      <c r="BZT77" s="242"/>
      <c r="BZU77" s="242"/>
      <c r="BZV77" s="242"/>
      <c r="BZW77" s="242"/>
      <c r="BZX77" s="242"/>
      <c r="BZY77" s="242"/>
      <c r="BZZ77" s="242"/>
      <c r="CAA77" s="242"/>
      <c r="CAB77" s="242"/>
      <c r="CAC77" s="242"/>
      <c r="CAD77" s="242"/>
      <c r="CAE77" s="242"/>
      <c r="CAF77" s="242"/>
      <c r="CAG77" s="242"/>
      <c r="CAH77" s="242"/>
      <c r="CAI77" s="242"/>
      <c r="CAJ77" s="242"/>
      <c r="CAK77" s="242"/>
      <c r="CAL77" s="242"/>
      <c r="CAM77" s="242"/>
      <c r="CAN77" s="242"/>
      <c r="CAO77" s="242"/>
      <c r="CAP77" s="242"/>
      <c r="CAQ77" s="242"/>
      <c r="CAR77" s="242"/>
      <c r="CAS77" s="242"/>
      <c r="CAT77" s="242"/>
      <c r="CAU77" s="242"/>
      <c r="CAV77" s="242"/>
      <c r="CAW77" s="242"/>
      <c r="CAX77" s="242"/>
      <c r="CAY77" s="242"/>
      <c r="CAZ77" s="242"/>
      <c r="CBA77" s="242"/>
      <c r="CBB77" s="242"/>
      <c r="CBC77" s="242"/>
      <c r="CBD77" s="242"/>
      <c r="CBE77" s="242"/>
      <c r="CBF77" s="242"/>
      <c r="CBG77" s="242"/>
      <c r="CBH77" s="242"/>
      <c r="CBI77" s="242"/>
      <c r="CBJ77" s="242"/>
      <c r="CBK77" s="242"/>
      <c r="CBL77" s="242"/>
      <c r="CBM77" s="242"/>
      <c r="CBN77" s="242"/>
      <c r="CBO77" s="242"/>
      <c r="CBP77" s="242"/>
      <c r="CBQ77" s="242"/>
      <c r="CBR77" s="242"/>
      <c r="CBS77" s="242"/>
      <c r="CBT77" s="242"/>
      <c r="CBU77" s="242"/>
      <c r="CBV77" s="242"/>
      <c r="CBW77" s="242"/>
      <c r="CBX77" s="242"/>
      <c r="CBY77" s="242"/>
      <c r="CBZ77" s="242"/>
      <c r="CCA77" s="242"/>
      <c r="CCB77" s="242"/>
      <c r="CCC77" s="242"/>
      <c r="CCD77" s="242"/>
      <c r="CCE77" s="242"/>
      <c r="CCF77" s="242"/>
      <c r="CCG77" s="242"/>
      <c r="CCH77" s="242"/>
      <c r="CCI77" s="242"/>
      <c r="CCJ77" s="242"/>
      <c r="CCK77" s="242"/>
      <c r="CCL77" s="242"/>
      <c r="CCM77" s="242"/>
      <c r="CCN77" s="242"/>
      <c r="CCO77" s="242"/>
      <c r="CCP77" s="242"/>
      <c r="CCQ77" s="242"/>
      <c r="CCR77" s="242"/>
      <c r="CCS77" s="242"/>
      <c r="CCT77" s="242"/>
      <c r="CCU77" s="242"/>
      <c r="CCV77" s="242"/>
      <c r="CCW77" s="242"/>
      <c r="CCX77" s="242"/>
      <c r="CCY77" s="242"/>
      <c r="CCZ77" s="242"/>
      <c r="CDA77" s="242"/>
      <c r="CDB77" s="242"/>
      <c r="CDC77" s="242"/>
      <c r="CDD77" s="242"/>
      <c r="CDE77" s="242"/>
      <c r="CDF77" s="242"/>
      <c r="CDG77" s="242"/>
      <c r="CDH77" s="242"/>
      <c r="CDI77" s="242"/>
      <c r="CDJ77" s="242"/>
      <c r="CDK77" s="242"/>
      <c r="CDL77" s="242"/>
      <c r="CDM77" s="242"/>
      <c r="CDN77" s="242"/>
      <c r="CDO77" s="242"/>
      <c r="CDP77" s="242"/>
      <c r="CDQ77" s="242"/>
      <c r="CDR77" s="242"/>
      <c r="CDS77" s="242"/>
      <c r="CDT77" s="242"/>
      <c r="CDU77" s="242"/>
      <c r="CDV77" s="242"/>
      <c r="CDW77" s="242"/>
      <c r="CDX77" s="242"/>
      <c r="CDY77" s="242"/>
      <c r="CDZ77" s="242"/>
      <c r="CEA77" s="242"/>
      <c r="CEB77" s="242"/>
      <c r="CEC77" s="242"/>
      <c r="CED77" s="242"/>
      <c r="CEE77" s="242"/>
      <c r="CEF77" s="242"/>
      <c r="CEG77" s="242"/>
      <c r="CEH77" s="242"/>
      <c r="CEI77" s="242"/>
      <c r="CEJ77" s="242"/>
      <c r="CEK77" s="242"/>
      <c r="CEL77" s="242"/>
      <c r="CEM77" s="242"/>
      <c r="CEN77" s="242"/>
      <c r="CEO77" s="242"/>
      <c r="CEP77" s="242"/>
      <c r="CEQ77" s="242"/>
      <c r="CER77" s="242"/>
      <c r="CES77" s="242"/>
      <c r="CET77" s="242"/>
      <c r="CEU77" s="242"/>
      <c r="CEV77" s="242"/>
      <c r="CEW77" s="242"/>
      <c r="CEX77" s="242"/>
      <c r="CEY77" s="242"/>
      <c r="CEZ77" s="242"/>
      <c r="CFA77" s="242"/>
      <c r="CFB77" s="242"/>
      <c r="CFC77" s="242"/>
      <c r="CFD77" s="242"/>
      <c r="CFE77" s="242"/>
      <c r="CFF77" s="242"/>
      <c r="CFG77" s="242"/>
      <c r="CFH77" s="242"/>
      <c r="CFI77" s="242"/>
      <c r="CFJ77" s="242"/>
      <c r="CFK77" s="242"/>
      <c r="CFL77" s="242"/>
      <c r="CFM77" s="242"/>
      <c r="CFN77" s="242"/>
      <c r="CFO77" s="242"/>
      <c r="CFP77" s="242"/>
      <c r="CFQ77" s="242"/>
      <c r="CFR77" s="242"/>
      <c r="CFS77" s="242"/>
      <c r="CFT77" s="242"/>
      <c r="CFU77" s="242"/>
      <c r="CFV77" s="242"/>
      <c r="CFW77" s="242"/>
      <c r="CFX77" s="242"/>
      <c r="CFY77" s="242"/>
      <c r="CFZ77" s="242"/>
      <c r="CGA77" s="242"/>
      <c r="CGB77" s="242"/>
      <c r="CGC77" s="242"/>
      <c r="CGD77" s="242"/>
      <c r="CGE77" s="242"/>
      <c r="CGF77" s="242"/>
      <c r="CGG77" s="242"/>
      <c r="CGH77" s="242"/>
      <c r="CGI77" s="242"/>
      <c r="CGJ77" s="242"/>
      <c r="CGK77" s="242"/>
      <c r="CGL77" s="242"/>
      <c r="CGM77" s="242"/>
      <c r="CGN77" s="242"/>
      <c r="CGO77" s="242"/>
      <c r="CGP77" s="242"/>
      <c r="CGQ77" s="242"/>
      <c r="CGR77" s="242"/>
      <c r="CGS77" s="242"/>
      <c r="CGT77" s="242"/>
      <c r="CGU77" s="242"/>
      <c r="CGV77" s="242"/>
      <c r="CGW77" s="242"/>
      <c r="CGX77" s="242"/>
      <c r="CGY77" s="242"/>
      <c r="CGZ77" s="242"/>
      <c r="CHA77" s="242"/>
      <c r="CHB77" s="242"/>
      <c r="CHC77" s="242"/>
      <c r="CHD77" s="242"/>
      <c r="CHE77" s="242"/>
      <c r="CHF77" s="242"/>
      <c r="CHG77" s="242"/>
      <c r="CHH77" s="242"/>
      <c r="CHI77" s="242"/>
      <c r="CHJ77" s="242"/>
      <c r="CHK77" s="242"/>
      <c r="CHL77" s="242"/>
      <c r="CHM77" s="242"/>
      <c r="CHN77" s="242"/>
      <c r="CHO77" s="242"/>
      <c r="CHP77" s="242"/>
      <c r="CHQ77" s="242"/>
      <c r="CHR77" s="242"/>
      <c r="CHS77" s="242"/>
      <c r="CHT77" s="242"/>
      <c r="CHU77" s="242"/>
      <c r="CHV77" s="242"/>
      <c r="CHW77" s="242"/>
      <c r="CHX77" s="242"/>
      <c r="CHY77" s="242"/>
      <c r="CHZ77" s="242"/>
      <c r="CIA77" s="242"/>
      <c r="CIB77" s="242"/>
      <c r="CIC77" s="242"/>
      <c r="CID77" s="242"/>
      <c r="CIE77" s="242"/>
      <c r="CIF77" s="242"/>
      <c r="CIG77" s="242"/>
      <c r="CIH77" s="242"/>
      <c r="CII77" s="242"/>
      <c r="CIJ77" s="242"/>
      <c r="CIK77" s="242"/>
      <c r="CIL77" s="242"/>
      <c r="CIM77" s="242"/>
      <c r="CIN77" s="242"/>
      <c r="CIO77" s="242"/>
      <c r="CIP77" s="242"/>
      <c r="CIQ77" s="242"/>
      <c r="CIR77" s="242"/>
      <c r="CIS77" s="242"/>
      <c r="CIT77" s="242"/>
      <c r="CIU77" s="242"/>
      <c r="CIV77" s="242"/>
      <c r="CIW77" s="242"/>
      <c r="CIX77" s="242"/>
      <c r="CIY77" s="242"/>
      <c r="CIZ77" s="242"/>
      <c r="CJA77" s="242"/>
      <c r="CJB77" s="242"/>
      <c r="CJC77" s="242"/>
      <c r="CJD77" s="242"/>
      <c r="CJE77" s="242"/>
      <c r="CJF77" s="242"/>
      <c r="CJG77" s="242"/>
      <c r="CJH77" s="242"/>
      <c r="CJI77" s="242"/>
      <c r="CJJ77" s="242"/>
      <c r="CJK77" s="242"/>
      <c r="CJL77" s="242"/>
      <c r="CJM77" s="242"/>
      <c r="CJN77" s="242"/>
      <c r="CJO77" s="242"/>
      <c r="CJP77" s="242"/>
      <c r="CJQ77" s="242"/>
      <c r="CJR77" s="242"/>
      <c r="CJS77" s="242"/>
      <c r="CJT77" s="242"/>
      <c r="CJU77" s="242"/>
      <c r="CJV77" s="242"/>
      <c r="CJW77" s="242"/>
      <c r="CJX77" s="242"/>
      <c r="CJY77" s="242"/>
      <c r="CJZ77" s="242"/>
      <c r="CKA77" s="242"/>
      <c r="CKB77" s="242"/>
      <c r="CKC77" s="242"/>
      <c r="CKD77" s="242"/>
      <c r="CKE77" s="242"/>
      <c r="CKF77" s="242"/>
      <c r="CKG77" s="242"/>
      <c r="CKH77" s="242"/>
      <c r="CKI77" s="242"/>
      <c r="CKJ77" s="242"/>
      <c r="CKK77" s="242"/>
      <c r="CKL77" s="242"/>
      <c r="CKM77" s="242"/>
      <c r="CKN77" s="242"/>
      <c r="CKO77" s="242"/>
      <c r="CKP77" s="242"/>
      <c r="CKQ77" s="242"/>
      <c r="CKR77" s="242"/>
      <c r="CKS77" s="242"/>
      <c r="CKT77" s="242"/>
      <c r="CKU77" s="242"/>
      <c r="CKV77" s="242"/>
      <c r="CKW77" s="242"/>
      <c r="CKX77" s="242"/>
      <c r="CKY77" s="242"/>
      <c r="CKZ77" s="242"/>
      <c r="CLA77" s="242"/>
      <c r="CLB77" s="242"/>
      <c r="CLC77" s="242"/>
      <c r="CLD77" s="242"/>
      <c r="CLE77" s="242"/>
      <c r="CLF77" s="242"/>
      <c r="CLG77" s="242"/>
      <c r="CLH77" s="242"/>
      <c r="CLI77" s="242"/>
      <c r="CLJ77" s="242"/>
      <c r="CLK77" s="242"/>
      <c r="CLL77" s="242"/>
      <c r="CLM77" s="242"/>
      <c r="CLN77" s="242"/>
      <c r="CLO77" s="242"/>
      <c r="CLP77" s="242"/>
      <c r="CLQ77" s="242"/>
      <c r="CLR77" s="242"/>
      <c r="CLS77" s="242"/>
      <c r="CLT77" s="242"/>
      <c r="CLU77" s="242"/>
      <c r="CLV77" s="242"/>
      <c r="CLW77" s="242"/>
      <c r="CLX77" s="242"/>
      <c r="CLY77" s="242"/>
      <c r="CLZ77" s="242"/>
      <c r="CMA77" s="242"/>
      <c r="CMB77" s="242"/>
      <c r="CMC77" s="242"/>
      <c r="CMD77" s="242"/>
      <c r="CME77" s="242"/>
      <c r="CMF77" s="242"/>
      <c r="CMG77" s="242"/>
      <c r="CMH77" s="242"/>
      <c r="CMI77" s="242"/>
      <c r="CMJ77" s="242"/>
      <c r="CMK77" s="242"/>
      <c r="CML77" s="242"/>
      <c r="CMM77" s="242"/>
      <c r="CMN77" s="242"/>
      <c r="CMO77" s="242"/>
      <c r="CMP77" s="242"/>
      <c r="CMQ77" s="242"/>
      <c r="CMR77" s="242"/>
      <c r="CMS77" s="242"/>
      <c r="CMT77" s="242"/>
      <c r="CMU77" s="242"/>
      <c r="CMV77" s="242"/>
      <c r="CMW77" s="242"/>
      <c r="CMX77" s="242"/>
      <c r="CMY77" s="242"/>
      <c r="CMZ77" s="242"/>
      <c r="CNA77" s="242"/>
      <c r="CNB77" s="242"/>
      <c r="CNC77" s="242"/>
      <c r="CND77" s="242"/>
      <c r="CNE77" s="242"/>
      <c r="CNF77" s="242"/>
      <c r="CNG77" s="242"/>
      <c r="CNH77" s="242"/>
      <c r="CNI77" s="242"/>
      <c r="CNJ77" s="242"/>
      <c r="CNK77" s="242"/>
      <c r="CNL77" s="242"/>
      <c r="CNM77" s="242"/>
      <c r="CNN77" s="242"/>
      <c r="CNO77" s="242"/>
      <c r="CNP77" s="242"/>
      <c r="CNQ77" s="242"/>
      <c r="CNR77" s="242"/>
      <c r="CNS77" s="242"/>
      <c r="CNT77" s="242"/>
      <c r="CNU77" s="242"/>
      <c r="CNV77" s="242"/>
      <c r="CNW77" s="242"/>
      <c r="CNX77" s="242"/>
      <c r="CNY77" s="242"/>
      <c r="CNZ77" s="242"/>
      <c r="COA77" s="242"/>
      <c r="COB77" s="242"/>
      <c r="COC77" s="242"/>
      <c r="COD77" s="242"/>
      <c r="COE77" s="242"/>
      <c r="COF77" s="242"/>
      <c r="COG77" s="242"/>
      <c r="COH77" s="242"/>
      <c r="COI77" s="242"/>
      <c r="COJ77" s="242"/>
      <c r="COK77" s="242"/>
      <c r="COL77" s="242"/>
      <c r="COM77" s="242"/>
      <c r="CON77" s="242"/>
      <c r="COO77" s="242"/>
      <c r="COP77" s="242"/>
      <c r="COQ77" s="242"/>
      <c r="COR77" s="242"/>
      <c r="COS77" s="242"/>
      <c r="COT77" s="242"/>
      <c r="COU77" s="242"/>
      <c r="COV77" s="242"/>
      <c r="COW77" s="242"/>
      <c r="COX77" s="242"/>
      <c r="COY77" s="242"/>
      <c r="COZ77" s="242"/>
      <c r="CPA77" s="242"/>
      <c r="CPB77" s="242"/>
      <c r="CPC77" s="242"/>
      <c r="CPD77" s="242"/>
      <c r="CPE77" s="242"/>
      <c r="CPF77" s="242"/>
      <c r="CPG77" s="242"/>
      <c r="CPH77" s="242"/>
      <c r="CPI77" s="242"/>
      <c r="CPJ77" s="242"/>
      <c r="CPK77" s="242"/>
      <c r="CPL77" s="242"/>
      <c r="CPM77" s="242"/>
      <c r="CPN77" s="242"/>
      <c r="CPO77" s="242"/>
      <c r="CPP77" s="242"/>
      <c r="CPQ77" s="242"/>
      <c r="CPR77" s="242"/>
      <c r="CPS77" s="242"/>
      <c r="CPT77" s="242"/>
      <c r="CPU77" s="242"/>
      <c r="CPV77" s="242"/>
      <c r="CPW77" s="242"/>
      <c r="CPX77" s="242"/>
      <c r="CPY77" s="242"/>
      <c r="CPZ77" s="242"/>
      <c r="CQA77" s="242"/>
      <c r="CQB77" s="242"/>
      <c r="CQC77" s="242"/>
      <c r="CQD77" s="242"/>
      <c r="CQE77" s="242"/>
      <c r="CQF77" s="242"/>
      <c r="CQG77" s="242"/>
      <c r="CQH77" s="242"/>
      <c r="CQI77" s="242"/>
      <c r="CQJ77" s="242"/>
      <c r="CQK77" s="242"/>
      <c r="CQL77" s="242"/>
      <c r="CQM77" s="242"/>
      <c r="CQN77" s="242"/>
      <c r="CQO77" s="242"/>
      <c r="CQP77" s="242"/>
      <c r="CQQ77" s="242"/>
      <c r="CQR77" s="242"/>
      <c r="CQS77" s="242"/>
      <c r="CQT77" s="242"/>
      <c r="CQU77" s="242"/>
      <c r="CQV77" s="242"/>
      <c r="CQW77" s="242"/>
      <c r="CQX77" s="242"/>
      <c r="CQY77" s="242"/>
      <c r="CQZ77" s="242"/>
      <c r="CRA77" s="242"/>
      <c r="CRB77" s="242"/>
      <c r="CRC77" s="242"/>
      <c r="CRD77" s="242"/>
      <c r="CRE77" s="242"/>
      <c r="CRF77" s="242"/>
      <c r="CRG77" s="242"/>
      <c r="CRH77" s="242"/>
      <c r="CRI77" s="242"/>
      <c r="CRJ77" s="242"/>
      <c r="CRK77" s="242"/>
      <c r="CRL77" s="242"/>
      <c r="CRM77" s="242"/>
      <c r="CRN77" s="242"/>
      <c r="CRO77" s="242"/>
      <c r="CRP77" s="242"/>
      <c r="CRQ77" s="242"/>
      <c r="CRR77" s="242"/>
      <c r="CRS77" s="242"/>
      <c r="CRT77" s="242"/>
      <c r="CRU77" s="242"/>
      <c r="CRV77" s="242"/>
      <c r="CRW77" s="242"/>
      <c r="CRX77" s="242"/>
      <c r="CRY77" s="242"/>
      <c r="CRZ77" s="242"/>
      <c r="CSA77" s="242"/>
      <c r="CSB77" s="242"/>
      <c r="CSC77" s="242"/>
      <c r="CSD77" s="242"/>
      <c r="CSE77" s="242"/>
      <c r="CSF77" s="242"/>
      <c r="CSG77" s="242"/>
      <c r="CSH77" s="242"/>
      <c r="CSI77" s="242"/>
      <c r="CSJ77" s="242"/>
      <c r="CSK77" s="242"/>
      <c r="CSL77" s="242"/>
      <c r="CSM77" s="242"/>
      <c r="CSN77" s="242"/>
      <c r="CSO77" s="242"/>
      <c r="CSP77" s="242"/>
      <c r="CSQ77" s="242"/>
      <c r="CSR77" s="242"/>
      <c r="CSS77" s="242"/>
      <c r="CST77" s="242"/>
      <c r="CSU77" s="242"/>
      <c r="CSV77" s="242"/>
      <c r="CSW77" s="242"/>
      <c r="CSX77" s="242"/>
      <c r="CSY77" s="242"/>
      <c r="CSZ77" s="242"/>
      <c r="CTA77" s="242"/>
      <c r="CTB77" s="242"/>
      <c r="CTC77" s="242"/>
      <c r="CTD77" s="242"/>
      <c r="CTE77" s="242"/>
      <c r="CTF77" s="242"/>
      <c r="CTG77" s="242"/>
      <c r="CTH77" s="242"/>
      <c r="CTI77" s="242"/>
      <c r="CTJ77" s="242"/>
      <c r="CTK77" s="242"/>
      <c r="CTL77" s="242"/>
      <c r="CTM77" s="242"/>
      <c r="CTN77" s="242"/>
      <c r="CTO77" s="242"/>
      <c r="CTP77" s="242"/>
      <c r="CTQ77" s="242"/>
      <c r="CTR77" s="242"/>
      <c r="CTS77" s="242"/>
      <c r="CTT77" s="242"/>
      <c r="CTU77" s="242"/>
      <c r="CTV77" s="242"/>
      <c r="CTW77" s="242"/>
      <c r="CTX77" s="242"/>
      <c r="CTY77" s="242"/>
      <c r="CTZ77" s="242"/>
      <c r="CUA77" s="242"/>
      <c r="CUB77" s="242"/>
      <c r="CUC77" s="242"/>
      <c r="CUD77" s="242"/>
      <c r="CUE77" s="242"/>
      <c r="CUF77" s="242"/>
      <c r="CUG77" s="242"/>
      <c r="CUH77" s="242"/>
      <c r="CUI77" s="242"/>
      <c r="CUJ77" s="242"/>
      <c r="CUK77" s="242"/>
      <c r="CUL77" s="242"/>
      <c r="CUM77" s="242"/>
      <c r="CUN77" s="242"/>
      <c r="CUO77" s="242"/>
      <c r="CUP77" s="242"/>
      <c r="CUQ77" s="242"/>
      <c r="CUR77" s="242"/>
      <c r="CUS77" s="242"/>
      <c r="CUT77" s="242"/>
      <c r="CUU77" s="242"/>
      <c r="CUV77" s="242"/>
      <c r="CUW77" s="242"/>
      <c r="CUX77" s="242"/>
      <c r="CUY77" s="242"/>
      <c r="CUZ77" s="242"/>
      <c r="CVA77" s="242"/>
      <c r="CVB77" s="242"/>
      <c r="CVC77" s="242"/>
      <c r="CVD77" s="242"/>
      <c r="CVE77" s="242"/>
      <c r="CVF77" s="242"/>
      <c r="CVG77" s="242"/>
      <c r="CVH77" s="242"/>
      <c r="CVI77" s="242"/>
      <c r="CVJ77" s="242"/>
      <c r="CVK77" s="242"/>
      <c r="CVL77" s="242"/>
      <c r="CVM77" s="242"/>
      <c r="CVN77" s="242"/>
      <c r="CVO77" s="242"/>
      <c r="CVP77" s="242"/>
      <c r="CVQ77" s="242"/>
      <c r="CVR77" s="242"/>
      <c r="CVS77" s="242"/>
      <c r="CVT77" s="242"/>
      <c r="CVU77" s="242"/>
      <c r="CVV77" s="242"/>
      <c r="CVW77" s="242"/>
      <c r="CVX77" s="242"/>
      <c r="CVY77" s="242"/>
      <c r="CVZ77" s="242"/>
      <c r="CWA77" s="242"/>
      <c r="CWB77" s="242"/>
      <c r="CWC77" s="242"/>
      <c r="CWD77" s="242"/>
      <c r="CWE77" s="242"/>
      <c r="CWF77" s="242"/>
      <c r="CWG77" s="242"/>
      <c r="CWH77" s="242"/>
      <c r="CWI77" s="242"/>
      <c r="CWJ77" s="242"/>
      <c r="CWK77" s="242"/>
      <c r="CWL77" s="242"/>
      <c r="CWM77" s="242"/>
      <c r="CWN77" s="242"/>
      <c r="CWO77" s="242"/>
      <c r="CWP77" s="242"/>
      <c r="CWQ77" s="242"/>
      <c r="CWR77" s="242"/>
      <c r="CWS77" s="242"/>
      <c r="CWT77" s="242"/>
      <c r="CWU77" s="242"/>
      <c r="CWV77" s="242"/>
      <c r="CWW77" s="242"/>
      <c r="CWX77" s="242"/>
      <c r="CWY77" s="242"/>
      <c r="CWZ77" s="242"/>
      <c r="CXA77" s="242"/>
      <c r="CXB77" s="242"/>
      <c r="CXC77" s="242"/>
      <c r="CXD77" s="242"/>
      <c r="CXE77" s="242"/>
      <c r="CXF77" s="242"/>
      <c r="CXG77" s="242"/>
      <c r="CXH77" s="242"/>
      <c r="CXI77" s="242"/>
      <c r="CXJ77" s="242"/>
      <c r="CXK77" s="242"/>
      <c r="CXL77" s="242"/>
      <c r="CXM77" s="242"/>
      <c r="CXN77" s="242"/>
      <c r="CXO77" s="242"/>
      <c r="CXP77" s="242"/>
      <c r="CXQ77" s="242"/>
      <c r="CXR77" s="242"/>
      <c r="CXS77" s="242"/>
      <c r="CXT77" s="242"/>
      <c r="CXU77" s="242"/>
      <c r="CXV77" s="242"/>
      <c r="CXW77" s="242"/>
      <c r="CXX77" s="242"/>
      <c r="CXY77" s="242"/>
      <c r="CXZ77" s="242"/>
      <c r="CYA77" s="242"/>
      <c r="CYB77" s="242"/>
      <c r="CYC77" s="242"/>
      <c r="CYD77" s="242"/>
      <c r="CYE77" s="242"/>
      <c r="CYF77" s="242"/>
      <c r="CYG77" s="242"/>
      <c r="CYH77" s="242"/>
      <c r="CYI77" s="242"/>
      <c r="CYJ77" s="242"/>
      <c r="CYK77" s="242"/>
      <c r="CYL77" s="242"/>
      <c r="CYM77" s="242"/>
      <c r="CYN77" s="242"/>
      <c r="CYO77" s="242"/>
      <c r="CYP77" s="242"/>
      <c r="CYQ77" s="242"/>
      <c r="CYR77" s="242"/>
      <c r="CYS77" s="242"/>
      <c r="CYT77" s="242"/>
      <c r="CYU77" s="242"/>
      <c r="CYV77" s="242"/>
      <c r="CYW77" s="242"/>
      <c r="CYX77" s="242"/>
      <c r="CYY77" s="242"/>
      <c r="CYZ77" s="242"/>
      <c r="CZA77" s="242"/>
      <c r="CZB77" s="242"/>
      <c r="CZC77" s="242"/>
      <c r="CZD77" s="242"/>
      <c r="CZE77" s="242"/>
      <c r="CZF77" s="242"/>
      <c r="CZG77" s="242"/>
      <c r="CZH77" s="242"/>
      <c r="CZI77" s="242"/>
      <c r="CZJ77" s="242"/>
      <c r="CZK77" s="242"/>
      <c r="CZL77" s="242"/>
      <c r="CZM77" s="242"/>
      <c r="CZN77" s="242"/>
      <c r="CZO77" s="242"/>
      <c r="CZP77" s="242"/>
      <c r="CZQ77" s="242"/>
      <c r="CZR77" s="242"/>
      <c r="CZS77" s="242"/>
      <c r="CZT77" s="242"/>
      <c r="CZU77" s="242"/>
      <c r="CZV77" s="242"/>
      <c r="CZW77" s="242"/>
      <c r="CZX77" s="242"/>
      <c r="CZY77" s="242"/>
      <c r="CZZ77" s="242"/>
      <c r="DAA77" s="242"/>
      <c r="DAB77" s="242"/>
      <c r="DAC77" s="242"/>
      <c r="DAD77" s="242"/>
      <c r="DAE77" s="242"/>
      <c r="DAF77" s="242"/>
      <c r="DAG77" s="242"/>
      <c r="DAH77" s="242"/>
      <c r="DAI77" s="242"/>
      <c r="DAJ77" s="242"/>
      <c r="DAK77" s="242"/>
      <c r="DAL77" s="242"/>
      <c r="DAM77" s="242"/>
      <c r="DAN77" s="242"/>
      <c r="DAO77" s="242"/>
      <c r="DAP77" s="242"/>
      <c r="DAQ77" s="242"/>
      <c r="DAR77" s="242"/>
      <c r="DAS77" s="242"/>
      <c r="DAT77" s="242"/>
      <c r="DAU77" s="242"/>
      <c r="DAV77" s="242"/>
      <c r="DAW77" s="242"/>
      <c r="DAX77" s="242"/>
      <c r="DAY77" s="242"/>
      <c r="DAZ77" s="242"/>
      <c r="DBA77" s="242"/>
      <c r="DBB77" s="242"/>
      <c r="DBC77" s="242"/>
      <c r="DBD77" s="242"/>
      <c r="DBE77" s="242"/>
      <c r="DBF77" s="242"/>
      <c r="DBG77" s="242"/>
      <c r="DBH77" s="242"/>
      <c r="DBI77" s="242"/>
      <c r="DBJ77" s="242"/>
      <c r="DBK77" s="242"/>
      <c r="DBL77" s="242"/>
      <c r="DBM77" s="242"/>
      <c r="DBN77" s="242"/>
      <c r="DBO77" s="242"/>
      <c r="DBP77" s="242"/>
      <c r="DBQ77" s="242"/>
      <c r="DBR77" s="242"/>
      <c r="DBS77" s="242"/>
      <c r="DBT77" s="242"/>
      <c r="DBU77" s="242"/>
      <c r="DBV77" s="242"/>
      <c r="DBW77" s="242"/>
      <c r="DBX77" s="242"/>
      <c r="DBY77" s="242"/>
      <c r="DBZ77" s="242"/>
      <c r="DCA77" s="242"/>
      <c r="DCB77" s="242"/>
      <c r="DCC77" s="242"/>
      <c r="DCD77" s="242"/>
      <c r="DCE77" s="242"/>
      <c r="DCF77" s="242"/>
      <c r="DCG77" s="242"/>
      <c r="DCH77" s="242"/>
      <c r="DCI77" s="242"/>
      <c r="DCJ77" s="242"/>
      <c r="DCK77" s="242"/>
      <c r="DCL77" s="242"/>
      <c r="DCM77" s="242"/>
      <c r="DCN77" s="242"/>
      <c r="DCO77" s="242"/>
      <c r="DCP77" s="242"/>
      <c r="DCQ77" s="242"/>
      <c r="DCR77" s="242"/>
      <c r="DCS77" s="242"/>
      <c r="DCT77" s="242"/>
      <c r="DCU77" s="242"/>
      <c r="DCV77" s="242"/>
      <c r="DCW77" s="242"/>
      <c r="DCX77" s="242"/>
      <c r="DCY77" s="242"/>
      <c r="DCZ77" s="242"/>
      <c r="DDA77" s="242"/>
      <c r="DDB77" s="242"/>
      <c r="DDC77" s="242"/>
      <c r="DDD77" s="242"/>
      <c r="DDE77" s="242"/>
      <c r="DDF77" s="242"/>
      <c r="DDG77" s="242"/>
      <c r="DDH77" s="242"/>
      <c r="DDI77" s="242"/>
      <c r="DDJ77" s="242"/>
      <c r="DDK77" s="242"/>
      <c r="DDL77" s="242"/>
      <c r="DDM77" s="242"/>
      <c r="DDN77" s="242"/>
      <c r="DDO77" s="242"/>
      <c r="DDP77" s="242"/>
      <c r="DDQ77" s="242"/>
      <c r="DDR77" s="242"/>
      <c r="DDS77" s="242"/>
      <c r="DDT77" s="242"/>
      <c r="DDU77" s="242"/>
      <c r="DDV77" s="242"/>
      <c r="DDW77" s="242"/>
      <c r="DDX77" s="242"/>
      <c r="DDY77" s="242"/>
      <c r="DDZ77" s="242"/>
      <c r="DEA77" s="242"/>
      <c r="DEB77" s="242"/>
      <c r="DEC77" s="242"/>
      <c r="DED77" s="242"/>
      <c r="DEE77" s="242"/>
      <c r="DEF77" s="242"/>
      <c r="DEG77" s="242"/>
      <c r="DEH77" s="242"/>
      <c r="DEI77" s="242"/>
      <c r="DEJ77" s="242"/>
      <c r="DEK77" s="242"/>
      <c r="DEL77" s="242"/>
      <c r="DEM77" s="242"/>
      <c r="DEN77" s="242"/>
      <c r="DEO77" s="242"/>
      <c r="DEP77" s="242"/>
      <c r="DEQ77" s="242"/>
      <c r="DER77" s="242"/>
      <c r="DES77" s="242"/>
      <c r="DET77" s="242"/>
      <c r="DEU77" s="242"/>
      <c r="DEV77" s="242"/>
      <c r="DEW77" s="242"/>
      <c r="DEX77" s="242"/>
      <c r="DEY77" s="242"/>
      <c r="DEZ77" s="242"/>
      <c r="DFA77" s="242"/>
      <c r="DFB77" s="242"/>
      <c r="DFC77" s="242"/>
      <c r="DFD77" s="242"/>
      <c r="DFE77" s="242"/>
      <c r="DFF77" s="242"/>
      <c r="DFG77" s="242"/>
      <c r="DFH77" s="242"/>
      <c r="DFI77" s="242"/>
      <c r="DFJ77" s="242"/>
      <c r="DFK77" s="242"/>
      <c r="DFL77" s="242"/>
      <c r="DFM77" s="242"/>
      <c r="DFN77" s="242"/>
      <c r="DFO77" s="242"/>
      <c r="DFP77" s="242"/>
      <c r="DFQ77" s="242"/>
      <c r="DFR77" s="242"/>
      <c r="DFS77" s="242"/>
      <c r="DFT77" s="242"/>
      <c r="DFU77" s="242"/>
      <c r="DFV77" s="242"/>
      <c r="DFW77" s="242"/>
      <c r="DFX77" s="242"/>
      <c r="DFY77" s="242"/>
      <c r="DFZ77" s="242"/>
      <c r="DGA77" s="242"/>
      <c r="DGB77" s="242"/>
      <c r="DGC77" s="242"/>
      <c r="DGD77" s="242"/>
      <c r="DGE77" s="242"/>
      <c r="DGF77" s="242"/>
      <c r="DGG77" s="242"/>
      <c r="DGH77" s="242"/>
      <c r="DGI77" s="242"/>
      <c r="DGJ77" s="242"/>
      <c r="DGK77" s="242"/>
      <c r="DGL77" s="242"/>
      <c r="DGM77" s="242"/>
      <c r="DGN77" s="242"/>
      <c r="DGO77" s="242"/>
      <c r="DGP77" s="242"/>
      <c r="DGQ77" s="242"/>
      <c r="DGR77" s="242"/>
      <c r="DGS77" s="242"/>
      <c r="DGT77" s="242"/>
      <c r="DGU77" s="242"/>
      <c r="DGV77" s="242"/>
      <c r="DGW77" s="242"/>
      <c r="DGX77" s="242"/>
      <c r="DGY77" s="242"/>
      <c r="DGZ77" s="242"/>
      <c r="DHA77" s="242"/>
      <c r="DHB77" s="242"/>
      <c r="DHC77" s="242"/>
      <c r="DHD77" s="242"/>
      <c r="DHE77" s="242"/>
      <c r="DHF77" s="242"/>
      <c r="DHG77" s="242"/>
      <c r="DHH77" s="242"/>
      <c r="DHI77" s="242"/>
      <c r="DHJ77" s="242"/>
      <c r="DHK77" s="242"/>
      <c r="DHL77" s="242"/>
      <c r="DHM77" s="242"/>
      <c r="DHN77" s="242"/>
      <c r="DHO77" s="242"/>
      <c r="DHP77" s="242"/>
      <c r="DHQ77" s="242"/>
      <c r="DHR77" s="242"/>
      <c r="DHS77" s="242"/>
      <c r="DHT77" s="242"/>
      <c r="DHU77" s="242"/>
      <c r="DHV77" s="242"/>
      <c r="DHW77" s="242"/>
      <c r="DHX77" s="242"/>
      <c r="DHY77" s="242"/>
      <c r="DHZ77" s="242"/>
      <c r="DIA77" s="242"/>
      <c r="DIB77" s="242"/>
      <c r="DIC77" s="242"/>
      <c r="DID77" s="242"/>
      <c r="DIE77" s="242"/>
      <c r="DIF77" s="242"/>
      <c r="DIG77" s="242"/>
      <c r="DIH77" s="242"/>
      <c r="DII77" s="242"/>
      <c r="DIJ77" s="242"/>
      <c r="DIK77" s="242"/>
      <c r="DIL77" s="242"/>
      <c r="DIM77" s="242"/>
      <c r="DIN77" s="242"/>
      <c r="DIO77" s="242"/>
      <c r="DIP77" s="242"/>
      <c r="DIQ77" s="242"/>
      <c r="DIR77" s="242"/>
      <c r="DIS77" s="242"/>
      <c r="DIT77" s="242"/>
      <c r="DIU77" s="242"/>
      <c r="DIV77" s="242"/>
      <c r="DIW77" s="242"/>
      <c r="DIX77" s="242"/>
      <c r="DIY77" s="242"/>
      <c r="DIZ77" s="242"/>
      <c r="DJA77" s="242"/>
      <c r="DJB77" s="242"/>
      <c r="DJC77" s="242"/>
      <c r="DJD77" s="242"/>
      <c r="DJE77" s="242"/>
      <c r="DJF77" s="242"/>
      <c r="DJG77" s="242"/>
      <c r="DJH77" s="242"/>
      <c r="DJI77" s="242"/>
      <c r="DJJ77" s="242"/>
      <c r="DJK77" s="242"/>
      <c r="DJL77" s="242"/>
      <c r="DJM77" s="242"/>
      <c r="DJN77" s="242"/>
      <c r="DJO77" s="242"/>
      <c r="DJP77" s="242"/>
      <c r="DJQ77" s="242"/>
      <c r="DJR77" s="242"/>
      <c r="DJS77" s="242"/>
      <c r="DJT77" s="242"/>
      <c r="DJU77" s="242"/>
      <c r="DJV77" s="242"/>
      <c r="DJW77" s="242"/>
      <c r="DJX77" s="242"/>
      <c r="DJY77" s="242"/>
      <c r="DJZ77" s="242"/>
      <c r="DKA77" s="242"/>
      <c r="DKB77" s="242"/>
      <c r="DKC77" s="242"/>
      <c r="DKD77" s="242"/>
      <c r="DKE77" s="242"/>
      <c r="DKF77" s="242"/>
      <c r="DKG77" s="242"/>
      <c r="DKH77" s="242"/>
      <c r="DKI77" s="242"/>
      <c r="DKJ77" s="242"/>
      <c r="DKK77" s="242"/>
      <c r="DKL77" s="242"/>
      <c r="DKM77" s="242"/>
      <c r="DKN77" s="242"/>
      <c r="DKO77" s="242"/>
      <c r="DKP77" s="242"/>
      <c r="DKQ77" s="242"/>
      <c r="DKR77" s="242"/>
      <c r="DKS77" s="242"/>
      <c r="DKT77" s="242"/>
      <c r="DKU77" s="242"/>
      <c r="DKV77" s="242"/>
      <c r="DKW77" s="242"/>
      <c r="DKX77" s="242"/>
      <c r="DKY77" s="242"/>
      <c r="DKZ77" s="242"/>
      <c r="DLA77" s="242"/>
      <c r="DLB77" s="242"/>
      <c r="DLC77" s="242"/>
      <c r="DLD77" s="242"/>
      <c r="DLE77" s="242"/>
      <c r="DLF77" s="242"/>
      <c r="DLG77" s="242"/>
      <c r="DLH77" s="242"/>
      <c r="DLI77" s="242"/>
      <c r="DLJ77" s="242"/>
      <c r="DLK77" s="242"/>
      <c r="DLL77" s="242"/>
      <c r="DLM77" s="242"/>
      <c r="DLN77" s="242"/>
      <c r="DLO77" s="242"/>
      <c r="DLP77" s="242"/>
      <c r="DLQ77" s="242"/>
      <c r="DLR77" s="242"/>
      <c r="DLS77" s="242"/>
      <c r="DLT77" s="242"/>
      <c r="DLU77" s="242"/>
      <c r="DLV77" s="242"/>
      <c r="DLW77" s="242"/>
      <c r="DLX77" s="242"/>
      <c r="DLY77" s="242"/>
      <c r="DLZ77" s="242"/>
      <c r="DMA77" s="242"/>
      <c r="DMB77" s="242"/>
      <c r="DMC77" s="242"/>
      <c r="DMD77" s="242"/>
      <c r="DME77" s="242"/>
      <c r="DMF77" s="242"/>
      <c r="DMG77" s="242"/>
      <c r="DMH77" s="242"/>
      <c r="DMI77" s="242"/>
      <c r="DMJ77" s="242"/>
      <c r="DMK77" s="242"/>
      <c r="DML77" s="242"/>
      <c r="DMM77" s="242"/>
      <c r="DMN77" s="242"/>
      <c r="DMO77" s="242"/>
      <c r="DMP77" s="242"/>
      <c r="DMQ77" s="242"/>
      <c r="DMR77" s="242"/>
      <c r="DMS77" s="242"/>
      <c r="DMT77" s="242"/>
      <c r="DMU77" s="242"/>
      <c r="DMV77" s="242"/>
      <c r="DMW77" s="242"/>
      <c r="DMX77" s="242"/>
      <c r="DMY77" s="242"/>
      <c r="DMZ77" s="242"/>
      <c r="DNA77" s="242"/>
      <c r="DNB77" s="242"/>
      <c r="DNC77" s="242"/>
      <c r="DND77" s="242"/>
      <c r="DNE77" s="242"/>
      <c r="DNF77" s="242"/>
      <c r="DNG77" s="242"/>
      <c r="DNH77" s="242"/>
      <c r="DNI77" s="242"/>
      <c r="DNJ77" s="242"/>
      <c r="DNK77" s="242"/>
      <c r="DNL77" s="242"/>
      <c r="DNM77" s="242"/>
      <c r="DNN77" s="242"/>
      <c r="DNO77" s="242"/>
      <c r="DNP77" s="242"/>
      <c r="DNQ77" s="242"/>
      <c r="DNR77" s="242"/>
      <c r="DNS77" s="242"/>
      <c r="DNT77" s="242"/>
      <c r="DNU77" s="242"/>
      <c r="DNV77" s="242"/>
      <c r="DNW77" s="242"/>
      <c r="DNX77" s="242"/>
      <c r="DNY77" s="242"/>
      <c r="DNZ77" s="242"/>
      <c r="DOA77" s="242"/>
      <c r="DOB77" s="242"/>
      <c r="DOC77" s="242"/>
      <c r="DOD77" s="242"/>
      <c r="DOE77" s="242"/>
      <c r="DOF77" s="242"/>
      <c r="DOG77" s="242"/>
      <c r="DOH77" s="242"/>
      <c r="DOI77" s="242"/>
      <c r="DOJ77" s="242"/>
      <c r="DOK77" s="242"/>
      <c r="DOL77" s="242"/>
      <c r="DOM77" s="242"/>
      <c r="DON77" s="242"/>
      <c r="DOO77" s="242"/>
      <c r="DOP77" s="242"/>
      <c r="DOQ77" s="242"/>
      <c r="DOR77" s="242"/>
      <c r="DOS77" s="242"/>
      <c r="DOT77" s="242"/>
      <c r="DOU77" s="242"/>
      <c r="DOV77" s="242"/>
      <c r="DOW77" s="242"/>
      <c r="DOX77" s="242"/>
      <c r="DOY77" s="242"/>
      <c r="DOZ77" s="242"/>
      <c r="DPA77" s="242"/>
      <c r="DPB77" s="242"/>
      <c r="DPC77" s="242"/>
      <c r="DPD77" s="242"/>
      <c r="DPE77" s="242"/>
      <c r="DPF77" s="242"/>
      <c r="DPG77" s="242"/>
      <c r="DPH77" s="242"/>
      <c r="DPI77" s="242"/>
      <c r="DPJ77" s="242"/>
      <c r="DPK77" s="242"/>
      <c r="DPL77" s="242"/>
      <c r="DPM77" s="242"/>
      <c r="DPN77" s="242"/>
      <c r="DPO77" s="242"/>
      <c r="DPP77" s="242"/>
      <c r="DPQ77" s="242"/>
      <c r="DPR77" s="242"/>
      <c r="DPS77" s="242"/>
      <c r="DPT77" s="242"/>
      <c r="DPU77" s="242"/>
      <c r="DPV77" s="242"/>
      <c r="DPW77" s="242"/>
      <c r="DPX77" s="242"/>
      <c r="DPY77" s="242"/>
      <c r="DPZ77" s="242"/>
      <c r="DQA77" s="242"/>
      <c r="DQB77" s="242"/>
      <c r="DQC77" s="242"/>
      <c r="DQD77" s="242"/>
      <c r="DQE77" s="242"/>
      <c r="DQF77" s="242"/>
      <c r="DQG77" s="242"/>
      <c r="DQH77" s="242"/>
      <c r="DQI77" s="242"/>
      <c r="DQJ77" s="242"/>
      <c r="DQK77" s="242"/>
      <c r="DQL77" s="242"/>
      <c r="DQM77" s="242"/>
      <c r="DQN77" s="242"/>
      <c r="DQO77" s="242"/>
      <c r="DQP77" s="242"/>
      <c r="DQQ77" s="242"/>
      <c r="DQR77" s="242"/>
      <c r="DQS77" s="242"/>
      <c r="DQT77" s="242"/>
      <c r="DQU77" s="242"/>
      <c r="DQV77" s="242"/>
      <c r="DQW77" s="242"/>
      <c r="DQX77" s="242"/>
      <c r="DQY77" s="242"/>
      <c r="DQZ77" s="242"/>
      <c r="DRA77" s="242"/>
      <c r="DRB77" s="242"/>
      <c r="DRC77" s="242"/>
      <c r="DRD77" s="242"/>
      <c r="DRE77" s="242"/>
      <c r="DRF77" s="242"/>
      <c r="DRG77" s="242"/>
      <c r="DRH77" s="242"/>
      <c r="DRI77" s="242"/>
      <c r="DRJ77" s="242"/>
      <c r="DRK77" s="242"/>
      <c r="DRL77" s="242"/>
      <c r="DRM77" s="242"/>
      <c r="DRN77" s="242"/>
      <c r="DRO77" s="242"/>
      <c r="DRP77" s="242"/>
      <c r="DRQ77" s="242"/>
      <c r="DRR77" s="242"/>
      <c r="DRS77" s="242"/>
      <c r="DRT77" s="242"/>
      <c r="DRU77" s="242"/>
      <c r="DRV77" s="242"/>
      <c r="DRW77" s="242"/>
      <c r="DRX77" s="242"/>
      <c r="DRY77" s="242"/>
      <c r="DRZ77" s="242"/>
      <c r="DSA77" s="242"/>
      <c r="DSB77" s="242"/>
      <c r="DSC77" s="242"/>
      <c r="DSD77" s="242"/>
      <c r="DSE77" s="242"/>
      <c r="DSF77" s="242"/>
      <c r="DSG77" s="242"/>
      <c r="DSH77" s="242"/>
      <c r="DSI77" s="242"/>
      <c r="DSJ77" s="242"/>
      <c r="DSK77" s="242"/>
      <c r="DSL77" s="242"/>
      <c r="DSM77" s="242"/>
      <c r="DSN77" s="242"/>
      <c r="DSO77" s="242"/>
      <c r="DSP77" s="242"/>
      <c r="DSQ77" s="242"/>
      <c r="DSR77" s="242"/>
      <c r="DSS77" s="242"/>
      <c r="DST77" s="242"/>
      <c r="DSU77" s="242"/>
      <c r="DSV77" s="242"/>
      <c r="DSW77" s="242"/>
      <c r="DSX77" s="242"/>
      <c r="DSY77" s="242"/>
      <c r="DSZ77" s="242"/>
      <c r="DTA77" s="242"/>
      <c r="DTB77" s="242"/>
      <c r="DTC77" s="242"/>
      <c r="DTD77" s="242"/>
      <c r="DTE77" s="242"/>
      <c r="DTF77" s="242"/>
      <c r="DTG77" s="242"/>
      <c r="DTH77" s="242"/>
      <c r="DTI77" s="242"/>
      <c r="DTJ77" s="242"/>
      <c r="DTK77" s="242"/>
      <c r="DTL77" s="242"/>
      <c r="DTM77" s="242"/>
      <c r="DTN77" s="242"/>
      <c r="DTO77" s="242"/>
      <c r="DTP77" s="242"/>
      <c r="DTQ77" s="242"/>
      <c r="DTR77" s="242"/>
      <c r="DTS77" s="242"/>
      <c r="DTT77" s="242"/>
      <c r="DTU77" s="242"/>
      <c r="DTV77" s="242"/>
      <c r="DTW77" s="242"/>
      <c r="DTX77" s="242"/>
      <c r="DTY77" s="242"/>
      <c r="DTZ77" s="242"/>
      <c r="DUA77" s="242"/>
      <c r="DUB77" s="242"/>
      <c r="DUC77" s="242"/>
      <c r="DUD77" s="242"/>
      <c r="DUE77" s="242"/>
      <c r="DUF77" s="242"/>
      <c r="DUG77" s="242"/>
      <c r="DUH77" s="242"/>
      <c r="DUI77" s="242"/>
      <c r="DUJ77" s="242"/>
      <c r="DUK77" s="242"/>
      <c r="DUL77" s="242"/>
      <c r="DUM77" s="242"/>
      <c r="DUN77" s="242"/>
      <c r="DUO77" s="242"/>
      <c r="DUP77" s="242"/>
      <c r="DUQ77" s="242"/>
      <c r="DUR77" s="242"/>
      <c r="DUS77" s="242"/>
      <c r="DUT77" s="242"/>
      <c r="DUU77" s="242"/>
      <c r="DUV77" s="242"/>
      <c r="DUW77" s="242"/>
      <c r="DUX77" s="242"/>
      <c r="DUY77" s="242"/>
      <c r="DUZ77" s="242"/>
      <c r="DVA77" s="242"/>
      <c r="DVB77" s="242"/>
      <c r="DVC77" s="242"/>
      <c r="DVD77" s="242"/>
      <c r="DVE77" s="242"/>
      <c r="DVF77" s="242"/>
      <c r="DVG77" s="242"/>
      <c r="DVH77" s="242"/>
      <c r="DVI77" s="242"/>
      <c r="DVJ77" s="242"/>
      <c r="DVK77" s="242"/>
      <c r="DVL77" s="242"/>
      <c r="DVM77" s="242"/>
      <c r="DVN77" s="242"/>
      <c r="DVO77" s="242"/>
      <c r="DVP77" s="242"/>
      <c r="DVQ77" s="242"/>
      <c r="DVR77" s="242"/>
      <c r="DVS77" s="242"/>
      <c r="DVT77" s="242"/>
      <c r="DVU77" s="242"/>
      <c r="DVV77" s="242"/>
      <c r="DVW77" s="242"/>
      <c r="DVX77" s="242"/>
      <c r="DVY77" s="242"/>
      <c r="DVZ77" s="242"/>
      <c r="DWA77" s="242"/>
      <c r="DWB77" s="242"/>
      <c r="DWC77" s="242"/>
      <c r="DWD77" s="242"/>
      <c r="DWE77" s="242"/>
      <c r="DWF77" s="242"/>
      <c r="DWG77" s="242"/>
      <c r="DWH77" s="242"/>
      <c r="DWI77" s="242"/>
      <c r="DWJ77" s="242"/>
      <c r="DWK77" s="242"/>
      <c r="DWL77" s="242"/>
      <c r="DWM77" s="242"/>
      <c r="DWN77" s="242"/>
      <c r="DWO77" s="242"/>
      <c r="DWP77" s="242"/>
      <c r="DWQ77" s="242"/>
      <c r="DWR77" s="242"/>
      <c r="DWS77" s="242"/>
      <c r="DWT77" s="242"/>
      <c r="DWU77" s="242"/>
      <c r="DWV77" s="242"/>
      <c r="DWW77" s="242"/>
      <c r="DWX77" s="242"/>
      <c r="DWY77" s="242"/>
      <c r="DWZ77" s="242"/>
      <c r="DXA77" s="242"/>
      <c r="DXB77" s="242"/>
      <c r="DXC77" s="242"/>
      <c r="DXD77" s="242"/>
      <c r="DXE77" s="242"/>
      <c r="DXF77" s="242"/>
      <c r="DXG77" s="242"/>
      <c r="DXH77" s="242"/>
      <c r="DXI77" s="242"/>
      <c r="DXJ77" s="242"/>
      <c r="DXK77" s="242"/>
      <c r="DXL77" s="242"/>
      <c r="DXM77" s="242"/>
      <c r="DXN77" s="242"/>
      <c r="DXO77" s="242"/>
      <c r="DXP77" s="242"/>
      <c r="DXQ77" s="242"/>
      <c r="DXR77" s="242"/>
      <c r="DXS77" s="242"/>
      <c r="DXT77" s="242"/>
      <c r="DXU77" s="242"/>
      <c r="DXV77" s="242"/>
      <c r="DXW77" s="242"/>
      <c r="DXX77" s="242"/>
      <c r="DXY77" s="242"/>
      <c r="DXZ77" s="242"/>
      <c r="DYA77" s="242"/>
      <c r="DYB77" s="242"/>
      <c r="DYC77" s="242"/>
      <c r="DYD77" s="242"/>
      <c r="DYE77" s="242"/>
      <c r="DYF77" s="242"/>
      <c r="DYG77" s="242"/>
      <c r="DYH77" s="242"/>
      <c r="DYI77" s="242"/>
      <c r="DYJ77" s="242"/>
      <c r="DYK77" s="242"/>
      <c r="DYL77" s="242"/>
      <c r="DYM77" s="242"/>
      <c r="DYN77" s="242"/>
      <c r="DYO77" s="242"/>
      <c r="DYP77" s="242"/>
      <c r="DYQ77" s="242"/>
      <c r="DYR77" s="242"/>
      <c r="DYS77" s="242"/>
      <c r="DYT77" s="242"/>
      <c r="DYU77" s="242"/>
      <c r="DYV77" s="242"/>
      <c r="DYW77" s="242"/>
      <c r="DYX77" s="242"/>
      <c r="DYY77" s="242"/>
      <c r="DYZ77" s="242"/>
      <c r="DZA77" s="242"/>
      <c r="DZB77" s="242"/>
      <c r="DZC77" s="242"/>
      <c r="DZD77" s="242"/>
      <c r="DZE77" s="242"/>
      <c r="DZF77" s="242"/>
      <c r="DZG77" s="242"/>
      <c r="DZH77" s="242"/>
      <c r="DZI77" s="242"/>
      <c r="DZJ77" s="242"/>
      <c r="DZK77" s="242"/>
      <c r="DZL77" s="242"/>
      <c r="DZM77" s="242"/>
      <c r="DZN77" s="242"/>
      <c r="DZO77" s="242"/>
      <c r="DZP77" s="242"/>
      <c r="DZQ77" s="242"/>
      <c r="DZR77" s="242"/>
      <c r="DZS77" s="242"/>
      <c r="DZT77" s="242"/>
      <c r="DZU77" s="242"/>
      <c r="DZV77" s="242"/>
      <c r="DZW77" s="242"/>
      <c r="DZX77" s="242"/>
      <c r="DZY77" s="242"/>
      <c r="DZZ77" s="242"/>
      <c r="EAA77" s="242"/>
      <c r="EAB77" s="242"/>
      <c r="EAC77" s="242"/>
      <c r="EAD77" s="242"/>
      <c r="EAE77" s="242"/>
      <c r="EAF77" s="242"/>
      <c r="EAG77" s="242"/>
      <c r="EAH77" s="242"/>
      <c r="EAI77" s="242"/>
      <c r="EAJ77" s="242"/>
      <c r="EAK77" s="242"/>
      <c r="EAL77" s="242"/>
      <c r="EAM77" s="242"/>
      <c r="EAN77" s="242"/>
      <c r="EAO77" s="242"/>
      <c r="EAP77" s="242"/>
      <c r="EAQ77" s="242"/>
      <c r="EAR77" s="242"/>
      <c r="EAS77" s="242"/>
      <c r="EAT77" s="242"/>
      <c r="EAU77" s="242"/>
      <c r="EAV77" s="242"/>
      <c r="EAW77" s="242"/>
      <c r="EAX77" s="242"/>
      <c r="EAY77" s="242"/>
      <c r="EAZ77" s="242"/>
      <c r="EBA77" s="242"/>
      <c r="EBB77" s="242"/>
      <c r="EBC77" s="242"/>
      <c r="EBD77" s="242"/>
      <c r="EBE77" s="242"/>
      <c r="EBF77" s="242"/>
      <c r="EBG77" s="242"/>
      <c r="EBH77" s="242"/>
      <c r="EBI77" s="242"/>
      <c r="EBJ77" s="242"/>
      <c r="EBK77" s="242"/>
      <c r="EBL77" s="242"/>
      <c r="EBM77" s="242"/>
      <c r="EBN77" s="242"/>
      <c r="EBO77" s="242"/>
      <c r="EBP77" s="242"/>
      <c r="EBQ77" s="242"/>
      <c r="EBR77" s="242"/>
      <c r="EBS77" s="242"/>
      <c r="EBT77" s="242"/>
      <c r="EBU77" s="242"/>
      <c r="EBV77" s="242"/>
      <c r="EBW77" s="242"/>
      <c r="EBX77" s="242"/>
      <c r="EBY77" s="242"/>
      <c r="EBZ77" s="242"/>
      <c r="ECA77" s="242"/>
      <c r="ECB77" s="242"/>
      <c r="ECC77" s="242"/>
      <c r="ECD77" s="242"/>
      <c r="ECE77" s="242"/>
      <c r="ECF77" s="242"/>
      <c r="ECG77" s="242"/>
      <c r="ECH77" s="242"/>
      <c r="ECI77" s="242"/>
      <c r="ECJ77" s="242"/>
      <c r="ECK77" s="242"/>
      <c r="ECL77" s="242"/>
      <c r="ECM77" s="242"/>
      <c r="ECN77" s="242"/>
      <c r="ECO77" s="242"/>
      <c r="ECP77" s="242"/>
      <c r="ECQ77" s="242"/>
      <c r="ECR77" s="242"/>
      <c r="ECS77" s="242"/>
      <c r="ECT77" s="242"/>
      <c r="ECU77" s="242"/>
      <c r="ECV77" s="242"/>
      <c r="ECW77" s="242"/>
      <c r="ECX77" s="242"/>
      <c r="ECY77" s="242"/>
      <c r="ECZ77" s="242"/>
      <c r="EDA77" s="242"/>
      <c r="EDB77" s="242"/>
      <c r="EDC77" s="242"/>
      <c r="EDD77" s="242"/>
      <c r="EDE77" s="242"/>
      <c r="EDF77" s="242"/>
      <c r="EDG77" s="242"/>
      <c r="EDH77" s="242"/>
      <c r="EDI77" s="242"/>
      <c r="EDJ77" s="242"/>
      <c r="EDK77" s="242"/>
      <c r="EDL77" s="242"/>
      <c r="EDM77" s="242"/>
      <c r="EDN77" s="242"/>
      <c r="EDO77" s="242"/>
      <c r="EDP77" s="242"/>
      <c r="EDQ77" s="242"/>
      <c r="EDR77" s="242"/>
      <c r="EDS77" s="242"/>
      <c r="EDT77" s="242"/>
      <c r="EDU77" s="242"/>
      <c r="EDV77" s="242"/>
      <c r="EDW77" s="242"/>
      <c r="EDX77" s="242"/>
      <c r="EDY77" s="242"/>
      <c r="EDZ77" s="242"/>
      <c r="EEA77" s="242"/>
      <c r="EEB77" s="242"/>
      <c r="EEC77" s="242"/>
      <c r="EED77" s="242"/>
      <c r="EEE77" s="242"/>
      <c r="EEF77" s="242"/>
      <c r="EEG77" s="242"/>
      <c r="EEH77" s="242"/>
      <c r="EEI77" s="242"/>
      <c r="EEJ77" s="242"/>
      <c r="EEK77" s="242"/>
      <c r="EEL77" s="242"/>
      <c r="EEM77" s="242"/>
      <c r="EEN77" s="242"/>
      <c r="EEO77" s="242"/>
      <c r="EEP77" s="242"/>
      <c r="EEQ77" s="242"/>
      <c r="EER77" s="242"/>
      <c r="EES77" s="242"/>
      <c r="EET77" s="242"/>
      <c r="EEU77" s="242"/>
      <c r="EEV77" s="242"/>
      <c r="EEW77" s="242"/>
      <c r="EEX77" s="242"/>
      <c r="EEY77" s="242"/>
      <c r="EEZ77" s="242"/>
      <c r="EFA77" s="242"/>
      <c r="EFB77" s="242"/>
      <c r="EFC77" s="242"/>
      <c r="EFD77" s="242"/>
      <c r="EFE77" s="242"/>
      <c r="EFF77" s="242"/>
      <c r="EFG77" s="242"/>
      <c r="EFH77" s="242"/>
      <c r="EFI77" s="242"/>
      <c r="EFJ77" s="242"/>
      <c r="EFK77" s="242"/>
      <c r="EFL77" s="242"/>
      <c r="EFM77" s="242"/>
      <c r="EFN77" s="242"/>
      <c r="EFO77" s="242"/>
      <c r="EFP77" s="242"/>
      <c r="EFQ77" s="242"/>
      <c r="EFR77" s="242"/>
      <c r="EFS77" s="242"/>
      <c r="EFT77" s="242"/>
      <c r="EFU77" s="242"/>
      <c r="EFV77" s="242"/>
      <c r="EFW77" s="242"/>
      <c r="EFX77" s="242"/>
      <c r="EFY77" s="242"/>
      <c r="EFZ77" s="242"/>
      <c r="EGA77" s="242"/>
      <c r="EGB77" s="242"/>
      <c r="EGC77" s="242"/>
      <c r="EGD77" s="242"/>
      <c r="EGE77" s="242"/>
      <c r="EGF77" s="242"/>
      <c r="EGG77" s="242"/>
      <c r="EGH77" s="242"/>
      <c r="EGI77" s="242"/>
      <c r="EGJ77" s="242"/>
      <c r="EGK77" s="242"/>
      <c r="EGL77" s="242"/>
      <c r="EGM77" s="242"/>
      <c r="EGN77" s="242"/>
      <c r="EGO77" s="242"/>
      <c r="EGP77" s="242"/>
      <c r="EGQ77" s="242"/>
      <c r="EGR77" s="242"/>
      <c r="EGS77" s="242"/>
      <c r="EGT77" s="242"/>
      <c r="EGU77" s="242"/>
      <c r="EGV77" s="242"/>
      <c r="EGW77" s="242"/>
      <c r="EGX77" s="242"/>
      <c r="EGY77" s="242"/>
      <c r="EGZ77" s="242"/>
      <c r="EHA77" s="242"/>
      <c r="EHB77" s="242"/>
      <c r="EHC77" s="242"/>
      <c r="EHD77" s="242"/>
      <c r="EHE77" s="242"/>
      <c r="EHF77" s="242"/>
      <c r="EHG77" s="242"/>
      <c r="EHH77" s="242"/>
      <c r="EHI77" s="242"/>
      <c r="EHJ77" s="242"/>
      <c r="EHK77" s="242"/>
      <c r="EHL77" s="242"/>
      <c r="EHM77" s="242"/>
      <c r="EHN77" s="242"/>
      <c r="EHO77" s="242"/>
      <c r="EHP77" s="242"/>
      <c r="EHQ77" s="242"/>
      <c r="EHR77" s="242"/>
      <c r="EHS77" s="242"/>
      <c r="EHT77" s="242"/>
      <c r="EHU77" s="242"/>
      <c r="EHV77" s="242"/>
      <c r="EHW77" s="242"/>
      <c r="EHX77" s="242"/>
      <c r="EHY77" s="242"/>
      <c r="EHZ77" s="242"/>
      <c r="EIA77" s="242"/>
      <c r="EIB77" s="242"/>
      <c r="EIC77" s="242"/>
      <c r="EID77" s="242"/>
      <c r="EIE77" s="242"/>
      <c r="EIF77" s="242"/>
      <c r="EIG77" s="242"/>
      <c r="EIH77" s="242"/>
      <c r="EII77" s="242"/>
      <c r="EIJ77" s="242"/>
      <c r="EIK77" s="242"/>
      <c r="EIL77" s="242"/>
      <c r="EIM77" s="242"/>
      <c r="EIN77" s="242"/>
      <c r="EIO77" s="242"/>
      <c r="EIP77" s="242"/>
      <c r="EIQ77" s="242"/>
      <c r="EIR77" s="242"/>
      <c r="EIS77" s="242"/>
      <c r="EIT77" s="242"/>
      <c r="EIU77" s="242"/>
      <c r="EIV77" s="242"/>
      <c r="EIW77" s="242"/>
      <c r="EIX77" s="242"/>
      <c r="EIY77" s="242"/>
      <c r="EIZ77" s="242"/>
      <c r="EJA77" s="242"/>
      <c r="EJB77" s="242"/>
      <c r="EJC77" s="242"/>
      <c r="EJD77" s="242"/>
      <c r="EJE77" s="242"/>
      <c r="EJF77" s="242"/>
      <c r="EJG77" s="242"/>
      <c r="EJH77" s="242"/>
      <c r="EJI77" s="242"/>
      <c r="EJJ77" s="242"/>
      <c r="EJK77" s="242"/>
      <c r="EJL77" s="242"/>
      <c r="EJM77" s="242"/>
      <c r="EJN77" s="242"/>
      <c r="EJO77" s="242"/>
      <c r="EJP77" s="242"/>
      <c r="EJQ77" s="242"/>
      <c r="EJR77" s="242"/>
      <c r="EJS77" s="242"/>
      <c r="EJT77" s="242"/>
      <c r="EJU77" s="242"/>
      <c r="EJV77" s="242"/>
      <c r="EJW77" s="242"/>
      <c r="EJX77" s="242"/>
      <c r="EJY77" s="242"/>
      <c r="EJZ77" s="242"/>
      <c r="EKA77" s="242"/>
      <c r="EKB77" s="242"/>
      <c r="EKC77" s="242"/>
      <c r="EKD77" s="242"/>
      <c r="EKE77" s="242"/>
      <c r="EKF77" s="242"/>
      <c r="EKG77" s="242"/>
      <c r="EKH77" s="242"/>
      <c r="EKI77" s="242"/>
      <c r="EKJ77" s="242"/>
      <c r="EKK77" s="242"/>
      <c r="EKL77" s="242"/>
      <c r="EKM77" s="242"/>
      <c r="EKN77" s="242"/>
      <c r="EKO77" s="242"/>
      <c r="EKP77" s="242"/>
      <c r="EKQ77" s="242"/>
      <c r="EKR77" s="242"/>
      <c r="EKS77" s="242"/>
      <c r="EKT77" s="242"/>
      <c r="EKU77" s="242"/>
      <c r="EKV77" s="242"/>
      <c r="EKW77" s="242"/>
      <c r="EKX77" s="242"/>
      <c r="EKY77" s="242"/>
      <c r="EKZ77" s="242"/>
      <c r="ELA77" s="242"/>
      <c r="ELB77" s="242"/>
      <c r="ELC77" s="242"/>
      <c r="ELD77" s="242"/>
      <c r="ELE77" s="242"/>
      <c r="ELF77" s="242"/>
      <c r="ELG77" s="242"/>
      <c r="ELH77" s="242"/>
      <c r="ELI77" s="242"/>
      <c r="ELJ77" s="242"/>
      <c r="ELK77" s="242"/>
      <c r="ELL77" s="242"/>
      <c r="ELM77" s="242"/>
      <c r="ELN77" s="242"/>
      <c r="ELO77" s="242"/>
      <c r="ELP77" s="242"/>
      <c r="ELQ77" s="242"/>
      <c r="ELR77" s="242"/>
      <c r="ELS77" s="242"/>
      <c r="ELT77" s="242"/>
      <c r="ELU77" s="242"/>
      <c r="ELV77" s="242"/>
      <c r="ELW77" s="242"/>
      <c r="ELX77" s="242"/>
      <c r="ELY77" s="242"/>
      <c r="ELZ77" s="242"/>
      <c r="EMA77" s="242"/>
      <c r="EMB77" s="242"/>
      <c r="EMC77" s="242"/>
      <c r="EMD77" s="242"/>
      <c r="EME77" s="242"/>
      <c r="EMF77" s="242"/>
      <c r="EMG77" s="242"/>
      <c r="EMH77" s="242"/>
      <c r="EMI77" s="242"/>
      <c r="EMJ77" s="242"/>
      <c r="EMK77" s="242"/>
      <c r="EML77" s="242"/>
      <c r="EMM77" s="242"/>
      <c r="EMN77" s="242"/>
      <c r="EMO77" s="242"/>
      <c r="EMP77" s="242"/>
      <c r="EMQ77" s="242"/>
      <c r="EMR77" s="242"/>
      <c r="EMS77" s="242"/>
      <c r="EMT77" s="242"/>
      <c r="EMU77" s="242"/>
      <c r="EMV77" s="242"/>
      <c r="EMW77" s="242"/>
      <c r="EMX77" s="242"/>
      <c r="EMY77" s="242"/>
      <c r="EMZ77" s="242"/>
      <c r="ENA77" s="242"/>
      <c r="ENB77" s="242"/>
      <c r="ENC77" s="242"/>
      <c r="END77" s="242"/>
      <c r="ENE77" s="242"/>
      <c r="ENF77" s="242"/>
      <c r="ENG77" s="242"/>
      <c r="ENH77" s="242"/>
      <c r="ENI77" s="242"/>
      <c r="ENJ77" s="242"/>
      <c r="ENK77" s="242"/>
      <c r="ENL77" s="242"/>
      <c r="ENM77" s="242"/>
      <c r="ENN77" s="242"/>
      <c r="ENO77" s="242"/>
      <c r="ENP77" s="242"/>
      <c r="ENQ77" s="242"/>
      <c r="ENR77" s="242"/>
      <c r="ENS77" s="242"/>
      <c r="ENT77" s="242"/>
      <c r="ENU77" s="242"/>
      <c r="ENV77" s="242"/>
      <c r="ENW77" s="242"/>
      <c r="ENX77" s="242"/>
      <c r="ENY77" s="242"/>
      <c r="ENZ77" s="242"/>
      <c r="EOA77" s="242"/>
      <c r="EOB77" s="242"/>
      <c r="EOC77" s="242"/>
      <c r="EOD77" s="242"/>
      <c r="EOE77" s="242"/>
      <c r="EOF77" s="242"/>
      <c r="EOG77" s="242"/>
      <c r="EOH77" s="242"/>
      <c r="EOI77" s="242"/>
      <c r="EOJ77" s="242"/>
      <c r="EOK77" s="242"/>
      <c r="EOL77" s="242"/>
      <c r="EOM77" s="242"/>
      <c r="EON77" s="242"/>
      <c r="EOO77" s="242"/>
      <c r="EOP77" s="242"/>
      <c r="EOQ77" s="242"/>
      <c r="EOR77" s="242"/>
      <c r="EOS77" s="242"/>
      <c r="EOT77" s="242"/>
      <c r="EOU77" s="242"/>
      <c r="EOV77" s="242"/>
      <c r="EOW77" s="242"/>
      <c r="EOX77" s="242"/>
      <c r="EOY77" s="242"/>
      <c r="EOZ77" s="242"/>
      <c r="EPA77" s="242"/>
      <c r="EPB77" s="242"/>
      <c r="EPC77" s="242"/>
      <c r="EPD77" s="242"/>
      <c r="EPE77" s="242"/>
      <c r="EPF77" s="242"/>
      <c r="EPG77" s="242"/>
      <c r="EPH77" s="242"/>
      <c r="EPI77" s="242"/>
      <c r="EPJ77" s="242"/>
      <c r="EPK77" s="242"/>
      <c r="EPL77" s="242"/>
      <c r="EPM77" s="242"/>
      <c r="EPN77" s="242"/>
      <c r="EPO77" s="242"/>
      <c r="EPP77" s="242"/>
      <c r="EPQ77" s="242"/>
      <c r="EPR77" s="242"/>
      <c r="EPS77" s="242"/>
      <c r="EPT77" s="242"/>
      <c r="EPU77" s="242"/>
      <c r="EPV77" s="242"/>
      <c r="EPW77" s="242"/>
      <c r="EPX77" s="242"/>
      <c r="EPY77" s="242"/>
      <c r="EPZ77" s="242"/>
      <c r="EQA77" s="242"/>
      <c r="EQB77" s="242"/>
      <c r="EQC77" s="242"/>
      <c r="EQD77" s="242"/>
      <c r="EQE77" s="242"/>
      <c r="EQF77" s="242"/>
      <c r="EQG77" s="242"/>
      <c r="EQH77" s="242"/>
      <c r="EQI77" s="242"/>
      <c r="EQJ77" s="242"/>
      <c r="EQK77" s="242"/>
      <c r="EQL77" s="242"/>
      <c r="EQM77" s="242"/>
      <c r="EQN77" s="242"/>
      <c r="EQO77" s="242"/>
      <c r="EQP77" s="242"/>
      <c r="EQQ77" s="242"/>
      <c r="EQR77" s="242"/>
      <c r="EQS77" s="242"/>
      <c r="EQT77" s="242"/>
      <c r="EQU77" s="242"/>
      <c r="EQV77" s="242"/>
      <c r="EQW77" s="242"/>
      <c r="EQX77" s="242"/>
      <c r="EQY77" s="242"/>
      <c r="EQZ77" s="242"/>
      <c r="ERA77" s="242"/>
      <c r="ERB77" s="242"/>
      <c r="ERC77" s="242"/>
      <c r="ERD77" s="242"/>
      <c r="ERE77" s="242"/>
      <c r="ERF77" s="242"/>
      <c r="ERG77" s="242"/>
      <c r="ERH77" s="242"/>
      <c r="ERI77" s="242"/>
      <c r="ERJ77" s="242"/>
      <c r="ERK77" s="242"/>
      <c r="ERL77" s="242"/>
      <c r="ERM77" s="242"/>
      <c r="ERN77" s="242"/>
      <c r="ERO77" s="242"/>
      <c r="ERP77" s="242"/>
      <c r="ERQ77" s="242"/>
      <c r="ERR77" s="242"/>
      <c r="ERS77" s="242"/>
      <c r="ERT77" s="242"/>
      <c r="ERU77" s="242"/>
      <c r="ERV77" s="242"/>
      <c r="ERW77" s="242"/>
      <c r="ERX77" s="242"/>
      <c r="ERY77" s="242"/>
      <c r="ERZ77" s="242"/>
      <c r="ESA77" s="242"/>
      <c r="ESB77" s="242"/>
      <c r="ESC77" s="242"/>
      <c r="ESD77" s="242"/>
      <c r="ESE77" s="242"/>
      <c r="ESF77" s="242"/>
      <c r="ESG77" s="242"/>
      <c r="ESH77" s="242"/>
      <c r="ESI77" s="242"/>
      <c r="ESJ77" s="242"/>
      <c r="ESK77" s="242"/>
      <c r="ESL77" s="242"/>
      <c r="ESM77" s="242"/>
      <c r="ESN77" s="242"/>
      <c r="ESO77" s="242"/>
      <c r="ESP77" s="242"/>
      <c r="ESQ77" s="242"/>
      <c r="ESR77" s="242"/>
      <c r="ESS77" s="242"/>
      <c r="EST77" s="242"/>
      <c r="ESU77" s="242"/>
      <c r="ESV77" s="242"/>
      <c r="ESW77" s="242"/>
      <c r="ESX77" s="242"/>
      <c r="ESY77" s="242"/>
      <c r="ESZ77" s="242"/>
      <c r="ETA77" s="242"/>
      <c r="ETB77" s="242"/>
      <c r="ETC77" s="242"/>
      <c r="ETD77" s="242"/>
      <c r="ETE77" s="242"/>
      <c r="ETF77" s="242"/>
      <c r="ETG77" s="242"/>
      <c r="ETH77" s="242"/>
      <c r="ETI77" s="242"/>
      <c r="ETJ77" s="242"/>
      <c r="ETK77" s="242"/>
      <c r="ETL77" s="242"/>
      <c r="ETM77" s="242"/>
      <c r="ETN77" s="242"/>
      <c r="ETO77" s="242"/>
      <c r="ETP77" s="242"/>
      <c r="ETQ77" s="242"/>
      <c r="ETR77" s="242"/>
      <c r="ETS77" s="242"/>
      <c r="ETT77" s="242"/>
      <c r="ETU77" s="242"/>
      <c r="ETV77" s="242"/>
      <c r="ETW77" s="242"/>
      <c r="ETX77" s="242"/>
      <c r="ETY77" s="242"/>
      <c r="ETZ77" s="242"/>
      <c r="EUA77" s="242"/>
      <c r="EUB77" s="242"/>
      <c r="EUC77" s="242"/>
      <c r="EUD77" s="242"/>
      <c r="EUE77" s="242"/>
      <c r="EUF77" s="242"/>
      <c r="EUG77" s="242"/>
      <c r="EUH77" s="242"/>
      <c r="EUI77" s="242"/>
      <c r="EUJ77" s="242"/>
      <c r="EUK77" s="242"/>
      <c r="EUL77" s="242"/>
      <c r="EUM77" s="242"/>
      <c r="EUN77" s="242"/>
      <c r="EUO77" s="242"/>
      <c r="EUP77" s="242"/>
      <c r="EUQ77" s="242"/>
      <c r="EUR77" s="242"/>
      <c r="EUS77" s="242"/>
      <c r="EUT77" s="242"/>
      <c r="EUU77" s="242"/>
      <c r="EUV77" s="242"/>
      <c r="EUW77" s="242"/>
      <c r="EUX77" s="242"/>
      <c r="EUY77" s="242"/>
      <c r="EUZ77" s="242"/>
      <c r="EVA77" s="242"/>
      <c r="EVB77" s="242"/>
      <c r="EVC77" s="242"/>
      <c r="EVD77" s="242"/>
      <c r="EVE77" s="242"/>
      <c r="EVF77" s="242"/>
      <c r="EVG77" s="242"/>
      <c r="EVH77" s="242"/>
      <c r="EVI77" s="242"/>
      <c r="EVJ77" s="242"/>
      <c r="EVK77" s="242"/>
      <c r="EVL77" s="242"/>
      <c r="EVM77" s="242"/>
      <c r="EVN77" s="242"/>
      <c r="EVO77" s="242"/>
      <c r="EVP77" s="242"/>
      <c r="EVQ77" s="242"/>
      <c r="EVR77" s="242"/>
      <c r="EVS77" s="242"/>
      <c r="EVT77" s="242"/>
      <c r="EVU77" s="242"/>
      <c r="EVV77" s="242"/>
      <c r="EVW77" s="242"/>
      <c r="EVX77" s="242"/>
      <c r="EVY77" s="242"/>
      <c r="EVZ77" s="242"/>
      <c r="EWA77" s="242"/>
      <c r="EWB77" s="242"/>
      <c r="EWC77" s="242"/>
      <c r="EWD77" s="242"/>
      <c r="EWE77" s="242"/>
      <c r="EWF77" s="242"/>
      <c r="EWG77" s="242"/>
      <c r="EWH77" s="242"/>
      <c r="EWI77" s="242"/>
      <c r="EWJ77" s="242"/>
      <c r="EWK77" s="242"/>
      <c r="EWL77" s="242"/>
      <c r="EWM77" s="242"/>
      <c r="EWN77" s="242"/>
      <c r="EWO77" s="242"/>
      <c r="EWP77" s="242"/>
      <c r="EWQ77" s="242"/>
      <c r="EWR77" s="242"/>
      <c r="EWS77" s="242"/>
      <c r="EWT77" s="242"/>
      <c r="EWU77" s="242"/>
      <c r="EWV77" s="242"/>
      <c r="EWW77" s="242"/>
      <c r="EWX77" s="242"/>
      <c r="EWY77" s="242"/>
      <c r="EWZ77" s="242"/>
      <c r="EXA77" s="242"/>
      <c r="EXB77" s="242"/>
      <c r="EXC77" s="242"/>
      <c r="EXD77" s="242"/>
      <c r="EXE77" s="242"/>
      <c r="EXF77" s="242"/>
      <c r="EXG77" s="242"/>
      <c r="EXH77" s="242"/>
      <c r="EXI77" s="242"/>
      <c r="EXJ77" s="242"/>
      <c r="EXK77" s="242"/>
      <c r="EXL77" s="242"/>
      <c r="EXM77" s="242"/>
      <c r="EXN77" s="242"/>
      <c r="EXO77" s="242"/>
      <c r="EXP77" s="242"/>
      <c r="EXQ77" s="242"/>
      <c r="EXR77" s="242"/>
      <c r="EXS77" s="242"/>
      <c r="EXT77" s="242"/>
      <c r="EXU77" s="242"/>
      <c r="EXV77" s="242"/>
      <c r="EXW77" s="242"/>
      <c r="EXX77" s="242"/>
      <c r="EXY77" s="242"/>
      <c r="EXZ77" s="242"/>
      <c r="EYA77" s="242"/>
      <c r="EYB77" s="242"/>
      <c r="EYC77" s="242"/>
      <c r="EYD77" s="242"/>
      <c r="EYE77" s="242"/>
      <c r="EYF77" s="242"/>
      <c r="EYG77" s="242"/>
      <c r="EYH77" s="242"/>
      <c r="EYI77" s="242"/>
      <c r="EYJ77" s="242"/>
      <c r="EYK77" s="242"/>
      <c r="EYL77" s="242"/>
      <c r="EYM77" s="242"/>
      <c r="EYN77" s="242"/>
      <c r="EYO77" s="242"/>
      <c r="EYP77" s="242"/>
      <c r="EYQ77" s="242"/>
      <c r="EYR77" s="242"/>
      <c r="EYS77" s="242"/>
      <c r="EYT77" s="242"/>
      <c r="EYU77" s="242"/>
      <c r="EYV77" s="242"/>
      <c r="EYW77" s="242"/>
      <c r="EYX77" s="242"/>
      <c r="EYY77" s="242"/>
      <c r="EYZ77" s="242"/>
      <c r="EZA77" s="242"/>
      <c r="EZB77" s="242"/>
      <c r="EZC77" s="242"/>
      <c r="EZD77" s="242"/>
      <c r="EZE77" s="242"/>
      <c r="EZF77" s="242"/>
      <c r="EZG77" s="242"/>
      <c r="EZH77" s="242"/>
      <c r="EZI77" s="242"/>
      <c r="EZJ77" s="242"/>
      <c r="EZK77" s="242"/>
      <c r="EZL77" s="242"/>
      <c r="EZM77" s="242"/>
      <c r="EZN77" s="242"/>
      <c r="EZO77" s="242"/>
      <c r="EZP77" s="242"/>
      <c r="EZQ77" s="242"/>
      <c r="EZR77" s="242"/>
      <c r="EZS77" s="242"/>
      <c r="EZT77" s="242"/>
      <c r="EZU77" s="242"/>
      <c r="EZV77" s="242"/>
      <c r="EZW77" s="242"/>
      <c r="EZX77" s="242"/>
      <c r="EZY77" s="242"/>
      <c r="EZZ77" s="242"/>
      <c r="FAA77" s="242"/>
      <c r="FAB77" s="242"/>
      <c r="FAC77" s="242"/>
      <c r="FAD77" s="242"/>
      <c r="FAE77" s="242"/>
      <c r="FAF77" s="242"/>
      <c r="FAG77" s="242"/>
      <c r="FAH77" s="242"/>
      <c r="FAI77" s="242"/>
      <c r="FAJ77" s="242"/>
      <c r="FAK77" s="242"/>
      <c r="FAL77" s="242"/>
      <c r="FAM77" s="242"/>
      <c r="FAN77" s="242"/>
      <c r="FAO77" s="242"/>
      <c r="FAP77" s="242"/>
      <c r="FAQ77" s="242"/>
      <c r="FAR77" s="242"/>
      <c r="FAS77" s="242"/>
      <c r="FAT77" s="242"/>
      <c r="FAU77" s="242"/>
      <c r="FAV77" s="242"/>
      <c r="FAW77" s="242"/>
      <c r="FAX77" s="242"/>
      <c r="FAY77" s="242"/>
      <c r="FAZ77" s="242"/>
      <c r="FBA77" s="242"/>
      <c r="FBB77" s="242"/>
      <c r="FBC77" s="242"/>
      <c r="FBD77" s="242"/>
      <c r="FBE77" s="242"/>
      <c r="FBF77" s="242"/>
      <c r="FBG77" s="242"/>
      <c r="FBH77" s="242"/>
      <c r="FBI77" s="242"/>
      <c r="FBJ77" s="242"/>
      <c r="FBK77" s="242"/>
      <c r="FBL77" s="242"/>
      <c r="FBM77" s="242"/>
      <c r="FBN77" s="242"/>
      <c r="FBO77" s="242"/>
      <c r="FBP77" s="242"/>
      <c r="FBQ77" s="242"/>
      <c r="FBR77" s="242"/>
      <c r="FBS77" s="242"/>
      <c r="FBT77" s="242"/>
      <c r="FBU77" s="242"/>
      <c r="FBV77" s="242"/>
      <c r="FBW77" s="242"/>
      <c r="FBX77" s="242"/>
      <c r="FBY77" s="242"/>
      <c r="FBZ77" s="242"/>
      <c r="FCA77" s="242"/>
      <c r="FCB77" s="242"/>
      <c r="FCC77" s="242"/>
      <c r="FCD77" s="242"/>
      <c r="FCE77" s="242"/>
      <c r="FCF77" s="242"/>
      <c r="FCG77" s="242"/>
      <c r="FCH77" s="242"/>
      <c r="FCI77" s="242"/>
      <c r="FCJ77" s="242"/>
      <c r="FCK77" s="242"/>
      <c r="FCL77" s="242"/>
      <c r="FCM77" s="242"/>
      <c r="FCN77" s="242"/>
      <c r="FCO77" s="242"/>
      <c r="FCP77" s="242"/>
      <c r="FCQ77" s="242"/>
      <c r="FCR77" s="242"/>
      <c r="FCS77" s="242"/>
      <c r="FCT77" s="242"/>
      <c r="FCU77" s="242"/>
      <c r="FCV77" s="242"/>
      <c r="FCW77" s="242"/>
      <c r="FCX77" s="242"/>
      <c r="FCY77" s="242"/>
      <c r="FCZ77" s="242"/>
      <c r="FDA77" s="242"/>
      <c r="FDB77" s="242"/>
      <c r="FDC77" s="242"/>
      <c r="FDD77" s="242"/>
      <c r="FDE77" s="242"/>
      <c r="FDF77" s="242"/>
      <c r="FDG77" s="242"/>
      <c r="FDH77" s="242"/>
      <c r="FDI77" s="242"/>
      <c r="FDJ77" s="242"/>
      <c r="FDK77" s="242"/>
      <c r="FDL77" s="242"/>
      <c r="FDM77" s="242"/>
      <c r="FDN77" s="242"/>
      <c r="FDO77" s="242"/>
      <c r="FDP77" s="242"/>
      <c r="FDQ77" s="242"/>
      <c r="FDR77" s="242"/>
      <c r="FDS77" s="242"/>
      <c r="FDT77" s="242"/>
      <c r="FDU77" s="242"/>
      <c r="FDV77" s="242"/>
      <c r="FDW77" s="242"/>
      <c r="FDX77" s="242"/>
      <c r="FDY77" s="242"/>
      <c r="FDZ77" s="242"/>
      <c r="FEA77" s="242"/>
      <c r="FEB77" s="242"/>
      <c r="FEC77" s="242"/>
      <c r="FED77" s="242"/>
      <c r="FEE77" s="242"/>
      <c r="FEF77" s="242"/>
      <c r="FEG77" s="242"/>
      <c r="FEH77" s="242"/>
      <c r="FEI77" s="242"/>
      <c r="FEJ77" s="242"/>
      <c r="FEK77" s="242"/>
      <c r="FEL77" s="242"/>
      <c r="FEM77" s="242"/>
      <c r="FEN77" s="242"/>
      <c r="FEO77" s="242"/>
      <c r="FEP77" s="242"/>
      <c r="FEQ77" s="242"/>
      <c r="FER77" s="242"/>
      <c r="FES77" s="242"/>
      <c r="FET77" s="242"/>
      <c r="FEU77" s="242"/>
      <c r="FEV77" s="242"/>
      <c r="FEW77" s="242"/>
      <c r="FEX77" s="242"/>
      <c r="FEY77" s="242"/>
      <c r="FEZ77" s="242"/>
      <c r="FFA77" s="242"/>
      <c r="FFB77" s="242"/>
      <c r="FFC77" s="242"/>
      <c r="FFD77" s="242"/>
      <c r="FFE77" s="242"/>
      <c r="FFF77" s="242"/>
      <c r="FFG77" s="242"/>
      <c r="FFH77" s="242"/>
      <c r="FFI77" s="242"/>
      <c r="FFJ77" s="242"/>
      <c r="FFK77" s="242"/>
      <c r="FFL77" s="242"/>
      <c r="FFM77" s="242"/>
      <c r="FFN77" s="242"/>
      <c r="FFO77" s="242"/>
      <c r="FFP77" s="242"/>
      <c r="FFQ77" s="242"/>
      <c r="FFR77" s="242"/>
      <c r="FFS77" s="242"/>
      <c r="FFT77" s="242"/>
      <c r="FFU77" s="242"/>
      <c r="FFV77" s="242"/>
      <c r="FFW77" s="242"/>
      <c r="FFX77" s="242"/>
      <c r="FFY77" s="242"/>
      <c r="FFZ77" s="242"/>
      <c r="FGA77" s="242"/>
      <c r="FGB77" s="242"/>
      <c r="FGC77" s="242"/>
      <c r="FGD77" s="242"/>
      <c r="FGE77" s="242"/>
      <c r="FGF77" s="242"/>
      <c r="FGG77" s="242"/>
      <c r="FGH77" s="242"/>
      <c r="FGI77" s="242"/>
      <c r="FGJ77" s="242"/>
      <c r="FGK77" s="242"/>
      <c r="FGL77" s="242"/>
      <c r="FGM77" s="242"/>
      <c r="FGN77" s="242"/>
      <c r="FGO77" s="242"/>
      <c r="FGP77" s="242"/>
      <c r="FGQ77" s="242"/>
      <c r="FGR77" s="242"/>
      <c r="FGS77" s="242"/>
      <c r="FGT77" s="242"/>
      <c r="FGU77" s="242"/>
      <c r="FGV77" s="242"/>
      <c r="FGW77" s="242"/>
      <c r="FGX77" s="242"/>
      <c r="FGY77" s="242"/>
      <c r="FGZ77" s="242"/>
      <c r="FHA77" s="242"/>
      <c r="FHB77" s="242"/>
      <c r="FHC77" s="242"/>
      <c r="FHD77" s="242"/>
      <c r="FHE77" s="242"/>
      <c r="FHF77" s="242"/>
      <c r="FHG77" s="242"/>
      <c r="FHH77" s="242"/>
      <c r="FHI77" s="242"/>
      <c r="FHJ77" s="242"/>
      <c r="FHK77" s="242"/>
      <c r="FHL77" s="242"/>
      <c r="FHM77" s="242"/>
      <c r="FHN77" s="242"/>
      <c r="FHO77" s="242"/>
      <c r="FHP77" s="242"/>
      <c r="FHQ77" s="242"/>
      <c r="FHR77" s="242"/>
      <c r="FHS77" s="242"/>
      <c r="FHT77" s="242"/>
      <c r="FHU77" s="242"/>
      <c r="FHV77" s="242"/>
      <c r="FHW77" s="242"/>
      <c r="FHX77" s="242"/>
      <c r="FHY77" s="242"/>
      <c r="FHZ77" s="242"/>
      <c r="FIA77" s="242"/>
      <c r="FIB77" s="242"/>
      <c r="FIC77" s="242"/>
      <c r="FID77" s="242"/>
      <c r="FIE77" s="242"/>
      <c r="FIF77" s="242"/>
      <c r="FIG77" s="242"/>
      <c r="FIH77" s="242"/>
      <c r="FII77" s="242"/>
      <c r="FIJ77" s="242"/>
      <c r="FIK77" s="242"/>
      <c r="FIL77" s="242"/>
      <c r="FIM77" s="242"/>
      <c r="FIN77" s="242"/>
      <c r="FIO77" s="242"/>
      <c r="FIP77" s="242"/>
      <c r="FIQ77" s="242"/>
      <c r="FIR77" s="242"/>
      <c r="FIS77" s="242"/>
      <c r="FIT77" s="242"/>
      <c r="FIU77" s="242"/>
      <c r="FIV77" s="242"/>
      <c r="FIW77" s="242"/>
      <c r="FIX77" s="242"/>
      <c r="FIY77" s="242"/>
      <c r="FIZ77" s="242"/>
      <c r="FJA77" s="242"/>
      <c r="FJB77" s="242"/>
      <c r="FJC77" s="242"/>
      <c r="FJD77" s="242"/>
      <c r="FJE77" s="242"/>
      <c r="FJF77" s="242"/>
      <c r="FJG77" s="242"/>
      <c r="FJH77" s="242"/>
      <c r="FJI77" s="242"/>
      <c r="FJJ77" s="242"/>
      <c r="FJK77" s="242"/>
      <c r="FJL77" s="242"/>
      <c r="FJM77" s="242"/>
      <c r="FJN77" s="242"/>
      <c r="FJO77" s="242"/>
      <c r="FJP77" s="242"/>
      <c r="FJQ77" s="242"/>
      <c r="FJR77" s="242"/>
      <c r="FJS77" s="242"/>
      <c r="FJT77" s="242"/>
      <c r="FJU77" s="242"/>
      <c r="FJV77" s="242"/>
      <c r="FJW77" s="242"/>
      <c r="FJX77" s="242"/>
      <c r="FJY77" s="242"/>
      <c r="FJZ77" s="242"/>
      <c r="FKA77" s="242"/>
      <c r="FKB77" s="242"/>
      <c r="FKC77" s="242"/>
      <c r="FKD77" s="242"/>
      <c r="FKE77" s="242"/>
      <c r="FKF77" s="242"/>
      <c r="FKG77" s="242"/>
      <c r="FKH77" s="242"/>
      <c r="FKI77" s="242"/>
      <c r="FKJ77" s="242"/>
      <c r="FKK77" s="242"/>
      <c r="FKL77" s="242"/>
      <c r="FKM77" s="242"/>
      <c r="FKN77" s="242"/>
      <c r="FKO77" s="242"/>
      <c r="FKP77" s="242"/>
      <c r="FKQ77" s="242"/>
      <c r="FKR77" s="242"/>
      <c r="FKS77" s="242"/>
      <c r="FKT77" s="242"/>
      <c r="FKU77" s="242"/>
      <c r="FKV77" s="242"/>
      <c r="FKW77" s="242"/>
      <c r="FKX77" s="242"/>
      <c r="FKY77" s="242"/>
      <c r="FKZ77" s="242"/>
      <c r="FLA77" s="242"/>
      <c r="FLB77" s="242"/>
      <c r="FLC77" s="242"/>
      <c r="FLD77" s="242"/>
      <c r="FLE77" s="242"/>
      <c r="FLF77" s="242"/>
      <c r="FLG77" s="242"/>
      <c r="FLH77" s="242"/>
      <c r="FLI77" s="242"/>
      <c r="FLJ77" s="242"/>
      <c r="FLK77" s="242"/>
      <c r="FLL77" s="242"/>
      <c r="FLM77" s="242"/>
      <c r="FLN77" s="242"/>
      <c r="FLO77" s="242"/>
      <c r="FLP77" s="242"/>
      <c r="FLQ77" s="242"/>
      <c r="FLR77" s="242"/>
      <c r="FLS77" s="242"/>
      <c r="FLT77" s="242"/>
      <c r="FLU77" s="242"/>
      <c r="FLV77" s="242"/>
      <c r="FLW77" s="242"/>
      <c r="FLX77" s="242"/>
      <c r="FLY77" s="242"/>
      <c r="FLZ77" s="242"/>
      <c r="FMA77" s="242"/>
      <c r="FMB77" s="242"/>
      <c r="FMC77" s="242"/>
      <c r="FMD77" s="242"/>
      <c r="FME77" s="242"/>
      <c r="FMF77" s="242"/>
      <c r="FMG77" s="242"/>
      <c r="FMH77" s="242"/>
      <c r="FMI77" s="242"/>
      <c r="FMJ77" s="242"/>
      <c r="FMK77" s="242"/>
      <c r="FML77" s="242"/>
      <c r="FMM77" s="242"/>
      <c r="FMN77" s="242"/>
      <c r="FMO77" s="242"/>
      <c r="FMP77" s="242"/>
      <c r="FMQ77" s="242"/>
      <c r="FMR77" s="242"/>
      <c r="FMS77" s="242"/>
      <c r="FMT77" s="242"/>
      <c r="FMU77" s="242"/>
      <c r="FMV77" s="242"/>
      <c r="FMW77" s="242"/>
      <c r="FMX77" s="242"/>
      <c r="FMY77" s="242"/>
      <c r="FMZ77" s="242"/>
      <c r="FNA77" s="242"/>
      <c r="FNB77" s="242"/>
      <c r="FNC77" s="242"/>
      <c r="FND77" s="242"/>
      <c r="FNE77" s="242"/>
      <c r="FNF77" s="242"/>
      <c r="FNG77" s="242"/>
      <c r="FNH77" s="242"/>
      <c r="FNI77" s="242"/>
      <c r="FNJ77" s="242"/>
      <c r="FNK77" s="242"/>
      <c r="FNL77" s="242"/>
      <c r="FNM77" s="242"/>
      <c r="FNN77" s="242"/>
      <c r="FNO77" s="242"/>
      <c r="FNP77" s="242"/>
      <c r="FNQ77" s="242"/>
      <c r="FNR77" s="242"/>
      <c r="FNS77" s="242"/>
      <c r="FNT77" s="242"/>
      <c r="FNU77" s="242"/>
      <c r="FNV77" s="242"/>
      <c r="FNW77" s="242"/>
      <c r="FNX77" s="242"/>
      <c r="FNY77" s="242"/>
      <c r="FNZ77" s="242"/>
      <c r="FOA77" s="242"/>
      <c r="FOB77" s="242"/>
      <c r="FOC77" s="242"/>
      <c r="FOD77" s="242"/>
      <c r="FOE77" s="242"/>
      <c r="FOF77" s="242"/>
      <c r="FOG77" s="242"/>
      <c r="FOH77" s="242"/>
      <c r="FOI77" s="242"/>
      <c r="FOJ77" s="242"/>
      <c r="FOK77" s="242"/>
      <c r="FOL77" s="242"/>
      <c r="FOM77" s="242"/>
      <c r="FON77" s="242"/>
      <c r="FOO77" s="242"/>
      <c r="FOP77" s="242"/>
      <c r="FOQ77" s="242"/>
      <c r="FOR77" s="242"/>
      <c r="FOS77" s="242"/>
      <c r="FOT77" s="242"/>
      <c r="FOU77" s="242"/>
      <c r="FOV77" s="242"/>
      <c r="FOW77" s="242"/>
      <c r="FOX77" s="242"/>
      <c r="FOY77" s="242"/>
      <c r="FOZ77" s="242"/>
      <c r="FPA77" s="242"/>
      <c r="FPB77" s="242"/>
      <c r="FPC77" s="242"/>
      <c r="FPD77" s="242"/>
      <c r="FPE77" s="242"/>
      <c r="FPF77" s="242"/>
      <c r="FPG77" s="242"/>
      <c r="FPH77" s="242"/>
      <c r="FPI77" s="242"/>
      <c r="FPJ77" s="242"/>
      <c r="FPK77" s="242"/>
      <c r="FPL77" s="242"/>
      <c r="FPM77" s="242"/>
      <c r="FPN77" s="242"/>
      <c r="FPO77" s="242"/>
      <c r="FPP77" s="242"/>
      <c r="FPQ77" s="242"/>
      <c r="FPR77" s="242"/>
      <c r="FPS77" s="242"/>
      <c r="FPT77" s="242"/>
      <c r="FPU77" s="242"/>
      <c r="FPV77" s="242"/>
      <c r="FPW77" s="242"/>
      <c r="FPX77" s="242"/>
      <c r="FPY77" s="242"/>
      <c r="FPZ77" s="242"/>
      <c r="FQA77" s="242"/>
      <c r="FQB77" s="242"/>
      <c r="FQC77" s="242"/>
      <c r="FQD77" s="242"/>
      <c r="FQE77" s="242"/>
      <c r="FQF77" s="242"/>
      <c r="FQG77" s="242"/>
      <c r="FQH77" s="242"/>
      <c r="FQI77" s="242"/>
      <c r="FQJ77" s="242"/>
      <c r="FQK77" s="242"/>
      <c r="FQL77" s="242"/>
      <c r="FQM77" s="242"/>
      <c r="FQN77" s="242"/>
      <c r="FQO77" s="242"/>
      <c r="FQP77" s="242"/>
      <c r="FQQ77" s="242"/>
      <c r="FQR77" s="242"/>
      <c r="FQS77" s="242"/>
      <c r="FQT77" s="242"/>
      <c r="FQU77" s="242"/>
      <c r="FQV77" s="242"/>
      <c r="FQW77" s="242"/>
      <c r="FQX77" s="242"/>
      <c r="FQY77" s="242"/>
      <c r="FQZ77" s="242"/>
      <c r="FRA77" s="242"/>
      <c r="FRB77" s="242"/>
      <c r="FRC77" s="242"/>
      <c r="FRD77" s="242"/>
      <c r="FRE77" s="242"/>
      <c r="FRF77" s="242"/>
      <c r="FRG77" s="242"/>
      <c r="FRH77" s="242"/>
      <c r="FRI77" s="242"/>
      <c r="FRJ77" s="242"/>
      <c r="FRK77" s="242"/>
      <c r="FRL77" s="242"/>
      <c r="FRM77" s="242"/>
      <c r="FRN77" s="242"/>
      <c r="FRO77" s="242"/>
      <c r="FRP77" s="242"/>
      <c r="FRQ77" s="242"/>
      <c r="FRR77" s="242"/>
      <c r="FRS77" s="242"/>
      <c r="FRT77" s="242"/>
      <c r="FRU77" s="242"/>
      <c r="FRV77" s="242"/>
      <c r="FRW77" s="242"/>
      <c r="FRX77" s="242"/>
      <c r="FRY77" s="242"/>
      <c r="FRZ77" s="242"/>
      <c r="FSA77" s="242"/>
      <c r="FSB77" s="242"/>
      <c r="FSC77" s="242"/>
      <c r="FSD77" s="242"/>
      <c r="FSE77" s="242"/>
      <c r="FSF77" s="242"/>
      <c r="FSG77" s="242"/>
      <c r="FSH77" s="242"/>
      <c r="FSI77" s="242"/>
      <c r="FSJ77" s="242"/>
      <c r="FSK77" s="242"/>
      <c r="FSL77" s="242"/>
      <c r="FSM77" s="242"/>
      <c r="FSN77" s="242"/>
      <c r="FSO77" s="242"/>
      <c r="FSP77" s="242"/>
      <c r="FSQ77" s="242"/>
      <c r="FSR77" s="242"/>
      <c r="FSS77" s="242"/>
      <c r="FST77" s="242"/>
      <c r="FSU77" s="242"/>
      <c r="FSV77" s="242"/>
      <c r="FSW77" s="242"/>
      <c r="FSX77" s="242"/>
      <c r="FSY77" s="242"/>
      <c r="FSZ77" s="242"/>
      <c r="FTA77" s="242"/>
      <c r="FTB77" s="242"/>
      <c r="FTC77" s="242"/>
      <c r="FTD77" s="242"/>
      <c r="FTE77" s="242"/>
      <c r="FTF77" s="242"/>
      <c r="FTG77" s="242"/>
      <c r="FTH77" s="242"/>
      <c r="FTI77" s="242"/>
      <c r="FTJ77" s="242"/>
      <c r="FTK77" s="242"/>
      <c r="FTL77" s="242"/>
      <c r="FTM77" s="242"/>
      <c r="FTN77" s="242"/>
      <c r="FTO77" s="242"/>
      <c r="FTP77" s="242"/>
      <c r="FTQ77" s="242"/>
      <c r="FTR77" s="242"/>
      <c r="FTS77" s="242"/>
      <c r="FTT77" s="242"/>
      <c r="FTU77" s="242"/>
      <c r="FTV77" s="242"/>
      <c r="FTW77" s="242"/>
      <c r="FTX77" s="242"/>
      <c r="FTY77" s="242"/>
      <c r="FTZ77" s="242"/>
      <c r="FUA77" s="242"/>
      <c r="FUB77" s="242"/>
      <c r="FUC77" s="242"/>
      <c r="FUD77" s="242"/>
      <c r="FUE77" s="242"/>
      <c r="FUF77" s="242"/>
      <c r="FUG77" s="242"/>
      <c r="FUH77" s="242"/>
      <c r="FUI77" s="242"/>
      <c r="FUJ77" s="242"/>
      <c r="FUK77" s="242"/>
      <c r="FUL77" s="242"/>
      <c r="FUM77" s="242"/>
      <c r="FUN77" s="242"/>
      <c r="FUO77" s="242"/>
      <c r="FUP77" s="242"/>
      <c r="FUQ77" s="242"/>
      <c r="FUR77" s="242"/>
      <c r="FUS77" s="242"/>
      <c r="FUT77" s="242"/>
      <c r="FUU77" s="242"/>
      <c r="FUV77" s="242"/>
      <c r="FUW77" s="242"/>
      <c r="FUX77" s="242"/>
      <c r="FUY77" s="242"/>
      <c r="FUZ77" s="242"/>
      <c r="FVA77" s="242"/>
      <c r="FVB77" s="242"/>
      <c r="FVC77" s="242"/>
      <c r="FVD77" s="242"/>
      <c r="FVE77" s="242"/>
      <c r="FVF77" s="242"/>
      <c r="FVG77" s="242"/>
      <c r="FVH77" s="242"/>
      <c r="FVI77" s="242"/>
      <c r="FVJ77" s="242"/>
      <c r="FVK77" s="242"/>
      <c r="FVL77" s="242"/>
      <c r="FVM77" s="242"/>
      <c r="FVN77" s="242"/>
      <c r="FVO77" s="242"/>
      <c r="FVP77" s="242"/>
      <c r="FVQ77" s="242"/>
      <c r="FVR77" s="242"/>
      <c r="FVS77" s="242"/>
      <c r="FVT77" s="242"/>
      <c r="FVU77" s="242"/>
      <c r="FVV77" s="242"/>
      <c r="FVW77" s="242"/>
      <c r="FVX77" s="242"/>
      <c r="FVY77" s="242"/>
      <c r="FVZ77" s="242"/>
      <c r="FWA77" s="242"/>
      <c r="FWB77" s="242"/>
      <c r="FWC77" s="242"/>
      <c r="FWD77" s="242"/>
      <c r="FWE77" s="242"/>
      <c r="FWF77" s="242"/>
      <c r="FWG77" s="242"/>
      <c r="FWH77" s="242"/>
      <c r="FWI77" s="242"/>
      <c r="FWJ77" s="242"/>
      <c r="FWK77" s="242"/>
      <c r="FWL77" s="242"/>
      <c r="FWM77" s="242"/>
      <c r="FWN77" s="242"/>
      <c r="FWO77" s="242"/>
      <c r="FWP77" s="242"/>
      <c r="FWQ77" s="242"/>
      <c r="FWR77" s="242"/>
      <c r="FWS77" s="242"/>
      <c r="FWT77" s="242"/>
      <c r="FWU77" s="242"/>
      <c r="FWV77" s="242"/>
      <c r="FWW77" s="242"/>
      <c r="FWX77" s="242"/>
      <c r="FWY77" s="242"/>
      <c r="FWZ77" s="242"/>
      <c r="FXA77" s="242"/>
      <c r="FXB77" s="242"/>
      <c r="FXC77" s="242"/>
      <c r="FXD77" s="242"/>
      <c r="FXE77" s="242"/>
      <c r="FXF77" s="242"/>
      <c r="FXG77" s="242"/>
      <c r="FXH77" s="242"/>
      <c r="FXI77" s="242"/>
      <c r="FXJ77" s="242"/>
      <c r="FXK77" s="242"/>
      <c r="FXL77" s="242"/>
      <c r="FXM77" s="242"/>
      <c r="FXN77" s="242"/>
      <c r="FXO77" s="242"/>
      <c r="FXP77" s="242"/>
      <c r="FXQ77" s="242"/>
      <c r="FXR77" s="242"/>
      <c r="FXS77" s="242"/>
      <c r="FXT77" s="242"/>
      <c r="FXU77" s="242"/>
      <c r="FXV77" s="242"/>
      <c r="FXW77" s="242"/>
      <c r="FXX77" s="242"/>
      <c r="FXY77" s="242"/>
      <c r="FXZ77" s="242"/>
      <c r="FYA77" s="242"/>
      <c r="FYB77" s="242"/>
      <c r="FYC77" s="242"/>
      <c r="FYD77" s="242"/>
      <c r="FYE77" s="242"/>
      <c r="FYF77" s="242"/>
      <c r="FYG77" s="242"/>
      <c r="FYH77" s="242"/>
      <c r="FYI77" s="242"/>
      <c r="FYJ77" s="242"/>
      <c r="FYK77" s="242"/>
      <c r="FYL77" s="242"/>
      <c r="FYM77" s="242"/>
      <c r="FYN77" s="242"/>
      <c r="FYO77" s="242"/>
      <c r="FYP77" s="242"/>
      <c r="FYQ77" s="242"/>
      <c r="FYR77" s="242"/>
      <c r="FYS77" s="242"/>
      <c r="FYT77" s="242"/>
      <c r="FYU77" s="242"/>
      <c r="FYV77" s="242"/>
      <c r="FYW77" s="242"/>
      <c r="FYX77" s="242"/>
      <c r="FYY77" s="242"/>
      <c r="FYZ77" s="242"/>
      <c r="FZA77" s="242"/>
      <c r="FZB77" s="242"/>
      <c r="FZC77" s="242"/>
      <c r="FZD77" s="242"/>
      <c r="FZE77" s="242"/>
      <c r="FZF77" s="242"/>
      <c r="FZG77" s="242"/>
      <c r="FZH77" s="242"/>
      <c r="FZI77" s="242"/>
      <c r="FZJ77" s="242"/>
      <c r="FZK77" s="242"/>
      <c r="FZL77" s="242"/>
      <c r="FZM77" s="242"/>
      <c r="FZN77" s="242"/>
      <c r="FZO77" s="242"/>
      <c r="FZP77" s="242"/>
      <c r="FZQ77" s="242"/>
      <c r="FZR77" s="242"/>
      <c r="FZS77" s="242"/>
      <c r="FZT77" s="242"/>
      <c r="FZU77" s="242"/>
      <c r="FZV77" s="242"/>
      <c r="FZW77" s="242"/>
      <c r="FZX77" s="242"/>
      <c r="FZY77" s="242"/>
      <c r="FZZ77" s="242"/>
      <c r="GAA77" s="242"/>
      <c r="GAB77" s="242"/>
      <c r="GAC77" s="242"/>
      <c r="GAD77" s="242"/>
      <c r="GAE77" s="242"/>
      <c r="GAF77" s="242"/>
      <c r="GAG77" s="242"/>
      <c r="GAH77" s="242"/>
      <c r="GAI77" s="242"/>
      <c r="GAJ77" s="242"/>
      <c r="GAK77" s="242"/>
      <c r="GAL77" s="242"/>
      <c r="GAM77" s="242"/>
      <c r="GAN77" s="242"/>
      <c r="GAO77" s="242"/>
      <c r="GAP77" s="242"/>
      <c r="GAQ77" s="242"/>
      <c r="GAR77" s="242"/>
      <c r="GAS77" s="242"/>
      <c r="GAT77" s="242"/>
      <c r="GAU77" s="242"/>
      <c r="GAV77" s="242"/>
      <c r="GAW77" s="242"/>
      <c r="GAX77" s="242"/>
      <c r="GAY77" s="242"/>
      <c r="GAZ77" s="242"/>
      <c r="GBA77" s="242"/>
      <c r="GBB77" s="242"/>
      <c r="GBC77" s="242"/>
      <c r="GBD77" s="242"/>
      <c r="GBE77" s="242"/>
      <c r="GBF77" s="242"/>
      <c r="GBG77" s="242"/>
      <c r="GBH77" s="242"/>
      <c r="GBI77" s="242"/>
      <c r="GBJ77" s="242"/>
      <c r="GBK77" s="242"/>
      <c r="GBL77" s="242"/>
      <c r="GBM77" s="242"/>
      <c r="GBN77" s="242"/>
      <c r="GBO77" s="242"/>
      <c r="GBP77" s="242"/>
      <c r="GBQ77" s="242"/>
      <c r="GBR77" s="242"/>
      <c r="GBS77" s="242"/>
      <c r="GBT77" s="242"/>
      <c r="GBU77" s="242"/>
      <c r="GBV77" s="242"/>
      <c r="GBW77" s="242"/>
      <c r="GBX77" s="242"/>
      <c r="GBY77" s="242"/>
      <c r="GBZ77" s="242"/>
      <c r="GCA77" s="242"/>
      <c r="GCB77" s="242"/>
      <c r="GCC77" s="242"/>
      <c r="GCD77" s="242"/>
      <c r="GCE77" s="242"/>
      <c r="GCF77" s="242"/>
      <c r="GCG77" s="242"/>
      <c r="GCH77" s="242"/>
      <c r="GCI77" s="242"/>
      <c r="GCJ77" s="242"/>
      <c r="GCK77" s="242"/>
      <c r="GCL77" s="242"/>
      <c r="GCM77" s="242"/>
      <c r="GCN77" s="242"/>
      <c r="GCO77" s="242"/>
      <c r="GCP77" s="242"/>
      <c r="GCQ77" s="242"/>
      <c r="GCR77" s="242"/>
      <c r="GCS77" s="242"/>
      <c r="GCT77" s="242"/>
      <c r="GCU77" s="242"/>
      <c r="GCV77" s="242"/>
      <c r="GCW77" s="242"/>
      <c r="GCX77" s="242"/>
      <c r="GCY77" s="242"/>
      <c r="GCZ77" s="242"/>
      <c r="GDA77" s="242"/>
      <c r="GDB77" s="242"/>
      <c r="GDC77" s="242"/>
      <c r="GDD77" s="242"/>
      <c r="GDE77" s="242"/>
      <c r="GDF77" s="242"/>
      <c r="GDG77" s="242"/>
      <c r="GDH77" s="242"/>
      <c r="GDI77" s="242"/>
      <c r="GDJ77" s="242"/>
      <c r="GDK77" s="242"/>
      <c r="GDL77" s="242"/>
      <c r="GDM77" s="242"/>
      <c r="GDN77" s="242"/>
      <c r="GDO77" s="242"/>
      <c r="GDP77" s="242"/>
      <c r="GDQ77" s="242"/>
      <c r="GDR77" s="242"/>
      <c r="GDS77" s="242"/>
      <c r="GDT77" s="242"/>
      <c r="GDU77" s="242"/>
      <c r="GDV77" s="242"/>
      <c r="GDW77" s="242"/>
      <c r="GDX77" s="242"/>
      <c r="GDY77" s="242"/>
      <c r="GDZ77" s="242"/>
      <c r="GEA77" s="242"/>
      <c r="GEB77" s="242"/>
      <c r="GEC77" s="242"/>
      <c r="GED77" s="242"/>
      <c r="GEE77" s="242"/>
      <c r="GEF77" s="242"/>
      <c r="GEG77" s="242"/>
      <c r="GEH77" s="242"/>
      <c r="GEI77" s="242"/>
      <c r="GEJ77" s="242"/>
      <c r="GEK77" s="242"/>
      <c r="GEL77" s="242"/>
      <c r="GEM77" s="242"/>
      <c r="GEN77" s="242"/>
      <c r="GEO77" s="242"/>
      <c r="GEP77" s="242"/>
      <c r="GEQ77" s="242"/>
      <c r="GER77" s="242"/>
      <c r="GES77" s="242"/>
      <c r="GET77" s="242"/>
      <c r="GEU77" s="242"/>
      <c r="GEV77" s="242"/>
      <c r="GEW77" s="242"/>
      <c r="GEX77" s="242"/>
      <c r="GEY77" s="242"/>
      <c r="GEZ77" s="242"/>
      <c r="GFA77" s="242"/>
      <c r="GFB77" s="242"/>
      <c r="GFC77" s="242"/>
      <c r="GFD77" s="242"/>
      <c r="GFE77" s="242"/>
      <c r="GFF77" s="242"/>
      <c r="GFG77" s="242"/>
      <c r="GFH77" s="242"/>
      <c r="GFI77" s="242"/>
      <c r="GFJ77" s="242"/>
      <c r="GFK77" s="242"/>
      <c r="GFL77" s="242"/>
      <c r="GFM77" s="242"/>
      <c r="GFN77" s="242"/>
      <c r="GFO77" s="242"/>
      <c r="GFP77" s="242"/>
      <c r="GFQ77" s="242"/>
      <c r="GFR77" s="242"/>
      <c r="GFS77" s="242"/>
      <c r="GFT77" s="242"/>
      <c r="GFU77" s="242"/>
      <c r="GFV77" s="242"/>
      <c r="GFW77" s="242"/>
      <c r="GFX77" s="242"/>
      <c r="GFY77" s="242"/>
      <c r="GFZ77" s="242"/>
      <c r="GGA77" s="242"/>
      <c r="GGB77" s="242"/>
      <c r="GGC77" s="242"/>
      <c r="GGD77" s="242"/>
      <c r="GGE77" s="242"/>
      <c r="GGF77" s="242"/>
      <c r="GGG77" s="242"/>
      <c r="GGH77" s="242"/>
      <c r="GGI77" s="242"/>
      <c r="GGJ77" s="242"/>
      <c r="GGK77" s="242"/>
      <c r="GGL77" s="242"/>
      <c r="GGM77" s="242"/>
      <c r="GGN77" s="242"/>
      <c r="GGO77" s="242"/>
      <c r="GGP77" s="242"/>
      <c r="GGQ77" s="242"/>
      <c r="GGR77" s="242"/>
      <c r="GGS77" s="242"/>
      <c r="GGT77" s="242"/>
      <c r="GGU77" s="242"/>
      <c r="GGV77" s="242"/>
      <c r="GGW77" s="242"/>
      <c r="GGX77" s="242"/>
      <c r="GGY77" s="242"/>
      <c r="GGZ77" s="242"/>
      <c r="GHA77" s="242"/>
      <c r="GHB77" s="242"/>
      <c r="GHC77" s="242"/>
      <c r="GHD77" s="242"/>
      <c r="GHE77" s="242"/>
      <c r="GHF77" s="242"/>
      <c r="GHG77" s="242"/>
      <c r="GHH77" s="242"/>
      <c r="GHI77" s="242"/>
      <c r="GHJ77" s="242"/>
      <c r="GHK77" s="242"/>
      <c r="GHL77" s="242"/>
      <c r="GHM77" s="242"/>
      <c r="GHN77" s="242"/>
      <c r="GHO77" s="242"/>
      <c r="GHP77" s="242"/>
      <c r="GHQ77" s="242"/>
      <c r="GHR77" s="242"/>
      <c r="GHS77" s="242"/>
      <c r="GHT77" s="242"/>
      <c r="GHU77" s="242"/>
      <c r="GHV77" s="242"/>
      <c r="GHW77" s="242"/>
      <c r="GHX77" s="242"/>
      <c r="GHY77" s="242"/>
      <c r="GHZ77" s="242"/>
      <c r="GIA77" s="242"/>
      <c r="GIB77" s="242"/>
      <c r="GIC77" s="242"/>
      <c r="GID77" s="242"/>
      <c r="GIE77" s="242"/>
      <c r="GIF77" s="242"/>
      <c r="GIG77" s="242"/>
      <c r="GIH77" s="242"/>
      <c r="GII77" s="242"/>
      <c r="GIJ77" s="242"/>
      <c r="GIK77" s="242"/>
      <c r="GIL77" s="242"/>
      <c r="GIM77" s="242"/>
      <c r="GIN77" s="242"/>
      <c r="GIO77" s="242"/>
      <c r="GIP77" s="242"/>
      <c r="GIQ77" s="242"/>
      <c r="GIR77" s="242"/>
      <c r="GIS77" s="242"/>
      <c r="GIT77" s="242"/>
      <c r="GIU77" s="242"/>
      <c r="GIV77" s="242"/>
      <c r="GIW77" s="242"/>
      <c r="GIX77" s="242"/>
      <c r="GIY77" s="242"/>
      <c r="GIZ77" s="242"/>
      <c r="GJA77" s="242"/>
      <c r="GJB77" s="242"/>
      <c r="GJC77" s="242"/>
      <c r="GJD77" s="242"/>
      <c r="GJE77" s="242"/>
      <c r="GJF77" s="242"/>
      <c r="GJG77" s="242"/>
      <c r="GJH77" s="242"/>
      <c r="GJI77" s="242"/>
      <c r="GJJ77" s="242"/>
      <c r="GJK77" s="242"/>
      <c r="GJL77" s="242"/>
      <c r="GJM77" s="242"/>
      <c r="GJN77" s="242"/>
      <c r="GJO77" s="242"/>
      <c r="GJP77" s="242"/>
      <c r="GJQ77" s="242"/>
      <c r="GJR77" s="242"/>
      <c r="GJS77" s="242"/>
      <c r="GJT77" s="242"/>
      <c r="GJU77" s="242"/>
      <c r="GJV77" s="242"/>
      <c r="GJW77" s="242"/>
      <c r="GJX77" s="242"/>
      <c r="GJY77" s="242"/>
      <c r="GJZ77" s="242"/>
      <c r="GKA77" s="242"/>
      <c r="GKB77" s="242"/>
      <c r="GKC77" s="242"/>
      <c r="GKD77" s="242"/>
      <c r="GKE77" s="242"/>
      <c r="GKF77" s="242"/>
      <c r="GKG77" s="242"/>
      <c r="GKH77" s="242"/>
      <c r="GKI77" s="242"/>
      <c r="GKJ77" s="242"/>
      <c r="GKK77" s="242"/>
      <c r="GKL77" s="242"/>
      <c r="GKM77" s="242"/>
      <c r="GKN77" s="242"/>
      <c r="GKO77" s="242"/>
      <c r="GKP77" s="242"/>
      <c r="GKQ77" s="242"/>
      <c r="GKR77" s="242"/>
      <c r="GKS77" s="242"/>
      <c r="GKT77" s="242"/>
      <c r="GKU77" s="242"/>
      <c r="GKV77" s="242"/>
      <c r="GKW77" s="242"/>
      <c r="GKX77" s="242"/>
      <c r="GKY77" s="242"/>
      <c r="GKZ77" s="242"/>
      <c r="GLA77" s="242"/>
      <c r="GLB77" s="242"/>
      <c r="GLC77" s="242"/>
      <c r="GLD77" s="242"/>
      <c r="GLE77" s="242"/>
      <c r="GLF77" s="242"/>
      <c r="GLG77" s="242"/>
      <c r="GLH77" s="242"/>
      <c r="GLI77" s="242"/>
      <c r="GLJ77" s="242"/>
      <c r="GLK77" s="242"/>
      <c r="GLL77" s="242"/>
      <c r="GLM77" s="242"/>
      <c r="GLN77" s="242"/>
      <c r="GLO77" s="242"/>
      <c r="GLP77" s="242"/>
      <c r="GLQ77" s="242"/>
      <c r="GLR77" s="242"/>
      <c r="GLS77" s="242"/>
      <c r="GLT77" s="242"/>
      <c r="GLU77" s="242"/>
      <c r="GLV77" s="242"/>
      <c r="GLW77" s="242"/>
      <c r="GLX77" s="242"/>
      <c r="GLY77" s="242"/>
      <c r="GLZ77" s="242"/>
      <c r="GMA77" s="242"/>
      <c r="GMB77" s="242"/>
      <c r="GMC77" s="242"/>
      <c r="GMD77" s="242"/>
      <c r="GME77" s="242"/>
      <c r="GMF77" s="242"/>
      <c r="GMG77" s="242"/>
      <c r="GMH77" s="242"/>
      <c r="GMI77" s="242"/>
      <c r="GMJ77" s="242"/>
      <c r="GMK77" s="242"/>
      <c r="GML77" s="242"/>
      <c r="GMM77" s="242"/>
      <c r="GMN77" s="242"/>
      <c r="GMO77" s="242"/>
      <c r="GMP77" s="242"/>
      <c r="GMQ77" s="242"/>
      <c r="GMR77" s="242"/>
      <c r="GMS77" s="242"/>
      <c r="GMT77" s="242"/>
      <c r="GMU77" s="242"/>
      <c r="GMV77" s="242"/>
      <c r="GMW77" s="242"/>
      <c r="GMX77" s="242"/>
      <c r="GMY77" s="242"/>
      <c r="GMZ77" s="242"/>
      <c r="GNA77" s="242"/>
      <c r="GNB77" s="242"/>
      <c r="GNC77" s="242"/>
      <c r="GND77" s="242"/>
      <c r="GNE77" s="242"/>
      <c r="GNF77" s="242"/>
      <c r="GNG77" s="242"/>
      <c r="GNH77" s="242"/>
      <c r="GNI77" s="242"/>
      <c r="GNJ77" s="242"/>
      <c r="GNK77" s="242"/>
      <c r="GNL77" s="242"/>
      <c r="GNM77" s="242"/>
      <c r="GNN77" s="242"/>
      <c r="GNO77" s="242"/>
      <c r="GNP77" s="242"/>
      <c r="GNQ77" s="242"/>
      <c r="GNR77" s="242"/>
      <c r="GNS77" s="242"/>
      <c r="GNT77" s="242"/>
      <c r="GNU77" s="242"/>
      <c r="GNV77" s="242"/>
      <c r="GNW77" s="242"/>
      <c r="GNX77" s="242"/>
      <c r="GNY77" s="242"/>
      <c r="GNZ77" s="242"/>
      <c r="GOA77" s="242"/>
      <c r="GOB77" s="242"/>
      <c r="GOC77" s="242"/>
      <c r="GOD77" s="242"/>
      <c r="GOE77" s="242"/>
      <c r="GOF77" s="242"/>
      <c r="GOG77" s="242"/>
      <c r="GOH77" s="242"/>
      <c r="GOI77" s="242"/>
      <c r="GOJ77" s="242"/>
      <c r="GOK77" s="242"/>
      <c r="GOL77" s="242"/>
      <c r="GOM77" s="242"/>
      <c r="GON77" s="242"/>
      <c r="GOO77" s="242"/>
      <c r="GOP77" s="242"/>
      <c r="GOQ77" s="242"/>
      <c r="GOR77" s="242"/>
      <c r="GOS77" s="242"/>
      <c r="GOT77" s="242"/>
      <c r="GOU77" s="242"/>
      <c r="GOV77" s="242"/>
      <c r="GOW77" s="242"/>
      <c r="GOX77" s="242"/>
      <c r="GOY77" s="242"/>
      <c r="GOZ77" s="242"/>
      <c r="GPA77" s="242"/>
      <c r="GPB77" s="242"/>
      <c r="GPC77" s="242"/>
      <c r="GPD77" s="242"/>
      <c r="GPE77" s="242"/>
      <c r="GPF77" s="242"/>
      <c r="GPG77" s="242"/>
      <c r="GPH77" s="242"/>
      <c r="GPI77" s="242"/>
      <c r="GPJ77" s="242"/>
      <c r="GPK77" s="242"/>
      <c r="GPL77" s="242"/>
      <c r="GPM77" s="242"/>
      <c r="GPN77" s="242"/>
      <c r="GPO77" s="242"/>
      <c r="GPP77" s="242"/>
      <c r="GPQ77" s="242"/>
      <c r="GPR77" s="242"/>
      <c r="GPS77" s="242"/>
      <c r="GPT77" s="242"/>
      <c r="GPU77" s="242"/>
      <c r="GPV77" s="242"/>
      <c r="GPW77" s="242"/>
      <c r="GPX77" s="242"/>
      <c r="GPY77" s="242"/>
      <c r="GPZ77" s="242"/>
      <c r="GQA77" s="242"/>
      <c r="GQB77" s="242"/>
      <c r="GQC77" s="242"/>
      <c r="GQD77" s="242"/>
      <c r="GQE77" s="242"/>
      <c r="GQF77" s="242"/>
      <c r="GQG77" s="242"/>
      <c r="GQH77" s="242"/>
      <c r="GQI77" s="242"/>
      <c r="GQJ77" s="242"/>
      <c r="GQK77" s="242"/>
      <c r="GQL77" s="242"/>
      <c r="GQM77" s="242"/>
      <c r="GQN77" s="242"/>
      <c r="GQO77" s="242"/>
      <c r="GQP77" s="242"/>
      <c r="GQQ77" s="242"/>
      <c r="GQR77" s="242"/>
      <c r="GQS77" s="242"/>
      <c r="GQT77" s="242"/>
      <c r="GQU77" s="242"/>
      <c r="GQV77" s="242"/>
      <c r="GQW77" s="242"/>
      <c r="GQX77" s="242"/>
      <c r="GQY77" s="242"/>
      <c r="GQZ77" s="242"/>
      <c r="GRA77" s="242"/>
      <c r="GRB77" s="242"/>
      <c r="GRC77" s="242"/>
      <c r="GRD77" s="242"/>
      <c r="GRE77" s="242"/>
      <c r="GRF77" s="242"/>
      <c r="GRG77" s="242"/>
      <c r="GRH77" s="242"/>
      <c r="GRI77" s="242"/>
      <c r="GRJ77" s="242"/>
      <c r="GRK77" s="242"/>
      <c r="GRL77" s="242"/>
      <c r="GRM77" s="242"/>
      <c r="GRN77" s="242"/>
      <c r="GRO77" s="242"/>
      <c r="GRP77" s="242"/>
      <c r="GRQ77" s="242"/>
      <c r="GRR77" s="242"/>
      <c r="GRS77" s="242"/>
      <c r="GRT77" s="242"/>
      <c r="GRU77" s="242"/>
      <c r="GRV77" s="242"/>
      <c r="GRW77" s="242"/>
      <c r="GRX77" s="242"/>
      <c r="GRY77" s="242"/>
      <c r="GRZ77" s="242"/>
      <c r="GSA77" s="242"/>
      <c r="GSB77" s="242"/>
      <c r="GSC77" s="242"/>
      <c r="GSD77" s="242"/>
      <c r="GSE77" s="242"/>
      <c r="GSF77" s="242"/>
      <c r="GSG77" s="242"/>
      <c r="GSH77" s="242"/>
      <c r="GSI77" s="242"/>
      <c r="GSJ77" s="242"/>
      <c r="GSK77" s="242"/>
      <c r="GSL77" s="242"/>
      <c r="GSM77" s="242"/>
      <c r="GSN77" s="242"/>
      <c r="GSO77" s="242"/>
      <c r="GSP77" s="242"/>
      <c r="GSQ77" s="242"/>
      <c r="GSR77" s="242"/>
      <c r="GSS77" s="242"/>
      <c r="GST77" s="242"/>
      <c r="GSU77" s="242"/>
      <c r="GSV77" s="242"/>
      <c r="GSW77" s="242"/>
      <c r="GSX77" s="242"/>
      <c r="GSY77" s="242"/>
      <c r="GSZ77" s="242"/>
      <c r="GTA77" s="242"/>
      <c r="GTB77" s="242"/>
      <c r="GTC77" s="242"/>
      <c r="GTD77" s="242"/>
      <c r="GTE77" s="242"/>
      <c r="GTF77" s="242"/>
      <c r="GTG77" s="242"/>
      <c r="GTH77" s="242"/>
      <c r="GTI77" s="242"/>
      <c r="GTJ77" s="242"/>
      <c r="GTK77" s="242"/>
      <c r="GTL77" s="242"/>
      <c r="GTM77" s="242"/>
      <c r="GTN77" s="242"/>
      <c r="GTO77" s="242"/>
      <c r="GTP77" s="242"/>
      <c r="GTQ77" s="242"/>
      <c r="GTR77" s="242"/>
      <c r="GTS77" s="242"/>
      <c r="GTT77" s="242"/>
      <c r="GTU77" s="242"/>
      <c r="GTV77" s="242"/>
      <c r="GTW77" s="242"/>
      <c r="GTX77" s="242"/>
      <c r="GTY77" s="242"/>
      <c r="GTZ77" s="242"/>
      <c r="GUA77" s="242"/>
      <c r="GUB77" s="242"/>
      <c r="GUC77" s="242"/>
      <c r="GUD77" s="242"/>
      <c r="GUE77" s="242"/>
      <c r="GUF77" s="242"/>
      <c r="GUG77" s="242"/>
      <c r="GUH77" s="242"/>
      <c r="GUI77" s="242"/>
      <c r="GUJ77" s="242"/>
      <c r="GUK77" s="242"/>
      <c r="GUL77" s="242"/>
      <c r="GUM77" s="242"/>
      <c r="GUN77" s="242"/>
      <c r="GUO77" s="242"/>
      <c r="GUP77" s="242"/>
      <c r="GUQ77" s="242"/>
      <c r="GUR77" s="242"/>
      <c r="GUS77" s="242"/>
      <c r="GUT77" s="242"/>
      <c r="GUU77" s="242"/>
      <c r="GUV77" s="242"/>
      <c r="GUW77" s="242"/>
      <c r="GUX77" s="242"/>
      <c r="GUY77" s="242"/>
      <c r="GUZ77" s="242"/>
      <c r="GVA77" s="242"/>
      <c r="GVB77" s="242"/>
      <c r="GVC77" s="242"/>
      <c r="GVD77" s="242"/>
      <c r="GVE77" s="242"/>
      <c r="GVF77" s="242"/>
      <c r="GVG77" s="242"/>
      <c r="GVH77" s="242"/>
      <c r="GVI77" s="242"/>
      <c r="GVJ77" s="242"/>
      <c r="GVK77" s="242"/>
      <c r="GVL77" s="242"/>
      <c r="GVM77" s="242"/>
      <c r="GVN77" s="242"/>
      <c r="GVO77" s="242"/>
      <c r="GVP77" s="242"/>
      <c r="GVQ77" s="242"/>
      <c r="GVR77" s="242"/>
      <c r="GVS77" s="242"/>
      <c r="GVT77" s="242"/>
      <c r="GVU77" s="242"/>
      <c r="GVV77" s="242"/>
      <c r="GVW77" s="242"/>
      <c r="GVX77" s="242"/>
      <c r="GVY77" s="242"/>
      <c r="GVZ77" s="242"/>
      <c r="GWA77" s="242"/>
      <c r="GWB77" s="242"/>
      <c r="GWC77" s="242"/>
      <c r="GWD77" s="242"/>
      <c r="GWE77" s="242"/>
      <c r="GWF77" s="242"/>
      <c r="GWG77" s="242"/>
      <c r="GWH77" s="242"/>
      <c r="GWI77" s="242"/>
      <c r="GWJ77" s="242"/>
      <c r="GWK77" s="242"/>
      <c r="GWL77" s="242"/>
      <c r="GWM77" s="242"/>
      <c r="GWN77" s="242"/>
      <c r="GWO77" s="242"/>
      <c r="GWP77" s="242"/>
      <c r="GWQ77" s="242"/>
      <c r="GWR77" s="242"/>
      <c r="GWS77" s="242"/>
      <c r="GWT77" s="242"/>
      <c r="GWU77" s="242"/>
      <c r="GWV77" s="242"/>
      <c r="GWW77" s="242"/>
      <c r="GWX77" s="242"/>
      <c r="GWY77" s="242"/>
      <c r="GWZ77" s="242"/>
      <c r="GXA77" s="242"/>
      <c r="GXB77" s="242"/>
      <c r="GXC77" s="242"/>
      <c r="GXD77" s="242"/>
      <c r="GXE77" s="242"/>
      <c r="GXF77" s="242"/>
      <c r="GXG77" s="242"/>
      <c r="GXH77" s="242"/>
      <c r="GXI77" s="242"/>
      <c r="GXJ77" s="242"/>
      <c r="GXK77" s="242"/>
      <c r="GXL77" s="242"/>
      <c r="GXM77" s="242"/>
      <c r="GXN77" s="242"/>
      <c r="GXO77" s="242"/>
      <c r="GXP77" s="242"/>
      <c r="GXQ77" s="242"/>
      <c r="GXR77" s="242"/>
      <c r="GXS77" s="242"/>
      <c r="GXT77" s="242"/>
      <c r="GXU77" s="242"/>
      <c r="GXV77" s="242"/>
      <c r="GXW77" s="242"/>
      <c r="GXX77" s="242"/>
      <c r="GXY77" s="242"/>
      <c r="GXZ77" s="242"/>
      <c r="GYA77" s="242"/>
      <c r="GYB77" s="242"/>
      <c r="GYC77" s="242"/>
      <c r="GYD77" s="242"/>
      <c r="GYE77" s="242"/>
      <c r="GYF77" s="242"/>
      <c r="GYG77" s="242"/>
      <c r="GYH77" s="242"/>
      <c r="GYI77" s="242"/>
      <c r="GYJ77" s="242"/>
      <c r="GYK77" s="242"/>
      <c r="GYL77" s="242"/>
      <c r="GYM77" s="242"/>
      <c r="GYN77" s="242"/>
      <c r="GYO77" s="242"/>
      <c r="GYP77" s="242"/>
      <c r="GYQ77" s="242"/>
      <c r="GYR77" s="242"/>
      <c r="GYS77" s="242"/>
      <c r="GYT77" s="242"/>
      <c r="GYU77" s="242"/>
      <c r="GYV77" s="242"/>
      <c r="GYW77" s="242"/>
      <c r="GYX77" s="242"/>
      <c r="GYY77" s="242"/>
      <c r="GYZ77" s="242"/>
      <c r="GZA77" s="242"/>
      <c r="GZB77" s="242"/>
      <c r="GZC77" s="242"/>
      <c r="GZD77" s="242"/>
      <c r="GZE77" s="242"/>
      <c r="GZF77" s="242"/>
      <c r="GZG77" s="242"/>
      <c r="GZH77" s="242"/>
      <c r="GZI77" s="242"/>
      <c r="GZJ77" s="242"/>
      <c r="GZK77" s="242"/>
      <c r="GZL77" s="242"/>
      <c r="GZM77" s="242"/>
      <c r="GZN77" s="242"/>
      <c r="GZO77" s="242"/>
      <c r="GZP77" s="242"/>
      <c r="GZQ77" s="242"/>
      <c r="GZR77" s="242"/>
      <c r="GZS77" s="242"/>
      <c r="GZT77" s="242"/>
      <c r="GZU77" s="242"/>
      <c r="GZV77" s="242"/>
      <c r="GZW77" s="242"/>
      <c r="GZX77" s="242"/>
      <c r="GZY77" s="242"/>
      <c r="GZZ77" s="242"/>
      <c r="HAA77" s="242"/>
      <c r="HAB77" s="242"/>
      <c r="HAC77" s="242"/>
      <c r="HAD77" s="242"/>
      <c r="HAE77" s="242"/>
      <c r="HAF77" s="242"/>
      <c r="HAG77" s="242"/>
      <c r="HAH77" s="242"/>
      <c r="HAI77" s="242"/>
      <c r="HAJ77" s="242"/>
      <c r="HAK77" s="242"/>
      <c r="HAL77" s="242"/>
      <c r="HAM77" s="242"/>
      <c r="HAN77" s="242"/>
      <c r="HAO77" s="242"/>
      <c r="HAP77" s="242"/>
      <c r="HAQ77" s="242"/>
      <c r="HAR77" s="242"/>
      <c r="HAS77" s="242"/>
      <c r="HAT77" s="242"/>
      <c r="HAU77" s="242"/>
      <c r="HAV77" s="242"/>
      <c r="HAW77" s="242"/>
      <c r="HAX77" s="242"/>
      <c r="HAY77" s="242"/>
      <c r="HAZ77" s="242"/>
      <c r="HBA77" s="242"/>
      <c r="HBB77" s="242"/>
      <c r="HBC77" s="242"/>
      <c r="HBD77" s="242"/>
      <c r="HBE77" s="242"/>
      <c r="HBF77" s="242"/>
      <c r="HBG77" s="242"/>
      <c r="HBH77" s="242"/>
      <c r="HBI77" s="242"/>
      <c r="HBJ77" s="242"/>
      <c r="HBK77" s="242"/>
      <c r="HBL77" s="242"/>
      <c r="HBM77" s="242"/>
      <c r="HBN77" s="242"/>
      <c r="HBO77" s="242"/>
      <c r="HBP77" s="242"/>
      <c r="HBQ77" s="242"/>
      <c r="HBR77" s="242"/>
      <c r="HBS77" s="242"/>
      <c r="HBT77" s="242"/>
      <c r="HBU77" s="242"/>
      <c r="HBV77" s="242"/>
      <c r="HBW77" s="242"/>
      <c r="HBX77" s="242"/>
      <c r="HBY77" s="242"/>
      <c r="HBZ77" s="242"/>
      <c r="HCA77" s="242"/>
      <c r="HCB77" s="242"/>
      <c r="HCC77" s="242"/>
      <c r="HCD77" s="242"/>
      <c r="HCE77" s="242"/>
      <c r="HCF77" s="242"/>
      <c r="HCG77" s="242"/>
      <c r="HCH77" s="242"/>
      <c r="HCI77" s="242"/>
      <c r="HCJ77" s="242"/>
      <c r="HCK77" s="242"/>
      <c r="HCL77" s="242"/>
      <c r="HCM77" s="242"/>
      <c r="HCN77" s="242"/>
      <c r="HCO77" s="242"/>
      <c r="HCP77" s="242"/>
      <c r="HCQ77" s="242"/>
      <c r="HCR77" s="242"/>
      <c r="HCS77" s="242"/>
      <c r="HCT77" s="242"/>
      <c r="HCU77" s="242"/>
      <c r="HCV77" s="242"/>
      <c r="HCW77" s="242"/>
      <c r="HCX77" s="242"/>
      <c r="HCY77" s="242"/>
      <c r="HCZ77" s="242"/>
      <c r="HDA77" s="242"/>
      <c r="HDB77" s="242"/>
      <c r="HDC77" s="242"/>
      <c r="HDD77" s="242"/>
      <c r="HDE77" s="242"/>
      <c r="HDF77" s="242"/>
      <c r="HDG77" s="242"/>
      <c r="HDH77" s="242"/>
      <c r="HDI77" s="242"/>
      <c r="HDJ77" s="242"/>
      <c r="HDK77" s="242"/>
      <c r="HDL77" s="242"/>
      <c r="HDM77" s="242"/>
      <c r="HDN77" s="242"/>
      <c r="HDO77" s="242"/>
      <c r="HDP77" s="242"/>
      <c r="HDQ77" s="242"/>
      <c r="HDR77" s="242"/>
      <c r="HDS77" s="242"/>
      <c r="HDT77" s="242"/>
      <c r="HDU77" s="242"/>
      <c r="HDV77" s="242"/>
      <c r="HDW77" s="242"/>
      <c r="HDX77" s="242"/>
      <c r="HDY77" s="242"/>
      <c r="HDZ77" s="242"/>
      <c r="HEA77" s="242"/>
      <c r="HEB77" s="242"/>
      <c r="HEC77" s="242"/>
      <c r="HED77" s="242"/>
      <c r="HEE77" s="242"/>
      <c r="HEF77" s="242"/>
      <c r="HEG77" s="242"/>
      <c r="HEH77" s="242"/>
      <c r="HEI77" s="242"/>
      <c r="HEJ77" s="242"/>
      <c r="HEK77" s="242"/>
      <c r="HEL77" s="242"/>
      <c r="HEM77" s="242"/>
      <c r="HEN77" s="242"/>
      <c r="HEO77" s="242"/>
      <c r="HEP77" s="242"/>
      <c r="HEQ77" s="242"/>
      <c r="HER77" s="242"/>
      <c r="HES77" s="242"/>
      <c r="HET77" s="242"/>
      <c r="HEU77" s="242"/>
      <c r="HEV77" s="242"/>
      <c r="HEW77" s="242"/>
      <c r="HEX77" s="242"/>
      <c r="HEY77" s="242"/>
      <c r="HEZ77" s="242"/>
      <c r="HFA77" s="242"/>
      <c r="HFB77" s="242"/>
      <c r="HFC77" s="242"/>
      <c r="HFD77" s="242"/>
      <c r="HFE77" s="242"/>
      <c r="HFF77" s="242"/>
      <c r="HFG77" s="242"/>
      <c r="HFH77" s="242"/>
      <c r="HFI77" s="242"/>
      <c r="HFJ77" s="242"/>
      <c r="HFK77" s="242"/>
      <c r="HFL77" s="242"/>
      <c r="HFM77" s="242"/>
      <c r="HFN77" s="242"/>
      <c r="HFO77" s="242"/>
      <c r="HFP77" s="242"/>
      <c r="HFQ77" s="242"/>
      <c r="HFR77" s="242"/>
      <c r="HFS77" s="242"/>
      <c r="HFT77" s="242"/>
      <c r="HFU77" s="242"/>
      <c r="HFV77" s="242"/>
      <c r="HFW77" s="242"/>
      <c r="HFX77" s="242"/>
      <c r="HFY77" s="242"/>
      <c r="HFZ77" s="242"/>
      <c r="HGA77" s="242"/>
      <c r="HGB77" s="242"/>
      <c r="HGC77" s="242"/>
      <c r="HGD77" s="242"/>
      <c r="HGE77" s="242"/>
      <c r="HGF77" s="242"/>
      <c r="HGG77" s="242"/>
      <c r="HGH77" s="242"/>
      <c r="HGI77" s="242"/>
      <c r="HGJ77" s="242"/>
      <c r="HGK77" s="242"/>
      <c r="HGL77" s="242"/>
      <c r="HGM77" s="242"/>
      <c r="HGN77" s="242"/>
      <c r="HGO77" s="242"/>
      <c r="HGP77" s="242"/>
      <c r="HGQ77" s="242"/>
      <c r="HGR77" s="242"/>
      <c r="HGS77" s="242"/>
      <c r="HGT77" s="242"/>
      <c r="HGU77" s="242"/>
      <c r="HGV77" s="242"/>
      <c r="HGW77" s="242"/>
      <c r="HGX77" s="242"/>
      <c r="HGY77" s="242"/>
      <c r="HGZ77" s="242"/>
      <c r="HHA77" s="242"/>
      <c r="HHB77" s="242"/>
      <c r="HHC77" s="242"/>
      <c r="HHD77" s="242"/>
      <c r="HHE77" s="242"/>
      <c r="HHF77" s="242"/>
      <c r="HHG77" s="242"/>
      <c r="HHH77" s="242"/>
      <c r="HHI77" s="242"/>
      <c r="HHJ77" s="242"/>
      <c r="HHK77" s="242"/>
      <c r="HHL77" s="242"/>
      <c r="HHM77" s="242"/>
      <c r="HHN77" s="242"/>
      <c r="HHO77" s="242"/>
      <c r="HHP77" s="242"/>
      <c r="HHQ77" s="242"/>
      <c r="HHR77" s="242"/>
      <c r="HHS77" s="242"/>
      <c r="HHT77" s="242"/>
      <c r="HHU77" s="242"/>
      <c r="HHV77" s="242"/>
      <c r="HHW77" s="242"/>
      <c r="HHX77" s="242"/>
      <c r="HHY77" s="242"/>
      <c r="HHZ77" s="242"/>
      <c r="HIA77" s="242"/>
      <c r="HIB77" s="242"/>
      <c r="HIC77" s="242"/>
      <c r="HID77" s="242"/>
      <c r="HIE77" s="242"/>
      <c r="HIF77" s="242"/>
      <c r="HIG77" s="242"/>
      <c r="HIH77" s="242"/>
      <c r="HII77" s="242"/>
      <c r="HIJ77" s="242"/>
      <c r="HIK77" s="242"/>
      <c r="HIL77" s="242"/>
      <c r="HIM77" s="242"/>
      <c r="HIN77" s="242"/>
      <c r="HIO77" s="242"/>
      <c r="HIP77" s="242"/>
      <c r="HIQ77" s="242"/>
      <c r="HIR77" s="242"/>
      <c r="HIS77" s="242"/>
      <c r="HIT77" s="242"/>
      <c r="HIU77" s="242"/>
      <c r="HIV77" s="242"/>
      <c r="HIW77" s="242"/>
      <c r="HIX77" s="242"/>
      <c r="HIY77" s="242"/>
      <c r="HIZ77" s="242"/>
      <c r="HJA77" s="242"/>
      <c r="HJB77" s="242"/>
      <c r="HJC77" s="242"/>
      <c r="HJD77" s="242"/>
      <c r="HJE77" s="242"/>
      <c r="HJF77" s="242"/>
      <c r="HJG77" s="242"/>
      <c r="HJH77" s="242"/>
      <c r="HJI77" s="242"/>
      <c r="HJJ77" s="242"/>
      <c r="HJK77" s="242"/>
      <c r="HJL77" s="242"/>
      <c r="HJM77" s="242"/>
      <c r="HJN77" s="242"/>
      <c r="HJO77" s="242"/>
      <c r="HJP77" s="242"/>
      <c r="HJQ77" s="242"/>
      <c r="HJR77" s="242"/>
      <c r="HJS77" s="242"/>
      <c r="HJT77" s="242"/>
      <c r="HJU77" s="242"/>
      <c r="HJV77" s="242"/>
      <c r="HJW77" s="242"/>
      <c r="HJX77" s="242"/>
      <c r="HJY77" s="242"/>
      <c r="HJZ77" s="242"/>
      <c r="HKA77" s="242"/>
      <c r="HKB77" s="242"/>
      <c r="HKC77" s="242"/>
      <c r="HKD77" s="242"/>
      <c r="HKE77" s="242"/>
      <c r="HKF77" s="242"/>
      <c r="HKG77" s="242"/>
      <c r="HKH77" s="242"/>
      <c r="HKI77" s="242"/>
      <c r="HKJ77" s="242"/>
      <c r="HKK77" s="242"/>
      <c r="HKL77" s="242"/>
      <c r="HKM77" s="242"/>
      <c r="HKN77" s="242"/>
      <c r="HKO77" s="242"/>
      <c r="HKP77" s="242"/>
      <c r="HKQ77" s="242"/>
      <c r="HKR77" s="242"/>
      <c r="HKS77" s="242"/>
      <c r="HKT77" s="242"/>
      <c r="HKU77" s="242"/>
      <c r="HKV77" s="242"/>
      <c r="HKW77" s="242"/>
      <c r="HKX77" s="242"/>
      <c r="HKY77" s="242"/>
      <c r="HKZ77" s="242"/>
      <c r="HLA77" s="242"/>
      <c r="HLB77" s="242"/>
      <c r="HLC77" s="242"/>
      <c r="HLD77" s="242"/>
      <c r="HLE77" s="242"/>
      <c r="HLF77" s="242"/>
      <c r="HLG77" s="242"/>
      <c r="HLH77" s="242"/>
      <c r="HLI77" s="242"/>
      <c r="HLJ77" s="242"/>
      <c r="HLK77" s="242"/>
      <c r="HLL77" s="242"/>
      <c r="HLM77" s="242"/>
      <c r="HLN77" s="242"/>
      <c r="HLO77" s="242"/>
      <c r="HLP77" s="242"/>
      <c r="HLQ77" s="242"/>
      <c r="HLR77" s="242"/>
      <c r="HLS77" s="242"/>
      <c r="HLT77" s="242"/>
      <c r="HLU77" s="242"/>
      <c r="HLV77" s="242"/>
      <c r="HLW77" s="242"/>
      <c r="HLX77" s="242"/>
      <c r="HLY77" s="242"/>
      <c r="HLZ77" s="242"/>
      <c r="HMA77" s="242"/>
      <c r="HMB77" s="242"/>
      <c r="HMC77" s="242"/>
      <c r="HMD77" s="242"/>
      <c r="HME77" s="242"/>
      <c r="HMF77" s="242"/>
      <c r="HMG77" s="242"/>
      <c r="HMH77" s="242"/>
      <c r="HMI77" s="242"/>
      <c r="HMJ77" s="242"/>
      <c r="HMK77" s="242"/>
      <c r="HML77" s="242"/>
      <c r="HMM77" s="242"/>
      <c r="HMN77" s="242"/>
      <c r="HMO77" s="242"/>
      <c r="HMP77" s="242"/>
      <c r="HMQ77" s="242"/>
      <c r="HMR77" s="242"/>
      <c r="HMS77" s="242"/>
      <c r="HMT77" s="242"/>
      <c r="HMU77" s="242"/>
      <c r="HMV77" s="242"/>
      <c r="HMW77" s="242"/>
      <c r="HMX77" s="242"/>
      <c r="HMY77" s="242"/>
      <c r="HMZ77" s="242"/>
      <c r="HNA77" s="242"/>
      <c r="HNB77" s="242"/>
      <c r="HNC77" s="242"/>
      <c r="HND77" s="242"/>
      <c r="HNE77" s="242"/>
      <c r="HNF77" s="242"/>
      <c r="HNG77" s="242"/>
      <c r="HNH77" s="242"/>
      <c r="HNI77" s="242"/>
      <c r="HNJ77" s="242"/>
      <c r="HNK77" s="242"/>
      <c r="HNL77" s="242"/>
      <c r="HNM77" s="242"/>
      <c r="HNN77" s="242"/>
      <c r="HNO77" s="242"/>
      <c r="HNP77" s="242"/>
      <c r="HNQ77" s="242"/>
      <c r="HNR77" s="242"/>
      <c r="HNS77" s="242"/>
      <c r="HNT77" s="242"/>
      <c r="HNU77" s="242"/>
      <c r="HNV77" s="242"/>
      <c r="HNW77" s="242"/>
      <c r="HNX77" s="242"/>
      <c r="HNY77" s="242"/>
      <c r="HNZ77" s="242"/>
      <c r="HOA77" s="242"/>
      <c r="HOB77" s="242"/>
      <c r="HOC77" s="242"/>
      <c r="HOD77" s="242"/>
      <c r="HOE77" s="242"/>
      <c r="HOF77" s="242"/>
      <c r="HOG77" s="242"/>
      <c r="HOH77" s="242"/>
      <c r="HOI77" s="242"/>
      <c r="HOJ77" s="242"/>
      <c r="HOK77" s="242"/>
      <c r="HOL77" s="242"/>
      <c r="HOM77" s="242"/>
      <c r="HON77" s="242"/>
      <c r="HOO77" s="242"/>
      <c r="HOP77" s="242"/>
      <c r="HOQ77" s="242"/>
      <c r="HOR77" s="242"/>
      <c r="HOS77" s="242"/>
      <c r="HOT77" s="242"/>
      <c r="HOU77" s="242"/>
      <c r="HOV77" s="242"/>
      <c r="HOW77" s="242"/>
      <c r="HOX77" s="242"/>
      <c r="HOY77" s="242"/>
      <c r="HOZ77" s="242"/>
      <c r="HPA77" s="242"/>
      <c r="HPB77" s="242"/>
      <c r="HPC77" s="242"/>
      <c r="HPD77" s="242"/>
      <c r="HPE77" s="242"/>
      <c r="HPF77" s="242"/>
      <c r="HPG77" s="242"/>
      <c r="HPH77" s="242"/>
      <c r="HPI77" s="242"/>
      <c r="HPJ77" s="242"/>
      <c r="HPK77" s="242"/>
      <c r="HPL77" s="242"/>
      <c r="HPM77" s="242"/>
      <c r="HPN77" s="242"/>
      <c r="HPO77" s="242"/>
      <c r="HPP77" s="242"/>
      <c r="HPQ77" s="242"/>
      <c r="HPR77" s="242"/>
      <c r="HPS77" s="242"/>
      <c r="HPT77" s="242"/>
      <c r="HPU77" s="242"/>
      <c r="HPV77" s="242"/>
      <c r="HPW77" s="242"/>
      <c r="HPX77" s="242"/>
      <c r="HPY77" s="242"/>
      <c r="HPZ77" s="242"/>
      <c r="HQA77" s="242"/>
      <c r="HQB77" s="242"/>
      <c r="HQC77" s="242"/>
      <c r="HQD77" s="242"/>
      <c r="HQE77" s="242"/>
      <c r="HQF77" s="242"/>
      <c r="HQG77" s="242"/>
      <c r="HQH77" s="242"/>
      <c r="HQI77" s="242"/>
      <c r="HQJ77" s="242"/>
      <c r="HQK77" s="242"/>
      <c r="HQL77" s="242"/>
      <c r="HQM77" s="242"/>
      <c r="HQN77" s="242"/>
      <c r="HQO77" s="242"/>
      <c r="HQP77" s="242"/>
      <c r="HQQ77" s="242"/>
      <c r="HQR77" s="242"/>
      <c r="HQS77" s="242"/>
      <c r="HQT77" s="242"/>
      <c r="HQU77" s="242"/>
      <c r="HQV77" s="242"/>
      <c r="HQW77" s="242"/>
      <c r="HQX77" s="242"/>
      <c r="HQY77" s="242"/>
      <c r="HQZ77" s="242"/>
      <c r="HRA77" s="242"/>
      <c r="HRB77" s="242"/>
      <c r="HRC77" s="242"/>
      <c r="HRD77" s="242"/>
      <c r="HRE77" s="242"/>
      <c r="HRF77" s="242"/>
      <c r="HRG77" s="242"/>
      <c r="HRH77" s="242"/>
      <c r="HRI77" s="242"/>
      <c r="HRJ77" s="242"/>
      <c r="HRK77" s="242"/>
      <c r="HRL77" s="242"/>
      <c r="HRM77" s="242"/>
      <c r="HRN77" s="242"/>
      <c r="HRO77" s="242"/>
      <c r="HRP77" s="242"/>
      <c r="HRQ77" s="242"/>
      <c r="HRR77" s="242"/>
      <c r="HRS77" s="242"/>
      <c r="HRT77" s="242"/>
      <c r="HRU77" s="242"/>
      <c r="HRV77" s="242"/>
      <c r="HRW77" s="242"/>
      <c r="HRX77" s="242"/>
      <c r="HRY77" s="242"/>
      <c r="HRZ77" s="242"/>
      <c r="HSA77" s="242"/>
      <c r="HSB77" s="242"/>
      <c r="HSC77" s="242"/>
      <c r="HSD77" s="242"/>
      <c r="HSE77" s="242"/>
      <c r="HSF77" s="242"/>
      <c r="HSG77" s="242"/>
      <c r="HSH77" s="242"/>
      <c r="HSI77" s="242"/>
      <c r="HSJ77" s="242"/>
      <c r="HSK77" s="242"/>
      <c r="HSL77" s="242"/>
      <c r="HSM77" s="242"/>
      <c r="HSN77" s="242"/>
      <c r="HSO77" s="242"/>
      <c r="HSP77" s="242"/>
      <c r="HSQ77" s="242"/>
      <c r="HSR77" s="242"/>
      <c r="HSS77" s="242"/>
      <c r="HST77" s="242"/>
      <c r="HSU77" s="242"/>
      <c r="HSV77" s="242"/>
      <c r="HSW77" s="242"/>
      <c r="HSX77" s="242"/>
      <c r="HSY77" s="242"/>
      <c r="HSZ77" s="242"/>
      <c r="HTA77" s="242"/>
      <c r="HTB77" s="242"/>
      <c r="HTC77" s="242"/>
      <c r="HTD77" s="242"/>
      <c r="HTE77" s="242"/>
      <c r="HTF77" s="242"/>
      <c r="HTG77" s="242"/>
      <c r="HTH77" s="242"/>
      <c r="HTI77" s="242"/>
      <c r="HTJ77" s="242"/>
      <c r="HTK77" s="242"/>
      <c r="HTL77" s="242"/>
      <c r="HTM77" s="242"/>
      <c r="HTN77" s="242"/>
      <c r="HTO77" s="242"/>
      <c r="HTP77" s="242"/>
      <c r="HTQ77" s="242"/>
      <c r="HTR77" s="242"/>
      <c r="HTS77" s="242"/>
      <c r="HTT77" s="242"/>
      <c r="HTU77" s="242"/>
      <c r="HTV77" s="242"/>
      <c r="HTW77" s="242"/>
      <c r="HTX77" s="242"/>
      <c r="HTY77" s="242"/>
      <c r="HTZ77" s="242"/>
      <c r="HUA77" s="242"/>
      <c r="HUB77" s="242"/>
      <c r="HUC77" s="242"/>
      <c r="HUD77" s="242"/>
      <c r="HUE77" s="242"/>
      <c r="HUF77" s="242"/>
      <c r="HUG77" s="242"/>
      <c r="HUH77" s="242"/>
      <c r="HUI77" s="242"/>
      <c r="HUJ77" s="242"/>
      <c r="HUK77" s="242"/>
      <c r="HUL77" s="242"/>
      <c r="HUM77" s="242"/>
      <c r="HUN77" s="242"/>
      <c r="HUO77" s="242"/>
      <c r="HUP77" s="242"/>
      <c r="HUQ77" s="242"/>
      <c r="HUR77" s="242"/>
      <c r="HUS77" s="242"/>
      <c r="HUT77" s="242"/>
      <c r="HUU77" s="242"/>
      <c r="HUV77" s="242"/>
      <c r="HUW77" s="242"/>
      <c r="HUX77" s="242"/>
      <c r="HUY77" s="242"/>
      <c r="HUZ77" s="242"/>
      <c r="HVA77" s="242"/>
      <c r="HVB77" s="242"/>
      <c r="HVC77" s="242"/>
      <c r="HVD77" s="242"/>
      <c r="HVE77" s="242"/>
      <c r="HVF77" s="242"/>
      <c r="HVG77" s="242"/>
      <c r="HVH77" s="242"/>
      <c r="HVI77" s="242"/>
      <c r="HVJ77" s="242"/>
      <c r="HVK77" s="242"/>
      <c r="HVL77" s="242"/>
      <c r="HVM77" s="242"/>
      <c r="HVN77" s="242"/>
      <c r="HVO77" s="242"/>
      <c r="HVP77" s="242"/>
      <c r="HVQ77" s="242"/>
      <c r="HVR77" s="242"/>
      <c r="HVS77" s="242"/>
      <c r="HVT77" s="242"/>
      <c r="HVU77" s="242"/>
      <c r="HVV77" s="242"/>
      <c r="HVW77" s="242"/>
      <c r="HVX77" s="242"/>
      <c r="HVY77" s="242"/>
      <c r="HVZ77" s="242"/>
      <c r="HWA77" s="242"/>
      <c r="HWB77" s="242"/>
      <c r="HWC77" s="242"/>
      <c r="HWD77" s="242"/>
      <c r="HWE77" s="242"/>
      <c r="HWF77" s="242"/>
      <c r="HWG77" s="242"/>
      <c r="HWH77" s="242"/>
      <c r="HWI77" s="242"/>
      <c r="HWJ77" s="242"/>
      <c r="HWK77" s="242"/>
      <c r="HWL77" s="242"/>
      <c r="HWM77" s="242"/>
      <c r="HWN77" s="242"/>
      <c r="HWO77" s="242"/>
      <c r="HWP77" s="242"/>
      <c r="HWQ77" s="242"/>
      <c r="HWR77" s="242"/>
      <c r="HWS77" s="242"/>
      <c r="HWT77" s="242"/>
      <c r="HWU77" s="242"/>
      <c r="HWV77" s="242"/>
      <c r="HWW77" s="242"/>
      <c r="HWX77" s="242"/>
      <c r="HWY77" s="242"/>
      <c r="HWZ77" s="242"/>
      <c r="HXA77" s="242"/>
      <c r="HXB77" s="242"/>
      <c r="HXC77" s="242"/>
      <c r="HXD77" s="242"/>
      <c r="HXE77" s="242"/>
      <c r="HXF77" s="242"/>
      <c r="HXG77" s="242"/>
      <c r="HXH77" s="242"/>
      <c r="HXI77" s="242"/>
      <c r="HXJ77" s="242"/>
      <c r="HXK77" s="242"/>
      <c r="HXL77" s="242"/>
      <c r="HXM77" s="242"/>
      <c r="HXN77" s="242"/>
      <c r="HXO77" s="242"/>
      <c r="HXP77" s="242"/>
      <c r="HXQ77" s="242"/>
      <c r="HXR77" s="242"/>
      <c r="HXS77" s="242"/>
      <c r="HXT77" s="242"/>
      <c r="HXU77" s="242"/>
      <c r="HXV77" s="242"/>
      <c r="HXW77" s="242"/>
      <c r="HXX77" s="242"/>
      <c r="HXY77" s="242"/>
      <c r="HXZ77" s="242"/>
      <c r="HYA77" s="242"/>
      <c r="HYB77" s="242"/>
      <c r="HYC77" s="242"/>
      <c r="HYD77" s="242"/>
      <c r="HYE77" s="242"/>
      <c r="HYF77" s="242"/>
      <c r="HYG77" s="242"/>
      <c r="HYH77" s="242"/>
      <c r="HYI77" s="242"/>
      <c r="HYJ77" s="242"/>
      <c r="HYK77" s="242"/>
      <c r="HYL77" s="242"/>
      <c r="HYM77" s="242"/>
      <c r="HYN77" s="242"/>
      <c r="HYO77" s="242"/>
      <c r="HYP77" s="242"/>
      <c r="HYQ77" s="242"/>
      <c r="HYR77" s="242"/>
      <c r="HYS77" s="242"/>
      <c r="HYT77" s="242"/>
      <c r="HYU77" s="242"/>
      <c r="HYV77" s="242"/>
      <c r="HYW77" s="242"/>
      <c r="HYX77" s="242"/>
      <c r="HYY77" s="242"/>
      <c r="HYZ77" s="242"/>
      <c r="HZA77" s="242"/>
      <c r="HZB77" s="242"/>
      <c r="HZC77" s="242"/>
      <c r="HZD77" s="242"/>
      <c r="HZE77" s="242"/>
      <c r="HZF77" s="242"/>
      <c r="HZG77" s="242"/>
      <c r="HZH77" s="242"/>
      <c r="HZI77" s="242"/>
      <c r="HZJ77" s="242"/>
      <c r="HZK77" s="242"/>
      <c r="HZL77" s="242"/>
      <c r="HZM77" s="242"/>
      <c r="HZN77" s="242"/>
      <c r="HZO77" s="242"/>
      <c r="HZP77" s="242"/>
      <c r="HZQ77" s="242"/>
      <c r="HZR77" s="242"/>
      <c r="HZS77" s="242"/>
      <c r="HZT77" s="242"/>
      <c r="HZU77" s="242"/>
      <c r="HZV77" s="242"/>
      <c r="HZW77" s="242"/>
      <c r="HZX77" s="242"/>
      <c r="HZY77" s="242"/>
      <c r="HZZ77" s="242"/>
      <c r="IAA77" s="242"/>
      <c r="IAB77" s="242"/>
      <c r="IAC77" s="242"/>
      <c r="IAD77" s="242"/>
      <c r="IAE77" s="242"/>
      <c r="IAF77" s="242"/>
      <c r="IAG77" s="242"/>
      <c r="IAH77" s="242"/>
      <c r="IAI77" s="242"/>
      <c r="IAJ77" s="242"/>
      <c r="IAK77" s="242"/>
      <c r="IAL77" s="242"/>
      <c r="IAM77" s="242"/>
      <c r="IAN77" s="242"/>
      <c r="IAO77" s="242"/>
      <c r="IAP77" s="242"/>
      <c r="IAQ77" s="242"/>
      <c r="IAR77" s="242"/>
      <c r="IAS77" s="242"/>
      <c r="IAT77" s="242"/>
      <c r="IAU77" s="242"/>
      <c r="IAV77" s="242"/>
      <c r="IAW77" s="242"/>
      <c r="IAX77" s="242"/>
      <c r="IAY77" s="242"/>
      <c r="IAZ77" s="242"/>
      <c r="IBA77" s="242"/>
      <c r="IBB77" s="242"/>
      <c r="IBC77" s="242"/>
      <c r="IBD77" s="242"/>
      <c r="IBE77" s="242"/>
      <c r="IBF77" s="242"/>
      <c r="IBG77" s="242"/>
      <c r="IBH77" s="242"/>
      <c r="IBI77" s="242"/>
      <c r="IBJ77" s="242"/>
      <c r="IBK77" s="242"/>
      <c r="IBL77" s="242"/>
      <c r="IBM77" s="242"/>
      <c r="IBN77" s="242"/>
      <c r="IBO77" s="242"/>
      <c r="IBP77" s="242"/>
      <c r="IBQ77" s="242"/>
      <c r="IBR77" s="242"/>
      <c r="IBS77" s="242"/>
      <c r="IBT77" s="242"/>
      <c r="IBU77" s="242"/>
      <c r="IBV77" s="242"/>
      <c r="IBW77" s="242"/>
      <c r="IBX77" s="242"/>
      <c r="IBY77" s="242"/>
      <c r="IBZ77" s="242"/>
      <c r="ICA77" s="242"/>
      <c r="ICB77" s="242"/>
      <c r="ICC77" s="242"/>
      <c r="ICD77" s="242"/>
      <c r="ICE77" s="242"/>
      <c r="ICF77" s="242"/>
      <c r="ICG77" s="242"/>
      <c r="ICH77" s="242"/>
      <c r="ICI77" s="242"/>
      <c r="ICJ77" s="242"/>
      <c r="ICK77" s="242"/>
      <c r="ICL77" s="242"/>
      <c r="ICM77" s="242"/>
      <c r="ICN77" s="242"/>
      <c r="ICO77" s="242"/>
      <c r="ICP77" s="242"/>
      <c r="ICQ77" s="242"/>
      <c r="ICR77" s="242"/>
      <c r="ICS77" s="242"/>
      <c r="ICT77" s="242"/>
      <c r="ICU77" s="242"/>
      <c r="ICV77" s="242"/>
      <c r="ICW77" s="242"/>
      <c r="ICX77" s="242"/>
      <c r="ICY77" s="242"/>
      <c r="ICZ77" s="242"/>
      <c r="IDA77" s="242"/>
      <c r="IDB77" s="242"/>
      <c r="IDC77" s="242"/>
      <c r="IDD77" s="242"/>
      <c r="IDE77" s="242"/>
      <c r="IDF77" s="242"/>
      <c r="IDG77" s="242"/>
      <c r="IDH77" s="242"/>
      <c r="IDI77" s="242"/>
      <c r="IDJ77" s="242"/>
      <c r="IDK77" s="242"/>
      <c r="IDL77" s="242"/>
      <c r="IDM77" s="242"/>
      <c r="IDN77" s="242"/>
      <c r="IDO77" s="242"/>
      <c r="IDP77" s="242"/>
      <c r="IDQ77" s="242"/>
      <c r="IDR77" s="242"/>
      <c r="IDS77" s="242"/>
      <c r="IDT77" s="242"/>
      <c r="IDU77" s="242"/>
      <c r="IDV77" s="242"/>
      <c r="IDW77" s="242"/>
      <c r="IDX77" s="242"/>
      <c r="IDY77" s="242"/>
      <c r="IDZ77" s="242"/>
      <c r="IEA77" s="242"/>
      <c r="IEB77" s="242"/>
      <c r="IEC77" s="242"/>
      <c r="IED77" s="242"/>
      <c r="IEE77" s="242"/>
      <c r="IEF77" s="242"/>
      <c r="IEG77" s="242"/>
      <c r="IEH77" s="242"/>
      <c r="IEI77" s="242"/>
      <c r="IEJ77" s="242"/>
      <c r="IEK77" s="242"/>
      <c r="IEL77" s="242"/>
      <c r="IEM77" s="242"/>
      <c r="IEN77" s="242"/>
      <c r="IEO77" s="242"/>
      <c r="IEP77" s="242"/>
      <c r="IEQ77" s="242"/>
      <c r="IER77" s="242"/>
      <c r="IES77" s="242"/>
      <c r="IET77" s="242"/>
      <c r="IEU77" s="242"/>
      <c r="IEV77" s="242"/>
      <c r="IEW77" s="242"/>
      <c r="IEX77" s="242"/>
      <c r="IEY77" s="242"/>
      <c r="IEZ77" s="242"/>
      <c r="IFA77" s="242"/>
      <c r="IFB77" s="242"/>
      <c r="IFC77" s="242"/>
      <c r="IFD77" s="242"/>
      <c r="IFE77" s="242"/>
      <c r="IFF77" s="242"/>
      <c r="IFG77" s="242"/>
      <c r="IFH77" s="242"/>
      <c r="IFI77" s="242"/>
      <c r="IFJ77" s="242"/>
      <c r="IFK77" s="242"/>
      <c r="IFL77" s="242"/>
      <c r="IFM77" s="242"/>
      <c r="IFN77" s="242"/>
      <c r="IFO77" s="242"/>
      <c r="IFP77" s="242"/>
      <c r="IFQ77" s="242"/>
      <c r="IFR77" s="242"/>
      <c r="IFS77" s="242"/>
      <c r="IFT77" s="242"/>
      <c r="IFU77" s="242"/>
      <c r="IFV77" s="242"/>
      <c r="IFW77" s="242"/>
      <c r="IFX77" s="242"/>
      <c r="IFY77" s="242"/>
      <c r="IFZ77" s="242"/>
      <c r="IGA77" s="242"/>
      <c r="IGB77" s="242"/>
      <c r="IGC77" s="242"/>
      <c r="IGD77" s="242"/>
      <c r="IGE77" s="242"/>
      <c r="IGF77" s="242"/>
      <c r="IGG77" s="242"/>
      <c r="IGH77" s="242"/>
      <c r="IGI77" s="242"/>
      <c r="IGJ77" s="242"/>
      <c r="IGK77" s="242"/>
      <c r="IGL77" s="242"/>
      <c r="IGM77" s="242"/>
      <c r="IGN77" s="242"/>
      <c r="IGO77" s="242"/>
      <c r="IGP77" s="242"/>
      <c r="IGQ77" s="242"/>
      <c r="IGR77" s="242"/>
      <c r="IGS77" s="242"/>
      <c r="IGT77" s="242"/>
      <c r="IGU77" s="242"/>
      <c r="IGV77" s="242"/>
      <c r="IGW77" s="242"/>
      <c r="IGX77" s="242"/>
      <c r="IGY77" s="242"/>
      <c r="IGZ77" s="242"/>
      <c r="IHA77" s="242"/>
      <c r="IHB77" s="242"/>
      <c r="IHC77" s="242"/>
      <c r="IHD77" s="242"/>
      <c r="IHE77" s="242"/>
      <c r="IHF77" s="242"/>
      <c r="IHG77" s="242"/>
      <c r="IHH77" s="242"/>
      <c r="IHI77" s="242"/>
      <c r="IHJ77" s="242"/>
      <c r="IHK77" s="242"/>
      <c r="IHL77" s="242"/>
      <c r="IHM77" s="242"/>
      <c r="IHN77" s="242"/>
      <c r="IHO77" s="242"/>
      <c r="IHP77" s="242"/>
      <c r="IHQ77" s="242"/>
      <c r="IHR77" s="242"/>
      <c r="IHS77" s="242"/>
      <c r="IHT77" s="242"/>
      <c r="IHU77" s="242"/>
      <c r="IHV77" s="242"/>
      <c r="IHW77" s="242"/>
      <c r="IHX77" s="242"/>
      <c r="IHY77" s="242"/>
      <c r="IHZ77" s="242"/>
      <c r="IIA77" s="242"/>
      <c r="IIB77" s="242"/>
      <c r="IIC77" s="242"/>
      <c r="IID77" s="242"/>
      <c r="IIE77" s="242"/>
      <c r="IIF77" s="242"/>
      <c r="IIG77" s="242"/>
      <c r="IIH77" s="242"/>
      <c r="III77" s="242"/>
      <c r="IIJ77" s="242"/>
      <c r="IIK77" s="242"/>
      <c r="IIL77" s="242"/>
      <c r="IIM77" s="242"/>
      <c r="IIN77" s="242"/>
      <c r="IIO77" s="242"/>
      <c r="IIP77" s="242"/>
      <c r="IIQ77" s="242"/>
      <c r="IIR77" s="242"/>
      <c r="IIS77" s="242"/>
      <c r="IIT77" s="242"/>
      <c r="IIU77" s="242"/>
      <c r="IIV77" s="242"/>
      <c r="IIW77" s="242"/>
      <c r="IIX77" s="242"/>
      <c r="IIY77" s="242"/>
      <c r="IIZ77" s="242"/>
      <c r="IJA77" s="242"/>
      <c r="IJB77" s="242"/>
      <c r="IJC77" s="242"/>
      <c r="IJD77" s="242"/>
      <c r="IJE77" s="242"/>
      <c r="IJF77" s="242"/>
      <c r="IJG77" s="242"/>
      <c r="IJH77" s="242"/>
      <c r="IJI77" s="242"/>
      <c r="IJJ77" s="242"/>
      <c r="IJK77" s="242"/>
      <c r="IJL77" s="242"/>
      <c r="IJM77" s="242"/>
      <c r="IJN77" s="242"/>
      <c r="IJO77" s="242"/>
      <c r="IJP77" s="242"/>
      <c r="IJQ77" s="242"/>
      <c r="IJR77" s="242"/>
      <c r="IJS77" s="242"/>
      <c r="IJT77" s="242"/>
      <c r="IJU77" s="242"/>
      <c r="IJV77" s="242"/>
      <c r="IJW77" s="242"/>
      <c r="IJX77" s="242"/>
      <c r="IJY77" s="242"/>
      <c r="IJZ77" s="242"/>
      <c r="IKA77" s="242"/>
      <c r="IKB77" s="242"/>
      <c r="IKC77" s="242"/>
      <c r="IKD77" s="242"/>
      <c r="IKE77" s="242"/>
      <c r="IKF77" s="242"/>
      <c r="IKG77" s="242"/>
      <c r="IKH77" s="242"/>
      <c r="IKI77" s="242"/>
      <c r="IKJ77" s="242"/>
      <c r="IKK77" s="242"/>
      <c r="IKL77" s="242"/>
      <c r="IKM77" s="242"/>
      <c r="IKN77" s="242"/>
      <c r="IKO77" s="242"/>
      <c r="IKP77" s="242"/>
      <c r="IKQ77" s="242"/>
      <c r="IKR77" s="242"/>
      <c r="IKS77" s="242"/>
      <c r="IKT77" s="242"/>
      <c r="IKU77" s="242"/>
      <c r="IKV77" s="242"/>
      <c r="IKW77" s="242"/>
      <c r="IKX77" s="242"/>
      <c r="IKY77" s="242"/>
      <c r="IKZ77" s="242"/>
      <c r="ILA77" s="242"/>
      <c r="ILB77" s="242"/>
      <c r="ILC77" s="242"/>
      <c r="ILD77" s="242"/>
      <c r="ILE77" s="242"/>
      <c r="ILF77" s="242"/>
      <c r="ILG77" s="242"/>
      <c r="ILH77" s="242"/>
      <c r="ILI77" s="242"/>
      <c r="ILJ77" s="242"/>
      <c r="ILK77" s="242"/>
      <c r="ILL77" s="242"/>
      <c r="ILM77" s="242"/>
      <c r="ILN77" s="242"/>
      <c r="ILO77" s="242"/>
      <c r="ILP77" s="242"/>
      <c r="ILQ77" s="242"/>
      <c r="ILR77" s="242"/>
      <c r="ILS77" s="242"/>
      <c r="ILT77" s="242"/>
      <c r="ILU77" s="242"/>
      <c r="ILV77" s="242"/>
      <c r="ILW77" s="242"/>
      <c r="ILX77" s="242"/>
      <c r="ILY77" s="242"/>
      <c r="ILZ77" s="242"/>
      <c r="IMA77" s="242"/>
      <c r="IMB77" s="242"/>
      <c r="IMC77" s="242"/>
      <c r="IMD77" s="242"/>
      <c r="IME77" s="242"/>
      <c r="IMF77" s="242"/>
      <c r="IMG77" s="242"/>
      <c r="IMH77" s="242"/>
      <c r="IMI77" s="242"/>
      <c r="IMJ77" s="242"/>
      <c r="IMK77" s="242"/>
      <c r="IML77" s="242"/>
      <c r="IMM77" s="242"/>
      <c r="IMN77" s="242"/>
      <c r="IMO77" s="242"/>
      <c r="IMP77" s="242"/>
      <c r="IMQ77" s="242"/>
      <c r="IMR77" s="242"/>
      <c r="IMS77" s="242"/>
      <c r="IMT77" s="242"/>
      <c r="IMU77" s="242"/>
      <c r="IMV77" s="242"/>
      <c r="IMW77" s="242"/>
      <c r="IMX77" s="242"/>
      <c r="IMY77" s="242"/>
      <c r="IMZ77" s="242"/>
      <c r="INA77" s="242"/>
      <c r="INB77" s="242"/>
      <c r="INC77" s="242"/>
      <c r="IND77" s="242"/>
      <c r="INE77" s="242"/>
      <c r="INF77" s="242"/>
      <c r="ING77" s="242"/>
      <c r="INH77" s="242"/>
      <c r="INI77" s="242"/>
      <c r="INJ77" s="242"/>
      <c r="INK77" s="242"/>
      <c r="INL77" s="242"/>
      <c r="INM77" s="242"/>
      <c r="INN77" s="242"/>
      <c r="INO77" s="242"/>
      <c r="INP77" s="242"/>
      <c r="INQ77" s="242"/>
      <c r="INR77" s="242"/>
      <c r="INS77" s="242"/>
      <c r="INT77" s="242"/>
      <c r="INU77" s="242"/>
      <c r="INV77" s="242"/>
      <c r="INW77" s="242"/>
      <c r="INX77" s="242"/>
      <c r="INY77" s="242"/>
      <c r="INZ77" s="242"/>
      <c r="IOA77" s="242"/>
      <c r="IOB77" s="242"/>
      <c r="IOC77" s="242"/>
      <c r="IOD77" s="242"/>
      <c r="IOE77" s="242"/>
      <c r="IOF77" s="242"/>
      <c r="IOG77" s="242"/>
      <c r="IOH77" s="242"/>
      <c r="IOI77" s="242"/>
      <c r="IOJ77" s="242"/>
      <c r="IOK77" s="242"/>
      <c r="IOL77" s="242"/>
      <c r="IOM77" s="242"/>
      <c r="ION77" s="242"/>
      <c r="IOO77" s="242"/>
      <c r="IOP77" s="242"/>
      <c r="IOQ77" s="242"/>
      <c r="IOR77" s="242"/>
      <c r="IOS77" s="242"/>
      <c r="IOT77" s="242"/>
      <c r="IOU77" s="242"/>
      <c r="IOV77" s="242"/>
      <c r="IOW77" s="242"/>
      <c r="IOX77" s="242"/>
      <c r="IOY77" s="242"/>
      <c r="IOZ77" s="242"/>
      <c r="IPA77" s="242"/>
      <c r="IPB77" s="242"/>
      <c r="IPC77" s="242"/>
      <c r="IPD77" s="242"/>
      <c r="IPE77" s="242"/>
      <c r="IPF77" s="242"/>
      <c r="IPG77" s="242"/>
      <c r="IPH77" s="242"/>
      <c r="IPI77" s="242"/>
      <c r="IPJ77" s="242"/>
      <c r="IPK77" s="242"/>
      <c r="IPL77" s="242"/>
      <c r="IPM77" s="242"/>
      <c r="IPN77" s="242"/>
      <c r="IPO77" s="242"/>
      <c r="IPP77" s="242"/>
      <c r="IPQ77" s="242"/>
      <c r="IPR77" s="242"/>
      <c r="IPS77" s="242"/>
      <c r="IPT77" s="242"/>
      <c r="IPU77" s="242"/>
      <c r="IPV77" s="242"/>
      <c r="IPW77" s="242"/>
      <c r="IPX77" s="242"/>
      <c r="IPY77" s="242"/>
      <c r="IPZ77" s="242"/>
      <c r="IQA77" s="242"/>
      <c r="IQB77" s="242"/>
      <c r="IQC77" s="242"/>
      <c r="IQD77" s="242"/>
      <c r="IQE77" s="242"/>
      <c r="IQF77" s="242"/>
      <c r="IQG77" s="242"/>
      <c r="IQH77" s="242"/>
      <c r="IQI77" s="242"/>
      <c r="IQJ77" s="242"/>
      <c r="IQK77" s="242"/>
      <c r="IQL77" s="242"/>
      <c r="IQM77" s="242"/>
      <c r="IQN77" s="242"/>
      <c r="IQO77" s="242"/>
      <c r="IQP77" s="242"/>
      <c r="IQQ77" s="242"/>
      <c r="IQR77" s="242"/>
      <c r="IQS77" s="242"/>
      <c r="IQT77" s="242"/>
      <c r="IQU77" s="242"/>
      <c r="IQV77" s="242"/>
      <c r="IQW77" s="242"/>
      <c r="IQX77" s="242"/>
      <c r="IQY77" s="242"/>
      <c r="IQZ77" s="242"/>
      <c r="IRA77" s="242"/>
      <c r="IRB77" s="242"/>
      <c r="IRC77" s="242"/>
      <c r="IRD77" s="242"/>
      <c r="IRE77" s="242"/>
      <c r="IRF77" s="242"/>
      <c r="IRG77" s="242"/>
      <c r="IRH77" s="242"/>
      <c r="IRI77" s="242"/>
      <c r="IRJ77" s="242"/>
      <c r="IRK77" s="242"/>
      <c r="IRL77" s="242"/>
      <c r="IRM77" s="242"/>
      <c r="IRN77" s="242"/>
      <c r="IRO77" s="242"/>
      <c r="IRP77" s="242"/>
      <c r="IRQ77" s="242"/>
      <c r="IRR77" s="242"/>
      <c r="IRS77" s="242"/>
      <c r="IRT77" s="242"/>
      <c r="IRU77" s="242"/>
      <c r="IRV77" s="242"/>
      <c r="IRW77" s="242"/>
      <c r="IRX77" s="242"/>
      <c r="IRY77" s="242"/>
      <c r="IRZ77" s="242"/>
      <c r="ISA77" s="242"/>
      <c r="ISB77" s="242"/>
      <c r="ISC77" s="242"/>
      <c r="ISD77" s="242"/>
      <c r="ISE77" s="242"/>
      <c r="ISF77" s="242"/>
      <c r="ISG77" s="242"/>
      <c r="ISH77" s="242"/>
      <c r="ISI77" s="242"/>
      <c r="ISJ77" s="242"/>
      <c r="ISK77" s="242"/>
      <c r="ISL77" s="242"/>
      <c r="ISM77" s="242"/>
      <c r="ISN77" s="242"/>
      <c r="ISO77" s="242"/>
      <c r="ISP77" s="242"/>
      <c r="ISQ77" s="242"/>
      <c r="ISR77" s="242"/>
      <c r="ISS77" s="242"/>
      <c r="IST77" s="242"/>
      <c r="ISU77" s="242"/>
      <c r="ISV77" s="242"/>
      <c r="ISW77" s="242"/>
      <c r="ISX77" s="242"/>
      <c r="ISY77" s="242"/>
      <c r="ISZ77" s="242"/>
      <c r="ITA77" s="242"/>
      <c r="ITB77" s="242"/>
      <c r="ITC77" s="242"/>
      <c r="ITD77" s="242"/>
      <c r="ITE77" s="242"/>
      <c r="ITF77" s="242"/>
      <c r="ITG77" s="242"/>
      <c r="ITH77" s="242"/>
      <c r="ITI77" s="242"/>
      <c r="ITJ77" s="242"/>
      <c r="ITK77" s="242"/>
      <c r="ITL77" s="242"/>
      <c r="ITM77" s="242"/>
      <c r="ITN77" s="242"/>
      <c r="ITO77" s="242"/>
      <c r="ITP77" s="242"/>
      <c r="ITQ77" s="242"/>
      <c r="ITR77" s="242"/>
      <c r="ITS77" s="242"/>
      <c r="ITT77" s="242"/>
      <c r="ITU77" s="242"/>
      <c r="ITV77" s="242"/>
      <c r="ITW77" s="242"/>
      <c r="ITX77" s="242"/>
      <c r="ITY77" s="242"/>
      <c r="ITZ77" s="242"/>
      <c r="IUA77" s="242"/>
      <c r="IUB77" s="242"/>
      <c r="IUC77" s="242"/>
      <c r="IUD77" s="242"/>
      <c r="IUE77" s="242"/>
      <c r="IUF77" s="242"/>
      <c r="IUG77" s="242"/>
      <c r="IUH77" s="242"/>
      <c r="IUI77" s="242"/>
      <c r="IUJ77" s="242"/>
      <c r="IUK77" s="242"/>
      <c r="IUL77" s="242"/>
      <c r="IUM77" s="242"/>
      <c r="IUN77" s="242"/>
      <c r="IUO77" s="242"/>
      <c r="IUP77" s="242"/>
      <c r="IUQ77" s="242"/>
      <c r="IUR77" s="242"/>
      <c r="IUS77" s="242"/>
      <c r="IUT77" s="242"/>
      <c r="IUU77" s="242"/>
      <c r="IUV77" s="242"/>
      <c r="IUW77" s="242"/>
      <c r="IUX77" s="242"/>
      <c r="IUY77" s="242"/>
      <c r="IUZ77" s="242"/>
      <c r="IVA77" s="242"/>
      <c r="IVB77" s="242"/>
      <c r="IVC77" s="242"/>
      <c r="IVD77" s="242"/>
      <c r="IVE77" s="242"/>
      <c r="IVF77" s="242"/>
      <c r="IVG77" s="242"/>
      <c r="IVH77" s="242"/>
      <c r="IVI77" s="242"/>
      <c r="IVJ77" s="242"/>
      <c r="IVK77" s="242"/>
      <c r="IVL77" s="242"/>
      <c r="IVM77" s="242"/>
      <c r="IVN77" s="242"/>
      <c r="IVO77" s="242"/>
      <c r="IVP77" s="242"/>
      <c r="IVQ77" s="242"/>
      <c r="IVR77" s="242"/>
      <c r="IVS77" s="242"/>
      <c r="IVT77" s="242"/>
      <c r="IVU77" s="242"/>
      <c r="IVV77" s="242"/>
      <c r="IVW77" s="242"/>
      <c r="IVX77" s="242"/>
      <c r="IVY77" s="242"/>
      <c r="IVZ77" s="242"/>
      <c r="IWA77" s="242"/>
      <c r="IWB77" s="242"/>
      <c r="IWC77" s="242"/>
      <c r="IWD77" s="242"/>
      <c r="IWE77" s="242"/>
      <c r="IWF77" s="242"/>
      <c r="IWG77" s="242"/>
      <c r="IWH77" s="242"/>
      <c r="IWI77" s="242"/>
      <c r="IWJ77" s="242"/>
      <c r="IWK77" s="242"/>
      <c r="IWL77" s="242"/>
      <c r="IWM77" s="242"/>
      <c r="IWN77" s="242"/>
      <c r="IWO77" s="242"/>
      <c r="IWP77" s="242"/>
      <c r="IWQ77" s="242"/>
      <c r="IWR77" s="242"/>
      <c r="IWS77" s="242"/>
      <c r="IWT77" s="242"/>
      <c r="IWU77" s="242"/>
      <c r="IWV77" s="242"/>
      <c r="IWW77" s="242"/>
      <c r="IWX77" s="242"/>
      <c r="IWY77" s="242"/>
      <c r="IWZ77" s="242"/>
      <c r="IXA77" s="242"/>
      <c r="IXB77" s="242"/>
      <c r="IXC77" s="242"/>
      <c r="IXD77" s="242"/>
      <c r="IXE77" s="242"/>
      <c r="IXF77" s="242"/>
      <c r="IXG77" s="242"/>
      <c r="IXH77" s="242"/>
      <c r="IXI77" s="242"/>
      <c r="IXJ77" s="242"/>
      <c r="IXK77" s="242"/>
      <c r="IXL77" s="242"/>
      <c r="IXM77" s="242"/>
      <c r="IXN77" s="242"/>
      <c r="IXO77" s="242"/>
      <c r="IXP77" s="242"/>
      <c r="IXQ77" s="242"/>
      <c r="IXR77" s="242"/>
      <c r="IXS77" s="242"/>
      <c r="IXT77" s="242"/>
      <c r="IXU77" s="242"/>
      <c r="IXV77" s="242"/>
      <c r="IXW77" s="242"/>
      <c r="IXX77" s="242"/>
      <c r="IXY77" s="242"/>
      <c r="IXZ77" s="242"/>
      <c r="IYA77" s="242"/>
      <c r="IYB77" s="242"/>
      <c r="IYC77" s="242"/>
      <c r="IYD77" s="242"/>
      <c r="IYE77" s="242"/>
      <c r="IYF77" s="242"/>
      <c r="IYG77" s="242"/>
      <c r="IYH77" s="242"/>
      <c r="IYI77" s="242"/>
      <c r="IYJ77" s="242"/>
      <c r="IYK77" s="242"/>
      <c r="IYL77" s="242"/>
      <c r="IYM77" s="242"/>
      <c r="IYN77" s="242"/>
      <c r="IYO77" s="242"/>
      <c r="IYP77" s="242"/>
      <c r="IYQ77" s="242"/>
      <c r="IYR77" s="242"/>
      <c r="IYS77" s="242"/>
      <c r="IYT77" s="242"/>
      <c r="IYU77" s="242"/>
      <c r="IYV77" s="242"/>
      <c r="IYW77" s="242"/>
      <c r="IYX77" s="242"/>
      <c r="IYY77" s="242"/>
      <c r="IYZ77" s="242"/>
      <c r="IZA77" s="242"/>
      <c r="IZB77" s="242"/>
      <c r="IZC77" s="242"/>
      <c r="IZD77" s="242"/>
      <c r="IZE77" s="242"/>
      <c r="IZF77" s="242"/>
      <c r="IZG77" s="242"/>
      <c r="IZH77" s="242"/>
      <c r="IZI77" s="242"/>
      <c r="IZJ77" s="242"/>
      <c r="IZK77" s="242"/>
      <c r="IZL77" s="242"/>
      <c r="IZM77" s="242"/>
      <c r="IZN77" s="242"/>
      <c r="IZO77" s="242"/>
      <c r="IZP77" s="242"/>
      <c r="IZQ77" s="242"/>
      <c r="IZR77" s="242"/>
      <c r="IZS77" s="242"/>
      <c r="IZT77" s="242"/>
      <c r="IZU77" s="242"/>
      <c r="IZV77" s="242"/>
      <c r="IZW77" s="242"/>
      <c r="IZX77" s="242"/>
      <c r="IZY77" s="242"/>
      <c r="IZZ77" s="242"/>
      <c r="JAA77" s="242"/>
      <c r="JAB77" s="242"/>
      <c r="JAC77" s="242"/>
      <c r="JAD77" s="242"/>
      <c r="JAE77" s="242"/>
      <c r="JAF77" s="242"/>
      <c r="JAG77" s="242"/>
      <c r="JAH77" s="242"/>
      <c r="JAI77" s="242"/>
      <c r="JAJ77" s="242"/>
      <c r="JAK77" s="242"/>
      <c r="JAL77" s="242"/>
      <c r="JAM77" s="242"/>
      <c r="JAN77" s="242"/>
      <c r="JAO77" s="242"/>
      <c r="JAP77" s="242"/>
      <c r="JAQ77" s="242"/>
      <c r="JAR77" s="242"/>
      <c r="JAS77" s="242"/>
      <c r="JAT77" s="242"/>
      <c r="JAU77" s="242"/>
      <c r="JAV77" s="242"/>
      <c r="JAW77" s="242"/>
      <c r="JAX77" s="242"/>
      <c r="JAY77" s="242"/>
      <c r="JAZ77" s="242"/>
      <c r="JBA77" s="242"/>
      <c r="JBB77" s="242"/>
      <c r="JBC77" s="242"/>
      <c r="JBD77" s="242"/>
      <c r="JBE77" s="242"/>
      <c r="JBF77" s="242"/>
      <c r="JBG77" s="242"/>
      <c r="JBH77" s="242"/>
      <c r="JBI77" s="242"/>
      <c r="JBJ77" s="242"/>
      <c r="JBK77" s="242"/>
      <c r="JBL77" s="242"/>
      <c r="JBM77" s="242"/>
      <c r="JBN77" s="242"/>
      <c r="JBO77" s="242"/>
      <c r="JBP77" s="242"/>
      <c r="JBQ77" s="242"/>
      <c r="JBR77" s="242"/>
      <c r="JBS77" s="242"/>
      <c r="JBT77" s="242"/>
      <c r="JBU77" s="242"/>
      <c r="JBV77" s="242"/>
      <c r="JBW77" s="242"/>
      <c r="JBX77" s="242"/>
      <c r="JBY77" s="242"/>
      <c r="JBZ77" s="242"/>
      <c r="JCA77" s="242"/>
      <c r="JCB77" s="242"/>
      <c r="JCC77" s="242"/>
      <c r="JCD77" s="242"/>
      <c r="JCE77" s="242"/>
      <c r="JCF77" s="242"/>
      <c r="JCG77" s="242"/>
      <c r="JCH77" s="242"/>
      <c r="JCI77" s="242"/>
      <c r="JCJ77" s="242"/>
      <c r="JCK77" s="242"/>
      <c r="JCL77" s="242"/>
      <c r="JCM77" s="242"/>
      <c r="JCN77" s="242"/>
      <c r="JCO77" s="242"/>
      <c r="JCP77" s="242"/>
      <c r="JCQ77" s="242"/>
      <c r="JCR77" s="242"/>
      <c r="JCS77" s="242"/>
      <c r="JCT77" s="242"/>
      <c r="JCU77" s="242"/>
      <c r="JCV77" s="242"/>
      <c r="JCW77" s="242"/>
      <c r="JCX77" s="242"/>
      <c r="JCY77" s="242"/>
      <c r="JCZ77" s="242"/>
      <c r="JDA77" s="242"/>
      <c r="JDB77" s="242"/>
      <c r="JDC77" s="242"/>
      <c r="JDD77" s="242"/>
      <c r="JDE77" s="242"/>
      <c r="JDF77" s="242"/>
      <c r="JDG77" s="242"/>
      <c r="JDH77" s="242"/>
      <c r="JDI77" s="242"/>
      <c r="JDJ77" s="242"/>
      <c r="JDK77" s="242"/>
      <c r="JDL77" s="242"/>
      <c r="JDM77" s="242"/>
      <c r="JDN77" s="242"/>
      <c r="JDO77" s="242"/>
      <c r="JDP77" s="242"/>
      <c r="JDQ77" s="242"/>
      <c r="JDR77" s="242"/>
      <c r="JDS77" s="242"/>
      <c r="JDT77" s="242"/>
      <c r="JDU77" s="242"/>
      <c r="JDV77" s="242"/>
      <c r="JDW77" s="242"/>
      <c r="JDX77" s="242"/>
      <c r="JDY77" s="242"/>
      <c r="JDZ77" s="242"/>
      <c r="JEA77" s="242"/>
      <c r="JEB77" s="242"/>
      <c r="JEC77" s="242"/>
      <c r="JED77" s="242"/>
      <c r="JEE77" s="242"/>
      <c r="JEF77" s="242"/>
      <c r="JEG77" s="242"/>
      <c r="JEH77" s="242"/>
      <c r="JEI77" s="242"/>
      <c r="JEJ77" s="242"/>
      <c r="JEK77" s="242"/>
      <c r="JEL77" s="242"/>
      <c r="JEM77" s="242"/>
      <c r="JEN77" s="242"/>
      <c r="JEO77" s="242"/>
      <c r="JEP77" s="242"/>
      <c r="JEQ77" s="242"/>
      <c r="JER77" s="242"/>
      <c r="JES77" s="242"/>
      <c r="JET77" s="242"/>
      <c r="JEU77" s="242"/>
      <c r="JEV77" s="242"/>
      <c r="JEW77" s="242"/>
      <c r="JEX77" s="242"/>
      <c r="JEY77" s="242"/>
      <c r="JEZ77" s="242"/>
      <c r="JFA77" s="242"/>
      <c r="JFB77" s="242"/>
      <c r="JFC77" s="242"/>
      <c r="JFD77" s="242"/>
      <c r="JFE77" s="242"/>
      <c r="JFF77" s="242"/>
      <c r="JFG77" s="242"/>
      <c r="JFH77" s="242"/>
      <c r="JFI77" s="242"/>
      <c r="JFJ77" s="242"/>
      <c r="JFK77" s="242"/>
      <c r="JFL77" s="242"/>
      <c r="JFM77" s="242"/>
      <c r="JFN77" s="242"/>
      <c r="JFO77" s="242"/>
      <c r="JFP77" s="242"/>
      <c r="JFQ77" s="242"/>
      <c r="JFR77" s="242"/>
      <c r="JFS77" s="242"/>
      <c r="JFT77" s="242"/>
      <c r="JFU77" s="242"/>
      <c r="JFV77" s="242"/>
      <c r="JFW77" s="242"/>
      <c r="JFX77" s="242"/>
      <c r="JFY77" s="242"/>
      <c r="JFZ77" s="242"/>
      <c r="JGA77" s="242"/>
      <c r="JGB77" s="242"/>
      <c r="JGC77" s="242"/>
      <c r="JGD77" s="242"/>
      <c r="JGE77" s="242"/>
      <c r="JGF77" s="242"/>
      <c r="JGG77" s="242"/>
      <c r="JGH77" s="242"/>
      <c r="JGI77" s="242"/>
      <c r="JGJ77" s="242"/>
      <c r="JGK77" s="242"/>
      <c r="JGL77" s="242"/>
      <c r="JGM77" s="242"/>
      <c r="JGN77" s="242"/>
      <c r="JGO77" s="242"/>
      <c r="JGP77" s="242"/>
      <c r="JGQ77" s="242"/>
      <c r="JGR77" s="242"/>
      <c r="JGS77" s="242"/>
      <c r="JGT77" s="242"/>
      <c r="JGU77" s="242"/>
      <c r="JGV77" s="242"/>
      <c r="JGW77" s="242"/>
      <c r="JGX77" s="242"/>
      <c r="JGY77" s="242"/>
      <c r="JGZ77" s="242"/>
      <c r="JHA77" s="242"/>
      <c r="JHB77" s="242"/>
      <c r="JHC77" s="242"/>
      <c r="JHD77" s="242"/>
      <c r="JHE77" s="242"/>
      <c r="JHF77" s="242"/>
      <c r="JHG77" s="242"/>
      <c r="JHH77" s="242"/>
      <c r="JHI77" s="242"/>
      <c r="JHJ77" s="242"/>
      <c r="JHK77" s="242"/>
      <c r="JHL77" s="242"/>
      <c r="JHM77" s="242"/>
      <c r="JHN77" s="242"/>
      <c r="JHO77" s="242"/>
      <c r="JHP77" s="242"/>
      <c r="JHQ77" s="242"/>
      <c r="JHR77" s="242"/>
      <c r="JHS77" s="242"/>
      <c r="JHT77" s="242"/>
      <c r="JHU77" s="242"/>
      <c r="JHV77" s="242"/>
      <c r="JHW77" s="242"/>
      <c r="JHX77" s="242"/>
      <c r="JHY77" s="242"/>
      <c r="JHZ77" s="242"/>
      <c r="JIA77" s="242"/>
      <c r="JIB77" s="242"/>
      <c r="JIC77" s="242"/>
      <c r="JID77" s="242"/>
      <c r="JIE77" s="242"/>
      <c r="JIF77" s="242"/>
      <c r="JIG77" s="242"/>
      <c r="JIH77" s="242"/>
      <c r="JII77" s="242"/>
      <c r="JIJ77" s="242"/>
      <c r="JIK77" s="242"/>
      <c r="JIL77" s="242"/>
      <c r="JIM77" s="242"/>
      <c r="JIN77" s="242"/>
      <c r="JIO77" s="242"/>
      <c r="JIP77" s="242"/>
      <c r="JIQ77" s="242"/>
      <c r="JIR77" s="242"/>
      <c r="JIS77" s="242"/>
      <c r="JIT77" s="242"/>
      <c r="JIU77" s="242"/>
      <c r="JIV77" s="242"/>
      <c r="JIW77" s="242"/>
      <c r="JIX77" s="242"/>
      <c r="JIY77" s="242"/>
      <c r="JIZ77" s="242"/>
      <c r="JJA77" s="242"/>
      <c r="JJB77" s="242"/>
      <c r="JJC77" s="242"/>
      <c r="JJD77" s="242"/>
      <c r="JJE77" s="242"/>
      <c r="JJF77" s="242"/>
      <c r="JJG77" s="242"/>
      <c r="JJH77" s="242"/>
      <c r="JJI77" s="242"/>
      <c r="JJJ77" s="242"/>
      <c r="JJK77" s="242"/>
      <c r="JJL77" s="242"/>
      <c r="JJM77" s="242"/>
      <c r="JJN77" s="242"/>
      <c r="JJO77" s="242"/>
      <c r="JJP77" s="242"/>
      <c r="JJQ77" s="242"/>
      <c r="JJR77" s="242"/>
      <c r="JJS77" s="242"/>
      <c r="JJT77" s="242"/>
      <c r="JJU77" s="242"/>
      <c r="JJV77" s="242"/>
      <c r="JJW77" s="242"/>
      <c r="JJX77" s="242"/>
      <c r="JJY77" s="242"/>
      <c r="JJZ77" s="242"/>
      <c r="JKA77" s="242"/>
      <c r="JKB77" s="242"/>
      <c r="JKC77" s="242"/>
      <c r="JKD77" s="242"/>
      <c r="JKE77" s="242"/>
      <c r="JKF77" s="242"/>
      <c r="JKG77" s="242"/>
      <c r="JKH77" s="242"/>
      <c r="JKI77" s="242"/>
      <c r="JKJ77" s="242"/>
      <c r="JKK77" s="242"/>
      <c r="JKL77" s="242"/>
      <c r="JKM77" s="242"/>
      <c r="JKN77" s="242"/>
      <c r="JKO77" s="242"/>
      <c r="JKP77" s="242"/>
      <c r="JKQ77" s="242"/>
      <c r="JKR77" s="242"/>
      <c r="JKS77" s="242"/>
      <c r="JKT77" s="242"/>
      <c r="JKU77" s="242"/>
      <c r="JKV77" s="242"/>
      <c r="JKW77" s="242"/>
      <c r="JKX77" s="242"/>
      <c r="JKY77" s="242"/>
      <c r="JKZ77" s="242"/>
      <c r="JLA77" s="242"/>
      <c r="JLB77" s="242"/>
      <c r="JLC77" s="242"/>
      <c r="JLD77" s="242"/>
      <c r="JLE77" s="242"/>
      <c r="JLF77" s="242"/>
      <c r="JLG77" s="242"/>
      <c r="JLH77" s="242"/>
      <c r="JLI77" s="242"/>
      <c r="JLJ77" s="242"/>
      <c r="JLK77" s="242"/>
      <c r="JLL77" s="242"/>
      <c r="JLM77" s="242"/>
      <c r="JLN77" s="242"/>
      <c r="JLO77" s="242"/>
      <c r="JLP77" s="242"/>
      <c r="JLQ77" s="242"/>
      <c r="JLR77" s="242"/>
      <c r="JLS77" s="242"/>
      <c r="JLT77" s="242"/>
      <c r="JLU77" s="242"/>
      <c r="JLV77" s="242"/>
      <c r="JLW77" s="242"/>
      <c r="JLX77" s="242"/>
      <c r="JLY77" s="242"/>
      <c r="JLZ77" s="242"/>
      <c r="JMA77" s="242"/>
      <c r="JMB77" s="242"/>
      <c r="JMC77" s="242"/>
      <c r="JMD77" s="242"/>
      <c r="JME77" s="242"/>
      <c r="JMF77" s="242"/>
      <c r="JMG77" s="242"/>
      <c r="JMH77" s="242"/>
      <c r="JMI77" s="242"/>
      <c r="JMJ77" s="242"/>
      <c r="JMK77" s="242"/>
      <c r="JML77" s="242"/>
      <c r="JMM77" s="242"/>
      <c r="JMN77" s="242"/>
      <c r="JMO77" s="242"/>
      <c r="JMP77" s="242"/>
      <c r="JMQ77" s="242"/>
      <c r="JMR77" s="242"/>
      <c r="JMS77" s="242"/>
      <c r="JMT77" s="242"/>
      <c r="JMU77" s="242"/>
      <c r="JMV77" s="242"/>
      <c r="JMW77" s="242"/>
      <c r="JMX77" s="242"/>
      <c r="JMY77" s="242"/>
      <c r="JMZ77" s="242"/>
      <c r="JNA77" s="242"/>
      <c r="JNB77" s="242"/>
      <c r="JNC77" s="242"/>
      <c r="JND77" s="242"/>
      <c r="JNE77" s="242"/>
      <c r="JNF77" s="242"/>
      <c r="JNG77" s="242"/>
      <c r="JNH77" s="242"/>
      <c r="JNI77" s="242"/>
      <c r="JNJ77" s="242"/>
      <c r="JNK77" s="242"/>
      <c r="JNL77" s="242"/>
      <c r="JNM77" s="242"/>
      <c r="JNN77" s="242"/>
      <c r="JNO77" s="242"/>
      <c r="JNP77" s="242"/>
      <c r="JNQ77" s="242"/>
      <c r="JNR77" s="242"/>
      <c r="JNS77" s="242"/>
      <c r="JNT77" s="242"/>
      <c r="JNU77" s="242"/>
      <c r="JNV77" s="242"/>
      <c r="JNW77" s="242"/>
      <c r="JNX77" s="242"/>
      <c r="JNY77" s="242"/>
      <c r="JNZ77" s="242"/>
      <c r="JOA77" s="242"/>
      <c r="JOB77" s="242"/>
      <c r="JOC77" s="242"/>
      <c r="JOD77" s="242"/>
      <c r="JOE77" s="242"/>
      <c r="JOF77" s="242"/>
      <c r="JOG77" s="242"/>
      <c r="JOH77" s="242"/>
      <c r="JOI77" s="242"/>
      <c r="JOJ77" s="242"/>
      <c r="JOK77" s="242"/>
      <c r="JOL77" s="242"/>
      <c r="JOM77" s="242"/>
      <c r="JON77" s="242"/>
      <c r="JOO77" s="242"/>
      <c r="JOP77" s="242"/>
      <c r="JOQ77" s="242"/>
      <c r="JOR77" s="242"/>
      <c r="JOS77" s="242"/>
      <c r="JOT77" s="242"/>
      <c r="JOU77" s="242"/>
      <c r="JOV77" s="242"/>
      <c r="JOW77" s="242"/>
      <c r="JOX77" s="242"/>
      <c r="JOY77" s="242"/>
      <c r="JOZ77" s="242"/>
      <c r="JPA77" s="242"/>
      <c r="JPB77" s="242"/>
      <c r="JPC77" s="242"/>
      <c r="JPD77" s="242"/>
      <c r="JPE77" s="242"/>
      <c r="JPF77" s="242"/>
      <c r="JPG77" s="242"/>
      <c r="JPH77" s="242"/>
      <c r="JPI77" s="242"/>
      <c r="JPJ77" s="242"/>
      <c r="JPK77" s="242"/>
      <c r="JPL77" s="242"/>
      <c r="JPM77" s="242"/>
      <c r="JPN77" s="242"/>
      <c r="JPO77" s="242"/>
      <c r="JPP77" s="242"/>
      <c r="JPQ77" s="242"/>
      <c r="JPR77" s="242"/>
      <c r="JPS77" s="242"/>
      <c r="JPT77" s="242"/>
      <c r="JPU77" s="242"/>
      <c r="JPV77" s="242"/>
      <c r="JPW77" s="242"/>
      <c r="JPX77" s="242"/>
      <c r="JPY77" s="242"/>
      <c r="JPZ77" s="242"/>
      <c r="JQA77" s="242"/>
      <c r="JQB77" s="242"/>
      <c r="JQC77" s="242"/>
      <c r="JQD77" s="242"/>
      <c r="JQE77" s="242"/>
      <c r="JQF77" s="242"/>
      <c r="JQG77" s="242"/>
      <c r="JQH77" s="242"/>
      <c r="JQI77" s="242"/>
      <c r="JQJ77" s="242"/>
      <c r="JQK77" s="242"/>
      <c r="JQL77" s="242"/>
      <c r="JQM77" s="242"/>
      <c r="JQN77" s="242"/>
      <c r="JQO77" s="242"/>
      <c r="JQP77" s="242"/>
      <c r="JQQ77" s="242"/>
      <c r="JQR77" s="242"/>
      <c r="JQS77" s="242"/>
      <c r="JQT77" s="242"/>
      <c r="JQU77" s="242"/>
      <c r="JQV77" s="242"/>
      <c r="JQW77" s="242"/>
      <c r="JQX77" s="242"/>
      <c r="JQY77" s="242"/>
      <c r="JQZ77" s="242"/>
      <c r="JRA77" s="242"/>
      <c r="JRB77" s="242"/>
      <c r="JRC77" s="242"/>
      <c r="JRD77" s="242"/>
      <c r="JRE77" s="242"/>
      <c r="JRF77" s="242"/>
      <c r="JRG77" s="242"/>
      <c r="JRH77" s="242"/>
      <c r="JRI77" s="242"/>
      <c r="JRJ77" s="242"/>
      <c r="JRK77" s="242"/>
      <c r="JRL77" s="242"/>
      <c r="JRM77" s="242"/>
      <c r="JRN77" s="242"/>
      <c r="JRO77" s="242"/>
      <c r="JRP77" s="242"/>
      <c r="JRQ77" s="242"/>
      <c r="JRR77" s="242"/>
      <c r="JRS77" s="242"/>
      <c r="JRT77" s="242"/>
      <c r="JRU77" s="242"/>
      <c r="JRV77" s="242"/>
      <c r="JRW77" s="242"/>
      <c r="JRX77" s="242"/>
      <c r="JRY77" s="242"/>
      <c r="JRZ77" s="242"/>
      <c r="JSA77" s="242"/>
      <c r="JSB77" s="242"/>
      <c r="JSC77" s="242"/>
      <c r="JSD77" s="242"/>
      <c r="JSE77" s="242"/>
      <c r="JSF77" s="242"/>
      <c r="JSG77" s="242"/>
      <c r="JSH77" s="242"/>
      <c r="JSI77" s="242"/>
      <c r="JSJ77" s="242"/>
      <c r="JSK77" s="242"/>
      <c r="JSL77" s="242"/>
      <c r="JSM77" s="242"/>
      <c r="JSN77" s="242"/>
      <c r="JSO77" s="242"/>
      <c r="JSP77" s="242"/>
      <c r="JSQ77" s="242"/>
      <c r="JSR77" s="242"/>
      <c r="JSS77" s="242"/>
      <c r="JST77" s="242"/>
      <c r="JSU77" s="242"/>
      <c r="JSV77" s="242"/>
      <c r="JSW77" s="242"/>
      <c r="JSX77" s="242"/>
      <c r="JSY77" s="242"/>
      <c r="JSZ77" s="242"/>
      <c r="JTA77" s="242"/>
      <c r="JTB77" s="242"/>
      <c r="JTC77" s="242"/>
      <c r="JTD77" s="242"/>
      <c r="JTE77" s="242"/>
      <c r="JTF77" s="242"/>
      <c r="JTG77" s="242"/>
      <c r="JTH77" s="242"/>
      <c r="JTI77" s="242"/>
      <c r="JTJ77" s="242"/>
      <c r="JTK77" s="242"/>
      <c r="JTL77" s="242"/>
      <c r="JTM77" s="242"/>
      <c r="JTN77" s="242"/>
      <c r="JTO77" s="242"/>
      <c r="JTP77" s="242"/>
      <c r="JTQ77" s="242"/>
      <c r="JTR77" s="242"/>
      <c r="JTS77" s="242"/>
      <c r="JTT77" s="242"/>
      <c r="JTU77" s="242"/>
      <c r="JTV77" s="242"/>
      <c r="JTW77" s="242"/>
      <c r="JTX77" s="242"/>
      <c r="JTY77" s="242"/>
      <c r="JTZ77" s="242"/>
      <c r="JUA77" s="242"/>
      <c r="JUB77" s="242"/>
      <c r="JUC77" s="242"/>
      <c r="JUD77" s="242"/>
      <c r="JUE77" s="242"/>
      <c r="JUF77" s="242"/>
      <c r="JUG77" s="242"/>
      <c r="JUH77" s="242"/>
      <c r="JUI77" s="242"/>
      <c r="JUJ77" s="242"/>
      <c r="JUK77" s="242"/>
      <c r="JUL77" s="242"/>
      <c r="JUM77" s="242"/>
      <c r="JUN77" s="242"/>
      <c r="JUO77" s="242"/>
      <c r="JUP77" s="242"/>
      <c r="JUQ77" s="242"/>
      <c r="JUR77" s="242"/>
      <c r="JUS77" s="242"/>
      <c r="JUT77" s="242"/>
      <c r="JUU77" s="242"/>
      <c r="JUV77" s="242"/>
      <c r="JUW77" s="242"/>
      <c r="JUX77" s="242"/>
      <c r="JUY77" s="242"/>
      <c r="JUZ77" s="242"/>
      <c r="JVA77" s="242"/>
      <c r="JVB77" s="242"/>
      <c r="JVC77" s="242"/>
      <c r="JVD77" s="242"/>
      <c r="JVE77" s="242"/>
      <c r="JVF77" s="242"/>
      <c r="JVG77" s="242"/>
      <c r="JVH77" s="242"/>
      <c r="JVI77" s="242"/>
      <c r="JVJ77" s="242"/>
      <c r="JVK77" s="242"/>
      <c r="JVL77" s="242"/>
      <c r="JVM77" s="242"/>
      <c r="JVN77" s="242"/>
      <c r="JVO77" s="242"/>
      <c r="JVP77" s="242"/>
      <c r="JVQ77" s="242"/>
      <c r="JVR77" s="242"/>
      <c r="JVS77" s="242"/>
      <c r="JVT77" s="242"/>
      <c r="JVU77" s="242"/>
      <c r="JVV77" s="242"/>
      <c r="JVW77" s="242"/>
      <c r="JVX77" s="242"/>
      <c r="JVY77" s="242"/>
      <c r="JVZ77" s="242"/>
      <c r="JWA77" s="242"/>
      <c r="JWB77" s="242"/>
      <c r="JWC77" s="242"/>
      <c r="JWD77" s="242"/>
      <c r="JWE77" s="242"/>
      <c r="JWF77" s="242"/>
      <c r="JWG77" s="242"/>
      <c r="JWH77" s="242"/>
      <c r="JWI77" s="242"/>
      <c r="JWJ77" s="242"/>
      <c r="JWK77" s="242"/>
      <c r="JWL77" s="242"/>
      <c r="JWM77" s="242"/>
      <c r="JWN77" s="242"/>
      <c r="JWO77" s="242"/>
      <c r="JWP77" s="242"/>
      <c r="JWQ77" s="242"/>
      <c r="JWR77" s="242"/>
      <c r="JWS77" s="242"/>
      <c r="JWT77" s="242"/>
      <c r="JWU77" s="242"/>
      <c r="JWV77" s="242"/>
      <c r="JWW77" s="242"/>
      <c r="JWX77" s="242"/>
      <c r="JWY77" s="242"/>
      <c r="JWZ77" s="242"/>
      <c r="JXA77" s="242"/>
      <c r="JXB77" s="242"/>
      <c r="JXC77" s="242"/>
      <c r="JXD77" s="242"/>
      <c r="JXE77" s="242"/>
      <c r="JXF77" s="242"/>
      <c r="JXG77" s="242"/>
      <c r="JXH77" s="242"/>
      <c r="JXI77" s="242"/>
      <c r="JXJ77" s="242"/>
      <c r="JXK77" s="242"/>
      <c r="JXL77" s="242"/>
      <c r="JXM77" s="242"/>
      <c r="JXN77" s="242"/>
      <c r="JXO77" s="242"/>
      <c r="JXP77" s="242"/>
      <c r="JXQ77" s="242"/>
      <c r="JXR77" s="242"/>
      <c r="JXS77" s="242"/>
      <c r="JXT77" s="242"/>
      <c r="JXU77" s="242"/>
      <c r="JXV77" s="242"/>
      <c r="JXW77" s="242"/>
      <c r="JXX77" s="242"/>
      <c r="JXY77" s="242"/>
      <c r="JXZ77" s="242"/>
      <c r="JYA77" s="242"/>
      <c r="JYB77" s="242"/>
      <c r="JYC77" s="242"/>
      <c r="JYD77" s="242"/>
      <c r="JYE77" s="242"/>
      <c r="JYF77" s="242"/>
      <c r="JYG77" s="242"/>
      <c r="JYH77" s="242"/>
      <c r="JYI77" s="242"/>
      <c r="JYJ77" s="242"/>
      <c r="JYK77" s="242"/>
      <c r="JYL77" s="242"/>
      <c r="JYM77" s="242"/>
      <c r="JYN77" s="242"/>
      <c r="JYO77" s="242"/>
      <c r="JYP77" s="242"/>
      <c r="JYQ77" s="242"/>
      <c r="JYR77" s="242"/>
      <c r="JYS77" s="242"/>
      <c r="JYT77" s="242"/>
      <c r="JYU77" s="242"/>
      <c r="JYV77" s="242"/>
      <c r="JYW77" s="242"/>
      <c r="JYX77" s="242"/>
      <c r="JYY77" s="242"/>
      <c r="JYZ77" s="242"/>
      <c r="JZA77" s="242"/>
      <c r="JZB77" s="242"/>
      <c r="JZC77" s="242"/>
      <c r="JZD77" s="242"/>
      <c r="JZE77" s="242"/>
      <c r="JZF77" s="242"/>
      <c r="JZG77" s="242"/>
      <c r="JZH77" s="242"/>
      <c r="JZI77" s="242"/>
      <c r="JZJ77" s="242"/>
      <c r="JZK77" s="242"/>
      <c r="JZL77" s="242"/>
      <c r="JZM77" s="242"/>
      <c r="JZN77" s="242"/>
      <c r="JZO77" s="242"/>
      <c r="JZP77" s="242"/>
      <c r="JZQ77" s="242"/>
      <c r="JZR77" s="242"/>
      <c r="JZS77" s="242"/>
      <c r="JZT77" s="242"/>
      <c r="JZU77" s="242"/>
      <c r="JZV77" s="242"/>
      <c r="JZW77" s="242"/>
      <c r="JZX77" s="242"/>
      <c r="JZY77" s="242"/>
      <c r="JZZ77" s="242"/>
      <c r="KAA77" s="242"/>
      <c r="KAB77" s="242"/>
      <c r="KAC77" s="242"/>
      <c r="KAD77" s="242"/>
      <c r="KAE77" s="242"/>
      <c r="KAF77" s="242"/>
      <c r="KAG77" s="242"/>
      <c r="KAH77" s="242"/>
      <c r="KAI77" s="242"/>
      <c r="KAJ77" s="242"/>
      <c r="KAK77" s="242"/>
      <c r="KAL77" s="242"/>
      <c r="KAM77" s="242"/>
      <c r="KAN77" s="242"/>
      <c r="KAO77" s="242"/>
      <c r="KAP77" s="242"/>
      <c r="KAQ77" s="242"/>
      <c r="KAR77" s="242"/>
      <c r="KAS77" s="242"/>
      <c r="KAT77" s="242"/>
      <c r="KAU77" s="242"/>
      <c r="KAV77" s="242"/>
      <c r="KAW77" s="242"/>
      <c r="KAX77" s="242"/>
      <c r="KAY77" s="242"/>
      <c r="KAZ77" s="242"/>
      <c r="KBA77" s="242"/>
      <c r="KBB77" s="242"/>
      <c r="KBC77" s="242"/>
      <c r="KBD77" s="242"/>
      <c r="KBE77" s="242"/>
      <c r="KBF77" s="242"/>
      <c r="KBG77" s="242"/>
      <c r="KBH77" s="242"/>
      <c r="KBI77" s="242"/>
      <c r="KBJ77" s="242"/>
      <c r="KBK77" s="242"/>
      <c r="KBL77" s="242"/>
      <c r="KBM77" s="242"/>
      <c r="KBN77" s="242"/>
      <c r="KBO77" s="242"/>
      <c r="KBP77" s="242"/>
      <c r="KBQ77" s="242"/>
      <c r="KBR77" s="242"/>
      <c r="KBS77" s="242"/>
      <c r="KBT77" s="242"/>
      <c r="KBU77" s="242"/>
      <c r="KBV77" s="242"/>
      <c r="KBW77" s="242"/>
      <c r="KBX77" s="242"/>
      <c r="KBY77" s="242"/>
      <c r="KBZ77" s="242"/>
      <c r="KCA77" s="242"/>
      <c r="KCB77" s="242"/>
      <c r="KCC77" s="242"/>
      <c r="KCD77" s="242"/>
      <c r="KCE77" s="242"/>
      <c r="KCF77" s="242"/>
      <c r="KCG77" s="242"/>
      <c r="KCH77" s="242"/>
      <c r="KCI77" s="242"/>
      <c r="KCJ77" s="242"/>
      <c r="KCK77" s="242"/>
      <c r="KCL77" s="242"/>
      <c r="KCM77" s="242"/>
      <c r="KCN77" s="242"/>
      <c r="KCO77" s="242"/>
      <c r="KCP77" s="242"/>
      <c r="KCQ77" s="242"/>
      <c r="KCR77" s="242"/>
      <c r="KCS77" s="242"/>
      <c r="KCT77" s="242"/>
      <c r="KCU77" s="242"/>
      <c r="KCV77" s="242"/>
      <c r="KCW77" s="242"/>
      <c r="KCX77" s="242"/>
      <c r="KCY77" s="242"/>
      <c r="KCZ77" s="242"/>
      <c r="KDA77" s="242"/>
      <c r="KDB77" s="242"/>
      <c r="KDC77" s="242"/>
      <c r="KDD77" s="242"/>
      <c r="KDE77" s="242"/>
      <c r="KDF77" s="242"/>
      <c r="KDG77" s="242"/>
      <c r="KDH77" s="242"/>
      <c r="KDI77" s="242"/>
      <c r="KDJ77" s="242"/>
      <c r="KDK77" s="242"/>
      <c r="KDL77" s="242"/>
      <c r="KDM77" s="242"/>
      <c r="KDN77" s="242"/>
      <c r="KDO77" s="242"/>
      <c r="KDP77" s="242"/>
      <c r="KDQ77" s="242"/>
      <c r="KDR77" s="242"/>
      <c r="KDS77" s="242"/>
      <c r="KDT77" s="242"/>
      <c r="KDU77" s="242"/>
      <c r="KDV77" s="242"/>
      <c r="KDW77" s="242"/>
      <c r="KDX77" s="242"/>
      <c r="KDY77" s="242"/>
      <c r="KDZ77" s="242"/>
      <c r="KEA77" s="242"/>
      <c r="KEB77" s="242"/>
      <c r="KEC77" s="242"/>
      <c r="KED77" s="242"/>
      <c r="KEE77" s="242"/>
      <c r="KEF77" s="242"/>
      <c r="KEG77" s="242"/>
      <c r="KEH77" s="242"/>
      <c r="KEI77" s="242"/>
      <c r="KEJ77" s="242"/>
      <c r="KEK77" s="242"/>
      <c r="KEL77" s="242"/>
      <c r="KEM77" s="242"/>
      <c r="KEN77" s="242"/>
      <c r="KEO77" s="242"/>
      <c r="KEP77" s="242"/>
      <c r="KEQ77" s="242"/>
      <c r="KER77" s="242"/>
      <c r="KES77" s="242"/>
      <c r="KET77" s="242"/>
      <c r="KEU77" s="242"/>
      <c r="KEV77" s="242"/>
      <c r="KEW77" s="242"/>
      <c r="KEX77" s="242"/>
      <c r="KEY77" s="242"/>
      <c r="KEZ77" s="242"/>
      <c r="KFA77" s="242"/>
      <c r="KFB77" s="242"/>
      <c r="KFC77" s="242"/>
      <c r="KFD77" s="242"/>
      <c r="KFE77" s="242"/>
      <c r="KFF77" s="242"/>
      <c r="KFG77" s="242"/>
      <c r="KFH77" s="242"/>
      <c r="KFI77" s="242"/>
      <c r="KFJ77" s="242"/>
      <c r="KFK77" s="242"/>
      <c r="KFL77" s="242"/>
      <c r="KFM77" s="242"/>
      <c r="KFN77" s="242"/>
      <c r="KFO77" s="242"/>
      <c r="KFP77" s="242"/>
      <c r="KFQ77" s="242"/>
      <c r="KFR77" s="242"/>
      <c r="KFS77" s="242"/>
      <c r="KFT77" s="242"/>
      <c r="KFU77" s="242"/>
      <c r="KFV77" s="242"/>
      <c r="KFW77" s="242"/>
      <c r="KFX77" s="242"/>
      <c r="KFY77" s="242"/>
      <c r="KFZ77" s="242"/>
      <c r="KGA77" s="242"/>
      <c r="KGB77" s="242"/>
      <c r="KGC77" s="242"/>
      <c r="KGD77" s="242"/>
      <c r="KGE77" s="242"/>
      <c r="KGF77" s="242"/>
      <c r="KGG77" s="242"/>
      <c r="KGH77" s="242"/>
      <c r="KGI77" s="242"/>
      <c r="KGJ77" s="242"/>
      <c r="KGK77" s="242"/>
      <c r="KGL77" s="242"/>
      <c r="KGM77" s="242"/>
      <c r="KGN77" s="242"/>
      <c r="KGO77" s="242"/>
      <c r="KGP77" s="242"/>
      <c r="KGQ77" s="242"/>
      <c r="KGR77" s="242"/>
      <c r="KGS77" s="242"/>
      <c r="KGT77" s="242"/>
      <c r="KGU77" s="242"/>
      <c r="KGV77" s="242"/>
      <c r="KGW77" s="242"/>
      <c r="KGX77" s="242"/>
      <c r="KGY77" s="242"/>
      <c r="KGZ77" s="242"/>
      <c r="KHA77" s="242"/>
      <c r="KHB77" s="242"/>
      <c r="KHC77" s="242"/>
      <c r="KHD77" s="242"/>
      <c r="KHE77" s="242"/>
      <c r="KHF77" s="242"/>
      <c r="KHG77" s="242"/>
      <c r="KHH77" s="242"/>
      <c r="KHI77" s="242"/>
      <c r="KHJ77" s="242"/>
      <c r="KHK77" s="242"/>
      <c r="KHL77" s="242"/>
      <c r="KHM77" s="242"/>
      <c r="KHN77" s="242"/>
      <c r="KHO77" s="242"/>
      <c r="KHP77" s="242"/>
      <c r="KHQ77" s="242"/>
      <c r="KHR77" s="242"/>
      <c r="KHS77" s="242"/>
      <c r="KHT77" s="242"/>
      <c r="KHU77" s="242"/>
      <c r="KHV77" s="242"/>
      <c r="KHW77" s="242"/>
      <c r="KHX77" s="242"/>
      <c r="KHY77" s="242"/>
      <c r="KHZ77" s="242"/>
      <c r="KIA77" s="242"/>
      <c r="KIB77" s="242"/>
      <c r="KIC77" s="242"/>
      <c r="KID77" s="242"/>
      <c r="KIE77" s="242"/>
      <c r="KIF77" s="242"/>
      <c r="KIG77" s="242"/>
      <c r="KIH77" s="242"/>
      <c r="KII77" s="242"/>
      <c r="KIJ77" s="242"/>
      <c r="KIK77" s="242"/>
      <c r="KIL77" s="242"/>
      <c r="KIM77" s="242"/>
      <c r="KIN77" s="242"/>
      <c r="KIO77" s="242"/>
      <c r="KIP77" s="242"/>
      <c r="KIQ77" s="242"/>
      <c r="KIR77" s="242"/>
      <c r="KIS77" s="242"/>
      <c r="KIT77" s="242"/>
      <c r="KIU77" s="242"/>
      <c r="KIV77" s="242"/>
      <c r="KIW77" s="242"/>
      <c r="KIX77" s="242"/>
      <c r="KIY77" s="242"/>
      <c r="KIZ77" s="242"/>
      <c r="KJA77" s="242"/>
      <c r="KJB77" s="242"/>
      <c r="KJC77" s="242"/>
      <c r="KJD77" s="242"/>
      <c r="KJE77" s="242"/>
      <c r="KJF77" s="242"/>
      <c r="KJG77" s="242"/>
      <c r="KJH77" s="242"/>
      <c r="KJI77" s="242"/>
      <c r="KJJ77" s="242"/>
      <c r="KJK77" s="242"/>
      <c r="KJL77" s="242"/>
      <c r="KJM77" s="242"/>
      <c r="KJN77" s="242"/>
      <c r="KJO77" s="242"/>
      <c r="KJP77" s="242"/>
      <c r="KJQ77" s="242"/>
      <c r="KJR77" s="242"/>
      <c r="KJS77" s="242"/>
      <c r="KJT77" s="242"/>
      <c r="KJU77" s="242"/>
      <c r="KJV77" s="242"/>
      <c r="KJW77" s="242"/>
      <c r="KJX77" s="242"/>
      <c r="KJY77" s="242"/>
      <c r="KJZ77" s="242"/>
      <c r="KKA77" s="242"/>
      <c r="KKB77" s="242"/>
      <c r="KKC77" s="242"/>
      <c r="KKD77" s="242"/>
      <c r="KKE77" s="242"/>
      <c r="KKF77" s="242"/>
      <c r="KKG77" s="242"/>
      <c r="KKH77" s="242"/>
      <c r="KKI77" s="242"/>
      <c r="KKJ77" s="242"/>
      <c r="KKK77" s="242"/>
      <c r="KKL77" s="242"/>
      <c r="KKM77" s="242"/>
      <c r="KKN77" s="242"/>
      <c r="KKO77" s="242"/>
      <c r="KKP77" s="242"/>
      <c r="KKQ77" s="242"/>
      <c r="KKR77" s="242"/>
      <c r="KKS77" s="242"/>
      <c r="KKT77" s="242"/>
      <c r="KKU77" s="242"/>
      <c r="KKV77" s="242"/>
      <c r="KKW77" s="242"/>
      <c r="KKX77" s="242"/>
      <c r="KKY77" s="242"/>
      <c r="KKZ77" s="242"/>
      <c r="KLA77" s="242"/>
      <c r="KLB77" s="242"/>
      <c r="KLC77" s="242"/>
      <c r="KLD77" s="242"/>
      <c r="KLE77" s="242"/>
      <c r="KLF77" s="242"/>
      <c r="KLG77" s="242"/>
      <c r="KLH77" s="242"/>
      <c r="KLI77" s="242"/>
      <c r="KLJ77" s="242"/>
      <c r="KLK77" s="242"/>
      <c r="KLL77" s="242"/>
      <c r="KLM77" s="242"/>
      <c r="KLN77" s="242"/>
      <c r="KLO77" s="242"/>
      <c r="KLP77" s="242"/>
      <c r="KLQ77" s="242"/>
      <c r="KLR77" s="242"/>
      <c r="KLS77" s="242"/>
      <c r="KLT77" s="242"/>
      <c r="KLU77" s="242"/>
      <c r="KLV77" s="242"/>
      <c r="KLW77" s="242"/>
      <c r="KLX77" s="242"/>
      <c r="KLY77" s="242"/>
      <c r="KLZ77" s="242"/>
      <c r="KMA77" s="242"/>
      <c r="KMB77" s="242"/>
      <c r="KMC77" s="242"/>
      <c r="KMD77" s="242"/>
      <c r="KME77" s="242"/>
      <c r="KMF77" s="242"/>
      <c r="KMG77" s="242"/>
      <c r="KMH77" s="242"/>
      <c r="KMI77" s="242"/>
      <c r="KMJ77" s="242"/>
      <c r="KMK77" s="242"/>
      <c r="KML77" s="242"/>
      <c r="KMM77" s="242"/>
      <c r="KMN77" s="242"/>
      <c r="KMO77" s="242"/>
      <c r="KMP77" s="242"/>
      <c r="KMQ77" s="242"/>
      <c r="KMR77" s="242"/>
      <c r="KMS77" s="242"/>
      <c r="KMT77" s="242"/>
      <c r="KMU77" s="242"/>
      <c r="KMV77" s="242"/>
      <c r="KMW77" s="242"/>
      <c r="KMX77" s="242"/>
      <c r="KMY77" s="242"/>
      <c r="KMZ77" s="242"/>
      <c r="KNA77" s="242"/>
      <c r="KNB77" s="242"/>
      <c r="KNC77" s="242"/>
      <c r="KND77" s="242"/>
      <c r="KNE77" s="242"/>
      <c r="KNF77" s="242"/>
      <c r="KNG77" s="242"/>
      <c r="KNH77" s="242"/>
      <c r="KNI77" s="242"/>
      <c r="KNJ77" s="242"/>
      <c r="KNK77" s="242"/>
      <c r="KNL77" s="242"/>
      <c r="KNM77" s="242"/>
      <c r="KNN77" s="242"/>
      <c r="KNO77" s="242"/>
      <c r="KNP77" s="242"/>
      <c r="KNQ77" s="242"/>
      <c r="KNR77" s="242"/>
      <c r="KNS77" s="242"/>
      <c r="KNT77" s="242"/>
      <c r="KNU77" s="242"/>
      <c r="KNV77" s="242"/>
      <c r="KNW77" s="242"/>
      <c r="KNX77" s="242"/>
      <c r="KNY77" s="242"/>
      <c r="KNZ77" s="242"/>
      <c r="KOA77" s="242"/>
      <c r="KOB77" s="242"/>
      <c r="KOC77" s="242"/>
      <c r="KOD77" s="242"/>
      <c r="KOE77" s="242"/>
      <c r="KOF77" s="242"/>
      <c r="KOG77" s="242"/>
      <c r="KOH77" s="242"/>
      <c r="KOI77" s="242"/>
      <c r="KOJ77" s="242"/>
      <c r="KOK77" s="242"/>
      <c r="KOL77" s="242"/>
      <c r="KOM77" s="242"/>
      <c r="KON77" s="242"/>
      <c r="KOO77" s="242"/>
      <c r="KOP77" s="242"/>
      <c r="KOQ77" s="242"/>
      <c r="KOR77" s="242"/>
      <c r="KOS77" s="242"/>
      <c r="KOT77" s="242"/>
      <c r="KOU77" s="242"/>
      <c r="KOV77" s="242"/>
      <c r="KOW77" s="242"/>
      <c r="KOX77" s="242"/>
      <c r="KOY77" s="242"/>
      <c r="KOZ77" s="242"/>
      <c r="KPA77" s="242"/>
      <c r="KPB77" s="242"/>
      <c r="KPC77" s="242"/>
      <c r="KPD77" s="242"/>
      <c r="KPE77" s="242"/>
      <c r="KPF77" s="242"/>
      <c r="KPG77" s="242"/>
      <c r="KPH77" s="242"/>
      <c r="KPI77" s="242"/>
      <c r="KPJ77" s="242"/>
      <c r="KPK77" s="242"/>
      <c r="KPL77" s="242"/>
      <c r="KPM77" s="242"/>
      <c r="KPN77" s="242"/>
      <c r="KPO77" s="242"/>
      <c r="KPP77" s="242"/>
      <c r="KPQ77" s="242"/>
      <c r="KPR77" s="242"/>
      <c r="KPS77" s="242"/>
      <c r="KPT77" s="242"/>
      <c r="KPU77" s="242"/>
      <c r="KPV77" s="242"/>
      <c r="KPW77" s="242"/>
      <c r="KPX77" s="242"/>
      <c r="KPY77" s="242"/>
      <c r="KPZ77" s="242"/>
      <c r="KQA77" s="242"/>
      <c r="KQB77" s="242"/>
      <c r="KQC77" s="242"/>
      <c r="KQD77" s="242"/>
      <c r="KQE77" s="242"/>
      <c r="KQF77" s="242"/>
      <c r="KQG77" s="242"/>
      <c r="KQH77" s="242"/>
      <c r="KQI77" s="242"/>
      <c r="KQJ77" s="242"/>
      <c r="KQK77" s="242"/>
      <c r="KQL77" s="242"/>
      <c r="KQM77" s="242"/>
      <c r="KQN77" s="242"/>
      <c r="KQO77" s="242"/>
      <c r="KQP77" s="242"/>
      <c r="KQQ77" s="242"/>
      <c r="KQR77" s="242"/>
      <c r="KQS77" s="242"/>
      <c r="KQT77" s="242"/>
      <c r="KQU77" s="242"/>
      <c r="KQV77" s="242"/>
      <c r="KQW77" s="242"/>
      <c r="KQX77" s="242"/>
      <c r="KQY77" s="242"/>
      <c r="KQZ77" s="242"/>
      <c r="KRA77" s="242"/>
      <c r="KRB77" s="242"/>
      <c r="KRC77" s="242"/>
      <c r="KRD77" s="242"/>
      <c r="KRE77" s="242"/>
      <c r="KRF77" s="242"/>
      <c r="KRG77" s="242"/>
      <c r="KRH77" s="242"/>
      <c r="KRI77" s="242"/>
      <c r="KRJ77" s="242"/>
      <c r="KRK77" s="242"/>
      <c r="KRL77" s="242"/>
      <c r="KRM77" s="242"/>
      <c r="KRN77" s="242"/>
      <c r="KRO77" s="242"/>
      <c r="KRP77" s="242"/>
      <c r="KRQ77" s="242"/>
      <c r="KRR77" s="242"/>
      <c r="KRS77" s="242"/>
      <c r="KRT77" s="242"/>
      <c r="KRU77" s="242"/>
      <c r="KRV77" s="242"/>
      <c r="KRW77" s="242"/>
      <c r="KRX77" s="242"/>
      <c r="KRY77" s="242"/>
      <c r="KRZ77" s="242"/>
      <c r="KSA77" s="242"/>
      <c r="KSB77" s="242"/>
      <c r="KSC77" s="242"/>
      <c r="KSD77" s="242"/>
      <c r="KSE77" s="242"/>
      <c r="KSF77" s="242"/>
      <c r="KSG77" s="242"/>
      <c r="KSH77" s="242"/>
      <c r="KSI77" s="242"/>
      <c r="KSJ77" s="242"/>
      <c r="KSK77" s="242"/>
      <c r="KSL77" s="242"/>
      <c r="KSM77" s="242"/>
      <c r="KSN77" s="242"/>
      <c r="KSO77" s="242"/>
      <c r="KSP77" s="242"/>
      <c r="KSQ77" s="242"/>
      <c r="KSR77" s="242"/>
      <c r="KSS77" s="242"/>
      <c r="KST77" s="242"/>
      <c r="KSU77" s="242"/>
      <c r="KSV77" s="242"/>
      <c r="KSW77" s="242"/>
      <c r="KSX77" s="242"/>
      <c r="KSY77" s="242"/>
      <c r="KSZ77" s="242"/>
      <c r="KTA77" s="242"/>
      <c r="KTB77" s="242"/>
      <c r="KTC77" s="242"/>
      <c r="KTD77" s="242"/>
      <c r="KTE77" s="242"/>
      <c r="KTF77" s="242"/>
      <c r="KTG77" s="242"/>
      <c r="KTH77" s="242"/>
      <c r="KTI77" s="242"/>
      <c r="KTJ77" s="242"/>
      <c r="KTK77" s="242"/>
      <c r="KTL77" s="242"/>
      <c r="KTM77" s="242"/>
      <c r="KTN77" s="242"/>
      <c r="KTO77" s="242"/>
      <c r="KTP77" s="242"/>
      <c r="KTQ77" s="242"/>
      <c r="KTR77" s="242"/>
      <c r="KTS77" s="242"/>
      <c r="KTT77" s="242"/>
      <c r="KTU77" s="242"/>
      <c r="KTV77" s="242"/>
      <c r="KTW77" s="242"/>
      <c r="KTX77" s="242"/>
      <c r="KTY77" s="242"/>
      <c r="KTZ77" s="242"/>
      <c r="KUA77" s="242"/>
      <c r="KUB77" s="242"/>
      <c r="KUC77" s="242"/>
      <c r="KUD77" s="242"/>
      <c r="KUE77" s="242"/>
      <c r="KUF77" s="242"/>
      <c r="KUG77" s="242"/>
      <c r="KUH77" s="242"/>
      <c r="KUI77" s="242"/>
      <c r="KUJ77" s="242"/>
      <c r="KUK77" s="242"/>
      <c r="KUL77" s="242"/>
      <c r="KUM77" s="242"/>
      <c r="KUN77" s="242"/>
      <c r="KUO77" s="242"/>
      <c r="KUP77" s="242"/>
      <c r="KUQ77" s="242"/>
      <c r="KUR77" s="242"/>
      <c r="KUS77" s="242"/>
      <c r="KUT77" s="242"/>
      <c r="KUU77" s="242"/>
      <c r="KUV77" s="242"/>
      <c r="KUW77" s="242"/>
      <c r="KUX77" s="242"/>
      <c r="KUY77" s="242"/>
      <c r="KUZ77" s="242"/>
      <c r="KVA77" s="242"/>
      <c r="KVB77" s="242"/>
      <c r="KVC77" s="242"/>
      <c r="KVD77" s="242"/>
      <c r="KVE77" s="242"/>
      <c r="KVF77" s="242"/>
      <c r="KVG77" s="242"/>
      <c r="KVH77" s="242"/>
      <c r="KVI77" s="242"/>
      <c r="KVJ77" s="242"/>
      <c r="KVK77" s="242"/>
      <c r="KVL77" s="242"/>
      <c r="KVM77" s="242"/>
      <c r="KVN77" s="242"/>
      <c r="KVO77" s="242"/>
      <c r="KVP77" s="242"/>
      <c r="KVQ77" s="242"/>
      <c r="KVR77" s="242"/>
      <c r="KVS77" s="242"/>
      <c r="KVT77" s="242"/>
      <c r="KVU77" s="242"/>
      <c r="KVV77" s="242"/>
      <c r="KVW77" s="242"/>
      <c r="KVX77" s="242"/>
      <c r="KVY77" s="242"/>
      <c r="KVZ77" s="242"/>
      <c r="KWA77" s="242"/>
      <c r="KWB77" s="242"/>
      <c r="KWC77" s="242"/>
      <c r="KWD77" s="242"/>
      <c r="KWE77" s="242"/>
      <c r="KWF77" s="242"/>
      <c r="KWG77" s="242"/>
      <c r="KWH77" s="242"/>
      <c r="KWI77" s="242"/>
      <c r="KWJ77" s="242"/>
      <c r="KWK77" s="242"/>
      <c r="KWL77" s="242"/>
      <c r="KWM77" s="242"/>
      <c r="KWN77" s="242"/>
      <c r="KWO77" s="242"/>
      <c r="KWP77" s="242"/>
      <c r="KWQ77" s="242"/>
      <c r="KWR77" s="242"/>
      <c r="KWS77" s="242"/>
      <c r="KWT77" s="242"/>
      <c r="KWU77" s="242"/>
      <c r="KWV77" s="242"/>
      <c r="KWW77" s="242"/>
      <c r="KWX77" s="242"/>
      <c r="KWY77" s="242"/>
      <c r="KWZ77" s="242"/>
      <c r="KXA77" s="242"/>
      <c r="KXB77" s="242"/>
      <c r="KXC77" s="242"/>
      <c r="KXD77" s="242"/>
      <c r="KXE77" s="242"/>
      <c r="KXF77" s="242"/>
      <c r="KXG77" s="242"/>
      <c r="KXH77" s="242"/>
      <c r="KXI77" s="242"/>
      <c r="KXJ77" s="242"/>
      <c r="KXK77" s="242"/>
      <c r="KXL77" s="242"/>
      <c r="KXM77" s="242"/>
      <c r="KXN77" s="242"/>
      <c r="KXO77" s="242"/>
      <c r="KXP77" s="242"/>
      <c r="KXQ77" s="242"/>
      <c r="KXR77" s="242"/>
      <c r="KXS77" s="242"/>
      <c r="KXT77" s="242"/>
      <c r="KXU77" s="242"/>
      <c r="KXV77" s="242"/>
      <c r="KXW77" s="242"/>
      <c r="KXX77" s="242"/>
      <c r="KXY77" s="242"/>
      <c r="KXZ77" s="242"/>
      <c r="KYA77" s="242"/>
      <c r="KYB77" s="242"/>
      <c r="KYC77" s="242"/>
      <c r="KYD77" s="242"/>
      <c r="KYE77" s="242"/>
      <c r="KYF77" s="242"/>
      <c r="KYG77" s="242"/>
      <c r="KYH77" s="242"/>
      <c r="KYI77" s="242"/>
      <c r="KYJ77" s="242"/>
      <c r="KYK77" s="242"/>
      <c r="KYL77" s="242"/>
      <c r="KYM77" s="242"/>
      <c r="KYN77" s="242"/>
      <c r="KYO77" s="242"/>
      <c r="KYP77" s="242"/>
      <c r="KYQ77" s="242"/>
      <c r="KYR77" s="242"/>
      <c r="KYS77" s="242"/>
      <c r="KYT77" s="242"/>
      <c r="KYU77" s="242"/>
      <c r="KYV77" s="242"/>
      <c r="KYW77" s="242"/>
      <c r="KYX77" s="242"/>
      <c r="KYY77" s="242"/>
      <c r="KYZ77" s="242"/>
      <c r="KZA77" s="242"/>
      <c r="KZB77" s="242"/>
      <c r="KZC77" s="242"/>
      <c r="KZD77" s="242"/>
      <c r="KZE77" s="242"/>
      <c r="KZF77" s="242"/>
      <c r="KZG77" s="242"/>
      <c r="KZH77" s="242"/>
      <c r="KZI77" s="242"/>
      <c r="KZJ77" s="242"/>
      <c r="KZK77" s="242"/>
      <c r="KZL77" s="242"/>
      <c r="KZM77" s="242"/>
      <c r="KZN77" s="242"/>
      <c r="KZO77" s="242"/>
      <c r="KZP77" s="242"/>
      <c r="KZQ77" s="242"/>
      <c r="KZR77" s="242"/>
      <c r="KZS77" s="242"/>
      <c r="KZT77" s="242"/>
      <c r="KZU77" s="242"/>
      <c r="KZV77" s="242"/>
      <c r="KZW77" s="242"/>
      <c r="KZX77" s="242"/>
      <c r="KZY77" s="242"/>
      <c r="KZZ77" s="242"/>
      <c r="LAA77" s="242"/>
      <c r="LAB77" s="242"/>
      <c r="LAC77" s="242"/>
      <c r="LAD77" s="242"/>
      <c r="LAE77" s="242"/>
      <c r="LAF77" s="242"/>
      <c r="LAG77" s="242"/>
      <c r="LAH77" s="242"/>
      <c r="LAI77" s="242"/>
      <c r="LAJ77" s="242"/>
      <c r="LAK77" s="242"/>
      <c r="LAL77" s="242"/>
      <c r="LAM77" s="242"/>
      <c r="LAN77" s="242"/>
      <c r="LAO77" s="242"/>
      <c r="LAP77" s="242"/>
      <c r="LAQ77" s="242"/>
      <c r="LAR77" s="242"/>
      <c r="LAS77" s="242"/>
      <c r="LAT77" s="242"/>
      <c r="LAU77" s="242"/>
      <c r="LAV77" s="242"/>
      <c r="LAW77" s="242"/>
      <c r="LAX77" s="242"/>
      <c r="LAY77" s="242"/>
      <c r="LAZ77" s="242"/>
      <c r="LBA77" s="242"/>
      <c r="LBB77" s="242"/>
      <c r="LBC77" s="242"/>
      <c r="LBD77" s="242"/>
      <c r="LBE77" s="242"/>
      <c r="LBF77" s="242"/>
      <c r="LBG77" s="242"/>
      <c r="LBH77" s="242"/>
      <c r="LBI77" s="242"/>
      <c r="LBJ77" s="242"/>
      <c r="LBK77" s="242"/>
      <c r="LBL77" s="242"/>
      <c r="LBM77" s="242"/>
      <c r="LBN77" s="242"/>
      <c r="LBO77" s="242"/>
      <c r="LBP77" s="242"/>
      <c r="LBQ77" s="242"/>
      <c r="LBR77" s="242"/>
      <c r="LBS77" s="242"/>
      <c r="LBT77" s="242"/>
      <c r="LBU77" s="242"/>
      <c r="LBV77" s="242"/>
      <c r="LBW77" s="242"/>
      <c r="LBX77" s="242"/>
      <c r="LBY77" s="242"/>
      <c r="LBZ77" s="242"/>
      <c r="LCA77" s="242"/>
      <c r="LCB77" s="242"/>
      <c r="LCC77" s="242"/>
      <c r="LCD77" s="242"/>
      <c r="LCE77" s="242"/>
      <c r="LCF77" s="242"/>
      <c r="LCG77" s="242"/>
      <c r="LCH77" s="242"/>
      <c r="LCI77" s="242"/>
      <c r="LCJ77" s="242"/>
      <c r="LCK77" s="242"/>
      <c r="LCL77" s="242"/>
      <c r="LCM77" s="242"/>
      <c r="LCN77" s="242"/>
      <c r="LCO77" s="242"/>
      <c r="LCP77" s="242"/>
      <c r="LCQ77" s="242"/>
      <c r="LCR77" s="242"/>
      <c r="LCS77" s="242"/>
      <c r="LCT77" s="242"/>
      <c r="LCU77" s="242"/>
      <c r="LCV77" s="242"/>
      <c r="LCW77" s="242"/>
      <c r="LCX77" s="242"/>
      <c r="LCY77" s="242"/>
      <c r="LCZ77" s="242"/>
      <c r="LDA77" s="242"/>
      <c r="LDB77" s="242"/>
      <c r="LDC77" s="242"/>
      <c r="LDD77" s="242"/>
      <c r="LDE77" s="242"/>
      <c r="LDF77" s="242"/>
      <c r="LDG77" s="242"/>
      <c r="LDH77" s="242"/>
      <c r="LDI77" s="242"/>
      <c r="LDJ77" s="242"/>
      <c r="LDK77" s="242"/>
      <c r="LDL77" s="242"/>
      <c r="LDM77" s="242"/>
      <c r="LDN77" s="242"/>
      <c r="LDO77" s="242"/>
      <c r="LDP77" s="242"/>
      <c r="LDQ77" s="242"/>
      <c r="LDR77" s="242"/>
      <c r="LDS77" s="242"/>
      <c r="LDT77" s="242"/>
      <c r="LDU77" s="242"/>
      <c r="LDV77" s="242"/>
      <c r="LDW77" s="242"/>
      <c r="LDX77" s="242"/>
      <c r="LDY77" s="242"/>
      <c r="LDZ77" s="242"/>
      <c r="LEA77" s="242"/>
      <c r="LEB77" s="242"/>
      <c r="LEC77" s="242"/>
      <c r="LED77" s="242"/>
      <c r="LEE77" s="242"/>
      <c r="LEF77" s="242"/>
      <c r="LEG77" s="242"/>
      <c r="LEH77" s="242"/>
      <c r="LEI77" s="242"/>
      <c r="LEJ77" s="242"/>
      <c r="LEK77" s="242"/>
      <c r="LEL77" s="242"/>
      <c r="LEM77" s="242"/>
      <c r="LEN77" s="242"/>
      <c r="LEO77" s="242"/>
      <c r="LEP77" s="242"/>
      <c r="LEQ77" s="242"/>
      <c r="LER77" s="242"/>
      <c r="LES77" s="242"/>
      <c r="LET77" s="242"/>
      <c r="LEU77" s="242"/>
      <c r="LEV77" s="242"/>
      <c r="LEW77" s="242"/>
      <c r="LEX77" s="242"/>
      <c r="LEY77" s="242"/>
      <c r="LEZ77" s="242"/>
      <c r="LFA77" s="242"/>
      <c r="LFB77" s="242"/>
      <c r="LFC77" s="242"/>
      <c r="LFD77" s="242"/>
      <c r="LFE77" s="242"/>
      <c r="LFF77" s="242"/>
      <c r="LFG77" s="242"/>
      <c r="LFH77" s="242"/>
      <c r="LFI77" s="242"/>
      <c r="LFJ77" s="242"/>
      <c r="LFK77" s="242"/>
      <c r="LFL77" s="242"/>
      <c r="LFM77" s="242"/>
      <c r="LFN77" s="242"/>
      <c r="LFO77" s="242"/>
      <c r="LFP77" s="242"/>
      <c r="LFQ77" s="242"/>
      <c r="LFR77" s="242"/>
      <c r="LFS77" s="242"/>
      <c r="LFT77" s="242"/>
      <c r="LFU77" s="242"/>
      <c r="LFV77" s="242"/>
      <c r="LFW77" s="242"/>
      <c r="LFX77" s="242"/>
      <c r="LFY77" s="242"/>
      <c r="LFZ77" s="242"/>
      <c r="LGA77" s="242"/>
      <c r="LGB77" s="242"/>
      <c r="LGC77" s="242"/>
      <c r="LGD77" s="242"/>
      <c r="LGE77" s="242"/>
      <c r="LGF77" s="242"/>
      <c r="LGG77" s="242"/>
      <c r="LGH77" s="242"/>
      <c r="LGI77" s="242"/>
      <c r="LGJ77" s="242"/>
      <c r="LGK77" s="242"/>
      <c r="LGL77" s="242"/>
      <c r="LGM77" s="242"/>
      <c r="LGN77" s="242"/>
      <c r="LGO77" s="242"/>
      <c r="LGP77" s="242"/>
      <c r="LGQ77" s="242"/>
      <c r="LGR77" s="242"/>
      <c r="LGS77" s="242"/>
      <c r="LGT77" s="242"/>
      <c r="LGU77" s="242"/>
      <c r="LGV77" s="242"/>
      <c r="LGW77" s="242"/>
      <c r="LGX77" s="242"/>
      <c r="LGY77" s="242"/>
      <c r="LGZ77" s="242"/>
      <c r="LHA77" s="242"/>
      <c r="LHB77" s="242"/>
      <c r="LHC77" s="242"/>
      <c r="LHD77" s="242"/>
      <c r="LHE77" s="242"/>
      <c r="LHF77" s="242"/>
      <c r="LHG77" s="242"/>
      <c r="LHH77" s="242"/>
      <c r="LHI77" s="242"/>
      <c r="LHJ77" s="242"/>
      <c r="LHK77" s="242"/>
      <c r="LHL77" s="242"/>
      <c r="LHM77" s="242"/>
      <c r="LHN77" s="242"/>
      <c r="LHO77" s="242"/>
      <c r="LHP77" s="242"/>
      <c r="LHQ77" s="242"/>
      <c r="LHR77" s="242"/>
      <c r="LHS77" s="242"/>
      <c r="LHT77" s="242"/>
      <c r="LHU77" s="242"/>
      <c r="LHV77" s="242"/>
      <c r="LHW77" s="242"/>
      <c r="LHX77" s="242"/>
      <c r="LHY77" s="242"/>
      <c r="LHZ77" s="242"/>
      <c r="LIA77" s="242"/>
      <c r="LIB77" s="242"/>
      <c r="LIC77" s="242"/>
      <c r="LID77" s="242"/>
      <c r="LIE77" s="242"/>
      <c r="LIF77" s="242"/>
      <c r="LIG77" s="242"/>
      <c r="LIH77" s="242"/>
      <c r="LII77" s="242"/>
      <c r="LIJ77" s="242"/>
      <c r="LIK77" s="242"/>
      <c r="LIL77" s="242"/>
      <c r="LIM77" s="242"/>
      <c r="LIN77" s="242"/>
      <c r="LIO77" s="242"/>
      <c r="LIP77" s="242"/>
      <c r="LIQ77" s="242"/>
      <c r="LIR77" s="242"/>
      <c r="LIS77" s="242"/>
      <c r="LIT77" s="242"/>
      <c r="LIU77" s="242"/>
      <c r="LIV77" s="242"/>
      <c r="LIW77" s="242"/>
      <c r="LIX77" s="242"/>
      <c r="LIY77" s="242"/>
      <c r="LIZ77" s="242"/>
      <c r="LJA77" s="242"/>
      <c r="LJB77" s="242"/>
      <c r="LJC77" s="242"/>
      <c r="LJD77" s="242"/>
      <c r="LJE77" s="242"/>
      <c r="LJF77" s="242"/>
      <c r="LJG77" s="242"/>
      <c r="LJH77" s="242"/>
      <c r="LJI77" s="242"/>
      <c r="LJJ77" s="242"/>
      <c r="LJK77" s="242"/>
      <c r="LJL77" s="242"/>
      <c r="LJM77" s="242"/>
      <c r="LJN77" s="242"/>
      <c r="LJO77" s="242"/>
      <c r="LJP77" s="242"/>
      <c r="LJQ77" s="242"/>
      <c r="LJR77" s="242"/>
      <c r="LJS77" s="242"/>
      <c r="LJT77" s="242"/>
      <c r="LJU77" s="242"/>
      <c r="LJV77" s="242"/>
      <c r="LJW77" s="242"/>
      <c r="LJX77" s="242"/>
      <c r="LJY77" s="242"/>
      <c r="LJZ77" s="242"/>
      <c r="LKA77" s="242"/>
      <c r="LKB77" s="242"/>
      <c r="LKC77" s="242"/>
      <c r="LKD77" s="242"/>
      <c r="LKE77" s="242"/>
      <c r="LKF77" s="242"/>
      <c r="LKG77" s="242"/>
      <c r="LKH77" s="242"/>
      <c r="LKI77" s="242"/>
      <c r="LKJ77" s="242"/>
      <c r="LKK77" s="242"/>
      <c r="LKL77" s="242"/>
      <c r="LKM77" s="242"/>
      <c r="LKN77" s="242"/>
      <c r="LKO77" s="242"/>
      <c r="LKP77" s="242"/>
      <c r="LKQ77" s="242"/>
      <c r="LKR77" s="242"/>
      <c r="LKS77" s="242"/>
      <c r="LKT77" s="242"/>
      <c r="LKU77" s="242"/>
      <c r="LKV77" s="242"/>
      <c r="LKW77" s="242"/>
      <c r="LKX77" s="242"/>
      <c r="LKY77" s="242"/>
      <c r="LKZ77" s="242"/>
      <c r="LLA77" s="242"/>
      <c r="LLB77" s="242"/>
      <c r="LLC77" s="242"/>
      <c r="LLD77" s="242"/>
      <c r="LLE77" s="242"/>
      <c r="LLF77" s="242"/>
      <c r="LLG77" s="242"/>
      <c r="LLH77" s="242"/>
      <c r="LLI77" s="242"/>
      <c r="LLJ77" s="242"/>
      <c r="LLK77" s="242"/>
      <c r="LLL77" s="242"/>
      <c r="LLM77" s="242"/>
      <c r="LLN77" s="242"/>
      <c r="LLO77" s="242"/>
      <c r="LLP77" s="242"/>
      <c r="LLQ77" s="242"/>
      <c r="LLR77" s="242"/>
      <c r="LLS77" s="242"/>
      <c r="LLT77" s="242"/>
      <c r="LLU77" s="242"/>
      <c r="LLV77" s="242"/>
      <c r="LLW77" s="242"/>
      <c r="LLX77" s="242"/>
      <c r="LLY77" s="242"/>
      <c r="LLZ77" s="242"/>
      <c r="LMA77" s="242"/>
      <c r="LMB77" s="242"/>
      <c r="LMC77" s="242"/>
      <c r="LMD77" s="242"/>
      <c r="LME77" s="242"/>
      <c r="LMF77" s="242"/>
      <c r="LMG77" s="242"/>
      <c r="LMH77" s="242"/>
      <c r="LMI77" s="242"/>
      <c r="LMJ77" s="242"/>
      <c r="LMK77" s="242"/>
      <c r="LML77" s="242"/>
      <c r="LMM77" s="242"/>
      <c r="LMN77" s="242"/>
      <c r="LMO77" s="242"/>
      <c r="LMP77" s="242"/>
      <c r="LMQ77" s="242"/>
      <c r="LMR77" s="242"/>
      <c r="LMS77" s="242"/>
      <c r="LMT77" s="242"/>
      <c r="LMU77" s="242"/>
      <c r="LMV77" s="242"/>
      <c r="LMW77" s="242"/>
      <c r="LMX77" s="242"/>
      <c r="LMY77" s="242"/>
      <c r="LMZ77" s="242"/>
      <c r="LNA77" s="242"/>
      <c r="LNB77" s="242"/>
      <c r="LNC77" s="242"/>
      <c r="LND77" s="242"/>
      <c r="LNE77" s="242"/>
      <c r="LNF77" s="242"/>
      <c r="LNG77" s="242"/>
      <c r="LNH77" s="242"/>
      <c r="LNI77" s="242"/>
      <c r="LNJ77" s="242"/>
      <c r="LNK77" s="242"/>
      <c r="LNL77" s="242"/>
      <c r="LNM77" s="242"/>
      <c r="LNN77" s="242"/>
      <c r="LNO77" s="242"/>
      <c r="LNP77" s="242"/>
      <c r="LNQ77" s="242"/>
      <c r="LNR77" s="242"/>
      <c r="LNS77" s="242"/>
      <c r="LNT77" s="242"/>
      <c r="LNU77" s="242"/>
      <c r="LNV77" s="242"/>
      <c r="LNW77" s="242"/>
      <c r="LNX77" s="242"/>
      <c r="LNY77" s="242"/>
      <c r="LNZ77" s="242"/>
      <c r="LOA77" s="242"/>
      <c r="LOB77" s="242"/>
      <c r="LOC77" s="242"/>
      <c r="LOD77" s="242"/>
      <c r="LOE77" s="242"/>
      <c r="LOF77" s="242"/>
      <c r="LOG77" s="242"/>
      <c r="LOH77" s="242"/>
      <c r="LOI77" s="242"/>
      <c r="LOJ77" s="242"/>
      <c r="LOK77" s="242"/>
      <c r="LOL77" s="242"/>
      <c r="LOM77" s="242"/>
      <c r="LON77" s="242"/>
      <c r="LOO77" s="242"/>
      <c r="LOP77" s="242"/>
      <c r="LOQ77" s="242"/>
      <c r="LOR77" s="242"/>
      <c r="LOS77" s="242"/>
      <c r="LOT77" s="242"/>
      <c r="LOU77" s="242"/>
      <c r="LOV77" s="242"/>
      <c r="LOW77" s="242"/>
      <c r="LOX77" s="242"/>
      <c r="LOY77" s="242"/>
      <c r="LOZ77" s="242"/>
      <c r="LPA77" s="242"/>
      <c r="LPB77" s="242"/>
      <c r="LPC77" s="242"/>
      <c r="LPD77" s="242"/>
      <c r="LPE77" s="242"/>
      <c r="LPF77" s="242"/>
      <c r="LPG77" s="242"/>
      <c r="LPH77" s="242"/>
      <c r="LPI77" s="242"/>
      <c r="LPJ77" s="242"/>
      <c r="LPK77" s="242"/>
      <c r="LPL77" s="242"/>
      <c r="LPM77" s="242"/>
      <c r="LPN77" s="242"/>
      <c r="LPO77" s="242"/>
      <c r="LPP77" s="242"/>
      <c r="LPQ77" s="242"/>
      <c r="LPR77" s="242"/>
      <c r="LPS77" s="242"/>
      <c r="LPT77" s="242"/>
      <c r="LPU77" s="242"/>
      <c r="LPV77" s="242"/>
      <c r="LPW77" s="242"/>
      <c r="LPX77" s="242"/>
      <c r="LPY77" s="242"/>
      <c r="LPZ77" s="242"/>
      <c r="LQA77" s="242"/>
      <c r="LQB77" s="242"/>
      <c r="LQC77" s="242"/>
      <c r="LQD77" s="242"/>
      <c r="LQE77" s="242"/>
      <c r="LQF77" s="242"/>
      <c r="LQG77" s="242"/>
      <c r="LQH77" s="242"/>
      <c r="LQI77" s="242"/>
      <c r="LQJ77" s="242"/>
      <c r="LQK77" s="242"/>
      <c r="LQL77" s="242"/>
      <c r="LQM77" s="242"/>
      <c r="LQN77" s="242"/>
      <c r="LQO77" s="242"/>
      <c r="LQP77" s="242"/>
      <c r="LQQ77" s="242"/>
      <c r="LQR77" s="242"/>
      <c r="LQS77" s="242"/>
      <c r="LQT77" s="242"/>
      <c r="LQU77" s="242"/>
      <c r="LQV77" s="242"/>
      <c r="LQW77" s="242"/>
      <c r="LQX77" s="242"/>
      <c r="LQY77" s="242"/>
      <c r="LQZ77" s="242"/>
      <c r="LRA77" s="242"/>
      <c r="LRB77" s="242"/>
      <c r="LRC77" s="242"/>
      <c r="LRD77" s="242"/>
      <c r="LRE77" s="242"/>
      <c r="LRF77" s="242"/>
      <c r="LRG77" s="242"/>
      <c r="LRH77" s="242"/>
      <c r="LRI77" s="242"/>
      <c r="LRJ77" s="242"/>
      <c r="LRK77" s="242"/>
      <c r="LRL77" s="242"/>
      <c r="LRM77" s="242"/>
      <c r="LRN77" s="242"/>
      <c r="LRO77" s="242"/>
      <c r="LRP77" s="242"/>
      <c r="LRQ77" s="242"/>
      <c r="LRR77" s="242"/>
      <c r="LRS77" s="242"/>
      <c r="LRT77" s="242"/>
      <c r="LRU77" s="242"/>
      <c r="LRV77" s="242"/>
      <c r="LRW77" s="242"/>
      <c r="LRX77" s="242"/>
      <c r="LRY77" s="242"/>
      <c r="LRZ77" s="242"/>
      <c r="LSA77" s="242"/>
      <c r="LSB77" s="242"/>
      <c r="LSC77" s="242"/>
      <c r="LSD77" s="242"/>
      <c r="LSE77" s="242"/>
      <c r="LSF77" s="242"/>
      <c r="LSG77" s="242"/>
      <c r="LSH77" s="242"/>
      <c r="LSI77" s="242"/>
      <c r="LSJ77" s="242"/>
      <c r="LSK77" s="242"/>
      <c r="LSL77" s="242"/>
      <c r="LSM77" s="242"/>
      <c r="LSN77" s="242"/>
      <c r="LSO77" s="242"/>
      <c r="LSP77" s="242"/>
      <c r="LSQ77" s="242"/>
      <c r="LSR77" s="242"/>
      <c r="LSS77" s="242"/>
      <c r="LST77" s="242"/>
      <c r="LSU77" s="242"/>
      <c r="LSV77" s="242"/>
      <c r="LSW77" s="242"/>
      <c r="LSX77" s="242"/>
      <c r="LSY77" s="242"/>
      <c r="LSZ77" s="242"/>
      <c r="LTA77" s="242"/>
      <c r="LTB77" s="242"/>
      <c r="LTC77" s="242"/>
      <c r="LTD77" s="242"/>
      <c r="LTE77" s="242"/>
      <c r="LTF77" s="242"/>
      <c r="LTG77" s="242"/>
      <c r="LTH77" s="242"/>
      <c r="LTI77" s="242"/>
      <c r="LTJ77" s="242"/>
      <c r="LTK77" s="242"/>
      <c r="LTL77" s="242"/>
      <c r="LTM77" s="242"/>
      <c r="LTN77" s="242"/>
      <c r="LTO77" s="242"/>
      <c r="LTP77" s="242"/>
      <c r="LTQ77" s="242"/>
      <c r="LTR77" s="242"/>
      <c r="LTS77" s="242"/>
      <c r="LTT77" s="242"/>
      <c r="LTU77" s="242"/>
      <c r="LTV77" s="242"/>
      <c r="LTW77" s="242"/>
      <c r="LTX77" s="242"/>
      <c r="LTY77" s="242"/>
      <c r="LTZ77" s="242"/>
      <c r="LUA77" s="242"/>
      <c r="LUB77" s="242"/>
      <c r="LUC77" s="242"/>
      <c r="LUD77" s="242"/>
      <c r="LUE77" s="242"/>
      <c r="LUF77" s="242"/>
      <c r="LUG77" s="242"/>
      <c r="LUH77" s="242"/>
      <c r="LUI77" s="242"/>
      <c r="LUJ77" s="242"/>
      <c r="LUK77" s="242"/>
      <c r="LUL77" s="242"/>
      <c r="LUM77" s="242"/>
      <c r="LUN77" s="242"/>
      <c r="LUO77" s="242"/>
      <c r="LUP77" s="242"/>
      <c r="LUQ77" s="242"/>
      <c r="LUR77" s="242"/>
      <c r="LUS77" s="242"/>
      <c r="LUT77" s="242"/>
      <c r="LUU77" s="242"/>
      <c r="LUV77" s="242"/>
      <c r="LUW77" s="242"/>
      <c r="LUX77" s="242"/>
      <c r="LUY77" s="242"/>
      <c r="LUZ77" s="242"/>
      <c r="LVA77" s="242"/>
      <c r="LVB77" s="242"/>
      <c r="LVC77" s="242"/>
      <c r="LVD77" s="242"/>
      <c r="LVE77" s="242"/>
      <c r="LVF77" s="242"/>
      <c r="LVG77" s="242"/>
      <c r="LVH77" s="242"/>
      <c r="LVI77" s="242"/>
      <c r="LVJ77" s="242"/>
      <c r="LVK77" s="242"/>
      <c r="LVL77" s="242"/>
      <c r="LVM77" s="242"/>
      <c r="LVN77" s="242"/>
      <c r="LVO77" s="242"/>
      <c r="LVP77" s="242"/>
      <c r="LVQ77" s="242"/>
      <c r="LVR77" s="242"/>
      <c r="LVS77" s="242"/>
      <c r="LVT77" s="242"/>
      <c r="LVU77" s="242"/>
      <c r="LVV77" s="242"/>
      <c r="LVW77" s="242"/>
      <c r="LVX77" s="242"/>
      <c r="LVY77" s="242"/>
      <c r="LVZ77" s="242"/>
      <c r="LWA77" s="242"/>
      <c r="LWB77" s="242"/>
      <c r="LWC77" s="242"/>
      <c r="LWD77" s="242"/>
      <c r="LWE77" s="242"/>
      <c r="LWF77" s="242"/>
      <c r="LWG77" s="242"/>
      <c r="LWH77" s="242"/>
      <c r="LWI77" s="242"/>
      <c r="LWJ77" s="242"/>
      <c r="LWK77" s="242"/>
      <c r="LWL77" s="242"/>
      <c r="LWM77" s="242"/>
      <c r="LWN77" s="242"/>
      <c r="LWO77" s="242"/>
      <c r="LWP77" s="242"/>
      <c r="LWQ77" s="242"/>
      <c r="LWR77" s="242"/>
      <c r="LWS77" s="242"/>
      <c r="LWT77" s="242"/>
      <c r="LWU77" s="242"/>
      <c r="LWV77" s="242"/>
      <c r="LWW77" s="242"/>
      <c r="LWX77" s="242"/>
      <c r="LWY77" s="242"/>
      <c r="LWZ77" s="242"/>
      <c r="LXA77" s="242"/>
      <c r="LXB77" s="242"/>
      <c r="LXC77" s="242"/>
      <c r="LXD77" s="242"/>
      <c r="LXE77" s="242"/>
      <c r="LXF77" s="242"/>
      <c r="LXG77" s="242"/>
      <c r="LXH77" s="242"/>
      <c r="LXI77" s="242"/>
      <c r="LXJ77" s="242"/>
      <c r="LXK77" s="242"/>
      <c r="LXL77" s="242"/>
      <c r="LXM77" s="242"/>
      <c r="LXN77" s="242"/>
      <c r="LXO77" s="242"/>
      <c r="LXP77" s="242"/>
      <c r="LXQ77" s="242"/>
      <c r="LXR77" s="242"/>
      <c r="LXS77" s="242"/>
      <c r="LXT77" s="242"/>
      <c r="LXU77" s="242"/>
      <c r="LXV77" s="242"/>
      <c r="LXW77" s="242"/>
      <c r="LXX77" s="242"/>
      <c r="LXY77" s="242"/>
      <c r="LXZ77" s="242"/>
      <c r="LYA77" s="242"/>
      <c r="LYB77" s="242"/>
      <c r="LYC77" s="242"/>
      <c r="LYD77" s="242"/>
      <c r="LYE77" s="242"/>
      <c r="LYF77" s="242"/>
      <c r="LYG77" s="242"/>
      <c r="LYH77" s="242"/>
      <c r="LYI77" s="242"/>
      <c r="LYJ77" s="242"/>
      <c r="LYK77" s="242"/>
      <c r="LYL77" s="242"/>
      <c r="LYM77" s="242"/>
      <c r="LYN77" s="242"/>
      <c r="LYO77" s="242"/>
      <c r="LYP77" s="242"/>
      <c r="LYQ77" s="242"/>
      <c r="LYR77" s="242"/>
      <c r="LYS77" s="242"/>
      <c r="LYT77" s="242"/>
      <c r="LYU77" s="242"/>
      <c r="LYV77" s="242"/>
      <c r="LYW77" s="242"/>
      <c r="LYX77" s="242"/>
      <c r="LYY77" s="242"/>
      <c r="LYZ77" s="242"/>
      <c r="LZA77" s="242"/>
      <c r="LZB77" s="242"/>
      <c r="LZC77" s="242"/>
      <c r="LZD77" s="242"/>
      <c r="LZE77" s="242"/>
      <c r="LZF77" s="242"/>
      <c r="LZG77" s="242"/>
      <c r="LZH77" s="242"/>
      <c r="LZI77" s="242"/>
      <c r="LZJ77" s="242"/>
      <c r="LZK77" s="242"/>
      <c r="LZL77" s="242"/>
      <c r="LZM77" s="242"/>
      <c r="LZN77" s="242"/>
      <c r="LZO77" s="242"/>
      <c r="LZP77" s="242"/>
      <c r="LZQ77" s="242"/>
      <c r="LZR77" s="242"/>
      <c r="LZS77" s="242"/>
      <c r="LZT77" s="242"/>
      <c r="LZU77" s="242"/>
      <c r="LZV77" s="242"/>
      <c r="LZW77" s="242"/>
      <c r="LZX77" s="242"/>
      <c r="LZY77" s="242"/>
      <c r="LZZ77" s="242"/>
      <c r="MAA77" s="242"/>
      <c r="MAB77" s="242"/>
      <c r="MAC77" s="242"/>
      <c r="MAD77" s="242"/>
      <c r="MAE77" s="242"/>
      <c r="MAF77" s="242"/>
      <c r="MAG77" s="242"/>
      <c r="MAH77" s="242"/>
      <c r="MAI77" s="242"/>
      <c r="MAJ77" s="242"/>
      <c r="MAK77" s="242"/>
      <c r="MAL77" s="242"/>
      <c r="MAM77" s="242"/>
      <c r="MAN77" s="242"/>
      <c r="MAO77" s="242"/>
      <c r="MAP77" s="242"/>
      <c r="MAQ77" s="242"/>
      <c r="MAR77" s="242"/>
      <c r="MAS77" s="242"/>
      <c r="MAT77" s="242"/>
      <c r="MAU77" s="242"/>
      <c r="MAV77" s="242"/>
      <c r="MAW77" s="242"/>
      <c r="MAX77" s="242"/>
      <c r="MAY77" s="242"/>
      <c r="MAZ77" s="242"/>
      <c r="MBA77" s="242"/>
      <c r="MBB77" s="242"/>
      <c r="MBC77" s="242"/>
      <c r="MBD77" s="242"/>
      <c r="MBE77" s="242"/>
      <c r="MBF77" s="242"/>
      <c r="MBG77" s="242"/>
      <c r="MBH77" s="242"/>
      <c r="MBI77" s="242"/>
      <c r="MBJ77" s="242"/>
      <c r="MBK77" s="242"/>
      <c r="MBL77" s="242"/>
      <c r="MBM77" s="242"/>
      <c r="MBN77" s="242"/>
      <c r="MBO77" s="242"/>
      <c r="MBP77" s="242"/>
      <c r="MBQ77" s="242"/>
      <c r="MBR77" s="242"/>
      <c r="MBS77" s="242"/>
      <c r="MBT77" s="242"/>
      <c r="MBU77" s="242"/>
      <c r="MBV77" s="242"/>
      <c r="MBW77" s="242"/>
      <c r="MBX77" s="242"/>
      <c r="MBY77" s="242"/>
      <c r="MBZ77" s="242"/>
      <c r="MCA77" s="242"/>
      <c r="MCB77" s="242"/>
      <c r="MCC77" s="242"/>
      <c r="MCD77" s="242"/>
      <c r="MCE77" s="242"/>
      <c r="MCF77" s="242"/>
      <c r="MCG77" s="242"/>
      <c r="MCH77" s="242"/>
      <c r="MCI77" s="242"/>
      <c r="MCJ77" s="242"/>
      <c r="MCK77" s="242"/>
      <c r="MCL77" s="242"/>
      <c r="MCM77" s="242"/>
      <c r="MCN77" s="242"/>
      <c r="MCO77" s="242"/>
      <c r="MCP77" s="242"/>
      <c r="MCQ77" s="242"/>
      <c r="MCR77" s="242"/>
      <c r="MCS77" s="242"/>
      <c r="MCT77" s="242"/>
      <c r="MCU77" s="242"/>
      <c r="MCV77" s="242"/>
      <c r="MCW77" s="242"/>
      <c r="MCX77" s="242"/>
      <c r="MCY77" s="242"/>
      <c r="MCZ77" s="242"/>
      <c r="MDA77" s="242"/>
      <c r="MDB77" s="242"/>
      <c r="MDC77" s="242"/>
      <c r="MDD77" s="242"/>
      <c r="MDE77" s="242"/>
      <c r="MDF77" s="242"/>
      <c r="MDG77" s="242"/>
      <c r="MDH77" s="242"/>
      <c r="MDI77" s="242"/>
      <c r="MDJ77" s="242"/>
      <c r="MDK77" s="242"/>
      <c r="MDL77" s="242"/>
      <c r="MDM77" s="242"/>
      <c r="MDN77" s="242"/>
      <c r="MDO77" s="242"/>
      <c r="MDP77" s="242"/>
      <c r="MDQ77" s="242"/>
      <c r="MDR77" s="242"/>
      <c r="MDS77" s="242"/>
      <c r="MDT77" s="242"/>
      <c r="MDU77" s="242"/>
      <c r="MDV77" s="242"/>
      <c r="MDW77" s="242"/>
      <c r="MDX77" s="242"/>
      <c r="MDY77" s="242"/>
      <c r="MDZ77" s="242"/>
      <c r="MEA77" s="242"/>
      <c r="MEB77" s="242"/>
      <c r="MEC77" s="242"/>
      <c r="MED77" s="242"/>
      <c r="MEE77" s="242"/>
      <c r="MEF77" s="242"/>
      <c r="MEG77" s="242"/>
      <c r="MEH77" s="242"/>
      <c r="MEI77" s="242"/>
      <c r="MEJ77" s="242"/>
      <c r="MEK77" s="242"/>
      <c r="MEL77" s="242"/>
      <c r="MEM77" s="242"/>
      <c r="MEN77" s="242"/>
      <c r="MEO77" s="242"/>
      <c r="MEP77" s="242"/>
      <c r="MEQ77" s="242"/>
      <c r="MER77" s="242"/>
      <c r="MES77" s="242"/>
      <c r="MET77" s="242"/>
      <c r="MEU77" s="242"/>
      <c r="MEV77" s="242"/>
      <c r="MEW77" s="242"/>
      <c r="MEX77" s="242"/>
      <c r="MEY77" s="242"/>
      <c r="MEZ77" s="242"/>
      <c r="MFA77" s="242"/>
      <c r="MFB77" s="242"/>
      <c r="MFC77" s="242"/>
      <c r="MFD77" s="242"/>
      <c r="MFE77" s="242"/>
      <c r="MFF77" s="242"/>
      <c r="MFG77" s="242"/>
      <c r="MFH77" s="242"/>
      <c r="MFI77" s="242"/>
      <c r="MFJ77" s="242"/>
      <c r="MFK77" s="242"/>
      <c r="MFL77" s="242"/>
      <c r="MFM77" s="242"/>
      <c r="MFN77" s="242"/>
      <c r="MFO77" s="242"/>
      <c r="MFP77" s="242"/>
      <c r="MFQ77" s="242"/>
      <c r="MFR77" s="242"/>
      <c r="MFS77" s="242"/>
      <c r="MFT77" s="242"/>
      <c r="MFU77" s="242"/>
      <c r="MFV77" s="242"/>
      <c r="MFW77" s="242"/>
      <c r="MFX77" s="242"/>
      <c r="MFY77" s="242"/>
      <c r="MFZ77" s="242"/>
      <c r="MGA77" s="242"/>
      <c r="MGB77" s="242"/>
      <c r="MGC77" s="242"/>
      <c r="MGD77" s="242"/>
      <c r="MGE77" s="242"/>
      <c r="MGF77" s="242"/>
      <c r="MGG77" s="242"/>
      <c r="MGH77" s="242"/>
      <c r="MGI77" s="242"/>
      <c r="MGJ77" s="242"/>
      <c r="MGK77" s="242"/>
      <c r="MGL77" s="242"/>
      <c r="MGM77" s="242"/>
      <c r="MGN77" s="242"/>
      <c r="MGO77" s="242"/>
      <c r="MGP77" s="242"/>
      <c r="MGQ77" s="242"/>
      <c r="MGR77" s="242"/>
      <c r="MGS77" s="242"/>
      <c r="MGT77" s="242"/>
      <c r="MGU77" s="242"/>
      <c r="MGV77" s="242"/>
      <c r="MGW77" s="242"/>
      <c r="MGX77" s="242"/>
      <c r="MGY77" s="242"/>
      <c r="MGZ77" s="242"/>
      <c r="MHA77" s="242"/>
      <c r="MHB77" s="242"/>
      <c r="MHC77" s="242"/>
      <c r="MHD77" s="242"/>
      <c r="MHE77" s="242"/>
      <c r="MHF77" s="242"/>
      <c r="MHG77" s="242"/>
      <c r="MHH77" s="242"/>
      <c r="MHI77" s="242"/>
      <c r="MHJ77" s="242"/>
      <c r="MHK77" s="242"/>
      <c r="MHL77" s="242"/>
      <c r="MHM77" s="242"/>
      <c r="MHN77" s="242"/>
      <c r="MHO77" s="242"/>
      <c r="MHP77" s="242"/>
      <c r="MHQ77" s="242"/>
      <c r="MHR77" s="242"/>
      <c r="MHS77" s="242"/>
      <c r="MHT77" s="242"/>
      <c r="MHU77" s="242"/>
      <c r="MHV77" s="242"/>
      <c r="MHW77" s="242"/>
      <c r="MHX77" s="242"/>
      <c r="MHY77" s="242"/>
      <c r="MHZ77" s="242"/>
      <c r="MIA77" s="242"/>
      <c r="MIB77" s="242"/>
      <c r="MIC77" s="242"/>
      <c r="MID77" s="242"/>
      <c r="MIE77" s="242"/>
      <c r="MIF77" s="242"/>
      <c r="MIG77" s="242"/>
      <c r="MIH77" s="242"/>
      <c r="MII77" s="242"/>
      <c r="MIJ77" s="242"/>
      <c r="MIK77" s="242"/>
      <c r="MIL77" s="242"/>
      <c r="MIM77" s="242"/>
      <c r="MIN77" s="242"/>
      <c r="MIO77" s="242"/>
      <c r="MIP77" s="242"/>
      <c r="MIQ77" s="242"/>
      <c r="MIR77" s="242"/>
      <c r="MIS77" s="242"/>
      <c r="MIT77" s="242"/>
      <c r="MIU77" s="242"/>
      <c r="MIV77" s="242"/>
      <c r="MIW77" s="242"/>
      <c r="MIX77" s="242"/>
      <c r="MIY77" s="242"/>
      <c r="MIZ77" s="242"/>
      <c r="MJA77" s="242"/>
      <c r="MJB77" s="242"/>
      <c r="MJC77" s="242"/>
      <c r="MJD77" s="242"/>
      <c r="MJE77" s="242"/>
      <c r="MJF77" s="242"/>
      <c r="MJG77" s="242"/>
      <c r="MJH77" s="242"/>
      <c r="MJI77" s="242"/>
      <c r="MJJ77" s="242"/>
      <c r="MJK77" s="242"/>
      <c r="MJL77" s="242"/>
      <c r="MJM77" s="242"/>
      <c r="MJN77" s="242"/>
      <c r="MJO77" s="242"/>
      <c r="MJP77" s="242"/>
      <c r="MJQ77" s="242"/>
      <c r="MJR77" s="242"/>
      <c r="MJS77" s="242"/>
      <c r="MJT77" s="242"/>
      <c r="MJU77" s="242"/>
      <c r="MJV77" s="242"/>
      <c r="MJW77" s="242"/>
      <c r="MJX77" s="242"/>
      <c r="MJY77" s="242"/>
      <c r="MJZ77" s="242"/>
      <c r="MKA77" s="242"/>
      <c r="MKB77" s="242"/>
      <c r="MKC77" s="242"/>
      <c r="MKD77" s="242"/>
      <c r="MKE77" s="242"/>
      <c r="MKF77" s="242"/>
      <c r="MKG77" s="242"/>
      <c r="MKH77" s="242"/>
      <c r="MKI77" s="242"/>
      <c r="MKJ77" s="242"/>
      <c r="MKK77" s="242"/>
      <c r="MKL77" s="242"/>
      <c r="MKM77" s="242"/>
      <c r="MKN77" s="242"/>
      <c r="MKO77" s="242"/>
      <c r="MKP77" s="242"/>
      <c r="MKQ77" s="242"/>
      <c r="MKR77" s="242"/>
      <c r="MKS77" s="242"/>
      <c r="MKT77" s="242"/>
      <c r="MKU77" s="242"/>
      <c r="MKV77" s="242"/>
      <c r="MKW77" s="242"/>
      <c r="MKX77" s="242"/>
      <c r="MKY77" s="242"/>
      <c r="MKZ77" s="242"/>
      <c r="MLA77" s="242"/>
      <c r="MLB77" s="242"/>
      <c r="MLC77" s="242"/>
      <c r="MLD77" s="242"/>
      <c r="MLE77" s="242"/>
      <c r="MLF77" s="242"/>
      <c r="MLG77" s="242"/>
      <c r="MLH77" s="242"/>
      <c r="MLI77" s="242"/>
      <c r="MLJ77" s="242"/>
      <c r="MLK77" s="242"/>
      <c r="MLL77" s="242"/>
      <c r="MLM77" s="242"/>
      <c r="MLN77" s="242"/>
      <c r="MLO77" s="242"/>
      <c r="MLP77" s="242"/>
      <c r="MLQ77" s="242"/>
      <c r="MLR77" s="242"/>
      <c r="MLS77" s="242"/>
      <c r="MLT77" s="242"/>
      <c r="MLU77" s="242"/>
      <c r="MLV77" s="242"/>
      <c r="MLW77" s="242"/>
      <c r="MLX77" s="242"/>
      <c r="MLY77" s="242"/>
      <c r="MLZ77" s="242"/>
      <c r="MMA77" s="242"/>
      <c r="MMB77" s="242"/>
      <c r="MMC77" s="242"/>
      <c r="MMD77" s="242"/>
      <c r="MME77" s="242"/>
      <c r="MMF77" s="242"/>
      <c r="MMG77" s="242"/>
      <c r="MMH77" s="242"/>
      <c r="MMI77" s="242"/>
      <c r="MMJ77" s="242"/>
      <c r="MMK77" s="242"/>
      <c r="MML77" s="242"/>
      <c r="MMM77" s="242"/>
      <c r="MMN77" s="242"/>
      <c r="MMO77" s="242"/>
      <c r="MMP77" s="242"/>
      <c r="MMQ77" s="242"/>
      <c r="MMR77" s="242"/>
      <c r="MMS77" s="242"/>
      <c r="MMT77" s="242"/>
      <c r="MMU77" s="242"/>
      <c r="MMV77" s="242"/>
      <c r="MMW77" s="242"/>
      <c r="MMX77" s="242"/>
      <c r="MMY77" s="242"/>
      <c r="MMZ77" s="242"/>
      <c r="MNA77" s="242"/>
      <c r="MNB77" s="242"/>
      <c r="MNC77" s="242"/>
      <c r="MND77" s="242"/>
      <c r="MNE77" s="242"/>
      <c r="MNF77" s="242"/>
      <c r="MNG77" s="242"/>
      <c r="MNH77" s="242"/>
      <c r="MNI77" s="242"/>
      <c r="MNJ77" s="242"/>
      <c r="MNK77" s="242"/>
      <c r="MNL77" s="242"/>
      <c r="MNM77" s="242"/>
      <c r="MNN77" s="242"/>
      <c r="MNO77" s="242"/>
      <c r="MNP77" s="242"/>
      <c r="MNQ77" s="242"/>
      <c r="MNR77" s="242"/>
      <c r="MNS77" s="242"/>
      <c r="MNT77" s="242"/>
      <c r="MNU77" s="242"/>
      <c r="MNV77" s="242"/>
      <c r="MNW77" s="242"/>
      <c r="MNX77" s="242"/>
      <c r="MNY77" s="242"/>
      <c r="MNZ77" s="242"/>
      <c r="MOA77" s="242"/>
      <c r="MOB77" s="242"/>
      <c r="MOC77" s="242"/>
      <c r="MOD77" s="242"/>
      <c r="MOE77" s="242"/>
      <c r="MOF77" s="242"/>
      <c r="MOG77" s="242"/>
      <c r="MOH77" s="242"/>
      <c r="MOI77" s="242"/>
      <c r="MOJ77" s="242"/>
      <c r="MOK77" s="242"/>
      <c r="MOL77" s="242"/>
      <c r="MOM77" s="242"/>
      <c r="MON77" s="242"/>
      <c r="MOO77" s="242"/>
      <c r="MOP77" s="242"/>
      <c r="MOQ77" s="242"/>
      <c r="MOR77" s="242"/>
      <c r="MOS77" s="242"/>
      <c r="MOT77" s="242"/>
      <c r="MOU77" s="242"/>
      <c r="MOV77" s="242"/>
      <c r="MOW77" s="242"/>
      <c r="MOX77" s="242"/>
      <c r="MOY77" s="242"/>
      <c r="MOZ77" s="242"/>
      <c r="MPA77" s="242"/>
      <c r="MPB77" s="242"/>
      <c r="MPC77" s="242"/>
      <c r="MPD77" s="242"/>
      <c r="MPE77" s="242"/>
      <c r="MPF77" s="242"/>
      <c r="MPG77" s="242"/>
      <c r="MPH77" s="242"/>
      <c r="MPI77" s="242"/>
      <c r="MPJ77" s="242"/>
      <c r="MPK77" s="242"/>
      <c r="MPL77" s="242"/>
      <c r="MPM77" s="242"/>
      <c r="MPN77" s="242"/>
      <c r="MPO77" s="242"/>
      <c r="MPP77" s="242"/>
      <c r="MPQ77" s="242"/>
      <c r="MPR77" s="242"/>
      <c r="MPS77" s="242"/>
      <c r="MPT77" s="242"/>
      <c r="MPU77" s="242"/>
      <c r="MPV77" s="242"/>
      <c r="MPW77" s="242"/>
      <c r="MPX77" s="242"/>
      <c r="MPY77" s="242"/>
      <c r="MPZ77" s="242"/>
      <c r="MQA77" s="242"/>
      <c r="MQB77" s="242"/>
      <c r="MQC77" s="242"/>
      <c r="MQD77" s="242"/>
      <c r="MQE77" s="242"/>
      <c r="MQF77" s="242"/>
      <c r="MQG77" s="242"/>
      <c r="MQH77" s="242"/>
      <c r="MQI77" s="242"/>
      <c r="MQJ77" s="242"/>
      <c r="MQK77" s="242"/>
      <c r="MQL77" s="242"/>
      <c r="MQM77" s="242"/>
      <c r="MQN77" s="242"/>
      <c r="MQO77" s="242"/>
      <c r="MQP77" s="242"/>
      <c r="MQQ77" s="242"/>
      <c r="MQR77" s="242"/>
      <c r="MQS77" s="242"/>
      <c r="MQT77" s="242"/>
      <c r="MQU77" s="242"/>
      <c r="MQV77" s="242"/>
      <c r="MQW77" s="242"/>
      <c r="MQX77" s="242"/>
      <c r="MQY77" s="242"/>
      <c r="MQZ77" s="242"/>
      <c r="MRA77" s="242"/>
      <c r="MRB77" s="242"/>
      <c r="MRC77" s="242"/>
      <c r="MRD77" s="242"/>
      <c r="MRE77" s="242"/>
      <c r="MRF77" s="242"/>
      <c r="MRG77" s="242"/>
      <c r="MRH77" s="242"/>
      <c r="MRI77" s="242"/>
      <c r="MRJ77" s="242"/>
      <c r="MRK77" s="242"/>
      <c r="MRL77" s="242"/>
      <c r="MRM77" s="242"/>
      <c r="MRN77" s="242"/>
      <c r="MRO77" s="242"/>
      <c r="MRP77" s="242"/>
      <c r="MRQ77" s="242"/>
      <c r="MRR77" s="242"/>
      <c r="MRS77" s="242"/>
      <c r="MRT77" s="242"/>
      <c r="MRU77" s="242"/>
      <c r="MRV77" s="242"/>
      <c r="MRW77" s="242"/>
      <c r="MRX77" s="242"/>
      <c r="MRY77" s="242"/>
      <c r="MRZ77" s="242"/>
      <c r="MSA77" s="242"/>
      <c r="MSB77" s="242"/>
      <c r="MSC77" s="242"/>
      <c r="MSD77" s="242"/>
      <c r="MSE77" s="242"/>
      <c r="MSF77" s="242"/>
      <c r="MSG77" s="242"/>
      <c r="MSH77" s="242"/>
      <c r="MSI77" s="242"/>
      <c r="MSJ77" s="242"/>
      <c r="MSK77" s="242"/>
      <c r="MSL77" s="242"/>
      <c r="MSM77" s="242"/>
      <c r="MSN77" s="242"/>
      <c r="MSO77" s="242"/>
      <c r="MSP77" s="242"/>
      <c r="MSQ77" s="242"/>
      <c r="MSR77" s="242"/>
      <c r="MSS77" s="242"/>
      <c r="MST77" s="242"/>
      <c r="MSU77" s="242"/>
      <c r="MSV77" s="242"/>
      <c r="MSW77" s="242"/>
      <c r="MSX77" s="242"/>
      <c r="MSY77" s="242"/>
      <c r="MSZ77" s="242"/>
      <c r="MTA77" s="242"/>
      <c r="MTB77" s="242"/>
      <c r="MTC77" s="242"/>
      <c r="MTD77" s="242"/>
      <c r="MTE77" s="242"/>
      <c r="MTF77" s="242"/>
      <c r="MTG77" s="242"/>
      <c r="MTH77" s="242"/>
      <c r="MTI77" s="242"/>
      <c r="MTJ77" s="242"/>
      <c r="MTK77" s="242"/>
      <c r="MTL77" s="242"/>
      <c r="MTM77" s="242"/>
      <c r="MTN77" s="242"/>
      <c r="MTO77" s="242"/>
      <c r="MTP77" s="242"/>
      <c r="MTQ77" s="242"/>
      <c r="MTR77" s="242"/>
      <c r="MTS77" s="242"/>
      <c r="MTT77" s="242"/>
      <c r="MTU77" s="242"/>
      <c r="MTV77" s="242"/>
      <c r="MTW77" s="242"/>
      <c r="MTX77" s="242"/>
      <c r="MTY77" s="242"/>
      <c r="MTZ77" s="242"/>
      <c r="MUA77" s="242"/>
      <c r="MUB77" s="242"/>
      <c r="MUC77" s="242"/>
      <c r="MUD77" s="242"/>
      <c r="MUE77" s="242"/>
      <c r="MUF77" s="242"/>
      <c r="MUG77" s="242"/>
      <c r="MUH77" s="242"/>
      <c r="MUI77" s="242"/>
      <c r="MUJ77" s="242"/>
      <c r="MUK77" s="242"/>
      <c r="MUL77" s="242"/>
      <c r="MUM77" s="242"/>
      <c r="MUN77" s="242"/>
      <c r="MUO77" s="242"/>
      <c r="MUP77" s="242"/>
      <c r="MUQ77" s="242"/>
      <c r="MUR77" s="242"/>
      <c r="MUS77" s="242"/>
      <c r="MUT77" s="242"/>
      <c r="MUU77" s="242"/>
      <c r="MUV77" s="242"/>
      <c r="MUW77" s="242"/>
      <c r="MUX77" s="242"/>
      <c r="MUY77" s="242"/>
      <c r="MUZ77" s="242"/>
      <c r="MVA77" s="242"/>
      <c r="MVB77" s="242"/>
      <c r="MVC77" s="242"/>
      <c r="MVD77" s="242"/>
      <c r="MVE77" s="242"/>
      <c r="MVF77" s="242"/>
      <c r="MVG77" s="242"/>
      <c r="MVH77" s="242"/>
      <c r="MVI77" s="242"/>
      <c r="MVJ77" s="242"/>
      <c r="MVK77" s="242"/>
      <c r="MVL77" s="242"/>
      <c r="MVM77" s="242"/>
      <c r="MVN77" s="242"/>
      <c r="MVO77" s="242"/>
      <c r="MVP77" s="242"/>
      <c r="MVQ77" s="242"/>
      <c r="MVR77" s="242"/>
      <c r="MVS77" s="242"/>
      <c r="MVT77" s="242"/>
      <c r="MVU77" s="242"/>
      <c r="MVV77" s="242"/>
      <c r="MVW77" s="242"/>
      <c r="MVX77" s="242"/>
      <c r="MVY77" s="242"/>
      <c r="MVZ77" s="242"/>
      <c r="MWA77" s="242"/>
      <c r="MWB77" s="242"/>
      <c r="MWC77" s="242"/>
      <c r="MWD77" s="242"/>
      <c r="MWE77" s="242"/>
      <c r="MWF77" s="242"/>
      <c r="MWG77" s="242"/>
      <c r="MWH77" s="242"/>
      <c r="MWI77" s="242"/>
      <c r="MWJ77" s="242"/>
      <c r="MWK77" s="242"/>
      <c r="MWL77" s="242"/>
      <c r="MWM77" s="242"/>
      <c r="MWN77" s="242"/>
      <c r="MWO77" s="242"/>
      <c r="MWP77" s="242"/>
      <c r="MWQ77" s="242"/>
      <c r="MWR77" s="242"/>
      <c r="MWS77" s="242"/>
      <c r="MWT77" s="242"/>
      <c r="MWU77" s="242"/>
      <c r="MWV77" s="242"/>
      <c r="MWW77" s="242"/>
      <c r="MWX77" s="242"/>
      <c r="MWY77" s="242"/>
      <c r="MWZ77" s="242"/>
      <c r="MXA77" s="242"/>
      <c r="MXB77" s="242"/>
      <c r="MXC77" s="242"/>
      <c r="MXD77" s="242"/>
      <c r="MXE77" s="242"/>
      <c r="MXF77" s="242"/>
      <c r="MXG77" s="242"/>
      <c r="MXH77" s="242"/>
      <c r="MXI77" s="242"/>
      <c r="MXJ77" s="242"/>
      <c r="MXK77" s="242"/>
      <c r="MXL77" s="242"/>
      <c r="MXM77" s="242"/>
      <c r="MXN77" s="242"/>
      <c r="MXO77" s="242"/>
      <c r="MXP77" s="242"/>
      <c r="MXQ77" s="242"/>
      <c r="MXR77" s="242"/>
      <c r="MXS77" s="242"/>
      <c r="MXT77" s="242"/>
      <c r="MXU77" s="242"/>
      <c r="MXV77" s="242"/>
      <c r="MXW77" s="242"/>
      <c r="MXX77" s="242"/>
      <c r="MXY77" s="242"/>
      <c r="MXZ77" s="242"/>
      <c r="MYA77" s="242"/>
      <c r="MYB77" s="242"/>
      <c r="MYC77" s="242"/>
      <c r="MYD77" s="242"/>
      <c r="MYE77" s="242"/>
      <c r="MYF77" s="242"/>
      <c r="MYG77" s="242"/>
      <c r="MYH77" s="242"/>
      <c r="MYI77" s="242"/>
      <c r="MYJ77" s="242"/>
      <c r="MYK77" s="242"/>
      <c r="MYL77" s="242"/>
      <c r="MYM77" s="242"/>
      <c r="MYN77" s="242"/>
      <c r="MYO77" s="242"/>
      <c r="MYP77" s="242"/>
      <c r="MYQ77" s="242"/>
      <c r="MYR77" s="242"/>
      <c r="MYS77" s="242"/>
      <c r="MYT77" s="242"/>
      <c r="MYU77" s="242"/>
      <c r="MYV77" s="242"/>
      <c r="MYW77" s="242"/>
      <c r="MYX77" s="242"/>
      <c r="MYY77" s="242"/>
      <c r="MYZ77" s="242"/>
      <c r="MZA77" s="242"/>
      <c r="MZB77" s="242"/>
      <c r="MZC77" s="242"/>
      <c r="MZD77" s="242"/>
      <c r="MZE77" s="242"/>
      <c r="MZF77" s="242"/>
      <c r="MZG77" s="242"/>
      <c r="MZH77" s="242"/>
      <c r="MZI77" s="242"/>
      <c r="MZJ77" s="242"/>
      <c r="MZK77" s="242"/>
      <c r="MZL77" s="242"/>
      <c r="MZM77" s="242"/>
      <c r="MZN77" s="242"/>
      <c r="MZO77" s="242"/>
      <c r="MZP77" s="242"/>
      <c r="MZQ77" s="242"/>
      <c r="MZR77" s="242"/>
      <c r="MZS77" s="242"/>
      <c r="MZT77" s="242"/>
      <c r="MZU77" s="242"/>
      <c r="MZV77" s="242"/>
      <c r="MZW77" s="242"/>
      <c r="MZX77" s="242"/>
      <c r="MZY77" s="242"/>
      <c r="MZZ77" s="242"/>
      <c r="NAA77" s="242"/>
      <c r="NAB77" s="242"/>
      <c r="NAC77" s="242"/>
      <c r="NAD77" s="242"/>
      <c r="NAE77" s="242"/>
      <c r="NAF77" s="242"/>
      <c r="NAG77" s="242"/>
      <c r="NAH77" s="242"/>
      <c r="NAI77" s="242"/>
      <c r="NAJ77" s="242"/>
      <c r="NAK77" s="242"/>
      <c r="NAL77" s="242"/>
      <c r="NAM77" s="242"/>
      <c r="NAN77" s="242"/>
      <c r="NAO77" s="242"/>
      <c r="NAP77" s="242"/>
      <c r="NAQ77" s="242"/>
      <c r="NAR77" s="242"/>
      <c r="NAS77" s="242"/>
      <c r="NAT77" s="242"/>
      <c r="NAU77" s="242"/>
      <c r="NAV77" s="242"/>
      <c r="NAW77" s="242"/>
      <c r="NAX77" s="242"/>
      <c r="NAY77" s="242"/>
      <c r="NAZ77" s="242"/>
      <c r="NBA77" s="242"/>
      <c r="NBB77" s="242"/>
      <c r="NBC77" s="242"/>
      <c r="NBD77" s="242"/>
      <c r="NBE77" s="242"/>
      <c r="NBF77" s="242"/>
      <c r="NBG77" s="242"/>
      <c r="NBH77" s="242"/>
      <c r="NBI77" s="242"/>
      <c r="NBJ77" s="242"/>
      <c r="NBK77" s="242"/>
      <c r="NBL77" s="242"/>
      <c r="NBM77" s="242"/>
      <c r="NBN77" s="242"/>
      <c r="NBO77" s="242"/>
      <c r="NBP77" s="242"/>
      <c r="NBQ77" s="242"/>
      <c r="NBR77" s="242"/>
      <c r="NBS77" s="242"/>
      <c r="NBT77" s="242"/>
      <c r="NBU77" s="242"/>
      <c r="NBV77" s="242"/>
      <c r="NBW77" s="242"/>
      <c r="NBX77" s="242"/>
      <c r="NBY77" s="242"/>
      <c r="NBZ77" s="242"/>
      <c r="NCA77" s="242"/>
      <c r="NCB77" s="242"/>
      <c r="NCC77" s="242"/>
      <c r="NCD77" s="242"/>
      <c r="NCE77" s="242"/>
      <c r="NCF77" s="242"/>
      <c r="NCG77" s="242"/>
      <c r="NCH77" s="242"/>
      <c r="NCI77" s="242"/>
      <c r="NCJ77" s="242"/>
      <c r="NCK77" s="242"/>
      <c r="NCL77" s="242"/>
      <c r="NCM77" s="242"/>
      <c r="NCN77" s="242"/>
      <c r="NCO77" s="242"/>
      <c r="NCP77" s="242"/>
      <c r="NCQ77" s="242"/>
      <c r="NCR77" s="242"/>
      <c r="NCS77" s="242"/>
      <c r="NCT77" s="242"/>
      <c r="NCU77" s="242"/>
      <c r="NCV77" s="242"/>
      <c r="NCW77" s="242"/>
      <c r="NCX77" s="242"/>
      <c r="NCY77" s="242"/>
      <c r="NCZ77" s="242"/>
      <c r="NDA77" s="242"/>
      <c r="NDB77" s="242"/>
      <c r="NDC77" s="242"/>
      <c r="NDD77" s="242"/>
      <c r="NDE77" s="242"/>
      <c r="NDF77" s="242"/>
      <c r="NDG77" s="242"/>
      <c r="NDH77" s="242"/>
      <c r="NDI77" s="242"/>
      <c r="NDJ77" s="242"/>
      <c r="NDK77" s="242"/>
      <c r="NDL77" s="242"/>
      <c r="NDM77" s="242"/>
      <c r="NDN77" s="242"/>
      <c r="NDO77" s="242"/>
      <c r="NDP77" s="242"/>
      <c r="NDQ77" s="242"/>
      <c r="NDR77" s="242"/>
      <c r="NDS77" s="242"/>
      <c r="NDT77" s="242"/>
      <c r="NDU77" s="242"/>
      <c r="NDV77" s="242"/>
      <c r="NDW77" s="242"/>
      <c r="NDX77" s="242"/>
      <c r="NDY77" s="242"/>
      <c r="NDZ77" s="242"/>
      <c r="NEA77" s="242"/>
      <c r="NEB77" s="242"/>
      <c r="NEC77" s="242"/>
      <c r="NED77" s="242"/>
      <c r="NEE77" s="242"/>
      <c r="NEF77" s="242"/>
      <c r="NEG77" s="242"/>
      <c r="NEH77" s="242"/>
      <c r="NEI77" s="242"/>
      <c r="NEJ77" s="242"/>
      <c r="NEK77" s="242"/>
      <c r="NEL77" s="242"/>
      <c r="NEM77" s="242"/>
      <c r="NEN77" s="242"/>
      <c r="NEO77" s="242"/>
      <c r="NEP77" s="242"/>
      <c r="NEQ77" s="242"/>
      <c r="NER77" s="242"/>
      <c r="NES77" s="242"/>
      <c r="NET77" s="242"/>
      <c r="NEU77" s="242"/>
      <c r="NEV77" s="242"/>
      <c r="NEW77" s="242"/>
      <c r="NEX77" s="242"/>
      <c r="NEY77" s="242"/>
      <c r="NEZ77" s="242"/>
      <c r="NFA77" s="242"/>
      <c r="NFB77" s="242"/>
      <c r="NFC77" s="242"/>
      <c r="NFD77" s="242"/>
      <c r="NFE77" s="242"/>
      <c r="NFF77" s="242"/>
      <c r="NFG77" s="242"/>
      <c r="NFH77" s="242"/>
      <c r="NFI77" s="242"/>
      <c r="NFJ77" s="242"/>
      <c r="NFK77" s="242"/>
      <c r="NFL77" s="242"/>
      <c r="NFM77" s="242"/>
      <c r="NFN77" s="242"/>
      <c r="NFO77" s="242"/>
      <c r="NFP77" s="242"/>
      <c r="NFQ77" s="242"/>
      <c r="NFR77" s="242"/>
      <c r="NFS77" s="242"/>
      <c r="NFT77" s="242"/>
      <c r="NFU77" s="242"/>
      <c r="NFV77" s="242"/>
      <c r="NFW77" s="242"/>
      <c r="NFX77" s="242"/>
      <c r="NFY77" s="242"/>
      <c r="NFZ77" s="242"/>
      <c r="NGA77" s="242"/>
      <c r="NGB77" s="242"/>
      <c r="NGC77" s="242"/>
      <c r="NGD77" s="242"/>
      <c r="NGE77" s="242"/>
      <c r="NGF77" s="242"/>
      <c r="NGG77" s="242"/>
      <c r="NGH77" s="242"/>
      <c r="NGI77" s="242"/>
      <c r="NGJ77" s="242"/>
      <c r="NGK77" s="242"/>
      <c r="NGL77" s="242"/>
      <c r="NGM77" s="242"/>
      <c r="NGN77" s="242"/>
      <c r="NGO77" s="242"/>
      <c r="NGP77" s="242"/>
      <c r="NGQ77" s="242"/>
      <c r="NGR77" s="242"/>
      <c r="NGS77" s="242"/>
      <c r="NGT77" s="242"/>
      <c r="NGU77" s="242"/>
      <c r="NGV77" s="242"/>
      <c r="NGW77" s="242"/>
      <c r="NGX77" s="242"/>
      <c r="NGY77" s="242"/>
      <c r="NGZ77" s="242"/>
      <c r="NHA77" s="242"/>
      <c r="NHB77" s="242"/>
      <c r="NHC77" s="242"/>
      <c r="NHD77" s="242"/>
      <c r="NHE77" s="242"/>
      <c r="NHF77" s="242"/>
      <c r="NHG77" s="242"/>
      <c r="NHH77" s="242"/>
      <c r="NHI77" s="242"/>
      <c r="NHJ77" s="242"/>
      <c r="NHK77" s="242"/>
      <c r="NHL77" s="242"/>
      <c r="NHM77" s="242"/>
      <c r="NHN77" s="242"/>
      <c r="NHO77" s="242"/>
      <c r="NHP77" s="242"/>
      <c r="NHQ77" s="242"/>
      <c r="NHR77" s="242"/>
      <c r="NHS77" s="242"/>
      <c r="NHT77" s="242"/>
      <c r="NHU77" s="242"/>
      <c r="NHV77" s="242"/>
      <c r="NHW77" s="242"/>
      <c r="NHX77" s="242"/>
      <c r="NHY77" s="242"/>
      <c r="NHZ77" s="242"/>
      <c r="NIA77" s="242"/>
      <c r="NIB77" s="242"/>
      <c r="NIC77" s="242"/>
      <c r="NID77" s="242"/>
      <c r="NIE77" s="242"/>
      <c r="NIF77" s="242"/>
      <c r="NIG77" s="242"/>
      <c r="NIH77" s="242"/>
      <c r="NII77" s="242"/>
      <c r="NIJ77" s="242"/>
      <c r="NIK77" s="242"/>
      <c r="NIL77" s="242"/>
      <c r="NIM77" s="242"/>
      <c r="NIN77" s="242"/>
      <c r="NIO77" s="242"/>
      <c r="NIP77" s="242"/>
      <c r="NIQ77" s="242"/>
      <c r="NIR77" s="242"/>
      <c r="NIS77" s="242"/>
      <c r="NIT77" s="242"/>
      <c r="NIU77" s="242"/>
      <c r="NIV77" s="242"/>
      <c r="NIW77" s="242"/>
      <c r="NIX77" s="242"/>
      <c r="NIY77" s="242"/>
      <c r="NIZ77" s="242"/>
      <c r="NJA77" s="242"/>
      <c r="NJB77" s="242"/>
      <c r="NJC77" s="242"/>
      <c r="NJD77" s="242"/>
      <c r="NJE77" s="242"/>
      <c r="NJF77" s="242"/>
      <c r="NJG77" s="242"/>
      <c r="NJH77" s="242"/>
      <c r="NJI77" s="242"/>
      <c r="NJJ77" s="242"/>
      <c r="NJK77" s="242"/>
      <c r="NJL77" s="242"/>
      <c r="NJM77" s="242"/>
      <c r="NJN77" s="242"/>
      <c r="NJO77" s="242"/>
      <c r="NJP77" s="242"/>
      <c r="NJQ77" s="242"/>
      <c r="NJR77" s="242"/>
      <c r="NJS77" s="242"/>
      <c r="NJT77" s="242"/>
      <c r="NJU77" s="242"/>
      <c r="NJV77" s="242"/>
      <c r="NJW77" s="242"/>
      <c r="NJX77" s="242"/>
      <c r="NJY77" s="242"/>
      <c r="NJZ77" s="242"/>
      <c r="NKA77" s="242"/>
      <c r="NKB77" s="242"/>
      <c r="NKC77" s="242"/>
      <c r="NKD77" s="242"/>
      <c r="NKE77" s="242"/>
      <c r="NKF77" s="242"/>
      <c r="NKG77" s="242"/>
      <c r="NKH77" s="242"/>
      <c r="NKI77" s="242"/>
      <c r="NKJ77" s="242"/>
      <c r="NKK77" s="242"/>
      <c r="NKL77" s="242"/>
      <c r="NKM77" s="242"/>
      <c r="NKN77" s="242"/>
      <c r="NKO77" s="242"/>
      <c r="NKP77" s="242"/>
      <c r="NKQ77" s="242"/>
      <c r="NKR77" s="242"/>
      <c r="NKS77" s="242"/>
      <c r="NKT77" s="242"/>
      <c r="NKU77" s="242"/>
      <c r="NKV77" s="242"/>
      <c r="NKW77" s="242"/>
      <c r="NKX77" s="242"/>
      <c r="NKY77" s="242"/>
      <c r="NKZ77" s="242"/>
      <c r="NLA77" s="242"/>
      <c r="NLB77" s="242"/>
      <c r="NLC77" s="242"/>
      <c r="NLD77" s="242"/>
      <c r="NLE77" s="242"/>
      <c r="NLF77" s="242"/>
      <c r="NLG77" s="242"/>
      <c r="NLH77" s="242"/>
      <c r="NLI77" s="242"/>
      <c r="NLJ77" s="242"/>
      <c r="NLK77" s="242"/>
      <c r="NLL77" s="242"/>
      <c r="NLM77" s="242"/>
      <c r="NLN77" s="242"/>
      <c r="NLO77" s="242"/>
      <c r="NLP77" s="242"/>
      <c r="NLQ77" s="242"/>
      <c r="NLR77" s="242"/>
      <c r="NLS77" s="242"/>
      <c r="NLT77" s="242"/>
      <c r="NLU77" s="242"/>
      <c r="NLV77" s="242"/>
      <c r="NLW77" s="242"/>
      <c r="NLX77" s="242"/>
      <c r="NLY77" s="242"/>
      <c r="NLZ77" s="242"/>
      <c r="NMA77" s="242"/>
      <c r="NMB77" s="242"/>
      <c r="NMC77" s="242"/>
      <c r="NMD77" s="242"/>
      <c r="NME77" s="242"/>
      <c r="NMF77" s="242"/>
      <c r="NMG77" s="242"/>
      <c r="NMH77" s="242"/>
      <c r="NMI77" s="242"/>
      <c r="NMJ77" s="242"/>
      <c r="NMK77" s="242"/>
      <c r="NML77" s="242"/>
      <c r="NMM77" s="242"/>
      <c r="NMN77" s="242"/>
      <c r="NMO77" s="242"/>
      <c r="NMP77" s="242"/>
      <c r="NMQ77" s="242"/>
      <c r="NMR77" s="242"/>
      <c r="NMS77" s="242"/>
      <c r="NMT77" s="242"/>
      <c r="NMU77" s="242"/>
      <c r="NMV77" s="242"/>
      <c r="NMW77" s="242"/>
      <c r="NMX77" s="242"/>
      <c r="NMY77" s="242"/>
      <c r="NMZ77" s="242"/>
      <c r="NNA77" s="242"/>
      <c r="NNB77" s="242"/>
      <c r="NNC77" s="242"/>
      <c r="NND77" s="242"/>
      <c r="NNE77" s="242"/>
      <c r="NNF77" s="242"/>
      <c r="NNG77" s="242"/>
      <c r="NNH77" s="242"/>
      <c r="NNI77" s="242"/>
      <c r="NNJ77" s="242"/>
      <c r="NNK77" s="242"/>
      <c r="NNL77" s="242"/>
      <c r="NNM77" s="242"/>
      <c r="NNN77" s="242"/>
      <c r="NNO77" s="242"/>
      <c r="NNP77" s="242"/>
      <c r="NNQ77" s="242"/>
      <c r="NNR77" s="242"/>
      <c r="NNS77" s="242"/>
      <c r="NNT77" s="242"/>
      <c r="NNU77" s="242"/>
      <c r="NNV77" s="242"/>
      <c r="NNW77" s="242"/>
      <c r="NNX77" s="242"/>
      <c r="NNY77" s="242"/>
      <c r="NNZ77" s="242"/>
      <c r="NOA77" s="242"/>
      <c r="NOB77" s="242"/>
      <c r="NOC77" s="242"/>
      <c r="NOD77" s="242"/>
      <c r="NOE77" s="242"/>
      <c r="NOF77" s="242"/>
      <c r="NOG77" s="242"/>
      <c r="NOH77" s="242"/>
      <c r="NOI77" s="242"/>
      <c r="NOJ77" s="242"/>
      <c r="NOK77" s="242"/>
      <c r="NOL77" s="242"/>
      <c r="NOM77" s="242"/>
      <c r="NON77" s="242"/>
      <c r="NOO77" s="242"/>
      <c r="NOP77" s="242"/>
      <c r="NOQ77" s="242"/>
      <c r="NOR77" s="242"/>
      <c r="NOS77" s="242"/>
      <c r="NOT77" s="242"/>
      <c r="NOU77" s="242"/>
      <c r="NOV77" s="242"/>
      <c r="NOW77" s="242"/>
      <c r="NOX77" s="242"/>
      <c r="NOY77" s="242"/>
      <c r="NOZ77" s="242"/>
      <c r="NPA77" s="242"/>
      <c r="NPB77" s="242"/>
      <c r="NPC77" s="242"/>
      <c r="NPD77" s="242"/>
      <c r="NPE77" s="242"/>
      <c r="NPF77" s="242"/>
      <c r="NPG77" s="242"/>
      <c r="NPH77" s="242"/>
      <c r="NPI77" s="242"/>
      <c r="NPJ77" s="242"/>
      <c r="NPK77" s="242"/>
      <c r="NPL77" s="242"/>
      <c r="NPM77" s="242"/>
      <c r="NPN77" s="242"/>
      <c r="NPO77" s="242"/>
      <c r="NPP77" s="242"/>
      <c r="NPQ77" s="242"/>
      <c r="NPR77" s="242"/>
      <c r="NPS77" s="242"/>
      <c r="NPT77" s="242"/>
      <c r="NPU77" s="242"/>
      <c r="NPV77" s="242"/>
      <c r="NPW77" s="242"/>
      <c r="NPX77" s="242"/>
      <c r="NPY77" s="242"/>
      <c r="NPZ77" s="242"/>
      <c r="NQA77" s="242"/>
      <c r="NQB77" s="242"/>
      <c r="NQC77" s="242"/>
      <c r="NQD77" s="242"/>
      <c r="NQE77" s="242"/>
      <c r="NQF77" s="242"/>
      <c r="NQG77" s="242"/>
      <c r="NQH77" s="242"/>
      <c r="NQI77" s="242"/>
      <c r="NQJ77" s="242"/>
      <c r="NQK77" s="242"/>
      <c r="NQL77" s="242"/>
      <c r="NQM77" s="242"/>
      <c r="NQN77" s="242"/>
      <c r="NQO77" s="242"/>
      <c r="NQP77" s="242"/>
      <c r="NQQ77" s="242"/>
      <c r="NQR77" s="242"/>
      <c r="NQS77" s="242"/>
      <c r="NQT77" s="242"/>
      <c r="NQU77" s="242"/>
      <c r="NQV77" s="242"/>
      <c r="NQW77" s="242"/>
      <c r="NQX77" s="242"/>
      <c r="NQY77" s="242"/>
      <c r="NQZ77" s="242"/>
      <c r="NRA77" s="242"/>
      <c r="NRB77" s="242"/>
      <c r="NRC77" s="242"/>
      <c r="NRD77" s="242"/>
      <c r="NRE77" s="242"/>
      <c r="NRF77" s="242"/>
      <c r="NRG77" s="242"/>
      <c r="NRH77" s="242"/>
      <c r="NRI77" s="242"/>
      <c r="NRJ77" s="242"/>
      <c r="NRK77" s="242"/>
      <c r="NRL77" s="242"/>
      <c r="NRM77" s="242"/>
      <c r="NRN77" s="242"/>
      <c r="NRO77" s="242"/>
      <c r="NRP77" s="242"/>
      <c r="NRQ77" s="242"/>
      <c r="NRR77" s="242"/>
      <c r="NRS77" s="242"/>
      <c r="NRT77" s="242"/>
      <c r="NRU77" s="242"/>
      <c r="NRV77" s="242"/>
      <c r="NRW77" s="242"/>
      <c r="NRX77" s="242"/>
      <c r="NRY77" s="242"/>
      <c r="NRZ77" s="242"/>
      <c r="NSA77" s="242"/>
      <c r="NSB77" s="242"/>
      <c r="NSC77" s="242"/>
      <c r="NSD77" s="242"/>
      <c r="NSE77" s="242"/>
      <c r="NSF77" s="242"/>
      <c r="NSG77" s="242"/>
      <c r="NSH77" s="242"/>
      <c r="NSI77" s="242"/>
      <c r="NSJ77" s="242"/>
      <c r="NSK77" s="242"/>
      <c r="NSL77" s="242"/>
      <c r="NSM77" s="242"/>
      <c r="NSN77" s="242"/>
      <c r="NSO77" s="242"/>
      <c r="NSP77" s="242"/>
      <c r="NSQ77" s="242"/>
      <c r="NSR77" s="242"/>
      <c r="NSS77" s="242"/>
      <c r="NST77" s="242"/>
      <c r="NSU77" s="242"/>
      <c r="NSV77" s="242"/>
      <c r="NSW77" s="242"/>
      <c r="NSX77" s="242"/>
      <c r="NSY77" s="242"/>
      <c r="NSZ77" s="242"/>
      <c r="NTA77" s="242"/>
      <c r="NTB77" s="242"/>
      <c r="NTC77" s="242"/>
      <c r="NTD77" s="242"/>
      <c r="NTE77" s="242"/>
      <c r="NTF77" s="242"/>
      <c r="NTG77" s="242"/>
      <c r="NTH77" s="242"/>
      <c r="NTI77" s="242"/>
      <c r="NTJ77" s="242"/>
      <c r="NTK77" s="242"/>
      <c r="NTL77" s="242"/>
      <c r="NTM77" s="242"/>
      <c r="NTN77" s="242"/>
      <c r="NTO77" s="242"/>
      <c r="NTP77" s="242"/>
      <c r="NTQ77" s="242"/>
      <c r="NTR77" s="242"/>
      <c r="NTS77" s="242"/>
      <c r="NTT77" s="242"/>
      <c r="NTU77" s="242"/>
      <c r="NTV77" s="242"/>
      <c r="NTW77" s="242"/>
      <c r="NTX77" s="242"/>
      <c r="NTY77" s="242"/>
      <c r="NTZ77" s="242"/>
      <c r="NUA77" s="242"/>
      <c r="NUB77" s="242"/>
      <c r="NUC77" s="242"/>
      <c r="NUD77" s="242"/>
      <c r="NUE77" s="242"/>
      <c r="NUF77" s="242"/>
      <c r="NUG77" s="242"/>
      <c r="NUH77" s="242"/>
      <c r="NUI77" s="242"/>
      <c r="NUJ77" s="242"/>
      <c r="NUK77" s="242"/>
      <c r="NUL77" s="242"/>
      <c r="NUM77" s="242"/>
      <c r="NUN77" s="242"/>
      <c r="NUO77" s="242"/>
      <c r="NUP77" s="242"/>
      <c r="NUQ77" s="242"/>
      <c r="NUR77" s="242"/>
      <c r="NUS77" s="242"/>
      <c r="NUT77" s="242"/>
      <c r="NUU77" s="242"/>
      <c r="NUV77" s="242"/>
      <c r="NUW77" s="242"/>
      <c r="NUX77" s="242"/>
      <c r="NUY77" s="242"/>
      <c r="NUZ77" s="242"/>
      <c r="NVA77" s="242"/>
      <c r="NVB77" s="242"/>
      <c r="NVC77" s="242"/>
      <c r="NVD77" s="242"/>
      <c r="NVE77" s="242"/>
      <c r="NVF77" s="242"/>
      <c r="NVG77" s="242"/>
      <c r="NVH77" s="242"/>
      <c r="NVI77" s="242"/>
      <c r="NVJ77" s="242"/>
      <c r="NVK77" s="242"/>
      <c r="NVL77" s="242"/>
      <c r="NVM77" s="242"/>
      <c r="NVN77" s="242"/>
      <c r="NVO77" s="242"/>
      <c r="NVP77" s="242"/>
      <c r="NVQ77" s="242"/>
      <c r="NVR77" s="242"/>
      <c r="NVS77" s="242"/>
      <c r="NVT77" s="242"/>
      <c r="NVU77" s="242"/>
      <c r="NVV77" s="242"/>
      <c r="NVW77" s="242"/>
      <c r="NVX77" s="242"/>
      <c r="NVY77" s="242"/>
      <c r="NVZ77" s="242"/>
      <c r="NWA77" s="242"/>
      <c r="NWB77" s="242"/>
      <c r="NWC77" s="242"/>
      <c r="NWD77" s="242"/>
      <c r="NWE77" s="242"/>
      <c r="NWF77" s="242"/>
      <c r="NWG77" s="242"/>
      <c r="NWH77" s="242"/>
      <c r="NWI77" s="242"/>
      <c r="NWJ77" s="242"/>
      <c r="NWK77" s="242"/>
      <c r="NWL77" s="242"/>
      <c r="NWM77" s="242"/>
      <c r="NWN77" s="242"/>
      <c r="NWO77" s="242"/>
      <c r="NWP77" s="242"/>
      <c r="NWQ77" s="242"/>
      <c r="NWR77" s="242"/>
      <c r="NWS77" s="242"/>
      <c r="NWT77" s="242"/>
      <c r="NWU77" s="242"/>
      <c r="NWV77" s="242"/>
      <c r="NWW77" s="242"/>
      <c r="NWX77" s="242"/>
      <c r="NWY77" s="242"/>
      <c r="NWZ77" s="242"/>
      <c r="NXA77" s="242"/>
      <c r="NXB77" s="242"/>
      <c r="NXC77" s="242"/>
      <c r="NXD77" s="242"/>
      <c r="NXE77" s="242"/>
      <c r="NXF77" s="242"/>
      <c r="NXG77" s="242"/>
      <c r="NXH77" s="242"/>
      <c r="NXI77" s="242"/>
      <c r="NXJ77" s="242"/>
      <c r="NXK77" s="242"/>
      <c r="NXL77" s="242"/>
      <c r="NXM77" s="242"/>
      <c r="NXN77" s="242"/>
      <c r="NXO77" s="242"/>
      <c r="NXP77" s="242"/>
      <c r="NXQ77" s="242"/>
      <c r="NXR77" s="242"/>
      <c r="NXS77" s="242"/>
      <c r="NXT77" s="242"/>
      <c r="NXU77" s="242"/>
      <c r="NXV77" s="242"/>
      <c r="NXW77" s="242"/>
      <c r="NXX77" s="242"/>
      <c r="NXY77" s="242"/>
      <c r="NXZ77" s="242"/>
      <c r="NYA77" s="242"/>
      <c r="NYB77" s="242"/>
      <c r="NYC77" s="242"/>
      <c r="NYD77" s="242"/>
      <c r="NYE77" s="242"/>
      <c r="NYF77" s="242"/>
      <c r="NYG77" s="242"/>
      <c r="NYH77" s="242"/>
      <c r="NYI77" s="242"/>
      <c r="NYJ77" s="242"/>
      <c r="NYK77" s="242"/>
      <c r="NYL77" s="242"/>
      <c r="NYM77" s="242"/>
      <c r="NYN77" s="242"/>
      <c r="NYO77" s="242"/>
      <c r="NYP77" s="242"/>
      <c r="NYQ77" s="242"/>
      <c r="NYR77" s="242"/>
      <c r="NYS77" s="242"/>
      <c r="NYT77" s="242"/>
      <c r="NYU77" s="242"/>
      <c r="NYV77" s="242"/>
      <c r="NYW77" s="242"/>
      <c r="NYX77" s="242"/>
      <c r="NYY77" s="242"/>
      <c r="NYZ77" s="242"/>
      <c r="NZA77" s="242"/>
      <c r="NZB77" s="242"/>
      <c r="NZC77" s="242"/>
      <c r="NZD77" s="242"/>
      <c r="NZE77" s="242"/>
      <c r="NZF77" s="242"/>
      <c r="NZG77" s="242"/>
      <c r="NZH77" s="242"/>
      <c r="NZI77" s="242"/>
      <c r="NZJ77" s="242"/>
      <c r="NZK77" s="242"/>
      <c r="NZL77" s="242"/>
      <c r="NZM77" s="242"/>
      <c r="NZN77" s="242"/>
      <c r="NZO77" s="242"/>
      <c r="NZP77" s="242"/>
      <c r="NZQ77" s="242"/>
      <c r="NZR77" s="242"/>
      <c r="NZS77" s="242"/>
      <c r="NZT77" s="242"/>
      <c r="NZU77" s="242"/>
      <c r="NZV77" s="242"/>
      <c r="NZW77" s="242"/>
      <c r="NZX77" s="242"/>
      <c r="NZY77" s="242"/>
      <c r="NZZ77" s="242"/>
      <c r="OAA77" s="242"/>
      <c r="OAB77" s="242"/>
      <c r="OAC77" s="242"/>
      <c r="OAD77" s="242"/>
      <c r="OAE77" s="242"/>
      <c r="OAF77" s="242"/>
      <c r="OAG77" s="242"/>
      <c r="OAH77" s="242"/>
      <c r="OAI77" s="242"/>
      <c r="OAJ77" s="242"/>
      <c r="OAK77" s="242"/>
      <c r="OAL77" s="242"/>
      <c r="OAM77" s="242"/>
      <c r="OAN77" s="242"/>
      <c r="OAO77" s="242"/>
      <c r="OAP77" s="242"/>
      <c r="OAQ77" s="242"/>
      <c r="OAR77" s="242"/>
      <c r="OAS77" s="242"/>
      <c r="OAT77" s="242"/>
      <c r="OAU77" s="242"/>
      <c r="OAV77" s="242"/>
      <c r="OAW77" s="242"/>
      <c r="OAX77" s="242"/>
      <c r="OAY77" s="242"/>
      <c r="OAZ77" s="242"/>
      <c r="OBA77" s="242"/>
      <c r="OBB77" s="242"/>
      <c r="OBC77" s="242"/>
      <c r="OBD77" s="242"/>
      <c r="OBE77" s="242"/>
      <c r="OBF77" s="242"/>
      <c r="OBG77" s="242"/>
      <c r="OBH77" s="242"/>
      <c r="OBI77" s="242"/>
      <c r="OBJ77" s="242"/>
      <c r="OBK77" s="242"/>
      <c r="OBL77" s="242"/>
      <c r="OBM77" s="242"/>
      <c r="OBN77" s="242"/>
      <c r="OBO77" s="242"/>
      <c r="OBP77" s="242"/>
      <c r="OBQ77" s="242"/>
      <c r="OBR77" s="242"/>
      <c r="OBS77" s="242"/>
      <c r="OBT77" s="242"/>
      <c r="OBU77" s="242"/>
      <c r="OBV77" s="242"/>
      <c r="OBW77" s="242"/>
      <c r="OBX77" s="242"/>
      <c r="OBY77" s="242"/>
      <c r="OBZ77" s="242"/>
      <c r="OCA77" s="242"/>
      <c r="OCB77" s="242"/>
      <c r="OCC77" s="242"/>
      <c r="OCD77" s="242"/>
      <c r="OCE77" s="242"/>
      <c r="OCF77" s="242"/>
      <c r="OCG77" s="242"/>
      <c r="OCH77" s="242"/>
      <c r="OCI77" s="242"/>
      <c r="OCJ77" s="242"/>
      <c r="OCK77" s="242"/>
      <c r="OCL77" s="242"/>
      <c r="OCM77" s="242"/>
      <c r="OCN77" s="242"/>
      <c r="OCO77" s="242"/>
      <c r="OCP77" s="242"/>
      <c r="OCQ77" s="242"/>
      <c r="OCR77" s="242"/>
      <c r="OCS77" s="242"/>
      <c r="OCT77" s="242"/>
      <c r="OCU77" s="242"/>
      <c r="OCV77" s="242"/>
      <c r="OCW77" s="242"/>
      <c r="OCX77" s="242"/>
      <c r="OCY77" s="242"/>
      <c r="OCZ77" s="242"/>
      <c r="ODA77" s="242"/>
      <c r="ODB77" s="242"/>
      <c r="ODC77" s="242"/>
      <c r="ODD77" s="242"/>
      <c r="ODE77" s="242"/>
      <c r="ODF77" s="242"/>
      <c r="ODG77" s="242"/>
      <c r="ODH77" s="242"/>
      <c r="ODI77" s="242"/>
      <c r="ODJ77" s="242"/>
      <c r="ODK77" s="242"/>
      <c r="ODL77" s="242"/>
      <c r="ODM77" s="242"/>
      <c r="ODN77" s="242"/>
      <c r="ODO77" s="242"/>
      <c r="ODP77" s="242"/>
      <c r="ODQ77" s="242"/>
      <c r="ODR77" s="242"/>
      <c r="ODS77" s="242"/>
      <c r="ODT77" s="242"/>
      <c r="ODU77" s="242"/>
      <c r="ODV77" s="242"/>
      <c r="ODW77" s="242"/>
      <c r="ODX77" s="242"/>
      <c r="ODY77" s="242"/>
      <c r="ODZ77" s="242"/>
      <c r="OEA77" s="242"/>
      <c r="OEB77" s="242"/>
      <c r="OEC77" s="242"/>
      <c r="OED77" s="242"/>
      <c r="OEE77" s="242"/>
      <c r="OEF77" s="242"/>
      <c r="OEG77" s="242"/>
      <c r="OEH77" s="242"/>
      <c r="OEI77" s="242"/>
      <c r="OEJ77" s="242"/>
      <c r="OEK77" s="242"/>
      <c r="OEL77" s="242"/>
      <c r="OEM77" s="242"/>
      <c r="OEN77" s="242"/>
      <c r="OEO77" s="242"/>
      <c r="OEP77" s="242"/>
      <c r="OEQ77" s="242"/>
      <c r="OER77" s="242"/>
      <c r="OES77" s="242"/>
      <c r="OET77" s="242"/>
      <c r="OEU77" s="242"/>
      <c r="OEV77" s="242"/>
      <c r="OEW77" s="242"/>
      <c r="OEX77" s="242"/>
      <c r="OEY77" s="242"/>
      <c r="OEZ77" s="242"/>
      <c r="OFA77" s="242"/>
      <c r="OFB77" s="242"/>
      <c r="OFC77" s="242"/>
      <c r="OFD77" s="242"/>
      <c r="OFE77" s="242"/>
      <c r="OFF77" s="242"/>
      <c r="OFG77" s="242"/>
      <c r="OFH77" s="242"/>
      <c r="OFI77" s="242"/>
      <c r="OFJ77" s="242"/>
      <c r="OFK77" s="242"/>
      <c r="OFL77" s="242"/>
      <c r="OFM77" s="242"/>
      <c r="OFN77" s="242"/>
      <c r="OFO77" s="242"/>
      <c r="OFP77" s="242"/>
      <c r="OFQ77" s="242"/>
      <c r="OFR77" s="242"/>
      <c r="OFS77" s="242"/>
      <c r="OFT77" s="242"/>
      <c r="OFU77" s="242"/>
      <c r="OFV77" s="242"/>
      <c r="OFW77" s="242"/>
      <c r="OFX77" s="242"/>
      <c r="OFY77" s="242"/>
      <c r="OFZ77" s="242"/>
      <c r="OGA77" s="242"/>
      <c r="OGB77" s="242"/>
      <c r="OGC77" s="242"/>
      <c r="OGD77" s="242"/>
      <c r="OGE77" s="242"/>
      <c r="OGF77" s="242"/>
      <c r="OGG77" s="242"/>
      <c r="OGH77" s="242"/>
      <c r="OGI77" s="242"/>
      <c r="OGJ77" s="242"/>
      <c r="OGK77" s="242"/>
      <c r="OGL77" s="242"/>
      <c r="OGM77" s="242"/>
      <c r="OGN77" s="242"/>
      <c r="OGO77" s="242"/>
      <c r="OGP77" s="242"/>
      <c r="OGQ77" s="242"/>
      <c r="OGR77" s="242"/>
      <c r="OGS77" s="242"/>
      <c r="OGT77" s="242"/>
      <c r="OGU77" s="242"/>
      <c r="OGV77" s="242"/>
      <c r="OGW77" s="242"/>
      <c r="OGX77" s="242"/>
      <c r="OGY77" s="242"/>
      <c r="OGZ77" s="242"/>
      <c r="OHA77" s="242"/>
      <c r="OHB77" s="242"/>
      <c r="OHC77" s="242"/>
      <c r="OHD77" s="242"/>
      <c r="OHE77" s="242"/>
      <c r="OHF77" s="242"/>
      <c r="OHG77" s="242"/>
      <c r="OHH77" s="242"/>
      <c r="OHI77" s="242"/>
      <c r="OHJ77" s="242"/>
      <c r="OHK77" s="242"/>
      <c r="OHL77" s="242"/>
      <c r="OHM77" s="242"/>
      <c r="OHN77" s="242"/>
      <c r="OHO77" s="242"/>
      <c r="OHP77" s="242"/>
      <c r="OHQ77" s="242"/>
      <c r="OHR77" s="242"/>
      <c r="OHS77" s="242"/>
      <c r="OHT77" s="242"/>
      <c r="OHU77" s="242"/>
      <c r="OHV77" s="242"/>
      <c r="OHW77" s="242"/>
      <c r="OHX77" s="242"/>
      <c r="OHY77" s="242"/>
      <c r="OHZ77" s="242"/>
      <c r="OIA77" s="242"/>
      <c r="OIB77" s="242"/>
      <c r="OIC77" s="242"/>
      <c r="OID77" s="242"/>
      <c r="OIE77" s="242"/>
      <c r="OIF77" s="242"/>
      <c r="OIG77" s="242"/>
      <c r="OIH77" s="242"/>
      <c r="OII77" s="242"/>
      <c r="OIJ77" s="242"/>
      <c r="OIK77" s="242"/>
      <c r="OIL77" s="242"/>
      <c r="OIM77" s="242"/>
      <c r="OIN77" s="242"/>
      <c r="OIO77" s="242"/>
      <c r="OIP77" s="242"/>
      <c r="OIQ77" s="242"/>
      <c r="OIR77" s="242"/>
      <c r="OIS77" s="242"/>
      <c r="OIT77" s="242"/>
      <c r="OIU77" s="242"/>
      <c r="OIV77" s="242"/>
      <c r="OIW77" s="242"/>
      <c r="OIX77" s="242"/>
      <c r="OIY77" s="242"/>
      <c r="OIZ77" s="242"/>
      <c r="OJA77" s="242"/>
      <c r="OJB77" s="242"/>
      <c r="OJC77" s="242"/>
      <c r="OJD77" s="242"/>
      <c r="OJE77" s="242"/>
      <c r="OJF77" s="242"/>
      <c r="OJG77" s="242"/>
      <c r="OJH77" s="242"/>
      <c r="OJI77" s="242"/>
      <c r="OJJ77" s="242"/>
      <c r="OJK77" s="242"/>
      <c r="OJL77" s="242"/>
      <c r="OJM77" s="242"/>
      <c r="OJN77" s="242"/>
      <c r="OJO77" s="242"/>
      <c r="OJP77" s="242"/>
      <c r="OJQ77" s="242"/>
      <c r="OJR77" s="242"/>
      <c r="OJS77" s="242"/>
      <c r="OJT77" s="242"/>
      <c r="OJU77" s="242"/>
      <c r="OJV77" s="242"/>
      <c r="OJW77" s="242"/>
      <c r="OJX77" s="242"/>
      <c r="OJY77" s="242"/>
      <c r="OJZ77" s="242"/>
      <c r="OKA77" s="242"/>
      <c r="OKB77" s="242"/>
      <c r="OKC77" s="242"/>
      <c r="OKD77" s="242"/>
      <c r="OKE77" s="242"/>
      <c r="OKF77" s="242"/>
      <c r="OKG77" s="242"/>
      <c r="OKH77" s="242"/>
      <c r="OKI77" s="242"/>
      <c r="OKJ77" s="242"/>
      <c r="OKK77" s="242"/>
      <c r="OKL77" s="242"/>
      <c r="OKM77" s="242"/>
      <c r="OKN77" s="242"/>
      <c r="OKO77" s="242"/>
      <c r="OKP77" s="242"/>
      <c r="OKQ77" s="242"/>
      <c r="OKR77" s="242"/>
      <c r="OKS77" s="242"/>
      <c r="OKT77" s="242"/>
      <c r="OKU77" s="242"/>
      <c r="OKV77" s="242"/>
      <c r="OKW77" s="242"/>
      <c r="OKX77" s="242"/>
      <c r="OKY77" s="242"/>
      <c r="OKZ77" s="242"/>
      <c r="OLA77" s="242"/>
      <c r="OLB77" s="242"/>
      <c r="OLC77" s="242"/>
      <c r="OLD77" s="242"/>
      <c r="OLE77" s="242"/>
      <c r="OLF77" s="242"/>
      <c r="OLG77" s="242"/>
      <c r="OLH77" s="242"/>
      <c r="OLI77" s="242"/>
      <c r="OLJ77" s="242"/>
      <c r="OLK77" s="242"/>
      <c r="OLL77" s="242"/>
      <c r="OLM77" s="242"/>
      <c r="OLN77" s="242"/>
      <c r="OLO77" s="242"/>
      <c r="OLP77" s="242"/>
      <c r="OLQ77" s="242"/>
      <c r="OLR77" s="242"/>
      <c r="OLS77" s="242"/>
      <c r="OLT77" s="242"/>
      <c r="OLU77" s="242"/>
      <c r="OLV77" s="242"/>
      <c r="OLW77" s="242"/>
      <c r="OLX77" s="242"/>
      <c r="OLY77" s="242"/>
      <c r="OLZ77" s="242"/>
      <c r="OMA77" s="242"/>
      <c r="OMB77" s="242"/>
      <c r="OMC77" s="242"/>
      <c r="OMD77" s="242"/>
      <c r="OME77" s="242"/>
      <c r="OMF77" s="242"/>
      <c r="OMG77" s="242"/>
      <c r="OMH77" s="242"/>
      <c r="OMI77" s="242"/>
      <c r="OMJ77" s="242"/>
      <c r="OMK77" s="242"/>
      <c r="OML77" s="242"/>
      <c r="OMM77" s="242"/>
      <c r="OMN77" s="242"/>
      <c r="OMO77" s="242"/>
      <c r="OMP77" s="242"/>
      <c r="OMQ77" s="242"/>
      <c r="OMR77" s="242"/>
      <c r="OMS77" s="242"/>
      <c r="OMT77" s="242"/>
      <c r="OMU77" s="242"/>
      <c r="OMV77" s="242"/>
      <c r="OMW77" s="242"/>
      <c r="OMX77" s="242"/>
      <c r="OMY77" s="242"/>
      <c r="OMZ77" s="242"/>
      <c r="ONA77" s="242"/>
      <c r="ONB77" s="242"/>
      <c r="ONC77" s="242"/>
      <c r="OND77" s="242"/>
      <c r="ONE77" s="242"/>
      <c r="ONF77" s="242"/>
      <c r="ONG77" s="242"/>
      <c r="ONH77" s="242"/>
      <c r="ONI77" s="242"/>
      <c r="ONJ77" s="242"/>
      <c r="ONK77" s="242"/>
      <c r="ONL77" s="242"/>
      <c r="ONM77" s="242"/>
      <c r="ONN77" s="242"/>
      <c r="ONO77" s="242"/>
      <c r="ONP77" s="242"/>
      <c r="ONQ77" s="242"/>
      <c r="ONR77" s="242"/>
      <c r="ONS77" s="242"/>
      <c r="ONT77" s="242"/>
      <c r="ONU77" s="242"/>
      <c r="ONV77" s="242"/>
      <c r="ONW77" s="242"/>
      <c r="ONX77" s="242"/>
      <c r="ONY77" s="242"/>
      <c r="ONZ77" s="242"/>
      <c r="OOA77" s="242"/>
      <c r="OOB77" s="242"/>
      <c r="OOC77" s="242"/>
      <c r="OOD77" s="242"/>
      <c r="OOE77" s="242"/>
      <c r="OOF77" s="242"/>
      <c r="OOG77" s="242"/>
      <c r="OOH77" s="242"/>
      <c r="OOI77" s="242"/>
      <c r="OOJ77" s="242"/>
      <c r="OOK77" s="242"/>
      <c r="OOL77" s="242"/>
      <c r="OOM77" s="242"/>
      <c r="OON77" s="242"/>
      <c r="OOO77" s="242"/>
      <c r="OOP77" s="242"/>
      <c r="OOQ77" s="242"/>
      <c r="OOR77" s="242"/>
      <c r="OOS77" s="242"/>
      <c r="OOT77" s="242"/>
      <c r="OOU77" s="242"/>
      <c r="OOV77" s="242"/>
      <c r="OOW77" s="242"/>
      <c r="OOX77" s="242"/>
      <c r="OOY77" s="242"/>
      <c r="OOZ77" s="242"/>
      <c r="OPA77" s="242"/>
      <c r="OPB77" s="242"/>
      <c r="OPC77" s="242"/>
      <c r="OPD77" s="242"/>
      <c r="OPE77" s="242"/>
      <c r="OPF77" s="242"/>
      <c r="OPG77" s="242"/>
      <c r="OPH77" s="242"/>
      <c r="OPI77" s="242"/>
      <c r="OPJ77" s="242"/>
      <c r="OPK77" s="242"/>
      <c r="OPL77" s="242"/>
      <c r="OPM77" s="242"/>
      <c r="OPN77" s="242"/>
      <c r="OPO77" s="242"/>
      <c r="OPP77" s="242"/>
      <c r="OPQ77" s="242"/>
      <c r="OPR77" s="242"/>
      <c r="OPS77" s="242"/>
      <c r="OPT77" s="242"/>
      <c r="OPU77" s="242"/>
      <c r="OPV77" s="242"/>
      <c r="OPW77" s="242"/>
      <c r="OPX77" s="242"/>
      <c r="OPY77" s="242"/>
      <c r="OPZ77" s="242"/>
      <c r="OQA77" s="242"/>
      <c r="OQB77" s="242"/>
      <c r="OQC77" s="242"/>
      <c r="OQD77" s="242"/>
      <c r="OQE77" s="242"/>
      <c r="OQF77" s="242"/>
      <c r="OQG77" s="242"/>
      <c r="OQH77" s="242"/>
      <c r="OQI77" s="242"/>
      <c r="OQJ77" s="242"/>
      <c r="OQK77" s="242"/>
      <c r="OQL77" s="242"/>
      <c r="OQM77" s="242"/>
      <c r="OQN77" s="242"/>
      <c r="OQO77" s="242"/>
      <c r="OQP77" s="242"/>
      <c r="OQQ77" s="242"/>
      <c r="OQR77" s="242"/>
      <c r="OQS77" s="242"/>
      <c r="OQT77" s="242"/>
      <c r="OQU77" s="242"/>
      <c r="OQV77" s="242"/>
      <c r="OQW77" s="242"/>
      <c r="OQX77" s="242"/>
      <c r="OQY77" s="242"/>
      <c r="OQZ77" s="242"/>
      <c r="ORA77" s="242"/>
      <c r="ORB77" s="242"/>
      <c r="ORC77" s="242"/>
      <c r="ORD77" s="242"/>
      <c r="ORE77" s="242"/>
      <c r="ORF77" s="242"/>
      <c r="ORG77" s="242"/>
      <c r="ORH77" s="242"/>
      <c r="ORI77" s="242"/>
      <c r="ORJ77" s="242"/>
      <c r="ORK77" s="242"/>
      <c r="ORL77" s="242"/>
      <c r="ORM77" s="242"/>
      <c r="ORN77" s="242"/>
      <c r="ORO77" s="242"/>
      <c r="ORP77" s="242"/>
      <c r="ORQ77" s="242"/>
      <c r="ORR77" s="242"/>
      <c r="ORS77" s="242"/>
      <c r="ORT77" s="242"/>
      <c r="ORU77" s="242"/>
      <c r="ORV77" s="242"/>
      <c r="ORW77" s="242"/>
      <c r="ORX77" s="242"/>
      <c r="ORY77" s="242"/>
      <c r="ORZ77" s="242"/>
      <c r="OSA77" s="242"/>
      <c r="OSB77" s="242"/>
      <c r="OSC77" s="242"/>
      <c r="OSD77" s="242"/>
      <c r="OSE77" s="242"/>
      <c r="OSF77" s="242"/>
      <c r="OSG77" s="242"/>
      <c r="OSH77" s="242"/>
      <c r="OSI77" s="242"/>
      <c r="OSJ77" s="242"/>
      <c r="OSK77" s="242"/>
      <c r="OSL77" s="242"/>
      <c r="OSM77" s="242"/>
      <c r="OSN77" s="242"/>
      <c r="OSO77" s="242"/>
      <c r="OSP77" s="242"/>
      <c r="OSQ77" s="242"/>
      <c r="OSR77" s="242"/>
      <c r="OSS77" s="242"/>
      <c r="OST77" s="242"/>
      <c r="OSU77" s="242"/>
      <c r="OSV77" s="242"/>
      <c r="OSW77" s="242"/>
      <c r="OSX77" s="242"/>
      <c r="OSY77" s="242"/>
      <c r="OSZ77" s="242"/>
      <c r="OTA77" s="242"/>
      <c r="OTB77" s="242"/>
      <c r="OTC77" s="242"/>
      <c r="OTD77" s="242"/>
      <c r="OTE77" s="242"/>
      <c r="OTF77" s="242"/>
      <c r="OTG77" s="242"/>
      <c r="OTH77" s="242"/>
      <c r="OTI77" s="242"/>
      <c r="OTJ77" s="242"/>
      <c r="OTK77" s="242"/>
      <c r="OTL77" s="242"/>
      <c r="OTM77" s="242"/>
      <c r="OTN77" s="242"/>
      <c r="OTO77" s="242"/>
      <c r="OTP77" s="242"/>
      <c r="OTQ77" s="242"/>
      <c r="OTR77" s="242"/>
      <c r="OTS77" s="242"/>
      <c r="OTT77" s="242"/>
      <c r="OTU77" s="242"/>
      <c r="OTV77" s="242"/>
      <c r="OTW77" s="242"/>
      <c r="OTX77" s="242"/>
      <c r="OTY77" s="242"/>
      <c r="OTZ77" s="242"/>
      <c r="OUA77" s="242"/>
      <c r="OUB77" s="242"/>
      <c r="OUC77" s="242"/>
      <c r="OUD77" s="242"/>
      <c r="OUE77" s="242"/>
      <c r="OUF77" s="242"/>
      <c r="OUG77" s="242"/>
      <c r="OUH77" s="242"/>
      <c r="OUI77" s="242"/>
      <c r="OUJ77" s="242"/>
      <c r="OUK77" s="242"/>
      <c r="OUL77" s="242"/>
      <c r="OUM77" s="242"/>
      <c r="OUN77" s="242"/>
      <c r="OUO77" s="242"/>
      <c r="OUP77" s="242"/>
      <c r="OUQ77" s="242"/>
      <c r="OUR77" s="242"/>
      <c r="OUS77" s="242"/>
      <c r="OUT77" s="242"/>
      <c r="OUU77" s="242"/>
      <c r="OUV77" s="242"/>
      <c r="OUW77" s="242"/>
      <c r="OUX77" s="242"/>
      <c r="OUY77" s="242"/>
      <c r="OUZ77" s="242"/>
      <c r="OVA77" s="242"/>
      <c r="OVB77" s="242"/>
      <c r="OVC77" s="242"/>
      <c r="OVD77" s="242"/>
      <c r="OVE77" s="242"/>
      <c r="OVF77" s="242"/>
      <c r="OVG77" s="242"/>
      <c r="OVH77" s="242"/>
      <c r="OVI77" s="242"/>
      <c r="OVJ77" s="242"/>
      <c r="OVK77" s="242"/>
      <c r="OVL77" s="242"/>
      <c r="OVM77" s="242"/>
      <c r="OVN77" s="242"/>
      <c r="OVO77" s="242"/>
      <c r="OVP77" s="242"/>
      <c r="OVQ77" s="242"/>
      <c r="OVR77" s="242"/>
      <c r="OVS77" s="242"/>
      <c r="OVT77" s="242"/>
      <c r="OVU77" s="242"/>
      <c r="OVV77" s="242"/>
      <c r="OVW77" s="242"/>
      <c r="OVX77" s="242"/>
      <c r="OVY77" s="242"/>
      <c r="OVZ77" s="242"/>
      <c r="OWA77" s="242"/>
      <c r="OWB77" s="242"/>
      <c r="OWC77" s="242"/>
      <c r="OWD77" s="242"/>
      <c r="OWE77" s="242"/>
      <c r="OWF77" s="242"/>
      <c r="OWG77" s="242"/>
      <c r="OWH77" s="242"/>
      <c r="OWI77" s="242"/>
      <c r="OWJ77" s="242"/>
      <c r="OWK77" s="242"/>
      <c r="OWL77" s="242"/>
      <c r="OWM77" s="242"/>
      <c r="OWN77" s="242"/>
      <c r="OWO77" s="242"/>
      <c r="OWP77" s="242"/>
      <c r="OWQ77" s="242"/>
      <c r="OWR77" s="242"/>
      <c r="OWS77" s="242"/>
      <c r="OWT77" s="242"/>
      <c r="OWU77" s="242"/>
      <c r="OWV77" s="242"/>
      <c r="OWW77" s="242"/>
      <c r="OWX77" s="242"/>
      <c r="OWY77" s="242"/>
      <c r="OWZ77" s="242"/>
      <c r="OXA77" s="242"/>
      <c r="OXB77" s="242"/>
      <c r="OXC77" s="242"/>
      <c r="OXD77" s="242"/>
      <c r="OXE77" s="242"/>
      <c r="OXF77" s="242"/>
      <c r="OXG77" s="242"/>
      <c r="OXH77" s="242"/>
      <c r="OXI77" s="242"/>
      <c r="OXJ77" s="242"/>
      <c r="OXK77" s="242"/>
      <c r="OXL77" s="242"/>
      <c r="OXM77" s="242"/>
      <c r="OXN77" s="242"/>
      <c r="OXO77" s="242"/>
      <c r="OXP77" s="242"/>
      <c r="OXQ77" s="242"/>
      <c r="OXR77" s="242"/>
      <c r="OXS77" s="242"/>
      <c r="OXT77" s="242"/>
      <c r="OXU77" s="242"/>
      <c r="OXV77" s="242"/>
      <c r="OXW77" s="242"/>
      <c r="OXX77" s="242"/>
      <c r="OXY77" s="242"/>
      <c r="OXZ77" s="242"/>
      <c r="OYA77" s="242"/>
      <c r="OYB77" s="242"/>
      <c r="OYC77" s="242"/>
      <c r="OYD77" s="242"/>
      <c r="OYE77" s="242"/>
      <c r="OYF77" s="242"/>
      <c r="OYG77" s="242"/>
      <c r="OYH77" s="242"/>
      <c r="OYI77" s="242"/>
      <c r="OYJ77" s="242"/>
      <c r="OYK77" s="242"/>
      <c r="OYL77" s="242"/>
      <c r="OYM77" s="242"/>
      <c r="OYN77" s="242"/>
      <c r="OYO77" s="242"/>
      <c r="OYP77" s="242"/>
      <c r="OYQ77" s="242"/>
      <c r="OYR77" s="242"/>
      <c r="OYS77" s="242"/>
      <c r="OYT77" s="242"/>
      <c r="OYU77" s="242"/>
      <c r="OYV77" s="242"/>
      <c r="OYW77" s="242"/>
      <c r="OYX77" s="242"/>
      <c r="OYY77" s="242"/>
      <c r="OYZ77" s="242"/>
      <c r="OZA77" s="242"/>
      <c r="OZB77" s="242"/>
      <c r="OZC77" s="242"/>
      <c r="OZD77" s="242"/>
      <c r="OZE77" s="242"/>
      <c r="OZF77" s="242"/>
      <c r="OZG77" s="242"/>
      <c r="OZH77" s="242"/>
      <c r="OZI77" s="242"/>
      <c r="OZJ77" s="242"/>
      <c r="OZK77" s="242"/>
      <c r="OZL77" s="242"/>
      <c r="OZM77" s="242"/>
      <c r="OZN77" s="242"/>
      <c r="OZO77" s="242"/>
      <c r="OZP77" s="242"/>
      <c r="OZQ77" s="242"/>
      <c r="OZR77" s="242"/>
      <c r="OZS77" s="242"/>
      <c r="OZT77" s="242"/>
      <c r="OZU77" s="242"/>
      <c r="OZV77" s="242"/>
      <c r="OZW77" s="242"/>
      <c r="OZX77" s="242"/>
      <c r="OZY77" s="242"/>
      <c r="OZZ77" s="242"/>
      <c r="PAA77" s="242"/>
      <c r="PAB77" s="242"/>
      <c r="PAC77" s="242"/>
      <c r="PAD77" s="242"/>
      <c r="PAE77" s="242"/>
      <c r="PAF77" s="242"/>
      <c r="PAG77" s="242"/>
      <c r="PAH77" s="242"/>
      <c r="PAI77" s="242"/>
      <c r="PAJ77" s="242"/>
      <c r="PAK77" s="242"/>
      <c r="PAL77" s="242"/>
      <c r="PAM77" s="242"/>
      <c r="PAN77" s="242"/>
      <c r="PAO77" s="242"/>
      <c r="PAP77" s="242"/>
      <c r="PAQ77" s="242"/>
      <c r="PAR77" s="242"/>
      <c r="PAS77" s="242"/>
      <c r="PAT77" s="242"/>
      <c r="PAU77" s="242"/>
      <c r="PAV77" s="242"/>
      <c r="PAW77" s="242"/>
      <c r="PAX77" s="242"/>
      <c r="PAY77" s="242"/>
      <c r="PAZ77" s="242"/>
      <c r="PBA77" s="242"/>
      <c r="PBB77" s="242"/>
      <c r="PBC77" s="242"/>
      <c r="PBD77" s="242"/>
      <c r="PBE77" s="242"/>
      <c r="PBF77" s="242"/>
      <c r="PBG77" s="242"/>
      <c r="PBH77" s="242"/>
      <c r="PBI77" s="242"/>
      <c r="PBJ77" s="242"/>
      <c r="PBK77" s="242"/>
      <c r="PBL77" s="242"/>
      <c r="PBM77" s="242"/>
      <c r="PBN77" s="242"/>
      <c r="PBO77" s="242"/>
      <c r="PBP77" s="242"/>
      <c r="PBQ77" s="242"/>
      <c r="PBR77" s="242"/>
      <c r="PBS77" s="242"/>
      <c r="PBT77" s="242"/>
      <c r="PBU77" s="242"/>
      <c r="PBV77" s="242"/>
      <c r="PBW77" s="242"/>
      <c r="PBX77" s="242"/>
      <c r="PBY77" s="242"/>
      <c r="PBZ77" s="242"/>
      <c r="PCA77" s="242"/>
      <c r="PCB77" s="242"/>
      <c r="PCC77" s="242"/>
      <c r="PCD77" s="242"/>
      <c r="PCE77" s="242"/>
      <c r="PCF77" s="242"/>
      <c r="PCG77" s="242"/>
      <c r="PCH77" s="242"/>
      <c r="PCI77" s="242"/>
      <c r="PCJ77" s="242"/>
      <c r="PCK77" s="242"/>
      <c r="PCL77" s="242"/>
      <c r="PCM77" s="242"/>
      <c r="PCN77" s="242"/>
      <c r="PCO77" s="242"/>
      <c r="PCP77" s="242"/>
      <c r="PCQ77" s="242"/>
      <c r="PCR77" s="242"/>
      <c r="PCS77" s="242"/>
      <c r="PCT77" s="242"/>
      <c r="PCU77" s="242"/>
      <c r="PCV77" s="242"/>
      <c r="PCW77" s="242"/>
      <c r="PCX77" s="242"/>
      <c r="PCY77" s="242"/>
      <c r="PCZ77" s="242"/>
      <c r="PDA77" s="242"/>
      <c r="PDB77" s="242"/>
      <c r="PDC77" s="242"/>
      <c r="PDD77" s="242"/>
      <c r="PDE77" s="242"/>
      <c r="PDF77" s="242"/>
      <c r="PDG77" s="242"/>
      <c r="PDH77" s="242"/>
      <c r="PDI77" s="242"/>
      <c r="PDJ77" s="242"/>
      <c r="PDK77" s="242"/>
      <c r="PDL77" s="242"/>
      <c r="PDM77" s="242"/>
      <c r="PDN77" s="242"/>
      <c r="PDO77" s="242"/>
      <c r="PDP77" s="242"/>
      <c r="PDQ77" s="242"/>
      <c r="PDR77" s="242"/>
      <c r="PDS77" s="242"/>
      <c r="PDT77" s="242"/>
      <c r="PDU77" s="242"/>
      <c r="PDV77" s="242"/>
      <c r="PDW77" s="242"/>
      <c r="PDX77" s="242"/>
      <c r="PDY77" s="242"/>
      <c r="PDZ77" s="242"/>
      <c r="PEA77" s="242"/>
      <c r="PEB77" s="242"/>
      <c r="PEC77" s="242"/>
      <c r="PED77" s="242"/>
      <c r="PEE77" s="242"/>
      <c r="PEF77" s="242"/>
      <c r="PEG77" s="242"/>
      <c r="PEH77" s="242"/>
      <c r="PEI77" s="242"/>
      <c r="PEJ77" s="242"/>
      <c r="PEK77" s="242"/>
      <c r="PEL77" s="242"/>
      <c r="PEM77" s="242"/>
      <c r="PEN77" s="242"/>
      <c r="PEO77" s="242"/>
      <c r="PEP77" s="242"/>
      <c r="PEQ77" s="242"/>
      <c r="PER77" s="242"/>
      <c r="PES77" s="242"/>
      <c r="PET77" s="242"/>
      <c r="PEU77" s="242"/>
      <c r="PEV77" s="242"/>
      <c r="PEW77" s="242"/>
      <c r="PEX77" s="242"/>
      <c r="PEY77" s="242"/>
      <c r="PEZ77" s="242"/>
      <c r="PFA77" s="242"/>
      <c r="PFB77" s="242"/>
      <c r="PFC77" s="242"/>
      <c r="PFD77" s="242"/>
      <c r="PFE77" s="242"/>
      <c r="PFF77" s="242"/>
      <c r="PFG77" s="242"/>
      <c r="PFH77" s="242"/>
      <c r="PFI77" s="242"/>
      <c r="PFJ77" s="242"/>
      <c r="PFK77" s="242"/>
      <c r="PFL77" s="242"/>
      <c r="PFM77" s="242"/>
      <c r="PFN77" s="242"/>
      <c r="PFO77" s="242"/>
      <c r="PFP77" s="242"/>
      <c r="PFQ77" s="242"/>
      <c r="PFR77" s="242"/>
      <c r="PFS77" s="242"/>
      <c r="PFT77" s="242"/>
      <c r="PFU77" s="242"/>
      <c r="PFV77" s="242"/>
      <c r="PFW77" s="242"/>
      <c r="PFX77" s="242"/>
      <c r="PFY77" s="242"/>
      <c r="PFZ77" s="242"/>
      <c r="PGA77" s="242"/>
      <c r="PGB77" s="242"/>
      <c r="PGC77" s="242"/>
      <c r="PGD77" s="242"/>
      <c r="PGE77" s="242"/>
      <c r="PGF77" s="242"/>
      <c r="PGG77" s="242"/>
      <c r="PGH77" s="242"/>
      <c r="PGI77" s="242"/>
      <c r="PGJ77" s="242"/>
      <c r="PGK77" s="242"/>
      <c r="PGL77" s="242"/>
      <c r="PGM77" s="242"/>
      <c r="PGN77" s="242"/>
      <c r="PGO77" s="242"/>
      <c r="PGP77" s="242"/>
      <c r="PGQ77" s="242"/>
      <c r="PGR77" s="242"/>
      <c r="PGS77" s="242"/>
      <c r="PGT77" s="242"/>
      <c r="PGU77" s="242"/>
      <c r="PGV77" s="242"/>
      <c r="PGW77" s="242"/>
      <c r="PGX77" s="242"/>
      <c r="PGY77" s="242"/>
      <c r="PGZ77" s="242"/>
      <c r="PHA77" s="242"/>
      <c r="PHB77" s="242"/>
      <c r="PHC77" s="242"/>
      <c r="PHD77" s="242"/>
      <c r="PHE77" s="242"/>
      <c r="PHF77" s="242"/>
      <c r="PHG77" s="242"/>
      <c r="PHH77" s="242"/>
      <c r="PHI77" s="242"/>
      <c r="PHJ77" s="242"/>
      <c r="PHK77" s="242"/>
      <c r="PHL77" s="242"/>
      <c r="PHM77" s="242"/>
      <c r="PHN77" s="242"/>
      <c r="PHO77" s="242"/>
      <c r="PHP77" s="242"/>
      <c r="PHQ77" s="242"/>
      <c r="PHR77" s="242"/>
      <c r="PHS77" s="242"/>
      <c r="PHT77" s="242"/>
      <c r="PHU77" s="242"/>
      <c r="PHV77" s="242"/>
      <c r="PHW77" s="242"/>
      <c r="PHX77" s="242"/>
      <c r="PHY77" s="242"/>
      <c r="PHZ77" s="242"/>
      <c r="PIA77" s="242"/>
      <c r="PIB77" s="242"/>
      <c r="PIC77" s="242"/>
      <c r="PID77" s="242"/>
      <c r="PIE77" s="242"/>
      <c r="PIF77" s="242"/>
      <c r="PIG77" s="242"/>
      <c r="PIH77" s="242"/>
      <c r="PII77" s="242"/>
      <c r="PIJ77" s="242"/>
      <c r="PIK77" s="242"/>
      <c r="PIL77" s="242"/>
      <c r="PIM77" s="242"/>
      <c r="PIN77" s="242"/>
      <c r="PIO77" s="242"/>
      <c r="PIP77" s="242"/>
      <c r="PIQ77" s="242"/>
      <c r="PIR77" s="242"/>
      <c r="PIS77" s="242"/>
      <c r="PIT77" s="242"/>
      <c r="PIU77" s="242"/>
      <c r="PIV77" s="242"/>
      <c r="PIW77" s="242"/>
      <c r="PIX77" s="242"/>
      <c r="PIY77" s="242"/>
      <c r="PIZ77" s="242"/>
      <c r="PJA77" s="242"/>
      <c r="PJB77" s="242"/>
      <c r="PJC77" s="242"/>
      <c r="PJD77" s="242"/>
      <c r="PJE77" s="242"/>
      <c r="PJF77" s="242"/>
      <c r="PJG77" s="242"/>
      <c r="PJH77" s="242"/>
      <c r="PJI77" s="242"/>
      <c r="PJJ77" s="242"/>
      <c r="PJK77" s="242"/>
      <c r="PJL77" s="242"/>
      <c r="PJM77" s="242"/>
      <c r="PJN77" s="242"/>
      <c r="PJO77" s="242"/>
      <c r="PJP77" s="242"/>
      <c r="PJQ77" s="242"/>
      <c r="PJR77" s="242"/>
      <c r="PJS77" s="242"/>
      <c r="PJT77" s="242"/>
      <c r="PJU77" s="242"/>
      <c r="PJV77" s="242"/>
      <c r="PJW77" s="242"/>
      <c r="PJX77" s="242"/>
      <c r="PJY77" s="242"/>
      <c r="PJZ77" s="242"/>
      <c r="PKA77" s="242"/>
      <c r="PKB77" s="242"/>
      <c r="PKC77" s="242"/>
      <c r="PKD77" s="242"/>
      <c r="PKE77" s="242"/>
      <c r="PKF77" s="242"/>
      <c r="PKG77" s="242"/>
      <c r="PKH77" s="242"/>
      <c r="PKI77" s="242"/>
      <c r="PKJ77" s="242"/>
      <c r="PKK77" s="242"/>
      <c r="PKL77" s="242"/>
      <c r="PKM77" s="242"/>
      <c r="PKN77" s="242"/>
      <c r="PKO77" s="242"/>
      <c r="PKP77" s="242"/>
      <c r="PKQ77" s="242"/>
      <c r="PKR77" s="242"/>
      <c r="PKS77" s="242"/>
      <c r="PKT77" s="242"/>
      <c r="PKU77" s="242"/>
      <c r="PKV77" s="242"/>
      <c r="PKW77" s="242"/>
      <c r="PKX77" s="242"/>
      <c r="PKY77" s="242"/>
      <c r="PKZ77" s="242"/>
      <c r="PLA77" s="242"/>
      <c r="PLB77" s="242"/>
      <c r="PLC77" s="242"/>
      <c r="PLD77" s="242"/>
      <c r="PLE77" s="242"/>
      <c r="PLF77" s="242"/>
      <c r="PLG77" s="242"/>
      <c r="PLH77" s="242"/>
      <c r="PLI77" s="242"/>
      <c r="PLJ77" s="242"/>
      <c r="PLK77" s="242"/>
      <c r="PLL77" s="242"/>
      <c r="PLM77" s="242"/>
      <c r="PLN77" s="242"/>
      <c r="PLO77" s="242"/>
      <c r="PLP77" s="242"/>
      <c r="PLQ77" s="242"/>
      <c r="PLR77" s="242"/>
      <c r="PLS77" s="242"/>
      <c r="PLT77" s="242"/>
      <c r="PLU77" s="242"/>
      <c r="PLV77" s="242"/>
      <c r="PLW77" s="242"/>
      <c r="PLX77" s="242"/>
      <c r="PLY77" s="242"/>
      <c r="PLZ77" s="242"/>
      <c r="PMA77" s="242"/>
      <c r="PMB77" s="242"/>
      <c r="PMC77" s="242"/>
      <c r="PMD77" s="242"/>
      <c r="PME77" s="242"/>
      <c r="PMF77" s="242"/>
      <c r="PMG77" s="242"/>
      <c r="PMH77" s="242"/>
      <c r="PMI77" s="242"/>
      <c r="PMJ77" s="242"/>
      <c r="PMK77" s="242"/>
      <c r="PML77" s="242"/>
      <c r="PMM77" s="242"/>
      <c r="PMN77" s="242"/>
      <c r="PMO77" s="242"/>
      <c r="PMP77" s="242"/>
      <c r="PMQ77" s="242"/>
      <c r="PMR77" s="242"/>
      <c r="PMS77" s="242"/>
      <c r="PMT77" s="242"/>
      <c r="PMU77" s="242"/>
      <c r="PMV77" s="242"/>
      <c r="PMW77" s="242"/>
      <c r="PMX77" s="242"/>
      <c r="PMY77" s="242"/>
      <c r="PMZ77" s="242"/>
      <c r="PNA77" s="242"/>
      <c r="PNB77" s="242"/>
      <c r="PNC77" s="242"/>
      <c r="PND77" s="242"/>
      <c r="PNE77" s="242"/>
      <c r="PNF77" s="242"/>
      <c r="PNG77" s="242"/>
      <c r="PNH77" s="242"/>
      <c r="PNI77" s="242"/>
      <c r="PNJ77" s="242"/>
      <c r="PNK77" s="242"/>
      <c r="PNL77" s="242"/>
      <c r="PNM77" s="242"/>
      <c r="PNN77" s="242"/>
      <c r="PNO77" s="242"/>
      <c r="PNP77" s="242"/>
      <c r="PNQ77" s="242"/>
      <c r="PNR77" s="242"/>
      <c r="PNS77" s="242"/>
      <c r="PNT77" s="242"/>
      <c r="PNU77" s="242"/>
      <c r="PNV77" s="242"/>
      <c r="PNW77" s="242"/>
      <c r="PNX77" s="242"/>
      <c r="PNY77" s="242"/>
      <c r="PNZ77" s="242"/>
      <c r="POA77" s="242"/>
      <c r="POB77" s="242"/>
      <c r="POC77" s="242"/>
      <c r="POD77" s="242"/>
      <c r="POE77" s="242"/>
      <c r="POF77" s="242"/>
      <c r="POG77" s="242"/>
      <c r="POH77" s="242"/>
      <c r="POI77" s="242"/>
      <c r="POJ77" s="242"/>
      <c r="POK77" s="242"/>
      <c r="POL77" s="242"/>
      <c r="POM77" s="242"/>
      <c r="PON77" s="242"/>
      <c r="POO77" s="242"/>
      <c r="POP77" s="242"/>
      <c r="POQ77" s="242"/>
      <c r="POR77" s="242"/>
      <c r="POS77" s="242"/>
      <c r="POT77" s="242"/>
      <c r="POU77" s="242"/>
      <c r="POV77" s="242"/>
      <c r="POW77" s="242"/>
      <c r="POX77" s="242"/>
      <c r="POY77" s="242"/>
      <c r="POZ77" s="242"/>
      <c r="PPA77" s="242"/>
      <c r="PPB77" s="242"/>
      <c r="PPC77" s="242"/>
      <c r="PPD77" s="242"/>
      <c r="PPE77" s="242"/>
      <c r="PPF77" s="242"/>
      <c r="PPG77" s="242"/>
      <c r="PPH77" s="242"/>
      <c r="PPI77" s="242"/>
      <c r="PPJ77" s="242"/>
      <c r="PPK77" s="242"/>
      <c r="PPL77" s="242"/>
      <c r="PPM77" s="242"/>
      <c r="PPN77" s="242"/>
      <c r="PPO77" s="242"/>
      <c r="PPP77" s="242"/>
      <c r="PPQ77" s="242"/>
      <c r="PPR77" s="242"/>
      <c r="PPS77" s="242"/>
      <c r="PPT77" s="242"/>
      <c r="PPU77" s="242"/>
      <c r="PPV77" s="242"/>
      <c r="PPW77" s="242"/>
      <c r="PPX77" s="242"/>
      <c r="PPY77" s="242"/>
      <c r="PPZ77" s="242"/>
      <c r="PQA77" s="242"/>
      <c r="PQB77" s="242"/>
      <c r="PQC77" s="242"/>
      <c r="PQD77" s="242"/>
      <c r="PQE77" s="242"/>
      <c r="PQF77" s="242"/>
      <c r="PQG77" s="242"/>
      <c r="PQH77" s="242"/>
      <c r="PQI77" s="242"/>
      <c r="PQJ77" s="242"/>
      <c r="PQK77" s="242"/>
      <c r="PQL77" s="242"/>
      <c r="PQM77" s="242"/>
      <c r="PQN77" s="242"/>
      <c r="PQO77" s="242"/>
      <c r="PQP77" s="242"/>
      <c r="PQQ77" s="242"/>
      <c r="PQR77" s="242"/>
      <c r="PQS77" s="242"/>
      <c r="PQT77" s="242"/>
      <c r="PQU77" s="242"/>
      <c r="PQV77" s="242"/>
      <c r="PQW77" s="242"/>
      <c r="PQX77" s="242"/>
      <c r="PQY77" s="242"/>
      <c r="PQZ77" s="242"/>
      <c r="PRA77" s="242"/>
      <c r="PRB77" s="242"/>
      <c r="PRC77" s="242"/>
      <c r="PRD77" s="242"/>
      <c r="PRE77" s="242"/>
      <c r="PRF77" s="242"/>
      <c r="PRG77" s="242"/>
      <c r="PRH77" s="242"/>
      <c r="PRI77" s="242"/>
      <c r="PRJ77" s="242"/>
      <c r="PRK77" s="242"/>
      <c r="PRL77" s="242"/>
      <c r="PRM77" s="242"/>
      <c r="PRN77" s="242"/>
      <c r="PRO77" s="242"/>
      <c r="PRP77" s="242"/>
      <c r="PRQ77" s="242"/>
      <c r="PRR77" s="242"/>
      <c r="PRS77" s="242"/>
      <c r="PRT77" s="242"/>
      <c r="PRU77" s="242"/>
      <c r="PRV77" s="242"/>
      <c r="PRW77" s="242"/>
      <c r="PRX77" s="242"/>
      <c r="PRY77" s="242"/>
      <c r="PRZ77" s="242"/>
      <c r="PSA77" s="242"/>
      <c r="PSB77" s="242"/>
      <c r="PSC77" s="242"/>
      <c r="PSD77" s="242"/>
      <c r="PSE77" s="242"/>
      <c r="PSF77" s="242"/>
      <c r="PSG77" s="242"/>
      <c r="PSH77" s="242"/>
      <c r="PSI77" s="242"/>
      <c r="PSJ77" s="242"/>
      <c r="PSK77" s="242"/>
      <c r="PSL77" s="242"/>
      <c r="PSM77" s="242"/>
      <c r="PSN77" s="242"/>
      <c r="PSO77" s="242"/>
      <c r="PSP77" s="242"/>
      <c r="PSQ77" s="242"/>
      <c r="PSR77" s="242"/>
      <c r="PSS77" s="242"/>
      <c r="PST77" s="242"/>
      <c r="PSU77" s="242"/>
      <c r="PSV77" s="242"/>
      <c r="PSW77" s="242"/>
      <c r="PSX77" s="242"/>
      <c r="PSY77" s="242"/>
      <c r="PSZ77" s="242"/>
      <c r="PTA77" s="242"/>
      <c r="PTB77" s="242"/>
      <c r="PTC77" s="242"/>
      <c r="PTD77" s="242"/>
      <c r="PTE77" s="242"/>
      <c r="PTF77" s="242"/>
      <c r="PTG77" s="242"/>
      <c r="PTH77" s="242"/>
      <c r="PTI77" s="242"/>
      <c r="PTJ77" s="242"/>
      <c r="PTK77" s="242"/>
      <c r="PTL77" s="242"/>
      <c r="PTM77" s="242"/>
      <c r="PTN77" s="242"/>
      <c r="PTO77" s="242"/>
      <c r="PTP77" s="242"/>
      <c r="PTQ77" s="242"/>
      <c r="PTR77" s="242"/>
      <c r="PTS77" s="242"/>
      <c r="PTT77" s="242"/>
      <c r="PTU77" s="242"/>
      <c r="PTV77" s="242"/>
      <c r="PTW77" s="242"/>
      <c r="PTX77" s="242"/>
      <c r="PTY77" s="242"/>
      <c r="PTZ77" s="242"/>
      <c r="PUA77" s="242"/>
      <c r="PUB77" s="242"/>
      <c r="PUC77" s="242"/>
      <c r="PUD77" s="242"/>
      <c r="PUE77" s="242"/>
      <c r="PUF77" s="242"/>
      <c r="PUG77" s="242"/>
      <c r="PUH77" s="242"/>
      <c r="PUI77" s="242"/>
      <c r="PUJ77" s="242"/>
      <c r="PUK77" s="242"/>
      <c r="PUL77" s="242"/>
      <c r="PUM77" s="242"/>
      <c r="PUN77" s="242"/>
      <c r="PUO77" s="242"/>
      <c r="PUP77" s="242"/>
      <c r="PUQ77" s="242"/>
      <c r="PUR77" s="242"/>
      <c r="PUS77" s="242"/>
      <c r="PUT77" s="242"/>
      <c r="PUU77" s="242"/>
      <c r="PUV77" s="242"/>
      <c r="PUW77" s="242"/>
      <c r="PUX77" s="242"/>
      <c r="PUY77" s="242"/>
      <c r="PUZ77" s="242"/>
      <c r="PVA77" s="242"/>
      <c r="PVB77" s="242"/>
      <c r="PVC77" s="242"/>
      <c r="PVD77" s="242"/>
      <c r="PVE77" s="242"/>
      <c r="PVF77" s="242"/>
      <c r="PVG77" s="242"/>
      <c r="PVH77" s="242"/>
      <c r="PVI77" s="242"/>
      <c r="PVJ77" s="242"/>
      <c r="PVK77" s="242"/>
      <c r="PVL77" s="242"/>
      <c r="PVM77" s="242"/>
      <c r="PVN77" s="242"/>
      <c r="PVO77" s="242"/>
      <c r="PVP77" s="242"/>
      <c r="PVQ77" s="242"/>
      <c r="PVR77" s="242"/>
      <c r="PVS77" s="242"/>
      <c r="PVT77" s="242"/>
      <c r="PVU77" s="242"/>
      <c r="PVV77" s="242"/>
      <c r="PVW77" s="242"/>
      <c r="PVX77" s="242"/>
      <c r="PVY77" s="242"/>
      <c r="PVZ77" s="242"/>
      <c r="PWA77" s="242"/>
      <c r="PWB77" s="242"/>
      <c r="PWC77" s="242"/>
      <c r="PWD77" s="242"/>
      <c r="PWE77" s="242"/>
      <c r="PWF77" s="242"/>
      <c r="PWG77" s="242"/>
      <c r="PWH77" s="242"/>
      <c r="PWI77" s="242"/>
      <c r="PWJ77" s="242"/>
      <c r="PWK77" s="242"/>
      <c r="PWL77" s="242"/>
      <c r="PWM77" s="242"/>
      <c r="PWN77" s="242"/>
      <c r="PWO77" s="242"/>
      <c r="PWP77" s="242"/>
      <c r="PWQ77" s="242"/>
      <c r="PWR77" s="242"/>
      <c r="PWS77" s="242"/>
      <c r="PWT77" s="242"/>
      <c r="PWU77" s="242"/>
      <c r="PWV77" s="242"/>
      <c r="PWW77" s="242"/>
      <c r="PWX77" s="242"/>
      <c r="PWY77" s="242"/>
      <c r="PWZ77" s="242"/>
      <c r="PXA77" s="242"/>
      <c r="PXB77" s="242"/>
      <c r="PXC77" s="242"/>
      <c r="PXD77" s="242"/>
      <c r="PXE77" s="242"/>
      <c r="PXF77" s="242"/>
      <c r="PXG77" s="242"/>
      <c r="PXH77" s="242"/>
      <c r="PXI77" s="242"/>
      <c r="PXJ77" s="242"/>
      <c r="PXK77" s="242"/>
      <c r="PXL77" s="242"/>
      <c r="PXM77" s="242"/>
      <c r="PXN77" s="242"/>
      <c r="PXO77" s="242"/>
      <c r="PXP77" s="242"/>
      <c r="PXQ77" s="242"/>
      <c r="PXR77" s="242"/>
      <c r="PXS77" s="242"/>
      <c r="PXT77" s="242"/>
      <c r="PXU77" s="242"/>
      <c r="PXV77" s="242"/>
      <c r="PXW77" s="242"/>
      <c r="PXX77" s="242"/>
      <c r="PXY77" s="242"/>
      <c r="PXZ77" s="242"/>
      <c r="PYA77" s="242"/>
      <c r="PYB77" s="242"/>
      <c r="PYC77" s="242"/>
      <c r="PYD77" s="242"/>
      <c r="PYE77" s="242"/>
      <c r="PYF77" s="242"/>
      <c r="PYG77" s="242"/>
      <c r="PYH77" s="242"/>
      <c r="PYI77" s="242"/>
      <c r="PYJ77" s="242"/>
      <c r="PYK77" s="242"/>
      <c r="PYL77" s="242"/>
      <c r="PYM77" s="242"/>
      <c r="PYN77" s="242"/>
      <c r="PYO77" s="242"/>
      <c r="PYP77" s="242"/>
      <c r="PYQ77" s="242"/>
      <c r="PYR77" s="242"/>
      <c r="PYS77" s="242"/>
      <c r="PYT77" s="242"/>
      <c r="PYU77" s="242"/>
      <c r="PYV77" s="242"/>
      <c r="PYW77" s="242"/>
      <c r="PYX77" s="242"/>
      <c r="PYY77" s="242"/>
      <c r="PYZ77" s="242"/>
      <c r="PZA77" s="242"/>
      <c r="PZB77" s="242"/>
      <c r="PZC77" s="242"/>
      <c r="PZD77" s="242"/>
      <c r="PZE77" s="242"/>
      <c r="PZF77" s="242"/>
      <c r="PZG77" s="242"/>
      <c r="PZH77" s="242"/>
      <c r="PZI77" s="242"/>
      <c r="PZJ77" s="242"/>
      <c r="PZK77" s="242"/>
      <c r="PZL77" s="242"/>
      <c r="PZM77" s="242"/>
      <c r="PZN77" s="242"/>
      <c r="PZO77" s="242"/>
      <c r="PZP77" s="242"/>
      <c r="PZQ77" s="242"/>
      <c r="PZR77" s="242"/>
      <c r="PZS77" s="242"/>
      <c r="PZT77" s="242"/>
      <c r="PZU77" s="242"/>
      <c r="PZV77" s="242"/>
      <c r="PZW77" s="242"/>
      <c r="PZX77" s="242"/>
      <c r="PZY77" s="242"/>
      <c r="PZZ77" s="242"/>
      <c r="QAA77" s="242"/>
      <c r="QAB77" s="242"/>
      <c r="QAC77" s="242"/>
      <c r="QAD77" s="242"/>
      <c r="QAE77" s="242"/>
      <c r="QAF77" s="242"/>
      <c r="QAG77" s="242"/>
      <c r="QAH77" s="242"/>
      <c r="QAI77" s="242"/>
      <c r="QAJ77" s="242"/>
      <c r="QAK77" s="242"/>
      <c r="QAL77" s="242"/>
      <c r="QAM77" s="242"/>
      <c r="QAN77" s="242"/>
      <c r="QAO77" s="242"/>
      <c r="QAP77" s="242"/>
      <c r="QAQ77" s="242"/>
      <c r="QAR77" s="242"/>
      <c r="QAS77" s="242"/>
      <c r="QAT77" s="242"/>
      <c r="QAU77" s="242"/>
      <c r="QAV77" s="242"/>
      <c r="QAW77" s="242"/>
      <c r="QAX77" s="242"/>
      <c r="QAY77" s="242"/>
      <c r="QAZ77" s="242"/>
      <c r="QBA77" s="242"/>
      <c r="QBB77" s="242"/>
      <c r="QBC77" s="242"/>
      <c r="QBD77" s="242"/>
      <c r="QBE77" s="242"/>
      <c r="QBF77" s="242"/>
      <c r="QBG77" s="242"/>
      <c r="QBH77" s="242"/>
      <c r="QBI77" s="242"/>
      <c r="QBJ77" s="242"/>
      <c r="QBK77" s="242"/>
      <c r="QBL77" s="242"/>
      <c r="QBM77" s="242"/>
      <c r="QBN77" s="242"/>
      <c r="QBO77" s="242"/>
      <c r="QBP77" s="242"/>
      <c r="QBQ77" s="242"/>
      <c r="QBR77" s="242"/>
      <c r="QBS77" s="242"/>
      <c r="QBT77" s="242"/>
      <c r="QBU77" s="242"/>
      <c r="QBV77" s="242"/>
      <c r="QBW77" s="242"/>
      <c r="QBX77" s="242"/>
      <c r="QBY77" s="242"/>
      <c r="QBZ77" s="242"/>
      <c r="QCA77" s="242"/>
      <c r="QCB77" s="242"/>
      <c r="QCC77" s="242"/>
      <c r="QCD77" s="242"/>
      <c r="QCE77" s="242"/>
      <c r="QCF77" s="242"/>
      <c r="QCG77" s="242"/>
      <c r="QCH77" s="242"/>
      <c r="QCI77" s="242"/>
      <c r="QCJ77" s="242"/>
      <c r="QCK77" s="242"/>
      <c r="QCL77" s="242"/>
      <c r="QCM77" s="242"/>
      <c r="QCN77" s="242"/>
      <c r="QCO77" s="242"/>
      <c r="QCP77" s="242"/>
      <c r="QCQ77" s="242"/>
      <c r="QCR77" s="242"/>
      <c r="QCS77" s="242"/>
      <c r="QCT77" s="242"/>
      <c r="QCU77" s="242"/>
      <c r="QCV77" s="242"/>
      <c r="QCW77" s="242"/>
      <c r="QCX77" s="242"/>
      <c r="QCY77" s="242"/>
      <c r="QCZ77" s="242"/>
      <c r="QDA77" s="242"/>
      <c r="QDB77" s="242"/>
      <c r="QDC77" s="242"/>
      <c r="QDD77" s="242"/>
      <c r="QDE77" s="242"/>
      <c r="QDF77" s="242"/>
      <c r="QDG77" s="242"/>
      <c r="QDH77" s="242"/>
      <c r="QDI77" s="242"/>
      <c r="QDJ77" s="242"/>
      <c r="QDK77" s="242"/>
      <c r="QDL77" s="242"/>
      <c r="QDM77" s="242"/>
      <c r="QDN77" s="242"/>
      <c r="QDO77" s="242"/>
      <c r="QDP77" s="242"/>
      <c r="QDQ77" s="242"/>
      <c r="QDR77" s="242"/>
      <c r="QDS77" s="242"/>
      <c r="QDT77" s="242"/>
      <c r="QDU77" s="242"/>
      <c r="QDV77" s="242"/>
      <c r="QDW77" s="242"/>
      <c r="QDX77" s="242"/>
      <c r="QDY77" s="242"/>
      <c r="QDZ77" s="242"/>
      <c r="QEA77" s="242"/>
      <c r="QEB77" s="242"/>
      <c r="QEC77" s="242"/>
      <c r="QED77" s="242"/>
      <c r="QEE77" s="242"/>
      <c r="QEF77" s="242"/>
      <c r="QEG77" s="242"/>
      <c r="QEH77" s="242"/>
      <c r="QEI77" s="242"/>
      <c r="QEJ77" s="242"/>
      <c r="QEK77" s="242"/>
      <c r="QEL77" s="242"/>
      <c r="QEM77" s="242"/>
      <c r="QEN77" s="242"/>
      <c r="QEO77" s="242"/>
      <c r="QEP77" s="242"/>
      <c r="QEQ77" s="242"/>
      <c r="QER77" s="242"/>
      <c r="QES77" s="242"/>
      <c r="QET77" s="242"/>
      <c r="QEU77" s="242"/>
      <c r="QEV77" s="242"/>
      <c r="QEW77" s="242"/>
      <c r="QEX77" s="242"/>
      <c r="QEY77" s="242"/>
      <c r="QEZ77" s="242"/>
      <c r="QFA77" s="242"/>
      <c r="QFB77" s="242"/>
      <c r="QFC77" s="242"/>
      <c r="QFD77" s="242"/>
      <c r="QFE77" s="242"/>
      <c r="QFF77" s="242"/>
      <c r="QFG77" s="242"/>
      <c r="QFH77" s="242"/>
      <c r="QFI77" s="242"/>
      <c r="QFJ77" s="242"/>
      <c r="QFK77" s="242"/>
      <c r="QFL77" s="242"/>
      <c r="QFM77" s="242"/>
      <c r="QFN77" s="242"/>
      <c r="QFO77" s="242"/>
      <c r="QFP77" s="242"/>
      <c r="QFQ77" s="242"/>
      <c r="QFR77" s="242"/>
      <c r="QFS77" s="242"/>
      <c r="QFT77" s="242"/>
      <c r="QFU77" s="242"/>
      <c r="QFV77" s="242"/>
      <c r="QFW77" s="242"/>
      <c r="QFX77" s="242"/>
      <c r="QFY77" s="242"/>
      <c r="QFZ77" s="242"/>
      <c r="QGA77" s="242"/>
      <c r="QGB77" s="242"/>
      <c r="QGC77" s="242"/>
      <c r="QGD77" s="242"/>
      <c r="QGE77" s="242"/>
      <c r="QGF77" s="242"/>
      <c r="QGG77" s="242"/>
      <c r="QGH77" s="242"/>
      <c r="QGI77" s="242"/>
      <c r="QGJ77" s="242"/>
      <c r="QGK77" s="242"/>
      <c r="QGL77" s="242"/>
      <c r="QGM77" s="242"/>
      <c r="QGN77" s="242"/>
      <c r="QGO77" s="242"/>
      <c r="QGP77" s="242"/>
      <c r="QGQ77" s="242"/>
      <c r="QGR77" s="242"/>
      <c r="QGS77" s="242"/>
      <c r="QGT77" s="242"/>
      <c r="QGU77" s="242"/>
      <c r="QGV77" s="242"/>
      <c r="QGW77" s="242"/>
      <c r="QGX77" s="242"/>
      <c r="QGY77" s="242"/>
      <c r="QGZ77" s="242"/>
      <c r="QHA77" s="242"/>
      <c r="QHB77" s="242"/>
      <c r="QHC77" s="242"/>
      <c r="QHD77" s="242"/>
      <c r="QHE77" s="242"/>
      <c r="QHF77" s="242"/>
      <c r="QHG77" s="242"/>
      <c r="QHH77" s="242"/>
      <c r="QHI77" s="242"/>
      <c r="QHJ77" s="242"/>
      <c r="QHK77" s="242"/>
      <c r="QHL77" s="242"/>
      <c r="QHM77" s="242"/>
      <c r="QHN77" s="242"/>
      <c r="QHO77" s="242"/>
      <c r="QHP77" s="242"/>
      <c r="QHQ77" s="242"/>
      <c r="QHR77" s="242"/>
      <c r="QHS77" s="242"/>
      <c r="QHT77" s="242"/>
      <c r="QHU77" s="242"/>
      <c r="QHV77" s="242"/>
      <c r="QHW77" s="242"/>
      <c r="QHX77" s="242"/>
      <c r="QHY77" s="242"/>
      <c r="QHZ77" s="242"/>
      <c r="QIA77" s="242"/>
      <c r="QIB77" s="242"/>
      <c r="QIC77" s="242"/>
      <c r="QID77" s="242"/>
      <c r="QIE77" s="242"/>
      <c r="QIF77" s="242"/>
      <c r="QIG77" s="242"/>
      <c r="QIH77" s="242"/>
      <c r="QII77" s="242"/>
      <c r="QIJ77" s="242"/>
      <c r="QIK77" s="242"/>
      <c r="QIL77" s="242"/>
      <c r="QIM77" s="242"/>
      <c r="QIN77" s="242"/>
      <c r="QIO77" s="242"/>
      <c r="QIP77" s="242"/>
      <c r="QIQ77" s="242"/>
      <c r="QIR77" s="242"/>
      <c r="QIS77" s="242"/>
      <c r="QIT77" s="242"/>
      <c r="QIU77" s="242"/>
      <c r="QIV77" s="242"/>
      <c r="QIW77" s="242"/>
      <c r="QIX77" s="242"/>
      <c r="QIY77" s="242"/>
      <c r="QIZ77" s="242"/>
      <c r="QJA77" s="242"/>
      <c r="QJB77" s="242"/>
      <c r="QJC77" s="242"/>
      <c r="QJD77" s="242"/>
      <c r="QJE77" s="242"/>
      <c r="QJF77" s="242"/>
      <c r="QJG77" s="242"/>
      <c r="QJH77" s="242"/>
      <c r="QJI77" s="242"/>
      <c r="QJJ77" s="242"/>
      <c r="QJK77" s="242"/>
      <c r="QJL77" s="242"/>
      <c r="QJM77" s="242"/>
      <c r="QJN77" s="242"/>
      <c r="QJO77" s="242"/>
      <c r="QJP77" s="242"/>
      <c r="QJQ77" s="242"/>
      <c r="QJR77" s="242"/>
      <c r="QJS77" s="242"/>
      <c r="QJT77" s="242"/>
      <c r="QJU77" s="242"/>
      <c r="QJV77" s="242"/>
      <c r="QJW77" s="242"/>
      <c r="QJX77" s="242"/>
      <c r="QJY77" s="242"/>
      <c r="QJZ77" s="242"/>
      <c r="QKA77" s="242"/>
      <c r="QKB77" s="242"/>
      <c r="QKC77" s="242"/>
      <c r="QKD77" s="242"/>
      <c r="QKE77" s="242"/>
      <c r="QKF77" s="242"/>
      <c r="QKG77" s="242"/>
      <c r="QKH77" s="242"/>
      <c r="QKI77" s="242"/>
      <c r="QKJ77" s="242"/>
      <c r="QKK77" s="242"/>
      <c r="QKL77" s="242"/>
      <c r="QKM77" s="242"/>
      <c r="QKN77" s="242"/>
      <c r="QKO77" s="242"/>
      <c r="QKP77" s="242"/>
      <c r="QKQ77" s="242"/>
      <c r="QKR77" s="242"/>
      <c r="QKS77" s="242"/>
      <c r="QKT77" s="242"/>
      <c r="QKU77" s="242"/>
      <c r="QKV77" s="242"/>
      <c r="QKW77" s="242"/>
      <c r="QKX77" s="242"/>
      <c r="QKY77" s="242"/>
      <c r="QKZ77" s="242"/>
      <c r="QLA77" s="242"/>
      <c r="QLB77" s="242"/>
      <c r="QLC77" s="242"/>
      <c r="QLD77" s="242"/>
      <c r="QLE77" s="242"/>
      <c r="QLF77" s="242"/>
      <c r="QLG77" s="242"/>
      <c r="QLH77" s="242"/>
      <c r="QLI77" s="242"/>
      <c r="QLJ77" s="242"/>
      <c r="QLK77" s="242"/>
      <c r="QLL77" s="242"/>
      <c r="QLM77" s="242"/>
      <c r="QLN77" s="242"/>
      <c r="QLO77" s="242"/>
      <c r="QLP77" s="242"/>
      <c r="QLQ77" s="242"/>
      <c r="QLR77" s="242"/>
      <c r="QLS77" s="242"/>
      <c r="QLT77" s="242"/>
      <c r="QLU77" s="242"/>
      <c r="QLV77" s="242"/>
      <c r="QLW77" s="242"/>
      <c r="QLX77" s="242"/>
      <c r="QLY77" s="242"/>
      <c r="QLZ77" s="242"/>
      <c r="QMA77" s="242"/>
      <c r="QMB77" s="242"/>
      <c r="QMC77" s="242"/>
      <c r="QMD77" s="242"/>
      <c r="QME77" s="242"/>
      <c r="QMF77" s="242"/>
      <c r="QMG77" s="242"/>
      <c r="QMH77" s="242"/>
      <c r="QMI77" s="242"/>
      <c r="QMJ77" s="242"/>
      <c r="QMK77" s="242"/>
      <c r="QML77" s="242"/>
      <c r="QMM77" s="242"/>
      <c r="QMN77" s="242"/>
      <c r="QMO77" s="242"/>
      <c r="QMP77" s="242"/>
      <c r="QMQ77" s="242"/>
      <c r="QMR77" s="242"/>
      <c r="QMS77" s="242"/>
      <c r="QMT77" s="242"/>
      <c r="QMU77" s="242"/>
      <c r="QMV77" s="242"/>
      <c r="QMW77" s="242"/>
      <c r="QMX77" s="242"/>
      <c r="QMY77" s="242"/>
      <c r="QMZ77" s="242"/>
      <c r="QNA77" s="242"/>
      <c r="QNB77" s="242"/>
      <c r="QNC77" s="242"/>
      <c r="QND77" s="242"/>
      <c r="QNE77" s="242"/>
      <c r="QNF77" s="242"/>
      <c r="QNG77" s="242"/>
      <c r="QNH77" s="242"/>
      <c r="QNI77" s="242"/>
      <c r="QNJ77" s="242"/>
      <c r="QNK77" s="242"/>
      <c r="QNL77" s="242"/>
      <c r="QNM77" s="242"/>
      <c r="QNN77" s="242"/>
      <c r="QNO77" s="242"/>
      <c r="QNP77" s="242"/>
      <c r="QNQ77" s="242"/>
      <c r="QNR77" s="242"/>
      <c r="QNS77" s="242"/>
      <c r="QNT77" s="242"/>
      <c r="QNU77" s="242"/>
      <c r="QNV77" s="242"/>
      <c r="QNW77" s="242"/>
      <c r="QNX77" s="242"/>
      <c r="QNY77" s="242"/>
      <c r="QNZ77" s="242"/>
      <c r="QOA77" s="242"/>
      <c r="QOB77" s="242"/>
      <c r="QOC77" s="242"/>
      <c r="QOD77" s="242"/>
      <c r="QOE77" s="242"/>
      <c r="QOF77" s="242"/>
      <c r="QOG77" s="242"/>
      <c r="QOH77" s="242"/>
      <c r="QOI77" s="242"/>
      <c r="QOJ77" s="242"/>
      <c r="QOK77" s="242"/>
      <c r="QOL77" s="242"/>
      <c r="QOM77" s="242"/>
      <c r="QON77" s="242"/>
      <c r="QOO77" s="242"/>
      <c r="QOP77" s="242"/>
      <c r="QOQ77" s="242"/>
      <c r="QOR77" s="242"/>
      <c r="QOS77" s="242"/>
      <c r="QOT77" s="242"/>
      <c r="QOU77" s="242"/>
      <c r="QOV77" s="242"/>
      <c r="QOW77" s="242"/>
      <c r="QOX77" s="242"/>
      <c r="QOY77" s="242"/>
      <c r="QOZ77" s="242"/>
      <c r="QPA77" s="242"/>
      <c r="QPB77" s="242"/>
      <c r="QPC77" s="242"/>
      <c r="QPD77" s="242"/>
      <c r="QPE77" s="242"/>
      <c r="QPF77" s="242"/>
      <c r="QPG77" s="242"/>
      <c r="QPH77" s="242"/>
      <c r="QPI77" s="242"/>
      <c r="QPJ77" s="242"/>
      <c r="QPK77" s="242"/>
      <c r="QPL77" s="242"/>
      <c r="QPM77" s="242"/>
      <c r="QPN77" s="242"/>
      <c r="QPO77" s="242"/>
      <c r="QPP77" s="242"/>
      <c r="QPQ77" s="242"/>
      <c r="QPR77" s="242"/>
      <c r="QPS77" s="242"/>
      <c r="QPT77" s="242"/>
      <c r="QPU77" s="242"/>
      <c r="QPV77" s="242"/>
      <c r="QPW77" s="242"/>
      <c r="QPX77" s="242"/>
      <c r="QPY77" s="242"/>
      <c r="QPZ77" s="242"/>
      <c r="QQA77" s="242"/>
      <c r="QQB77" s="242"/>
      <c r="QQC77" s="242"/>
      <c r="QQD77" s="242"/>
      <c r="QQE77" s="242"/>
      <c r="QQF77" s="242"/>
      <c r="QQG77" s="242"/>
      <c r="QQH77" s="242"/>
      <c r="QQI77" s="242"/>
      <c r="QQJ77" s="242"/>
      <c r="QQK77" s="242"/>
      <c r="QQL77" s="242"/>
      <c r="QQM77" s="242"/>
      <c r="QQN77" s="242"/>
      <c r="QQO77" s="242"/>
      <c r="QQP77" s="242"/>
      <c r="QQQ77" s="242"/>
      <c r="QQR77" s="242"/>
      <c r="QQS77" s="242"/>
      <c r="QQT77" s="242"/>
      <c r="QQU77" s="242"/>
      <c r="QQV77" s="242"/>
      <c r="QQW77" s="242"/>
      <c r="QQX77" s="242"/>
      <c r="QQY77" s="242"/>
      <c r="QQZ77" s="242"/>
      <c r="QRA77" s="242"/>
      <c r="QRB77" s="242"/>
      <c r="QRC77" s="242"/>
      <c r="QRD77" s="242"/>
      <c r="QRE77" s="242"/>
      <c r="QRF77" s="242"/>
      <c r="QRG77" s="242"/>
      <c r="QRH77" s="242"/>
      <c r="QRI77" s="242"/>
      <c r="QRJ77" s="242"/>
      <c r="QRK77" s="242"/>
      <c r="QRL77" s="242"/>
      <c r="QRM77" s="242"/>
      <c r="QRN77" s="242"/>
      <c r="QRO77" s="242"/>
      <c r="QRP77" s="242"/>
      <c r="QRQ77" s="242"/>
      <c r="QRR77" s="242"/>
      <c r="QRS77" s="242"/>
      <c r="QRT77" s="242"/>
      <c r="QRU77" s="242"/>
      <c r="QRV77" s="242"/>
      <c r="QRW77" s="242"/>
      <c r="QRX77" s="242"/>
      <c r="QRY77" s="242"/>
      <c r="QRZ77" s="242"/>
      <c r="QSA77" s="242"/>
      <c r="QSB77" s="242"/>
      <c r="QSC77" s="242"/>
      <c r="QSD77" s="242"/>
      <c r="QSE77" s="242"/>
      <c r="QSF77" s="242"/>
      <c r="QSG77" s="242"/>
      <c r="QSH77" s="242"/>
      <c r="QSI77" s="242"/>
      <c r="QSJ77" s="242"/>
      <c r="QSK77" s="242"/>
      <c r="QSL77" s="242"/>
      <c r="QSM77" s="242"/>
      <c r="QSN77" s="242"/>
      <c r="QSO77" s="242"/>
      <c r="QSP77" s="242"/>
      <c r="QSQ77" s="242"/>
      <c r="QSR77" s="242"/>
      <c r="QSS77" s="242"/>
      <c r="QST77" s="242"/>
      <c r="QSU77" s="242"/>
      <c r="QSV77" s="242"/>
      <c r="QSW77" s="242"/>
      <c r="QSX77" s="242"/>
      <c r="QSY77" s="242"/>
      <c r="QSZ77" s="242"/>
      <c r="QTA77" s="242"/>
      <c r="QTB77" s="242"/>
      <c r="QTC77" s="242"/>
      <c r="QTD77" s="242"/>
      <c r="QTE77" s="242"/>
      <c r="QTF77" s="242"/>
      <c r="QTG77" s="242"/>
      <c r="QTH77" s="242"/>
      <c r="QTI77" s="242"/>
      <c r="QTJ77" s="242"/>
      <c r="QTK77" s="242"/>
      <c r="QTL77" s="242"/>
      <c r="QTM77" s="242"/>
      <c r="QTN77" s="242"/>
      <c r="QTO77" s="242"/>
      <c r="QTP77" s="242"/>
      <c r="QTQ77" s="242"/>
      <c r="QTR77" s="242"/>
      <c r="QTS77" s="242"/>
      <c r="QTT77" s="242"/>
      <c r="QTU77" s="242"/>
      <c r="QTV77" s="242"/>
      <c r="QTW77" s="242"/>
      <c r="QTX77" s="242"/>
      <c r="QTY77" s="242"/>
      <c r="QTZ77" s="242"/>
      <c r="QUA77" s="242"/>
      <c r="QUB77" s="242"/>
      <c r="QUC77" s="242"/>
      <c r="QUD77" s="242"/>
      <c r="QUE77" s="242"/>
      <c r="QUF77" s="242"/>
      <c r="QUG77" s="242"/>
      <c r="QUH77" s="242"/>
      <c r="QUI77" s="242"/>
      <c r="QUJ77" s="242"/>
      <c r="QUK77" s="242"/>
      <c r="QUL77" s="242"/>
      <c r="QUM77" s="242"/>
      <c r="QUN77" s="242"/>
      <c r="QUO77" s="242"/>
      <c r="QUP77" s="242"/>
      <c r="QUQ77" s="242"/>
      <c r="QUR77" s="242"/>
      <c r="QUS77" s="242"/>
      <c r="QUT77" s="242"/>
      <c r="QUU77" s="242"/>
      <c r="QUV77" s="242"/>
      <c r="QUW77" s="242"/>
      <c r="QUX77" s="242"/>
      <c r="QUY77" s="242"/>
      <c r="QUZ77" s="242"/>
      <c r="QVA77" s="242"/>
      <c r="QVB77" s="242"/>
      <c r="QVC77" s="242"/>
      <c r="QVD77" s="242"/>
      <c r="QVE77" s="242"/>
      <c r="QVF77" s="242"/>
      <c r="QVG77" s="242"/>
      <c r="QVH77" s="242"/>
      <c r="QVI77" s="242"/>
      <c r="QVJ77" s="242"/>
      <c r="QVK77" s="242"/>
      <c r="QVL77" s="242"/>
      <c r="QVM77" s="242"/>
      <c r="QVN77" s="242"/>
      <c r="QVO77" s="242"/>
      <c r="QVP77" s="242"/>
      <c r="QVQ77" s="242"/>
      <c r="QVR77" s="242"/>
      <c r="QVS77" s="242"/>
      <c r="QVT77" s="242"/>
      <c r="QVU77" s="242"/>
      <c r="QVV77" s="242"/>
      <c r="QVW77" s="242"/>
      <c r="QVX77" s="242"/>
      <c r="QVY77" s="242"/>
      <c r="QVZ77" s="242"/>
      <c r="QWA77" s="242"/>
      <c r="QWB77" s="242"/>
      <c r="QWC77" s="242"/>
      <c r="QWD77" s="242"/>
      <c r="QWE77" s="242"/>
      <c r="QWF77" s="242"/>
      <c r="QWG77" s="242"/>
      <c r="QWH77" s="242"/>
      <c r="QWI77" s="242"/>
      <c r="QWJ77" s="242"/>
      <c r="QWK77" s="242"/>
      <c r="QWL77" s="242"/>
      <c r="QWM77" s="242"/>
      <c r="QWN77" s="242"/>
      <c r="QWO77" s="242"/>
      <c r="QWP77" s="242"/>
      <c r="QWQ77" s="242"/>
      <c r="QWR77" s="242"/>
      <c r="QWS77" s="242"/>
      <c r="QWT77" s="242"/>
      <c r="QWU77" s="242"/>
      <c r="QWV77" s="242"/>
      <c r="QWW77" s="242"/>
      <c r="QWX77" s="242"/>
      <c r="QWY77" s="242"/>
      <c r="QWZ77" s="242"/>
      <c r="QXA77" s="242"/>
      <c r="QXB77" s="242"/>
      <c r="QXC77" s="242"/>
      <c r="QXD77" s="242"/>
      <c r="QXE77" s="242"/>
      <c r="QXF77" s="242"/>
      <c r="QXG77" s="242"/>
      <c r="QXH77" s="242"/>
      <c r="QXI77" s="242"/>
      <c r="QXJ77" s="242"/>
      <c r="QXK77" s="242"/>
      <c r="QXL77" s="242"/>
      <c r="QXM77" s="242"/>
      <c r="QXN77" s="242"/>
      <c r="QXO77" s="242"/>
      <c r="QXP77" s="242"/>
      <c r="QXQ77" s="242"/>
      <c r="QXR77" s="242"/>
      <c r="QXS77" s="242"/>
      <c r="QXT77" s="242"/>
      <c r="QXU77" s="242"/>
      <c r="QXV77" s="242"/>
      <c r="QXW77" s="242"/>
      <c r="QXX77" s="242"/>
      <c r="QXY77" s="242"/>
      <c r="QXZ77" s="242"/>
      <c r="QYA77" s="242"/>
      <c r="QYB77" s="242"/>
      <c r="QYC77" s="242"/>
      <c r="QYD77" s="242"/>
      <c r="QYE77" s="242"/>
      <c r="QYF77" s="242"/>
      <c r="QYG77" s="242"/>
      <c r="QYH77" s="242"/>
      <c r="QYI77" s="242"/>
      <c r="QYJ77" s="242"/>
      <c r="QYK77" s="242"/>
      <c r="QYL77" s="242"/>
      <c r="QYM77" s="242"/>
      <c r="QYN77" s="242"/>
      <c r="QYO77" s="242"/>
      <c r="QYP77" s="242"/>
      <c r="QYQ77" s="242"/>
      <c r="QYR77" s="242"/>
      <c r="QYS77" s="242"/>
      <c r="QYT77" s="242"/>
      <c r="QYU77" s="242"/>
      <c r="QYV77" s="242"/>
      <c r="QYW77" s="242"/>
      <c r="QYX77" s="242"/>
      <c r="QYY77" s="242"/>
      <c r="QYZ77" s="242"/>
      <c r="QZA77" s="242"/>
      <c r="QZB77" s="242"/>
      <c r="QZC77" s="242"/>
      <c r="QZD77" s="242"/>
      <c r="QZE77" s="242"/>
      <c r="QZF77" s="242"/>
      <c r="QZG77" s="242"/>
      <c r="QZH77" s="242"/>
      <c r="QZI77" s="242"/>
      <c r="QZJ77" s="242"/>
      <c r="QZK77" s="242"/>
      <c r="QZL77" s="242"/>
      <c r="QZM77" s="242"/>
      <c r="QZN77" s="242"/>
      <c r="QZO77" s="242"/>
      <c r="QZP77" s="242"/>
      <c r="QZQ77" s="242"/>
      <c r="QZR77" s="242"/>
      <c r="QZS77" s="242"/>
      <c r="QZT77" s="242"/>
      <c r="QZU77" s="242"/>
      <c r="QZV77" s="242"/>
      <c r="QZW77" s="242"/>
      <c r="QZX77" s="242"/>
      <c r="QZY77" s="242"/>
      <c r="QZZ77" s="242"/>
      <c r="RAA77" s="242"/>
      <c r="RAB77" s="242"/>
      <c r="RAC77" s="242"/>
      <c r="RAD77" s="242"/>
      <c r="RAE77" s="242"/>
      <c r="RAF77" s="242"/>
      <c r="RAG77" s="242"/>
      <c r="RAH77" s="242"/>
      <c r="RAI77" s="242"/>
      <c r="RAJ77" s="242"/>
      <c r="RAK77" s="242"/>
      <c r="RAL77" s="242"/>
      <c r="RAM77" s="242"/>
      <c r="RAN77" s="242"/>
      <c r="RAO77" s="242"/>
      <c r="RAP77" s="242"/>
      <c r="RAQ77" s="242"/>
      <c r="RAR77" s="242"/>
      <c r="RAS77" s="242"/>
      <c r="RAT77" s="242"/>
      <c r="RAU77" s="242"/>
      <c r="RAV77" s="242"/>
      <c r="RAW77" s="242"/>
      <c r="RAX77" s="242"/>
      <c r="RAY77" s="242"/>
      <c r="RAZ77" s="242"/>
      <c r="RBA77" s="242"/>
      <c r="RBB77" s="242"/>
      <c r="RBC77" s="242"/>
      <c r="RBD77" s="242"/>
      <c r="RBE77" s="242"/>
      <c r="RBF77" s="242"/>
      <c r="RBG77" s="242"/>
      <c r="RBH77" s="242"/>
      <c r="RBI77" s="242"/>
      <c r="RBJ77" s="242"/>
      <c r="RBK77" s="242"/>
      <c r="RBL77" s="242"/>
      <c r="RBM77" s="242"/>
      <c r="RBN77" s="242"/>
      <c r="RBO77" s="242"/>
      <c r="RBP77" s="242"/>
      <c r="RBQ77" s="242"/>
      <c r="RBR77" s="242"/>
      <c r="RBS77" s="242"/>
      <c r="RBT77" s="242"/>
      <c r="RBU77" s="242"/>
      <c r="RBV77" s="242"/>
      <c r="RBW77" s="242"/>
      <c r="RBX77" s="242"/>
      <c r="RBY77" s="242"/>
      <c r="RBZ77" s="242"/>
      <c r="RCA77" s="242"/>
      <c r="RCB77" s="242"/>
      <c r="RCC77" s="242"/>
      <c r="RCD77" s="242"/>
      <c r="RCE77" s="242"/>
      <c r="RCF77" s="242"/>
      <c r="RCG77" s="242"/>
      <c r="RCH77" s="242"/>
      <c r="RCI77" s="242"/>
      <c r="RCJ77" s="242"/>
      <c r="RCK77" s="242"/>
      <c r="RCL77" s="242"/>
      <c r="RCM77" s="242"/>
      <c r="RCN77" s="242"/>
      <c r="RCO77" s="242"/>
      <c r="RCP77" s="242"/>
      <c r="RCQ77" s="242"/>
      <c r="RCR77" s="242"/>
      <c r="RCS77" s="242"/>
      <c r="RCT77" s="242"/>
      <c r="RCU77" s="242"/>
      <c r="RCV77" s="242"/>
      <c r="RCW77" s="242"/>
      <c r="RCX77" s="242"/>
      <c r="RCY77" s="242"/>
      <c r="RCZ77" s="242"/>
      <c r="RDA77" s="242"/>
      <c r="RDB77" s="242"/>
      <c r="RDC77" s="242"/>
      <c r="RDD77" s="242"/>
      <c r="RDE77" s="242"/>
      <c r="RDF77" s="242"/>
      <c r="RDG77" s="242"/>
      <c r="RDH77" s="242"/>
      <c r="RDI77" s="242"/>
      <c r="RDJ77" s="242"/>
      <c r="RDK77" s="242"/>
      <c r="RDL77" s="242"/>
      <c r="RDM77" s="242"/>
      <c r="RDN77" s="242"/>
      <c r="RDO77" s="242"/>
      <c r="RDP77" s="242"/>
      <c r="RDQ77" s="242"/>
      <c r="RDR77" s="242"/>
      <c r="RDS77" s="242"/>
      <c r="RDT77" s="242"/>
      <c r="RDU77" s="242"/>
      <c r="RDV77" s="242"/>
      <c r="RDW77" s="242"/>
      <c r="RDX77" s="242"/>
      <c r="RDY77" s="242"/>
      <c r="RDZ77" s="242"/>
      <c r="REA77" s="242"/>
      <c r="REB77" s="242"/>
      <c r="REC77" s="242"/>
      <c r="RED77" s="242"/>
      <c r="REE77" s="242"/>
      <c r="REF77" s="242"/>
      <c r="REG77" s="242"/>
      <c r="REH77" s="242"/>
      <c r="REI77" s="242"/>
      <c r="REJ77" s="242"/>
      <c r="REK77" s="242"/>
      <c r="REL77" s="242"/>
      <c r="REM77" s="242"/>
      <c r="REN77" s="242"/>
      <c r="REO77" s="242"/>
      <c r="REP77" s="242"/>
      <c r="REQ77" s="242"/>
      <c r="RER77" s="242"/>
      <c r="RES77" s="242"/>
      <c r="RET77" s="242"/>
      <c r="REU77" s="242"/>
      <c r="REV77" s="242"/>
      <c r="REW77" s="242"/>
      <c r="REX77" s="242"/>
      <c r="REY77" s="242"/>
      <c r="REZ77" s="242"/>
      <c r="RFA77" s="242"/>
      <c r="RFB77" s="242"/>
      <c r="RFC77" s="242"/>
      <c r="RFD77" s="242"/>
      <c r="RFE77" s="242"/>
      <c r="RFF77" s="242"/>
      <c r="RFG77" s="242"/>
      <c r="RFH77" s="242"/>
      <c r="RFI77" s="242"/>
      <c r="RFJ77" s="242"/>
      <c r="RFK77" s="242"/>
      <c r="RFL77" s="242"/>
      <c r="RFM77" s="242"/>
      <c r="RFN77" s="242"/>
      <c r="RFO77" s="242"/>
      <c r="RFP77" s="242"/>
      <c r="RFQ77" s="242"/>
      <c r="RFR77" s="242"/>
      <c r="RFS77" s="242"/>
      <c r="RFT77" s="242"/>
      <c r="RFU77" s="242"/>
      <c r="RFV77" s="242"/>
      <c r="RFW77" s="242"/>
      <c r="RFX77" s="242"/>
      <c r="RFY77" s="242"/>
      <c r="RFZ77" s="242"/>
      <c r="RGA77" s="242"/>
      <c r="RGB77" s="242"/>
      <c r="RGC77" s="242"/>
      <c r="RGD77" s="242"/>
      <c r="RGE77" s="242"/>
      <c r="RGF77" s="242"/>
      <c r="RGG77" s="242"/>
      <c r="RGH77" s="242"/>
      <c r="RGI77" s="242"/>
      <c r="RGJ77" s="242"/>
      <c r="RGK77" s="242"/>
      <c r="RGL77" s="242"/>
      <c r="RGM77" s="242"/>
      <c r="RGN77" s="242"/>
      <c r="RGO77" s="242"/>
      <c r="RGP77" s="242"/>
      <c r="RGQ77" s="242"/>
      <c r="RGR77" s="242"/>
      <c r="RGS77" s="242"/>
      <c r="RGT77" s="242"/>
      <c r="RGU77" s="242"/>
      <c r="RGV77" s="242"/>
      <c r="RGW77" s="242"/>
      <c r="RGX77" s="242"/>
      <c r="RGY77" s="242"/>
      <c r="RGZ77" s="242"/>
      <c r="RHA77" s="242"/>
      <c r="RHB77" s="242"/>
      <c r="RHC77" s="242"/>
      <c r="RHD77" s="242"/>
      <c r="RHE77" s="242"/>
      <c r="RHF77" s="242"/>
      <c r="RHG77" s="242"/>
      <c r="RHH77" s="242"/>
      <c r="RHI77" s="242"/>
      <c r="RHJ77" s="242"/>
      <c r="RHK77" s="242"/>
      <c r="RHL77" s="242"/>
      <c r="RHM77" s="242"/>
      <c r="RHN77" s="242"/>
      <c r="RHO77" s="242"/>
      <c r="RHP77" s="242"/>
      <c r="RHQ77" s="242"/>
      <c r="RHR77" s="242"/>
      <c r="RHS77" s="242"/>
      <c r="RHT77" s="242"/>
      <c r="RHU77" s="242"/>
      <c r="RHV77" s="242"/>
      <c r="RHW77" s="242"/>
      <c r="RHX77" s="242"/>
      <c r="RHY77" s="242"/>
      <c r="RHZ77" s="242"/>
      <c r="RIA77" s="242"/>
      <c r="RIB77" s="242"/>
      <c r="RIC77" s="242"/>
      <c r="RID77" s="242"/>
      <c r="RIE77" s="242"/>
      <c r="RIF77" s="242"/>
      <c r="RIG77" s="242"/>
      <c r="RIH77" s="242"/>
      <c r="RII77" s="242"/>
      <c r="RIJ77" s="242"/>
      <c r="RIK77" s="242"/>
      <c r="RIL77" s="242"/>
      <c r="RIM77" s="242"/>
      <c r="RIN77" s="242"/>
      <c r="RIO77" s="242"/>
      <c r="RIP77" s="242"/>
      <c r="RIQ77" s="242"/>
      <c r="RIR77" s="242"/>
      <c r="RIS77" s="242"/>
      <c r="RIT77" s="242"/>
      <c r="RIU77" s="242"/>
      <c r="RIV77" s="242"/>
      <c r="RIW77" s="242"/>
      <c r="RIX77" s="242"/>
      <c r="RIY77" s="242"/>
      <c r="RIZ77" s="242"/>
      <c r="RJA77" s="242"/>
      <c r="RJB77" s="242"/>
      <c r="RJC77" s="242"/>
      <c r="RJD77" s="242"/>
      <c r="RJE77" s="242"/>
      <c r="RJF77" s="242"/>
      <c r="RJG77" s="242"/>
      <c r="RJH77" s="242"/>
      <c r="RJI77" s="242"/>
      <c r="RJJ77" s="242"/>
      <c r="RJK77" s="242"/>
      <c r="RJL77" s="242"/>
      <c r="RJM77" s="242"/>
      <c r="RJN77" s="242"/>
      <c r="RJO77" s="242"/>
      <c r="RJP77" s="242"/>
      <c r="RJQ77" s="242"/>
      <c r="RJR77" s="242"/>
      <c r="RJS77" s="242"/>
      <c r="RJT77" s="242"/>
      <c r="RJU77" s="242"/>
      <c r="RJV77" s="242"/>
      <c r="RJW77" s="242"/>
      <c r="RJX77" s="242"/>
      <c r="RJY77" s="242"/>
      <c r="RJZ77" s="242"/>
      <c r="RKA77" s="242"/>
      <c r="RKB77" s="242"/>
      <c r="RKC77" s="242"/>
      <c r="RKD77" s="242"/>
      <c r="RKE77" s="242"/>
      <c r="RKF77" s="242"/>
      <c r="RKG77" s="242"/>
      <c r="RKH77" s="242"/>
      <c r="RKI77" s="242"/>
      <c r="RKJ77" s="242"/>
      <c r="RKK77" s="242"/>
      <c r="RKL77" s="242"/>
      <c r="RKM77" s="242"/>
      <c r="RKN77" s="242"/>
      <c r="RKO77" s="242"/>
      <c r="RKP77" s="242"/>
      <c r="RKQ77" s="242"/>
      <c r="RKR77" s="242"/>
      <c r="RKS77" s="242"/>
      <c r="RKT77" s="242"/>
      <c r="RKU77" s="242"/>
      <c r="RKV77" s="242"/>
      <c r="RKW77" s="242"/>
      <c r="RKX77" s="242"/>
      <c r="RKY77" s="242"/>
      <c r="RKZ77" s="242"/>
      <c r="RLA77" s="242"/>
      <c r="RLB77" s="242"/>
      <c r="RLC77" s="242"/>
      <c r="RLD77" s="242"/>
      <c r="RLE77" s="242"/>
      <c r="RLF77" s="242"/>
      <c r="RLG77" s="242"/>
      <c r="RLH77" s="242"/>
      <c r="RLI77" s="242"/>
      <c r="RLJ77" s="242"/>
      <c r="RLK77" s="242"/>
      <c r="RLL77" s="242"/>
      <c r="RLM77" s="242"/>
      <c r="RLN77" s="242"/>
      <c r="RLO77" s="242"/>
      <c r="RLP77" s="242"/>
      <c r="RLQ77" s="242"/>
      <c r="RLR77" s="242"/>
      <c r="RLS77" s="242"/>
      <c r="RLT77" s="242"/>
      <c r="RLU77" s="242"/>
      <c r="RLV77" s="242"/>
      <c r="RLW77" s="242"/>
      <c r="RLX77" s="242"/>
      <c r="RLY77" s="242"/>
      <c r="RLZ77" s="242"/>
      <c r="RMA77" s="242"/>
      <c r="RMB77" s="242"/>
      <c r="RMC77" s="242"/>
      <c r="RMD77" s="242"/>
      <c r="RME77" s="242"/>
      <c r="RMF77" s="242"/>
      <c r="RMG77" s="242"/>
      <c r="RMH77" s="242"/>
      <c r="RMI77" s="242"/>
      <c r="RMJ77" s="242"/>
      <c r="RMK77" s="242"/>
      <c r="RML77" s="242"/>
      <c r="RMM77" s="242"/>
      <c r="RMN77" s="242"/>
      <c r="RMO77" s="242"/>
      <c r="RMP77" s="242"/>
      <c r="RMQ77" s="242"/>
      <c r="RMR77" s="242"/>
      <c r="RMS77" s="242"/>
      <c r="RMT77" s="242"/>
      <c r="RMU77" s="242"/>
      <c r="RMV77" s="242"/>
      <c r="RMW77" s="242"/>
      <c r="RMX77" s="242"/>
      <c r="RMY77" s="242"/>
      <c r="RMZ77" s="242"/>
      <c r="RNA77" s="242"/>
      <c r="RNB77" s="242"/>
      <c r="RNC77" s="242"/>
      <c r="RND77" s="242"/>
      <c r="RNE77" s="242"/>
      <c r="RNF77" s="242"/>
      <c r="RNG77" s="242"/>
      <c r="RNH77" s="242"/>
      <c r="RNI77" s="242"/>
      <c r="RNJ77" s="242"/>
      <c r="RNK77" s="242"/>
      <c r="RNL77" s="242"/>
      <c r="RNM77" s="242"/>
      <c r="RNN77" s="242"/>
      <c r="RNO77" s="242"/>
      <c r="RNP77" s="242"/>
      <c r="RNQ77" s="242"/>
      <c r="RNR77" s="242"/>
      <c r="RNS77" s="242"/>
      <c r="RNT77" s="242"/>
      <c r="RNU77" s="242"/>
      <c r="RNV77" s="242"/>
      <c r="RNW77" s="242"/>
      <c r="RNX77" s="242"/>
      <c r="RNY77" s="242"/>
      <c r="RNZ77" s="242"/>
      <c r="ROA77" s="242"/>
      <c r="ROB77" s="242"/>
      <c r="ROC77" s="242"/>
      <c r="ROD77" s="242"/>
      <c r="ROE77" s="242"/>
      <c r="ROF77" s="242"/>
      <c r="ROG77" s="242"/>
      <c r="ROH77" s="242"/>
      <c r="ROI77" s="242"/>
      <c r="ROJ77" s="242"/>
      <c r="ROK77" s="242"/>
      <c r="ROL77" s="242"/>
      <c r="ROM77" s="242"/>
      <c r="RON77" s="242"/>
      <c r="ROO77" s="242"/>
      <c r="ROP77" s="242"/>
      <c r="ROQ77" s="242"/>
      <c r="ROR77" s="242"/>
      <c r="ROS77" s="242"/>
      <c r="ROT77" s="242"/>
      <c r="ROU77" s="242"/>
      <c r="ROV77" s="242"/>
      <c r="ROW77" s="242"/>
      <c r="ROX77" s="242"/>
      <c r="ROY77" s="242"/>
      <c r="ROZ77" s="242"/>
      <c r="RPA77" s="242"/>
      <c r="RPB77" s="242"/>
      <c r="RPC77" s="242"/>
      <c r="RPD77" s="242"/>
      <c r="RPE77" s="242"/>
      <c r="RPF77" s="242"/>
      <c r="RPG77" s="242"/>
      <c r="RPH77" s="242"/>
      <c r="RPI77" s="242"/>
      <c r="RPJ77" s="242"/>
      <c r="RPK77" s="242"/>
      <c r="RPL77" s="242"/>
      <c r="RPM77" s="242"/>
      <c r="RPN77" s="242"/>
      <c r="RPO77" s="242"/>
      <c r="RPP77" s="242"/>
      <c r="RPQ77" s="242"/>
      <c r="RPR77" s="242"/>
      <c r="RPS77" s="242"/>
      <c r="RPT77" s="242"/>
      <c r="RPU77" s="242"/>
      <c r="RPV77" s="242"/>
      <c r="RPW77" s="242"/>
      <c r="RPX77" s="242"/>
      <c r="RPY77" s="242"/>
      <c r="RPZ77" s="242"/>
      <c r="RQA77" s="242"/>
      <c r="RQB77" s="242"/>
      <c r="RQC77" s="242"/>
      <c r="RQD77" s="242"/>
      <c r="RQE77" s="242"/>
      <c r="RQF77" s="242"/>
      <c r="RQG77" s="242"/>
      <c r="RQH77" s="242"/>
      <c r="RQI77" s="242"/>
      <c r="RQJ77" s="242"/>
      <c r="RQK77" s="242"/>
      <c r="RQL77" s="242"/>
      <c r="RQM77" s="242"/>
      <c r="RQN77" s="242"/>
      <c r="RQO77" s="242"/>
      <c r="RQP77" s="242"/>
      <c r="RQQ77" s="242"/>
      <c r="RQR77" s="242"/>
      <c r="RQS77" s="242"/>
      <c r="RQT77" s="242"/>
      <c r="RQU77" s="242"/>
      <c r="RQV77" s="242"/>
      <c r="RQW77" s="242"/>
      <c r="RQX77" s="242"/>
      <c r="RQY77" s="242"/>
      <c r="RQZ77" s="242"/>
      <c r="RRA77" s="242"/>
      <c r="RRB77" s="242"/>
      <c r="RRC77" s="242"/>
      <c r="RRD77" s="242"/>
      <c r="RRE77" s="242"/>
      <c r="RRF77" s="242"/>
      <c r="RRG77" s="242"/>
      <c r="RRH77" s="242"/>
      <c r="RRI77" s="242"/>
      <c r="RRJ77" s="242"/>
      <c r="RRK77" s="242"/>
      <c r="RRL77" s="242"/>
      <c r="RRM77" s="242"/>
      <c r="RRN77" s="242"/>
      <c r="RRO77" s="242"/>
      <c r="RRP77" s="242"/>
      <c r="RRQ77" s="242"/>
      <c r="RRR77" s="242"/>
      <c r="RRS77" s="242"/>
      <c r="RRT77" s="242"/>
      <c r="RRU77" s="242"/>
      <c r="RRV77" s="242"/>
      <c r="RRW77" s="242"/>
      <c r="RRX77" s="242"/>
      <c r="RRY77" s="242"/>
      <c r="RRZ77" s="242"/>
      <c r="RSA77" s="242"/>
      <c r="RSB77" s="242"/>
      <c r="RSC77" s="242"/>
      <c r="RSD77" s="242"/>
      <c r="RSE77" s="242"/>
      <c r="RSF77" s="242"/>
      <c r="RSG77" s="242"/>
      <c r="RSH77" s="242"/>
      <c r="RSI77" s="242"/>
      <c r="RSJ77" s="242"/>
      <c r="RSK77" s="242"/>
      <c r="RSL77" s="242"/>
      <c r="RSM77" s="242"/>
      <c r="RSN77" s="242"/>
      <c r="RSO77" s="242"/>
      <c r="RSP77" s="242"/>
      <c r="RSQ77" s="242"/>
      <c r="RSR77" s="242"/>
      <c r="RSS77" s="242"/>
      <c r="RST77" s="242"/>
      <c r="RSU77" s="242"/>
      <c r="RSV77" s="242"/>
      <c r="RSW77" s="242"/>
      <c r="RSX77" s="242"/>
      <c r="RSY77" s="242"/>
      <c r="RSZ77" s="242"/>
      <c r="RTA77" s="242"/>
      <c r="RTB77" s="242"/>
      <c r="RTC77" s="242"/>
      <c r="RTD77" s="242"/>
      <c r="RTE77" s="242"/>
      <c r="RTF77" s="242"/>
      <c r="RTG77" s="242"/>
      <c r="RTH77" s="242"/>
      <c r="RTI77" s="242"/>
      <c r="RTJ77" s="242"/>
      <c r="RTK77" s="242"/>
      <c r="RTL77" s="242"/>
      <c r="RTM77" s="242"/>
      <c r="RTN77" s="242"/>
      <c r="RTO77" s="242"/>
      <c r="RTP77" s="242"/>
      <c r="RTQ77" s="242"/>
      <c r="RTR77" s="242"/>
      <c r="RTS77" s="242"/>
      <c r="RTT77" s="242"/>
      <c r="RTU77" s="242"/>
      <c r="RTV77" s="242"/>
      <c r="RTW77" s="242"/>
      <c r="RTX77" s="242"/>
      <c r="RTY77" s="242"/>
      <c r="RTZ77" s="242"/>
      <c r="RUA77" s="242"/>
      <c r="RUB77" s="242"/>
      <c r="RUC77" s="242"/>
      <c r="RUD77" s="242"/>
      <c r="RUE77" s="242"/>
      <c r="RUF77" s="242"/>
      <c r="RUG77" s="242"/>
      <c r="RUH77" s="242"/>
      <c r="RUI77" s="242"/>
      <c r="RUJ77" s="242"/>
      <c r="RUK77" s="242"/>
      <c r="RUL77" s="242"/>
      <c r="RUM77" s="242"/>
      <c r="RUN77" s="242"/>
      <c r="RUO77" s="242"/>
      <c r="RUP77" s="242"/>
      <c r="RUQ77" s="242"/>
      <c r="RUR77" s="242"/>
      <c r="RUS77" s="242"/>
      <c r="RUT77" s="242"/>
      <c r="RUU77" s="242"/>
      <c r="RUV77" s="242"/>
      <c r="RUW77" s="242"/>
      <c r="RUX77" s="242"/>
      <c r="RUY77" s="242"/>
      <c r="RUZ77" s="242"/>
      <c r="RVA77" s="242"/>
      <c r="RVB77" s="242"/>
      <c r="RVC77" s="242"/>
      <c r="RVD77" s="242"/>
      <c r="RVE77" s="242"/>
      <c r="RVF77" s="242"/>
      <c r="RVG77" s="242"/>
      <c r="RVH77" s="242"/>
      <c r="RVI77" s="242"/>
      <c r="RVJ77" s="242"/>
      <c r="RVK77" s="242"/>
      <c r="RVL77" s="242"/>
      <c r="RVM77" s="242"/>
      <c r="RVN77" s="242"/>
      <c r="RVO77" s="242"/>
      <c r="RVP77" s="242"/>
      <c r="RVQ77" s="242"/>
      <c r="RVR77" s="242"/>
      <c r="RVS77" s="242"/>
      <c r="RVT77" s="242"/>
      <c r="RVU77" s="242"/>
      <c r="RVV77" s="242"/>
      <c r="RVW77" s="242"/>
      <c r="RVX77" s="242"/>
      <c r="RVY77" s="242"/>
      <c r="RVZ77" s="242"/>
      <c r="RWA77" s="242"/>
      <c r="RWB77" s="242"/>
      <c r="RWC77" s="242"/>
      <c r="RWD77" s="242"/>
      <c r="RWE77" s="242"/>
      <c r="RWF77" s="242"/>
      <c r="RWG77" s="242"/>
      <c r="RWH77" s="242"/>
      <c r="RWI77" s="242"/>
      <c r="RWJ77" s="242"/>
      <c r="RWK77" s="242"/>
      <c r="RWL77" s="242"/>
      <c r="RWM77" s="242"/>
      <c r="RWN77" s="242"/>
      <c r="RWO77" s="242"/>
      <c r="RWP77" s="242"/>
      <c r="RWQ77" s="242"/>
      <c r="RWR77" s="242"/>
      <c r="RWS77" s="242"/>
      <c r="RWT77" s="242"/>
      <c r="RWU77" s="242"/>
      <c r="RWV77" s="242"/>
      <c r="RWW77" s="242"/>
      <c r="RWX77" s="242"/>
      <c r="RWY77" s="242"/>
      <c r="RWZ77" s="242"/>
      <c r="RXA77" s="242"/>
      <c r="RXB77" s="242"/>
      <c r="RXC77" s="242"/>
      <c r="RXD77" s="242"/>
      <c r="RXE77" s="242"/>
      <c r="RXF77" s="242"/>
      <c r="RXG77" s="242"/>
      <c r="RXH77" s="242"/>
      <c r="RXI77" s="242"/>
      <c r="RXJ77" s="242"/>
      <c r="RXK77" s="242"/>
      <c r="RXL77" s="242"/>
      <c r="RXM77" s="242"/>
      <c r="RXN77" s="242"/>
      <c r="RXO77" s="242"/>
      <c r="RXP77" s="242"/>
      <c r="RXQ77" s="242"/>
      <c r="RXR77" s="242"/>
      <c r="RXS77" s="242"/>
      <c r="RXT77" s="242"/>
      <c r="RXU77" s="242"/>
      <c r="RXV77" s="242"/>
      <c r="RXW77" s="242"/>
      <c r="RXX77" s="242"/>
      <c r="RXY77" s="242"/>
      <c r="RXZ77" s="242"/>
      <c r="RYA77" s="242"/>
      <c r="RYB77" s="242"/>
      <c r="RYC77" s="242"/>
      <c r="RYD77" s="242"/>
      <c r="RYE77" s="242"/>
      <c r="RYF77" s="242"/>
      <c r="RYG77" s="242"/>
      <c r="RYH77" s="242"/>
      <c r="RYI77" s="242"/>
      <c r="RYJ77" s="242"/>
      <c r="RYK77" s="242"/>
      <c r="RYL77" s="242"/>
      <c r="RYM77" s="242"/>
      <c r="RYN77" s="242"/>
      <c r="RYO77" s="242"/>
      <c r="RYP77" s="242"/>
      <c r="RYQ77" s="242"/>
      <c r="RYR77" s="242"/>
      <c r="RYS77" s="242"/>
      <c r="RYT77" s="242"/>
      <c r="RYU77" s="242"/>
      <c r="RYV77" s="242"/>
      <c r="RYW77" s="242"/>
      <c r="RYX77" s="242"/>
      <c r="RYY77" s="242"/>
      <c r="RYZ77" s="242"/>
      <c r="RZA77" s="242"/>
      <c r="RZB77" s="242"/>
      <c r="RZC77" s="242"/>
      <c r="RZD77" s="242"/>
      <c r="RZE77" s="242"/>
      <c r="RZF77" s="242"/>
      <c r="RZG77" s="242"/>
      <c r="RZH77" s="242"/>
      <c r="RZI77" s="242"/>
      <c r="RZJ77" s="242"/>
      <c r="RZK77" s="242"/>
      <c r="RZL77" s="242"/>
      <c r="RZM77" s="242"/>
      <c r="RZN77" s="242"/>
      <c r="RZO77" s="242"/>
      <c r="RZP77" s="242"/>
      <c r="RZQ77" s="242"/>
      <c r="RZR77" s="242"/>
      <c r="RZS77" s="242"/>
      <c r="RZT77" s="242"/>
      <c r="RZU77" s="242"/>
      <c r="RZV77" s="242"/>
      <c r="RZW77" s="242"/>
      <c r="RZX77" s="242"/>
      <c r="RZY77" s="242"/>
      <c r="RZZ77" s="242"/>
      <c r="SAA77" s="242"/>
      <c r="SAB77" s="242"/>
      <c r="SAC77" s="242"/>
      <c r="SAD77" s="242"/>
      <c r="SAE77" s="242"/>
      <c r="SAF77" s="242"/>
      <c r="SAG77" s="242"/>
      <c r="SAH77" s="242"/>
      <c r="SAI77" s="242"/>
      <c r="SAJ77" s="242"/>
      <c r="SAK77" s="242"/>
      <c r="SAL77" s="242"/>
      <c r="SAM77" s="242"/>
      <c r="SAN77" s="242"/>
      <c r="SAO77" s="242"/>
      <c r="SAP77" s="242"/>
      <c r="SAQ77" s="242"/>
      <c r="SAR77" s="242"/>
      <c r="SAS77" s="242"/>
      <c r="SAT77" s="242"/>
      <c r="SAU77" s="242"/>
      <c r="SAV77" s="242"/>
      <c r="SAW77" s="242"/>
      <c r="SAX77" s="242"/>
      <c r="SAY77" s="242"/>
      <c r="SAZ77" s="242"/>
      <c r="SBA77" s="242"/>
      <c r="SBB77" s="242"/>
      <c r="SBC77" s="242"/>
      <c r="SBD77" s="242"/>
      <c r="SBE77" s="242"/>
      <c r="SBF77" s="242"/>
      <c r="SBG77" s="242"/>
      <c r="SBH77" s="242"/>
      <c r="SBI77" s="242"/>
      <c r="SBJ77" s="242"/>
      <c r="SBK77" s="242"/>
      <c r="SBL77" s="242"/>
      <c r="SBM77" s="242"/>
      <c r="SBN77" s="242"/>
      <c r="SBO77" s="242"/>
      <c r="SBP77" s="242"/>
      <c r="SBQ77" s="242"/>
      <c r="SBR77" s="242"/>
      <c r="SBS77" s="242"/>
      <c r="SBT77" s="242"/>
      <c r="SBU77" s="242"/>
      <c r="SBV77" s="242"/>
      <c r="SBW77" s="242"/>
      <c r="SBX77" s="242"/>
      <c r="SBY77" s="242"/>
      <c r="SBZ77" s="242"/>
      <c r="SCA77" s="242"/>
      <c r="SCB77" s="242"/>
      <c r="SCC77" s="242"/>
      <c r="SCD77" s="242"/>
      <c r="SCE77" s="242"/>
      <c r="SCF77" s="242"/>
      <c r="SCG77" s="242"/>
      <c r="SCH77" s="242"/>
      <c r="SCI77" s="242"/>
      <c r="SCJ77" s="242"/>
      <c r="SCK77" s="242"/>
      <c r="SCL77" s="242"/>
      <c r="SCM77" s="242"/>
      <c r="SCN77" s="242"/>
      <c r="SCO77" s="242"/>
      <c r="SCP77" s="242"/>
      <c r="SCQ77" s="242"/>
      <c r="SCR77" s="242"/>
      <c r="SCS77" s="242"/>
      <c r="SCT77" s="242"/>
      <c r="SCU77" s="242"/>
      <c r="SCV77" s="242"/>
      <c r="SCW77" s="242"/>
      <c r="SCX77" s="242"/>
      <c r="SCY77" s="242"/>
      <c r="SCZ77" s="242"/>
      <c r="SDA77" s="242"/>
      <c r="SDB77" s="242"/>
      <c r="SDC77" s="242"/>
      <c r="SDD77" s="242"/>
      <c r="SDE77" s="242"/>
      <c r="SDF77" s="242"/>
      <c r="SDG77" s="242"/>
      <c r="SDH77" s="242"/>
      <c r="SDI77" s="242"/>
      <c r="SDJ77" s="242"/>
      <c r="SDK77" s="242"/>
      <c r="SDL77" s="242"/>
      <c r="SDM77" s="242"/>
      <c r="SDN77" s="242"/>
      <c r="SDO77" s="242"/>
      <c r="SDP77" s="242"/>
      <c r="SDQ77" s="242"/>
      <c r="SDR77" s="242"/>
      <c r="SDS77" s="242"/>
      <c r="SDT77" s="242"/>
      <c r="SDU77" s="242"/>
      <c r="SDV77" s="242"/>
      <c r="SDW77" s="242"/>
      <c r="SDX77" s="242"/>
      <c r="SDY77" s="242"/>
      <c r="SDZ77" s="242"/>
      <c r="SEA77" s="242"/>
      <c r="SEB77" s="242"/>
      <c r="SEC77" s="242"/>
      <c r="SED77" s="242"/>
      <c r="SEE77" s="242"/>
      <c r="SEF77" s="242"/>
      <c r="SEG77" s="242"/>
      <c r="SEH77" s="242"/>
      <c r="SEI77" s="242"/>
      <c r="SEJ77" s="242"/>
      <c r="SEK77" s="242"/>
      <c r="SEL77" s="242"/>
      <c r="SEM77" s="242"/>
      <c r="SEN77" s="242"/>
      <c r="SEO77" s="242"/>
      <c r="SEP77" s="242"/>
      <c r="SEQ77" s="242"/>
      <c r="SER77" s="242"/>
      <c r="SES77" s="242"/>
      <c r="SET77" s="242"/>
      <c r="SEU77" s="242"/>
      <c r="SEV77" s="242"/>
      <c r="SEW77" s="242"/>
      <c r="SEX77" s="242"/>
      <c r="SEY77" s="242"/>
      <c r="SEZ77" s="242"/>
      <c r="SFA77" s="242"/>
      <c r="SFB77" s="242"/>
      <c r="SFC77" s="242"/>
      <c r="SFD77" s="242"/>
      <c r="SFE77" s="242"/>
      <c r="SFF77" s="242"/>
      <c r="SFG77" s="242"/>
      <c r="SFH77" s="242"/>
      <c r="SFI77" s="242"/>
      <c r="SFJ77" s="242"/>
      <c r="SFK77" s="242"/>
      <c r="SFL77" s="242"/>
      <c r="SFM77" s="242"/>
      <c r="SFN77" s="242"/>
      <c r="SFO77" s="242"/>
      <c r="SFP77" s="242"/>
      <c r="SFQ77" s="242"/>
      <c r="SFR77" s="242"/>
      <c r="SFS77" s="242"/>
      <c r="SFT77" s="242"/>
      <c r="SFU77" s="242"/>
      <c r="SFV77" s="242"/>
      <c r="SFW77" s="242"/>
      <c r="SFX77" s="242"/>
      <c r="SFY77" s="242"/>
      <c r="SFZ77" s="242"/>
      <c r="SGA77" s="242"/>
      <c r="SGB77" s="242"/>
      <c r="SGC77" s="242"/>
      <c r="SGD77" s="242"/>
      <c r="SGE77" s="242"/>
      <c r="SGF77" s="242"/>
      <c r="SGG77" s="242"/>
      <c r="SGH77" s="242"/>
      <c r="SGI77" s="242"/>
      <c r="SGJ77" s="242"/>
      <c r="SGK77" s="242"/>
      <c r="SGL77" s="242"/>
      <c r="SGM77" s="242"/>
      <c r="SGN77" s="242"/>
      <c r="SGO77" s="242"/>
      <c r="SGP77" s="242"/>
      <c r="SGQ77" s="242"/>
      <c r="SGR77" s="242"/>
      <c r="SGS77" s="242"/>
      <c r="SGT77" s="242"/>
      <c r="SGU77" s="242"/>
      <c r="SGV77" s="242"/>
      <c r="SGW77" s="242"/>
      <c r="SGX77" s="242"/>
      <c r="SGY77" s="242"/>
      <c r="SGZ77" s="242"/>
      <c r="SHA77" s="242"/>
      <c r="SHB77" s="242"/>
      <c r="SHC77" s="242"/>
      <c r="SHD77" s="242"/>
      <c r="SHE77" s="242"/>
      <c r="SHF77" s="242"/>
      <c r="SHG77" s="242"/>
      <c r="SHH77" s="242"/>
      <c r="SHI77" s="242"/>
      <c r="SHJ77" s="242"/>
      <c r="SHK77" s="242"/>
      <c r="SHL77" s="242"/>
      <c r="SHM77" s="242"/>
      <c r="SHN77" s="242"/>
      <c r="SHO77" s="242"/>
      <c r="SHP77" s="242"/>
      <c r="SHQ77" s="242"/>
      <c r="SHR77" s="242"/>
      <c r="SHS77" s="242"/>
      <c r="SHT77" s="242"/>
      <c r="SHU77" s="242"/>
      <c r="SHV77" s="242"/>
      <c r="SHW77" s="242"/>
      <c r="SHX77" s="242"/>
      <c r="SHY77" s="242"/>
      <c r="SHZ77" s="242"/>
      <c r="SIA77" s="242"/>
      <c r="SIB77" s="242"/>
      <c r="SIC77" s="242"/>
      <c r="SID77" s="242"/>
      <c r="SIE77" s="242"/>
      <c r="SIF77" s="242"/>
      <c r="SIG77" s="242"/>
      <c r="SIH77" s="242"/>
      <c r="SII77" s="242"/>
      <c r="SIJ77" s="242"/>
      <c r="SIK77" s="242"/>
      <c r="SIL77" s="242"/>
      <c r="SIM77" s="242"/>
      <c r="SIN77" s="242"/>
      <c r="SIO77" s="242"/>
      <c r="SIP77" s="242"/>
      <c r="SIQ77" s="242"/>
      <c r="SIR77" s="242"/>
      <c r="SIS77" s="242"/>
      <c r="SIT77" s="242"/>
      <c r="SIU77" s="242"/>
      <c r="SIV77" s="242"/>
      <c r="SIW77" s="242"/>
      <c r="SIX77" s="242"/>
      <c r="SIY77" s="242"/>
      <c r="SIZ77" s="242"/>
      <c r="SJA77" s="242"/>
      <c r="SJB77" s="242"/>
      <c r="SJC77" s="242"/>
      <c r="SJD77" s="242"/>
      <c r="SJE77" s="242"/>
      <c r="SJF77" s="242"/>
      <c r="SJG77" s="242"/>
      <c r="SJH77" s="242"/>
      <c r="SJI77" s="242"/>
      <c r="SJJ77" s="242"/>
      <c r="SJK77" s="242"/>
      <c r="SJL77" s="242"/>
      <c r="SJM77" s="242"/>
      <c r="SJN77" s="242"/>
      <c r="SJO77" s="242"/>
      <c r="SJP77" s="242"/>
      <c r="SJQ77" s="242"/>
      <c r="SJR77" s="242"/>
      <c r="SJS77" s="242"/>
      <c r="SJT77" s="242"/>
      <c r="SJU77" s="242"/>
      <c r="SJV77" s="242"/>
      <c r="SJW77" s="242"/>
      <c r="SJX77" s="242"/>
      <c r="SJY77" s="242"/>
      <c r="SJZ77" s="242"/>
      <c r="SKA77" s="242"/>
      <c r="SKB77" s="242"/>
      <c r="SKC77" s="242"/>
      <c r="SKD77" s="242"/>
      <c r="SKE77" s="242"/>
      <c r="SKF77" s="242"/>
      <c r="SKG77" s="242"/>
      <c r="SKH77" s="242"/>
      <c r="SKI77" s="242"/>
      <c r="SKJ77" s="242"/>
      <c r="SKK77" s="242"/>
      <c r="SKL77" s="242"/>
      <c r="SKM77" s="242"/>
      <c r="SKN77" s="242"/>
      <c r="SKO77" s="242"/>
      <c r="SKP77" s="242"/>
      <c r="SKQ77" s="242"/>
      <c r="SKR77" s="242"/>
      <c r="SKS77" s="242"/>
      <c r="SKT77" s="242"/>
      <c r="SKU77" s="242"/>
      <c r="SKV77" s="242"/>
      <c r="SKW77" s="242"/>
      <c r="SKX77" s="242"/>
      <c r="SKY77" s="242"/>
      <c r="SKZ77" s="242"/>
      <c r="SLA77" s="242"/>
      <c r="SLB77" s="242"/>
      <c r="SLC77" s="242"/>
      <c r="SLD77" s="242"/>
      <c r="SLE77" s="242"/>
      <c r="SLF77" s="242"/>
      <c r="SLG77" s="242"/>
      <c r="SLH77" s="242"/>
      <c r="SLI77" s="242"/>
      <c r="SLJ77" s="242"/>
      <c r="SLK77" s="242"/>
      <c r="SLL77" s="242"/>
      <c r="SLM77" s="242"/>
      <c r="SLN77" s="242"/>
      <c r="SLO77" s="242"/>
      <c r="SLP77" s="242"/>
      <c r="SLQ77" s="242"/>
      <c r="SLR77" s="242"/>
      <c r="SLS77" s="242"/>
      <c r="SLT77" s="242"/>
      <c r="SLU77" s="242"/>
      <c r="SLV77" s="242"/>
      <c r="SLW77" s="242"/>
      <c r="SLX77" s="242"/>
      <c r="SLY77" s="242"/>
      <c r="SLZ77" s="242"/>
      <c r="SMA77" s="242"/>
      <c r="SMB77" s="242"/>
      <c r="SMC77" s="242"/>
      <c r="SMD77" s="242"/>
      <c r="SME77" s="242"/>
      <c r="SMF77" s="242"/>
      <c r="SMG77" s="242"/>
      <c r="SMH77" s="242"/>
      <c r="SMI77" s="242"/>
      <c r="SMJ77" s="242"/>
      <c r="SMK77" s="242"/>
      <c r="SML77" s="242"/>
      <c r="SMM77" s="242"/>
      <c r="SMN77" s="242"/>
      <c r="SMO77" s="242"/>
      <c r="SMP77" s="242"/>
      <c r="SMQ77" s="242"/>
      <c r="SMR77" s="242"/>
      <c r="SMS77" s="242"/>
      <c r="SMT77" s="242"/>
      <c r="SMU77" s="242"/>
      <c r="SMV77" s="242"/>
      <c r="SMW77" s="242"/>
      <c r="SMX77" s="242"/>
      <c r="SMY77" s="242"/>
      <c r="SMZ77" s="242"/>
      <c r="SNA77" s="242"/>
      <c r="SNB77" s="242"/>
      <c r="SNC77" s="242"/>
      <c r="SND77" s="242"/>
      <c r="SNE77" s="242"/>
      <c r="SNF77" s="242"/>
      <c r="SNG77" s="242"/>
      <c r="SNH77" s="242"/>
      <c r="SNI77" s="242"/>
      <c r="SNJ77" s="242"/>
      <c r="SNK77" s="242"/>
      <c r="SNL77" s="242"/>
      <c r="SNM77" s="242"/>
      <c r="SNN77" s="242"/>
      <c r="SNO77" s="242"/>
      <c r="SNP77" s="242"/>
      <c r="SNQ77" s="242"/>
      <c r="SNR77" s="242"/>
      <c r="SNS77" s="242"/>
      <c r="SNT77" s="242"/>
      <c r="SNU77" s="242"/>
      <c r="SNV77" s="242"/>
      <c r="SNW77" s="242"/>
      <c r="SNX77" s="242"/>
      <c r="SNY77" s="242"/>
      <c r="SNZ77" s="242"/>
      <c r="SOA77" s="242"/>
      <c r="SOB77" s="242"/>
      <c r="SOC77" s="242"/>
      <c r="SOD77" s="242"/>
      <c r="SOE77" s="242"/>
      <c r="SOF77" s="242"/>
      <c r="SOG77" s="242"/>
      <c r="SOH77" s="242"/>
      <c r="SOI77" s="242"/>
      <c r="SOJ77" s="242"/>
      <c r="SOK77" s="242"/>
      <c r="SOL77" s="242"/>
      <c r="SOM77" s="242"/>
      <c r="SON77" s="242"/>
      <c r="SOO77" s="242"/>
      <c r="SOP77" s="242"/>
      <c r="SOQ77" s="242"/>
      <c r="SOR77" s="242"/>
      <c r="SOS77" s="242"/>
      <c r="SOT77" s="242"/>
      <c r="SOU77" s="242"/>
      <c r="SOV77" s="242"/>
      <c r="SOW77" s="242"/>
      <c r="SOX77" s="242"/>
      <c r="SOY77" s="242"/>
      <c r="SOZ77" s="242"/>
      <c r="SPA77" s="242"/>
      <c r="SPB77" s="242"/>
      <c r="SPC77" s="242"/>
      <c r="SPD77" s="242"/>
      <c r="SPE77" s="242"/>
      <c r="SPF77" s="242"/>
      <c r="SPG77" s="242"/>
      <c r="SPH77" s="242"/>
      <c r="SPI77" s="242"/>
      <c r="SPJ77" s="242"/>
      <c r="SPK77" s="242"/>
      <c r="SPL77" s="242"/>
      <c r="SPM77" s="242"/>
      <c r="SPN77" s="242"/>
      <c r="SPO77" s="242"/>
      <c r="SPP77" s="242"/>
      <c r="SPQ77" s="242"/>
      <c r="SPR77" s="242"/>
      <c r="SPS77" s="242"/>
      <c r="SPT77" s="242"/>
      <c r="SPU77" s="242"/>
      <c r="SPV77" s="242"/>
      <c r="SPW77" s="242"/>
      <c r="SPX77" s="242"/>
      <c r="SPY77" s="242"/>
      <c r="SPZ77" s="242"/>
      <c r="SQA77" s="242"/>
      <c r="SQB77" s="242"/>
      <c r="SQC77" s="242"/>
      <c r="SQD77" s="242"/>
      <c r="SQE77" s="242"/>
      <c r="SQF77" s="242"/>
      <c r="SQG77" s="242"/>
      <c r="SQH77" s="242"/>
      <c r="SQI77" s="242"/>
      <c r="SQJ77" s="242"/>
      <c r="SQK77" s="242"/>
      <c r="SQL77" s="242"/>
      <c r="SQM77" s="242"/>
      <c r="SQN77" s="242"/>
      <c r="SQO77" s="242"/>
      <c r="SQP77" s="242"/>
      <c r="SQQ77" s="242"/>
      <c r="SQR77" s="242"/>
      <c r="SQS77" s="242"/>
      <c r="SQT77" s="242"/>
      <c r="SQU77" s="242"/>
      <c r="SQV77" s="242"/>
      <c r="SQW77" s="242"/>
      <c r="SQX77" s="242"/>
      <c r="SQY77" s="242"/>
      <c r="SQZ77" s="242"/>
      <c r="SRA77" s="242"/>
      <c r="SRB77" s="242"/>
      <c r="SRC77" s="242"/>
      <c r="SRD77" s="242"/>
      <c r="SRE77" s="242"/>
      <c r="SRF77" s="242"/>
      <c r="SRG77" s="242"/>
      <c r="SRH77" s="242"/>
      <c r="SRI77" s="242"/>
      <c r="SRJ77" s="242"/>
      <c r="SRK77" s="242"/>
      <c r="SRL77" s="242"/>
      <c r="SRM77" s="242"/>
      <c r="SRN77" s="242"/>
      <c r="SRO77" s="242"/>
      <c r="SRP77" s="242"/>
      <c r="SRQ77" s="242"/>
      <c r="SRR77" s="242"/>
      <c r="SRS77" s="242"/>
      <c r="SRT77" s="242"/>
      <c r="SRU77" s="242"/>
      <c r="SRV77" s="242"/>
      <c r="SRW77" s="242"/>
      <c r="SRX77" s="242"/>
      <c r="SRY77" s="242"/>
      <c r="SRZ77" s="242"/>
      <c r="SSA77" s="242"/>
      <c r="SSB77" s="242"/>
      <c r="SSC77" s="242"/>
      <c r="SSD77" s="242"/>
      <c r="SSE77" s="242"/>
      <c r="SSF77" s="242"/>
      <c r="SSG77" s="242"/>
      <c r="SSH77" s="242"/>
      <c r="SSI77" s="242"/>
      <c r="SSJ77" s="242"/>
      <c r="SSK77" s="242"/>
      <c r="SSL77" s="242"/>
      <c r="SSM77" s="242"/>
      <c r="SSN77" s="242"/>
      <c r="SSO77" s="242"/>
      <c r="SSP77" s="242"/>
      <c r="SSQ77" s="242"/>
      <c r="SSR77" s="242"/>
      <c r="SSS77" s="242"/>
      <c r="SST77" s="242"/>
      <c r="SSU77" s="242"/>
      <c r="SSV77" s="242"/>
      <c r="SSW77" s="242"/>
      <c r="SSX77" s="242"/>
      <c r="SSY77" s="242"/>
      <c r="SSZ77" s="242"/>
      <c r="STA77" s="242"/>
      <c r="STB77" s="242"/>
      <c r="STC77" s="242"/>
      <c r="STD77" s="242"/>
      <c r="STE77" s="242"/>
      <c r="STF77" s="242"/>
      <c r="STG77" s="242"/>
      <c r="STH77" s="242"/>
      <c r="STI77" s="242"/>
      <c r="STJ77" s="242"/>
      <c r="STK77" s="242"/>
      <c r="STL77" s="242"/>
      <c r="STM77" s="242"/>
      <c r="STN77" s="242"/>
      <c r="STO77" s="242"/>
      <c r="STP77" s="242"/>
      <c r="STQ77" s="242"/>
      <c r="STR77" s="242"/>
      <c r="STS77" s="242"/>
      <c r="STT77" s="242"/>
      <c r="STU77" s="242"/>
      <c r="STV77" s="242"/>
      <c r="STW77" s="242"/>
      <c r="STX77" s="242"/>
      <c r="STY77" s="242"/>
      <c r="STZ77" s="242"/>
      <c r="SUA77" s="242"/>
      <c r="SUB77" s="242"/>
      <c r="SUC77" s="242"/>
      <c r="SUD77" s="242"/>
      <c r="SUE77" s="242"/>
      <c r="SUF77" s="242"/>
      <c r="SUG77" s="242"/>
      <c r="SUH77" s="242"/>
      <c r="SUI77" s="242"/>
      <c r="SUJ77" s="242"/>
      <c r="SUK77" s="242"/>
      <c r="SUL77" s="242"/>
      <c r="SUM77" s="242"/>
      <c r="SUN77" s="242"/>
      <c r="SUO77" s="242"/>
      <c r="SUP77" s="242"/>
      <c r="SUQ77" s="242"/>
      <c r="SUR77" s="242"/>
      <c r="SUS77" s="242"/>
      <c r="SUT77" s="242"/>
      <c r="SUU77" s="242"/>
      <c r="SUV77" s="242"/>
      <c r="SUW77" s="242"/>
      <c r="SUX77" s="242"/>
      <c r="SUY77" s="242"/>
      <c r="SUZ77" s="242"/>
      <c r="SVA77" s="242"/>
      <c r="SVB77" s="242"/>
      <c r="SVC77" s="242"/>
      <c r="SVD77" s="242"/>
      <c r="SVE77" s="242"/>
      <c r="SVF77" s="242"/>
      <c r="SVG77" s="242"/>
      <c r="SVH77" s="242"/>
      <c r="SVI77" s="242"/>
      <c r="SVJ77" s="242"/>
      <c r="SVK77" s="242"/>
      <c r="SVL77" s="242"/>
      <c r="SVM77" s="242"/>
      <c r="SVN77" s="242"/>
      <c r="SVO77" s="242"/>
      <c r="SVP77" s="242"/>
      <c r="SVQ77" s="242"/>
      <c r="SVR77" s="242"/>
      <c r="SVS77" s="242"/>
      <c r="SVT77" s="242"/>
      <c r="SVU77" s="242"/>
      <c r="SVV77" s="242"/>
      <c r="SVW77" s="242"/>
      <c r="SVX77" s="242"/>
      <c r="SVY77" s="242"/>
      <c r="SVZ77" s="242"/>
      <c r="SWA77" s="242"/>
      <c r="SWB77" s="242"/>
      <c r="SWC77" s="242"/>
      <c r="SWD77" s="242"/>
      <c r="SWE77" s="242"/>
      <c r="SWF77" s="242"/>
      <c r="SWG77" s="242"/>
      <c r="SWH77" s="242"/>
      <c r="SWI77" s="242"/>
      <c r="SWJ77" s="242"/>
      <c r="SWK77" s="242"/>
      <c r="SWL77" s="242"/>
      <c r="SWM77" s="242"/>
      <c r="SWN77" s="242"/>
      <c r="SWO77" s="242"/>
      <c r="SWP77" s="242"/>
      <c r="SWQ77" s="242"/>
      <c r="SWR77" s="242"/>
      <c r="SWS77" s="242"/>
      <c r="SWT77" s="242"/>
      <c r="SWU77" s="242"/>
      <c r="SWV77" s="242"/>
      <c r="SWW77" s="242"/>
      <c r="SWX77" s="242"/>
      <c r="SWY77" s="242"/>
      <c r="SWZ77" s="242"/>
      <c r="SXA77" s="242"/>
      <c r="SXB77" s="242"/>
      <c r="SXC77" s="242"/>
      <c r="SXD77" s="242"/>
      <c r="SXE77" s="242"/>
      <c r="SXF77" s="242"/>
      <c r="SXG77" s="242"/>
      <c r="SXH77" s="242"/>
      <c r="SXI77" s="242"/>
      <c r="SXJ77" s="242"/>
      <c r="SXK77" s="242"/>
      <c r="SXL77" s="242"/>
      <c r="SXM77" s="242"/>
      <c r="SXN77" s="242"/>
      <c r="SXO77" s="242"/>
      <c r="SXP77" s="242"/>
      <c r="SXQ77" s="242"/>
      <c r="SXR77" s="242"/>
      <c r="SXS77" s="242"/>
      <c r="SXT77" s="242"/>
      <c r="SXU77" s="242"/>
      <c r="SXV77" s="242"/>
      <c r="SXW77" s="242"/>
      <c r="SXX77" s="242"/>
      <c r="SXY77" s="242"/>
      <c r="SXZ77" s="242"/>
      <c r="SYA77" s="242"/>
      <c r="SYB77" s="242"/>
      <c r="SYC77" s="242"/>
      <c r="SYD77" s="242"/>
      <c r="SYE77" s="242"/>
      <c r="SYF77" s="242"/>
      <c r="SYG77" s="242"/>
      <c r="SYH77" s="242"/>
      <c r="SYI77" s="242"/>
      <c r="SYJ77" s="242"/>
      <c r="SYK77" s="242"/>
      <c r="SYL77" s="242"/>
      <c r="SYM77" s="242"/>
      <c r="SYN77" s="242"/>
      <c r="SYO77" s="242"/>
      <c r="SYP77" s="242"/>
      <c r="SYQ77" s="242"/>
      <c r="SYR77" s="242"/>
      <c r="SYS77" s="242"/>
      <c r="SYT77" s="242"/>
      <c r="SYU77" s="242"/>
      <c r="SYV77" s="242"/>
      <c r="SYW77" s="242"/>
      <c r="SYX77" s="242"/>
      <c r="SYY77" s="242"/>
      <c r="SYZ77" s="242"/>
      <c r="SZA77" s="242"/>
      <c r="SZB77" s="242"/>
      <c r="SZC77" s="242"/>
      <c r="SZD77" s="242"/>
      <c r="SZE77" s="242"/>
      <c r="SZF77" s="242"/>
      <c r="SZG77" s="242"/>
      <c r="SZH77" s="242"/>
      <c r="SZI77" s="242"/>
      <c r="SZJ77" s="242"/>
      <c r="SZK77" s="242"/>
      <c r="SZL77" s="242"/>
      <c r="SZM77" s="242"/>
      <c r="SZN77" s="242"/>
      <c r="SZO77" s="242"/>
      <c r="SZP77" s="242"/>
      <c r="SZQ77" s="242"/>
      <c r="SZR77" s="242"/>
      <c r="SZS77" s="242"/>
      <c r="SZT77" s="242"/>
      <c r="SZU77" s="242"/>
      <c r="SZV77" s="242"/>
      <c r="SZW77" s="242"/>
      <c r="SZX77" s="242"/>
      <c r="SZY77" s="242"/>
      <c r="SZZ77" s="242"/>
      <c r="TAA77" s="242"/>
      <c r="TAB77" s="242"/>
      <c r="TAC77" s="242"/>
      <c r="TAD77" s="242"/>
      <c r="TAE77" s="242"/>
      <c r="TAF77" s="242"/>
      <c r="TAG77" s="242"/>
      <c r="TAH77" s="242"/>
      <c r="TAI77" s="242"/>
      <c r="TAJ77" s="242"/>
      <c r="TAK77" s="242"/>
      <c r="TAL77" s="242"/>
      <c r="TAM77" s="242"/>
      <c r="TAN77" s="242"/>
      <c r="TAO77" s="242"/>
      <c r="TAP77" s="242"/>
      <c r="TAQ77" s="242"/>
      <c r="TAR77" s="242"/>
      <c r="TAS77" s="242"/>
      <c r="TAT77" s="242"/>
      <c r="TAU77" s="242"/>
      <c r="TAV77" s="242"/>
      <c r="TAW77" s="242"/>
      <c r="TAX77" s="242"/>
      <c r="TAY77" s="242"/>
      <c r="TAZ77" s="242"/>
      <c r="TBA77" s="242"/>
      <c r="TBB77" s="242"/>
      <c r="TBC77" s="242"/>
      <c r="TBD77" s="242"/>
      <c r="TBE77" s="242"/>
      <c r="TBF77" s="242"/>
      <c r="TBG77" s="242"/>
      <c r="TBH77" s="242"/>
      <c r="TBI77" s="242"/>
      <c r="TBJ77" s="242"/>
      <c r="TBK77" s="242"/>
      <c r="TBL77" s="242"/>
      <c r="TBM77" s="242"/>
      <c r="TBN77" s="242"/>
      <c r="TBO77" s="242"/>
      <c r="TBP77" s="242"/>
      <c r="TBQ77" s="242"/>
      <c r="TBR77" s="242"/>
      <c r="TBS77" s="242"/>
      <c r="TBT77" s="242"/>
      <c r="TBU77" s="242"/>
      <c r="TBV77" s="242"/>
      <c r="TBW77" s="242"/>
      <c r="TBX77" s="242"/>
      <c r="TBY77" s="242"/>
      <c r="TBZ77" s="242"/>
      <c r="TCA77" s="242"/>
      <c r="TCB77" s="242"/>
      <c r="TCC77" s="242"/>
      <c r="TCD77" s="242"/>
      <c r="TCE77" s="242"/>
      <c r="TCF77" s="242"/>
      <c r="TCG77" s="242"/>
      <c r="TCH77" s="242"/>
      <c r="TCI77" s="242"/>
      <c r="TCJ77" s="242"/>
      <c r="TCK77" s="242"/>
      <c r="TCL77" s="242"/>
      <c r="TCM77" s="242"/>
      <c r="TCN77" s="242"/>
      <c r="TCO77" s="242"/>
      <c r="TCP77" s="242"/>
      <c r="TCQ77" s="242"/>
      <c r="TCR77" s="242"/>
      <c r="TCS77" s="242"/>
      <c r="TCT77" s="242"/>
      <c r="TCU77" s="242"/>
      <c r="TCV77" s="242"/>
      <c r="TCW77" s="242"/>
      <c r="TCX77" s="242"/>
      <c r="TCY77" s="242"/>
      <c r="TCZ77" s="242"/>
      <c r="TDA77" s="242"/>
      <c r="TDB77" s="242"/>
      <c r="TDC77" s="242"/>
      <c r="TDD77" s="242"/>
      <c r="TDE77" s="242"/>
      <c r="TDF77" s="242"/>
      <c r="TDG77" s="242"/>
      <c r="TDH77" s="242"/>
      <c r="TDI77" s="242"/>
      <c r="TDJ77" s="242"/>
      <c r="TDK77" s="242"/>
      <c r="TDL77" s="242"/>
      <c r="TDM77" s="242"/>
      <c r="TDN77" s="242"/>
      <c r="TDO77" s="242"/>
      <c r="TDP77" s="242"/>
      <c r="TDQ77" s="242"/>
      <c r="TDR77" s="242"/>
      <c r="TDS77" s="242"/>
      <c r="TDT77" s="242"/>
      <c r="TDU77" s="242"/>
      <c r="TDV77" s="242"/>
      <c r="TDW77" s="242"/>
      <c r="TDX77" s="242"/>
      <c r="TDY77" s="242"/>
      <c r="TDZ77" s="242"/>
      <c r="TEA77" s="242"/>
      <c r="TEB77" s="242"/>
      <c r="TEC77" s="242"/>
      <c r="TED77" s="242"/>
      <c r="TEE77" s="242"/>
      <c r="TEF77" s="242"/>
      <c r="TEG77" s="242"/>
      <c r="TEH77" s="242"/>
      <c r="TEI77" s="242"/>
      <c r="TEJ77" s="242"/>
      <c r="TEK77" s="242"/>
      <c r="TEL77" s="242"/>
      <c r="TEM77" s="242"/>
      <c r="TEN77" s="242"/>
      <c r="TEO77" s="242"/>
      <c r="TEP77" s="242"/>
      <c r="TEQ77" s="242"/>
      <c r="TER77" s="242"/>
      <c r="TES77" s="242"/>
      <c r="TET77" s="242"/>
      <c r="TEU77" s="242"/>
      <c r="TEV77" s="242"/>
      <c r="TEW77" s="242"/>
      <c r="TEX77" s="242"/>
      <c r="TEY77" s="242"/>
      <c r="TEZ77" s="242"/>
      <c r="TFA77" s="242"/>
      <c r="TFB77" s="242"/>
      <c r="TFC77" s="242"/>
      <c r="TFD77" s="242"/>
      <c r="TFE77" s="242"/>
      <c r="TFF77" s="242"/>
      <c r="TFG77" s="242"/>
      <c r="TFH77" s="242"/>
      <c r="TFI77" s="242"/>
      <c r="TFJ77" s="242"/>
      <c r="TFK77" s="242"/>
      <c r="TFL77" s="242"/>
      <c r="TFM77" s="242"/>
      <c r="TFN77" s="242"/>
      <c r="TFO77" s="242"/>
      <c r="TFP77" s="242"/>
      <c r="TFQ77" s="242"/>
      <c r="TFR77" s="242"/>
      <c r="TFS77" s="242"/>
      <c r="TFT77" s="242"/>
      <c r="TFU77" s="242"/>
      <c r="TFV77" s="242"/>
      <c r="TFW77" s="242"/>
      <c r="TFX77" s="242"/>
      <c r="TFY77" s="242"/>
      <c r="TFZ77" s="242"/>
      <c r="TGA77" s="242"/>
      <c r="TGB77" s="242"/>
      <c r="TGC77" s="242"/>
      <c r="TGD77" s="242"/>
      <c r="TGE77" s="242"/>
      <c r="TGF77" s="242"/>
      <c r="TGG77" s="242"/>
      <c r="TGH77" s="242"/>
      <c r="TGI77" s="242"/>
      <c r="TGJ77" s="242"/>
      <c r="TGK77" s="242"/>
      <c r="TGL77" s="242"/>
      <c r="TGM77" s="242"/>
      <c r="TGN77" s="242"/>
      <c r="TGO77" s="242"/>
      <c r="TGP77" s="242"/>
      <c r="TGQ77" s="242"/>
      <c r="TGR77" s="242"/>
      <c r="TGS77" s="242"/>
      <c r="TGT77" s="242"/>
      <c r="TGU77" s="242"/>
      <c r="TGV77" s="242"/>
      <c r="TGW77" s="242"/>
      <c r="TGX77" s="242"/>
      <c r="TGY77" s="242"/>
      <c r="TGZ77" s="242"/>
      <c r="THA77" s="242"/>
      <c r="THB77" s="242"/>
      <c r="THC77" s="242"/>
      <c r="THD77" s="242"/>
      <c r="THE77" s="242"/>
      <c r="THF77" s="242"/>
      <c r="THG77" s="242"/>
      <c r="THH77" s="242"/>
      <c r="THI77" s="242"/>
      <c r="THJ77" s="242"/>
      <c r="THK77" s="242"/>
      <c r="THL77" s="242"/>
      <c r="THM77" s="242"/>
      <c r="THN77" s="242"/>
      <c r="THO77" s="242"/>
      <c r="THP77" s="242"/>
      <c r="THQ77" s="242"/>
      <c r="THR77" s="242"/>
      <c r="THS77" s="242"/>
      <c r="THT77" s="242"/>
      <c r="THU77" s="242"/>
      <c r="THV77" s="242"/>
      <c r="THW77" s="242"/>
      <c r="THX77" s="242"/>
      <c r="THY77" s="242"/>
      <c r="THZ77" s="242"/>
      <c r="TIA77" s="242"/>
      <c r="TIB77" s="242"/>
      <c r="TIC77" s="242"/>
      <c r="TID77" s="242"/>
      <c r="TIE77" s="242"/>
      <c r="TIF77" s="242"/>
      <c r="TIG77" s="242"/>
      <c r="TIH77" s="242"/>
      <c r="TII77" s="242"/>
      <c r="TIJ77" s="242"/>
      <c r="TIK77" s="242"/>
      <c r="TIL77" s="242"/>
      <c r="TIM77" s="242"/>
      <c r="TIN77" s="242"/>
      <c r="TIO77" s="242"/>
      <c r="TIP77" s="242"/>
      <c r="TIQ77" s="242"/>
      <c r="TIR77" s="242"/>
      <c r="TIS77" s="242"/>
      <c r="TIT77" s="242"/>
      <c r="TIU77" s="242"/>
      <c r="TIV77" s="242"/>
      <c r="TIW77" s="242"/>
      <c r="TIX77" s="242"/>
      <c r="TIY77" s="242"/>
      <c r="TIZ77" s="242"/>
      <c r="TJA77" s="242"/>
      <c r="TJB77" s="242"/>
      <c r="TJC77" s="242"/>
      <c r="TJD77" s="242"/>
      <c r="TJE77" s="242"/>
      <c r="TJF77" s="242"/>
      <c r="TJG77" s="242"/>
      <c r="TJH77" s="242"/>
      <c r="TJI77" s="242"/>
      <c r="TJJ77" s="242"/>
      <c r="TJK77" s="242"/>
      <c r="TJL77" s="242"/>
      <c r="TJM77" s="242"/>
      <c r="TJN77" s="242"/>
      <c r="TJO77" s="242"/>
      <c r="TJP77" s="242"/>
      <c r="TJQ77" s="242"/>
      <c r="TJR77" s="242"/>
      <c r="TJS77" s="242"/>
      <c r="TJT77" s="242"/>
      <c r="TJU77" s="242"/>
      <c r="TJV77" s="242"/>
      <c r="TJW77" s="242"/>
      <c r="TJX77" s="242"/>
      <c r="TJY77" s="242"/>
      <c r="TJZ77" s="242"/>
      <c r="TKA77" s="242"/>
      <c r="TKB77" s="242"/>
      <c r="TKC77" s="242"/>
      <c r="TKD77" s="242"/>
      <c r="TKE77" s="242"/>
      <c r="TKF77" s="242"/>
      <c r="TKG77" s="242"/>
      <c r="TKH77" s="242"/>
      <c r="TKI77" s="242"/>
      <c r="TKJ77" s="242"/>
      <c r="TKK77" s="242"/>
      <c r="TKL77" s="242"/>
      <c r="TKM77" s="242"/>
      <c r="TKN77" s="242"/>
      <c r="TKO77" s="242"/>
      <c r="TKP77" s="242"/>
      <c r="TKQ77" s="242"/>
      <c r="TKR77" s="242"/>
      <c r="TKS77" s="242"/>
      <c r="TKT77" s="242"/>
      <c r="TKU77" s="242"/>
      <c r="TKV77" s="242"/>
      <c r="TKW77" s="242"/>
      <c r="TKX77" s="242"/>
      <c r="TKY77" s="242"/>
      <c r="TKZ77" s="242"/>
      <c r="TLA77" s="242"/>
      <c r="TLB77" s="242"/>
      <c r="TLC77" s="242"/>
      <c r="TLD77" s="242"/>
      <c r="TLE77" s="242"/>
      <c r="TLF77" s="242"/>
      <c r="TLG77" s="242"/>
      <c r="TLH77" s="242"/>
      <c r="TLI77" s="242"/>
      <c r="TLJ77" s="242"/>
      <c r="TLK77" s="242"/>
      <c r="TLL77" s="242"/>
      <c r="TLM77" s="242"/>
      <c r="TLN77" s="242"/>
      <c r="TLO77" s="242"/>
      <c r="TLP77" s="242"/>
      <c r="TLQ77" s="242"/>
      <c r="TLR77" s="242"/>
      <c r="TLS77" s="242"/>
      <c r="TLT77" s="242"/>
      <c r="TLU77" s="242"/>
      <c r="TLV77" s="242"/>
      <c r="TLW77" s="242"/>
      <c r="TLX77" s="242"/>
      <c r="TLY77" s="242"/>
      <c r="TLZ77" s="242"/>
      <c r="TMA77" s="242"/>
      <c r="TMB77" s="242"/>
      <c r="TMC77" s="242"/>
      <c r="TMD77" s="242"/>
      <c r="TME77" s="242"/>
      <c r="TMF77" s="242"/>
      <c r="TMG77" s="242"/>
      <c r="TMH77" s="242"/>
      <c r="TMI77" s="242"/>
      <c r="TMJ77" s="242"/>
      <c r="TMK77" s="242"/>
      <c r="TML77" s="242"/>
      <c r="TMM77" s="242"/>
      <c r="TMN77" s="242"/>
      <c r="TMO77" s="242"/>
      <c r="TMP77" s="242"/>
      <c r="TMQ77" s="242"/>
      <c r="TMR77" s="242"/>
      <c r="TMS77" s="242"/>
      <c r="TMT77" s="242"/>
      <c r="TMU77" s="242"/>
      <c r="TMV77" s="242"/>
      <c r="TMW77" s="242"/>
      <c r="TMX77" s="242"/>
      <c r="TMY77" s="242"/>
      <c r="TMZ77" s="242"/>
      <c r="TNA77" s="242"/>
      <c r="TNB77" s="242"/>
      <c r="TNC77" s="242"/>
      <c r="TND77" s="242"/>
      <c r="TNE77" s="242"/>
      <c r="TNF77" s="242"/>
      <c r="TNG77" s="242"/>
      <c r="TNH77" s="242"/>
      <c r="TNI77" s="242"/>
      <c r="TNJ77" s="242"/>
      <c r="TNK77" s="242"/>
      <c r="TNL77" s="242"/>
      <c r="TNM77" s="242"/>
      <c r="TNN77" s="242"/>
      <c r="TNO77" s="242"/>
      <c r="TNP77" s="242"/>
      <c r="TNQ77" s="242"/>
      <c r="TNR77" s="242"/>
      <c r="TNS77" s="242"/>
      <c r="TNT77" s="242"/>
      <c r="TNU77" s="242"/>
      <c r="TNV77" s="242"/>
      <c r="TNW77" s="242"/>
      <c r="TNX77" s="242"/>
      <c r="TNY77" s="242"/>
      <c r="TNZ77" s="242"/>
      <c r="TOA77" s="242"/>
      <c r="TOB77" s="242"/>
      <c r="TOC77" s="242"/>
      <c r="TOD77" s="242"/>
      <c r="TOE77" s="242"/>
      <c r="TOF77" s="242"/>
      <c r="TOG77" s="242"/>
      <c r="TOH77" s="242"/>
      <c r="TOI77" s="242"/>
      <c r="TOJ77" s="242"/>
      <c r="TOK77" s="242"/>
      <c r="TOL77" s="242"/>
      <c r="TOM77" s="242"/>
      <c r="TON77" s="242"/>
      <c r="TOO77" s="242"/>
      <c r="TOP77" s="242"/>
      <c r="TOQ77" s="242"/>
      <c r="TOR77" s="242"/>
      <c r="TOS77" s="242"/>
      <c r="TOT77" s="242"/>
      <c r="TOU77" s="242"/>
      <c r="TOV77" s="242"/>
      <c r="TOW77" s="242"/>
      <c r="TOX77" s="242"/>
      <c r="TOY77" s="242"/>
      <c r="TOZ77" s="242"/>
      <c r="TPA77" s="242"/>
      <c r="TPB77" s="242"/>
      <c r="TPC77" s="242"/>
      <c r="TPD77" s="242"/>
      <c r="TPE77" s="242"/>
      <c r="TPF77" s="242"/>
      <c r="TPG77" s="242"/>
      <c r="TPH77" s="242"/>
      <c r="TPI77" s="242"/>
      <c r="TPJ77" s="242"/>
      <c r="TPK77" s="242"/>
      <c r="TPL77" s="242"/>
      <c r="TPM77" s="242"/>
      <c r="TPN77" s="242"/>
      <c r="TPO77" s="242"/>
      <c r="TPP77" s="242"/>
      <c r="TPQ77" s="242"/>
      <c r="TPR77" s="242"/>
      <c r="TPS77" s="242"/>
      <c r="TPT77" s="242"/>
      <c r="TPU77" s="242"/>
      <c r="TPV77" s="242"/>
      <c r="TPW77" s="242"/>
      <c r="TPX77" s="242"/>
      <c r="TPY77" s="242"/>
      <c r="TPZ77" s="242"/>
      <c r="TQA77" s="242"/>
      <c r="TQB77" s="242"/>
      <c r="TQC77" s="242"/>
      <c r="TQD77" s="242"/>
      <c r="TQE77" s="242"/>
      <c r="TQF77" s="242"/>
      <c r="TQG77" s="242"/>
      <c r="TQH77" s="242"/>
      <c r="TQI77" s="242"/>
      <c r="TQJ77" s="242"/>
      <c r="TQK77" s="242"/>
      <c r="TQL77" s="242"/>
      <c r="TQM77" s="242"/>
      <c r="TQN77" s="242"/>
      <c r="TQO77" s="242"/>
      <c r="TQP77" s="242"/>
      <c r="TQQ77" s="242"/>
      <c r="TQR77" s="242"/>
      <c r="TQS77" s="242"/>
      <c r="TQT77" s="242"/>
      <c r="TQU77" s="242"/>
      <c r="TQV77" s="242"/>
      <c r="TQW77" s="242"/>
      <c r="TQX77" s="242"/>
      <c r="TQY77" s="242"/>
      <c r="TQZ77" s="242"/>
      <c r="TRA77" s="242"/>
      <c r="TRB77" s="242"/>
      <c r="TRC77" s="242"/>
      <c r="TRD77" s="242"/>
      <c r="TRE77" s="242"/>
      <c r="TRF77" s="242"/>
      <c r="TRG77" s="242"/>
      <c r="TRH77" s="242"/>
      <c r="TRI77" s="242"/>
      <c r="TRJ77" s="242"/>
      <c r="TRK77" s="242"/>
      <c r="TRL77" s="242"/>
      <c r="TRM77" s="242"/>
      <c r="TRN77" s="242"/>
      <c r="TRO77" s="242"/>
      <c r="TRP77" s="242"/>
      <c r="TRQ77" s="242"/>
      <c r="TRR77" s="242"/>
      <c r="TRS77" s="242"/>
      <c r="TRT77" s="242"/>
      <c r="TRU77" s="242"/>
      <c r="TRV77" s="242"/>
      <c r="TRW77" s="242"/>
      <c r="TRX77" s="242"/>
      <c r="TRY77" s="242"/>
      <c r="TRZ77" s="242"/>
      <c r="TSA77" s="242"/>
      <c r="TSB77" s="242"/>
      <c r="TSC77" s="242"/>
      <c r="TSD77" s="242"/>
      <c r="TSE77" s="242"/>
      <c r="TSF77" s="242"/>
      <c r="TSG77" s="242"/>
      <c r="TSH77" s="242"/>
      <c r="TSI77" s="242"/>
      <c r="TSJ77" s="242"/>
      <c r="TSK77" s="242"/>
      <c r="TSL77" s="242"/>
      <c r="TSM77" s="242"/>
      <c r="TSN77" s="242"/>
      <c r="TSO77" s="242"/>
      <c r="TSP77" s="242"/>
      <c r="TSQ77" s="242"/>
      <c r="TSR77" s="242"/>
      <c r="TSS77" s="242"/>
      <c r="TST77" s="242"/>
      <c r="TSU77" s="242"/>
      <c r="TSV77" s="242"/>
      <c r="TSW77" s="242"/>
      <c r="TSX77" s="242"/>
      <c r="TSY77" s="242"/>
      <c r="TSZ77" s="242"/>
      <c r="TTA77" s="242"/>
      <c r="TTB77" s="242"/>
      <c r="TTC77" s="242"/>
      <c r="TTD77" s="242"/>
      <c r="TTE77" s="242"/>
      <c r="TTF77" s="242"/>
      <c r="TTG77" s="242"/>
      <c r="TTH77" s="242"/>
      <c r="TTI77" s="242"/>
      <c r="TTJ77" s="242"/>
      <c r="TTK77" s="242"/>
      <c r="TTL77" s="242"/>
      <c r="TTM77" s="242"/>
      <c r="TTN77" s="242"/>
      <c r="TTO77" s="242"/>
      <c r="TTP77" s="242"/>
      <c r="TTQ77" s="242"/>
      <c r="TTR77" s="242"/>
      <c r="TTS77" s="242"/>
      <c r="TTT77" s="242"/>
      <c r="TTU77" s="242"/>
      <c r="TTV77" s="242"/>
      <c r="TTW77" s="242"/>
      <c r="TTX77" s="242"/>
      <c r="TTY77" s="242"/>
      <c r="TTZ77" s="242"/>
      <c r="TUA77" s="242"/>
      <c r="TUB77" s="242"/>
      <c r="TUC77" s="242"/>
      <c r="TUD77" s="242"/>
      <c r="TUE77" s="242"/>
      <c r="TUF77" s="242"/>
      <c r="TUG77" s="242"/>
      <c r="TUH77" s="242"/>
      <c r="TUI77" s="242"/>
      <c r="TUJ77" s="242"/>
      <c r="TUK77" s="242"/>
      <c r="TUL77" s="242"/>
      <c r="TUM77" s="242"/>
      <c r="TUN77" s="242"/>
      <c r="TUO77" s="242"/>
      <c r="TUP77" s="242"/>
      <c r="TUQ77" s="242"/>
      <c r="TUR77" s="242"/>
      <c r="TUS77" s="242"/>
      <c r="TUT77" s="242"/>
      <c r="TUU77" s="242"/>
      <c r="TUV77" s="242"/>
      <c r="TUW77" s="242"/>
      <c r="TUX77" s="242"/>
      <c r="TUY77" s="242"/>
      <c r="TUZ77" s="242"/>
      <c r="TVA77" s="242"/>
      <c r="TVB77" s="242"/>
      <c r="TVC77" s="242"/>
      <c r="TVD77" s="242"/>
      <c r="TVE77" s="242"/>
      <c r="TVF77" s="242"/>
      <c r="TVG77" s="242"/>
      <c r="TVH77" s="242"/>
      <c r="TVI77" s="242"/>
      <c r="TVJ77" s="242"/>
      <c r="TVK77" s="242"/>
      <c r="TVL77" s="242"/>
      <c r="TVM77" s="242"/>
      <c r="TVN77" s="242"/>
      <c r="TVO77" s="242"/>
      <c r="TVP77" s="242"/>
      <c r="TVQ77" s="242"/>
      <c r="TVR77" s="242"/>
      <c r="TVS77" s="242"/>
      <c r="TVT77" s="242"/>
      <c r="TVU77" s="242"/>
      <c r="TVV77" s="242"/>
      <c r="TVW77" s="242"/>
      <c r="TVX77" s="242"/>
      <c r="TVY77" s="242"/>
      <c r="TVZ77" s="242"/>
      <c r="TWA77" s="242"/>
      <c r="TWB77" s="242"/>
      <c r="TWC77" s="242"/>
      <c r="TWD77" s="242"/>
      <c r="TWE77" s="242"/>
      <c r="TWF77" s="242"/>
      <c r="TWG77" s="242"/>
      <c r="TWH77" s="242"/>
      <c r="TWI77" s="242"/>
      <c r="TWJ77" s="242"/>
      <c r="TWK77" s="242"/>
      <c r="TWL77" s="242"/>
      <c r="TWM77" s="242"/>
      <c r="TWN77" s="242"/>
      <c r="TWO77" s="242"/>
      <c r="TWP77" s="242"/>
      <c r="TWQ77" s="242"/>
      <c r="TWR77" s="242"/>
      <c r="TWS77" s="242"/>
      <c r="TWT77" s="242"/>
      <c r="TWU77" s="242"/>
      <c r="TWV77" s="242"/>
      <c r="TWW77" s="242"/>
      <c r="TWX77" s="242"/>
      <c r="TWY77" s="242"/>
      <c r="TWZ77" s="242"/>
      <c r="TXA77" s="242"/>
      <c r="TXB77" s="242"/>
      <c r="TXC77" s="242"/>
      <c r="TXD77" s="242"/>
      <c r="TXE77" s="242"/>
      <c r="TXF77" s="242"/>
      <c r="TXG77" s="242"/>
      <c r="TXH77" s="242"/>
      <c r="TXI77" s="242"/>
      <c r="TXJ77" s="242"/>
      <c r="TXK77" s="242"/>
      <c r="TXL77" s="242"/>
      <c r="TXM77" s="242"/>
      <c r="TXN77" s="242"/>
      <c r="TXO77" s="242"/>
      <c r="TXP77" s="242"/>
      <c r="TXQ77" s="242"/>
      <c r="TXR77" s="242"/>
      <c r="TXS77" s="242"/>
      <c r="TXT77" s="242"/>
      <c r="TXU77" s="242"/>
      <c r="TXV77" s="242"/>
      <c r="TXW77" s="242"/>
      <c r="TXX77" s="242"/>
      <c r="TXY77" s="242"/>
      <c r="TXZ77" s="242"/>
      <c r="TYA77" s="242"/>
      <c r="TYB77" s="242"/>
      <c r="TYC77" s="242"/>
      <c r="TYD77" s="242"/>
      <c r="TYE77" s="242"/>
      <c r="TYF77" s="242"/>
      <c r="TYG77" s="242"/>
      <c r="TYH77" s="242"/>
      <c r="TYI77" s="242"/>
      <c r="TYJ77" s="242"/>
      <c r="TYK77" s="242"/>
      <c r="TYL77" s="242"/>
      <c r="TYM77" s="242"/>
      <c r="TYN77" s="242"/>
      <c r="TYO77" s="242"/>
      <c r="TYP77" s="242"/>
      <c r="TYQ77" s="242"/>
      <c r="TYR77" s="242"/>
      <c r="TYS77" s="242"/>
      <c r="TYT77" s="242"/>
      <c r="TYU77" s="242"/>
      <c r="TYV77" s="242"/>
      <c r="TYW77" s="242"/>
      <c r="TYX77" s="242"/>
      <c r="TYY77" s="242"/>
      <c r="TYZ77" s="242"/>
      <c r="TZA77" s="242"/>
      <c r="TZB77" s="242"/>
      <c r="TZC77" s="242"/>
      <c r="TZD77" s="242"/>
      <c r="TZE77" s="242"/>
      <c r="TZF77" s="242"/>
      <c r="TZG77" s="242"/>
      <c r="TZH77" s="242"/>
      <c r="TZI77" s="242"/>
      <c r="TZJ77" s="242"/>
      <c r="TZK77" s="242"/>
      <c r="TZL77" s="242"/>
      <c r="TZM77" s="242"/>
      <c r="TZN77" s="242"/>
      <c r="TZO77" s="242"/>
      <c r="TZP77" s="242"/>
      <c r="TZQ77" s="242"/>
      <c r="TZR77" s="242"/>
      <c r="TZS77" s="242"/>
      <c r="TZT77" s="242"/>
      <c r="TZU77" s="242"/>
      <c r="TZV77" s="242"/>
      <c r="TZW77" s="242"/>
      <c r="TZX77" s="242"/>
      <c r="TZY77" s="242"/>
      <c r="TZZ77" s="242"/>
      <c r="UAA77" s="242"/>
      <c r="UAB77" s="242"/>
      <c r="UAC77" s="242"/>
      <c r="UAD77" s="242"/>
      <c r="UAE77" s="242"/>
      <c r="UAF77" s="242"/>
      <c r="UAG77" s="242"/>
      <c r="UAH77" s="242"/>
      <c r="UAI77" s="242"/>
      <c r="UAJ77" s="242"/>
      <c r="UAK77" s="242"/>
      <c r="UAL77" s="242"/>
      <c r="UAM77" s="242"/>
      <c r="UAN77" s="242"/>
      <c r="UAO77" s="242"/>
      <c r="UAP77" s="242"/>
      <c r="UAQ77" s="242"/>
      <c r="UAR77" s="242"/>
      <c r="UAS77" s="242"/>
      <c r="UAT77" s="242"/>
      <c r="UAU77" s="242"/>
      <c r="UAV77" s="242"/>
      <c r="UAW77" s="242"/>
      <c r="UAX77" s="242"/>
      <c r="UAY77" s="242"/>
      <c r="UAZ77" s="242"/>
      <c r="UBA77" s="242"/>
      <c r="UBB77" s="242"/>
      <c r="UBC77" s="242"/>
      <c r="UBD77" s="242"/>
      <c r="UBE77" s="242"/>
      <c r="UBF77" s="242"/>
      <c r="UBG77" s="242"/>
      <c r="UBH77" s="242"/>
      <c r="UBI77" s="242"/>
      <c r="UBJ77" s="242"/>
      <c r="UBK77" s="242"/>
      <c r="UBL77" s="242"/>
      <c r="UBM77" s="242"/>
      <c r="UBN77" s="242"/>
      <c r="UBO77" s="242"/>
      <c r="UBP77" s="242"/>
      <c r="UBQ77" s="242"/>
      <c r="UBR77" s="242"/>
      <c r="UBS77" s="242"/>
      <c r="UBT77" s="242"/>
      <c r="UBU77" s="242"/>
      <c r="UBV77" s="242"/>
      <c r="UBW77" s="242"/>
      <c r="UBX77" s="242"/>
      <c r="UBY77" s="242"/>
      <c r="UBZ77" s="242"/>
      <c r="UCA77" s="242"/>
      <c r="UCB77" s="242"/>
      <c r="UCC77" s="242"/>
      <c r="UCD77" s="242"/>
      <c r="UCE77" s="242"/>
      <c r="UCF77" s="242"/>
      <c r="UCG77" s="242"/>
      <c r="UCH77" s="242"/>
      <c r="UCI77" s="242"/>
      <c r="UCJ77" s="242"/>
      <c r="UCK77" s="242"/>
      <c r="UCL77" s="242"/>
      <c r="UCM77" s="242"/>
      <c r="UCN77" s="242"/>
      <c r="UCO77" s="242"/>
      <c r="UCP77" s="242"/>
      <c r="UCQ77" s="242"/>
      <c r="UCR77" s="242"/>
      <c r="UCS77" s="242"/>
      <c r="UCT77" s="242"/>
      <c r="UCU77" s="242"/>
      <c r="UCV77" s="242"/>
      <c r="UCW77" s="242"/>
      <c r="UCX77" s="242"/>
      <c r="UCY77" s="242"/>
      <c r="UCZ77" s="242"/>
      <c r="UDA77" s="242"/>
      <c r="UDB77" s="242"/>
      <c r="UDC77" s="242"/>
      <c r="UDD77" s="242"/>
      <c r="UDE77" s="242"/>
      <c r="UDF77" s="242"/>
      <c r="UDG77" s="242"/>
      <c r="UDH77" s="242"/>
      <c r="UDI77" s="242"/>
      <c r="UDJ77" s="242"/>
      <c r="UDK77" s="242"/>
      <c r="UDL77" s="242"/>
      <c r="UDM77" s="242"/>
      <c r="UDN77" s="242"/>
      <c r="UDO77" s="242"/>
      <c r="UDP77" s="242"/>
      <c r="UDQ77" s="242"/>
      <c r="UDR77" s="242"/>
      <c r="UDS77" s="242"/>
      <c r="UDT77" s="242"/>
      <c r="UDU77" s="242"/>
      <c r="UDV77" s="242"/>
      <c r="UDW77" s="242"/>
      <c r="UDX77" s="242"/>
      <c r="UDY77" s="242"/>
      <c r="UDZ77" s="242"/>
      <c r="UEA77" s="242"/>
      <c r="UEB77" s="242"/>
      <c r="UEC77" s="242"/>
      <c r="UED77" s="242"/>
      <c r="UEE77" s="242"/>
      <c r="UEF77" s="242"/>
      <c r="UEG77" s="242"/>
      <c r="UEH77" s="242"/>
      <c r="UEI77" s="242"/>
      <c r="UEJ77" s="242"/>
      <c r="UEK77" s="242"/>
      <c r="UEL77" s="242"/>
      <c r="UEM77" s="242"/>
      <c r="UEN77" s="242"/>
      <c r="UEO77" s="242"/>
      <c r="UEP77" s="242"/>
      <c r="UEQ77" s="242"/>
      <c r="UER77" s="242"/>
      <c r="UES77" s="242"/>
      <c r="UET77" s="242"/>
      <c r="UEU77" s="242"/>
      <c r="UEV77" s="242"/>
      <c r="UEW77" s="242"/>
      <c r="UEX77" s="242"/>
      <c r="UEY77" s="242"/>
      <c r="UEZ77" s="242"/>
      <c r="UFA77" s="242"/>
      <c r="UFB77" s="242"/>
      <c r="UFC77" s="242"/>
      <c r="UFD77" s="242"/>
      <c r="UFE77" s="242"/>
      <c r="UFF77" s="242"/>
      <c r="UFG77" s="242"/>
      <c r="UFH77" s="242"/>
      <c r="UFI77" s="242"/>
      <c r="UFJ77" s="242"/>
      <c r="UFK77" s="242"/>
      <c r="UFL77" s="242"/>
      <c r="UFM77" s="242"/>
      <c r="UFN77" s="242"/>
      <c r="UFO77" s="242"/>
      <c r="UFP77" s="242"/>
      <c r="UFQ77" s="242"/>
      <c r="UFR77" s="242"/>
      <c r="UFS77" s="242"/>
      <c r="UFT77" s="242"/>
      <c r="UFU77" s="242"/>
      <c r="UFV77" s="242"/>
      <c r="UFW77" s="242"/>
      <c r="UFX77" s="242"/>
      <c r="UFY77" s="242"/>
      <c r="UFZ77" s="242"/>
      <c r="UGA77" s="242"/>
      <c r="UGB77" s="242"/>
      <c r="UGC77" s="242"/>
      <c r="UGD77" s="242"/>
      <c r="UGE77" s="242"/>
      <c r="UGF77" s="242"/>
      <c r="UGG77" s="242"/>
      <c r="UGH77" s="242"/>
      <c r="UGI77" s="242"/>
      <c r="UGJ77" s="242"/>
      <c r="UGK77" s="242"/>
      <c r="UGL77" s="242"/>
      <c r="UGM77" s="242"/>
      <c r="UGN77" s="242"/>
      <c r="UGO77" s="242"/>
      <c r="UGP77" s="242"/>
      <c r="UGQ77" s="242"/>
      <c r="UGR77" s="242"/>
      <c r="UGS77" s="242"/>
      <c r="UGT77" s="242"/>
      <c r="UGU77" s="242"/>
      <c r="UGV77" s="242"/>
      <c r="UGW77" s="242"/>
      <c r="UGX77" s="242"/>
      <c r="UGY77" s="242"/>
      <c r="UGZ77" s="242"/>
      <c r="UHA77" s="242"/>
      <c r="UHB77" s="242"/>
      <c r="UHC77" s="242"/>
      <c r="UHD77" s="242"/>
      <c r="UHE77" s="242"/>
      <c r="UHF77" s="242"/>
      <c r="UHG77" s="242"/>
      <c r="UHH77" s="242"/>
      <c r="UHI77" s="242"/>
      <c r="UHJ77" s="242"/>
      <c r="UHK77" s="242"/>
      <c r="UHL77" s="242"/>
      <c r="UHM77" s="242"/>
      <c r="UHN77" s="242"/>
      <c r="UHO77" s="242"/>
      <c r="UHP77" s="242"/>
      <c r="UHQ77" s="242"/>
      <c r="UHR77" s="242"/>
      <c r="UHS77" s="242"/>
      <c r="UHT77" s="242"/>
      <c r="UHU77" s="242"/>
      <c r="UHV77" s="242"/>
      <c r="UHW77" s="242"/>
      <c r="UHX77" s="242"/>
      <c r="UHY77" s="242"/>
      <c r="UHZ77" s="242"/>
      <c r="UIA77" s="242"/>
      <c r="UIB77" s="242"/>
      <c r="UIC77" s="242"/>
      <c r="UID77" s="242"/>
      <c r="UIE77" s="242"/>
      <c r="UIF77" s="242"/>
      <c r="UIG77" s="242"/>
      <c r="UIH77" s="242"/>
      <c r="UII77" s="242"/>
      <c r="UIJ77" s="242"/>
      <c r="UIK77" s="242"/>
      <c r="UIL77" s="242"/>
      <c r="UIM77" s="242"/>
      <c r="UIN77" s="242"/>
      <c r="UIO77" s="242"/>
      <c r="UIP77" s="242"/>
      <c r="UIQ77" s="242"/>
      <c r="UIR77" s="242"/>
      <c r="UIS77" s="242"/>
      <c r="UIT77" s="242"/>
      <c r="UIU77" s="242"/>
      <c r="UIV77" s="242"/>
      <c r="UIW77" s="242"/>
      <c r="UIX77" s="242"/>
      <c r="UIY77" s="242"/>
      <c r="UIZ77" s="242"/>
      <c r="UJA77" s="242"/>
      <c r="UJB77" s="242"/>
      <c r="UJC77" s="242"/>
      <c r="UJD77" s="242"/>
      <c r="UJE77" s="242"/>
      <c r="UJF77" s="242"/>
      <c r="UJG77" s="242"/>
      <c r="UJH77" s="242"/>
      <c r="UJI77" s="242"/>
      <c r="UJJ77" s="242"/>
      <c r="UJK77" s="242"/>
      <c r="UJL77" s="242"/>
      <c r="UJM77" s="242"/>
      <c r="UJN77" s="242"/>
      <c r="UJO77" s="242"/>
      <c r="UJP77" s="242"/>
      <c r="UJQ77" s="242"/>
      <c r="UJR77" s="242"/>
      <c r="UJS77" s="242"/>
      <c r="UJT77" s="242"/>
      <c r="UJU77" s="242"/>
      <c r="UJV77" s="242"/>
      <c r="UJW77" s="242"/>
      <c r="UJX77" s="242"/>
      <c r="UJY77" s="242"/>
      <c r="UJZ77" s="242"/>
      <c r="UKA77" s="242"/>
      <c r="UKB77" s="242"/>
      <c r="UKC77" s="242"/>
      <c r="UKD77" s="242"/>
      <c r="UKE77" s="242"/>
      <c r="UKF77" s="242"/>
      <c r="UKG77" s="242"/>
      <c r="UKH77" s="242"/>
      <c r="UKI77" s="242"/>
      <c r="UKJ77" s="242"/>
      <c r="UKK77" s="242"/>
      <c r="UKL77" s="242"/>
      <c r="UKM77" s="242"/>
      <c r="UKN77" s="242"/>
      <c r="UKO77" s="242"/>
      <c r="UKP77" s="242"/>
      <c r="UKQ77" s="242"/>
      <c r="UKR77" s="242"/>
      <c r="UKS77" s="242"/>
      <c r="UKT77" s="242"/>
      <c r="UKU77" s="242"/>
      <c r="UKV77" s="242"/>
      <c r="UKW77" s="242"/>
      <c r="UKX77" s="242"/>
      <c r="UKY77" s="242"/>
      <c r="UKZ77" s="242"/>
      <c r="ULA77" s="242"/>
      <c r="ULB77" s="242"/>
      <c r="ULC77" s="242"/>
      <c r="ULD77" s="242"/>
      <c r="ULE77" s="242"/>
      <c r="ULF77" s="242"/>
      <c r="ULG77" s="242"/>
      <c r="ULH77" s="242"/>
      <c r="ULI77" s="242"/>
      <c r="ULJ77" s="242"/>
      <c r="ULK77" s="242"/>
      <c r="ULL77" s="242"/>
      <c r="ULM77" s="242"/>
      <c r="ULN77" s="242"/>
      <c r="ULO77" s="242"/>
      <c r="ULP77" s="242"/>
      <c r="ULQ77" s="242"/>
      <c r="ULR77" s="242"/>
      <c r="ULS77" s="242"/>
      <c r="ULT77" s="242"/>
      <c r="ULU77" s="242"/>
      <c r="ULV77" s="242"/>
      <c r="ULW77" s="242"/>
      <c r="ULX77" s="242"/>
      <c r="ULY77" s="242"/>
      <c r="ULZ77" s="242"/>
      <c r="UMA77" s="242"/>
      <c r="UMB77" s="242"/>
      <c r="UMC77" s="242"/>
      <c r="UMD77" s="242"/>
      <c r="UME77" s="242"/>
      <c r="UMF77" s="242"/>
      <c r="UMG77" s="242"/>
      <c r="UMH77" s="242"/>
      <c r="UMI77" s="242"/>
      <c r="UMJ77" s="242"/>
      <c r="UMK77" s="242"/>
      <c r="UML77" s="242"/>
      <c r="UMM77" s="242"/>
      <c r="UMN77" s="242"/>
      <c r="UMO77" s="242"/>
      <c r="UMP77" s="242"/>
      <c r="UMQ77" s="242"/>
      <c r="UMR77" s="242"/>
      <c r="UMS77" s="242"/>
      <c r="UMT77" s="242"/>
      <c r="UMU77" s="242"/>
      <c r="UMV77" s="242"/>
      <c r="UMW77" s="242"/>
      <c r="UMX77" s="242"/>
      <c r="UMY77" s="242"/>
      <c r="UMZ77" s="242"/>
      <c r="UNA77" s="242"/>
      <c r="UNB77" s="242"/>
      <c r="UNC77" s="242"/>
      <c r="UND77" s="242"/>
      <c r="UNE77" s="242"/>
      <c r="UNF77" s="242"/>
      <c r="UNG77" s="242"/>
      <c r="UNH77" s="242"/>
      <c r="UNI77" s="242"/>
      <c r="UNJ77" s="242"/>
      <c r="UNK77" s="242"/>
      <c r="UNL77" s="242"/>
      <c r="UNM77" s="242"/>
      <c r="UNN77" s="242"/>
      <c r="UNO77" s="242"/>
      <c r="UNP77" s="242"/>
      <c r="UNQ77" s="242"/>
      <c r="UNR77" s="242"/>
      <c r="UNS77" s="242"/>
      <c r="UNT77" s="242"/>
      <c r="UNU77" s="242"/>
      <c r="UNV77" s="242"/>
      <c r="UNW77" s="242"/>
      <c r="UNX77" s="242"/>
      <c r="UNY77" s="242"/>
      <c r="UNZ77" s="242"/>
      <c r="UOA77" s="242"/>
      <c r="UOB77" s="242"/>
      <c r="UOC77" s="242"/>
      <c r="UOD77" s="242"/>
      <c r="UOE77" s="242"/>
      <c r="UOF77" s="242"/>
      <c r="UOG77" s="242"/>
      <c r="UOH77" s="242"/>
      <c r="UOI77" s="242"/>
      <c r="UOJ77" s="242"/>
      <c r="UOK77" s="242"/>
      <c r="UOL77" s="242"/>
      <c r="UOM77" s="242"/>
      <c r="UON77" s="242"/>
      <c r="UOO77" s="242"/>
      <c r="UOP77" s="242"/>
      <c r="UOQ77" s="242"/>
      <c r="UOR77" s="242"/>
      <c r="UOS77" s="242"/>
      <c r="UOT77" s="242"/>
      <c r="UOU77" s="242"/>
      <c r="UOV77" s="242"/>
      <c r="UOW77" s="242"/>
      <c r="UOX77" s="242"/>
      <c r="UOY77" s="242"/>
      <c r="UOZ77" s="242"/>
      <c r="UPA77" s="242"/>
      <c r="UPB77" s="242"/>
      <c r="UPC77" s="242"/>
      <c r="UPD77" s="242"/>
      <c r="UPE77" s="242"/>
      <c r="UPF77" s="242"/>
      <c r="UPG77" s="242"/>
      <c r="UPH77" s="242"/>
      <c r="UPI77" s="242"/>
      <c r="UPJ77" s="242"/>
      <c r="UPK77" s="242"/>
      <c r="UPL77" s="242"/>
      <c r="UPM77" s="242"/>
      <c r="UPN77" s="242"/>
      <c r="UPO77" s="242"/>
      <c r="UPP77" s="242"/>
      <c r="UPQ77" s="242"/>
      <c r="UPR77" s="242"/>
      <c r="UPS77" s="242"/>
      <c r="UPT77" s="242"/>
      <c r="UPU77" s="242"/>
      <c r="UPV77" s="242"/>
      <c r="UPW77" s="242"/>
      <c r="UPX77" s="242"/>
      <c r="UPY77" s="242"/>
      <c r="UPZ77" s="242"/>
      <c r="UQA77" s="242"/>
      <c r="UQB77" s="242"/>
      <c r="UQC77" s="242"/>
      <c r="UQD77" s="242"/>
      <c r="UQE77" s="242"/>
      <c r="UQF77" s="242"/>
      <c r="UQG77" s="242"/>
      <c r="UQH77" s="242"/>
      <c r="UQI77" s="242"/>
      <c r="UQJ77" s="242"/>
      <c r="UQK77" s="242"/>
      <c r="UQL77" s="242"/>
      <c r="UQM77" s="242"/>
      <c r="UQN77" s="242"/>
      <c r="UQO77" s="242"/>
      <c r="UQP77" s="242"/>
      <c r="UQQ77" s="242"/>
      <c r="UQR77" s="242"/>
      <c r="UQS77" s="242"/>
      <c r="UQT77" s="242"/>
      <c r="UQU77" s="242"/>
      <c r="UQV77" s="242"/>
      <c r="UQW77" s="242"/>
      <c r="UQX77" s="242"/>
      <c r="UQY77" s="242"/>
      <c r="UQZ77" s="242"/>
      <c r="URA77" s="242"/>
      <c r="URB77" s="242"/>
      <c r="URC77" s="242"/>
      <c r="URD77" s="242"/>
      <c r="URE77" s="242"/>
      <c r="URF77" s="242"/>
      <c r="URG77" s="242"/>
      <c r="URH77" s="242"/>
      <c r="URI77" s="242"/>
      <c r="URJ77" s="242"/>
      <c r="URK77" s="242"/>
      <c r="URL77" s="242"/>
      <c r="URM77" s="242"/>
      <c r="URN77" s="242"/>
      <c r="URO77" s="242"/>
      <c r="URP77" s="242"/>
      <c r="URQ77" s="242"/>
      <c r="URR77" s="242"/>
      <c r="URS77" s="242"/>
      <c r="URT77" s="242"/>
      <c r="URU77" s="242"/>
      <c r="URV77" s="242"/>
      <c r="URW77" s="242"/>
      <c r="URX77" s="242"/>
      <c r="URY77" s="242"/>
      <c r="URZ77" s="242"/>
      <c r="USA77" s="242"/>
      <c r="USB77" s="242"/>
      <c r="USC77" s="242"/>
      <c r="USD77" s="242"/>
      <c r="USE77" s="242"/>
      <c r="USF77" s="242"/>
      <c r="USG77" s="242"/>
      <c r="USH77" s="242"/>
      <c r="USI77" s="242"/>
      <c r="USJ77" s="242"/>
      <c r="USK77" s="242"/>
      <c r="USL77" s="242"/>
      <c r="USM77" s="242"/>
      <c r="USN77" s="242"/>
      <c r="USO77" s="242"/>
      <c r="USP77" s="242"/>
      <c r="USQ77" s="242"/>
      <c r="USR77" s="242"/>
      <c r="USS77" s="242"/>
      <c r="UST77" s="242"/>
      <c r="USU77" s="242"/>
      <c r="USV77" s="242"/>
      <c r="USW77" s="242"/>
      <c r="USX77" s="242"/>
      <c r="USY77" s="242"/>
      <c r="USZ77" s="242"/>
      <c r="UTA77" s="242"/>
      <c r="UTB77" s="242"/>
      <c r="UTC77" s="242"/>
      <c r="UTD77" s="242"/>
      <c r="UTE77" s="242"/>
      <c r="UTF77" s="242"/>
      <c r="UTG77" s="242"/>
      <c r="UTH77" s="242"/>
      <c r="UTI77" s="242"/>
      <c r="UTJ77" s="242"/>
      <c r="UTK77" s="242"/>
      <c r="UTL77" s="242"/>
      <c r="UTM77" s="242"/>
      <c r="UTN77" s="242"/>
      <c r="UTO77" s="242"/>
      <c r="UTP77" s="242"/>
      <c r="UTQ77" s="242"/>
      <c r="UTR77" s="242"/>
      <c r="UTS77" s="242"/>
      <c r="UTT77" s="242"/>
      <c r="UTU77" s="242"/>
      <c r="UTV77" s="242"/>
      <c r="UTW77" s="242"/>
      <c r="UTX77" s="242"/>
      <c r="UTY77" s="242"/>
      <c r="UTZ77" s="242"/>
      <c r="UUA77" s="242"/>
      <c r="UUB77" s="242"/>
      <c r="UUC77" s="242"/>
      <c r="UUD77" s="242"/>
      <c r="UUE77" s="242"/>
      <c r="UUF77" s="242"/>
      <c r="UUG77" s="242"/>
      <c r="UUH77" s="242"/>
      <c r="UUI77" s="242"/>
      <c r="UUJ77" s="242"/>
      <c r="UUK77" s="242"/>
      <c r="UUL77" s="242"/>
      <c r="UUM77" s="242"/>
      <c r="UUN77" s="242"/>
      <c r="UUO77" s="242"/>
      <c r="UUP77" s="242"/>
      <c r="UUQ77" s="242"/>
      <c r="UUR77" s="242"/>
      <c r="UUS77" s="242"/>
      <c r="UUT77" s="242"/>
      <c r="UUU77" s="242"/>
      <c r="UUV77" s="242"/>
      <c r="UUW77" s="242"/>
      <c r="UUX77" s="242"/>
      <c r="UUY77" s="242"/>
      <c r="UUZ77" s="242"/>
      <c r="UVA77" s="242"/>
      <c r="UVB77" s="242"/>
      <c r="UVC77" s="242"/>
      <c r="UVD77" s="242"/>
      <c r="UVE77" s="242"/>
      <c r="UVF77" s="242"/>
      <c r="UVG77" s="242"/>
      <c r="UVH77" s="242"/>
      <c r="UVI77" s="242"/>
      <c r="UVJ77" s="242"/>
      <c r="UVK77" s="242"/>
      <c r="UVL77" s="242"/>
      <c r="UVM77" s="242"/>
      <c r="UVN77" s="242"/>
      <c r="UVO77" s="242"/>
      <c r="UVP77" s="242"/>
      <c r="UVQ77" s="242"/>
      <c r="UVR77" s="242"/>
      <c r="UVS77" s="242"/>
      <c r="UVT77" s="242"/>
      <c r="UVU77" s="242"/>
      <c r="UVV77" s="242"/>
      <c r="UVW77" s="242"/>
      <c r="UVX77" s="242"/>
      <c r="UVY77" s="242"/>
      <c r="UVZ77" s="242"/>
      <c r="UWA77" s="242"/>
      <c r="UWB77" s="242"/>
      <c r="UWC77" s="242"/>
      <c r="UWD77" s="242"/>
      <c r="UWE77" s="242"/>
      <c r="UWF77" s="242"/>
      <c r="UWG77" s="242"/>
      <c r="UWH77" s="242"/>
      <c r="UWI77" s="242"/>
      <c r="UWJ77" s="242"/>
      <c r="UWK77" s="242"/>
      <c r="UWL77" s="242"/>
      <c r="UWM77" s="242"/>
      <c r="UWN77" s="242"/>
      <c r="UWO77" s="242"/>
      <c r="UWP77" s="242"/>
      <c r="UWQ77" s="242"/>
      <c r="UWR77" s="242"/>
      <c r="UWS77" s="242"/>
      <c r="UWT77" s="242"/>
      <c r="UWU77" s="242"/>
      <c r="UWV77" s="242"/>
      <c r="UWW77" s="242"/>
      <c r="UWX77" s="242"/>
      <c r="UWY77" s="242"/>
      <c r="UWZ77" s="242"/>
      <c r="UXA77" s="242"/>
      <c r="UXB77" s="242"/>
      <c r="UXC77" s="242"/>
      <c r="UXD77" s="242"/>
      <c r="UXE77" s="242"/>
      <c r="UXF77" s="242"/>
      <c r="UXG77" s="242"/>
      <c r="UXH77" s="242"/>
      <c r="UXI77" s="242"/>
      <c r="UXJ77" s="242"/>
      <c r="UXK77" s="242"/>
      <c r="UXL77" s="242"/>
      <c r="UXM77" s="242"/>
      <c r="UXN77" s="242"/>
      <c r="UXO77" s="242"/>
      <c r="UXP77" s="242"/>
      <c r="UXQ77" s="242"/>
      <c r="UXR77" s="242"/>
      <c r="UXS77" s="242"/>
      <c r="UXT77" s="242"/>
      <c r="UXU77" s="242"/>
      <c r="UXV77" s="242"/>
      <c r="UXW77" s="242"/>
      <c r="UXX77" s="242"/>
      <c r="UXY77" s="242"/>
      <c r="UXZ77" s="242"/>
      <c r="UYA77" s="242"/>
      <c r="UYB77" s="242"/>
      <c r="UYC77" s="242"/>
      <c r="UYD77" s="242"/>
      <c r="UYE77" s="242"/>
      <c r="UYF77" s="242"/>
      <c r="UYG77" s="242"/>
      <c r="UYH77" s="242"/>
      <c r="UYI77" s="242"/>
      <c r="UYJ77" s="242"/>
      <c r="UYK77" s="242"/>
      <c r="UYL77" s="242"/>
      <c r="UYM77" s="242"/>
      <c r="UYN77" s="242"/>
      <c r="UYO77" s="242"/>
      <c r="UYP77" s="242"/>
      <c r="UYQ77" s="242"/>
      <c r="UYR77" s="242"/>
      <c r="UYS77" s="242"/>
      <c r="UYT77" s="242"/>
      <c r="UYU77" s="242"/>
      <c r="UYV77" s="242"/>
      <c r="UYW77" s="242"/>
      <c r="UYX77" s="242"/>
      <c r="UYY77" s="242"/>
      <c r="UYZ77" s="242"/>
      <c r="UZA77" s="242"/>
      <c r="UZB77" s="242"/>
      <c r="UZC77" s="242"/>
      <c r="UZD77" s="242"/>
      <c r="UZE77" s="242"/>
      <c r="UZF77" s="242"/>
      <c r="UZG77" s="242"/>
      <c r="UZH77" s="242"/>
      <c r="UZI77" s="242"/>
      <c r="UZJ77" s="242"/>
      <c r="UZK77" s="242"/>
      <c r="UZL77" s="242"/>
      <c r="UZM77" s="242"/>
      <c r="UZN77" s="242"/>
      <c r="UZO77" s="242"/>
      <c r="UZP77" s="242"/>
      <c r="UZQ77" s="242"/>
      <c r="UZR77" s="242"/>
      <c r="UZS77" s="242"/>
      <c r="UZT77" s="242"/>
      <c r="UZU77" s="242"/>
      <c r="UZV77" s="242"/>
      <c r="UZW77" s="242"/>
      <c r="UZX77" s="242"/>
      <c r="UZY77" s="242"/>
      <c r="UZZ77" s="242"/>
      <c r="VAA77" s="242"/>
      <c r="VAB77" s="242"/>
      <c r="VAC77" s="242"/>
      <c r="VAD77" s="242"/>
      <c r="VAE77" s="242"/>
      <c r="VAF77" s="242"/>
      <c r="VAG77" s="242"/>
      <c r="VAH77" s="242"/>
      <c r="VAI77" s="242"/>
      <c r="VAJ77" s="242"/>
      <c r="VAK77" s="242"/>
      <c r="VAL77" s="242"/>
      <c r="VAM77" s="242"/>
      <c r="VAN77" s="242"/>
      <c r="VAO77" s="242"/>
      <c r="VAP77" s="242"/>
      <c r="VAQ77" s="242"/>
      <c r="VAR77" s="242"/>
      <c r="VAS77" s="242"/>
      <c r="VAT77" s="242"/>
      <c r="VAU77" s="242"/>
      <c r="VAV77" s="242"/>
      <c r="VAW77" s="242"/>
      <c r="VAX77" s="242"/>
      <c r="VAY77" s="242"/>
      <c r="VAZ77" s="242"/>
      <c r="VBA77" s="242"/>
      <c r="VBB77" s="242"/>
      <c r="VBC77" s="242"/>
      <c r="VBD77" s="242"/>
      <c r="VBE77" s="242"/>
      <c r="VBF77" s="242"/>
      <c r="VBG77" s="242"/>
      <c r="VBH77" s="242"/>
      <c r="VBI77" s="242"/>
      <c r="VBJ77" s="242"/>
      <c r="VBK77" s="242"/>
      <c r="VBL77" s="242"/>
      <c r="VBM77" s="242"/>
      <c r="VBN77" s="242"/>
      <c r="VBO77" s="242"/>
      <c r="VBP77" s="242"/>
      <c r="VBQ77" s="242"/>
      <c r="VBR77" s="242"/>
      <c r="VBS77" s="242"/>
      <c r="VBT77" s="242"/>
      <c r="VBU77" s="242"/>
      <c r="VBV77" s="242"/>
      <c r="VBW77" s="242"/>
      <c r="VBX77" s="242"/>
      <c r="VBY77" s="242"/>
      <c r="VBZ77" s="242"/>
      <c r="VCA77" s="242"/>
      <c r="VCB77" s="242"/>
      <c r="VCC77" s="242"/>
      <c r="VCD77" s="242"/>
      <c r="VCE77" s="242"/>
      <c r="VCF77" s="242"/>
      <c r="VCG77" s="242"/>
      <c r="VCH77" s="242"/>
      <c r="VCI77" s="242"/>
      <c r="VCJ77" s="242"/>
      <c r="VCK77" s="242"/>
      <c r="VCL77" s="242"/>
      <c r="VCM77" s="242"/>
      <c r="VCN77" s="242"/>
      <c r="VCO77" s="242"/>
      <c r="VCP77" s="242"/>
      <c r="VCQ77" s="242"/>
      <c r="VCR77" s="242"/>
      <c r="VCS77" s="242"/>
      <c r="VCT77" s="242"/>
      <c r="VCU77" s="242"/>
      <c r="VCV77" s="242"/>
      <c r="VCW77" s="242"/>
      <c r="VCX77" s="242"/>
      <c r="VCY77" s="242"/>
      <c r="VCZ77" s="242"/>
      <c r="VDA77" s="242"/>
      <c r="VDB77" s="242"/>
      <c r="VDC77" s="242"/>
      <c r="VDD77" s="242"/>
      <c r="VDE77" s="242"/>
      <c r="VDF77" s="242"/>
      <c r="VDG77" s="242"/>
      <c r="VDH77" s="242"/>
      <c r="VDI77" s="242"/>
      <c r="VDJ77" s="242"/>
      <c r="VDK77" s="242"/>
      <c r="VDL77" s="242"/>
      <c r="VDM77" s="242"/>
      <c r="VDN77" s="242"/>
      <c r="VDO77" s="242"/>
      <c r="VDP77" s="242"/>
      <c r="VDQ77" s="242"/>
      <c r="VDR77" s="242"/>
      <c r="VDS77" s="242"/>
      <c r="VDT77" s="242"/>
      <c r="VDU77" s="242"/>
      <c r="VDV77" s="242"/>
      <c r="VDW77" s="242"/>
      <c r="VDX77" s="242"/>
      <c r="VDY77" s="242"/>
      <c r="VDZ77" s="242"/>
      <c r="VEA77" s="242"/>
      <c r="VEB77" s="242"/>
      <c r="VEC77" s="242"/>
      <c r="VED77" s="242"/>
      <c r="VEE77" s="242"/>
      <c r="VEF77" s="242"/>
      <c r="VEG77" s="242"/>
      <c r="VEH77" s="242"/>
      <c r="VEI77" s="242"/>
      <c r="VEJ77" s="242"/>
      <c r="VEK77" s="242"/>
      <c r="VEL77" s="242"/>
      <c r="VEM77" s="242"/>
      <c r="VEN77" s="242"/>
      <c r="VEO77" s="242"/>
      <c r="VEP77" s="242"/>
      <c r="VEQ77" s="242"/>
      <c r="VER77" s="242"/>
      <c r="VES77" s="242"/>
      <c r="VET77" s="242"/>
      <c r="VEU77" s="242"/>
      <c r="VEV77" s="242"/>
      <c r="VEW77" s="242"/>
      <c r="VEX77" s="242"/>
      <c r="VEY77" s="242"/>
      <c r="VEZ77" s="242"/>
      <c r="VFA77" s="242"/>
      <c r="VFB77" s="242"/>
      <c r="VFC77" s="242"/>
      <c r="VFD77" s="242"/>
      <c r="VFE77" s="242"/>
      <c r="VFF77" s="242"/>
      <c r="VFG77" s="242"/>
      <c r="VFH77" s="242"/>
      <c r="VFI77" s="242"/>
      <c r="VFJ77" s="242"/>
      <c r="VFK77" s="242"/>
      <c r="VFL77" s="242"/>
      <c r="VFM77" s="242"/>
      <c r="VFN77" s="242"/>
      <c r="VFO77" s="242"/>
      <c r="VFP77" s="242"/>
      <c r="VFQ77" s="242"/>
      <c r="VFR77" s="242"/>
      <c r="VFS77" s="242"/>
      <c r="VFT77" s="242"/>
      <c r="VFU77" s="242"/>
      <c r="VFV77" s="242"/>
      <c r="VFW77" s="242"/>
      <c r="VFX77" s="242"/>
      <c r="VFY77" s="242"/>
      <c r="VFZ77" s="242"/>
      <c r="VGA77" s="242"/>
      <c r="VGB77" s="242"/>
      <c r="VGC77" s="242"/>
      <c r="VGD77" s="242"/>
      <c r="VGE77" s="242"/>
      <c r="VGF77" s="242"/>
      <c r="VGG77" s="242"/>
      <c r="VGH77" s="242"/>
      <c r="VGI77" s="242"/>
      <c r="VGJ77" s="242"/>
      <c r="VGK77" s="242"/>
      <c r="VGL77" s="242"/>
      <c r="VGM77" s="242"/>
      <c r="VGN77" s="242"/>
      <c r="VGO77" s="242"/>
      <c r="VGP77" s="242"/>
      <c r="VGQ77" s="242"/>
      <c r="VGR77" s="242"/>
      <c r="VGS77" s="242"/>
      <c r="VGT77" s="242"/>
      <c r="VGU77" s="242"/>
      <c r="VGV77" s="242"/>
      <c r="VGW77" s="242"/>
      <c r="VGX77" s="242"/>
      <c r="VGY77" s="242"/>
      <c r="VGZ77" s="242"/>
      <c r="VHA77" s="242"/>
      <c r="VHB77" s="242"/>
      <c r="VHC77" s="242"/>
      <c r="VHD77" s="242"/>
      <c r="VHE77" s="242"/>
      <c r="VHF77" s="242"/>
      <c r="VHG77" s="242"/>
      <c r="VHH77" s="242"/>
      <c r="VHI77" s="242"/>
      <c r="VHJ77" s="242"/>
      <c r="VHK77" s="242"/>
      <c r="VHL77" s="242"/>
      <c r="VHM77" s="242"/>
      <c r="VHN77" s="242"/>
      <c r="VHO77" s="242"/>
      <c r="VHP77" s="242"/>
      <c r="VHQ77" s="242"/>
      <c r="VHR77" s="242"/>
      <c r="VHS77" s="242"/>
      <c r="VHT77" s="242"/>
      <c r="VHU77" s="242"/>
      <c r="VHV77" s="242"/>
      <c r="VHW77" s="242"/>
      <c r="VHX77" s="242"/>
      <c r="VHY77" s="242"/>
      <c r="VHZ77" s="242"/>
      <c r="VIA77" s="242"/>
      <c r="VIB77" s="242"/>
      <c r="VIC77" s="242"/>
      <c r="VID77" s="242"/>
      <c r="VIE77" s="242"/>
      <c r="VIF77" s="242"/>
      <c r="VIG77" s="242"/>
      <c r="VIH77" s="242"/>
      <c r="VII77" s="242"/>
      <c r="VIJ77" s="242"/>
      <c r="VIK77" s="242"/>
      <c r="VIL77" s="242"/>
      <c r="VIM77" s="242"/>
      <c r="VIN77" s="242"/>
      <c r="VIO77" s="242"/>
      <c r="VIP77" s="242"/>
      <c r="VIQ77" s="242"/>
      <c r="VIR77" s="242"/>
      <c r="VIS77" s="242"/>
      <c r="VIT77" s="242"/>
      <c r="VIU77" s="242"/>
      <c r="VIV77" s="242"/>
      <c r="VIW77" s="242"/>
      <c r="VIX77" s="242"/>
      <c r="VIY77" s="242"/>
      <c r="VIZ77" s="242"/>
      <c r="VJA77" s="242"/>
      <c r="VJB77" s="242"/>
      <c r="VJC77" s="242"/>
      <c r="VJD77" s="242"/>
      <c r="VJE77" s="242"/>
      <c r="VJF77" s="242"/>
      <c r="VJG77" s="242"/>
      <c r="VJH77" s="242"/>
      <c r="VJI77" s="242"/>
      <c r="VJJ77" s="242"/>
      <c r="VJK77" s="242"/>
      <c r="VJL77" s="242"/>
      <c r="VJM77" s="242"/>
      <c r="VJN77" s="242"/>
      <c r="VJO77" s="242"/>
      <c r="VJP77" s="242"/>
      <c r="VJQ77" s="242"/>
      <c r="VJR77" s="242"/>
      <c r="VJS77" s="242"/>
      <c r="VJT77" s="242"/>
      <c r="VJU77" s="242"/>
      <c r="VJV77" s="242"/>
      <c r="VJW77" s="242"/>
      <c r="VJX77" s="242"/>
      <c r="VJY77" s="242"/>
      <c r="VJZ77" s="242"/>
      <c r="VKA77" s="242"/>
      <c r="VKB77" s="242"/>
      <c r="VKC77" s="242"/>
      <c r="VKD77" s="242"/>
      <c r="VKE77" s="242"/>
      <c r="VKF77" s="242"/>
      <c r="VKG77" s="242"/>
      <c r="VKH77" s="242"/>
      <c r="VKI77" s="242"/>
      <c r="VKJ77" s="242"/>
      <c r="VKK77" s="242"/>
      <c r="VKL77" s="242"/>
      <c r="VKM77" s="242"/>
      <c r="VKN77" s="242"/>
      <c r="VKO77" s="242"/>
      <c r="VKP77" s="242"/>
      <c r="VKQ77" s="242"/>
      <c r="VKR77" s="242"/>
      <c r="VKS77" s="242"/>
      <c r="VKT77" s="242"/>
      <c r="VKU77" s="242"/>
      <c r="VKV77" s="242"/>
      <c r="VKW77" s="242"/>
      <c r="VKX77" s="242"/>
      <c r="VKY77" s="242"/>
      <c r="VKZ77" s="242"/>
      <c r="VLA77" s="242"/>
      <c r="VLB77" s="242"/>
      <c r="VLC77" s="242"/>
      <c r="VLD77" s="242"/>
      <c r="VLE77" s="242"/>
      <c r="VLF77" s="242"/>
      <c r="VLG77" s="242"/>
      <c r="VLH77" s="242"/>
      <c r="VLI77" s="242"/>
      <c r="VLJ77" s="242"/>
      <c r="VLK77" s="242"/>
      <c r="VLL77" s="242"/>
      <c r="VLM77" s="242"/>
      <c r="VLN77" s="242"/>
      <c r="VLO77" s="242"/>
      <c r="VLP77" s="242"/>
      <c r="VLQ77" s="242"/>
      <c r="VLR77" s="242"/>
      <c r="VLS77" s="242"/>
      <c r="VLT77" s="242"/>
      <c r="VLU77" s="242"/>
      <c r="VLV77" s="242"/>
      <c r="VLW77" s="242"/>
      <c r="VLX77" s="242"/>
      <c r="VLY77" s="242"/>
      <c r="VLZ77" s="242"/>
      <c r="VMA77" s="242"/>
      <c r="VMB77" s="242"/>
      <c r="VMC77" s="242"/>
      <c r="VMD77" s="242"/>
      <c r="VME77" s="242"/>
      <c r="VMF77" s="242"/>
      <c r="VMG77" s="242"/>
      <c r="VMH77" s="242"/>
      <c r="VMI77" s="242"/>
      <c r="VMJ77" s="242"/>
      <c r="VMK77" s="242"/>
      <c r="VML77" s="242"/>
      <c r="VMM77" s="242"/>
      <c r="VMN77" s="242"/>
      <c r="VMO77" s="242"/>
      <c r="VMP77" s="242"/>
      <c r="VMQ77" s="242"/>
      <c r="VMR77" s="242"/>
      <c r="VMS77" s="242"/>
      <c r="VMT77" s="242"/>
      <c r="VMU77" s="242"/>
      <c r="VMV77" s="242"/>
      <c r="VMW77" s="242"/>
      <c r="VMX77" s="242"/>
      <c r="VMY77" s="242"/>
      <c r="VMZ77" s="242"/>
      <c r="VNA77" s="242"/>
      <c r="VNB77" s="242"/>
      <c r="VNC77" s="242"/>
      <c r="VND77" s="242"/>
      <c r="VNE77" s="242"/>
      <c r="VNF77" s="242"/>
      <c r="VNG77" s="242"/>
      <c r="VNH77" s="242"/>
      <c r="VNI77" s="242"/>
      <c r="VNJ77" s="242"/>
      <c r="VNK77" s="242"/>
      <c r="VNL77" s="242"/>
      <c r="VNM77" s="242"/>
      <c r="VNN77" s="242"/>
      <c r="VNO77" s="242"/>
      <c r="VNP77" s="242"/>
      <c r="VNQ77" s="242"/>
      <c r="VNR77" s="242"/>
      <c r="VNS77" s="242"/>
      <c r="VNT77" s="242"/>
      <c r="VNU77" s="242"/>
      <c r="VNV77" s="242"/>
      <c r="VNW77" s="242"/>
      <c r="VNX77" s="242"/>
      <c r="VNY77" s="242"/>
      <c r="VNZ77" s="242"/>
      <c r="VOA77" s="242"/>
      <c r="VOB77" s="242"/>
      <c r="VOC77" s="242"/>
      <c r="VOD77" s="242"/>
      <c r="VOE77" s="242"/>
      <c r="VOF77" s="242"/>
      <c r="VOG77" s="242"/>
      <c r="VOH77" s="242"/>
      <c r="VOI77" s="242"/>
      <c r="VOJ77" s="242"/>
      <c r="VOK77" s="242"/>
      <c r="VOL77" s="242"/>
      <c r="VOM77" s="242"/>
      <c r="VON77" s="242"/>
      <c r="VOO77" s="242"/>
      <c r="VOP77" s="242"/>
      <c r="VOQ77" s="242"/>
      <c r="VOR77" s="242"/>
      <c r="VOS77" s="242"/>
      <c r="VOT77" s="242"/>
      <c r="VOU77" s="242"/>
      <c r="VOV77" s="242"/>
      <c r="VOW77" s="242"/>
      <c r="VOX77" s="242"/>
      <c r="VOY77" s="242"/>
      <c r="VOZ77" s="242"/>
      <c r="VPA77" s="242"/>
      <c r="VPB77" s="242"/>
      <c r="VPC77" s="242"/>
      <c r="VPD77" s="242"/>
      <c r="VPE77" s="242"/>
      <c r="VPF77" s="242"/>
      <c r="VPG77" s="242"/>
      <c r="VPH77" s="242"/>
      <c r="VPI77" s="242"/>
      <c r="VPJ77" s="242"/>
      <c r="VPK77" s="242"/>
      <c r="VPL77" s="242"/>
      <c r="VPM77" s="242"/>
      <c r="VPN77" s="242"/>
      <c r="VPO77" s="242"/>
      <c r="VPP77" s="242"/>
      <c r="VPQ77" s="242"/>
      <c r="VPR77" s="242"/>
      <c r="VPS77" s="242"/>
      <c r="VPT77" s="242"/>
      <c r="VPU77" s="242"/>
      <c r="VPV77" s="242"/>
      <c r="VPW77" s="242"/>
      <c r="VPX77" s="242"/>
      <c r="VPY77" s="242"/>
      <c r="VPZ77" s="242"/>
      <c r="VQA77" s="242"/>
      <c r="VQB77" s="242"/>
      <c r="VQC77" s="242"/>
      <c r="VQD77" s="242"/>
      <c r="VQE77" s="242"/>
      <c r="VQF77" s="242"/>
      <c r="VQG77" s="242"/>
      <c r="VQH77" s="242"/>
      <c r="VQI77" s="242"/>
      <c r="VQJ77" s="242"/>
      <c r="VQK77" s="242"/>
      <c r="VQL77" s="242"/>
      <c r="VQM77" s="242"/>
      <c r="VQN77" s="242"/>
      <c r="VQO77" s="242"/>
      <c r="VQP77" s="242"/>
      <c r="VQQ77" s="242"/>
      <c r="VQR77" s="242"/>
      <c r="VQS77" s="242"/>
      <c r="VQT77" s="242"/>
      <c r="VQU77" s="242"/>
      <c r="VQV77" s="242"/>
      <c r="VQW77" s="242"/>
      <c r="VQX77" s="242"/>
      <c r="VQY77" s="242"/>
      <c r="VQZ77" s="242"/>
      <c r="VRA77" s="242"/>
      <c r="VRB77" s="242"/>
      <c r="VRC77" s="242"/>
      <c r="VRD77" s="242"/>
      <c r="VRE77" s="242"/>
      <c r="VRF77" s="242"/>
      <c r="VRG77" s="242"/>
      <c r="VRH77" s="242"/>
      <c r="VRI77" s="242"/>
      <c r="VRJ77" s="242"/>
      <c r="VRK77" s="242"/>
      <c r="VRL77" s="242"/>
      <c r="VRM77" s="242"/>
      <c r="VRN77" s="242"/>
      <c r="VRO77" s="242"/>
      <c r="VRP77" s="242"/>
      <c r="VRQ77" s="242"/>
      <c r="VRR77" s="242"/>
      <c r="VRS77" s="242"/>
      <c r="VRT77" s="242"/>
      <c r="VRU77" s="242"/>
      <c r="VRV77" s="242"/>
      <c r="VRW77" s="242"/>
      <c r="VRX77" s="242"/>
      <c r="VRY77" s="242"/>
      <c r="VRZ77" s="242"/>
      <c r="VSA77" s="242"/>
      <c r="VSB77" s="242"/>
      <c r="VSC77" s="242"/>
      <c r="VSD77" s="242"/>
      <c r="VSE77" s="242"/>
      <c r="VSF77" s="242"/>
      <c r="VSG77" s="242"/>
      <c r="VSH77" s="242"/>
      <c r="VSI77" s="242"/>
      <c r="VSJ77" s="242"/>
      <c r="VSK77" s="242"/>
      <c r="VSL77" s="242"/>
      <c r="VSM77" s="242"/>
      <c r="VSN77" s="242"/>
      <c r="VSO77" s="242"/>
      <c r="VSP77" s="242"/>
      <c r="VSQ77" s="242"/>
      <c r="VSR77" s="242"/>
      <c r="VSS77" s="242"/>
      <c r="VST77" s="242"/>
      <c r="VSU77" s="242"/>
      <c r="VSV77" s="242"/>
      <c r="VSW77" s="242"/>
      <c r="VSX77" s="242"/>
      <c r="VSY77" s="242"/>
      <c r="VSZ77" s="242"/>
      <c r="VTA77" s="242"/>
      <c r="VTB77" s="242"/>
      <c r="VTC77" s="242"/>
      <c r="VTD77" s="242"/>
      <c r="VTE77" s="242"/>
      <c r="VTF77" s="242"/>
      <c r="VTG77" s="242"/>
      <c r="VTH77" s="242"/>
      <c r="VTI77" s="242"/>
      <c r="VTJ77" s="242"/>
      <c r="VTK77" s="242"/>
      <c r="VTL77" s="242"/>
      <c r="VTM77" s="242"/>
      <c r="VTN77" s="242"/>
      <c r="VTO77" s="242"/>
      <c r="VTP77" s="242"/>
      <c r="VTQ77" s="242"/>
      <c r="VTR77" s="242"/>
      <c r="VTS77" s="242"/>
      <c r="VTT77" s="242"/>
      <c r="VTU77" s="242"/>
      <c r="VTV77" s="242"/>
      <c r="VTW77" s="242"/>
      <c r="VTX77" s="242"/>
      <c r="VTY77" s="242"/>
      <c r="VTZ77" s="242"/>
      <c r="VUA77" s="242"/>
      <c r="VUB77" s="242"/>
      <c r="VUC77" s="242"/>
      <c r="VUD77" s="242"/>
      <c r="VUE77" s="242"/>
      <c r="VUF77" s="242"/>
      <c r="VUG77" s="242"/>
      <c r="VUH77" s="242"/>
      <c r="VUI77" s="242"/>
      <c r="VUJ77" s="242"/>
      <c r="VUK77" s="242"/>
      <c r="VUL77" s="242"/>
      <c r="VUM77" s="242"/>
      <c r="VUN77" s="242"/>
      <c r="VUO77" s="242"/>
      <c r="VUP77" s="242"/>
      <c r="VUQ77" s="242"/>
      <c r="VUR77" s="242"/>
      <c r="VUS77" s="242"/>
      <c r="VUT77" s="242"/>
      <c r="VUU77" s="242"/>
      <c r="VUV77" s="242"/>
      <c r="VUW77" s="242"/>
      <c r="VUX77" s="242"/>
      <c r="VUY77" s="242"/>
      <c r="VUZ77" s="242"/>
      <c r="VVA77" s="242"/>
      <c r="VVB77" s="242"/>
      <c r="VVC77" s="242"/>
      <c r="VVD77" s="242"/>
      <c r="VVE77" s="242"/>
      <c r="VVF77" s="242"/>
      <c r="VVG77" s="242"/>
      <c r="VVH77" s="242"/>
      <c r="VVI77" s="242"/>
      <c r="VVJ77" s="242"/>
      <c r="VVK77" s="242"/>
      <c r="VVL77" s="242"/>
      <c r="VVM77" s="242"/>
      <c r="VVN77" s="242"/>
      <c r="VVO77" s="242"/>
      <c r="VVP77" s="242"/>
      <c r="VVQ77" s="242"/>
      <c r="VVR77" s="242"/>
      <c r="VVS77" s="242"/>
      <c r="VVT77" s="242"/>
      <c r="VVU77" s="242"/>
      <c r="VVV77" s="242"/>
      <c r="VVW77" s="242"/>
      <c r="VVX77" s="242"/>
      <c r="VVY77" s="242"/>
      <c r="VVZ77" s="242"/>
      <c r="VWA77" s="242"/>
      <c r="VWB77" s="242"/>
      <c r="VWC77" s="242"/>
      <c r="VWD77" s="242"/>
      <c r="VWE77" s="242"/>
      <c r="VWF77" s="242"/>
      <c r="VWG77" s="242"/>
      <c r="VWH77" s="242"/>
      <c r="VWI77" s="242"/>
      <c r="VWJ77" s="242"/>
      <c r="VWK77" s="242"/>
      <c r="VWL77" s="242"/>
      <c r="VWM77" s="242"/>
      <c r="VWN77" s="242"/>
      <c r="VWO77" s="242"/>
      <c r="VWP77" s="242"/>
      <c r="VWQ77" s="242"/>
      <c r="VWR77" s="242"/>
      <c r="VWS77" s="242"/>
      <c r="VWT77" s="242"/>
      <c r="VWU77" s="242"/>
      <c r="VWV77" s="242"/>
      <c r="VWW77" s="242"/>
      <c r="VWX77" s="242"/>
      <c r="VWY77" s="242"/>
      <c r="VWZ77" s="242"/>
      <c r="VXA77" s="242"/>
      <c r="VXB77" s="242"/>
      <c r="VXC77" s="242"/>
      <c r="VXD77" s="242"/>
      <c r="VXE77" s="242"/>
      <c r="VXF77" s="242"/>
      <c r="VXG77" s="242"/>
      <c r="VXH77" s="242"/>
      <c r="VXI77" s="242"/>
      <c r="VXJ77" s="242"/>
      <c r="VXK77" s="242"/>
      <c r="VXL77" s="242"/>
      <c r="VXM77" s="242"/>
      <c r="VXN77" s="242"/>
      <c r="VXO77" s="242"/>
      <c r="VXP77" s="242"/>
      <c r="VXQ77" s="242"/>
      <c r="VXR77" s="242"/>
      <c r="VXS77" s="242"/>
      <c r="VXT77" s="242"/>
      <c r="VXU77" s="242"/>
      <c r="VXV77" s="242"/>
      <c r="VXW77" s="242"/>
      <c r="VXX77" s="242"/>
      <c r="VXY77" s="242"/>
      <c r="VXZ77" s="242"/>
      <c r="VYA77" s="242"/>
      <c r="VYB77" s="242"/>
      <c r="VYC77" s="242"/>
      <c r="VYD77" s="242"/>
      <c r="VYE77" s="242"/>
      <c r="VYF77" s="242"/>
      <c r="VYG77" s="242"/>
      <c r="VYH77" s="242"/>
      <c r="VYI77" s="242"/>
      <c r="VYJ77" s="242"/>
      <c r="VYK77" s="242"/>
      <c r="VYL77" s="242"/>
      <c r="VYM77" s="242"/>
      <c r="VYN77" s="242"/>
      <c r="VYO77" s="242"/>
      <c r="VYP77" s="242"/>
      <c r="VYQ77" s="242"/>
      <c r="VYR77" s="242"/>
      <c r="VYS77" s="242"/>
      <c r="VYT77" s="242"/>
      <c r="VYU77" s="242"/>
      <c r="VYV77" s="242"/>
      <c r="VYW77" s="242"/>
      <c r="VYX77" s="242"/>
      <c r="VYY77" s="242"/>
      <c r="VYZ77" s="242"/>
      <c r="VZA77" s="242"/>
      <c r="VZB77" s="242"/>
      <c r="VZC77" s="242"/>
      <c r="VZD77" s="242"/>
      <c r="VZE77" s="242"/>
      <c r="VZF77" s="242"/>
      <c r="VZG77" s="242"/>
      <c r="VZH77" s="242"/>
      <c r="VZI77" s="242"/>
      <c r="VZJ77" s="242"/>
      <c r="VZK77" s="242"/>
      <c r="VZL77" s="242"/>
      <c r="VZM77" s="242"/>
      <c r="VZN77" s="242"/>
      <c r="VZO77" s="242"/>
      <c r="VZP77" s="242"/>
      <c r="VZQ77" s="242"/>
      <c r="VZR77" s="242"/>
      <c r="VZS77" s="242"/>
      <c r="VZT77" s="242"/>
      <c r="VZU77" s="242"/>
      <c r="VZV77" s="242"/>
      <c r="VZW77" s="242"/>
      <c r="VZX77" s="242"/>
      <c r="VZY77" s="242"/>
      <c r="VZZ77" s="242"/>
      <c r="WAA77" s="242"/>
      <c r="WAB77" s="242"/>
      <c r="WAC77" s="242"/>
      <c r="WAD77" s="242"/>
      <c r="WAE77" s="242"/>
      <c r="WAF77" s="242"/>
      <c r="WAG77" s="242"/>
      <c r="WAH77" s="242"/>
      <c r="WAI77" s="242"/>
      <c r="WAJ77" s="242"/>
      <c r="WAK77" s="242"/>
      <c r="WAL77" s="242"/>
      <c r="WAM77" s="242"/>
      <c r="WAN77" s="242"/>
      <c r="WAO77" s="242"/>
      <c r="WAP77" s="242"/>
      <c r="WAQ77" s="242"/>
      <c r="WAR77" s="242"/>
      <c r="WAS77" s="242"/>
      <c r="WAT77" s="242"/>
      <c r="WAU77" s="242"/>
      <c r="WAV77" s="242"/>
      <c r="WAW77" s="242"/>
      <c r="WAX77" s="242"/>
      <c r="WAY77" s="242"/>
      <c r="WAZ77" s="242"/>
      <c r="WBA77" s="242"/>
      <c r="WBB77" s="242"/>
      <c r="WBC77" s="242"/>
      <c r="WBD77" s="242"/>
      <c r="WBE77" s="242"/>
      <c r="WBF77" s="242"/>
      <c r="WBG77" s="242"/>
      <c r="WBH77" s="242"/>
      <c r="WBI77" s="242"/>
      <c r="WBJ77" s="242"/>
      <c r="WBK77" s="242"/>
      <c r="WBL77" s="242"/>
      <c r="WBM77" s="242"/>
      <c r="WBN77" s="242"/>
      <c r="WBO77" s="242"/>
      <c r="WBP77" s="242"/>
      <c r="WBQ77" s="242"/>
      <c r="WBR77" s="242"/>
      <c r="WBS77" s="242"/>
      <c r="WBT77" s="242"/>
      <c r="WBU77" s="242"/>
      <c r="WBV77" s="242"/>
      <c r="WBW77" s="242"/>
      <c r="WBX77" s="242"/>
      <c r="WBY77" s="242"/>
      <c r="WBZ77" s="242"/>
      <c r="WCA77" s="242"/>
      <c r="WCB77" s="242"/>
      <c r="WCC77" s="242"/>
      <c r="WCD77" s="242"/>
      <c r="WCE77" s="242"/>
      <c r="WCF77" s="242"/>
      <c r="WCG77" s="242"/>
      <c r="WCH77" s="242"/>
      <c r="WCI77" s="242"/>
      <c r="WCJ77" s="242"/>
      <c r="WCK77" s="242"/>
      <c r="WCL77" s="242"/>
      <c r="WCM77" s="242"/>
      <c r="WCN77" s="242"/>
      <c r="WCO77" s="242"/>
      <c r="WCP77" s="242"/>
      <c r="WCQ77" s="242"/>
      <c r="WCR77" s="242"/>
      <c r="WCS77" s="242"/>
      <c r="WCT77" s="242"/>
      <c r="WCU77" s="242"/>
      <c r="WCV77" s="242"/>
      <c r="WCW77" s="242"/>
      <c r="WCX77" s="242"/>
      <c r="WCY77" s="242"/>
      <c r="WCZ77" s="242"/>
      <c r="WDA77" s="242"/>
      <c r="WDB77" s="242"/>
      <c r="WDC77" s="242"/>
      <c r="WDD77" s="242"/>
      <c r="WDE77" s="242"/>
      <c r="WDF77" s="242"/>
      <c r="WDG77" s="242"/>
      <c r="WDH77" s="242"/>
      <c r="WDI77" s="242"/>
      <c r="WDJ77" s="242"/>
      <c r="WDK77" s="242"/>
      <c r="WDL77" s="242"/>
      <c r="WDM77" s="242"/>
      <c r="WDN77" s="242"/>
      <c r="WDO77" s="242"/>
      <c r="WDP77" s="242"/>
      <c r="WDQ77" s="242"/>
      <c r="WDR77" s="242"/>
      <c r="WDS77" s="242"/>
      <c r="WDT77" s="242"/>
      <c r="WDU77" s="242"/>
      <c r="WDV77" s="242"/>
      <c r="WDW77" s="242"/>
      <c r="WDX77" s="242"/>
      <c r="WDY77" s="242"/>
      <c r="WDZ77" s="242"/>
      <c r="WEA77" s="242"/>
      <c r="WEB77" s="242"/>
      <c r="WEC77" s="242"/>
      <c r="WED77" s="242"/>
      <c r="WEE77" s="242"/>
      <c r="WEF77" s="242"/>
      <c r="WEG77" s="242"/>
      <c r="WEH77" s="242"/>
      <c r="WEI77" s="242"/>
      <c r="WEJ77" s="242"/>
      <c r="WEK77" s="242"/>
      <c r="WEL77" s="242"/>
      <c r="WEM77" s="242"/>
      <c r="WEN77" s="242"/>
      <c r="WEO77" s="242"/>
      <c r="WEP77" s="242"/>
      <c r="WEQ77" s="242"/>
      <c r="WER77" s="242"/>
      <c r="WES77" s="242"/>
      <c r="WET77" s="242"/>
      <c r="WEU77" s="242"/>
      <c r="WEV77" s="242"/>
      <c r="WEW77" s="242"/>
      <c r="WEX77" s="242"/>
      <c r="WEY77" s="242"/>
      <c r="WEZ77" s="242"/>
      <c r="WFA77" s="242"/>
      <c r="WFB77" s="242"/>
      <c r="WFC77" s="242"/>
      <c r="WFD77" s="242"/>
      <c r="WFE77" s="242"/>
      <c r="WFF77" s="242"/>
      <c r="WFG77" s="242"/>
      <c r="WFH77" s="242"/>
      <c r="WFI77" s="242"/>
      <c r="WFJ77" s="242"/>
      <c r="WFK77" s="242"/>
      <c r="WFL77" s="242"/>
      <c r="WFM77" s="242"/>
      <c r="WFN77" s="242"/>
      <c r="WFO77" s="242"/>
      <c r="WFP77" s="242"/>
      <c r="WFQ77" s="242"/>
      <c r="WFR77" s="242"/>
      <c r="WFS77" s="242"/>
      <c r="WFT77" s="242"/>
      <c r="WFU77" s="242"/>
      <c r="WFV77" s="242"/>
      <c r="WFW77" s="242"/>
      <c r="WFX77" s="242"/>
      <c r="WFY77" s="242"/>
      <c r="WFZ77" s="242"/>
      <c r="WGA77" s="242"/>
      <c r="WGB77" s="242"/>
      <c r="WGC77" s="242"/>
      <c r="WGD77" s="242"/>
      <c r="WGE77" s="242"/>
      <c r="WGF77" s="242"/>
      <c r="WGG77" s="242"/>
      <c r="WGH77" s="242"/>
      <c r="WGI77" s="242"/>
      <c r="WGJ77" s="242"/>
      <c r="WGK77" s="242"/>
      <c r="WGL77" s="242"/>
      <c r="WGM77" s="242"/>
      <c r="WGN77" s="242"/>
      <c r="WGO77" s="242"/>
      <c r="WGP77" s="242"/>
      <c r="WGQ77" s="242"/>
      <c r="WGR77" s="242"/>
      <c r="WGS77" s="242"/>
      <c r="WGT77" s="242"/>
      <c r="WGU77" s="242"/>
      <c r="WGV77" s="242"/>
      <c r="WGW77" s="242"/>
      <c r="WGX77" s="242"/>
      <c r="WGY77" s="242"/>
      <c r="WGZ77" s="242"/>
      <c r="WHA77" s="242"/>
      <c r="WHB77" s="242"/>
      <c r="WHC77" s="242"/>
      <c r="WHD77" s="242"/>
      <c r="WHE77" s="242"/>
      <c r="WHF77" s="242"/>
      <c r="WHG77" s="242"/>
      <c r="WHH77" s="242"/>
      <c r="WHI77" s="242"/>
      <c r="WHJ77" s="242"/>
      <c r="WHK77" s="242"/>
      <c r="WHL77" s="242"/>
      <c r="WHM77" s="242"/>
      <c r="WHN77" s="242"/>
      <c r="WHO77" s="242"/>
      <c r="WHP77" s="242"/>
      <c r="WHQ77" s="242"/>
      <c r="WHR77" s="242"/>
      <c r="WHS77" s="242"/>
      <c r="WHT77" s="242"/>
      <c r="WHU77" s="242"/>
      <c r="WHV77" s="242"/>
      <c r="WHW77" s="242"/>
      <c r="WHX77" s="242"/>
      <c r="WHY77" s="242"/>
      <c r="WHZ77" s="242"/>
      <c r="WIA77" s="242"/>
      <c r="WIB77" s="242"/>
      <c r="WIC77" s="242"/>
      <c r="WID77" s="242"/>
      <c r="WIE77" s="242"/>
      <c r="WIF77" s="242"/>
      <c r="WIG77" s="242"/>
      <c r="WIH77" s="242"/>
      <c r="WII77" s="242"/>
      <c r="WIJ77" s="242"/>
      <c r="WIK77" s="242"/>
      <c r="WIL77" s="242"/>
      <c r="WIM77" s="242"/>
      <c r="WIN77" s="242"/>
      <c r="WIO77" s="242"/>
      <c r="WIP77" s="242"/>
      <c r="WIQ77" s="242"/>
      <c r="WIR77" s="242"/>
      <c r="WIS77" s="242"/>
      <c r="WIT77" s="242"/>
      <c r="WIU77" s="242"/>
      <c r="WIV77" s="242"/>
      <c r="WIW77" s="242"/>
      <c r="WIX77" s="242"/>
      <c r="WIY77" s="242"/>
      <c r="WIZ77" s="242"/>
      <c r="WJA77" s="242"/>
      <c r="WJB77" s="242"/>
      <c r="WJC77" s="242"/>
      <c r="WJD77" s="242"/>
      <c r="WJE77" s="242"/>
      <c r="WJF77" s="242"/>
      <c r="WJG77" s="242"/>
      <c r="WJH77" s="242"/>
      <c r="WJI77" s="242"/>
      <c r="WJJ77" s="242"/>
      <c r="WJK77" s="242"/>
      <c r="WJL77" s="242"/>
      <c r="WJM77" s="242"/>
      <c r="WJN77" s="242"/>
      <c r="WJO77" s="242"/>
      <c r="WJP77" s="242"/>
      <c r="WJQ77" s="242"/>
      <c r="WJR77" s="242"/>
      <c r="WJS77" s="242"/>
      <c r="WJT77" s="242"/>
      <c r="WJU77" s="242"/>
      <c r="WJV77" s="242"/>
      <c r="WJW77" s="242"/>
      <c r="WJX77" s="242"/>
      <c r="WJY77" s="242"/>
      <c r="WJZ77" s="242"/>
      <c r="WKA77" s="242"/>
      <c r="WKB77" s="242"/>
      <c r="WKC77" s="242"/>
      <c r="WKD77" s="242"/>
      <c r="WKE77" s="242"/>
      <c r="WKF77" s="242"/>
      <c r="WKG77" s="242"/>
      <c r="WKH77" s="242"/>
      <c r="WKI77" s="242"/>
      <c r="WKJ77" s="242"/>
      <c r="WKK77" s="242"/>
      <c r="WKL77" s="242"/>
      <c r="WKM77" s="242"/>
      <c r="WKN77" s="242"/>
      <c r="WKO77" s="242"/>
      <c r="WKP77" s="242"/>
      <c r="WKQ77" s="242"/>
      <c r="WKR77" s="242"/>
      <c r="WKS77" s="242"/>
      <c r="WKT77" s="242"/>
      <c r="WKU77" s="242"/>
      <c r="WKV77" s="242"/>
      <c r="WKW77" s="242"/>
      <c r="WKX77" s="242"/>
      <c r="WKY77" s="242"/>
      <c r="WKZ77" s="242"/>
      <c r="WLA77" s="242"/>
      <c r="WLB77" s="242"/>
      <c r="WLC77" s="242"/>
      <c r="WLD77" s="242"/>
      <c r="WLE77" s="242"/>
      <c r="WLF77" s="242"/>
      <c r="WLG77" s="242"/>
      <c r="WLH77" s="242"/>
      <c r="WLI77" s="242"/>
      <c r="WLJ77" s="242"/>
      <c r="WLK77" s="242"/>
      <c r="WLL77" s="242"/>
      <c r="WLM77" s="242"/>
      <c r="WLN77" s="242"/>
      <c r="WLO77" s="242"/>
      <c r="WLP77" s="242"/>
      <c r="WLQ77" s="242"/>
      <c r="WLR77" s="242"/>
      <c r="WLS77" s="242"/>
      <c r="WLT77" s="242"/>
      <c r="WLU77" s="242"/>
      <c r="WLV77" s="242"/>
      <c r="WLW77" s="242"/>
      <c r="WLX77" s="242"/>
      <c r="WLY77" s="242"/>
      <c r="WLZ77" s="242"/>
      <c r="WMA77" s="242"/>
      <c r="WMB77" s="242"/>
      <c r="WMC77" s="242"/>
      <c r="WMD77" s="242"/>
      <c r="WME77" s="242"/>
      <c r="WMF77" s="242"/>
      <c r="WMG77" s="242"/>
      <c r="WMH77" s="242"/>
      <c r="WMI77" s="242"/>
      <c r="WMJ77" s="242"/>
      <c r="WMK77" s="242"/>
      <c r="WML77" s="242"/>
      <c r="WMM77" s="242"/>
      <c r="WMN77" s="242"/>
      <c r="WMO77" s="242"/>
      <c r="WMP77" s="242"/>
      <c r="WMQ77" s="242"/>
      <c r="WMR77" s="242"/>
      <c r="WMS77" s="242"/>
      <c r="WMT77" s="242"/>
      <c r="WMU77" s="242"/>
      <c r="WMV77" s="242"/>
      <c r="WMW77" s="242"/>
      <c r="WMX77" s="242"/>
      <c r="WMY77" s="242"/>
      <c r="WMZ77" s="242"/>
      <c r="WNA77" s="242"/>
      <c r="WNB77" s="242"/>
      <c r="WNC77" s="242"/>
      <c r="WND77" s="242"/>
      <c r="WNE77" s="242"/>
      <c r="WNF77" s="242"/>
      <c r="WNG77" s="242"/>
      <c r="WNH77" s="242"/>
      <c r="WNI77" s="242"/>
      <c r="WNJ77" s="242"/>
      <c r="WNK77" s="242"/>
      <c r="WNL77" s="242"/>
      <c r="WNM77" s="242"/>
      <c r="WNN77" s="242"/>
      <c r="WNO77" s="242"/>
      <c r="WNP77" s="242"/>
      <c r="WNQ77" s="242"/>
      <c r="WNR77" s="242"/>
      <c r="WNS77" s="242"/>
      <c r="WNT77" s="242"/>
      <c r="WNU77" s="242"/>
      <c r="WNV77" s="242"/>
      <c r="WNW77" s="242"/>
      <c r="WNX77" s="242"/>
      <c r="WNY77" s="242"/>
      <c r="WNZ77" s="242"/>
      <c r="WOA77" s="242"/>
      <c r="WOB77" s="242"/>
      <c r="WOC77" s="242"/>
      <c r="WOD77" s="242"/>
      <c r="WOE77" s="242"/>
      <c r="WOF77" s="242"/>
      <c r="WOG77" s="242"/>
      <c r="WOH77" s="242"/>
      <c r="WOI77" s="242"/>
      <c r="WOJ77" s="242"/>
      <c r="WOK77" s="242"/>
      <c r="WOL77" s="242"/>
      <c r="WOM77" s="242"/>
      <c r="WON77" s="242"/>
      <c r="WOO77" s="242"/>
      <c r="WOP77" s="242"/>
      <c r="WOQ77" s="242"/>
      <c r="WOR77" s="242"/>
      <c r="WOS77" s="242"/>
      <c r="WOT77" s="242"/>
      <c r="WOU77" s="242"/>
      <c r="WOV77" s="242"/>
      <c r="WOW77" s="242"/>
      <c r="WOX77" s="242"/>
      <c r="WOY77" s="242"/>
      <c r="WOZ77" s="242"/>
      <c r="WPA77" s="242"/>
      <c r="WPB77" s="242"/>
      <c r="WPC77" s="242"/>
      <c r="WPD77" s="242"/>
      <c r="WPE77" s="242"/>
      <c r="WPF77" s="242"/>
      <c r="WPG77" s="242"/>
      <c r="WPH77" s="242"/>
      <c r="WPI77" s="242"/>
      <c r="WPJ77" s="242"/>
      <c r="WPK77" s="242"/>
      <c r="WPL77" s="242"/>
      <c r="WPM77" s="242"/>
      <c r="WPN77" s="242"/>
      <c r="WPO77" s="242"/>
      <c r="WPP77" s="242"/>
      <c r="WPQ77" s="242"/>
      <c r="WPR77" s="242"/>
      <c r="WPS77" s="242"/>
      <c r="WPT77" s="242"/>
      <c r="WPU77" s="242"/>
      <c r="WPV77" s="242"/>
      <c r="WPW77" s="242"/>
      <c r="WPX77" s="242"/>
      <c r="WPY77" s="242"/>
      <c r="WPZ77" s="242"/>
      <c r="WQA77" s="242"/>
      <c r="WQB77" s="242"/>
      <c r="WQC77" s="242"/>
      <c r="WQD77" s="242"/>
      <c r="WQE77" s="242"/>
      <c r="WQF77" s="242"/>
      <c r="WQG77" s="242"/>
      <c r="WQH77" s="242"/>
      <c r="WQI77" s="242"/>
      <c r="WQJ77" s="242"/>
      <c r="WQK77" s="242"/>
      <c r="WQL77" s="242"/>
      <c r="WQM77" s="242"/>
      <c r="WQN77" s="242"/>
      <c r="WQO77" s="242"/>
      <c r="WQP77" s="242"/>
      <c r="WQQ77" s="242"/>
      <c r="WQR77" s="242"/>
      <c r="WQS77" s="242"/>
      <c r="WQT77" s="242"/>
      <c r="WQU77" s="242"/>
      <c r="WQV77" s="242"/>
      <c r="WQW77" s="242"/>
      <c r="WQX77" s="242"/>
      <c r="WQY77" s="242"/>
      <c r="WQZ77" s="242"/>
      <c r="WRA77" s="242"/>
      <c r="WRB77" s="242"/>
      <c r="WRC77" s="242"/>
      <c r="WRD77" s="242"/>
      <c r="WRE77" s="242"/>
      <c r="WRF77" s="242"/>
      <c r="WRG77" s="242"/>
      <c r="WRH77" s="242"/>
      <c r="WRI77" s="242"/>
      <c r="WRJ77" s="242"/>
      <c r="WRK77" s="242"/>
      <c r="WRL77" s="242"/>
      <c r="WRM77" s="242"/>
      <c r="WRN77" s="242"/>
      <c r="WRO77" s="242"/>
      <c r="WRP77" s="242"/>
      <c r="WRQ77" s="242"/>
      <c r="WRR77" s="242"/>
      <c r="WRS77" s="242"/>
      <c r="WRT77" s="242"/>
      <c r="WRU77" s="242"/>
      <c r="WRV77" s="242"/>
      <c r="WRW77" s="242"/>
      <c r="WRX77" s="242"/>
      <c r="WRY77" s="242"/>
      <c r="WRZ77" s="242"/>
      <c r="WSA77" s="242"/>
      <c r="WSB77" s="242"/>
      <c r="WSC77" s="242"/>
      <c r="WSD77" s="242"/>
      <c r="WSE77" s="242"/>
      <c r="WSF77" s="242"/>
      <c r="WSG77" s="242"/>
      <c r="WSH77" s="242"/>
      <c r="WSI77" s="242"/>
      <c r="WSJ77" s="242"/>
      <c r="WSK77" s="242"/>
      <c r="WSL77" s="242"/>
      <c r="WSM77" s="242"/>
      <c r="WSN77" s="242"/>
      <c r="WSO77" s="242"/>
      <c r="WSP77" s="242"/>
      <c r="WSQ77" s="242"/>
      <c r="WSR77" s="242"/>
      <c r="WSS77" s="242"/>
      <c r="WST77" s="242"/>
      <c r="WSU77" s="242"/>
      <c r="WSV77" s="242"/>
      <c r="WSW77" s="242"/>
      <c r="WSX77" s="242"/>
      <c r="WSY77" s="242"/>
      <c r="WSZ77" s="242"/>
      <c r="WTA77" s="242"/>
      <c r="WTB77" s="242"/>
      <c r="WTC77" s="242"/>
      <c r="WTD77" s="242"/>
      <c r="WTE77" s="242"/>
      <c r="WTF77" s="242"/>
      <c r="WTG77" s="242"/>
      <c r="WTH77" s="242"/>
      <c r="WTI77" s="242"/>
      <c r="WTJ77" s="242"/>
      <c r="WTK77" s="242"/>
      <c r="WTL77" s="242"/>
      <c r="WTM77" s="242"/>
      <c r="WTN77" s="242"/>
      <c r="WTO77" s="242"/>
      <c r="WTP77" s="242"/>
      <c r="WTQ77" s="242"/>
      <c r="WTR77" s="242"/>
      <c r="WTS77" s="242"/>
      <c r="WTT77" s="242"/>
      <c r="WTU77" s="242"/>
      <c r="WTV77" s="242"/>
      <c r="WTW77" s="242"/>
      <c r="WTX77" s="242"/>
      <c r="WTY77" s="242"/>
      <c r="WTZ77" s="242"/>
      <c r="WUA77" s="242"/>
      <c r="WUB77" s="242"/>
      <c r="WUC77" s="242"/>
      <c r="WUD77" s="242"/>
      <c r="WUE77" s="242"/>
      <c r="WUF77" s="242"/>
      <c r="WUG77" s="242"/>
      <c r="WUH77" s="242"/>
      <c r="WUI77" s="242"/>
      <c r="WUJ77" s="242"/>
      <c r="WUK77" s="242"/>
      <c r="WUL77" s="242"/>
      <c r="WUM77" s="242"/>
      <c r="WUN77" s="242"/>
      <c r="WUO77" s="242"/>
      <c r="WUP77" s="242"/>
      <c r="WUQ77" s="242"/>
      <c r="WUR77" s="242"/>
      <c r="WUS77" s="242"/>
      <c r="WUT77" s="242"/>
      <c r="WUU77" s="242"/>
      <c r="WUV77" s="242"/>
      <c r="WUW77" s="242"/>
      <c r="WUX77" s="242"/>
      <c r="WUY77" s="242"/>
      <c r="WUZ77" s="242"/>
      <c r="WVA77" s="242"/>
      <c r="WVB77" s="242"/>
      <c r="WVC77" s="242"/>
      <c r="WVD77" s="242"/>
      <c r="WVE77" s="242"/>
      <c r="WVF77" s="242"/>
      <c r="WVG77" s="242"/>
      <c r="WVH77" s="242"/>
      <c r="WVI77" s="242"/>
      <c r="WVJ77" s="242"/>
      <c r="WVK77" s="242"/>
      <c r="WVL77" s="242"/>
      <c r="WVM77" s="242"/>
      <c r="WVN77" s="242"/>
      <c r="WVO77" s="242"/>
      <c r="WVP77" s="242"/>
      <c r="WVQ77" s="242"/>
      <c r="WVR77" s="242"/>
      <c r="WVS77" s="242"/>
      <c r="WVT77" s="242"/>
      <c r="WVU77" s="242"/>
      <c r="WVV77" s="242"/>
      <c r="WVW77" s="242"/>
      <c r="WVX77" s="242"/>
      <c r="WVY77" s="242"/>
      <c r="WVZ77" s="242"/>
      <c r="WWA77" s="242"/>
      <c r="WWB77" s="242"/>
      <c r="WWC77" s="242"/>
      <c r="WWD77" s="242"/>
      <c r="WWE77" s="242"/>
      <c r="WWF77" s="242"/>
      <c r="WWG77" s="242"/>
      <c r="WWH77" s="242"/>
      <c r="WWI77" s="242"/>
      <c r="WWJ77" s="242"/>
      <c r="WWK77" s="242"/>
      <c r="WWL77" s="242"/>
      <c r="WWM77" s="242"/>
      <c r="WWN77" s="242"/>
      <c r="WWO77" s="242"/>
      <c r="WWP77" s="242"/>
      <c r="WWQ77" s="242"/>
      <c r="WWR77" s="242"/>
      <c r="WWS77" s="242"/>
      <c r="WWT77" s="242"/>
      <c r="WWU77" s="242"/>
      <c r="WWV77" s="242"/>
      <c r="WWW77" s="242"/>
      <c r="WWX77" s="242"/>
      <c r="WWY77" s="242"/>
      <c r="WWZ77" s="242"/>
      <c r="WXA77" s="242"/>
      <c r="WXB77" s="242"/>
      <c r="WXC77" s="242"/>
      <c r="WXD77" s="242"/>
      <c r="WXE77" s="242"/>
      <c r="WXF77" s="242"/>
      <c r="WXG77" s="242"/>
      <c r="WXH77" s="242"/>
      <c r="WXI77" s="242"/>
      <c r="WXJ77" s="242"/>
      <c r="WXK77" s="242"/>
      <c r="WXL77" s="242"/>
      <c r="WXM77" s="242"/>
      <c r="WXN77" s="242"/>
      <c r="WXO77" s="242"/>
      <c r="WXP77" s="242"/>
      <c r="WXQ77" s="242"/>
      <c r="WXR77" s="242"/>
      <c r="WXS77" s="242"/>
      <c r="WXT77" s="242"/>
      <c r="WXU77" s="242"/>
      <c r="WXV77" s="242"/>
      <c r="WXW77" s="242"/>
      <c r="WXX77" s="242"/>
      <c r="WXY77" s="242"/>
      <c r="WXZ77" s="242"/>
      <c r="WYA77" s="242"/>
      <c r="WYB77" s="242"/>
      <c r="WYC77" s="242"/>
      <c r="WYD77" s="242"/>
      <c r="WYE77" s="242"/>
      <c r="WYF77" s="242"/>
      <c r="WYG77" s="242"/>
      <c r="WYH77" s="242"/>
      <c r="WYI77" s="242"/>
      <c r="WYJ77" s="242"/>
      <c r="WYK77" s="242"/>
      <c r="WYL77" s="242"/>
      <c r="WYM77" s="242"/>
      <c r="WYN77" s="242"/>
      <c r="WYO77" s="242"/>
      <c r="WYP77" s="242"/>
      <c r="WYQ77" s="242"/>
      <c r="WYR77" s="242"/>
      <c r="WYS77" s="242"/>
      <c r="WYT77" s="242"/>
      <c r="WYU77" s="242"/>
      <c r="WYV77" s="242"/>
      <c r="WYW77" s="242"/>
      <c r="WYX77" s="242"/>
      <c r="WYY77" s="242"/>
      <c r="WYZ77" s="242"/>
      <c r="WZA77" s="242"/>
      <c r="WZB77" s="242"/>
      <c r="WZC77" s="242"/>
      <c r="WZD77" s="242"/>
      <c r="WZE77" s="242"/>
      <c r="WZF77" s="242"/>
      <c r="WZG77" s="242"/>
      <c r="WZH77" s="242"/>
      <c r="WZI77" s="242"/>
      <c r="WZJ77" s="242"/>
      <c r="WZK77" s="242"/>
      <c r="WZL77" s="242"/>
      <c r="WZM77" s="242"/>
      <c r="WZN77" s="242"/>
      <c r="WZO77" s="242"/>
      <c r="WZP77" s="242"/>
      <c r="WZQ77" s="242"/>
      <c r="WZR77" s="242"/>
      <c r="WZS77" s="242"/>
      <c r="WZT77" s="242"/>
      <c r="WZU77" s="242"/>
      <c r="WZV77" s="242"/>
      <c r="WZW77" s="242"/>
      <c r="WZX77" s="242"/>
      <c r="WZY77" s="242"/>
      <c r="WZZ77" s="242"/>
      <c r="XAA77" s="242"/>
      <c r="XAB77" s="242"/>
      <c r="XAC77" s="242"/>
      <c r="XAD77" s="242"/>
      <c r="XAE77" s="242"/>
      <c r="XAF77" s="242"/>
      <c r="XAG77" s="242"/>
      <c r="XAH77" s="242"/>
      <c r="XAI77" s="242"/>
      <c r="XAJ77" s="242"/>
      <c r="XAK77" s="242"/>
      <c r="XAL77" s="242"/>
      <c r="XAM77" s="242"/>
      <c r="XAN77" s="242"/>
      <c r="XAO77" s="242"/>
      <c r="XAP77" s="242"/>
      <c r="XAQ77" s="242"/>
      <c r="XAR77" s="242"/>
      <c r="XAS77" s="242"/>
      <c r="XAT77" s="242"/>
      <c r="XAU77" s="242"/>
      <c r="XAV77" s="242"/>
      <c r="XAW77" s="242"/>
      <c r="XAX77" s="242"/>
      <c r="XAY77" s="242"/>
      <c r="XAZ77" s="242"/>
      <c r="XBA77" s="242"/>
      <c r="XBB77" s="242"/>
      <c r="XBC77" s="242"/>
      <c r="XBD77" s="242"/>
      <c r="XBE77" s="242"/>
      <c r="XBF77" s="242"/>
      <c r="XBG77" s="242"/>
      <c r="XBH77" s="242"/>
      <c r="XBI77" s="242"/>
      <c r="XBJ77" s="242"/>
      <c r="XBK77" s="242"/>
      <c r="XBL77" s="242"/>
      <c r="XBM77" s="242"/>
      <c r="XBN77" s="242"/>
      <c r="XBO77" s="242"/>
      <c r="XBP77" s="242"/>
      <c r="XBQ77" s="242"/>
      <c r="XBR77" s="242"/>
      <c r="XBS77" s="242"/>
      <c r="XBT77" s="242"/>
      <c r="XBU77" s="242"/>
      <c r="XBV77" s="242"/>
      <c r="XBW77" s="242"/>
      <c r="XBX77" s="242"/>
      <c r="XBY77" s="242"/>
      <c r="XBZ77" s="242"/>
      <c r="XCA77" s="242"/>
      <c r="XCB77" s="242"/>
      <c r="XCC77" s="242"/>
      <c r="XCD77" s="242"/>
      <c r="XCE77" s="242"/>
      <c r="XCF77" s="242"/>
      <c r="XCG77" s="242"/>
      <c r="XCH77" s="242"/>
      <c r="XCI77" s="242"/>
      <c r="XCJ77" s="242"/>
      <c r="XCK77" s="242"/>
      <c r="XCL77" s="242"/>
      <c r="XCM77" s="242"/>
      <c r="XCN77" s="242"/>
      <c r="XCO77" s="242"/>
      <c r="XCP77" s="242"/>
      <c r="XCQ77" s="242"/>
      <c r="XCR77" s="242"/>
      <c r="XCS77" s="242"/>
      <c r="XCT77" s="242"/>
      <c r="XCU77" s="242"/>
      <c r="XCV77" s="242"/>
      <c r="XCW77" s="242"/>
      <c r="XCX77" s="242"/>
      <c r="XCY77" s="242"/>
      <c r="XCZ77" s="242"/>
      <c r="XDA77" s="242"/>
      <c r="XDB77" s="242"/>
      <c r="XDC77" s="242"/>
      <c r="XDD77" s="242"/>
      <c r="XDE77" s="242"/>
      <c r="XDF77" s="242"/>
      <c r="XDG77" s="242"/>
      <c r="XDH77" s="242"/>
      <c r="XDI77" s="242"/>
      <c r="XDJ77" s="242"/>
      <c r="XDK77" s="242"/>
      <c r="XDL77" s="242"/>
      <c r="XDM77" s="242"/>
      <c r="XDN77" s="242"/>
      <c r="XDO77" s="242"/>
      <c r="XDP77" s="242"/>
      <c r="XDQ77" s="242"/>
      <c r="XDR77" s="242"/>
    </row>
    <row r="78" spans="1:16346" s="250" customFormat="1" x14ac:dyDescent="0.35">
      <c r="A78" s="239"/>
      <c r="C78" s="268"/>
      <c r="D78" s="268"/>
      <c r="E78" s="268"/>
      <c r="G78" s="243"/>
      <c r="H78" s="239"/>
      <c r="I78" s="242"/>
      <c r="J78" s="242"/>
      <c r="K78" s="242"/>
      <c r="L78" s="242"/>
      <c r="M78" s="242"/>
      <c r="N78" s="242"/>
      <c r="O78" s="242"/>
      <c r="P78" s="242"/>
      <c r="Q78" s="242"/>
      <c r="R78" s="242"/>
      <c r="S78" s="242"/>
      <c r="T78" s="242"/>
      <c r="U78" s="242"/>
      <c r="V78" s="242"/>
      <c r="W78" s="242"/>
      <c r="X78" s="242"/>
      <c r="Y78" s="242"/>
      <c r="Z78" s="242"/>
      <c r="AA78" s="242"/>
      <c r="AB78" s="242"/>
      <c r="AC78" s="242"/>
      <c r="AD78" s="242"/>
      <c r="AE78" s="242"/>
      <c r="AF78" s="242"/>
      <c r="AG78" s="242"/>
      <c r="AH78" s="242"/>
      <c r="AI78" s="242"/>
      <c r="AJ78" s="242"/>
      <c r="AK78" s="242"/>
      <c r="AL78" s="242"/>
      <c r="AM78" s="242"/>
      <c r="AN78" s="242"/>
      <c r="AO78" s="242"/>
      <c r="AP78" s="242"/>
      <c r="AQ78" s="242"/>
      <c r="AR78" s="242"/>
      <c r="AS78" s="242"/>
      <c r="AT78" s="242"/>
      <c r="AU78" s="242"/>
      <c r="AV78" s="242"/>
      <c r="AW78" s="242"/>
      <c r="AX78" s="242"/>
      <c r="AY78" s="242"/>
      <c r="AZ78" s="242"/>
      <c r="BA78" s="242"/>
      <c r="BB78" s="242"/>
      <c r="BC78" s="242"/>
      <c r="BD78" s="242"/>
      <c r="BE78" s="242"/>
      <c r="BF78" s="242"/>
      <c r="BG78" s="242"/>
      <c r="BH78" s="242"/>
      <c r="BI78" s="242"/>
      <c r="BJ78" s="242"/>
      <c r="BK78" s="242"/>
      <c r="BL78" s="242"/>
      <c r="BM78" s="242"/>
      <c r="BN78" s="242"/>
      <c r="BO78" s="242"/>
      <c r="BP78" s="242"/>
      <c r="BQ78" s="242"/>
      <c r="BR78" s="242"/>
      <c r="BS78" s="242"/>
      <c r="BT78" s="242"/>
      <c r="BU78" s="242"/>
      <c r="BV78" s="242"/>
      <c r="BW78" s="242"/>
      <c r="BX78" s="242"/>
      <c r="BY78" s="242"/>
      <c r="BZ78" s="242"/>
      <c r="CA78" s="242"/>
      <c r="CB78" s="242"/>
      <c r="CC78" s="242"/>
      <c r="CD78" s="242"/>
      <c r="CE78" s="242"/>
      <c r="CF78" s="242"/>
      <c r="CG78" s="242"/>
      <c r="CH78" s="242"/>
      <c r="CI78" s="242"/>
      <c r="CJ78" s="242"/>
      <c r="CK78" s="242"/>
      <c r="CL78" s="242"/>
      <c r="CM78" s="242"/>
      <c r="CN78" s="242"/>
      <c r="CO78" s="242"/>
      <c r="CP78" s="242"/>
      <c r="CQ78" s="242"/>
      <c r="CR78" s="242"/>
      <c r="CS78" s="242"/>
      <c r="CT78" s="242"/>
      <c r="CU78" s="242"/>
      <c r="CV78" s="242"/>
      <c r="CW78" s="242"/>
      <c r="CX78" s="242"/>
      <c r="CY78" s="242"/>
      <c r="CZ78" s="242"/>
      <c r="DA78" s="242"/>
      <c r="DB78" s="242"/>
      <c r="DC78" s="242"/>
      <c r="DD78" s="242"/>
      <c r="DE78" s="242"/>
      <c r="DF78" s="242"/>
      <c r="DG78" s="242"/>
      <c r="DH78" s="242"/>
      <c r="DI78" s="242"/>
      <c r="DJ78" s="242"/>
      <c r="DK78" s="242"/>
      <c r="DL78" s="242"/>
      <c r="DM78" s="242"/>
      <c r="DN78" s="242"/>
      <c r="DO78" s="242"/>
      <c r="DP78" s="242"/>
      <c r="DQ78" s="242"/>
      <c r="DR78" s="242"/>
      <c r="DS78" s="242"/>
      <c r="DT78" s="242"/>
      <c r="DU78" s="242"/>
      <c r="DV78" s="242"/>
      <c r="DW78" s="242"/>
      <c r="DX78" s="242"/>
      <c r="DY78" s="242"/>
      <c r="DZ78" s="242"/>
      <c r="EA78" s="242"/>
      <c r="EB78" s="242"/>
      <c r="EC78" s="242"/>
      <c r="ED78" s="242"/>
      <c r="EE78" s="242"/>
      <c r="EF78" s="242"/>
      <c r="EG78" s="242"/>
      <c r="EH78" s="242"/>
      <c r="EI78" s="242"/>
      <c r="EJ78" s="242"/>
      <c r="EK78" s="242"/>
      <c r="EL78" s="242"/>
      <c r="EM78" s="242"/>
      <c r="EN78" s="242"/>
      <c r="EO78" s="242"/>
      <c r="EP78" s="242"/>
      <c r="EQ78" s="242"/>
      <c r="ER78" s="242"/>
      <c r="ES78" s="242"/>
      <c r="ET78" s="242"/>
      <c r="EU78" s="242"/>
      <c r="EV78" s="242"/>
      <c r="EW78" s="242"/>
      <c r="EX78" s="242"/>
      <c r="EY78" s="242"/>
      <c r="EZ78" s="242"/>
      <c r="FA78" s="242"/>
      <c r="FB78" s="242"/>
      <c r="FC78" s="242"/>
      <c r="FD78" s="242"/>
      <c r="FE78" s="242"/>
      <c r="FF78" s="242"/>
      <c r="FG78" s="242"/>
      <c r="FH78" s="242"/>
      <c r="FI78" s="242"/>
      <c r="FJ78" s="242"/>
      <c r="FK78" s="242"/>
      <c r="FL78" s="242"/>
      <c r="FM78" s="242"/>
      <c r="FN78" s="242"/>
      <c r="FO78" s="242"/>
      <c r="FP78" s="242"/>
      <c r="FQ78" s="242"/>
      <c r="FR78" s="242"/>
      <c r="FS78" s="242"/>
      <c r="FT78" s="242"/>
      <c r="FU78" s="242"/>
      <c r="FV78" s="242"/>
      <c r="FW78" s="242"/>
      <c r="FX78" s="242"/>
      <c r="FY78" s="242"/>
      <c r="FZ78" s="242"/>
      <c r="GA78" s="242"/>
      <c r="GB78" s="242"/>
      <c r="GC78" s="242"/>
      <c r="GD78" s="242"/>
      <c r="GE78" s="242"/>
      <c r="GF78" s="242"/>
      <c r="GG78" s="242"/>
      <c r="GH78" s="242"/>
      <c r="GI78" s="242"/>
      <c r="GJ78" s="242"/>
      <c r="GK78" s="242"/>
      <c r="GL78" s="242"/>
      <c r="GM78" s="242"/>
      <c r="GN78" s="242"/>
      <c r="GO78" s="242"/>
      <c r="GP78" s="242"/>
      <c r="GQ78" s="242"/>
      <c r="GR78" s="242"/>
      <c r="GS78" s="242"/>
      <c r="GT78" s="242"/>
      <c r="GU78" s="242"/>
      <c r="GV78" s="242"/>
      <c r="GW78" s="242"/>
      <c r="GX78" s="242"/>
      <c r="GY78" s="242"/>
      <c r="GZ78" s="242"/>
      <c r="HA78" s="242"/>
      <c r="HB78" s="242"/>
      <c r="HC78" s="242"/>
      <c r="HD78" s="242"/>
      <c r="HE78" s="242"/>
      <c r="HF78" s="242"/>
      <c r="HG78" s="242"/>
      <c r="HH78" s="242"/>
      <c r="HI78" s="242"/>
      <c r="HJ78" s="242"/>
      <c r="HK78" s="242"/>
      <c r="HL78" s="242"/>
      <c r="HM78" s="242"/>
      <c r="HN78" s="242"/>
      <c r="HO78" s="242"/>
      <c r="HP78" s="242"/>
      <c r="HQ78" s="242"/>
      <c r="HR78" s="242"/>
      <c r="HS78" s="242"/>
      <c r="HT78" s="242"/>
      <c r="HU78" s="242"/>
      <c r="HV78" s="242"/>
      <c r="HW78" s="242"/>
      <c r="HX78" s="242"/>
      <c r="HY78" s="242"/>
      <c r="HZ78" s="242"/>
      <c r="IA78" s="242"/>
      <c r="IB78" s="242"/>
      <c r="IC78" s="242"/>
      <c r="ID78" s="242"/>
      <c r="IE78" s="242"/>
      <c r="IF78" s="242"/>
      <c r="IG78" s="242"/>
      <c r="IH78" s="242"/>
      <c r="II78" s="242"/>
      <c r="IJ78" s="242"/>
      <c r="IK78" s="242"/>
      <c r="IL78" s="242"/>
      <c r="IM78" s="242"/>
      <c r="IN78" s="242"/>
      <c r="IO78" s="242"/>
      <c r="IP78" s="242"/>
      <c r="IQ78" s="242"/>
      <c r="IR78" s="242"/>
      <c r="IS78" s="242"/>
      <c r="IT78" s="242"/>
      <c r="IU78" s="242"/>
      <c r="IV78" s="242"/>
      <c r="IW78" s="242"/>
      <c r="IX78" s="242"/>
      <c r="IY78" s="242"/>
      <c r="IZ78" s="242"/>
      <c r="JA78" s="242"/>
      <c r="JB78" s="242"/>
      <c r="JC78" s="242"/>
      <c r="JD78" s="242"/>
      <c r="JE78" s="242"/>
      <c r="JF78" s="242"/>
      <c r="JG78" s="242"/>
      <c r="JH78" s="242"/>
      <c r="JI78" s="242"/>
      <c r="JJ78" s="242"/>
      <c r="JK78" s="242"/>
      <c r="JL78" s="242"/>
      <c r="JM78" s="242"/>
      <c r="JN78" s="242"/>
      <c r="JO78" s="242"/>
      <c r="JP78" s="242"/>
      <c r="JQ78" s="242"/>
      <c r="JR78" s="242"/>
      <c r="JS78" s="242"/>
      <c r="JT78" s="242"/>
      <c r="JU78" s="242"/>
      <c r="JV78" s="242"/>
      <c r="JW78" s="242"/>
      <c r="JX78" s="242"/>
      <c r="JY78" s="242"/>
      <c r="JZ78" s="242"/>
      <c r="KA78" s="242"/>
      <c r="KB78" s="242"/>
      <c r="KC78" s="242"/>
      <c r="KD78" s="242"/>
      <c r="KE78" s="242"/>
      <c r="KF78" s="242"/>
      <c r="KG78" s="242"/>
      <c r="KH78" s="242"/>
      <c r="KI78" s="242"/>
      <c r="KJ78" s="242"/>
      <c r="KK78" s="242"/>
      <c r="KL78" s="242"/>
      <c r="KM78" s="242"/>
      <c r="KN78" s="242"/>
      <c r="KO78" s="242"/>
      <c r="KP78" s="242"/>
      <c r="KQ78" s="242"/>
      <c r="KR78" s="242"/>
      <c r="KS78" s="242"/>
      <c r="KT78" s="242"/>
      <c r="KU78" s="242"/>
      <c r="KV78" s="242"/>
      <c r="KW78" s="242"/>
      <c r="KX78" s="242"/>
      <c r="KY78" s="242"/>
      <c r="KZ78" s="242"/>
      <c r="LA78" s="242"/>
      <c r="LB78" s="242"/>
      <c r="LC78" s="242"/>
      <c r="LD78" s="242"/>
      <c r="LE78" s="242"/>
      <c r="LF78" s="242"/>
      <c r="LG78" s="242"/>
      <c r="LH78" s="242"/>
      <c r="LI78" s="242"/>
      <c r="LJ78" s="242"/>
      <c r="LK78" s="242"/>
      <c r="LL78" s="242"/>
      <c r="LM78" s="242"/>
      <c r="LN78" s="242"/>
      <c r="LO78" s="242"/>
      <c r="LP78" s="242"/>
      <c r="LQ78" s="242"/>
      <c r="LR78" s="242"/>
      <c r="LS78" s="242"/>
      <c r="LT78" s="242"/>
      <c r="LU78" s="242"/>
      <c r="LV78" s="242"/>
      <c r="LW78" s="242"/>
      <c r="LX78" s="242"/>
      <c r="LY78" s="242"/>
      <c r="LZ78" s="242"/>
      <c r="MA78" s="242"/>
      <c r="MB78" s="242"/>
      <c r="MC78" s="242"/>
      <c r="MD78" s="242"/>
      <c r="ME78" s="242"/>
      <c r="MF78" s="242"/>
      <c r="MG78" s="242"/>
      <c r="MH78" s="242"/>
      <c r="MI78" s="242"/>
      <c r="MJ78" s="242"/>
      <c r="MK78" s="242"/>
      <c r="ML78" s="242"/>
      <c r="MM78" s="242"/>
      <c r="MN78" s="242"/>
      <c r="MO78" s="242"/>
      <c r="MP78" s="242"/>
      <c r="MQ78" s="242"/>
      <c r="MR78" s="242"/>
      <c r="MS78" s="242"/>
      <c r="MT78" s="242"/>
      <c r="MU78" s="242"/>
      <c r="MV78" s="242"/>
      <c r="MW78" s="242"/>
      <c r="MX78" s="242"/>
      <c r="MY78" s="242"/>
      <c r="MZ78" s="242"/>
      <c r="NA78" s="242"/>
      <c r="NB78" s="242"/>
      <c r="NC78" s="242"/>
      <c r="ND78" s="242"/>
      <c r="NE78" s="242"/>
      <c r="NF78" s="242"/>
      <c r="NG78" s="242"/>
      <c r="NH78" s="242"/>
      <c r="NI78" s="242"/>
      <c r="NJ78" s="242"/>
      <c r="NK78" s="242"/>
      <c r="NL78" s="242"/>
      <c r="NM78" s="242"/>
      <c r="NN78" s="242"/>
      <c r="NO78" s="242"/>
      <c r="NP78" s="242"/>
      <c r="NQ78" s="242"/>
      <c r="NR78" s="242"/>
      <c r="NS78" s="242"/>
      <c r="NT78" s="242"/>
      <c r="NU78" s="242"/>
      <c r="NV78" s="242"/>
      <c r="NW78" s="242"/>
      <c r="NX78" s="242"/>
      <c r="NY78" s="242"/>
      <c r="NZ78" s="242"/>
      <c r="OA78" s="242"/>
      <c r="OB78" s="242"/>
      <c r="OC78" s="242"/>
      <c r="OD78" s="242"/>
      <c r="OE78" s="242"/>
      <c r="OF78" s="242"/>
      <c r="OG78" s="242"/>
      <c r="OH78" s="242"/>
      <c r="OI78" s="242"/>
      <c r="OJ78" s="242"/>
      <c r="OK78" s="242"/>
      <c r="OL78" s="242"/>
      <c r="OM78" s="242"/>
      <c r="ON78" s="242"/>
      <c r="OO78" s="242"/>
      <c r="OP78" s="242"/>
      <c r="OQ78" s="242"/>
      <c r="OR78" s="242"/>
      <c r="OS78" s="242"/>
      <c r="OT78" s="242"/>
      <c r="OU78" s="242"/>
      <c r="OV78" s="242"/>
      <c r="OW78" s="242"/>
      <c r="OX78" s="242"/>
      <c r="OY78" s="242"/>
      <c r="OZ78" s="242"/>
      <c r="PA78" s="242"/>
      <c r="PB78" s="242"/>
      <c r="PC78" s="242"/>
      <c r="PD78" s="242"/>
      <c r="PE78" s="242"/>
      <c r="PF78" s="242"/>
      <c r="PG78" s="242"/>
      <c r="PH78" s="242"/>
      <c r="PI78" s="242"/>
      <c r="PJ78" s="242"/>
      <c r="PK78" s="242"/>
      <c r="PL78" s="242"/>
      <c r="PM78" s="242"/>
      <c r="PN78" s="242"/>
      <c r="PO78" s="242"/>
      <c r="PP78" s="242"/>
      <c r="PQ78" s="242"/>
      <c r="PR78" s="242"/>
      <c r="PS78" s="242"/>
      <c r="PT78" s="242"/>
      <c r="PU78" s="242"/>
      <c r="PV78" s="242"/>
      <c r="PW78" s="242"/>
      <c r="PX78" s="242"/>
      <c r="PY78" s="242"/>
      <c r="PZ78" s="242"/>
      <c r="QA78" s="242"/>
      <c r="QB78" s="242"/>
      <c r="QC78" s="242"/>
      <c r="QD78" s="242"/>
      <c r="QE78" s="242"/>
      <c r="QF78" s="242"/>
      <c r="QG78" s="242"/>
      <c r="QH78" s="242"/>
      <c r="QI78" s="242"/>
      <c r="QJ78" s="242"/>
      <c r="QK78" s="242"/>
      <c r="QL78" s="242"/>
      <c r="QM78" s="242"/>
      <c r="QN78" s="242"/>
      <c r="QO78" s="242"/>
      <c r="QP78" s="242"/>
      <c r="QQ78" s="242"/>
      <c r="QR78" s="242"/>
      <c r="QS78" s="242"/>
      <c r="QT78" s="242"/>
      <c r="QU78" s="242"/>
      <c r="QV78" s="242"/>
      <c r="QW78" s="242"/>
      <c r="QX78" s="242"/>
      <c r="QY78" s="242"/>
      <c r="QZ78" s="242"/>
      <c r="RA78" s="242"/>
      <c r="RB78" s="242"/>
      <c r="RC78" s="242"/>
      <c r="RD78" s="242"/>
      <c r="RE78" s="242"/>
      <c r="RF78" s="242"/>
      <c r="RG78" s="242"/>
      <c r="RH78" s="242"/>
      <c r="RI78" s="242"/>
      <c r="RJ78" s="242"/>
      <c r="RK78" s="242"/>
      <c r="RL78" s="242"/>
      <c r="RM78" s="242"/>
      <c r="RN78" s="242"/>
      <c r="RO78" s="242"/>
      <c r="RP78" s="242"/>
      <c r="RQ78" s="242"/>
      <c r="RR78" s="242"/>
      <c r="RS78" s="242"/>
      <c r="RT78" s="242"/>
      <c r="RU78" s="242"/>
      <c r="RV78" s="242"/>
      <c r="RW78" s="242"/>
      <c r="RX78" s="242"/>
      <c r="RY78" s="242"/>
      <c r="RZ78" s="242"/>
      <c r="SA78" s="242"/>
      <c r="SB78" s="242"/>
      <c r="SC78" s="242"/>
      <c r="SD78" s="242"/>
      <c r="SE78" s="242"/>
      <c r="SF78" s="242"/>
      <c r="SG78" s="242"/>
      <c r="SH78" s="242"/>
      <c r="SI78" s="242"/>
      <c r="SJ78" s="242"/>
      <c r="SK78" s="242"/>
      <c r="SL78" s="242"/>
      <c r="SM78" s="242"/>
      <c r="SN78" s="242"/>
      <c r="SO78" s="242"/>
      <c r="SP78" s="242"/>
      <c r="SQ78" s="242"/>
      <c r="SR78" s="242"/>
      <c r="SS78" s="242"/>
      <c r="ST78" s="242"/>
      <c r="SU78" s="242"/>
      <c r="SV78" s="242"/>
      <c r="SW78" s="242"/>
      <c r="SX78" s="242"/>
      <c r="SY78" s="242"/>
      <c r="SZ78" s="242"/>
      <c r="TA78" s="242"/>
      <c r="TB78" s="242"/>
      <c r="TC78" s="242"/>
      <c r="TD78" s="242"/>
      <c r="TE78" s="242"/>
      <c r="TF78" s="242"/>
      <c r="TG78" s="242"/>
      <c r="TH78" s="242"/>
      <c r="TI78" s="242"/>
      <c r="TJ78" s="242"/>
      <c r="TK78" s="242"/>
      <c r="TL78" s="242"/>
      <c r="TM78" s="242"/>
      <c r="TN78" s="242"/>
      <c r="TO78" s="242"/>
      <c r="TP78" s="242"/>
      <c r="TQ78" s="242"/>
      <c r="TR78" s="242"/>
      <c r="TS78" s="242"/>
      <c r="TT78" s="242"/>
      <c r="TU78" s="242"/>
      <c r="TV78" s="242"/>
      <c r="TW78" s="242"/>
      <c r="TX78" s="242"/>
      <c r="TY78" s="242"/>
      <c r="TZ78" s="242"/>
      <c r="UA78" s="242"/>
      <c r="UB78" s="242"/>
      <c r="UC78" s="242"/>
      <c r="UD78" s="242"/>
      <c r="UE78" s="242"/>
      <c r="UF78" s="242"/>
      <c r="UG78" s="242"/>
      <c r="UH78" s="242"/>
      <c r="UI78" s="242"/>
      <c r="UJ78" s="242"/>
      <c r="UK78" s="242"/>
      <c r="UL78" s="242"/>
      <c r="UM78" s="242"/>
      <c r="UN78" s="242"/>
      <c r="UO78" s="242"/>
      <c r="UP78" s="242"/>
      <c r="UQ78" s="242"/>
      <c r="UR78" s="242"/>
      <c r="US78" s="242"/>
      <c r="UT78" s="242"/>
      <c r="UU78" s="242"/>
      <c r="UV78" s="242"/>
      <c r="UW78" s="242"/>
      <c r="UX78" s="242"/>
      <c r="UY78" s="242"/>
      <c r="UZ78" s="242"/>
      <c r="VA78" s="242"/>
      <c r="VB78" s="242"/>
      <c r="VC78" s="242"/>
      <c r="VD78" s="242"/>
      <c r="VE78" s="242"/>
      <c r="VF78" s="242"/>
      <c r="VG78" s="242"/>
      <c r="VH78" s="242"/>
      <c r="VI78" s="242"/>
      <c r="VJ78" s="242"/>
      <c r="VK78" s="242"/>
      <c r="VL78" s="242"/>
      <c r="VM78" s="242"/>
      <c r="VN78" s="242"/>
      <c r="VO78" s="242"/>
      <c r="VP78" s="242"/>
      <c r="VQ78" s="242"/>
      <c r="VR78" s="242"/>
      <c r="VS78" s="242"/>
      <c r="VT78" s="242"/>
      <c r="VU78" s="242"/>
      <c r="VV78" s="242"/>
      <c r="VW78" s="242"/>
      <c r="VX78" s="242"/>
      <c r="VY78" s="242"/>
      <c r="VZ78" s="242"/>
      <c r="WA78" s="242"/>
      <c r="WB78" s="242"/>
      <c r="WC78" s="242"/>
      <c r="WD78" s="242"/>
      <c r="WE78" s="242"/>
      <c r="WF78" s="242"/>
      <c r="WG78" s="242"/>
      <c r="WH78" s="242"/>
      <c r="WI78" s="242"/>
      <c r="WJ78" s="242"/>
      <c r="WK78" s="242"/>
      <c r="WL78" s="242"/>
      <c r="WM78" s="242"/>
      <c r="WN78" s="242"/>
      <c r="WO78" s="242"/>
      <c r="WP78" s="242"/>
      <c r="WQ78" s="242"/>
      <c r="WR78" s="242"/>
      <c r="WS78" s="242"/>
      <c r="WT78" s="242"/>
      <c r="WU78" s="242"/>
      <c r="WV78" s="242"/>
      <c r="WW78" s="242"/>
      <c r="WX78" s="242"/>
      <c r="WY78" s="242"/>
      <c r="WZ78" s="242"/>
      <c r="XA78" s="242"/>
      <c r="XB78" s="242"/>
      <c r="XC78" s="242"/>
      <c r="XD78" s="242"/>
      <c r="XE78" s="242"/>
      <c r="XF78" s="242"/>
      <c r="XG78" s="242"/>
      <c r="XH78" s="242"/>
      <c r="XI78" s="242"/>
      <c r="XJ78" s="242"/>
      <c r="XK78" s="242"/>
      <c r="XL78" s="242"/>
      <c r="XM78" s="242"/>
      <c r="XN78" s="242"/>
      <c r="XO78" s="242"/>
      <c r="XP78" s="242"/>
      <c r="XQ78" s="242"/>
      <c r="XR78" s="242"/>
      <c r="XS78" s="242"/>
      <c r="XT78" s="242"/>
      <c r="XU78" s="242"/>
      <c r="XV78" s="242"/>
      <c r="XW78" s="242"/>
      <c r="XX78" s="242"/>
      <c r="XY78" s="242"/>
      <c r="XZ78" s="242"/>
      <c r="YA78" s="242"/>
      <c r="YB78" s="242"/>
      <c r="YC78" s="242"/>
      <c r="YD78" s="242"/>
      <c r="YE78" s="242"/>
      <c r="YF78" s="242"/>
      <c r="YG78" s="242"/>
      <c r="YH78" s="242"/>
      <c r="YI78" s="242"/>
      <c r="YJ78" s="242"/>
      <c r="YK78" s="242"/>
      <c r="YL78" s="242"/>
      <c r="YM78" s="242"/>
      <c r="YN78" s="242"/>
      <c r="YO78" s="242"/>
      <c r="YP78" s="242"/>
      <c r="YQ78" s="242"/>
      <c r="YR78" s="242"/>
      <c r="YS78" s="242"/>
      <c r="YT78" s="242"/>
      <c r="YU78" s="242"/>
      <c r="YV78" s="242"/>
      <c r="YW78" s="242"/>
      <c r="YX78" s="242"/>
      <c r="YY78" s="242"/>
      <c r="YZ78" s="242"/>
      <c r="ZA78" s="242"/>
      <c r="ZB78" s="242"/>
      <c r="ZC78" s="242"/>
      <c r="ZD78" s="242"/>
      <c r="ZE78" s="242"/>
      <c r="ZF78" s="242"/>
      <c r="ZG78" s="242"/>
      <c r="ZH78" s="242"/>
      <c r="ZI78" s="242"/>
      <c r="ZJ78" s="242"/>
      <c r="ZK78" s="242"/>
      <c r="ZL78" s="242"/>
      <c r="ZM78" s="242"/>
      <c r="ZN78" s="242"/>
      <c r="ZO78" s="242"/>
      <c r="ZP78" s="242"/>
      <c r="ZQ78" s="242"/>
      <c r="ZR78" s="242"/>
      <c r="ZS78" s="242"/>
      <c r="ZT78" s="242"/>
      <c r="ZU78" s="242"/>
      <c r="ZV78" s="242"/>
      <c r="ZW78" s="242"/>
      <c r="ZX78" s="242"/>
      <c r="ZY78" s="242"/>
      <c r="ZZ78" s="242"/>
      <c r="AAA78" s="242"/>
      <c r="AAB78" s="242"/>
      <c r="AAC78" s="242"/>
      <c r="AAD78" s="242"/>
      <c r="AAE78" s="242"/>
      <c r="AAF78" s="242"/>
      <c r="AAG78" s="242"/>
      <c r="AAH78" s="242"/>
      <c r="AAI78" s="242"/>
      <c r="AAJ78" s="242"/>
      <c r="AAK78" s="242"/>
      <c r="AAL78" s="242"/>
      <c r="AAM78" s="242"/>
      <c r="AAN78" s="242"/>
      <c r="AAO78" s="242"/>
      <c r="AAP78" s="242"/>
      <c r="AAQ78" s="242"/>
      <c r="AAR78" s="242"/>
      <c r="AAS78" s="242"/>
      <c r="AAT78" s="242"/>
      <c r="AAU78" s="242"/>
      <c r="AAV78" s="242"/>
      <c r="AAW78" s="242"/>
      <c r="AAX78" s="242"/>
      <c r="AAY78" s="242"/>
      <c r="AAZ78" s="242"/>
      <c r="ABA78" s="242"/>
      <c r="ABB78" s="242"/>
      <c r="ABC78" s="242"/>
      <c r="ABD78" s="242"/>
      <c r="ABE78" s="242"/>
      <c r="ABF78" s="242"/>
      <c r="ABG78" s="242"/>
      <c r="ABH78" s="242"/>
      <c r="ABI78" s="242"/>
      <c r="ABJ78" s="242"/>
      <c r="ABK78" s="242"/>
      <c r="ABL78" s="242"/>
      <c r="ABM78" s="242"/>
      <c r="ABN78" s="242"/>
      <c r="ABO78" s="242"/>
      <c r="ABP78" s="242"/>
      <c r="ABQ78" s="242"/>
      <c r="ABR78" s="242"/>
      <c r="ABS78" s="242"/>
      <c r="ABT78" s="242"/>
      <c r="ABU78" s="242"/>
      <c r="ABV78" s="242"/>
      <c r="ABW78" s="242"/>
      <c r="ABX78" s="242"/>
      <c r="ABY78" s="242"/>
      <c r="ABZ78" s="242"/>
      <c r="ACA78" s="242"/>
      <c r="ACB78" s="242"/>
      <c r="ACC78" s="242"/>
      <c r="ACD78" s="242"/>
      <c r="ACE78" s="242"/>
      <c r="ACF78" s="242"/>
      <c r="ACG78" s="242"/>
      <c r="ACH78" s="242"/>
      <c r="ACI78" s="242"/>
      <c r="ACJ78" s="242"/>
      <c r="ACK78" s="242"/>
      <c r="ACL78" s="242"/>
      <c r="ACM78" s="242"/>
      <c r="ACN78" s="242"/>
      <c r="ACO78" s="242"/>
      <c r="ACP78" s="242"/>
      <c r="ACQ78" s="242"/>
      <c r="ACR78" s="242"/>
      <c r="ACS78" s="242"/>
      <c r="ACT78" s="242"/>
      <c r="ACU78" s="242"/>
      <c r="ACV78" s="242"/>
      <c r="ACW78" s="242"/>
      <c r="ACX78" s="242"/>
      <c r="ACY78" s="242"/>
      <c r="ACZ78" s="242"/>
      <c r="ADA78" s="242"/>
      <c r="ADB78" s="242"/>
      <c r="ADC78" s="242"/>
      <c r="ADD78" s="242"/>
      <c r="ADE78" s="242"/>
      <c r="ADF78" s="242"/>
      <c r="ADG78" s="242"/>
      <c r="ADH78" s="242"/>
      <c r="ADI78" s="242"/>
      <c r="ADJ78" s="242"/>
      <c r="ADK78" s="242"/>
      <c r="ADL78" s="242"/>
      <c r="ADM78" s="242"/>
      <c r="ADN78" s="242"/>
      <c r="ADO78" s="242"/>
      <c r="ADP78" s="242"/>
      <c r="ADQ78" s="242"/>
      <c r="ADR78" s="242"/>
      <c r="ADS78" s="242"/>
      <c r="ADT78" s="242"/>
      <c r="ADU78" s="242"/>
      <c r="ADV78" s="242"/>
      <c r="ADW78" s="242"/>
      <c r="ADX78" s="242"/>
      <c r="ADY78" s="242"/>
      <c r="ADZ78" s="242"/>
      <c r="AEA78" s="242"/>
      <c r="AEB78" s="242"/>
      <c r="AEC78" s="242"/>
      <c r="AED78" s="242"/>
      <c r="AEE78" s="242"/>
      <c r="AEF78" s="242"/>
      <c r="AEG78" s="242"/>
      <c r="AEH78" s="242"/>
      <c r="AEI78" s="242"/>
      <c r="AEJ78" s="242"/>
      <c r="AEK78" s="242"/>
      <c r="AEL78" s="242"/>
      <c r="AEM78" s="242"/>
      <c r="AEN78" s="242"/>
      <c r="AEO78" s="242"/>
      <c r="AEP78" s="242"/>
      <c r="AEQ78" s="242"/>
      <c r="AER78" s="242"/>
      <c r="AES78" s="242"/>
      <c r="AET78" s="242"/>
      <c r="AEU78" s="242"/>
      <c r="AEV78" s="242"/>
      <c r="AEW78" s="242"/>
      <c r="AEX78" s="242"/>
      <c r="AEY78" s="242"/>
      <c r="AEZ78" s="242"/>
      <c r="AFA78" s="242"/>
      <c r="AFB78" s="242"/>
      <c r="AFC78" s="242"/>
      <c r="AFD78" s="242"/>
      <c r="AFE78" s="242"/>
      <c r="AFF78" s="242"/>
      <c r="AFG78" s="242"/>
      <c r="AFH78" s="242"/>
      <c r="AFI78" s="242"/>
      <c r="AFJ78" s="242"/>
      <c r="AFK78" s="242"/>
      <c r="AFL78" s="242"/>
      <c r="AFM78" s="242"/>
      <c r="AFN78" s="242"/>
      <c r="AFO78" s="242"/>
      <c r="AFP78" s="242"/>
      <c r="AFQ78" s="242"/>
      <c r="AFR78" s="242"/>
      <c r="AFS78" s="242"/>
      <c r="AFT78" s="242"/>
      <c r="AFU78" s="242"/>
      <c r="AFV78" s="242"/>
      <c r="AFW78" s="242"/>
      <c r="AFX78" s="242"/>
      <c r="AFY78" s="242"/>
      <c r="AFZ78" s="242"/>
      <c r="AGA78" s="242"/>
      <c r="AGB78" s="242"/>
      <c r="AGC78" s="242"/>
      <c r="AGD78" s="242"/>
      <c r="AGE78" s="242"/>
      <c r="AGF78" s="242"/>
      <c r="AGG78" s="242"/>
      <c r="AGH78" s="242"/>
      <c r="AGI78" s="242"/>
      <c r="AGJ78" s="242"/>
      <c r="AGK78" s="242"/>
      <c r="AGL78" s="242"/>
      <c r="AGM78" s="242"/>
      <c r="AGN78" s="242"/>
      <c r="AGO78" s="242"/>
      <c r="AGP78" s="242"/>
      <c r="AGQ78" s="242"/>
      <c r="AGR78" s="242"/>
      <c r="AGS78" s="242"/>
      <c r="AGT78" s="242"/>
      <c r="AGU78" s="242"/>
      <c r="AGV78" s="242"/>
      <c r="AGW78" s="242"/>
      <c r="AGX78" s="242"/>
      <c r="AGY78" s="242"/>
      <c r="AGZ78" s="242"/>
      <c r="AHA78" s="242"/>
      <c r="AHB78" s="242"/>
      <c r="AHC78" s="242"/>
      <c r="AHD78" s="242"/>
      <c r="AHE78" s="242"/>
      <c r="AHF78" s="242"/>
      <c r="AHG78" s="242"/>
      <c r="AHH78" s="242"/>
      <c r="AHI78" s="242"/>
      <c r="AHJ78" s="242"/>
      <c r="AHK78" s="242"/>
      <c r="AHL78" s="242"/>
      <c r="AHM78" s="242"/>
      <c r="AHN78" s="242"/>
      <c r="AHO78" s="242"/>
      <c r="AHP78" s="242"/>
      <c r="AHQ78" s="242"/>
      <c r="AHR78" s="242"/>
      <c r="AHS78" s="242"/>
      <c r="AHT78" s="242"/>
      <c r="AHU78" s="242"/>
      <c r="AHV78" s="242"/>
      <c r="AHW78" s="242"/>
      <c r="AHX78" s="242"/>
      <c r="AHY78" s="242"/>
      <c r="AHZ78" s="242"/>
      <c r="AIA78" s="242"/>
      <c r="AIB78" s="242"/>
      <c r="AIC78" s="242"/>
      <c r="AID78" s="242"/>
      <c r="AIE78" s="242"/>
      <c r="AIF78" s="242"/>
      <c r="AIG78" s="242"/>
      <c r="AIH78" s="242"/>
      <c r="AII78" s="242"/>
      <c r="AIJ78" s="242"/>
      <c r="AIK78" s="242"/>
      <c r="AIL78" s="242"/>
      <c r="AIM78" s="242"/>
      <c r="AIN78" s="242"/>
      <c r="AIO78" s="242"/>
      <c r="AIP78" s="242"/>
      <c r="AIQ78" s="242"/>
      <c r="AIR78" s="242"/>
      <c r="AIS78" s="242"/>
      <c r="AIT78" s="242"/>
      <c r="AIU78" s="242"/>
      <c r="AIV78" s="242"/>
      <c r="AIW78" s="242"/>
      <c r="AIX78" s="242"/>
      <c r="AIY78" s="242"/>
      <c r="AIZ78" s="242"/>
      <c r="AJA78" s="242"/>
      <c r="AJB78" s="242"/>
      <c r="AJC78" s="242"/>
      <c r="AJD78" s="242"/>
      <c r="AJE78" s="242"/>
      <c r="AJF78" s="242"/>
      <c r="AJG78" s="242"/>
      <c r="AJH78" s="242"/>
      <c r="AJI78" s="242"/>
      <c r="AJJ78" s="242"/>
      <c r="AJK78" s="242"/>
      <c r="AJL78" s="242"/>
      <c r="AJM78" s="242"/>
      <c r="AJN78" s="242"/>
      <c r="AJO78" s="242"/>
      <c r="AJP78" s="242"/>
      <c r="AJQ78" s="242"/>
      <c r="AJR78" s="242"/>
      <c r="AJS78" s="242"/>
      <c r="AJT78" s="242"/>
      <c r="AJU78" s="242"/>
      <c r="AJV78" s="242"/>
      <c r="AJW78" s="242"/>
      <c r="AJX78" s="242"/>
      <c r="AJY78" s="242"/>
      <c r="AJZ78" s="242"/>
      <c r="AKA78" s="242"/>
      <c r="AKB78" s="242"/>
      <c r="AKC78" s="242"/>
      <c r="AKD78" s="242"/>
      <c r="AKE78" s="242"/>
      <c r="AKF78" s="242"/>
      <c r="AKG78" s="242"/>
      <c r="AKH78" s="242"/>
      <c r="AKI78" s="242"/>
      <c r="AKJ78" s="242"/>
      <c r="AKK78" s="242"/>
      <c r="AKL78" s="242"/>
      <c r="AKM78" s="242"/>
      <c r="AKN78" s="242"/>
      <c r="AKO78" s="242"/>
      <c r="AKP78" s="242"/>
      <c r="AKQ78" s="242"/>
      <c r="AKR78" s="242"/>
      <c r="AKS78" s="242"/>
      <c r="AKT78" s="242"/>
      <c r="AKU78" s="242"/>
      <c r="AKV78" s="242"/>
      <c r="AKW78" s="242"/>
      <c r="AKX78" s="242"/>
      <c r="AKY78" s="242"/>
      <c r="AKZ78" s="242"/>
      <c r="ALA78" s="242"/>
      <c r="ALB78" s="242"/>
      <c r="ALC78" s="242"/>
      <c r="ALD78" s="242"/>
      <c r="ALE78" s="242"/>
      <c r="ALF78" s="242"/>
      <c r="ALG78" s="242"/>
      <c r="ALH78" s="242"/>
      <c r="ALI78" s="242"/>
      <c r="ALJ78" s="242"/>
      <c r="ALK78" s="242"/>
      <c r="ALL78" s="242"/>
      <c r="ALM78" s="242"/>
      <c r="ALN78" s="242"/>
      <c r="ALO78" s="242"/>
      <c r="ALP78" s="242"/>
      <c r="ALQ78" s="242"/>
      <c r="ALR78" s="242"/>
      <c r="ALS78" s="242"/>
      <c r="ALT78" s="242"/>
      <c r="ALU78" s="242"/>
      <c r="ALV78" s="242"/>
      <c r="ALW78" s="242"/>
      <c r="ALX78" s="242"/>
      <c r="ALY78" s="242"/>
      <c r="ALZ78" s="242"/>
      <c r="AMA78" s="242"/>
      <c r="AMB78" s="242"/>
      <c r="AMC78" s="242"/>
      <c r="AMD78" s="242"/>
      <c r="AME78" s="242"/>
      <c r="AMF78" s="242"/>
      <c r="AMG78" s="242"/>
      <c r="AMH78" s="242"/>
      <c r="AMI78" s="242"/>
      <c r="AMJ78" s="242"/>
      <c r="AMK78" s="242"/>
      <c r="AML78" s="242"/>
      <c r="AMM78" s="242"/>
      <c r="AMN78" s="242"/>
      <c r="AMO78" s="242"/>
      <c r="AMP78" s="242"/>
      <c r="AMQ78" s="242"/>
      <c r="AMR78" s="242"/>
      <c r="AMS78" s="242"/>
      <c r="AMT78" s="242"/>
      <c r="AMU78" s="242"/>
      <c r="AMV78" s="242"/>
      <c r="AMW78" s="242"/>
      <c r="AMX78" s="242"/>
      <c r="AMY78" s="242"/>
      <c r="AMZ78" s="242"/>
      <c r="ANA78" s="242"/>
      <c r="ANB78" s="242"/>
      <c r="ANC78" s="242"/>
      <c r="AND78" s="242"/>
      <c r="ANE78" s="242"/>
      <c r="ANF78" s="242"/>
      <c r="ANG78" s="242"/>
      <c r="ANH78" s="242"/>
      <c r="ANI78" s="242"/>
      <c r="ANJ78" s="242"/>
      <c r="ANK78" s="242"/>
      <c r="ANL78" s="242"/>
      <c r="ANM78" s="242"/>
      <c r="ANN78" s="242"/>
      <c r="ANO78" s="242"/>
      <c r="ANP78" s="242"/>
      <c r="ANQ78" s="242"/>
      <c r="ANR78" s="242"/>
      <c r="ANS78" s="242"/>
      <c r="ANT78" s="242"/>
      <c r="ANU78" s="242"/>
      <c r="ANV78" s="242"/>
      <c r="ANW78" s="242"/>
      <c r="ANX78" s="242"/>
      <c r="ANY78" s="242"/>
      <c r="ANZ78" s="242"/>
      <c r="AOA78" s="242"/>
      <c r="AOB78" s="242"/>
      <c r="AOC78" s="242"/>
      <c r="AOD78" s="242"/>
      <c r="AOE78" s="242"/>
      <c r="AOF78" s="242"/>
      <c r="AOG78" s="242"/>
      <c r="AOH78" s="242"/>
      <c r="AOI78" s="242"/>
      <c r="AOJ78" s="242"/>
      <c r="AOK78" s="242"/>
      <c r="AOL78" s="242"/>
      <c r="AOM78" s="242"/>
      <c r="AON78" s="242"/>
      <c r="AOO78" s="242"/>
      <c r="AOP78" s="242"/>
      <c r="AOQ78" s="242"/>
      <c r="AOR78" s="242"/>
      <c r="AOS78" s="242"/>
      <c r="AOT78" s="242"/>
      <c r="AOU78" s="242"/>
      <c r="AOV78" s="242"/>
      <c r="AOW78" s="242"/>
      <c r="AOX78" s="242"/>
      <c r="AOY78" s="242"/>
      <c r="AOZ78" s="242"/>
      <c r="APA78" s="242"/>
      <c r="APB78" s="242"/>
      <c r="APC78" s="242"/>
      <c r="APD78" s="242"/>
      <c r="APE78" s="242"/>
      <c r="APF78" s="242"/>
      <c r="APG78" s="242"/>
      <c r="APH78" s="242"/>
      <c r="API78" s="242"/>
      <c r="APJ78" s="242"/>
      <c r="APK78" s="242"/>
      <c r="APL78" s="242"/>
      <c r="APM78" s="242"/>
      <c r="APN78" s="242"/>
      <c r="APO78" s="242"/>
      <c r="APP78" s="242"/>
      <c r="APQ78" s="242"/>
      <c r="APR78" s="242"/>
      <c r="APS78" s="242"/>
      <c r="APT78" s="242"/>
      <c r="APU78" s="242"/>
      <c r="APV78" s="242"/>
      <c r="APW78" s="242"/>
      <c r="APX78" s="242"/>
      <c r="APY78" s="242"/>
      <c r="APZ78" s="242"/>
      <c r="AQA78" s="242"/>
      <c r="AQB78" s="242"/>
      <c r="AQC78" s="242"/>
      <c r="AQD78" s="242"/>
      <c r="AQE78" s="242"/>
      <c r="AQF78" s="242"/>
      <c r="AQG78" s="242"/>
      <c r="AQH78" s="242"/>
      <c r="AQI78" s="242"/>
      <c r="AQJ78" s="242"/>
      <c r="AQK78" s="242"/>
      <c r="AQL78" s="242"/>
      <c r="AQM78" s="242"/>
      <c r="AQN78" s="242"/>
      <c r="AQO78" s="242"/>
      <c r="AQP78" s="242"/>
      <c r="AQQ78" s="242"/>
      <c r="AQR78" s="242"/>
      <c r="AQS78" s="242"/>
      <c r="AQT78" s="242"/>
      <c r="AQU78" s="242"/>
      <c r="AQV78" s="242"/>
      <c r="AQW78" s="242"/>
      <c r="AQX78" s="242"/>
      <c r="AQY78" s="242"/>
      <c r="AQZ78" s="242"/>
      <c r="ARA78" s="242"/>
      <c r="ARB78" s="242"/>
      <c r="ARC78" s="242"/>
      <c r="ARD78" s="242"/>
      <c r="ARE78" s="242"/>
      <c r="ARF78" s="242"/>
      <c r="ARG78" s="242"/>
      <c r="ARH78" s="242"/>
      <c r="ARI78" s="242"/>
      <c r="ARJ78" s="242"/>
      <c r="ARK78" s="242"/>
      <c r="ARL78" s="242"/>
      <c r="ARM78" s="242"/>
      <c r="ARN78" s="242"/>
      <c r="ARO78" s="242"/>
      <c r="ARP78" s="242"/>
      <c r="ARQ78" s="242"/>
      <c r="ARR78" s="242"/>
      <c r="ARS78" s="242"/>
      <c r="ART78" s="242"/>
      <c r="ARU78" s="242"/>
      <c r="ARV78" s="242"/>
      <c r="ARW78" s="242"/>
      <c r="ARX78" s="242"/>
      <c r="ARY78" s="242"/>
      <c r="ARZ78" s="242"/>
      <c r="ASA78" s="242"/>
      <c r="ASB78" s="242"/>
      <c r="ASC78" s="242"/>
      <c r="ASD78" s="242"/>
      <c r="ASE78" s="242"/>
      <c r="ASF78" s="242"/>
      <c r="ASG78" s="242"/>
      <c r="ASH78" s="242"/>
      <c r="ASI78" s="242"/>
      <c r="ASJ78" s="242"/>
      <c r="ASK78" s="242"/>
      <c r="ASL78" s="242"/>
      <c r="ASM78" s="242"/>
      <c r="ASN78" s="242"/>
      <c r="ASO78" s="242"/>
      <c r="ASP78" s="242"/>
      <c r="ASQ78" s="242"/>
      <c r="ASR78" s="242"/>
      <c r="ASS78" s="242"/>
      <c r="AST78" s="242"/>
      <c r="ASU78" s="242"/>
      <c r="ASV78" s="242"/>
      <c r="ASW78" s="242"/>
      <c r="ASX78" s="242"/>
      <c r="ASY78" s="242"/>
      <c r="ASZ78" s="242"/>
      <c r="ATA78" s="242"/>
      <c r="ATB78" s="242"/>
      <c r="ATC78" s="242"/>
      <c r="ATD78" s="242"/>
      <c r="ATE78" s="242"/>
      <c r="ATF78" s="242"/>
      <c r="ATG78" s="242"/>
      <c r="ATH78" s="242"/>
      <c r="ATI78" s="242"/>
      <c r="ATJ78" s="242"/>
      <c r="ATK78" s="242"/>
      <c r="ATL78" s="242"/>
      <c r="ATM78" s="242"/>
      <c r="ATN78" s="242"/>
      <c r="ATO78" s="242"/>
      <c r="ATP78" s="242"/>
      <c r="ATQ78" s="242"/>
      <c r="ATR78" s="242"/>
      <c r="ATS78" s="242"/>
      <c r="ATT78" s="242"/>
      <c r="ATU78" s="242"/>
      <c r="ATV78" s="242"/>
      <c r="ATW78" s="242"/>
      <c r="ATX78" s="242"/>
      <c r="ATY78" s="242"/>
      <c r="ATZ78" s="242"/>
      <c r="AUA78" s="242"/>
      <c r="AUB78" s="242"/>
      <c r="AUC78" s="242"/>
      <c r="AUD78" s="242"/>
      <c r="AUE78" s="242"/>
      <c r="AUF78" s="242"/>
      <c r="AUG78" s="242"/>
      <c r="AUH78" s="242"/>
      <c r="AUI78" s="242"/>
      <c r="AUJ78" s="242"/>
      <c r="AUK78" s="242"/>
      <c r="AUL78" s="242"/>
      <c r="AUM78" s="242"/>
      <c r="AUN78" s="242"/>
      <c r="AUO78" s="242"/>
      <c r="AUP78" s="242"/>
      <c r="AUQ78" s="242"/>
      <c r="AUR78" s="242"/>
      <c r="AUS78" s="242"/>
      <c r="AUT78" s="242"/>
      <c r="AUU78" s="242"/>
      <c r="AUV78" s="242"/>
      <c r="AUW78" s="242"/>
      <c r="AUX78" s="242"/>
      <c r="AUY78" s="242"/>
      <c r="AUZ78" s="242"/>
      <c r="AVA78" s="242"/>
      <c r="AVB78" s="242"/>
      <c r="AVC78" s="242"/>
      <c r="AVD78" s="242"/>
      <c r="AVE78" s="242"/>
      <c r="AVF78" s="242"/>
      <c r="AVG78" s="242"/>
      <c r="AVH78" s="242"/>
      <c r="AVI78" s="242"/>
      <c r="AVJ78" s="242"/>
      <c r="AVK78" s="242"/>
      <c r="AVL78" s="242"/>
      <c r="AVM78" s="242"/>
      <c r="AVN78" s="242"/>
      <c r="AVO78" s="242"/>
      <c r="AVP78" s="242"/>
      <c r="AVQ78" s="242"/>
      <c r="AVR78" s="242"/>
      <c r="AVS78" s="242"/>
      <c r="AVT78" s="242"/>
      <c r="AVU78" s="242"/>
      <c r="AVV78" s="242"/>
      <c r="AVW78" s="242"/>
      <c r="AVX78" s="242"/>
      <c r="AVY78" s="242"/>
      <c r="AVZ78" s="242"/>
      <c r="AWA78" s="242"/>
      <c r="AWB78" s="242"/>
      <c r="AWC78" s="242"/>
      <c r="AWD78" s="242"/>
      <c r="AWE78" s="242"/>
      <c r="AWF78" s="242"/>
      <c r="AWG78" s="242"/>
      <c r="AWH78" s="242"/>
      <c r="AWI78" s="242"/>
      <c r="AWJ78" s="242"/>
      <c r="AWK78" s="242"/>
      <c r="AWL78" s="242"/>
      <c r="AWM78" s="242"/>
      <c r="AWN78" s="242"/>
      <c r="AWO78" s="242"/>
      <c r="AWP78" s="242"/>
      <c r="AWQ78" s="242"/>
      <c r="AWR78" s="242"/>
      <c r="AWS78" s="242"/>
      <c r="AWT78" s="242"/>
      <c r="AWU78" s="242"/>
      <c r="AWV78" s="242"/>
      <c r="AWW78" s="242"/>
      <c r="AWX78" s="242"/>
      <c r="AWY78" s="242"/>
      <c r="AWZ78" s="242"/>
      <c r="AXA78" s="242"/>
      <c r="AXB78" s="242"/>
      <c r="AXC78" s="242"/>
      <c r="AXD78" s="242"/>
      <c r="AXE78" s="242"/>
      <c r="AXF78" s="242"/>
      <c r="AXG78" s="242"/>
      <c r="AXH78" s="242"/>
      <c r="AXI78" s="242"/>
      <c r="AXJ78" s="242"/>
      <c r="AXK78" s="242"/>
      <c r="AXL78" s="242"/>
      <c r="AXM78" s="242"/>
      <c r="AXN78" s="242"/>
      <c r="AXO78" s="242"/>
      <c r="AXP78" s="242"/>
      <c r="AXQ78" s="242"/>
      <c r="AXR78" s="242"/>
      <c r="AXS78" s="242"/>
      <c r="AXT78" s="242"/>
      <c r="AXU78" s="242"/>
      <c r="AXV78" s="242"/>
      <c r="AXW78" s="242"/>
      <c r="AXX78" s="242"/>
      <c r="AXY78" s="242"/>
      <c r="AXZ78" s="242"/>
      <c r="AYA78" s="242"/>
      <c r="AYB78" s="242"/>
      <c r="AYC78" s="242"/>
      <c r="AYD78" s="242"/>
      <c r="AYE78" s="242"/>
      <c r="AYF78" s="242"/>
      <c r="AYG78" s="242"/>
      <c r="AYH78" s="242"/>
      <c r="AYI78" s="242"/>
      <c r="AYJ78" s="242"/>
      <c r="AYK78" s="242"/>
      <c r="AYL78" s="242"/>
      <c r="AYM78" s="242"/>
      <c r="AYN78" s="242"/>
      <c r="AYO78" s="242"/>
      <c r="AYP78" s="242"/>
      <c r="AYQ78" s="242"/>
      <c r="AYR78" s="242"/>
      <c r="AYS78" s="242"/>
      <c r="AYT78" s="242"/>
      <c r="AYU78" s="242"/>
      <c r="AYV78" s="242"/>
      <c r="AYW78" s="242"/>
      <c r="AYX78" s="242"/>
      <c r="AYY78" s="242"/>
      <c r="AYZ78" s="242"/>
      <c r="AZA78" s="242"/>
      <c r="AZB78" s="242"/>
      <c r="AZC78" s="242"/>
      <c r="AZD78" s="242"/>
      <c r="AZE78" s="242"/>
      <c r="AZF78" s="242"/>
      <c r="AZG78" s="242"/>
      <c r="AZH78" s="242"/>
      <c r="AZI78" s="242"/>
      <c r="AZJ78" s="242"/>
      <c r="AZK78" s="242"/>
      <c r="AZL78" s="242"/>
      <c r="AZM78" s="242"/>
      <c r="AZN78" s="242"/>
      <c r="AZO78" s="242"/>
      <c r="AZP78" s="242"/>
      <c r="AZQ78" s="242"/>
      <c r="AZR78" s="242"/>
      <c r="AZS78" s="242"/>
      <c r="AZT78" s="242"/>
      <c r="AZU78" s="242"/>
      <c r="AZV78" s="242"/>
      <c r="AZW78" s="242"/>
      <c r="AZX78" s="242"/>
      <c r="AZY78" s="242"/>
      <c r="AZZ78" s="242"/>
      <c r="BAA78" s="242"/>
      <c r="BAB78" s="242"/>
      <c r="BAC78" s="242"/>
      <c r="BAD78" s="242"/>
      <c r="BAE78" s="242"/>
      <c r="BAF78" s="242"/>
      <c r="BAG78" s="242"/>
      <c r="BAH78" s="242"/>
      <c r="BAI78" s="242"/>
      <c r="BAJ78" s="242"/>
      <c r="BAK78" s="242"/>
      <c r="BAL78" s="242"/>
      <c r="BAM78" s="242"/>
      <c r="BAN78" s="242"/>
      <c r="BAO78" s="242"/>
      <c r="BAP78" s="242"/>
      <c r="BAQ78" s="242"/>
      <c r="BAR78" s="242"/>
      <c r="BAS78" s="242"/>
      <c r="BAT78" s="242"/>
      <c r="BAU78" s="242"/>
      <c r="BAV78" s="242"/>
      <c r="BAW78" s="242"/>
      <c r="BAX78" s="242"/>
      <c r="BAY78" s="242"/>
      <c r="BAZ78" s="242"/>
      <c r="BBA78" s="242"/>
      <c r="BBB78" s="242"/>
      <c r="BBC78" s="242"/>
      <c r="BBD78" s="242"/>
      <c r="BBE78" s="242"/>
      <c r="BBF78" s="242"/>
      <c r="BBG78" s="242"/>
      <c r="BBH78" s="242"/>
      <c r="BBI78" s="242"/>
      <c r="BBJ78" s="242"/>
      <c r="BBK78" s="242"/>
      <c r="BBL78" s="242"/>
      <c r="BBM78" s="242"/>
      <c r="BBN78" s="242"/>
      <c r="BBO78" s="242"/>
      <c r="BBP78" s="242"/>
      <c r="BBQ78" s="242"/>
      <c r="BBR78" s="242"/>
      <c r="BBS78" s="242"/>
      <c r="BBT78" s="242"/>
      <c r="BBU78" s="242"/>
      <c r="BBV78" s="242"/>
      <c r="BBW78" s="242"/>
      <c r="BBX78" s="242"/>
      <c r="BBY78" s="242"/>
      <c r="BBZ78" s="242"/>
      <c r="BCA78" s="242"/>
      <c r="BCB78" s="242"/>
      <c r="BCC78" s="242"/>
      <c r="BCD78" s="242"/>
      <c r="BCE78" s="242"/>
      <c r="BCF78" s="242"/>
      <c r="BCG78" s="242"/>
      <c r="BCH78" s="242"/>
      <c r="BCI78" s="242"/>
      <c r="BCJ78" s="242"/>
      <c r="BCK78" s="242"/>
      <c r="BCL78" s="242"/>
      <c r="BCM78" s="242"/>
      <c r="BCN78" s="242"/>
      <c r="BCO78" s="242"/>
      <c r="BCP78" s="242"/>
      <c r="BCQ78" s="242"/>
      <c r="BCR78" s="242"/>
      <c r="BCS78" s="242"/>
      <c r="BCT78" s="242"/>
      <c r="BCU78" s="242"/>
      <c r="BCV78" s="242"/>
      <c r="BCW78" s="242"/>
      <c r="BCX78" s="242"/>
      <c r="BCY78" s="242"/>
      <c r="BCZ78" s="242"/>
      <c r="BDA78" s="242"/>
      <c r="BDB78" s="242"/>
      <c r="BDC78" s="242"/>
      <c r="BDD78" s="242"/>
      <c r="BDE78" s="242"/>
      <c r="BDF78" s="242"/>
      <c r="BDG78" s="242"/>
      <c r="BDH78" s="242"/>
      <c r="BDI78" s="242"/>
      <c r="BDJ78" s="242"/>
      <c r="BDK78" s="242"/>
      <c r="BDL78" s="242"/>
      <c r="BDM78" s="242"/>
      <c r="BDN78" s="242"/>
      <c r="BDO78" s="242"/>
      <c r="BDP78" s="242"/>
      <c r="BDQ78" s="242"/>
      <c r="BDR78" s="242"/>
      <c r="BDS78" s="242"/>
      <c r="BDT78" s="242"/>
      <c r="BDU78" s="242"/>
      <c r="BDV78" s="242"/>
      <c r="BDW78" s="242"/>
      <c r="BDX78" s="242"/>
      <c r="BDY78" s="242"/>
      <c r="BDZ78" s="242"/>
      <c r="BEA78" s="242"/>
      <c r="BEB78" s="242"/>
      <c r="BEC78" s="242"/>
      <c r="BED78" s="242"/>
      <c r="BEE78" s="242"/>
      <c r="BEF78" s="242"/>
      <c r="BEG78" s="242"/>
      <c r="BEH78" s="242"/>
      <c r="BEI78" s="242"/>
      <c r="BEJ78" s="242"/>
      <c r="BEK78" s="242"/>
      <c r="BEL78" s="242"/>
      <c r="BEM78" s="242"/>
      <c r="BEN78" s="242"/>
      <c r="BEO78" s="242"/>
      <c r="BEP78" s="242"/>
      <c r="BEQ78" s="242"/>
      <c r="BER78" s="242"/>
      <c r="BES78" s="242"/>
      <c r="BET78" s="242"/>
      <c r="BEU78" s="242"/>
      <c r="BEV78" s="242"/>
      <c r="BEW78" s="242"/>
      <c r="BEX78" s="242"/>
      <c r="BEY78" s="242"/>
      <c r="BEZ78" s="242"/>
      <c r="BFA78" s="242"/>
      <c r="BFB78" s="242"/>
      <c r="BFC78" s="242"/>
      <c r="BFD78" s="242"/>
      <c r="BFE78" s="242"/>
      <c r="BFF78" s="242"/>
      <c r="BFG78" s="242"/>
      <c r="BFH78" s="242"/>
      <c r="BFI78" s="242"/>
      <c r="BFJ78" s="242"/>
      <c r="BFK78" s="242"/>
      <c r="BFL78" s="242"/>
      <c r="BFM78" s="242"/>
      <c r="BFN78" s="242"/>
      <c r="BFO78" s="242"/>
      <c r="BFP78" s="242"/>
      <c r="BFQ78" s="242"/>
      <c r="BFR78" s="242"/>
      <c r="BFS78" s="242"/>
      <c r="BFT78" s="242"/>
      <c r="BFU78" s="242"/>
      <c r="BFV78" s="242"/>
      <c r="BFW78" s="242"/>
      <c r="BFX78" s="242"/>
      <c r="BFY78" s="242"/>
      <c r="BFZ78" s="242"/>
      <c r="BGA78" s="242"/>
      <c r="BGB78" s="242"/>
      <c r="BGC78" s="242"/>
      <c r="BGD78" s="242"/>
      <c r="BGE78" s="242"/>
      <c r="BGF78" s="242"/>
      <c r="BGG78" s="242"/>
      <c r="BGH78" s="242"/>
      <c r="BGI78" s="242"/>
      <c r="BGJ78" s="242"/>
      <c r="BGK78" s="242"/>
      <c r="BGL78" s="242"/>
      <c r="BGM78" s="242"/>
      <c r="BGN78" s="242"/>
      <c r="BGO78" s="242"/>
      <c r="BGP78" s="242"/>
      <c r="BGQ78" s="242"/>
      <c r="BGR78" s="242"/>
      <c r="BGS78" s="242"/>
      <c r="BGT78" s="242"/>
      <c r="BGU78" s="242"/>
      <c r="BGV78" s="242"/>
      <c r="BGW78" s="242"/>
      <c r="BGX78" s="242"/>
      <c r="BGY78" s="242"/>
      <c r="BGZ78" s="242"/>
      <c r="BHA78" s="242"/>
      <c r="BHB78" s="242"/>
      <c r="BHC78" s="242"/>
      <c r="BHD78" s="242"/>
      <c r="BHE78" s="242"/>
      <c r="BHF78" s="242"/>
      <c r="BHG78" s="242"/>
      <c r="BHH78" s="242"/>
      <c r="BHI78" s="242"/>
      <c r="BHJ78" s="242"/>
      <c r="BHK78" s="242"/>
      <c r="BHL78" s="242"/>
      <c r="BHM78" s="242"/>
      <c r="BHN78" s="242"/>
      <c r="BHO78" s="242"/>
      <c r="BHP78" s="242"/>
      <c r="BHQ78" s="242"/>
      <c r="BHR78" s="242"/>
      <c r="BHS78" s="242"/>
      <c r="BHT78" s="242"/>
      <c r="BHU78" s="242"/>
      <c r="BHV78" s="242"/>
      <c r="BHW78" s="242"/>
      <c r="BHX78" s="242"/>
      <c r="BHY78" s="242"/>
      <c r="BHZ78" s="242"/>
      <c r="BIA78" s="242"/>
      <c r="BIB78" s="242"/>
      <c r="BIC78" s="242"/>
      <c r="BID78" s="242"/>
      <c r="BIE78" s="242"/>
      <c r="BIF78" s="242"/>
      <c r="BIG78" s="242"/>
      <c r="BIH78" s="242"/>
      <c r="BII78" s="242"/>
      <c r="BIJ78" s="242"/>
      <c r="BIK78" s="242"/>
      <c r="BIL78" s="242"/>
      <c r="BIM78" s="242"/>
      <c r="BIN78" s="242"/>
      <c r="BIO78" s="242"/>
      <c r="BIP78" s="242"/>
      <c r="BIQ78" s="242"/>
      <c r="BIR78" s="242"/>
      <c r="BIS78" s="242"/>
      <c r="BIT78" s="242"/>
      <c r="BIU78" s="242"/>
      <c r="BIV78" s="242"/>
      <c r="BIW78" s="242"/>
      <c r="BIX78" s="242"/>
      <c r="BIY78" s="242"/>
      <c r="BIZ78" s="242"/>
      <c r="BJA78" s="242"/>
      <c r="BJB78" s="242"/>
      <c r="BJC78" s="242"/>
      <c r="BJD78" s="242"/>
      <c r="BJE78" s="242"/>
      <c r="BJF78" s="242"/>
      <c r="BJG78" s="242"/>
      <c r="BJH78" s="242"/>
      <c r="BJI78" s="242"/>
      <c r="BJJ78" s="242"/>
      <c r="BJK78" s="242"/>
      <c r="BJL78" s="242"/>
      <c r="BJM78" s="242"/>
      <c r="BJN78" s="242"/>
      <c r="BJO78" s="242"/>
      <c r="BJP78" s="242"/>
      <c r="BJQ78" s="242"/>
      <c r="BJR78" s="242"/>
      <c r="BJS78" s="242"/>
      <c r="BJT78" s="242"/>
      <c r="BJU78" s="242"/>
      <c r="BJV78" s="242"/>
      <c r="BJW78" s="242"/>
      <c r="BJX78" s="242"/>
      <c r="BJY78" s="242"/>
      <c r="BJZ78" s="242"/>
      <c r="BKA78" s="242"/>
      <c r="BKB78" s="242"/>
      <c r="BKC78" s="242"/>
      <c r="BKD78" s="242"/>
      <c r="BKE78" s="242"/>
      <c r="BKF78" s="242"/>
      <c r="BKG78" s="242"/>
      <c r="BKH78" s="242"/>
      <c r="BKI78" s="242"/>
      <c r="BKJ78" s="242"/>
      <c r="BKK78" s="242"/>
      <c r="BKL78" s="242"/>
      <c r="BKM78" s="242"/>
      <c r="BKN78" s="242"/>
      <c r="BKO78" s="242"/>
      <c r="BKP78" s="242"/>
      <c r="BKQ78" s="242"/>
      <c r="BKR78" s="242"/>
      <c r="BKS78" s="242"/>
      <c r="BKT78" s="242"/>
      <c r="BKU78" s="242"/>
      <c r="BKV78" s="242"/>
      <c r="BKW78" s="242"/>
      <c r="BKX78" s="242"/>
      <c r="BKY78" s="242"/>
      <c r="BKZ78" s="242"/>
      <c r="BLA78" s="242"/>
      <c r="BLB78" s="242"/>
      <c r="BLC78" s="242"/>
      <c r="BLD78" s="242"/>
      <c r="BLE78" s="242"/>
      <c r="BLF78" s="242"/>
      <c r="BLG78" s="242"/>
      <c r="BLH78" s="242"/>
      <c r="BLI78" s="242"/>
      <c r="BLJ78" s="242"/>
      <c r="BLK78" s="242"/>
      <c r="BLL78" s="242"/>
      <c r="BLM78" s="242"/>
      <c r="BLN78" s="242"/>
      <c r="BLO78" s="242"/>
      <c r="BLP78" s="242"/>
      <c r="BLQ78" s="242"/>
      <c r="BLR78" s="242"/>
      <c r="BLS78" s="242"/>
      <c r="BLT78" s="242"/>
      <c r="BLU78" s="242"/>
      <c r="BLV78" s="242"/>
      <c r="BLW78" s="242"/>
      <c r="BLX78" s="242"/>
      <c r="BLY78" s="242"/>
      <c r="BLZ78" s="242"/>
      <c r="BMA78" s="242"/>
      <c r="BMB78" s="242"/>
      <c r="BMC78" s="242"/>
      <c r="BMD78" s="242"/>
      <c r="BME78" s="242"/>
      <c r="BMF78" s="242"/>
      <c r="BMG78" s="242"/>
      <c r="BMH78" s="242"/>
      <c r="BMI78" s="242"/>
      <c r="BMJ78" s="242"/>
      <c r="BMK78" s="242"/>
      <c r="BML78" s="242"/>
      <c r="BMM78" s="242"/>
      <c r="BMN78" s="242"/>
      <c r="BMO78" s="242"/>
      <c r="BMP78" s="242"/>
      <c r="BMQ78" s="242"/>
      <c r="BMR78" s="242"/>
      <c r="BMS78" s="242"/>
      <c r="BMT78" s="242"/>
      <c r="BMU78" s="242"/>
      <c r="BMV78" s="242"/>
      <c r="BMW78" s="242"/>
      <c r="BMX78" s="242"/>
      <c r="BMY78" s="242"/>
      <c r="BMZ78" s="242"/>
      <c r="BNA78" s="242"/>
      <c r="BNB78" s="242"/>
      <c r="BNC78" s="242"/>
      <c r="BND78" s="242"/>
      <c r="BNE78" s="242"/>
      <c r="BNF78" s="242"/>
      <c r="BNG78" s="242"/>
      <c r="BNH78" s="242"/>
      <c r="BNI78" s="242"/>
      <c r="BNJ78" s="242"/>
      <c r="BNK78" s="242"/>
      <c r="BNL78" s="242"/>
      <c r="BNM78" s="242"/>
      <c r="BNN78" s="242"/>
      <c r="BNO78" s="242"/>
      <c r="BNP78" s="242"/>
      <c r="BNQ78" s="242"/>
      <c r="BNR78" s="242"/>
      <c r="BNS78" s="242"/>
      <c r="BNT78" s="242"/>
      <c r="BNU78" s="242"/>
      <c r="BNV78" s="242"/>
      <c r="BNW78" s="242"/>
      <c r="BNX78" s="242"/>
      <c r="BNY78" s="242"/>
      <c r="BNZ78" s="242"/>
      <c r="BOA78" s="242"/>
      <c r="BOB78" s="242"/>
      <c r="BOC78" s="242"/>
      <c r="BOD78" s="242"/>
      <c r="BOE78" s="242"/>
      <c r="BOF78" s="242"/>
      <c r="BOG78" s="242"/>
      <c r="BOH78" s="242"/>
      <c r="BOI78" s="242"/>
      <c r="BOJ78" s="242"/>
      <c r="BOK78" s="242"/>
      <c r="BOL78" s="242"/>
      <c r="BOM78" s="242"/>
      <c r="BON78" s="242"/>
      <c r="BOO78" s="242"/>
      <c r="BOP78" s="242"/>
      <c r="BOQ78" s="242"/>
      <c r="BOR78" s="242"/>
      <c r="BOS78" s="242"/>
      <c r="BOT78" s="242"/>
      <c r="BOU78" s="242"/>
      <c r="BOV78" s="242"/>
      <c r="BOW78" s="242"/>
      <c r="BOX78" s="242"/>
      <c r="BOY78" s="242"/>
      <c r="BOZ78" s="242"/>
      <c r="BPA78" s="242"/>
      <c r="BPB78" s="242"/>
      <c r="BPC78" s="242"/>
      <c r="BPD78" s="242"/>
      <c r="BPE78" s="242"/>
      <c r="BPF78" s="242"/>
      <c r="BPG78" s="242"/>
      <c r="BPH78" s="242"/>
      <c r="BPI78" s="242"/>
      <c r="BPJ78" s="242"/>
      <c r="BPK78" s="242"/>
      <c r="BPL78" s="242"/>
      <c r="BPM78" s="242"/>
      <c r="BPN78" s="242"/>
      <c r="BPO78" s="242"/>
      <c r="BPP78" s="242"/>
      <c r="BPQ78" s="242"/>
      <c r="BPR78" s="242"/>
      <c r="BPS78" s="242"/>
      <c r="BPT78" s="242"/>
      <c r="BPU78" s="242"/>
      <c r="BPV78" s="242"/>
      <c r="BPW78" s="242"/>
      <c r="BPX78" s="242"/>
      <c r="BPY78" s="242"/>
      <c r="BPZ78" s="242"/>
      <c r="BQA78" s="242"/>
      <c r="BQB78" s="242"/>
      <c r="BQC78" s="242"/>
      <c r="BQD78" s="242"/>
      <c r="BQE78" s="242"/>
      <c r="BQF78" s="242"/>
      <c r="BQG78" s="242"/>
      <c r="BQH78" s="242"/>
      <c r="BQI78" s="242"/>
      <c r="BQJ78" s="242"/>
      <c r="BQK78" s="242"/>
      <c r="BQL78" s="242"/>
      <c r="BQM78" s="242"/>
      <c r="BQN78" s="242"/>
      <c r="BQO78" s="242"/>
      <c r="BQP78" s="242"/>
      <c r="BQQ78" s="242"/>
      <c r="BQR78" s="242"/>
      <c r="BQS78" s="242"/>
      <c r="BQT78" s="242"/>
      <c r="BQU78" s="242"/>
      <c r="BQV78" s="242"/>
      <c r="BQW78" s="242"/>
      <c r="BQX78" s="242"/>
      <c r="BQY78" s="242"/>
      <c r="BQZ78" s="242"/>
      <c r="BRA78" s="242"/>
      <c r="BRB78" s="242"/>
      <c r="BRC78" s="242"/>
      <c r="BRD78" s="242"/>
      <c r="BRE78" s="242"/>
      <c r="BRF78" s="242"/>
      <c r="BRG78" s="242"/>
      <c r="BRH78" s="242"/>
      <c r="BRI78" s="242"/>
      <c r="BRJ78" s="242"/>
      <c r="BRK78" s="242"/>
      <c r="BRL78" s="242"/>
      <c r="BRM78" s="242"/>
      <c r="BRN78" s="242"/>
      <c r="BRO78" s="242"/>
      <c r="BRP78" s="242"/>
      <c r="BRQ78" s="242"/>
      <c r="BRR78" s="242"/>
      <c r="BRS78" s="242"/>
      <c r="BRT78" s="242"/>
      <c r="BRU78" s="242"/>
      <c r="BRV78" s="242"/>
      <c r="BRW78" s="242"/>
      <c r="BRX78" s="242"/>
      <c r="BRY78" s="242"/>
      <c r="BRZ78" s="242"/>
      <c r="BSA78" s="242"/>
      <c r="BSB78" s="242"/>
      <c r="BSC78" s="242"/>
      <c r="BSD78" s="242"/>
      <c r="BSE78" s="242"/>
      <c r="BSF78" s="242"/>
      <c r="BSG78" s="242"/>
      <c r="BSH78" s="242"/>
      <c r="BSI78" s="242"/>
      <c r="BSJ78" s="242"/>
      <c r="BSK78" s="242"/>
      <c r="BSL78" s="242"/>
      <c r="BSM78" s="242"/>
      <c r="BSN78" s="242"/>
      <c r="BSO78" s="242"/>
      <c r="BSP78" s="242"/>
      <c r="BSQ78" s="242"/>
      <c r="BSR78" s="242"/>
      <c r="BSS78" s="242"/>
      <c r="BST78" s="242"/>
      <c r="BSU78" s="242"/>
      <c r="BSV78" s="242"/>
      <c r="BSW78" s="242"/>
      <c r="BSX78" s="242"/>
      <c r="BSY78" s="242"/>
      <c r="BSZ78" s="242"/>
      <c r="BTA78" s="242"/>
      <c r="BTB78" s="242"/>
      <c r="BTC78" s="242"/>
      <c r="BTD78" s="242"/>
      <c r="BTE78" s="242"/>
      <c r="BTF78" s="242"/>
      <c r="BTG78" s="242"/>
      <c r="BTH78" s="242"/>
      <c r="BTI78" s="242"/>
      <c r="BTJ78" s="242"/>
      <c r="BTK78" s="242"/>
      <c r="BTL78" s="242"/>
      <c r="BTM78" s="242"/>
      <c r="BTN78" s="242"/>
      <c r="BTO78" s="242"/>
      <c r="BTP78" s="242"/>
      <c r="BTQ78" s="242"/>
      <c r="BTR78" s="242"/>
      <c r="BTS78" s="242"/>
      <c r="BTT78" s="242"/>
      <c r="BTU78" s="242"/>
      <c r="BTV78" s="242"/>
      <c r="BTW78" s="242"/>
      <c r="BTX78" s="242"/>
      <c r="BTY78" s="242"/>
      <c r="BTZ78" s="242"/>
      <c r="BUA78" s="242"/>
      <c r="BUB78" s="242"/>
      <c r="BUC78" s="242"/>
      <c r="BUD78" s="242"/>
      <c r="BUE78" s="242"/>
      <c r="BUF78" s="242"/>
      <c r="BUG78" s="242"/>
      <c r="BUH78" s="242"/>
      <c r="BUI78" s="242"/>
      <c r="BUJ78" s="242"/>
      <c r="BUK78" s="242"/>
      <c r="BUL78" s="242"/>
      <c r="BUM78" s="242"/>
      <c r="BUN78" s="242"/>
      <c r="BUO78" s="242"/>
      <c r="BUP78" s="242"/>
      <c r="BUQ78" s="242"/>
      <c r="BUR78" s="242"/>
      <c r="BUS78" s="242"/>
      <c r="BUT78" s="242"/>
      <c r="BUU78" s="242"/>
      <c r="BUV78" s="242"/>
      <c r="BUW78" s="242"/>
      <c r="BUX78" s="242"/>
      <c r="BUY78" s="242"/>
      <c r="BUZ78" s="242"/>
      <c r="BVA78" s="242"/>
      <c r="BVB78" s="242"/>
      <c r="BVC78" s="242"/>
      <c r="BVD78" s="242"/>
      <c r="BVE78" s="242"/>
      <c r="BVF78" s="242"/>
      <c r="BVG78" s="242"/>
      <c r="BVH78" s="242"/>
      <c r="BVI78" s="242"/>
      <c r="BVJ78" s="242"/>
      <c r="BVK78" s="242"/>
      <c r="BVL78" s="242"/>
      <c r="BVM78" s="242"/>
      <c r="BVN78" s="242"/>
      <c r="BVO78" s="242"/>
      <c r="BVP78" s="242"/>
      <c r="BVQ78" s="242"/>
      <c r="BVR78" s="242"/>
      <c r="BVS78" s="242"/>
      <c r="BVT78" s="242"/>
      <c r="BVU78" s="242"/>
      <c r="BVV78" s="242"/>
      <c r="BVW78" s="242"/>
      <c r="BVX78" s="242"/>
      <c r="BVY78" s="242"/>
      <c r="BVZ78" s="242"/>
      <c r="BWA78" s="242"/>
      <c r="BWB78" s="242"/>
      <c r="BWC78" s="242"/>
      <c r="BWD78" s="242"/>
      <c r="BWE78" s="242"/>
      <c r="BWF78" s="242"/>
      <c r="BWG78" s="242"/>
      <c r="BWH78" s="242"/>
      <c r="BWI78" s="242"/>
      <c r="BWJ78" s="242"/>
      <c r="BWK78" s="242"/>
      <c r="BWL78" s="242"/>
      <c r="BWM78" s="242"/>
      <c r="BWN78" s="242"/>
      <c r="BWO78" s="242"/>
      <c r="BWP78" s="242"/>
      <c r="BWQ78" s="242"/>
      <c r="BWR78" s="242"/>
      <c r="BWS78" s="242"/>
      <c r="BWT78" s="242"/>
      <c r="BWU78" s="242"/>
      <c r="BWV78" s="242"/>
      <c r="BWW78" s="242"/>
      <c r="BWX78" s="242"/>
      <c r="BWY78" s="242"/>
      <c r="BWZ78" s="242"/>
      <c r="BXA78" s="242"/>
      <c r="BXB78" s="242"/>
      <c r="BXC78" s="242"/>
      <c r="BXD78" s="242"/>
      <c r="BXE78" s="242"/>
      <c r="BXF78" s="242"/>
      <c r="BXG78" s="242"/>
      <c r="BXH78" s="242"/>
      <c r="BXI78" s="242"/>
      <c r="BXJ78" s="242"/>
      <c r="BXK78" s="242"/>
      <c r="BXL78" s="242"/>
      <c r="BXM78" s="242"/>
      <c r="BXN78" s="242"/>
      <c r="BXO78" s="242"/>
      <c r="BXP78" s="242"/>
      <c r="BXQ78" s="242"/>
      <c r="BXR78" s="242"/>
      <c r="BXS78" s="242"/>
      <c r="BXT78" s="242"/>
      <c r="BXU78" s="242"/>
      <c r="BXV78" s="242"/>
      <c r="BXW78" s="242"/>
      <c r="BXX78" s="242"/>
      <c r="BXY78" s="242"/>
      <c r="BXZ78" s="242"/>
      <c r="BYA78" s="242"/>
      <c r="BYB78" s="242"/>
      <c r="BYC78" s="242"/>
      <c r="BYD78" s="242"/>
      <c r="BYE78" s="242"/>
      <c r="BYF78" s="242"/>
      <c r="BYG78" s="242"/>
      <c r="BYH78" s="242"/>
      <c r="BYI78" s="242"/>
      <c r="BYJ78" s="242"/>
      <c r="BYK78" s="242"/>
      <c r="BYL78" s="242"/>
      <c r="BYM78" s="242"/>
      <c r="BYN78" s="242"/>
      <c r="BYO78" s="242"/>
      <c r="BYP78" s="242"/>
      <c r="BYQ78" s="242"/>
      <c r="BYR78" s="242"/>
      <c r="BYS78" s="242"/>
      <c r="BYT78" s="242"/>
      <c r="BYU78" s="242"/>
      <c r="BYV78" s="242"/>
      <c r="BYW78" s="242"/>
      <c r="BYX78" s="242"/>
      <c r="BYY78" s="242"/>
      <c r="BYZ78" s="242"/>
      <c r="BZA78" s="242"/>
      <c r="BZB78" s="242"/>
      <c r="BZC78" s="242"/>
      <c r="BZD78" s="242"/>
      <c r="BZE78" s="242"/>
      <c r="BZF78" s="242"/>
      <c r="BZG78" s="242"/>
      <c r="BZH78" s="242"/>
      <c r="BZI78" s="242"/>
      <c r="BZJ78" s="242"/>
      <c r="BZK78" s="242"/>
      <c r="BZL78" s="242"/>
      <c r="BZM78" s="242"/>
      <c r="BZN78" s="242"/>
      <c r="BZO78" s="242"/>
      <c r="BZP78" s="242"/>
      <c r="BZQ78" s="242"/>
      <c r="BZR78" s="242"/>
      <c r="BZS78" s="242"/>
      <c r="BZT78" s="242"/>
      <c r="BZU78" s="242"/>
      <c r="BZV78" s="242"/>
      <c r="BZW78" s="242"/>
      <c r="BZX78" s="242"/>
      <c r="BZY78" s="242"/>
      <c r="BZZ78" s="242"/>
      <c r="CAA78" s="242"/>
      <c r="CAB78" s="242"/>
      <c r="CAC78" s="242"/>
      <c r="CAD78" s="242"/>
      <c r="CAE78" s="242"/>
      <c r="CAF78" s="242"/>
      <c r="CAG78" s="242"/>
      <c r="CAH78" s="242"/>
      <c r="CAI78" s="242"/>
      <c r="CAJ78" s="242"/>
      <c r="CAK78" s="242"/>
      <c r="CAL78" s="242"/>
      <c r="CAM78" s="242"/>
      <c r="CAN78" s="242"/>
      <c r="CAO78" s="242"/>
      <c r="CAP78" s="242"/>
      <c r="CAQ78" s="242"/>
      <c r="CAR78" s="242"/>
      <c r="CAS78" s="242"/>
      <c r="CAT78" s="242"/>
      <c r="CAU78" s="242"/>
      <c r="CAV78" s="242"/>
      <c r="CAW78" s="242"/>
      <c r="CAX78" s="242"/>
      <c r="CAY78" s="242"/>
      <c r="CAZ78" s="242"/>
      <c r="CBA78" s="242"/>
      <c r="CBB78" s="242"/>
      <c r="CBC78" s="242"/>
      <c r="CBD78" s="242"/>
      <c r="CBE78" s="242"/>
      <c r="CBF78" s="242"/>
      <c r="CBG78" s="242"/>
      <c r="CBH78" s="242"/>
      <c r="CBI78" s="242"/>
      <c r="CBJ78" s="242"/>
      <c r="CBK78" s="242"/>
      <c r="CBL78" s="242"/>
      <c r="CBM78" s="242"/>
      <c r="CBN78" s="242"/>
      <c r="CBO78" s="242"/>
      <c r="CBP78" s="242"/>
      <c r="CBQ78" s="242"/>
      <c r="CBR78" s="242"/>
      <c r="CBS78" s="242"/>
      <c r="CBT78" s="242"/>
      <c r="CBU78" s="242"/>
      <c r="CBV78" s="242"/>
      <c r="CBW78" s="242"/>
      <c r="CBX78" s="242"/>
      <c r="CBY78" s="242"/>
      <c r="CBZ78" s="242"/>
      <c r="CCA78" s="242"/>
      <c r="CCB78" s="242"/>
      <c r="CCC78" s="242"/>
      <c r="CCD78" s="242"/>
      <c r="CCE78" s="242"/>
      <c r="CCF78" s="242"/>
      <c r="CCG78" s="242"/>
      <c r="CCH78" s="242"/>
      <c r="CCI78" s="242"/>
      <c r="CCJ78" s="242"/>
      <c r="CCK78" s="242"/>
      <c r="CCL78" s="242"/>
      <c r="CCM78" s="242"/>
      <c r="CCN78" s="242"/>
      <c r="CCO78" s="242"/>
      <c r="CCP78" s="242"/>
      <c r="CCQ78" s="242"/>
      <c r="CCR78" s="242"/>
      <c r="CCS78" s="242"/>
      <c r="CCT78" s="242"/>
      <c r="CCU78" s="242"/>
      <c r="CCV78" s="242"/>
      <c r="CCW78" s="242"/>
      <c r="CCX78" s="242"/>
      <c r="CCY78" s="242"/>
      <c r="CCZ78" s="242"/>
      <c r="CDA78" s="242"/>
      <c r="CDB78" s="242"/>
      <c r="CDC78" s="242"/>
      <c r="CDD78" s="242"/>
      <c r="CDE78" s="242"/>
      <c r="CDF78" s="242"/>
      <c r="CDG78" s="242"/>
      <c r="CDH78" s="242"/>
      <c r="CDI78" s="242"/>
      <c r="CDJ78" s="242"/>
      <c r="CDK78" s="242"/>
      <c r="CDL78" s="242"/>
      <c r="CDM78" s="242"/>
      <c r="CDN78" s="242"/>
      <c r="CDO78" s="242"/>
      <c r="CDP78" s="242"/>
      <c r="CDQ78" s="242"/>
      <c r="CDR78" s="242"/>
      <c r="CDS78" s="242"/>
      <c r="CDT78" s="242"/>
      <c r="CDU78" s="242"/>
      <c r="CDV78" s="242"/>
      <c r="CDW78" s="242"/>
      <c r="CDX78" s="242"/>
      <c r="CDY78" s="242"/>
      <c r="CDZ78" s="242"/>
      <c r="CEA78" s="242"/>
      <c r="CEB78" s="242"/>
      <c r="CEC78" s="242"/>
      <c r="CED78" s="242"/>
      <c r="CEE78" s="242"/>
      <c r="CEF78" s="242"/>
      <c r="CEG78" s="242"/>
      <c r="CEH78" s="242"/>
      <c r="CEI78" s="242"/>
      <c r="CEJ78" s="242"/>
      <c r="CEK78" s="242"/>
      <c r="CEL78" s="242"/>
      <c r="CEM78" s="242"/>
      <c r="CEN78" s="242"/>
      <c r="CEO78" s="242"/>
      <c r="CEP78" s="242"/>
      <c r="CEQ78" s="242"/>
      <c r="CER78" s="242"/>
      <c r="CES78" s="242"/>
      <c r="CET78" s="242"/>
      <c r="CEU78" s="242"/>
      <c r="CEV78" s="242"/>
      <c r="CEW78" s="242"/>
      <c r="CEX78" s="242"/>
      <c r="CEY78" s="242"/>
      <c r="CEZ78" s="242"/>
      <c r="CFA78" s="242"/>
      <c r="CFB78" s="242"/>
      <c r="CFC78" s="242"/>
      <c r="CFD78" s="242"/>
      <c r="CFE78" s="242"/>
      <c r="CFF78" s="242"/>
      <c r="CFG78" s="242"/>
      <c r="CFH78" s="242"/>
      <c r="CFI78" s="242"/>
      <c r="CFJ78" s="242"/>
      <c r="CFK78" s="242"/>
      <c r="CFL78" s="242"/>
      <c r="CFM78" s="242"/>
      <c r="CFN78" s="242"/>
      <c r="CFO78" s="242"/>
      <c r="CFP78" s="242"/>
      <c r="CFQ78" s="242"/>
      <c r="CFR78" s="242"/>
      <c r="CFS78" s="242"/>
      <c r="CFT78" s="242"/>
      <c r="CFU78" s="242"/>
      <c r="CFV78" s="242"/>
      <c r="CFW78" s="242"/>
      <c r="CFX78" s="242"/>
      <c r="CFY78" s="242"/>
      <c r="CFZ78" s="242"/>
      <c r="CGA78" s="242"/>
      <c r="CGB78" s="242"/>
      <c r="CGC78" s="242"/>
      <c r="CGD78" s="242"/>
      <c r="CGE78" s="242"/>
      <c r="CGF78" s="242"/>
      <c r="CGG78" s="242"/>
      <c r="CGH78" s="242"/>
      <c r="CGI78" s="242"/>
      <c r="CGJ78" s="242"/>
      <c r="CGK78" s="242"/>
      <c r="CGL78" s="242"/>
      <c r="CGM78" s="242"/>
      <c r="CGN78" s="242"/>
      <c r="CGO78" s="242"/>
      <c r="CGP78" s="242"/>
      <c r="CGQ78" s="242"/>
      <c r="CGR78" s="242"/>
      <c r="CGS78" s="242"/>
      <c r="CGT78" s="242"/>
      <c r="CGU78" s="242"/>
      <c r="CGV78" s="242"/>
      <c r="CGW78" s="242"/>
      <c r="CGX78" s="242"/>
      <c r="CGY78" s="242"/>
      <c r="CGZ78" s="242"/>
      <c r="CHA78" s="242"/>
      <c r="CHB78" s="242"/>
      <c r="CHC78" s="242"/>
      <c r="CHD78" s="242"/>
      <c r="CHE78" s="242"/>
      <c r="CHF78" s="242"/>
      <c r="CHG78" s="242"/>
      <c r="CHH78" s="242"/>
      <c r="CHI78" s="242"/>
      <c r="CHJ78" s="242"/>
      <c r="CHK78" s="242"/>
      <c r="CHL78" s="242"/>
      <c r="CHM78" s="242"/>
      <c r="CHN78" s="242"/>
      <c r="CHO78" s="242"/>
      <c r="CHP78" s="242"/>
      <c r="CHQ78" s="242"/>
      <c r="CHR78" s="242"/>
      <c r="CHS78" s="242"/>
      <c r="CHT78" s="242"/>
      <c r="CHU78" s="242"/>
      <c r="CHV78" s="242"/>
      <c r="CHW78" s="242"/>
      <c r="CHX78" s="242"/>
      <c r="CHY78" s="242"/>
      <c r="CHZ78" s="242"/>
      <c r="CIA78" s="242"/>
      <c r="CIB78" s="242"/>
      <c r="CIC78" s="242"/>
      <c r="CID78" s="242"/>
      <c r="CIE78" s="242"/>
      <c r="CIF78" s="242"/>
      <c r="CIG78" s="242"/>
      <c r="CIH78" s="242"/>
      <c r="CII78" s="242"/>
      <c r="CIJ78" s="242"/>
      <c r="CIK78" s="242"/>
      <c r="CIL78" s="242"/>
      <c r="CIM78" s="242"/>
      <c r="CIN78" s="242"/>
      <c r="CIO78" s="242"/>
      <c r="CIP78" s="242"/>
      <c r="CIQ78" s="242"/>
      <c r="CIR78" s="242"/>
      <c r="CIS78" s="242"/>
      <c r="CIT78" s="242"/>
      <c r="CIU78" s="242"/>
      <c r="CIV78" s="242"/>
      <c r="CIW78" s="242"/>
      <c r="CIX78" s="242"/>
      <c r="CIY78" s="242"/>
      <c r="CIZ78" s="242"/>
      <c r="CJA78" s="242"/>
      <c r="CJB78" s="242"/>
      <c r="CJC78" s="242"/>
      <c r="CJD78" s="242"/>
      <c r="CJE78" s="242"/>
      <c r="CJF78" s="242"/>
      <c r="CJG78" s="242"/>
      <c r="CJH78" s="242"/>
      <c r="CJI78" s="242"/>
      <c r="CJJ78" s="242"/>
      <c r="CJK78" s="242"/>
      <c r="CJL78" s="242"/>
      <c r="CJM78" s="242"/>
      <c r="CJN78" s="242"/>
      <c r="CJO78" s="242"/>
      <c r="CJP78" s="242"/>
      <c r="CJQ78" s="242"/>
      <c r="CJR78" s="242"/>
      <c r="CJS78" s="242"/>
      <c r="CJT78" s="242"/>
      <c r="CJU78" s="242"/>
      <c r="CJV78" s="242"/>
      <c r="CJW78" s="242"/>
      <c r="CJX78" s="242"/>
      <c r="CJY78" s="242"/>
      <c r="CJZ78" s="242"/>
      <c r="CKA78" s="242"/>
      <c r="CKB78" s="242"/>
      <c r="CKC78" s="242"/>
      <c r="CKD78" s="242"/>
      <c r="CKE78" s="242"/>
      <c r="CKF78" s="242"/>
      <c r="CKG78" s="242"/>
      <c r="CKH78" s="242"/>
      <c r="CKI78" s="242"/>
      <c r="CKJ78" s="242"/>
      <c r="CKK78" s="242"/>
      <c r="CKL78" s="242"/>
      <c r="CKM78" s="242"/>
      <c r="CKN78" s="242"/>
      <c r="CKO78" s="242"/>
      <c r="CKP78" s="242"/>
      <c r="CKQ78" s="242"/>
      <c r="CKR78" s="242"/>
      <c r="CKS78" s="242"/>
      <c r="CKT78" s="242"/>
      <c r="CKU78" s="242"/>
      <c r="CKV78" s="242"/>
      <c r="CKW78" s="242"/>
      <c r="CKX78" s="242"/>
      <c r="CKY78" s="242"/>
      <c r="CKZ78" s="242"/>
      <c r="CLA78" s="242"/>
      <c r="CLB78" s="242"/>
      <c r="CLC78" s="242"/>
      <c r="CLD78" s="242"/>
      <c r="CLE78" s="242"/>
      <c r="CLF78" s="242"/>
      <c r="CLG78" s="242"/>
      <c r="CLH78" s="242"/>
      <c r="CLI78" s="242"/>
      <c r="CLJ78" s="242"/>
      <c r="CLK78" s="242"/>
      <c r="CLL78" s="242"/>
      <c r="CLM78" s="242"/>
      <c r="CLN78" s="242"/>
      <c r="CLO78" s="242"/>
      <c r="CLP78" s="242"/>
      <c r="CLQ78" s="242"/>
      <c r="CLR78" s="242"/>
      <c r="CLS78" s="242"/>
      <c r="CLT78" s="242"/>
      <c r="CLU78" s="242"/>
      <c r="CLV78" s="242"/>
      <c r="CLW78" s="242"/>
      <c r="CLX78" s="242"/>
      <c r="CLY78" s="242"/>
      <c r="CLZ78" s="242"/>
      <c r="CMA78" s="242"/>
      <c r="CMB78" s="242"/>
      <c r="CMC78" s="242"/>
      <c r="CMD78" s="242"/>
      <c r="CME78" s="242"/>
      <c r="CMF78" s="242"/>
      <c r="CMG78" s="242"/>
      <c r="CMH78" s="242"/>
      <c r="CMI78" s="242"/>
      <c r="CMJ78" s="242"/>
      <c r="CMK78" s="242"/>
      <c r="CML78" s="242"/>
      <c r="CMM78" s="242"/>
      <c r="CMN78" s="242"/>
      <c r="CMO78" s="242"/>
      <c r="CMP78" s="242"/>
      <c r="CMQ78" s="242"/>
      <c r="CMR78" s="242"/>
      <c r="CMS78" s="242"/>
      <c r="CMT78" s="242"/>
      <c r="CMU78" s="242"/>
      <c r="CMV78" s="242"/>
      <c r="CMW78" s="242"/>
      <c r="CMX78" s="242"/>
      <c r="CMY78" s="242"/>
      <c r="CMZ78" s="242"/>
      <c r="CNA78" s="242"/>
      <c r="CNB78" s="242"/>
      <c r="CNC78" s="242"/>
      <c r="CND78" s="242"/>
      <c r="CNE78" s="242"/>
      <c r="CNF78" s="242"/>
      <c r="CNG78" s="242"/>
      <c r="CNH78" s="242"/>
      <c r="CNI78" s="242"/>
      <c r="CNJ78" s="242"/>
      <c r="CNK78" s="242"/>
      <c r="CNL78" s="242"/>
      <c r="CNM78" s="242"/>
      <c r="CNN78" s="242"/>
      <c r="CNO78" s="242"/>
      <c r="CNP78" s="242"/>
      <c r="CNQ78" s="242"/>
      <c r="CNR78" s="242"/>
      <c r="CNS78" s="242"/>
      <c r="CNT78" s="242"/>
      <c r="CNU78" s="242"/>
      <c r="CNV78" s="242"/>
      <c r="CNW78" s="242"/>
      <c r="CNX78" s="242"/>
      <c r="CNY78" s="242"/>
      <c r="CNZ78" s="242"/>
      <c r="COA78" s="242"/>
      <c r="COB78" s="242"/>
      <c r="COC78" s="242"/>
      <c r="COD78" s="242"/>
      <c r="COE78" s="242"/>
      <c r="COF78" s="242"/>
      <c r="COG78" s="242"/>
      <c r="COH78" s="242"/>
      <c r="COI78" s="242"/>
      <c r="COJ78" s="242"/>
      <c r="COK78" s="242"/>
      <c r="COL78" s="242"/>
      <c r="COM78" s="242"/>
      <c r="CON78" s="242"/>
      <c r="COO78" s="242"/>
      <c r="COP78" s="242"/>
      <c r="COQ78" s="242"/>
      <c r="COR78" s="242"/>
      <c r="COS78" s="242"/>
      <c r="COT78" s="242"/>
      <c r="COU78" s="242"/>
      <c r="COV78" s="242"/>
      <c r="COW78" s="242"/>
      <c r="COX78" s="242"/>
      <c r="COY78" s="242"/>
      <c r="COZ78" s="242"/>
      <c r="CPA78" s="242"/>
      <c r="CPB78" s="242"/>
      <c r="CPC78" s="242"/>
      <c r="CPD78" s="242"/>
      <c r="CPE78" s="242"/>
      <c r="CPF78" s="242"/>
      <c r="CPG78" s="242"/>
      <c r="CPH78" s="242"/>
      <c r="CPI78" s="242"/>
      <c r="CPJ78" s="242"/>
      <c r="CPK78" s="242"/>
      <c r="CPL78" s="242"/>
      <c r="CPM78" s="242"/>
      <c r="CPN78" s="242"/>
      <c r="CPO78" s="242"/>
      <c r="CPP78" s="242"/>
      <c r="CPQ78" s="242"/>
      <c r="CPR78" s="242"/>
      <c r="CPS78" s="242"/>
      <c r="CPT78" s="242"/>
      <c r="CPU78" s="242"/>
      <c r="CPV78" s="242"/>
      <c r="CPW78" s="242"/>
      <c r="CPX78" s="242"/>
      <c r="CPY78" s="242"/>
      <c r="CPZ78" s="242"/>
      <c r="CQA78" s="242"/>
      <c r="CQB78" s="242"/>
      <c r="CQC78" s="242"/>
      <c r="CQD78" s="242"/>
      <c r="CQE78" s="242"/>
      <c r="CQF78" s="242"/>
      <c r="CQG78" s="242"/>
      <c r="CQH78" s="242"/>
      <c r="CQI78" s="242"/>
      <c r="CQJ78" s="242"/>
      <c r="CQK78" s="242"/>
      <c r="CQL78" s="242"/>
      <c r="CQM78" s="242"/>
      <c r="CQN78" s="242"/>
      <c r="CQO78" s="242"/>
      <c r="CQP78" s="242"/>
      <c r="CQQ78" s="242"/>
      <c r="CQR78" s="242"/>
      <c r="CQS78" s="242"/>
      <c r="CQT78" s="242"/>
      <c r="CQU78" s="242"/>
      <c r="CQV78" s="242"/>
      <c r="CQW78" s="242"/>
      <c r="CQX78" s="242"/>
      <c r="CQY78" s="242"/>
      <c r="CQZ78" s="242"/>
      <c r="CRA78" s="242"/>
      <c r="CRB78" s="242"/>
      <c r="CRC78" s="242"/>
      <c r="CRD78" s="242"/>
      <c r="CRE78" s="242"/>
      <c r="CRF78" s="242"/>
      <c r="CRG78" s="242"/>
      <c r="CRH78" s="242"/>
      <c r="CRI78" s="242"/>
      <c r="CRJ78" s="242"/>
      <c r="CRK78" s="242"/>
      <c r="CRL78" s="242"/>
      <c r="CRM78" s="242"/>
      <c r="CRN78" s="242"/>
      <c r="CRO78" s="242"/>
      <c r="CRP78" s="242"/>
      <c r="CRQ78" s="242"/>
      <c r="CRR78" s="242"/>
      <c r="CRS78" s="242"/>
      <c r="CRT78" s="242"/>
      <c r="CRU78" s="242"/>
      <c r="CRV78" s="242"/>
      <c r="CRW78" s="242"/>
      <c r="CRX78" s="242"/>
      <c r="CRY78" s="242"/>
      <c r="CRZ78" s="242"/>
      <c r="CSA78" s="242"/>
      <c r="CSB78" s="242"/>
      <c r="CSC78" s="242"/>
      <c r="CSD78" s="242"/>
      <c r="CSE78" s="242"/>
      <c r="CSF78" s="242"/>
      <c r="CSG78" s="242"/>
      <c r="CSH78" s="242"/>
      <c r="CSI78" s="242"/>
      <c r="CSJ78" s="242"/>
      <c r="CSK78" s="242"/>
      <c r="CSL78" s="242"/>
      <c r="CSM78" s="242"/>
      <c r="CSN78" s="242"/>
      <c r="CSO78" s="242"/>
      <c r="CSP78" s="242"/>
      <c r="CSQ78" s="242"/>
      <c r="CSR78" s="242"/>
      <c r="CSS78" s="242"/>
      <c r="CST78" s="242"/>
      <c r="CSU78" s="242"/>
      <c r="CSV78" s="242"/>
      <c r="CSW78" s="242"/>
      <c r="CSX78" s="242"/>
      <c r="CSY78" s="242"/>
      <c r="CSZ78" s="242"/>
      <c r="CTA78" s="242"/>
      <c r="CTB78" s="242"/>
      <c r="CTC78" s="242"/>
      <c r="CTD78" s="242"/>
      <c r="CTE78" s="242"/>
      <c r="CTF78" s="242"/>
      <c r="CTG78" s="242"/>
      <c r="CTH78" s="242"/>
      <c r="CTI78" s="242"/>
      <c r="CTJ78" s="242"/>
      <c r="CTK78" s="242"/>
      <c r="CTL78" s="242"/>
      <c r="CTM78" s="242"/>
      <c r="CTN78" s="242"/>
      <c r="CTO78" s="242"/>
      <c r="CTP78" s="242"/>
      <c r="CTQ78" s="242"/>
      <c r="CTR78" s="242"/>
      <c r="CTS78" s="242"/>
      <c r="CTT78" s="242"/>
      <c r="CTU78" s="242"/>
      <c r="CTV78" s="242"/>
      <c r="CTW78" s="242"/>
      <c r="CTX78" s="242"/>
      <c r="CTY78" s="242"/>
      <c r="CTZ78" s="242"/>
      <c r="CUA78" s="242"/>
      <c r="CUB78" s="242"/>
      <c r="CUC78" s="242"/>
      <c r="CUD78" s="242"/>
      <c r="CUE78" s="242"/>
      <c r="CUF78" s="242"/>
      <c r="CUG78" s="242"/>
      <c r="CUH78" s="242"/>
      <c r="CUI78" s="242"/>
      <c r="CUJ78" s="242"/>
      <c r="CUK78" s="242"/>
      <c r="CUL78" s="242"/>
      <c r="CUM78" s="242"/>
      <c r="CUN78" s="242"/>
      <c r="CUO78" s="242"/>
      <c r="CUP78" s="242"/>
      <c r="CUQ78" s="242"/>
      <c r="CUR78" s="242"/>
      <c r="CUS78" s="242"/>
      <c r="CUT78" s="242"/>
      <c r="CUU78" s="242"/>
      <c r="CUV78" s="242"/>
      <c r="CUW78" s="242"/>
      <c r="CUX78" s="242"/>
      <c r="CUY78" s="242"/>
      <c r="CUZ78" s="242"/>
      <c r="CVA78" s="242"/>
      <c r="CVB78" s="242"/>
      <c r="CVC78" s="242"/>
      <c r="CVD78" s="242"/>
      <c r="CVE78" s="242"/>
      <c r="CVF78" s="242"/>
      <c r="CVG78" s="242"/>
      <c r="CVH78" s="242"/>
      <c r="CVI78" s="242"/>
      <c r="CVJ78" s="242"/>
      <c r="CVK78" s="242"/>
      <c r="CVL78" s="242"/>
      <c r="CVM78" s="242"/>
      <c r="CVN78" s="242"/>
      <c r="CVO78" s="242"/>
      <c r="CVP78" s="242"/>
      <c r="CVQ78" s="242"/>
      <c r="CVR78" s="242"/>
      <c r="CVS78" s="242"/>
      <c r="CVT78" s="242"/>
      <c r="CVU78" s="242"/>
      <c r="CVV78" s="242"/>
      <c r="CVW78" s="242"/>
      <c r="CVX78" s="242"/>
      <c r="CVY78" s="242"/>
      <c r="CVZ78" s="242"/>
      <c r="CWA78" s="242"/>
      <c r="CWB78" s="242"/>
      <c r="CWC78" s="242"/>
      <c r="CWD78" s="242"/>
      <c r="CWE78" s="242"/>
      <c r="CWF78" s="242"/>
      <c r="CWG78" s="242"/>
      <c r="CWH78" s="242"/>
      <c r="CWI78" s="242"/>
      <c r="CWJ78" s="242"/>
      <c r="CWK78" s="242"/>
      <c r="CWL78" s="242"/>
      <c r="CWM78" s="242"/>
      <c r="CWN78" s="242"/>
      <c r="CWO78" s="242"/>
      <c r="CWP78" s="242"/>
      <c r="CWQ78" s="242"/>
      <c r="CWR78" s="242"/>
      <c r="CWS78" s="242"/>
      <c r="CWT78" s="242"/>
      <c r="CWU78" s="242"/>
      <c r="CWV78" s="242"/>
      <c r="CWW78" s="242"/>
      <c r="CWX78" s="242"/>
      <c r="CWY78" s="242"/>
      <c r="CWZ78" s="242"/>
      <c r="CXA78" s="242"/>
      <c r="CXB78" s="242"/>
      <c r="CXC78" s="242"/>
      <c r="CXD78" s="242"/>
      <c r="CXE78" s="242"/>
      <c r="CXF78" s="242"/>
      <c r="CXG78" s="242"/>
      <c r="CXH78" s="242"/>
      <c r="CXI78" s="242"/>
      <c r="CXJ78" s="242"/>
      <c r="CXK78" s="242"/>
      <c r="CXL78" s="242"/>
      <c r="CXM78" s="242"/>
      <c r="CXN78" s="242"/>
      <c r="CXO78" s="242"/>
      <c r="CXP78" s="242"/>
      <c r="CXQ78" s="242"/>
      <c r="CXR78" s="242"/>
      <c r="CXS78" s="242"/>
      <c r="CXT78" s="242"/>
      <c r="CXU78" s="242"/>
      <c r="CXV78" s="242"/>
      <c r="CXW78" s="242"/>
      <c r="CXX78" s="242"/>
      <c r="CXY78" s="242"/>
      <c r="CXZ78" s="242"/>
      <c r="CYA78" s="242"/>
      <c r="CYB78" s="242"/>
      <c r="CYC78" s="242"/>
      <c r="CYD78" s="242"/>
      <c r="CYE78" s="242"/>
      <c r="CYF78" s="242"/>
      <c r="CYG78" s="242"/>
      <c r="CYH78" s="242"/>
      <c r="CYI78" s="242"/>
      <c r="CYJ78" s="242"/>
      <c r="CYK78" s="242"/>
      <c r="CYL78" s="242"/>
      <c r="CYM78" s="242"/>
      <c r="CYN78" s="242"/>
      <c r="CYO78" s="242"/>
      <c r="CYP78" s="242"/>
      <c r="CYQ78" s="242"/>
      <c r="CYR78" s="242"/>
      <c r="CYS78" s="242"/>
      <c r="CYT78" s="242"/>
      <c r="CYU78" s="242"/>
      <c r="CYV78" s="242"/>
      <c r="CYW78" s="242"/>
      <c r="CYX78" s="242"/>
      <c r="CYY78" s="242"/>
      <c r="CYZ78" s="242"/>
      <c r="CZA78" s="242"/>
      <c r="CZB78" s="242"/>
      <c r="CZC78" s="242"/>
      <c r="CZD78" s="242"/>
      <c r="CZE78" s="242"/>
      <c r="CZF78" s="242"/>
      <c r="CZG78" s="242"/>
      <c r="CZH78" s="242"/>
      <c r="CZI78" s="242"/>
      <c r="CZJ78" s="242"/>
      <c r="CZK78" s="242"/>
      <c r="CZL78" s="242"/>
      <c r="CZM78" s="242"/>
      <c r="CZN78" s="242"/>
      <c r="CZO78" s="242"/>
      <c r="CZP78" s="242"/>
      <c r="CZQ78" s="242"/>
      <c r="CZR78" s="242"/>
      <c r="CZS78" s="242"/>
      <c r="CZT78" s="242"/>
      <c r="CZU78" s="242"/>
      <c r="CZV78" s="242"/>
      <c r="CZW78" s="242"/>
      <c r="CZX78" s="242"/>
      <c r="CZY78" s="242"/>
      <c r="CZZ78" s="242"/>
      <c r="DAA78" s="242"/>
      <c r="DAB78" s="242"/>
      <c r="DAC78" s="242"/>
      <c r="DAD78" s="242"/>
      <c r="DAE78" s="242"/>
      <c r="DAF78" s="242"/>
      <c r="DAG78" s="242"/>
      <c r="DAH78" s="242"/>
      <c r="DAI78" s="242"/>
      <c r="DAJ78" s="242"/>
      <c r="DAK78" s="242"/>
      <c r="DAL78" s="242"/>
      <c r="DAM78" s="242"/>
      <c r="DAN78" s="242"/>
      <c r="DAO78" s="242"/>
      <c r="DAP78" s="242"/>
      <c r="DAQ78" s="242"/>
      <c r="DAR78" s="242"/>
      <c r="DAS78" s="242"/>
      <c r="DAT78" s="242"/>
      <c r="DAU78" s="242"/>
      <c r="DAV78" s="242"/>
      <c r="DAW78" s="242"/>
      <c r="DAX78" s="242"/>
      <c r="DAY78" s="242"/>
      <c r="DAZ78" s="242"/>
      <c r="DBA78" s="242"/>
      <c r="DBB78" s="242"/>
      <c r="DBC78" s="242"/>
      <c r="DBD78" s="242"/>
      <c r="DBE78" s="242"/>
      <c r="DBF78" s="242"/>
      <c r="DBG78" s="242"/>
      <c r="DBH78" s="242"/>
      <c r="DBI78" s="242"/>
      <c r="DBJ78" s="242"/>
      <c r="DBK78" s="242"/>
      <c r="DBL78" s="242"/>
      <c r="DBM78" s="242"/>
      <c r="DBN78" s="242"/>
      <c r="DBO78" s="242"/>
      <c r="DBP78" s="242"/>
      <c r="DBQ78" s="242"/>
      <c r="DBR78" s="242"/>
      <c r="DBS78" s="242"/>
      <c r="DBT78" s="242"/>
      <c r="DBU78" s="242"/>
      <c r="DBV78" s="242"/>
      <c r="DBW78" s="242"/>
      <c r="DBX78" s="242"/>
      <c r="DBY78" s="242"/>
      <c r="DBZ78" s="242"/>
      <c r="DCA78" s="242"/>
      <c r="DCB78" s="242"/>
      <c r="DCC78" s="242"/>
      <c r="DCD78" s="242"/>
      <c r="DCE78" s="242"/>
      <c r="DCF78" s="242"/>
      <c r="DCG78" s="242"/>
      <c r="DCH78" s="242"/>
      <c r="DCI78" s="242"/>
      <c r="DCJ78" s="242"/>
      <c r="DCK78" s="242"/>
      <c r="DCL78" s="242"/>
      <c r="DCM78" s="242"/>
      <c r="DCN78" s="242"/>
      <c r="DCO78" s="242"/>
      <c r="DCP78" s="242"/>
      <c r="DCQ78" s="242"/>
      <c r="DCR78" s="242"/>
      <c r="DCS78" s="242"/>
      <c r="DCT78" s="242"/>
      <c r="DCU78" s="242"/>
      <c r="DCV78" s="242"/>
      <c r="DCW78" s="242"/>
      <c r="DCX78" s="242"/>
      <c r="DCY78" s="242"/>
      <c r="DCZ78" s="242"/>
      <c r="DDA78" s="242"/>
      <c r="DDB78" s="242"/>
      <c r="DDC78" s="242"/>
      <c r="DDD78" s="242"/>
      <c r="DDE78" s="242"/>
      <c r="DDF78" s="242"/>
      <c r="DDG78" s="242"/>
      <c r="DDH78" s="242"/>
      <c r="DDI78" s="242"/>
      <c r="DDJ78" s="242"/>
      <c r="DDK78" s="242"/>
      <c r="DDL78" s="242"/>
      <c r="DDM78" s="242"/>
      <c r="DDN78" s="242"/>
      <c r="DDO78" s="242"/>
      <c r="DDP78" s="242"/>
      <c r="DDQ78" s="242"/>
      <c r="DDR78" s="242"/>
      <c r="DDS78" s="242"/>
      <c r="DDT78" s="242"/>
      <c r="DDU78" s="242"/>
      <c r="DDV78" s="242"/>
      <c r="DDW78" s="242"/>
      <c r="DDX78" s="242"/>
      <c r="DDY78" s="242"/>
      <c r="DDZ78" s="242"/>
      <c r="DEA78" s="242"/>
      <c r="DEB78" s="242"/>
      <c r="DEC78" s="242"/>
      <c r="DED78" s="242"/>
      <c r="DEE78" s="242"/>
      <c r="DEF78" s="242"/>
      <c r="DEG78" s="242"/>
      <c r="DEH78" s="242"/>
      <c r="DEI78" s="242"/>
      <c r="DEJ78" s="242"/>
      <c r="DEK78" s="242"/>
      <c r="DEL78" s="242"/>
      <c r="DEM78" s="242"/>
      <c r="DEN78" s="242"/>
      <c r="DEO78" s="242"/>
      <c r="DEP78" s="242"/>
      <c r="DEQ78" s="242"/>
      <c r="DER78" s="242"/>
      <c r="DES78" s="242"/>
      <c r="DET78" s="242"/>
      <c r="DEU78" s="242"/>
      <c r="DEV78" s="242"/>
      <c r="DEW78" s="242"/>
      <c r="DEX78" s="242"/>
      <c r="DEY78" s="242"/>
      <c r="DEZ78" s="242"/>
      <c r="DFA78" s="242"/>
      <c r="DFB78" s="242"/>
      <c r="DFC78" s="242"/>
      <c r="DFD78" s="242"/>
      <c r="DFE78" s="242"/>
      <c r="DFF78" s="242"/>
      <c r="DFG78" s="242"/>
      <c r="DFH78" s="242"/>
      <c r="DFI78" s="242"/>
      <c r="DFJ78" s="242"/>
      <c r="DFK78" s="242"/>
      <c r="DFL78" s="242"/>
      <c r="DFM78" s="242"/>
      <c r="DFN78" s="242"/>
      <c r="DFO78" s="242"/>
      <c r="DFP78" s="242"/>
      <c r="DFQ78" s="242"/>
      <c r="DFR78" s="242"/>
      <c r="DFS78" s="242"/>
      <c r="DFT78" s="242"/>
      <c r="DFU78" s="242"/>
      <c r="DFV78" s="242"/>
      <c r="DFW78" s="242"/>
      <c r="DFX78" s="242"/>
      <c r="DFY78" s="242"/>
      <c r="DFZ78" s="242"/>
      <c r="DGA78" s="242"/>
      <c r="DGB78" s="242"/>
      <c r="DGC78" s="242"/>
      <c r="DGD78" s="242"/>
      <c r="DGE78" s="242"/>
      <c r="DGF78" s="242"/>
      <c r="DGG78" s="242"/>
      <c r="DGH78" s="242"/>
      <c r="DGI78" s="242"/>
      <c r="DGJ78" s="242"/>
      <c r="DGK78" s="242"/>
      <c r="DGL78" s="242"/>
      <c r="DGM78" s="242"/>
      <c r="DGN78" s="242"/>
      <c r="DGO78" s="242"/>
      <c r="DGP78" s="242"/>
      <c r="DGQ78" s="242"/>
      <c r="DGR78" s="242"/>
      <c r="DGS78" s="242"/>
      <c r="DGT78" s="242"/>
      <c r="DGU78" s="242"/>
      <c r="DGV78" s="242"/>
      <c r="DGW78" s="242"/>
      <c r="DGX78" s="242"/>
      <c r="DGY78" s="242"/>
      <c r="DGZ78" s="242"/>
      <c r="DHA78" s="242"/>
      <c r="DHB78" s="242"/>
      <c r="DHC78" s="242"/>
      <c r="DHD78" s="242"/>
      <c r="DHE78" s="242"/>
      <c r="DHF78" s="242"/>
      <c r="DHG78" s="242"/>
      <c r="DHH78" s="242"/>
      <c r="DHI78" s="242"/>
      <c r="DHJ78" s="242"/>
      <c r="DHK78" s="242"/>
      <c r="DHL78" s="242"/>
      <c r="DHM78" s="242"/>
      <c r="DHN78" s="242"/>
      <c r="DHO78" s="242"/>
      <c r="DHP78" s="242"/>
      <c r="DHQ78" s="242"/>
      <c r="DHR78" s="242"/>
      <c r="DHS78" s="242"/>
      <c r="DHT78" s="242"/>
      <c r="DHU78" s="242"/>
      <c r="DHV78" s="242"/>
      <c r="DHW78" s="242"/>
      <c r="DHX78" s="242"/>
      <c r="DHY78" s="242"/>
      <c r="DHZ78" s="242"/>
      <c r="DIA78" s="242"/>
      <c r="DIB78" s="242"/>
      <c r="DIC78" s="242"/>
      <c r="DID78" s="242"/>
      <c r="DIE78" s="242"/>
      <c r="DIF78" s="242"/>
      <c r="DIG78" s="242"/>
      <c r="DIH78" s="242"/>
      <c r="DII78" s="242"/>
      <c r="DIJ78" s="242"/>
      <c r="DIK78" s="242"/>
      <c r="DIL78" s="242"/>
      <c r="DIM78" s="242"/>
      <c r="DIN78" s="242"/>
      <c r="DIO78" s="242"/>
      <c r="DIP78" s="242"/>
      <c r="DIQ78" s="242"/>
      <c r="DIR78" s="242"/>
      <c r="DIS78" s="242"/>
      <c r="DIT78" s="242"/>
      <c r="DIU78" s="242"/>
      <c r="DIV78" s="242"/>
      <c r="DIW78" s="242"/>
      <c r="DIX78" s="242"/>
      <c r="DIY78" s="242"/>
      <c r="DIZ78" s="242"/>
      <c r="DJA78" s="242"/>
      <c r="DJB78" s="242"/>
      <c r="DJC78" s="242"/>
      <c r="DJD78" s="242"/>
      <c r="DJE78" s="242"/>
      <c r="DJF78" s="242"/>
      <c r="DJG78" s="242"/>
      <c r="DJH78" s="242"/>
      <c r="DJI78" s="242"/>
      <c r="DJJ78" s="242"/>
      <c r="DJK78" s="242"/>
      <c r="DJL78" s="242"/>
      <c r="DJM78" s="242"/>
      <c r="DJN78" s="242"/>
      <c r="DJO78" s="242"/>
      <c r="DJP78" s="242"/>
      <c r="DJQ78" s="242"/>
      <c r="DJR78" s="242"/>
      <c r="DJS78" s="242"/>
      <c r="DJT78" s="242"/>
      <c r="DJU78" s="242"/>
      <c r="DJV78" s="242"/>
      <c r="DJW78" s="242"/>
      <c r="DJX78" s="242"/>
      <c r="DJY78" s="242"/>
      <c r="DJZ78" s="242"/>
      <c r="DKA78" s="242"/>
      <c r="DKB78" s="242"/>
      <c r="DKC78" s="242"/>
      <c r="DKD78" s="242"/>
      <c r="DKE78" s="242"/>
      <c r="DKF78" s="242"/>
      <c r="DKG78" s="242"/>
      <c r="DKH78" s="242"/>
      <c r="DKI78" s="242"/>
      <c r="DKJ78" s="242"/>
      <c r="DKK78" s="242"/>
      <c r="DKL78" s="242"/>
      <c r="DKM78" s="242"/>
      <c r="DKN78" s="242"/>
      <c r="DKO78" s="242"/>
      <c r="DKP78" s="242"/>
      <c r="DKQ78" s="242"/>
      <c r="DKR78" s="242"/>
      <c r="DKS78" s="242"/>
      <c r="DKT78" s="242"/>
      <c r="DKU78" s="242"/>
      <c r="DKV78" s="242"/>
      <c r="DKW78" s="242"/>
      <c r="DKX78" s="242"/>
      <c r="DKY78" s="242"/>
      <c r="DKZ78" s="242"/>
      <c r="DLA78" s="242"/>
      <c r="DLB78" s="242"/>
      <c r="DLC78" s="242"/>
      <c r="DLD78" s="242"/>
      <c r="DLE78" s="242"/>
      <c r="DLF78" s="242"/>
      <c r="DLG78" s="242"/>
      <c r="DLH78" s="242"/>
      <c r="DLI78" s="242"/>
      <c r="DLJ78" s="242"/>
      <c r="DLK78" s="242"/>
      <c r="DLL78" s="242"/>
      <c r="DLM78" s="242"/>
      <c r="DLN78" s="242"/>
      <c r="DLO78" s="242"/>
      <c r="DLP78" s="242"/>
      <c r="DLQ78" s="242"/>
      <c r="DLR78" s="242"/>
      <c r="DLS78" s="242"/>
      <c r="DLT78" s="242"/>
      <c r="DLU78" s="242"/>
      <c r="DLV78" s="242"/>
      <c r="DLW78" s="242"/>
      <c r="DLX78" s="242"/>
      <c r="DLY78" s="242"/>
      <c r="DLZ78" s="242"/>
      <c r="DMA78" s="242"/>
      <c r="DMB78" s="242"/>
      <c r="DMC78" s="242"/>
      <c r="DMD78" s="242"/>
      <c r="DME78" s="242"/>
      <c r="DMF78" s="242"/>
      <c r="DMG78" s="242"/>
      <c r="DMH78" s="242"/>
      <c r="DMI78" s="242"/>
      <c r="DMJ78" s="242"/>
      <c r="DMK78" s="242"/>
      <c r="DML78" s="242"/>
      <c r="DMM78" s="242"/>
      <c r="DMN78" s="242"/>
      <c r="DMO78" s="242"/>
      <c r="DMP78" s="242"/>
      <c r="DMQ78" s="242"/>
      <c r="DMR78" s="242"/>
      <c r="DMS78" s="242"/>
      <c r="DMT78" s="242"/>
      <c r="DMU78" s="242"/>
      <c r="DMV78" s="242"/>
      <c r="DMW78" s="242"/>
      <c r="DMX78" s="242"/>
      <c r="DMY78" s="242"/>
      <c r="DMZ78" s="242"/>
      <c r="DNA78" s="242"/>
      <c r="DNB78" s="242"/>
      <c r="DNC78" s="242"/>
      <c r="DND78" s="242"/>
      <c r="DNE78" s="242"/>
      <c r="DNF78" s="242"/>
      <c r="DNG78" s="242"/>
      <c r="DNH78" s="242"/>
      <c r="DNI78" s="242"/>
      <c r="DNJ78" s="242"/>
      <c r="DNK78" s="242"/>
      <c r="DNL78" s="242"/>
      <c r="DNM78" s="242"/>
      <c r="DNN78" s="242"/>
      <c r="DNO78" s="242"/>
      <c r="DNP78" s="242"/>
      <c r="DNQ78" s="242"/>
      <c r="DNR78" s="242"/>
      <c r="DNS78" s="242"/>
      <c r="DNT78" s="242"/>
      <c r="DNU78" s="242"/>
      <c r="DNV78" s="242"/>
      <c r="DNW78" s="242"/>
      <c r="DNX78" s="242"/>
      <c r="DNY78" s="242"/>
      <c r="DNZ78" s="242"/>
      <c r="DOA78" s="242"/>
      <c r="DOB78" s="242"/>
      <c r="DOC78" s="242"/>
      <c r="DOD78" s="242"/>
      <c r="DOE78" s="242"/>
      <c r="DOF78" s="242"/>
      <c r="DOG78" s="242"/>
      <c r="DOH78" s="242"/>
      <c r="DOI78" s="242"/>
      <c r="DOJ78" s="242"/>
      <c r="DOK78" s="242"/>
      <c r="DOL78" s="242"/>
      <c r="DOM78" s="242"/>
      <c r="DON78" s="242"/>
      <c r="DOO78" s="242"/>
      <c r="DOP78" s="242"/>
      <c r="DOQ78" s="242"/>
      <c r="DOR78" s="242"/>
      <c r="DOS78" s="242"/>
      <c r="DOT78" s="242"/>
      <c r="DOU78" s="242"/>
      <c r="DOV78" s="242"/>
      <c r="DOW78" s="242"/>
      <c r="DOX78" s="242"/>
      <c r="DOY78" s="242"/>
      <c r="DOZ78" s="242"/>
      <c r="DPA78" s="242"/>
      <c r="DPB78" s="242"/>
      <c r="DPC78" s="242"/>
      <c r="DPD78" s="242"/>
      <c r="DPE78" s="242"/>
      <c r="DPF78" s="242"/>
      <c r="DPG78" s="242"/>
      <c r="DPH78" s="242"/>
      <c r="DPI78" s="242"/>
      <c r="DPJ78" s="242"/>
      <c r="DPK78" s="242"/>
      <c r="DPL78" s="242"/>
      <c r="DPM78" s="242"/>
      <c r="DPN78" s="242"/>
      <c r="DPO78" s="242"/>
      <c r="DPP78" s="242"/>
      <c r="DPQ78" s="242"/>
      <c r="DPR78" s="242"/>
      <c r="DPS78" s="242"/>
      <c r="DPT78" s="242"/>
      <c r="DPU78" s="242"/>
      <c r="DPV78" s="242"/>
      <c r="DPW78" s="242"/>
      <c r="DPX78" s="242"/>
      <c r="DPY78" s="242"/>
      <c r="DPZ78" s="242"/>
      <c r="DQA78" s="242"/>
      <c r="DQB78" s="242"/>
      <c r="DQC78" s="242"/>
      <c r="DQD78" s="242"/>
      <c r="DQE78" s="242"/>
      <c r="DQF78" s="242"/>
      <c r="DQG78" s="242"/>
      <c r="DQH78" s="242"/>
      <c r="DQI78" s="242"/>
      <c r="DQJ78" s="242"/>
      <c r="DQK78" s="242"/>
      <c r="DQL78" s="242"/>
      <c r="DQM78" s="242"/>
      <c r="DQN78" s="242"/>
      <c r="DQO78" s="242"/>
      <c r="DQP78" s="242"/>
      <c r="DQQ78" s="242"/>
      <c r="DQR78" s="242"/>
      <c r="DQS78" s="242"/>
      <c r="DQT78" s="242"/>
      <c r="DQU78" s="242"/>
      <c r="DQV78" s="242"/>
      <c r="DQW78" s="242"/>
      <c r="DQX78" s="242"/>
      <c r="DQY78" s="242"/>
      <c r="DQZ78" s="242"/>
      <c r="DRA78" s="242"/>
      <c r="DRB78" s="242"/>
      <c r="DRC78" s="242"/>
      <c r="DRD78" s="242"/>
      <c r="DRE78" s="242"/>
      <c r="DRF78" s="242"/>
      <c r="DRG78" s="242"/>
      <c r="DRH78" s="242"/>
      <c r="DRI78" s="242"/>
      <c r="DRJ78" s="242"/>
      <c r="DRK78" s="242"/>
      <c r="DRL78" s="242"/>
      <c r="DRM78" s="242"/>
      <c r="DRN78" s="242"/>
      <c r="DRO78" s="242"/>
      <c r="DRP78" s="242"/>
      <c r="DRQ78" s="242"/>
      <c r="DRR78" s="242"/>
      <c r="DRS78" s="242"/>
      <c r="DRT78" s="242"/>
      <c r="DRU78" s="242"/>
      <c r="DRV78" s="242"/>
      <c r="DRW78" s="242"/>
      <c r="DRX78" s="242"/>
      <c r="DRY78" s="242"/>
      <c r="DRZ78" s="242"/>
      <c r="DSA78" s="242"/>
      <c r="DSB78" s="242"/>
      <c r="DSC78" s="242"/>
      <c r="DSD78" s="242"/>
      <c r="DSE78" s="242"/>
      <c r="DSF78" s="242"/>
      <c r="DSG78" s="242"/>
      <c r="DSH78" s="242"/>
      <c r="DSI78" s="242"/>
      <c r="DSJ78" s="242"/>
      <c r="DSK78" s="242"/>
      <c r="DSL78" s="242"/>
      <c r="DSM78" s="242"/>
      <c r="DSN78" s="242"/>
      <c r="DSO78" s="242"/>
      <c r="DSP78" s="242"/>
      <c r="DSQ78" s="242"/>
      <c r="DSR78" s="242"/>
      <c r="DSS78" s="242"/>
      <c r="DST78" s="242"/>
      <c r="DSU78" s="242"/>
      <c r="DSV78" s="242"/>
      <c r="DSW78" s="242"/>
      <c r="DSX78" s="242"/>
      <c r="DSY78" s="242"/>
      <c r="DSZ78" s="242"/>
      <c r="DTA78" s="242"/>
      <c r="DTB78" s="242"/>
      <c r="DTC78" s="242"/>
      <c r="DTD78" s="242"/>
      <c r="DTE78" s="242"/>
      <c r="DTF78" s="242"/>
      <c r="DTG78" s="242"/>
      <c r="DTH78" s="242"/>
      <c r="DTI78" s="242"/>
      <c r="DTJ78" s="242"/>
      <c r="DTK78" s="242"/>
      <c r="DTL78" s="242"/>
      <c r="DTM78" s="242"/>
      <c r="DTN78" s="242"/>
      <c r="DTO78" s="242"/>
      <c r="DTP78" s="242"/>
      <c r="DTQ78" s="242"/>
      <c r="DTR78" s="242"/>
      <c r="DTS78" s="242"/>
      <c r="DTT78" s="242"/>
      <c r="DTU78" s="242"/>
      <c r="DTV78" s="242"/>
      <c r="DTW78" s="242"/>
      <c r="DTX78" s="242"/>
      <c r="DTY78" s="242"/>
      <c r="DTZ78" s="242"/>
      <c r="DUA78" s="242"/>
      <c r="DUB78" s="242"/>
      <c r="DUC78" s="242"/>
      <c r="DUD78" s="242"/>
      <c r="DUE78" s="242"/>
      <c r="DUF78" s="242"/>
      <c r="DUG78" s="242"/>
      <c r="DUH78" s="242"/>
      <c r="DUI78" s="242"/>
      <c r="DUJ78" s="242"/>
      <c r="DUK78" s="242"/>
      <c r="DUL78" s="242"/>
      <c r="DUM78" s="242"/>
      <c r="DUN78" s="242"/>
      <c r="DUO78" s="242"/>
      <c r="DUP78" s="242"/>
      <c r="DUQ78" s="242"/>
      <c r="DUR78" s="242"/>
      <c r="DUS78" s="242"/>
      <c r="DUT78" s="242"/>
      <c r="DUU78" s="242"/>
      <c r="DUV78" s="242"/>
      <c r="DUW78" s="242"/>
      <c r="DUX78" s="242"/>
      <c r="DUY78" s="242"/>
      <c r="DUZ78" s="242"/>
      <c r="DVA78" s="242"/>
      <c r="DVB78" s="242"/>
      <c r="DVC78" s="242"/>
      <c r="DVD78" s="242"/>
      <c r="DVE78" s="242"/>
      <c r="DVF78" s="242"/>
      <c r="DVG78" s="242"/>
      <c r="DVH78" s="242"/>
      <c r="DVI78" s="242"/>
      <c r="DVJ78" s="242"/>
      <c r="DVK78" s="242"/>
      <c r="DVL78" s="242"/>
      <c r="DVM78" s="242"/>
      <c r="DVN78" s="242"/>
      <c r="DVO78" s="242"/>
      <c r="DVP78" s="242"/>
      <c r="DVQ78" s="242"/>
      <c r="DVR78" s="242"/>
      <c r="DVS78" s="242"/>
      <c r="DVT78" s="242"/>
      <c r="DVU78" s="242"/>
      <c r="DVV78" s="242"/>
      <c r="DVW78" s="242"/>
      <c r="DVX78" s="242"/>
      <c r="DVY78" s="242"/>
      <c r="DVZ78" s="242"/>
      <c r="DWA78" s="242"/>
      <c r="DWB78" s="242"/>
      <c r="DWC78" s="242"/>
      <c r="DWD78" s="242"/>
      <c r="DWE78" s="242"/>
      <c r="DWF78" s="242"/>
      <c r="DWG78" s="242"/>
      <c r="DWH78" s="242"/>
      <c r="DWI78" s="242"/>
      <c r="DWJ78" s="242"/>
      <c r="DWK78" s="242"/>
      <c r="DWL78" s="242"/>
      <c r="DWM78" s="242"/>
      <c r="DWN78" s="242"/>
      <c r="DWO78" s="242"/>
      <c r="DWP78" s="242"/>
      <c r="DWQ78" s="242"/>
      <c r="DWR78" s="242"/>
      <c r="DWS78" s="242"/>
      <c r="DWT78" s="242"/>
      <c r="DWU78" s="242"/>
      <c r="DWV78" s="242"/>
      <c r="DWW78" s="242"/>
      <c r="DWX78" s="242"/>
      <c r="DWY78" s="242"/>
      <c r="DWZ78" s="242"/>
      <c r="DXA78" s="242"/>
      <c r="DXB78" s="242"/>
      <c r="DXC78" s="242"/>
      <c r="DXD78" s="242"/>
      <c r="DXE78" s="242"/>
      <c r="DXF78" s="242"/>
      <c r="DXG78" s="242"/>
      <c r="DXH78" s="242"/>
      <c r="DXI78" s="242"/>
      <c r="DXJ78" s="242"/>
      <c r="DXK78" s="242"/>
      <c r="DXL78" s="242"/>
      <c r="DXM78" s="242"/>
      <c r="DXN78" s="242"/>
      <c r="DXO78" s="242"/>
      <c r="DXP78" s="242"/>
      <c r="DXQ78" s="242"/>
      <c r="DXR78" s="242"/>
      <c r="DXS78" s="242"/>
      <c r="DXT78" s="242"/>
      <c r="DXU78" s="242"/>
      <c r="DXV78" s="242"/>
      <c r="DXW78" s="242"/>
      <c r="DXX78" s="242"/>
      <c r="DXY78" s="242"/>
      <c r="DXZ78" s="242"/>
      <c r="DYA78" s="242"/>
      <c r="DYB78" s="242"/>
      <c r="DYC78" s="242"/>
      <c r="DYD78" s="242"/>
      <c r="DYE78" s="242"/>
      <c r="DYF78" s="242"/>
      <c r="DYG78" s="242"/>
      <c r="DYH78" s="242"/>
      <c r="DYI78" s="242"/>
      <c r="DYJ78" s="242"/>
      <c r="DYK78" s="242"/>
      <c r="DYL78" s="242"/>
      <c r="DYM78" s="242"/>
      <c r="DYN78" s="242"/>
      <c r="DYO78" s="242"/>
      <c r="DYP78" s="242"/>
      <c r="DYQ78" s="242"/>
      <c r="DYR78" s="242"/>
      <c r="DYS78" s="242"/>
      <c r="DYT78" s="242"/>
      <c r="DYU78" s="242"/>
      <c r="DYV78" s="242"/>
      <c r="DYW78" s="242"/>
      <c r="DYX78" s="242"/>
      <c r="DYY78" s="242"/>
      <c r="DYZ78" s="242"/>
      <c r="DZA78" s="242"/>
      <c r="DZB78" s="242"/>
      <c r="DZC78" s="242"/>
      <c r="DZD78" s="242"/>
      <c r="DZE78" s="242"/>
      <c r="DZF78" s="242"/>
      <c r="DZG78" s="242"/>
      <c r="DZH78" s="242"/>
      <c r="DZI78" s="242"/>
      <c r="DZJ78" s="242"/>
      <c r="DZK78" s="242"/>
      <c r="DZL78" s="242"/>
      <c r="DZM78" s="242"/>
      <c r="DZN78" s="242"/>
      <c r="DZO78" s="242"/>
      <c r="DZP78" s="242"/>
      <c r="DZQ78" s="242"/>
      <c r="DZR78" s="242"/>
      <c r="DZS78" s="242"/>
      <c r="DZT78" s="242"/>
      <c r="DZU78" s="242"/>
      <c r="DZV78" s="242"/>
      <c r="DZW78" s="242"/>
      <c r="DZX78" s="242"/>
      <c r="DZY78" s="242"/>
      <c r="DZZ78" s="242"/>
      <c r="EAA78" s="242"/>
      <c r="EAB78" s="242"/>
      <c r="EAC78" s="242"/>
      <c r="EAD78" s="242"/>
      <c r="EAE78" s="242"/>
      <c r="EAF78" s="242"/>
      <c r="EAG78" s="242"/>
      <c r="EAH78" s="242"/>
      <c r="EAI78" s="242"/>
      <c r="EAJ78" s="242"/>
      <c r="EAK78" s="242"/>
      <c r="EAL78" s="242"/>
      <c r="EAM78" s="242"/>
      <c r="EAN78" s="242"/>
      <c r="EAO78" s="242"/>
      <c r="EAP78" s="242"/>
      <c r="EAQ78" s="242"/>
      <c r="EAR78" s="242"/>
      <c r="EAS78" s="242"/>
      <c r="EAT78" s="242"/>
      <c r="EAU78" s="242"/>
      <c r="EAV78" s="242"/>
      <c r="EAW78" s="242"/>
      <c r="EAX78" s="242"/>
      <c r="EAY78" s="242"/>
      <c r="EAZ78" s="242"/>
      <c r="EBA78" s="242"/>
      <c r="EBB78" s="242"/>
      <c r="EBC78" s="242"/>
      <c r="EBD78" s="242"/>
      <c r="EBE78" s="242"/>
      <c r="EBF78" s="242"/>
      <c r="EBG78" s="242"/>
      <c r="EBH78" s="242"/>
      <c r="EBI78" s="242"/>
      <c r="EBJ78" s="242"/>
      <c r="EBK78" s="242"/>
      <c r="EBL78" s="242"/>
      <c r="EBM78" s="242"/>
      <c r="EBN78" s="242"/>
      <c r="EBO78" s="242"/>
      <c r="EBP78" s="242"/>
      <c r="EBQ78" s="242"/>
      <c r="EBR78" s="242"/>
      <c r="EBS78" s="242"/>
      <c r="EBT78" s="242"/>
      <c r="EBU78" s="242"/>
      <c r="EBV78" s="242"/>
      <c r="EBW78" s="242"/>
      <c r="EBX78" s="242"/>
      <c r="EBY78" s="242"/>
      <c r="EBZ78" s="242"/>
      <c r="ECA78" s="242"/>
      <c r="ECB78" s="242"/>
      <c r="ECC78" s="242"/>
      <c r="ECD78" s="242"/>
      <c r="ECE78" s="242"/>
      <c r="ECF78" s="242"/>
      <c r="ECG78" s="242"/>
      <c r="ECH78" s="242"/>
      <c r="ECI78" s="242"/>
      <c r="ECJ78" s="242"/>
      <c r="ECK78" s="242"/>
      <c r="ECL78" s="242"/>
      <c r="ECM78" s="242"/>
      <c r="ECN78" s="242"/>
      <c r="ECO78" s="242"/>
      <c r="ECP78" s="242"/>
      <c r="ECQ78" s="242"/>
      <c r="ECR78" s="242"/>
      <c r="ECS78" s="242"/>
      <c r="ECT78" s="242"/>
      <c r="ECU78" s="242"/>
      <c r="ECV78" s="242"/>
      <c r="ECW78" s="242"/>
      <c r="ECX78" s="242"/>
      <c r="ECY78" s="242"/>
      <c r="ECZ78" s="242"/>
      <c r="EDA78" s="242"/>
      <c r="EDB78" s="242"/>
      <c r="EDC78" s="242"/>
      <c r="EDD78" s="242"/>
      <c r="EDE78" s="242"/>
      <c r="EDF78" s="242"/>
      <c r="EDG78" s="242"/>
      <c r="EDH78" s="242"/>
      <c r="EDI78" s="242"/>
      <c r="EDJ78" s="242"/>
      <c r="EDK78" s="242"/>
      <c r="EDL78" s="242"/>
      <c r="EDM78" s="242"/>
      <c r="EDN78" s="242"/>
      <c r="EDO78" s="242"/>
      <c r="EDP78" s="242"/>
      <c r="EDQ78" s="242"/>
      <c r="EDR78" s="242"/>
      <c r="EDS78" s="242"/>
      <c r="EDT78" s="242"/>
      <c r="EDU78" s="242"/>
      <c r="EDV78" s="242"/>
      <c r="EDW78" s="242"/>
      <c r="EDX78" s="242"/>
      <c r="EDY78" s="242"/>
      <c r="EDZ78" s="242"/>
      <c r="EEA78" s="242"/>
      <c r="EEB78" s="242"/>
      <c r="EEC78" s="242"/>
      <c r="EED78" s="242"/>
      <c r="EEE78" s="242"/>
      <c r="EEF78" s="242"/>
      <c r="EEG78" s="242"/>
      <c r="EEH78" s="242"/>
      <c r="EEI78" s="242"/>
      <c r="EEJ78" s="242"/>
      <c r="EEK78" s="242"/>
      <c r="EEL78" s="242"/>
      <c r="EEM78" s="242"/>
      <c r="EEN78" s="242"/>
      <c r="EEO78" s="242"/>
      <c r="EEP78" s="242"/>
      <c r="EEQ78" s="242"/>
      <c r="EER78" s="242"/>
      <c r="EES78" s="242"/>
      <c r="EET78" s="242"/>
      <c r="EEU78" s="242"/>
      <c r="EEV78" s="242"/>
      <c r="EEW78" s="242"/>
      <c r="EEX78" s="242"/>
      <c r="EEY78" s="242"/>
      <c r="EEZ78" s="242"/>
      <c r="EFA78" s="242"/>
      <c r="EFB78" s="242"/>
      <c r="EFC78" s="242"/>
      <c r="EFD78" s="242"/>
      <c r="EFE78" s="242"/>
      <c r="EFF78" s="242"/>
      <c r="EFG78" s="242"/>
      <c r="EFH78" s="242"/>
      <c r="EFI78" s="242"/>
      <c r="EFJ78" s="242"/>
      <c r="EFK78" s="242"/>
      <c r="EFL78" s="242"/>
      <c r="EFM78" s="242"/>
      <c r="EFN78" s="242"/>
      <c r="EFO78" s="242"/>
      <c r="EFP78" s="242"/>
      <c r="EFQ78" s="242"/>
      <c r="EFR78" s="242"/>
      <c r="EFS78" s="242"/>
      <c r="EFT78" s="242"/>
      <c r="EFU78" s="242"/>
      <c r="EFV78" s="242"/>
      <c r="EFW78" s="242"/>
      <c r="EFX78" s="242"/>
      <c r="EFY78" s="242"/>
      <c r="EFZ78" s="242"/>
      <c r="EGA78" s="242"/>
      <c r="EGB78" s="242"/>
      <c r="EGC78" s="242"/>
      <c r="EGD78" s="242"/>
      <c r="EGE78" s="242"/>
      <c r="EGF78" s="242"/>
      <c r="EGG78" s="242"/>
      <c r="EGH78" s="242"/>
      <c r="EGI78" s="242"/>
      <c r="EGJ78" s="242"/>
      <c r="EGK78" s="242"/>
      <c r="EGL78" s="242"/>
      <c r="EGM78" s="242"/>
      <c r="EGN78" s="242"/>
      <c r="EGO78" s="242"/>
      <c r="EGP78" s="242"/>
      <c r="EGQ78" s="242"/>
      <c r="EGR78" s="242"/>
      <c r="EGS78" s="242"/>
      <c r="EGT78" s="242"/>
      <c r="EGU78" s="242"/>
      <c r="EGV78" s="242"/>
      <c r="EGW78" s="242"/>
      <c r="EGX78" s="242"/>
      <c r="EGY78" s="242"/>
      <c r="EGZ78" s="242"/>
      <c r="EHA78" s="242"/>
      <c r="EHB78" s="242"/>
      <c r="EHC78" s="242"/>
      <c r="EHD78" s="242"/>
      <c r="EHE78" s="242"/>
      <c r="EHF78" s="242"/>
      <c r="EHG78" s="242"/>
      <c r="EHH78" s="242"/>
      <c r="EHI78" s="242"/>
      <c r="EHJ78" s="242"/>
      <c r="EHK78" s="242"/>
      <c r="EHL78" s="242"/>
      <c r="EHM78" s="242"/>
      <c r="EHN78" s="242"/>
      <c r="EHO78" s="242"/>
      <c r="EHP78" s="242"/>
      <c r="EHQ78" s="242"/>
      <c r="EHR78" s="242"/>
      <c r="EHS78" s="242"/>
      <c r="EHT78" s="242"/>
      <c r="EHU78" s="242"/>
      <c r="EHV78" s="242"/>
      <c r="EHW78" s="242"/>
      <c r="EHX78" s="242"/>
      <c r="EHY78" s="242"/>
      <c r="EHZ78" s="242"/>
      <c r="EIA78" s="242"/>
      <c r="EIB78" s="242"/>
      <c r="EIC78" s="242"/>
      <c r="EID78" s="242"/>
      <c r="EIE78" s="242"/>
      <c r="EIF78" s="242"/>
      <c r="EIG78" s="242"/>
      <c r="EIH78" s="242"/>
      <c r="EII78" s="242"/>
      <c r="EIJ78" s="242"/>
      <c r="EIK78" s="242"/>
      <c r="EIL78" s="242"/>
      <c r="EIM78" s="242"/>
      <c r="EIN78" s="242"/>
      <c r="EIO78" s="242"/>
      <c r="EIP78" s="242"/>
      <c r="EIQ78" s="242"/>
      <c r="EIR78" s="242"/>
      <c r="EIS78" s="242"/>
      <c r="EIT78" s="242"/>
      <c r="EIU78" s="242"/>
      <c r="EIV78" s="242"/>
      <c r="EIW78" s="242"/>
      <c r="EIX78" s="242"/>
      <c r="EIY78" s="242"/>
      <c r="EIZ78" s="242"/>
      <c r="EJA78" s="242"/>
      <c r="EJB78" s="242"/>
      <c r="EJC78" s="242"/>
      <c r="EJD78" s="242"/>
      <c r="EJE78" s="242"/>
      <c r="EJF78" s="242"/>
      <c r="EJG78" s="242"/>
      <c r="EJH78" s="242"/>
      <c r="EJI78" s="242"/>
      <c r="EJJ78" s="242"/>
      <c r="EJK78" s="242"/>
      <c r="EJL78" s="242"/>
      <c r="EJM78" s="242"/>
      <c r="EJN78" s="242"/>
      <c r="EJO78" s="242"/>
      <c r="EJP78" s="242"/>
      <c r="EJQ78" s="242"/>
      <c r="EJR78" s="242"/>
      <c r="EJS78" s="242"/>
      <c r="EJT78" s="242"/>
      <c r="EJU78" s="242"/>
      <c r="EJV78" s="242"/>
      <c r="EJW78" s="242"/>
      <c r="EJX78" s="242"/>
      <c r="EJY78" s="242"/>
      <c r="EJZ78" s="242"/>
      <c r="EKA78" s="242"/>
      <c r="EKB78" s="242"/>
      <c r="EKC78" s="242"/>
      <c r="EKD78" s="242"/>
      <c r="EKE78" s="242"/>
      <c r="EKF78" s="242"/>
      <c r="EKG78" s="242"/>
      <c r="EKH78" s="242"/>
      <c r="EKI78" s="242"/>
      <c r="EKJ78" s="242"/>
      <c r="EKK78" s="242"/>
      <c r="EKL78" s="242"/>
      <c r="EKM78" s="242"/>
      <c r="EKN78" s="242"/>
      <c r="EKO78" s="242"/>
      <c r="EKP78" s="242"/>
      <c r="EKQ78" s="242"/>
      <c r="EKR78" s="242"/>
      <c r="EKS78" s="242"/>
      <c r="EKT78" s="242"/>
      <c r="EKU78" s="242"/>
      <c r="EKV78" s="242"/>
      <c r="EKW78" s="242"/>
      <c r="EKX78" s="242"/>
      <c r="EKY78" s="242"/>
      <c r="EKZ78" s="242"/>
      <c r="ELA78" s="242"/>
      <c r="ELB78" s="242"/>
      <c r="ELC78" s="242"/>
      <c r="ELD78" s="242"/>
      <c r="ELE78" s="242"/>
      <c r="ELF78" s="242"/>
      <c r="ELG78" s="242"/>
      <c r="ELH78" s="242"/>
      <c r="ELI78" s="242"/>
      <c r="ELJ78" s="242"/>
      <c r="ELK78" s="242"/>
      <c r="ELL78" s="242"/>
      <c r="ELM78" s="242"/>
      <c r="ELN78" s="242"/>
      <c r="ELO78" s="242"/>
      <c r="ELP78" s="242"/>
      <c r="ELQ78" s="242"/>
      <c r="ELR78" s="242"/>
      <c r="ELS78" s="242"/>
      <c r="ELT78" s="242"/>
      <c r="ELU78" s="242"/>
      <c r="ELV78" s="242"/>
      <c r="ELW78" s="242"/>
      <c r="ELX78" s="242"/>
      <c r="ELY78" s="242"/>
      <c r="ELZ78" s="242"/>
      <c r="EMA78" s="242"/>
      <c r="EMB78" s="242"/>
      <c r="EMC78" s="242"/>
      <c r="EMD78" s="242"/>
      <c r="EME78" s="242"/>
      <c r="EMF78" s="242"/>
      <c r="EMG78" s="242"/>
      <c r="EMH78" s="242"/>
      <c r="EMI78" s="242"/>
      <c r="EMJ78" s="242"/>
      <c r="EMK78" s="242"/>
      <c r="EML78" s="242"/>
      <c r="EMM78" s="242"/>
      <c r="EMN78" s="242"/>
      <c r="EMO78" s="242"/>
      <c r="EMP78" s="242"/>
      <c r="EMQ78" s="242"/>
      <c r="EMR78" s="242"/>
      <c r="EMS78" s="242"/>
      <c r="EMT78" s="242"/>
      <c r="EMU78" s="242"/>
      <c r="EMV78" s="242"/>
      <c r="EMW78" s="242"/>
      <c r="EMX78" s="242"/>
      <c r="EMY78" s="242"/>
      <c r="EMZ78" s="242"/>
      <c r="ENA78" s="242"/>
      <c r="ENB78" s="242"/>
      <c r="ENC78" s="242"/>
      <c r="END78" s="242"/>
      <c r="ENE78" s="242"/>
      <c r="ENF78" s="242"/>
      <c r="ENG78" s="242"/>
      <c r="ENH78" s="242"/>
      <c r="ENI78" s="242"/>
      <c r="ENJ78" s="242"/>
      <c r="ENK78" s="242"/>
      <c r="ENL78" s="242"/>
      <c r="ENM78" s="242"/>
      <c r="ENN78" s="242"/>
      <c r="ENO78" s="242"/>
      <c r="ENP78" s="242"/>
      <c r="ENQ78" s="242"/>
      <c r="ENR78" s="242"/>
      <c r="ENS78" s="242"/>
      <c r="ENT78" s="242"/>
      <c r="ENU78" s="242"/>
      <c r="ENV78" s="242"/>
      <c r="ENW78" s="242"/>
      <c r="ENX78" s="242"/>
      <c r="ENY78" s="242"/>
      <c r="ENZ78" s="242"/>
      <c r="EOA78" s="242"/>
      <c r="EOB78" s="242"/>
      <c r="EOC78" s="242"/>
      <c r="EOD78" s="242"/>
      <c r="EOE78" s="242"/>
      <c r="EOF78" s="242"/>
      <c r="EOG78" s="242"/>
      <c r="EOH78" s="242"/>
      <c r="EOI78" s="242"/>
      <c r="EOJ78" s="242"/>
      <c r="EOK78" s="242"/>
      <c r="EOL78" s="242"/>
      <c r="EOM78" s="242"/>
      <c r="EON78" s="242"/>
      <c r="EOO78" s="242"/>
      <c r="EOP78" s="242"/>
      <c r="EOQ78" s="242"/>
      <c r="EOR78" s="242"/>
      <c r="EOS78" s="242"/>
      <c r="EOT78" s="242"/>
      <c r="EOU78" s="242"/>
      <c r="EOV78" s="242"/>
      <c r="EOW78" s="242"/>
      <c r="EOX78" s="242"/>
      <c r="EOY78" s="242"/>
      <c r="EOZ78" s="242"/>
      <c r="EPA78" s="242"/>
      <c r="EPB78" s="242"/>
      <c r="EPC78" s="242"/>
      <c r="EPD78" s="242"/>
      <c r="EPE78" s="242"/>
      <c r="EPF78" s="242"/>
      <c r="EPG78" s="242"/>
      <c r="EPH78" s="242"/>
      <c r="EPI78" s="242"/>
      <c r="EPJ78" s="242"/>
      <c r="EPK78" s="242"/>
      <c r="EPL78" s="242"/>
      <c r="EPM78" s="242"/>
      <c r="EPN78" s="242"/>
      <c r="EPO78" s="242"/>
      <c r="EPP78" s="242"/>
      <c r="EPQ78" s="242"/>
      <c r="EPR78" s="242"/>
      <c r="EPS78" s="242"/>
      <c r="EPT78" s="242"/>
      <c r="EPU78" s="242"/>
      <c r="EPV78" s="242"/>
      <c r="EPW78" s="242"/>
      <c r="EPX78" s="242"/>
      <c r="EPY78" s="242"/>
      <c r="EPZ78" s="242"/>
      <c r="EQA78" s="242"/>
      <c r="EQB78" s="242"/>
      <c r="EQC78" s="242"/>
      <c r="EQD78" s="242"/>
      <c r="EQE78" s="242"/>
      <c r="EQF78" s="242"/>
      <c r="EQG78" s="242"/>
      <c r="EQH78" s="242"/>
      <c r="EQI78" s="242"/>
      <c r="EQJ78" s="242"/>
      <c r="EQK78" s="242"/>
      <c r="EQL78" s="242"/>
      <c r="EQM78" s="242"/>
      <c r="EQN78" s="242"/>
      <c r="EQO78" s="242"/>
      <c r="EQP78" s="242"/>
      <c r="EQQ78" s="242"/>
      <c r="EQR78" s="242"/>
      <c r="EQS78" s="242"/>
      <c r="EQT78" s="242"/>
      <c r="EQU78" s="242"/>
      <c r="EQV78" s="242"/>
      <c r="EQW78" s="242"/>
      <c r="EQX78" s="242"/>
      <c r="EQY78" s="242"/>
      <c r="EQZ78" s="242"/>
      <c r="ERA78" s="242"/>
      <c r="ERB78" s="242"/>
      <c r="ERC78" s="242"/>
      <c r="ERD78" s="242"/>
      <c r="ERE78" s="242"/>
      <c r="ERF78" s="242"/>
      <c r="ERG78" s="242"/>
      <c r="ERH78" s="242"/>
      <c r="ERI78" s="242"/>
      <c r="ERJ78" s="242"/>
      <c r="ERK78" s="242"/>
      <c r="ERL78" s="242"/>
      <c r="ERM78" s="242"/>
      <c r="ERN78" s="242"/>
      <c r="ERO78" s="242"/>
      <c r="ERP78" s="242"/>
      <c r="ERQ78" s="242"/>
      <c r="ERR78" s="242"/>
      <c r="ERS78" s="242"/>
      <c r="ERT78" s="242"/>
      <c r="ERU78" s="242"/>
      <c r="ERV78" s="242"/>
      <c r="ERW78" s="242"/>
      <c r="ERX78" s="242"/>
      <c r="ERY78" s="242"/>
      <c r="ERZ78" s="242"/>
      <c r="ESA78" s="242"/>
      <c r="ESB78" s="242"/>
      <c r="ESC78" s="242"/>
      <c r="ESD78" s="242"/>
      <c r="ESE78" s="242"/>
      <c r="ESF78" s="242"/>
      <c r="ESG78" s="242"/>
      <c r="ESH78" s="242"/>
      <c r="ESI78" s="242"/>
      <c r="ESJ78" s="242"/>
      <c r="ESK78" s="242"/>
      <c r="ESL78" s="242"/>
      <c r="ESM78" s="242"/>
      <c r="ESN78" s="242"/>
      <c r="ESO78" s="242"/>
      <c r="ESP78" s="242"/>
      <c r="ESQ78" s="242"/>
      <c r="ESR78" s="242"/>
      <c r="ESS78" s="242"/>
      <c r="EST78" s="242"/>
      <c r="ESU78" s="242"/>
      <c r="ESV78" s="242"/>
      <c r="ESW78" s="242"/>
      <c r="ESX78" s="242"/>
      <c r="ESY78" s="242"/>
      <c r="ESZ78" s="242"/>
      <c r="ETA78" s="242"/>
      <c r="ETB78" s="242"/>
      <c r="ETC78" s="242"/>
      <c r="ETD78" s="242"/>
      <c r="ETE78" s="242"/>
      <c r="ETF78" s="242"/>
      <c r="ETG78" s="242"/>
      <c r="ETH78" s="242"/>
      <c r="ETI78" s="242"/>
      <c r="ETJ78" s="242"/>
      <c r="ETK78" s="242"/>
      <c r="ETL78" s="242"/>
      <c r="ETM78" s="242"/>
      <c r="ETN78" s="242"/>
      <c r="ETO78" s="242"/>
      <c r="ETP78" s="242"/>
      <c r="ETQ78" s="242"/>
      <c r="ETR78" s="242"/>
      <c r="ETS78" s="242"/>
      <c r="ETT78" s="242"/>
      <c r="ETU78" s="242"/>
      <c r="ETV78" s="242"/>
      <c r="ETW78" s="242"/>
      <c r="ETX78" s="242"/>
      <c r="ETY78" s="242"/>
      <c r="ETZ78" s="242"/>
      <c r="EUA78" s="242"/>
      <c r="EUB78" s="242"/>
      <c r="EUC78" s="242"/>
      <c r="EUD78" s="242"/>
      <c r="EUE78" s="242"/>
      <c r="EUF78" s="242"/>
      <c r="EUG78" s="242"/>
      <c r="EUH78" s="242"/>
      <c r="EUI78" s="242"/>
      <c r="EUJ78" s="242"/>
      <c r="EUK78" s="242"/>
      <c r="EUL78" s="242"/>
      <c r="EUM78" s="242"/>
      <c r="EUN78" s="242"/>
      <c r="EUO78" s="242"/>
      <c r="EUP78" s="242"/>
      <c r="EUQ78" s="242"/>
      <c r="EUR78" s="242"/>
      <c r="EUS78" s="242"/>
      <c r="EUT78" s="242"/>
      <c r="EUU78" s="242"/>
      <c r="EUV78" s="242"/>
      <c r="EUW78" s="242"/>
      <c r="EUX78" s="242"/>
      <c r="EUY78" s="242"/>
      <c r="EUZ78" s="242"/>
      <c r="EVA78" s="242"/>
      <c r="EVB78" s="242"/>
      <c r="EVC78" s="242"/>
      <c r="EVD78" s="242"/>
      <c r="EVE78" s="242"/>
      <c r="EVF78" s="242"/>
      <c r="EVG78" s="242"/>
      <c r="EVH78" s="242"/>
      <c r="EVI78" s="242"/>
      <c r="EVJ78" s="242"/>
      <c r="EVK78" s="242"/>
      <c r="EVL78" s="242"/>
      <c r="EVM78" s="242"/>
      <c r="EVN78" s="242"/>
      <c r="EVO78" s="242"/>
      <c r="EVP78" s="242"/>
      <c r="EVQ78" s="242"/>
      <c r="EVR78" s="242"/>
      <c r="EVS78" s="242"/>
      <c r="EVT78" s="242"/>
      <c r="EVU78" s="242"/>
      <c r="EVV78" s="242"/>
      <c r="EVW78" s="242"/>
      <c r="EVX78" s="242"/>
      <c r="EVY78" s="242"/>
      <c r="EVZ78" s="242"/>
      <c r="EWA78" s="242"/>
      <c r="EWB78" s="242"/>
      <c r="EWC78" s="242"/>
      <c r="EWD78" s="242"/>
      <c r="EWE78" s="242"/>
      <c r="EWF78" s="242"/>
      <c r="EWG78" s="242"/>
      <c r="EWH78" s="242"/>
      <c r="EWI78" s="242"/>
      <c r="EWJ78" s="242"/>
      <c r="EWK78" s="242"/>
      <c r="EWL78" s="242"/>
      <c r="EWM78" s="242"/>
      <c r="EWN78" s="242"/>
      <c r="EWO78" s="242"/>
      <c r="EWP78" s="242"/>
      <c r="EWQ78" s="242"/>
      <c r="EWR78" s="242"/>
      <c r="EWS78" s="242"/>
      <c r="EWT78" s="242"/>
      <c r="EWU78" s="242"/>
      <c r="EWV78" s="242"/>
      <c r="EWW78" s="242"/>
      <c r="EWX78" s="242"/>
      <c r="EWY78" s="242"/>
      <c r="EWZ78" s="242"/>
      <c r="EXA78" s="242"/>
      <c r="EXB78" s="242"/>
      <c r="EXC78" s="242"/>
      <c r="EXD78" s="242"/>
      <c r="EXE78" s="242"/>
      <c r="EXF78" s="242"/>
      <c r="EXG78" s="242"/>
      <c r="EXH78" s="242"/>
      <c r="EXI78" s="242"/>
      <c r="EXJ78" s="242"/>
      <c r="EXK78" s="242"/>
      <c r="EXL78" s="242"/>
      <c r="EXM78" s="242"/>
      <c r="EXN78" s="242"/>
      <c r="EXO78" s="242"/>
      <c r="EXP78" s="242"/>
      <c r="EXQ78" s="242"/>
      <c r="EXR78" s="242"/>
      <c r="EXS78" s="242"/>
      <c r="EXT78" s="242"/>
      <c r="EXU78" s="242"/>
      <c r="EXV78" s="242"/>
      <c r="EXW78" s="242"/>
      <c r="EXX78" s="242"/>
      <c r="EXY78" s="242"/>
      <c r="EXZ78" s="242"/>
      <c r="EYA78" s="242"/>
      <c r="EYB78" s="242"/>
      <c r="EYC78" s="242"/>
      <c r="EYD78" s="242"/>
      <c r="EYE78" s="242"/>
      <c r="EYF78" s="242"/>
      <c r="EYG78" s="242"/>
      <c r="EYH78" s="242"/>
      <c r="EYI78" s="242"/>
      <c r="EYJ78" s="242"/>
      <c r="EYK78" s="242"/>
      <c r="EYL78" s="242"/>
      <c r="EYM78" s="242"/>
      <c r="EYN78" s="242"/>
      <c r="EYO78" s="242"/>
      <c r="EYP78" s="242"/>
      <c r="EYQ78" s="242"/>
      <c r="EYR78" s="242"/>
      <c r="EYS78" s="242"/>
      <c r="EYT78" s="242"/>
      <c r="EYU78" s="242"/>
      <c r="EYV78" s="242"/>
      <c r="EYW78" s="242"/>
      <c r="EYX78" s="242"/>
      <c r="EYY78" s="242"/>
      <c r="EYZ78" s="242"/>
      <c r="EZA78" s="242"/>
      <c r="EZB78" s="242"/>
      <c r="EZC78" s="242"/>
      <c r="EZD78" s="242"/>
      <c r="EZE78" s="242"/>
      <c r="EZF78" s="242"/>
      <c r="EZG78" s="242"/>
      <c r="EZH78" s="242"/>
      <c r="EZI78" s="242"/>
      <c r="EZJ78" s="242"/>
      <c r="EZK78" s="242"/>
      <c r="EZL78" s="242"/>
      <c r="EZM78" s="242"/>
      <c r="EZN78" s="242"/>
      <c r="EZO78" s="242"/>
      <c r="EZP78" s="242"/>
      <c r="EZQ78" s="242"/>
      <c r="EZR78" s="242"/>
      <c r="EZS78" s="242"/>
      <c r="EZT78" s="242"/>
      <c r="EZU78" s="242"/>
      <c r="EZV78" s="242"/>
      <c r="EZW78" s="242"/>
      <c r="EZX78" s="242"/>
      <c r="EZY78" s="242"/>
      <c r="EZZ78" s="242"/>
      <c r="FAA78" s="242"/>
      <c r="FAB78" s="242"/>
      <c r="FAC78" s="242"/>
      <c r="FAD78" s="242"/>
      <c r="FAE78" s="242"/>
      <c r="FAF78" s="242"/>
      <c r="FAG78" s="242"/>
      <c r="FAH78" s="242"/>
      <c r="FAI78" s="242"/>
      <c r="FAJ78" s="242"/>
      <c r="FAK78" s="242"/>
      <c r="FAL78" s="242"/>
      <c r="FAM78" s="242"/>
      <c r="FAN78" s="242"/>
      <c r="FAO78" s="242"/>
      <c r="FAP78" s="242"/>
      <c r="FAQ78" s="242"/>
      <c r="FAR78" s="242"/>
      <c r="FAS78" s="242"/>
      <c r="FAT78" s="242"/>
      <c r="FAU78" s="242"/>
      <c r="FAV78" s="242"/>
      <c r="FAW78" s="242"/>
      <c r="FAX78" s="242"/>
      <c r="FAY78" s="242"/>
      <c r="FAZ78" s="242"/>
      <c r="FBA78" s="242"/>
      <c r="FBB78" s="242"/>
      <c r="FBC78" s="242"/>
      <c r="FBD78" s="242"/>
      <c r="FBE78" s="242"/>
      <c r="FBF78" s="242"/>
      <c r="FBG78" s="242"/>
      <c r="FBH78" s="242"/>
      <c r="FBI78" s="242"/>
      <c r="FBJ78" s="242"/>
      <c r="FBK78" s="242"/>
      <c r="FBL78" s="242"/>
      <c r="FBM78" s="242"/>
      <c r="FBN78" s="242"/>
      <c r="FBO78" s="242"/>
      <c r="FBP78" s="242"/>
      <c r="FBQ78" s="242"/>
      <c r="FBR78" s="242"/>
      <c r="FBS78" s="242"/>
      <c r="FBT78" s="242"/>
      <c r="FBU78" s="242"/>
      <c r="FBV78" s="242"/>
      <c r="FBW78" s="242"/>
      <c r="FBX78" s="242"/>
      <c r="FBY78" s="242"/>
      <c r="FBZ78" s="242"/>
      <c r="FCA78" s="242"/>
      <c r="FCB78" s="242"/>
      <c r="FCC78" s="242"/>
      <c r="FCD78" s="242"/>
      <c r="FCE78" s="242"/>
      <c r="FCF78" s="242"/>
      <c r="FCG78" s="242"/>
      <c r="FCH78" s="242"/>
      <c r="FCI78" s="242"/>
      <c r="FCJ78" s="242"/>
      <c r="FCK78" s="242"/>
      <c r="FCL78" s="242"/>
      <c r="FCM78" s="242"/>
      <c r="FCN78" s="242"/>
      <c r="FCO78" s="242"/>
      <c r="FCP78" s="242"/>
      <c r="FCQ78" s="242"/>
      <c r="FCR78" s="242"/>
      <c r="FCS78" s="242"/>
      <c r="FCT78" s="242"/>
      <c r="FCU78" s="242"/>
      <c r="FCV78" s="242"/>
      <c r="FCW78" s="242"/>
      <c r="FCX78" s="242"/>
      <c r="FCY78" s="242"/>
      <c r="FCZ78" s="242"/>
      <c r="FDA78" s="242"/>
      <c r="FDB78" s="242"/>
      <c r="FDC78" s="242"/>
      <c r="FDD78" s="242"/>
      <c r="FDE78" s="242"/>
      <c r="FDF78" s="242"/>
      <c r="FDG78" s="242"/>
      <c r="FDH78" s="242"/>
      <c r="FDI78" s="242"/>
      <c r="FDJ78" s="242"/>
      <c r="FDK78" s="242"/>
      <c r="FDL78" s="242"/>
      <c r="FDM78" s="242"/>
      <c r="FDN78" s="242"/>
      <c r="FDO78" s="242"/>
      <c r="FDP78" s="242"/>
      <c r="FDQ78" s="242"/>
      <c r="FDR78" s="242"/>
      <c r="FDS78" s="242"/>
      <c r="FDT78" s="242"/>
      <c r="FDU78" s="242"/>
      <c r="FDV78" s="242"/>
      <c r="FDW78" s="242"/>
      <c r="FDX78" s="242"/>
      <c r="FDY78" s="242"/>
      <c r="FDZ78" s="242"/>
      <c r="FEA78" s="242"/>
      <c r="FEB78" s="242"/>
      <c r="FEC78" s="242"/>
      <c r="FED78" s="242"/>
      <c r="FEE78" s="242"/>
      <c r="FEF78" s="242"/>
      <c r="FEG78" s="242"/>
      <c r="FEH78" s="242"/>
      <c r="FEI78" s="242"/>
      <c r="FEJ78" s="242"/>
      <c r="FEK78" s="242"/>
      <c r="FEL78" s="242"/>
      <c r="FEM78" s="242"/>
      <c r="FEN78" s="242"/>
      <c r="FEO78" s="242"/>
      <c r="FEP78" s="242"/>
      <c r="FEQ78" s="242"/>
      <c r="FER78" s="242"/>
      <c r="FES78" s="242"/>
      <c r="FET78" s="242"/>
      <c r="FEU78" s="242"/>
      <c r="FEV78" s="242"/>
      <c r="FEW78" s="242"/>
      <c r="FEX78" s="242"/>
      <c r="FEY78" s="242"/>
      <c r="FEZ78" s="242"/>
      <c r="FFA78" s="242"/>
      <c r="FFB78" s="242"/>
      <c r="FFC78" s="242"/>
      <c r="FFD78" s="242"/>
      <c r="FFE78" s="242"/>
      <c r="FFF78" s="242"/>
      <c r="FFG78" s="242"/>
      <c r="FFH78" s="242"/>
      <c r="FFI78" s="242"/>
      <c r="FFJ78" s="242"/>
      <c r="FFK78" s="242"/>
      <c r="FFL78" s="242"/>
      <c r="FFM78" s="242"/>
      <c r="FFN78" s="242"/>
      <c r="FFO78" s="242"/>
      <c r="FFP78" s="242"/>
      <c r="FFQ78" s="242"/>
      <c r="FFR78" s="242"/>
      <c r="FFS78" s="242"/>
      <c r="FFT78" s="242"/>
      <c r="FFU78" s="242"/>
      <c r="FFV78" s="242"/>
      <c r="FFW78" s="242"/>
      <c r="FFX78" s="242"/>
      <c r="FFY78" s="242"/>
      <c r="FFZ78" s="242"/>
      <c r="FGA78" s="242"/>
      <c r="FGB78" s="242"/>
      <c r="FGC78" s="242"/>
      <c r="FGD78" s="242"/>
      <c r="FGE78" s="242"/>
      <c r="FGF78" s="242"/>
      <c r="FGG78" s="242"/>
      <c r="FGH78" s="242"/>
      <c r="FGI78" s="242"/>
      <c r="FGJ78" s="242"/>
      <c r="FGK78" s="242"/>
      <c r="FGL78" s="242"/>
      <c r="FGM78" s="242"/>
      <c r="FGN78" s="242"/>
      <c r="FGO78" s="242"/>
      <c r="FGP78" s="242"/>
      <c r="FGQ78" s="242"/>
      <c r="FGR78" s="242"/>
      <c r="FGS78" s="242"/>
      <c r="FGT78" s="242"/>
      <c r="FGU78" s="242"/>
      <c r="FGV78" s="242"/>
      <c r="FGW78" s="242"/>
      <c r="FGX78" s="242"/>
      <c r="FGY78" s="242"/>
      <c r="FGZ78" s="242"/>
      <c r="FHA78" s="242"/>
      <c r="FHB78" s="242"/>
      <c r="FHC78" s="242"/>
      <c r="FHD78" s="242"/>
      <c r="FHE78" s="242"/>
      <c r="FHF78" s="242"/>
      <c r="FHG78" s="242"/>
      <c r="FHH78" s="242"/>
      <c r="FHI78" s="242"/>
      <c r="FHJ78" s="242"/>
      <c r="FHK78" s="242"/>
      <c r="FHL78" s="242"/>
      <c r="FHM78" s="242"/>
      <c r="FHN78" s="242"/>
      <c r="FHO78" s="242"/>
      <c r="FHP78" s="242"/>
      <c r="FHQ78" s="242"/>
      <c r="FHR78" s="242"/>
      <c r="FHS78" s="242"/>
      <c r="FHT78" s="242"/>
      <c r="FHU78" s="242"/>
      <c r="FHV78" s="242"/>
      <c r="FHW78" s="242"/>
      <c r="FHX78" s="242"/>
      <c r="FHY78" s="242"/>
      <c r="FHZ78" s="242"/>
      <c r="FIA78" s="242"/>
      <c r="FIB78" s="242"/>
      <c r="FIC78" s="242"/>
      <c r="FID78" s="242"/>
      <c r="FIE78" s="242"/>
      <c r="FIF78" s="242"/>
      <c r="FIG78" s="242"/>
      <c r="FIH78" s="242"/>
      <c r="FII78" s="242"/>
      <c r="FIJ78" s="242"/>
      <c r="FIK78" s="242"/>
      <c r="FIL78" s="242"/>
      <c r="FIM78" s="242"/>
      <c r="FIN78" s="242"/>
      <c r="FIO78" s="242"/>
      <c r="FIP78" s="242"/>
      <c r="FIQ78" s="242"/>
      <c r="FIR78" s="242"/>
      <c r="FIS78" s="242"/>
      <c r="FIT78" s="242"/>
      <c r="FIU78" s="242"/>
      <c r="FIV78" s="242"/>
      <c r="FIW78" s="242"/>
      <c r="FIX78" s="242"/>
      <c r="FIY78" s="242"/>
      <c r="FIZ78" s="242"/>
      <c r="FJA78" s="242"/>
      <c r="FJB78" s="242"/>
      <c r="FJC78" s="242"/>
      <c r="FJD78" s="242"/>
      <c r="FJE78" s="242"/>
      <c r="FJF78" s="242"/>
      <c r="FJG78" s="242"/>
      <c r="FJH78" s="242"/>
      <c r="FJI78" s="242"/>
      <c r="FJJ78" s="242"/>
      <c r="FJK78" s="242"/>
      <c r="FJL78" s="242"/>
      <c r="FJM78" s="242"/>
      <c r="FJN78" s="242"/>
      <c r="FJO78" s="242"/>
      <c r="FJP78" s="242"/>
      <c r="FJQ78" s="242"/>
      <c r="FJR78" s="242"/>
      <c r="FJS78" s="242"/>
      <c r="FJT78" s="242"/>
      <c r="FJU78" s="242"/>
      <c r="FJV78" s="242"/>
      <c r="FJW78" s="242"/>
      <c r="FJX78" s="242"/>
      <c r="FJY78" s="242"/>
      <c r="FJZ78" s="242"/>
      <c r="FKA78" s="242"/>
      <c r="FKB78" s="242"/>
      <c r="FKC78" s="242"/>
      <c r="FKD78" s="242"/>
      <c r="FKE78" s="242"/>
      <c r="FKF78" s="242"/>
      <c r="FKG78" s="242"/>
      <c r="FKH78" s="242"/>
      <c r="FKI78" s="242"/>
      <c r="FKJ78" s="242"/>
      <c r="FKK78" s="242"/>
      <c r="FKL78" s="242"/>
      <c r="FKM78" s="242"/>
      <c r="FKN78" s="242"/>
      <c r="FKO78" s="242"/>
      <c r="FKP78" s="242"/>
      <c r="FKQ78" s="242"/>
      <c r="FKR78" s="242"/>
      <c r="FKS78" s="242"/>
      <c r="FKT78" s="242"/>
      <c r="FKU78" s="242"/>
      <c r="FKV78" s="242"/>
      <c r="FKW78" s="242"/>
      <c r="FKX78" s="242"/>
      <c r="FKY78" s="242"/>
      <c r="FKZ78" s="242"/>
      <c r="FLA78" s="242"/>
      <c r="FLB78" s="242"/>
      <c r="FLC78" s="242"/>
      <c r="FLD78" s="242"/>
      <c r="FLE78" s="242"/>
      <c r="FLF78" s="242"/>
      <c r="FLG78" s="242"/>
      <c r="FLH78" s="242"/>
      <c r="FLI78" s="242"/>
      <c r="FLJ78" s="242"/>
      <c r="FLK78" s="242"/>
      <c r="FLL78" s="242"/>
      <c r="FLM78" s="242"/>
      <c r="FLN78" s="242"/>
      <c r="FLO78" s="242"/>
      <c r="FLP78" s="242"/>
      <c r="FLQ78" s="242"/>
      <c r="FLR78" s="242"/>
      <c r="FLS78" s="242"/>
      <c r="FLT78" s="242"/>
      <c r="FLU78" s="242"/>
      <c r="FLV78" s="242"/>
      <c r="FLW78" s="242"/>
      <c r="FLX78" s="242"/>
      <c r="FLY78" s="242"/>
      <c r="FLZ78" s="242"/>
      <c r="FMA78" s="242"/>
      <c r="FMB78" s="242"/>
      <c r="FMC78" s="242"/>
      <c r="FMD78" s="242"/>
      <c r="FME78" s="242"/>
      <c r="FMF78" s="242"/>
      <c r="FMG78" s="242"/>
      <c r="FMH78" s="242"/>
      <c r="FMI78" s="242"/>
      <c r="FMJ78" s="242"/>
      <c r="FMK78" s="242"/>
      <c r="FML78" s="242"/>
      <c r="FMM78" s="242"/>
      <c r="FMN78" s="242"/>
      <c r="FMO78" s="242"/>
      <c r="FMP78" s="242"/>
      <c r="FMQ78" s="242"/>
      <c r="FMR78" s="242"/>
      <c r="FMS78" s="242"/>
      <c r="FMT78" s="242"/>
      <c r="FMU78" s="242"/>
      <c r="FMV78" s="242"/>
      <c r="FMW78" s="242"/>
      <c r="FMX78" s="242"/>
      <c r="FMY78" s="242"/>
      <c r="FMZ78" s="242"/>
      <c r="FNA78" s="242"/>
      <c r="FNB78" s="242"/>
      <c r="FNC78" s="242"/>
      <c r="FND78" s="242"/>
      <c r="FNE78" s="242"/>
      <c r="FNF78" s="242"/>
      <c r="FNG78" s="242"/>
      <c r="FNH78" s="242"/>
      <c r="FNI78" s="242"/>
      <c r="FNJ78" s="242"/>
      <c r="FNK78" s="242"/>
      <c r="FNL78" s="242"/>
      <c r="FNM78" s="242"/>
      <c r="FNN78" s="242"/>
      <c r="FNO78" s="242"/>
      <c r="FNP78" s="242"/>
      <c r="FNQ78" s="242"/>
      <c r="FNR78" s="242"/>
      <c r="FNS78" s="242"/>
      <c r="FNT78" s="242"/>
      <c r="FNU78" s="242"/>
      <c r="FNV78" s="242"/>
      <c r="FNW78" s="242"/>
      <c r="FNX78" s="242"/>
      <c r="FNY78" s="242"/>
      <c r="FNZ78" s="242"/>
      <c r="FOA78" s="242"/>
      <c r="FOB78" s="242"/>
      <c r="FOC78" s="242"/>
      <c r="FOD78" s="242"/>
      <c r="FOE78" s="242"/>
      <c r="FOF78" s="242"/>
      <c r="FOG78" s="242"/>
      <c r="FOH78" s="242"/>
      <c r="FOI78" s="242"/>
      <c r="FOJ78" s="242"/>
      <c r="FOK78" s="242"/>
      <c r="FOL78" s="242"/>
      <c r="FOM78" s="242"/>
      <c r="FON78" s="242"/>
      <c r="FOO78" s="242"/>
      <c r="FOP78" s="242"/>
      <c r="FOQ78" s="242"/>
      <c r="FOR78" s="242"/>
      <c r="FOS78" s="242"/>
      <c r="FOT78" s="242"/>
      <c r="FOU78" s="242"/>
      <c r="FOV78" s="242"/>
      <c r="FOW78" s="242"/>
      <c r="FOX78" s="242"/>
      <c r="FOY78" s="242"/>
      <c r="FOZ78" s="242"/>
      <c r="FPA78" s="242"/>
      <c r="FPB78" s="242"/>
      <c r="FPC78" s="242"/>
      <c r="FPD78" s="242"/>
      <c r="FPE78" s="242"/>
      <c r="FPF78" s="242"/>
      <c r="FPG78" s="242"/>
      <c r="FPH78" s="242"/>
      <c r="FPI78" s="242"/>
      <c r="FPJ78" s="242"/>
      <c r="FPK78" s="242"/>
      <c r="FPL78" s="242"/>
      <c r="FPM78" s="242"/>
      <c r="FPN78" s="242"/>
      <c r="FPO78" s="242"/>
      <c r="FPP78" s="242"/>
      <c r="FPQ78" s="242"/>
      <c r="FPR78" s="242"/>
      <c r="FPS78" s="242"/>
      <c r="FPT78" s="242"/>
      <c r="FPU78" s="242"/>
      <c r="FPV78" s="242"/>
      <c r="FPW78" s="242"/>
      <c r="FPX78" s="242"/>
      <c r="FPY78" s="242"/>
      <c r="FPZ78" s="242"/>
      <c r="FQA78" s="242"/>
      <c r="FQB78" s="242"/>
      <c r="FQC78" s="242"/>
      <c r="FQD78" s="242"/>
      <c r="FQE78" s="242"/>
      <c r="FQF78" s="242"/>
      <c r="FQG78" s="242"/>
      <c r="FQH78" s="242"/>
      <c r="FQI78" s="242"/>
      <c r="FQJ78" s="242"/>
      <c r="FQK78" s="242"/>
      <c r="FQL78" s="242"/>
      <c r="FQM78" s="242"/>
      <c r="FQN78" s="242"/>
      <c r="FQO78" s="242"/>
      <c r="FQP78" s="242"/>
      <c r="FQQ78" s="242"/>
      <c r="FQR78" s="242"/>
      <c r="FQS78" s="242"/>
      <c r="FQT78" s="242"/>
      <c r="FQU78" s="242"/>
      <c r="FQV78" s="242"/>
      <c r="FQW78" s="242"/>
      <c r="FQX78" s="242"/>
      <c r="FQY78" s="242"/>
      <c r="FQZ78" s="242"/>
      <c r="FRA78" s="242"/>
      <c r="FRB78" s="242"/>
      <c r="FRC78" s="242"/>
      <c r="FRD78" s="242"/>
      <c r="FRE78" s="242"/>
      <c r="FRF78" s="242"/>
      <c r="FRG78" s="242"/>
      <c r="FRH78" s="242"/>
      <c r="FRI78" s="242"/>
      <c r="FRJ78" s="242"/>
      <c r="FRK78" s="242"/>
      <c r="FRL78" s="242"/>
      <c r="FRM78" s="242"/>
      <c r="FRN78" s="242"/>
      <c r="FRO78" s="242"/>
      <c r="FRP78" s="242"/>
      <c r="FRQ78" s="242"/>
      <c r="FRR78" s="242"/>
      <c r="FRS78" s="242"/>
      <c r="FRT78" s="242"/>
      <c r="FRU78" s="242"/>
      <c r="FRV78" s="242"/>
      <c r="FRW78" s="242"/>
      <c r="FRX78" s="242"/>
      <c r="FRY78" s="242"/>
      <c r="FRZ78" s="242"/>
      <c r="FSA78" s="242"/>
      <c r="FSB78" s="242"/>
      <c r="FSC78" s="242"/>
      <c r="FSD78" s="242"/>
      <c r="FSE78" s="242"/>
      <c r="FSF78" s="242"/>
      <c r="FSG78" s="242"/>
      <c r="FSH78" s="242"/>
      <c r="FSI78" s="242"/>
      <c r="FSJ78" s="242"/>
      <c r="FSK78" s="242"/>
      <c r="FSL78" s="242"/>
      <c r="FSM78" s="242"/>
      <c r="FSN78" s="242"/>
      <c r="FSO78" s="242"/>
      <c r="FSP78" s="242"/>
      <c r="FSQ78" s="242"/>
      <c r="FSR78" s="242"/>
      <c r="FSS78" s="242"/>
      <c r="FST78" s="242"/>
      <c r="FSU78" s="242"/>
      <c r="FSV78" s="242"/>
      <c r="FSW78" s="242"/>
      <c r="FSX78" s="242"/>
      <c r="FSY78" s="242"/>
      <c r="FSZ78" s="242"/>
      <c r="FTA78" s="242"/>
      <c r="FTB78" s="242"/>
      <c r="FTC78" s="242"/>
      <c r="FTD78" s="242"/>
      <c r="FTE78" s="242"/>
      <c r="FTF78" s="242"/>
      <c r="FTG78" s="242"/>
      <c r="FTH78" s="242"/>
      <c r="FTI78" s="242"/>
      <c r="FTJ78" s="242"/>
      <c r="FTK78" s="242"/>
      <c r="FTL78" s="242"/>
      <c r="FTM78" s="242"/>
      <c r="FTN78" s="242"/>
      <c r="FTO78" s="242"/>
      <c r="FTP78" s="242"/>
      <c r="FTQ78" s="242"/>
      <c r="FTR78" s="242"/>
      <c r="FTS78" s="242"/>
      <c r="FTT78" s="242"/>
      <c r="FTU78" s="242"/>
      <c r="FTV78" s="242"/>
      <c r="FTW78" s="242"/>
      <c r="FTX78" s="242"/>
      <c r="FTY78" s="242"/>
      <c r="FTZ78" s="242"/>
      <c r="FUA78" s="242"/>
      <c r="FUB78" s="242"/>
      <c r="FUC78" s="242"/>
      <c r="FUD78" s="242"/>
      <c r="FUE78" s="242"/>
      <c r="FUF78" s="242"/>
      <c r="FUG78" s="242"/>
      <c r="FUH78" s="242"/>
      <c r="FUI78" s="242"/>
      <c r="FUJ78" s="242"/>
      <c r="FUK78" s="242"/>
      <c r="FUL78" s="242"/>
      <c r="FUM78" s="242"/>
      <c r="FUN78" s="242"/>
      <c r="FUO78" s="242"/>
      <c r="FUP78" s="242"/>
      <c r="FUQ78" s="242"/>
      <c r="FUR78" s="242"/>
      <c r="FUS78" s="242"/>
      <c r="FUT78" s="242"/>
      <c r="FUU78" s="242"/>
      <c r="FUV78" s="242"/>
      <c r="FUW78" s="242"/>
      <c r="FUX78" s="242"/>
      <c r="FUY78" s="242"/>
      <c r="FUZ78" s="242"/>
      <c r="FVA78" s="242"/>
      <c r="FVB78" s="242"/>
      <c r="FVC78" s="242"/>
      <c r="FVD78" s="242"/>
      <c r="FVE78" s="242"/>
      <c r="FVF78" s="242"/>
      <c r="FVG78" s="242"/>
      <c r="FVH78" s="242"/>
      <c r="FVI78" s="242"/>
      <c r="FVJ78" s="242"/>
      <c r="FVK78" s="242"/>
      <c r="FVL78" s="242"/>
      <c r="FVM78" s="242"/>
      <c r="FVN78" s="242"/>
      <c r="FVO78" s="242"/>
      <c r="FVP78" s="242"/>
      <c r="FVQ78" s="242"/>
      <c r="FVR78" s="242"/>
      <c r="FVS78" s="242"/>
      <c r="FVT78" s="242"/>
      <c r="FVU78" s="242"/>
      <c r="FVV78" s="242"/>
      <c r="FVW78" s="242"/>
      <c r="FVX78" s="242"/>
      <c r="FVY78" s="242"/>
      <c r="FVZ78" s="242"/>
      <c r="FWA78" s="242"/>
      <c r="FWB78" s="242"/>
      <c r="FWC78" s="242"/>
      <c r="FWD78" s="242"/>
      <c r="FWE78" s="242"/>
      <c r="FWF78" s="242"/>
      <c r="FWG78" s="242"/>
      <c r="FWH78" s="242"/>
      <c r="FWI78" s="242"/>
      <c r="FWJ78" s="242"/>
      <c r="FWK78" s="242"/>
      <c r="FWL78" s="242"/>
      <c r="FWM78" s="242"/>
      <c r="FWN78" s="242"/>
      <c r="FWO78" s="242"/>
      <c r="FWP78" s="242"/>
      <c r="FWQ78" s="242"/>
      <c r="FWR78" s="242"/>
      <c r="FWS78" s="242"/>
      <c r="FWT78" s="242"/>
      <c r="FWU78" s="242"/>
      <c r="FWV78" s="242"/>
      <c r="FWW78" s="242"/>
      <c r="FWX78" s="242"/>
      <c r="FWY78" s="242"/>
      <c r="FWZ78" s="242"/>
      <c r="FXA78" s="242"/>
      <c r="FXB78" s="242"/>
      <c r="FXC78" s="242"/>
      <c r="FXD78" s="242"/>
      <c r="FXE78" s="242"/>
      <c r="FXF78" s="242"/>
      <c r="FXG78" s="242"/>
      <c r="FXH78" s="242"/>
      <c r="FXI78" s="242"/>
      <c r="FXJ78" s="242"/>
      <c r="FXK78" s="242"/>
      <c r="FXL78" s="242"/>
      <c r="FXM78" s="242"/>
      <c r="FXN78" s="242"/>
      <c r="FXO78" s="242"/>
      <c r="FXP78" s="242"/>
      <c r="FXQ78" s="242"/>
      <c r="FXR78" s="242"/>
      <c r="FXS78" s="242"/>
      <c r="FXT78" s="242"/>
      <c r="FXU78" s="242"/>
      <c r="FXV78" s="242"/>
      <c r="FXW78" s="242"/>
      <c r="FXX78" s="242"/>
      <c r="FXY78" s="242"/>
      <c r="FXZ78" s="242"/>
      <c r="FYA78" s="242"/>
      <c r="FYB78" s="242"/>
      <c r="FYC78" s="242"/>
      <c r="FYD78" s="242"/>
      <c r="FYE78" s="242"/>
      <c r="FYF78" s="242"/>
      <c r="FYG78" s="242"/>
      <c r="FYH78" s="242"/>
      <c r="FYI78" s="242"/>
      <c r="FYJ78" s="242"/>
      <c r="FYK78" s="242"/>
      <c r="FYL78" s="242"/>
      <c r="FYM78" s="242"/>
      <c r="FYN78" s="242"/>
      <c r="FYO78" s="242"/>
      <c r="FYP78" s="242"/>
      <c r="FYQ78" s="242"/>
      <c r="FYR78" s="242"/>
      <c r="FYS78" s="242"/>
      <c r="FYT78" s="242"/>
      <c r="FYU78" s="242"/>
      <c r="FYV78" s="242"/>
      <c r="FYW78" s="242"/>
      <c r="FYX78" s="242"/>
      <c r="FYY78" s="242"/>
      <c r="FYZ78" s="242"/>
      <c r="FZA78" s="242"/>
      <c r="FZB78" s="242"/>
      <c r="FZC78" s="242"/>
      <c r="FZD78" s="242"/>
      <c r="FZE78" s="242"/>
      <c r="FZF78" s="242"/>
      <c r="FZG78" s="242"/>
      <c r="FZH78" s="242"/>
      <c r="FZI78" s="242"/>
      <c r="FZJ78" s="242"/>
      <c r="FZK78" s="242"/>
      <c r="FZL78" s="242"/>
      <c r="FZM78" s="242"/>
      <c r="FZN78" s="242"/>
      <c r="FZO78" s="242"/>
      <c r="FZP78" s="242"/>
      <c r="FZQ78" s="242"/>
      <c r="FZR78" s="242"/>
      <c r="FZS78" s="242"/>
      <c r="FZT78" s="242"/>
      <c r="FZU78" s="242"/>
      <c r="FZV78" s="242"/>
      <c r="FZW78" s="242"/>
      <c r="FZX78" s="242"/>
      <c r="FZY78" s="242"/>
      <c r="FZZ78" s="242"/>
      <c r="GAA78" s="242"/>
      <c r="GAB78" s="242"/>
      <c r="GAC78" s="242"/>
      <c r="GAD78" s="242"/>
      <c r="GAE78" s="242"/>
      <c r="GAF78" s="242"/>
      <c r="GAG78" s="242"/>
      <c r="GAH78" s="242"/>
      <c r="GAI78" s="242"/>
      <c r="GAJ78" s="242"/>
      <c r="GAK78" s="242"/>
      <c r="GAL78" s="242"/>
      <c r="GAM78" s="242"/>
      <c r="GAN78" s="242"/>
      <c r="GAO78" s="242"/>
      <c r="GAP78" s="242"/>
      <c r="GAQ78" s="242"/>
      <c r="GAR78" s="242"/>
      <c r="GAS78" s="242"/>
      <c r="GAT78" s="242"/>
      <c r="GAU78" s="242"/>
      <c r="GAV78" s="242"/>
      <c r="GAW78" s="242"/>
      <c r="GAX78" s="242"/>
      <c r="GAY78" s="242"/>
      <c r="GAZ78" s="242"/>
      <c r="GBA78" s="242"/>
      <c r="GBB78" s="242"/>
      <c r="GBC78" s="242"/>
      <c r="GBD78" s="242"/>
      <c r="GBE78" s="242"/>
      <c r="GBF78" s="242"/>
      <c r="GBG78" s="242"/>
      <c r="GBH78" s="242"/>
      <c r="GBI78" s="242"/>
      <c r="GBJ78" s="242"/>
      <c r="GBK78" s="242"/>
      <c r="GBL78" s="242"/>
      <c r="GBM78" s="242"/>
      <c r="GBN78" s="242"/>
      <c r="GBO78" s="242"/>
      <c r="GBP78" s="242"/>
      <c r="GBQ78" s="242"/>
      <c r="GBR78" s="242"/>
      <c r="GBS78" s="242"/>
      <c r="GBT78" s="242"/>
      <c r="GBU78" s="242"/>
      <c r="GBV78" s="242"/>
      <c r="GBW78" s="242"/>
      <c r="GBX78" s="242"/>
      <c r="GBY78" s="242"/>
      <c r="GBZ78" s="242"/>
      <c r="GCA78" s="242"/>
      <c r="GCB78" s="242"/>
      <c r="GCC78" s="242"/>
      <c r="GCD78" s="242"/>
      <c r="GCE78" s="242"/>
      <c r="GCF78" s="242"/>
      <c r="GCG78" s="242"/>
      <c r="GCH78" s="242"/>
      <c r="GCI78" s="242"/>
      <c r="GCJ78" s="242"/>
      <c r="GCK78" s="242"/>
      <c r="GCL78" s="242"/>
      <c r="GCM78" s="242"/>
      <c r="GCN78" s="242"/>
      <c r="GCO78" s="242"/>
      <c r="GCP78" s="242"/>
      <c r="GCQ78" s="242"/>
      <c r="GCR78" s="242"/>
      <c r="GCS78" s="242"/>
      <c r="GCT78" s="242"/>
      <c r="GCU78" s="242"/>
      <c r="GCV78" s="242"/>
      <c r="GCW78" s="242"/>
      <c r="GCX78" s="242"/>
      <c r="GCY78" s="242"/>
      <c r="GCZ78" s="242"/>
      <c r="GDA78" s="242"/>
      <c r="GDB78" s="242"/>
      <c r="GDC78" s="242"/>
      <c r="GDD78" s="242"/>
      <c r="GDE78" s="242"/>
      <c r="GDF78" s="242"/>
      <c r="GDG78" s="242"/>
      <c r="GDH78" s="242"/>
      <c r="GDI78" s="242"/>
      <c r="GDJ78" s="242"/>
      <c r="GDK78" s="242"/>
      <c r="GDL78" s="242"/>
      <c r="GDM78" s="242"/>
      <c r="GDN78" s="242"/>
      <c r="GDO78" s="242"/>
      <c r="GDP78" s="242"/>
      <c r="GDQ78" s="242"/>
      <c r="GDR78" s="242"/>
      <c r="GDS78" s="242"/>
      <c r="GDT78" s="242"/>
      <c r="GDU78" s="242"/>
      <c r="GDV78" s="242"/>
      <c r="GDW78" s="242"/>
      <c r="GDX78" s="242"/>
      <c r="GDY78" s="242"/>
      <c r="GDZ78" s="242"/>
      <c r="GEA78" s="242"/>
      <c r="GEB78" s="242"/>
      <c r="GEC78" s="242"/>
      <c r="GED78" s="242"/>
      <c r="GEE78" s="242"/>
      <c r="GEF78" s="242"/>
      <c r="GEG78" s="242"/>
      <c r="GEH78" s="242"/>
      <c r="GEI78" s="242"/>
      <c r="GEJ78" s="242"/>
      <c r="GEK78" s="242"/>
      <c r="GEL78" s="242"/>
      <c r="GEM78" s="242"/>
      <c r="GEN78" s="242"/>
      <c r="GEO78" s="242"/>
      <c r="GEP78" s="242"/>
      <c r="GEQ78" s="242"/>
      <c r="GER78" s="242"/>
      <c r="GES78" s="242"/>
      <c r="GET78" s="242"/>
      <c r="GEU78" s="242"/>
      <c r="GEV78" s="242"/>
      <c r="GEW78" s="242"/>
      <c r="GEX78" s="242"/>
      <c r="GEY78" s="242"/>
      <c r="GEZ78" s="242"/>
      <c r="GFA78" s="242"/>
      <c r="GFB78" s="242"/>
      <c r="GFC78" s="242"/>
      <c r="GFD78" s="242"/>
      <c r="GFE78" s="242"/>
      <c r="GFF78" s="242"/>
      <c r="GFG78" s="242"/>
      <c r="GFH78" s="242"/>
      <c r="GFI78" s="242"/>
      <c r="GFJ78" s="242"/>
      <c r="GFK78" s="242"/>
      <c r="GFL78" s="242"/>
      <c r="GFM78" s="242"/>
      <c r="GFN78" s="242"/>
      <c r="GFO78" s="242"/>
      <c r="GFP78" s="242"/>
      <c r="GFQ78" s="242"/>
      <c r="GFR78" s="242"/>
      <c r="GFS78" s="242"/>
      <c r="GFT78" s="242"/>
      <c r="GFU78" s="242"/>
      <c r="GFV78" s="242"/>
      <c r="GFW78" s="242"/>
      <c r="GFX78" s="242"/>
      <c r="GFY78" s="242"/>
      <c r="GFZ78" s="242"/>
      <c r="GGA78" s="242"/>
      <c r="GGB78" s="242"/>
      <c r="GGC78" s="242"/>
      <c r="GGD78" s="242"/>
      <c r="GGE78" s="242"/>
      <c r="GGF78" s="242"/>
      <c r="GGG78" s="242"/>
      <c r="GGH78" s="242"/>
      <c r="GGI78" s="242"/>
      <c r="GGJ78" s="242"/>
      <c r="GGK78" s="242"/>
      <c r="GGL78" s="242"/>
      <c r="GGM78" s="242"/>
      <c r="GGN78" s="242"/>
      <c r="GGO78" s="242"/>
      <c r="GGP78" s="242"/>
      <c r="GGQ78" s="242"/>
      <c r="GGR78" s="242"/>
      <c r="GGS78" s="242"/>
      <c r="GGT78" s="242"/>
      <c r="GGU78" s="242"/>
      <c r="GGV78" s="242"/>
      <c r="GGW78" s="242"/>
      <c r="GGX78" s="242"/>
      <c r="GGY78" s="242"/>
      <c r="GGZ78" s="242"/>
      <c r="GHA78" s="242"/>
      <c r="GHB78" s="242"/>
      <c r="GHC78" s="242"/>
      <c r="GHD78" s="242"/>
      <c r="GHE78" s="242"/>
      <c r="GHF78" s="242"/>
      <c r="GHG78" s="242"/>
      <c r="GHH78" s="242"/>
      <c r="GHI78" s="242"/>
      <c r="GHJ78" s="242"/>
      <c r="GHK78" s="242"/>
      <c r="GHL78" s="242"/>
      <c r="GHM78" s="242"/>
      <c r="GHN78" s="242"/>
      <c r="GHO78" s="242"/>
      <c r="GHP78" s="242"/>
      <c r="GHQ78" s="242"/>
      <c r="GHR78" s="242"/>
      <c r="GHS78" s="242"/>
      <c r="GHT78" s="242"/>
      <c r="GHU78" s="242"/>
      <c r="GHV78" s="242"/>
      <c r="GHW78" s="242"/>
      <c r="GHX78" s="242"/>
      <c r="GHY78" s="242"/>
      <c r="GHZ78" s="242"/>
      <c r="GIA78" s="242"/>
      <c r="GIB78" s="242"/>
      <c r="GIC78" s="242"/>
      <c r="GID78" s="242"/>
      <c r="GIE78" s="242"/>
      <c r="GIF78" s="242"/>
      <c r="GIG78" s="242"/>
      <c r="GIH78" s="242"/>
      <c r="GII78" s="242"/>
      <c r="GIJ78" s="242"/>
      <c r="GIK78" s="242"/>
      <c r="GIL78" s="242"/>
      <c r="GIM78" s="242"/>
      <c r="GIN78" s="242"/>
      <c r="GIO78" s="242"/>
      <c r="GIP78" s="242"/>
      <c r="GIQ78" s="242"/>
      <c r="GIR78" s="242"/>
      <c r="GIS78" s="242"/>
      <c r="GIT78" s="242"/>
      <c r="GIU78" s="242"/>
      <c r="GIV78" s="242"/>
      <c r="GIW78" s="242"/>
      <c r="GIX78" s="242"/>
      <c r="GIY78" s="242"/>
      <c r="GIZ78" s="242"/>
      <c r="GJA78" s="242"/>
      <c r="GJB78" s="242"/>
      <c r="GJC78" s="242"/>
      <c r="GJD78" s="242"/>
      <c r="GJE78" s="242"/>
      <c r="GJF78" s="242"/>
      <c r="GJG78" s="242"/>
      <c r="GJH78" s="242"/>
      <c r="GJI78" s="242"/>
      <c r="GJJ78" s="242"/>
      <c r="GJK78" s="242"/>
      <c r="GJL78" s="242"/>
      <c r="GJM78" s="242"/>
      <c r="GJN78" s="242"/>
      <c r="GJO78" s="242"/>
      <c r="GJP78" s="242"/>
      <c r="GJQ78" s="242"/>
      <c r="GJR78" s="242"/>
      <c r="GJS78" s="242"/>
      <c r="GJT78" s="242"/>
      <c r="GJU78" s="242"/>
      <c r="GJV78" s="242"/>
      <c r="GJW78" s="242"/>
      <c r="GJX78" s="242"/>
      <c r="GJY78" s="242"/>
      <c r="GJZ78" s="242"/>
      <c r="GKA78" s="242"/>
      <c r="GKB78" s="242"/>
      <c r="GKC78" s="242"/>
      <c r="GKD78" s="242"/>
      <c r="GKE78" s="242"/>
      <c r="GKF78" s="242"/>
      <c r="GKG78" s="242"/>
      <c r="GKH78" s="242"/>
      <c r="GKI78" s="242"/>
      <c r="GKJ78" s="242"/>
      <c r="GKK78" s="242"/>
      <c r="GKL78" s="242"/>
      <c r="GKM78" s="242"/>
      <c r="GKN78" s="242"/>
      <c r="GKO78" s="242"/>
      <c r="GKP78" s="242"/>
      <c r="GKQ78" s="242"/>
      <c r="GKR78" s="242"/>
      <c r="GKS78" s="242"/>
      <c r="GKT78" s="242"/>
      <c r="GKU78" s="242"/>
      <c r="GKV78" s="242"/>
      <c r="GKW78" s="242"/>
      <c r="GKX78" s="242"/>
      <c r="GKY78" s="242"/>
      <c r="GKZ78" s="242"/>
      <c r="GLA78" s="242"/>
      <c r="GLB78" s="242"/>
      <c r="GLC78" s="242"/>
      <c r="GLD78" s="242"/>
      <c r="GLE78" s="242"/>
      <c r="GLF78" s="242"/>
      <c r="GLG78" s="242"/>
      <c r="GLH78" s="242"/>
      <c r="GLI78" s="242"/>
      <c r="GLJ78" s="242"/>
      <c r="GLK78" s="242"/>
      <c r="GLL78" s="242"/>
      <c r="GLM78" s="242"/>
      <c r="GLN78" s="242"/>
      <c r="GLO78" s="242"/>
      <c r="GLP78" s="242"/>
      <c r="GLQ78" s="242"/>
      <c r="GLR78" s="242"/>
      <c r="GLS78" s="242"/>
      <c r="GLT78" s="242"/>
      <c r="GLU78" s="242"/>
      <c r="GLV78" s="242"/>
      <c r="GLW78" s="242"/>
      <c r="GLX78" s="242"/>
      <c r="GLY78" s="242"/>
      <c r="GLZ78" s="242"/>
      <c r="GMA78" s="242"/>
      <c r="GMB78" s="242"/>
      <c r="GMC78" s="242"/>
      <c r="GMD78" s="242"/>
      <c r="GME78" s="242"/>
      <c r="GMF78" s="242"/>
      <c r="GMG78" s="242"/>
      <c r="GMH78" s="242"/>
      <c r="GMI78" s="242"/>
      <c r="GMJ78" s="242"/>
      <c r="GMK78" s="242"/>
      <c r="GML78" s="242"/>
      <c r="GMM78" s="242"/>
      <c r="GMN78" s="242"/>
      <c r="GMO78" s="242"/>
      <c r="GMP78" s="242"/>
      <c r="GMQ78" s="242"/>
      <c r="GMR78" s="242"/>
      <c r="GMS78" s="242"/>
      <c r="GMT78" s="242"/>
      <c r="GMU78" s="242"/>
      <c r="GMV78" s="242"/>
      <c r="GMW78" s="242"/>
      <c r="GMX78" s="242"/>
      <c r="GMY78" s="242"/>
      <c r="GMZ78" s="242"/>
      <c r="GNA78" s="242"/>
      <c r="GNB78" s="242"/>
      <c r="GNC78" s="242"/>
      <c r="GND78" s="242"/>
      <c r="GNE78" s="242"/>
      <c r="GNF78" s="242"/>
      <c r="GNG78" s="242"/>
      <c r="GNH78" s="242"/>
      <c r="GNI78" s="242"/>
      <c r="GNJ78" s="242"/>
      <c r="GNK78" s="242"/>
      <c r="GNL78" s="242"/>
      <c r="GNM78" s="242"/>
      <c r="GNN78" s="242"/>
      <c r="GNO78" s="242"/>
      <c r="GNP78" s="242"/>
      <c r="GNQ78" s="242"/>
      <c r="GNR78" s="242"/>
      <c r="GNS78" s="242"/>
      <c r="GNT78" s="242"/>
      <c r="GNU78" s="242"/>
      <c r="GNV78" s="242"/>
      <c r="GNW78" s="242"/>
      <c r="GNX78" s="242"/>
      <c r="GNY78" s="242"/>
      <c r="GNZ78" s="242"/>
      <c r="GOA78" s="242"/>
      <c r="GOB78" s="242"/>
      <c r="GOC78" s="242"/>
      <c r="GOD78" s="242"/>
      <c r="GOE78" s="242"/>
      <c r="GOF78" s="242"/>
      <c r="GOG78" s="242"/>
      <c r="GOH78" s="242"/>
      <c r="GOI78" s="242"/>
      <c r="GOJ78" s="242"/>
      <c r="GOK78" s="242"/>
      <c r="GOL78" s="242"/>
      <c r="GOM78" s="242"/>
      <c r="GON78" s="242"/>
      <c r="GOO78" s="242"/>
      <c r="GOP78" s="242"/>
      <c r="GOQ78" s="242"/>
      <c r="GOR78" s="242"/>
      <c r="GOS78" s="242"/>
      <c r="GOT78" s="242"/>
      <c r="GOU78" s="242"/>
      <c r="GOV78" s="242"/>
      <c r="GOW78" s="242"/>
      <c r="GOX78" s="242"/>
      <c r="GOY78" s="242"/>
      <c r="GOZ78" s="242"/>
      <c r="GPA78" s="242"/>
      <c r="GPB78" s="242"/>
      <c r="GPC78" s="242"/>
      <c r="GPD78" s="242"/>
      <c r="GPE78" s="242"/>
      <c r="GPF78" s="242"/>
      <c r="GPG78" s="242"/>
      <c r="GPH78" s="242"/>
      <c r="GPI78" s="242"/>
      <c r="GPJ78" s="242"/>
      <c r="GPK78" s="242"/>
      <c r="GPL78" s="242"/>
      <c r="GPM78" s="242"/>
      <c r="GPN78" s="242"/>
      <c r="GPO78" s="242"/>
      <c r="GPP78" s="242"/>
      <c r="GPQ78" s="242"/>
      <c r="GPR78" s="242"/>
      <c r="GPS78" s="242"/>
      <c r="GPT78" s="242"/>
      <c r="GPU78" s="242"/>
      <c r="GPV78" s="242"/>
      <c r="GPW78" s="242"/>
      <c r="GPX78" s="242"/>
      <c r="GPY78" s="242"/>
      <c r="GPZ78" s="242"/>
      <c r="GQA78" s="242"/>
      <c r="GQB78" s="242"/>
      <c r="GQC78" s="242"/>
      <c r="GQD78" s="242"/>
      <c r="GQE78" s="242"/>
      <c r="GQF78" s="242"/>
      <c r="GQG78" s="242"/>
      <c r="GQH78" s="242"/>
      <c r="GQI78" s="242"/>
      <c r="GQJ78" s="242"/>
      <c r="GQK78" s="242"/>
      <c r="GQL78" s="242"/>
      <c r="GQM78" s="242"/>
      <c r="GQN78" s="242"/>
      <c r="GQO78" s="242"/>
      <c r="GQP78" s="242"/>
      <c r="GQQ78" s="242"/>
      <c r="GQR78" s="242"/>
      <c r="GQS78" s="242"/>
      <c r="GQT78" s="242"/>
      <c r="GQU78" s="242"/>
      <c r="GQV78" s="242"/>
      <c r="GQW78" s="242"/>
      <c r="GQX78" s="242"/>
      <c r="GQY78" s="242"/>
      <c r="GQZ78" s="242"/>
      <c r="GRA78" s="242"/>
      <c r="GRB78" s="242"/>
      <c r="GRC78" s="242"/>
      <c r="GRD78" s="242"/>
      <c r="GRE78" s="242"/>
      <c r="GRF78" s="242"/>
      <c r="GRG78" s="242"/>
      <c r="GRH78" s="242"/>
      <c r="GRI78" s="242"/>
      <c r="GRJ78" s="242"/>
      <c r="GRK78" s="242"/>
      <c r="GRL78" s="242"/>
      <c r="GRM78" s="242"/>
      <c r="GRN78" s="242"/>
      <c r="GRO78" s="242"/>
      <c r="GRP78" s="242"/>
      <c r="GRQ78" s="242"/>
      <c r="GRR78" s="242"/>
      <c r="GRS78" s="242"/>
      <c r="GRT78" s="242"/>
      <c r="GRU78" s="242"/>
      <c r="GRV78" s="242"/>
      <c r="GRW78" s="242"/>
      <c r="GRX78" s="242"/>
      <c r="GRY78" s="242"/>
      <c r="GRZ78" s="242"/>
      <c r="GSA78" s="242"/>
      <c r="GSB78" s="242"/>
      <c r="GSC78" s="242"/>
      <c r="GSD78" s="242"/>
      <c r="GSE78" s="242"/>
      <c r="GSF78" s="242"/>
      <c r="GSG78" s="242"/>
      <c r="GSH78" s="242"/>
      <c r="GSI78" s="242"/>
      <c r="GSJ78" s="242"/>
      <c r="GSK78" s="242"/>
      <c r="GSL78" s="242"/>
      <c r="GSM78" s="242"/>
      <c r="GSN78" s="242"/>
      <c r="GSO78" s="242"/>
      <c r="GSP78" s="242"/>
      <c r="GSQ78" s="242"/>
      <c r="GSR78" s="242"/>
      <c r="GSS78" s="242"/>
      <c r="GST78" s="242"/>
      <c r="GSU78" s="242"/>
      <c r="GSV78" s="242"/>
      <c r="GSW78" s="242"/>
      <c r="GSX78" s="242"/>
      <c r="GSY78" s="242"/>
      <c r="GSZ78" s="242"/>
      <c r="GTA78" s="242"/>
      <c r="GTB78" s="242"/>
      <c r="GTC78" s="242"/>
      <c r="GTD78" s="242"/>
      <c r="GTE78" s="242"/>
      <c r="GTF78" s="242"/>
      <c r="GTG78" s="242"/>
      <c r="GTH78" s="242"/>
      <c r="GTI78" s="242"/>
      <c r="GTJ78" s="242"/>
      <c r="GTK78" s="242"/>
      <c r="GTL78" s="242"/>
      <c r="GTM78" s="242"/>
      <c r="GTN78" s="242"/>
      <c r="GTO78" s="242"/>
      <c r="GTP78" s="242"/>
      <c r="GTQ78" s="242"/>
      <c r="GTR78" s="242"/>
      <c r="GTS78" s="242"/>
      <c r="GTT78" s="242"/>
      <c r="GTU78" s="242"/>
      <c r="GTV78" s="242"/>
      <c r="GTW78" s="242"/>
      <c r="GTX78" s="242"/>
      <c r="GTY78" s="242"/>
      <c r="GTZ78" s="242"/>
      <c r="GUA78" s="242"/>
      <c r="GUB78" s="242"/>
      <c r="GUC78" s="242"/>
      <c r="GUD78" s="242"/>
      <c r="GUE78" s="242"/>
      <c r="GUF78" s="242"/>
      <c r="GUG78" s="242"/>
      <c r="GUH78" s="242"/>
      <c r="GUI78" s="242"/>
      <c r="GUJ78" s="242"/>
      <c r="GUK78" s="242"/>
      <c r="GUL78" s="242"/>
      <c r="GUM78" s="242"/>
      <c r="GUN78" s="242"/>
      <c r="GUO78" s="242"/>
      <c r="GUP78" s="242"/>
      <c r="GUQ78" s="242"/>
      <c r="GUR78" s="242"/>
      <c r="GUS78" s="242"/>
      <c r="GUT78" s="242"/>
      <c r="GUU78" s="242"/>
      <c r="GUV78" s="242"/>
      <c r="GUW78" s="242"/>
      <c r="GUX78" s="242"/>
      <c r="GUY78" s="242"/>
      <c r="GUZ78" s="242"/>
      <c r="GVA78" s="242"/>
      <c r="GVB78" s="242"/>
      <c r="GVC78" s="242"/>
      <c r="GVD78" s="242"/>
      <c r="GVE78" s="242"/>
      <c r="GVF78" s="242"/>
      <c r="GVG78" s="242"/>
      <c r="GVH78" s="242"/>
      <c r="GVI78" s="242"/>
      <c r="GVJ78" s="242"/>
      <c r="GVK78" s="242"/>
      <c r="GVL78" s="242"/>
      <c r="GVM78" s="242"/>
      <c r="GVN78" s="242"/>
      <c r="GVO78" s="242"/>
      <c r="GVP78" s="242"/>
      <c r="GVQ78" s="242"/>
      <c r="GVR78" s="242"/>
      <c r="GVS78" s="242"/>
      <c r="GVT78" s="242"/>
      <c r="GVU78" s="242"/>
      <c r="GVV78" s="242"/>
      <c r="GVW78" s="242"/>
      <c r="GVX78" s="242"/>
      <c r="GVY78" s="242"/>
      <c r="GVZ78" s="242"/>
      <c r="GWA78" s="242"/>
      <c r="GWB78" s="242"/>
      <c r="GWC78" s="242"/>
      <c r="GWD78" s="242"/>
      <c r="GWE78" s="242"/>
      <c r="GWF78" s="242"/>
      <c r="GWG78" s="242"/>
      <c r="GWH78" s="242"/>
      <c r="GWI78" s="242"/>
      <c r="GWJ78" s="242"/>
      <c r="GWK78" s="242"/>
      <c r="GWL78" s="242"/>
      <c r="GWM78" s="242"/>
      <c r="GWN78" s="242"/>
      <c r="GWO78" s="242"/>
      <c r="GWP78" s="242"/>
      <c r="GWQ78" s="242"/>
      <c r="GWR78" s="242"/>
      <c r="GWS78" s="242"/>
      <c r="GWT78" s="242"/>
      <c r="GWU78" s="242"/>
      <c r="GWV78" s="242"/>
      <c r="GWW78" s="242"/>
      <c r="GWX78" s="242"/>
      <c r="GWY78" s="242"/>
      <c r="GWZ78" s="242"/>
      <c r="GXA78" s="242"/>
      <c r="GXB78" s="242"/>
      <c r="GXC78" s="242"/>
      <c r="GXD78" s="242"/>
      <c r="GXE78" s="242"/>
      <c r="GXF78" s="242"/>
      <c r="GXG78" s="242"/>
      <c r="GXH78" s="242"/>
      <c r="GXI78" s="242"/>
      <c r="GXJ78" s="242"/>
      <c r="GXK78" s="242"/>
      <c r="GXL78" s="242"/>
      <c r="GXM78" s="242"/>
      <c r="GXN78" s="242"/>
      <c r="GXO78" s="242"/>
      <c r="GXP78" s="242"/>
      <c r="GXQ78" s="242"/>
      <c r="GXR78" s="242"/>
      <c r="GXS78" s="242"/>
      <c r="GXT78" s="242"/>
      <c r="GXU78" s="242"/>
      <c r="GXV78" s="242"/>
      <c r="GXW78" s="242"/>
      <c r="GXX78" s="242"/>
      <c r="GXY78" s="242"/>
      <c r="GXZ78" s="242"/>
      <c r="GYA78" s="242"/>
      <c r="GYB78" s="242"/>
      <c r="GYC78" s="242"/>
      <c r="GYD78" s="242"/>
      <c r="GYE78" s="242"/>
      <c r="GYF78" s="242"/>
      <c r="GYG78" s="242"/>
      <c r="GYH78" s="242"/>
      <c r="GYI78" s="242"/>
      <c r="GYJ78" s="242"/>
      <c r="GYK78" s="242"/>
      <c r="GYL78" s="242"/>
      <c r="GYM78" s="242"/>
      <c r="GYN78" s="242"/>
      <c r="GYO78" s="242"/>
      <c r="GYP78" s="242"/>
      <c r="GYQ78" s="242"/>
      <c r="GYR78" s="242"/>
      <c r="GYS78" s="242"/>
      <c r="GYT78" s="242"/>
      <c r="GYU78" s="242"/>
      <c r="GYV78" s="242"/>
      <c r="GYW78" s="242"/>
      <c r="GYX78" s="242"/>
      <c r="GYY78" s="242"/>
      <c r="GYZ78" s="242"/>
      <c r="GZA78" s="242"/>
      <c r="GZB78" s="242"/>
      <c r="GZC78" s="242"/>
      <c r="GZD78" s="242"/>
      <c r="GZE78" s="242"/>
      <c r="GZF78" s="242"/>
      <c r="GZG78" s="242"/>
      <c r="GZH78" s="242"/>
      <c r="GZI78" s="242"/>
      <c r="GZJ78" s="242"/>
      <c r="GZK78" s="242"/>
      <c r="GZL78" s="242"/>
      <c r="GZM78" s="242"/>
      <c r="GZN78" s="242"/>
      <c r="GZO78" s="242"/>
      <c r="GZP78" s="242"/>
      <c r="GZQ78" s="242"/>
      <c r="GZR78" s="242"/>
      <c r="GZS78" s="242"/>
      <c r="GZT78" s="242"/>
      <c r="GZU78" s="242"/>
      <c r="GZV78" s="242"/>
      <c r="GZW78" s="242"/>
      <c r="GZX78" s="242"/>
      <c r="GZY78" s="242"/>
      <c r="GZZ78" s="242"/>
      <c r="HAA78" s="242"/>
      <c r="HAB78" s="242"/>
      <c r="HAC78" s="242"/>
      <c r="HAD78" s="242"/>
      <c r="HAE78" s="242"/>
      <c r="HAF78" s="242"/>
      <c r="HAG78" s="242"/>
      <c r="HAH78" s="242"/>
      <c r="HAI78" s="242"/>
      <c r="HAJ78" s="242"/>
      <c r="HAK78" s="242"/>
      <c r="HAL78" s="242"/>
      <c r="HAM78" s="242"/>
      <c r="HAN78" s="242"/>
      <c r="HAO78" s="242"/>
      <c r="HAP78" s="242"/>
      <c r="HAQ78" s="242"/>
      <c r="HAR78" s="242"/>
      <c r="HAS78" s="242"/>
      <c r="HAT78" s="242"/>
      <c r="HAU78" s="242"/>
      <c r="HAV78" s="242"/>
      <c r="HAW78" s="242"/>
      <c r="HAX78" s="242"/>
      <c r="HAY78" s="242"/>
      <c r="HAZ78" s="242"/>
      <c r="HBA78" s="242"/>
      <c r="HBB78" s="242"/>
      <c r="HBC78" s="242"/>
      <c r="HBD78" s="242"/>
      <c r="HBE78" s="242"/>
      <c r="HBF78" s="242"/>
      <c r="HBG78" s="242"/>
      <c r="HBH78" s="242"/>
      <c r="HBI78" s="242"/>
      <c r="HBJ78" s="242"/>
      <c r="HBK78" s="242"/>
      <c r="HBL78" s="242"/>
      <c r="HBM78" s="242"/>
      <c r="HBN78" s="242"/>
      <c r="HBO78" s="242"/>
      <c r="HBP78" s="242"/>
      <c r="HBQ78" s="242"/>
      <c r="HBR78" s="242"/>
      <c r="HBS78" s="242"/>
      <c r="HBT78" s="242"/>
      <c r="HBU78" s="242"/>
      <c r="HBV78" s="242"/>
      <c r="HBW78" s="242"/>
      <c r="HBX78" s="242"/>
      <c r="HBY78" s="242"/>
      <c r="HBZ78" s="242"/>
      <c r="HCA78" s="242"/>
      <c r="HCB78" s="242"/>
      <c r="HCC78" s="242"/>
      <c r="HCD78" s="242"/>
      <c r="HCE78" s="242"/>
      <c r="HCF78" s="242"/>
      <c r="HCG78" s="242"/>
      <c r="HCH78" s="242"/>
      <c r="HCI78" s="242"/>
      <c r="HCJ78" s="242"/>
      <c r="HCK78" s="242"/>
      <c r="HCL78" s="242"/>
      <c r="HCM78" s="242"/>
      <c r="HCN78" s="242"/>
      <c r="HCO78" s="242"/>
      <c r="HCP78" s="242"/>
      <c r="HCQ78" s="242"/>
      <c r="HCR78" s="242"/>
      <c r="HCS78" s="242"/>
      <c r="HCT78" s="242"/>
      <c r="HCU78" s="242"/>
      <c r="HCV78" s="242"/>
      <c r="HCW78" s="242"/>
      <c r="HCX78" s="242"/>
      <c r="HCY78" s="242"/>
      <c r="HCZ78" s="242"/>
      <c r="HDA78" s="242"/>
      <c r="HDB78" s="242"/>
      <c r="HDC78" s="242"/>
      <c r="HDD78" s="242"/>
      <c r="HDE78" s="242"/>
      <c r="HDF78" s="242"/>
      <c r="HDG78" s="242"/>
      <c r="HDH78" s="242"/>
      <c r="HDI78" s="242"/>
      <c r="HDJ78" s="242"/>
      <c r="HDK78" s="242"/>
      <c r="HDL78" s="242"/>
      <c r="HDM78" s="242"/>
      <c r="HDN78" s="242"/>
      <c r="HDO78" s="242"/>
      <c r="HDP78" s="242"/>
      <c r="HDQ78" s="242"/>
      <c r="HDR78" s="242"/>
      <c r="HDS78" s="242"/>
      <c r="HDT78" s="242"/>
      <c r="HDU78" s="242"/>
      <c r="HDV78" s="242"/>
      <c r="HDW78" s="242"/>
      <c r="HDX78" s="242"/>
      <c r="HDY78" s="242"/>
      <c r="HDZ78" s="242"/>
      <c r="HEA78" s="242"/>
      <c r="HEB78" s="242"/>
      <c r="HEC78" s="242"/>
      <c r="HED78" s="242"/>
      <c r="HEE78" s="242"/>
      <c r="HEF78" s="242"/>
      <c r="HEG78" s="242"/>
      <c r="HEH78" s="242"/>
      <c r="HEI78" s="242"/>
      <c r="HEJ78" s="242"/>
      <c r="HEK78" s="242"/>
      <c r="HEL78" s="242"/>
      <c r="HEM78" s="242"/>
      <c r="HEN78" s="242"/>
      <c r="HEO78" s="242"/>
      <c r="HEP78" s="242"/>
      <c r="HEQ78" s="242"/>
      <c r="HER78" s="242"/>
      <c r="HES78" s="242"/>
      <c r="HET78" s="242"/>
      <c r="HEU78" s="242"/>
      <c r="HEV78" s="242"/>
      <c r="HEW78" s="242"/>
      <c r="HEX78" s="242"/>
      <c r="HEY78" s="242"/>
      <c r="HEZ78" s="242"/>
      <c r="HFA78" s="242"/>
      <c r="HFB78" s="242"/>
      <c r="HFC78" s="242"/>
      <c r="HFD78" s="242"/>
      <c r="HFE78" s="242"/>
      <c r="HFF78" s="242"/>
      <c r="HFG78" s="242"/>
      <c r="HFH78" s="242"/>
      <c r="HFI78" s="242"/>
      <c r="HFJ78" s="242"/>
      <c r="HFK78" s="242"/>
      <c r="HFL78" s="242"/>
      <c r="HFM78" s="242"/>
      <c r="HFN78" s="242"/>
      <c r="HFO78" s="242"/>
      <c r="HFP78" s="242"/>
      <c r="HFQ78" s="242"/>
      <c r="HFR78" s="242"/>
      <c r="HFS78" s="242"/>
      <c r="HFT78" s="242"/>
      <c r="HFU78" s="242"/>
      <c r="HFV78" s="242"/>
      <c r="HFW78" s="242"/>
      <c r="HFX78" s="242"/>
      <c r="HFY78" s="242"/>
      <c r="HFZ78" s="242"/>
      <c r="HGA78" s="242"/>
      <c r="HGB78" s="242"/>
      <c r="HGC78" s="242"/>
      <c r="HGD78" s="242"/>
      <c r="HGE78" s="242"/>
      <c r="HGF78" s="242"/>
      <c r="HGG78" s="242"/>
      <c r="HGH78" s="242"/>
      <c r="HGI78" s="242"/>
      <c r="HGJ78" s="242"/>
      <c r="HGK78" s="242"/>
      <c r="HGL78" s="242"/>
      <c r="HGM78" s="242"/>
      <c r="HGN78" s="242"/>
      <c r="HGO78" s="242"/>
      <c r="HGP78" s="242"/>
      <c r="HGQ78" s="242"/>
      <c r="HGR78" s="242"/>
      <c r="HGS78" s="242"/>
      <c r="HGT78" s="242"/>
      <c r="HGU78" s="242"/>
      <c r="HGV78" s="242"/>
      <c r="HGW78" s="242"/>
      <c r="HGX78" s="242"/>
      <c r="HGY78" s="242"/>
      <c r="HGZ78" s="242"/>
      <c r="HHA78" s="242"/>
      <c r="HHB78" s="242"/>
      <c r="HHC78" s="242"/>
      <c r="HHD78" s="242"/>
      <c r="HHE78" s="242"/>
      <c r="HHF78" s="242"/>
      <c r="HHG78" s="242"/>
      <c r="HHH78" s="242"/>
      <c r="HHI78" s="242"/>
      <c r="HHJ78" s="242"/>
      <c r="HHK78" s="242"/>
      <c r="HHL78" s="242"/>
      <c r="HHM78" s="242"/>
      <c r="HHN78" s="242"/>
      <c r="HHO78" s="242"/>
      <c r="HHP78" s="242"/>
      <c r="HHQ78" s="242"/>
      <c r="HHR78" s="242"/>
      <c r="HHS78" s="242"/>
      <c r="HHT78" s="242"/>
      <c r="HHU78" s="242"/>
      <c r="HHV78" s="242"/>
      <c r="HHW78" s="242"/>
      <c r="HHX78" s="242"/>
      <c r="HHY78" s="242"/>
      <c r="HHZ78" s="242"/>
      <c r="HIA78" s="242"/>
      <c r="HIB78" s="242"/>
      <c r="HIC78" s="242"/>
      <c r="HID78" s="242"/>
      <c r="HIE78" s="242"/>
      <c r="HIF78" s="242"/>
      <c r="HIG78" s="242"/>
      <c r="HIH78" s="242"/>
      <c r="HII78" s="242"/>
      <c r="HIJ78" s="242"/>
      <c r="HIK78" s="242"/>
      <c r="HIL78" s="242"/>
      <c r="HIM78" s="242"/>
      <c r="HIN78" s="242"/>
      <c r="HIO78" s="242"/>
      <c r="HIP78" s="242"/>
      <c r="HIQ78" s="242"/>
      <c r="HIR78" s="242"/>
      <c r="HIS78" s="242"/>
      <c r="HIT78" s="242"/>
      <c r="HIU78" s="242"/>
      <c r="HIV78" s="242"/>
      <c r="HIW78" s="242"/>
      <c r="HIX78" s="242"/>
      <c r="HIY78" s="242"/>
      <c r="HIZ78" s="242"/>
      <c r="HJA78" s="242"/>
      <c r="HJB78" s="242"/>
      <c r="HJC78" s="242"/>
      <c r="HJD78" s="242"/>
      <c r="HJE78" s="242"/>
      <c r="HJF78" s="242"/>
      <c r="HJG78" s="242"/>
      <c r="HJH78" s="242"/>
      <c r="HJI78" s="242"/>
      <c r="HJJ78" s="242"/>
      <c r="HJK78" s="242"/>
      <c r="HJL78" s="242"/>
      <c r="HJM78" s="242"/>
      <c r="HJN78" s="242"/>
      <c r="HJO78" s="242"/>
      <c r="HJP78" s="242"/>
      <c r="HJQ78" s="242"/>
      <c r="HJR78" s="242"/>
      <c r="HJS78" s="242"/>
      <c r="HJT78" s="242"/>
      <c r="HJU78" s="242"/>
      <c r="HJV78" s="242"/>
      <c r="HJW78" s="242"/>
      <c r="HJX78" s="242"/>
      <c r="HJY78" s="242"/>
      <c r="HJZ78" s="242"/>
      <c r="HKA78" s="242"/>
      <c r="HKB78" s="242"/>
      <c r="HKC78" s="242"/>
      <c r="HKD78" s="242"/>
      <c r="HKE78" s="242"/>
      <c r="HKF78" s="242"/>
      <c r="HKG78" s="242"/>
      <c r="HKH78" s="242"/>
      <c r="HKI78" s="242"/>
      <c r="HKJ78" s="242"/>
      <c r="HKK78" s="242"/>
      <c r="HKL78" s="242"/>
      <c r="HKM78" s="242"/>
      <c r="HKN78" s="242"/>
      <c r="HKO78" s="242"/>
      <c r="HKP78" s="242"/>
      <c r="HKQ78" s="242"/>
      <c r="HKR78" s="242"/>
      <c r="HKS78" s="242"/>
      <c r="HKT78" s="242"/>
      <c r="HKU78" s="242"/>
      <c r="HKV78" s="242"/>
      <c r="HKW78" s="242"/>
      <c r="HKX78" s="242"/>
      <c r="HKY78" s="242"/>
      <c r="HKZ78" s="242"/>
      <c r="HLA78" s="242"/>
      <c r="HLB78" s="242"/>
      <c r="HLC78" s="242"/>
      <c r="HLD78" s="242"/>
      <c r="HLE78" s="242"/>
      <c r="HLF78" s="242"/>
      <c r="HLG78" s="242"/>
      <c r="HLH78" s="242"/>
      <c r="HLI78" s="242"/>
      <c r="HLJ78" s="242"/>
      <c r="HLK78" s="242"/>
      <c r="HLL78" s="242"/>
      <c r="HLM78" s="242"/>
      <c r="HLN78" s="242"/>
      <c r="HLO78" s="242"/>
      <c r="HLP78" s="242"/>
      <c r="HLQ78" s="242"/>
      <c r="HLR78" s="242"/>
      <c r="HLS78" s="242"/>
      <c r="HLT78" s="242"/>
      <c r="HLU78" s="242"/>
      <c r="HLV78" s="242"/>
      <c r="HLW78" s="242"/>
      <c r="HLX78" s="242"/>
      <c r="HLY78" s="242"/>
      <c r="HLZ78" s="242"/>
      <c r="HMA78" s="242"/>
      <c r="HMB78" s="242"/>
      <c r="HMC78" s="242"/>
      <c r="HMD78" s="242"/>
      <c r="HME78" s="242"/>
      <c r="HMF78" s="242"/>
      <c r="HMG78" s="242"/>
      <c r="HMH78" s="242"/>
      <c r="HMI78" s="242"/>
      <c r="HMJ78" s="242"/>
      <c r="HMK78" s="242"/>
      <c r="HML78" s="242"/>
      <c r="HMM78" s="242"/>
      <c r="HMN78" s="242"/>
      <c r="HMO78" s="242"/>
      <c r="HMP78" s="242"/>
      <c r="HMQ78" s="242"/>
      <c r="HMR78" s="242"/>
      <c r="HMS78" s="242"/>
      <c r="HMT78" s="242"/>
      <c r="HMU78" s="242"/>
      <c r="HMV78" s="242"/>
      <c r="HMW78" s="242"/>
      <c r="HMX78" s="242"/>
      <c r="HMY78" s="242"/>
      <c r="HMZ78" s="242"/>
      <c r="HNA78" s="242"/>
      <c r="HNB78" s="242"/>
      <c r="HNC78" s="242"/>
      <c r="HND78" s="242"/>
      <c r="HNE78" s="242"/>
      <c r="HNF78" s="242"/>
      <c r="HNG78" s="242"/>
      <c r="HNH78" s="242"/>
      <c r="HNI78" s="242"/>
      <c r="HNJ78" s="242"/>
      <c r="HNK78" s="242"/>
      <c r="HNL78" s="242"/>
      <c r="HNM78" s="242"/>
      <c r="HNN78" s="242"/>
      <c r="HNO78" s="242"/>
      <c r="HNP78" s="242"/>
      <c r="HNQ78" s="242"/>
      <c r="HNR78" s="242"/>
      <c r="HNS78" s="242"/>
      <c r="HNT78" s="242"/>
      <c r="HNU78" s="242"/>
      <c r="HNV78" s="242"/>
      <c r="HNW78" s="242"/>
      <c r="HNX78" s="242"/>
      <c r="HNY78" s="242"/>
      <c r="HNZ78" s="242"/>
      <c r="HOA78" s="242"/>
      <c r="HOB78" s="242"/>
      <c r="HOC78" s="242"/>
      <c r="HOD78" s="242"/>
      <c r="HOE78" s="242"/>
      <c r="HOF78" s="242"/>
      <c r="HOG78" s="242"/>
      <c r="HOH78" s="242"/>
      <c r="HOI78" s="242"/>
      <c r="HOJ78" s="242"/>
      <c r="HOK78" s="242"/>
      <c r="HOL78" s="242"/>
      <c r="HOM78" s="242"/>
      <c r="HON78" s="242"/>
      <c r="HOO78" s="242"/>
      <c r="HOP78" s="242"/>
      <c r="HOQ78" s="242"/>
      <c r="HOR78" s="242"/>
      <c r="HOS78" s="242"/>
      <c r="HOT78" s="242"/>
      <c r="HOU78" s="242"/>
      <c r="HOV78" s="242"/>
      <c r="HOW78" s="242"/>
      <c r="HOX78" s="242"/>
      <c r="HOY78" s="242"/>
      <c r="HOZ78" s="242"/>
      <c r="HPA78" s="242"/>
      <c r="HPB78" s="242"/>
      <c r="HPC78" s="242"/>
      <c r="HPD78" s="242"/>
      <c r="HPE78" s="242"/>
      <c r="HPF78" s="242"/>
      <c r="HPG78" s="242"/>
      <c r="HPH78" s="242"/>
      <c r="HPI78" s="242"/>
      <c r="HPJ78" s="242"/>
      <c r="HPK78" s="242"/>
      <c r="HPL78" s="242"/>
      <c r="HPM78" s="242"/>
      <c r="HPN78" s="242"/>
      <c r="HPO78" s="242"/>
      <c r="HPP78" s="242"/>
      <c r="HPQ78" s="242"/>
      <c r="HPR78" s="242"/>
      <c r="HPS78" s="242"/>
      <c r="HPT78" s="242"/>
      <c r="HPU78" s="242"/>
      <c r="HPV78" s="242"/>
      <c r="HPW78" s="242"/>
      <c r="HPX78" s="242"/>
      <c r="HPY78" s="242"/>
      <c r="HPZ78" s="242"/>
      <c r="HQA78" s="242"/>
      <c r="HQB78" s="242"/>
      <c r="HQC78" s="242"/>
      <c r="HQD78" s="242"/>
      <c r="HQE78" s="242"/>
      <c r="HQF78" s="242"/>
      <c r="HQG78" s="242"/>
      <c r="HQH78" s="242"/>
      <c r="HQI78" s="242"/>
      <c r="HQJ78" s="242"/>
      <c r="HQK78" s="242"/>
      <c r="HQL78" s="242"/>
      <c r="HQM78" s="242"/>
      <c r="HQN78" s="242"/>
      <c r="HQO78" s="242"/>
      <c r="HQP78" s="242"/>
      <c r="HQQ78" s="242"/>
      <c r="HQR78" s="242"/>
      <c r="HQS78" s="242"/>
      <c r="HQT78" s="242"/>
      <c r="HQU78" s="242"/>
      <c r="HQV78" s="242"/>
      <c r="HQW78" s="242"/>
      <c r="HQX78" s="242"/>
      <c r="HQY78" s="242"/>
      <c r="HQZ78" s="242"/>
      <c r="HRA78" s="242"/>
      <c r="HRB78" s="242"/>
      <c r="HRC78" s="242"/>
      <c r="HRD78" s="242"/>
      <c r="HRE78" s="242"/>
      <c r="HRF78" s="242"/>
      <c r="HRG78" s="242"/>
      <c r="HRH78" s="242"/>
      <c r="HRI78" s="242"/>
      <c r="HRJ78" s="242"/>
      <c r="HRK78" s="242"/>
      <c r="HRL78" s="242"/>
      <c r="HRM78" s="242"/>
      <c r="HRN78" s="242"/>
      <c r="HRO78" s="242"/>
      <c r="HRP78" s="242"/>
      <c r="HRQ78" s="242"/>
      <c r="HRR78" s="242"/>
      <c r="HRS78" s="242"/>
      <c r="HRT78" s="242"/>
      <c r="HRU78" s="242"/>
      <c r="HRV78" s="242"/>
      <c r="HRW78" s="242"/>
      <c r="HRX78" s="242"/>
      <c r="HRY78" s="242"/>
      <c r="HRZ78" s="242"/>
      <c r="HSA78" s="242"/>
      <c r="HSB78" s="242"/>
      <c r="HSC78" s="242"/>
      <c r="HSD78" s="242"/>
      <c r="HSE78" s="242"/>
      <c r="HSF78" s="242"/>
      <c r="HSG78" s="242"/>
      <c r="HSH78" s="242"/>
      <c r="HSI78" s="242"/>
      <c r="HSJ78" s="242"/>
      <c r="HSK78" s="242"/>
      <c r="HSL78" s="242"/>
      <c r="HSM78" s="242"/>
      <c r="HSN78" s="242"/>
      <c r="HSO78" s="242"/>
      <c r="HSP78" s="242"/>
      <c r="HSQ78" s="242"/>
      <c r="HSR78" s="242"/>
      <c r="HSS78" s="242"/>
      <c r="HST78" s="242"/>
      <c r="HSU78" s="242"/>
      <c r="HSV78" s="242"/>
      <c r="HSW78" s="242"/>
      <c r="HSX78" s="242"/>
      <c r="HSY78" s="242"/>
      <c r="HSZ78" s="242"/>
      <c r="HTA78" s="242"/>
      <c r="HTB78" s="242"/>
      <c r="HTC78" s="242"/>
      <c r="HTD78" s="242"/>
      <c r="HTE78" s="242"/>
      <c r="HTF78" s="242"/>
      <c r="HTG78" s="242"/>
      <c r="HTH78" s="242"/>
      <c r="HTI78" s="242"/>
      <c r="HTJ78" s="242"/>
      <c r="HTK78" s="242"/>
      <c r="HTL78" s="242"/>
      <c r="HTM78" s="242"/>
      <c r="HTN78" s="242"/>
      <c r="HTO78" s="242"/>
      <c r="HTP78" s="242"/>
      <c r="HTQ78" s="242"/>
      <c r="HTR78" s="242"/>
      <c r="HTS78" s="242"/>
      <c r="HTT78" s="242"/>
      <c r="HTU78" s="242"/>
      <c r="HTV78" s="242"/>
      <c r="HTW78" s="242"/>
      <c r="HTX78" s="242"/>
      <c r="HTY78" s="242"/>
      <c r="HTZ78" s="242"/>
      <c r="HUA78" s="242"/>
      <c r="HUB78" s="242"/>
      <c r="HUC78" s="242"/>
      <c r="HUD78" s="242"/>
      <c r="HUE78" s="242"/>
      <c r="HUF78" s="242"/>
      <c r="HUG78" s="242"/>
      <c r="HUH78" s="242"/>
      <c r="HUI78" s="242"/>
      <c r="HUJ78" s="242"/>
      <c r="HUK78" s="242"/>
      <c r="HUL78" s="242"/>
      <c r="HUM78" s="242"/>
      <c r="HUN78" s="242"/>
      <c r="HUO78" s="242"/>
      <c r="HUP78" s="242"/>
      <c r="HUQ78" s="242"/>
      <c r="HUR78" s="242"/>
      <c r="HUS78" s="242"/>
      <c r="HUT78" s="242"/>
      <c r="HUU78" s="242"/>
      <c r="HUV78" s="242"/>
      <c r="HUW78" s="242"/>
      <c r="HUX78" s="242"/>
      <c r="HUY78" s="242"/>
      <c r="HUZ78" s="242"/>
      <c r="HVA78" s="242"/>
      <c r="HVB78" s="242"/>
      <c r="HVC78" s="242"/>
      <c r="HVD78" s="242"/>
      <c r="HVE78" s="242"/>
      <c r="HVF78" s="242"/>
      <c r="HVG78" s="242"/>
      <c r="HVH78" s="242"/>
      <c r="HVI78" s="242"/>
      <c r="HVJ78" s="242"/>
      <c r="HVK78" s="242"/>
      <c r="HVL78" s="242"/>
      <c r="HVM78" s="242"/>
      <c r="HVN78" s="242"/>
      <c r="HVO78" s="242"/>
      <c r="HVP78" s="242"/>
      <c r="HVQ78" s="242"/>
      <c r="HVR78" s="242"/>
      <c r="HVS78" s="242"/>
      <c r="HVT78" s="242"/>
      <c r="HVU78" s="242"/>
      <c r="HVV78" s="242"/>
      <c r="HVW78" s="242"/>
      <c r="HVX78" s="242"/>
      <c r="HVY78" s="242"/>
      <c r="HVZ78" s="242"/>
      <c r="HWA78" s="242"/>
      <c r="HWB78" s="242"/>
      <c r="HWC78" s="242"/>
      <c r="HWD78" s="242"/>
      <c r="HWE78" s="242"/>
      <c r="HWF78" s="242"/>
      <c r="HWG78" s="242"/>
      <c r="HWH78" s="242"/>
      <c r="HWI78" s="242"/>
      <c r="HWJ78" s="242"/>
      <c r="HWK78" s="242"/>
      <c r="HWL78" s="242"/>
      <c r="HWM78" s="242"/>
      <c r="HWN78" s="242"/>
      <c r="HWO78" s="242"/>
      <c r="HWP78" s="242"/>
      <c r="HWQ78" s="242"/>
      <c r="HWR78" s="242"/>
      <c r="HWS78" s="242"/>
      <c r="HWT78" s="242"/>
      <c r="HWU78" s="242"/>
      <c r="HWV78" s="242"/>
      <c r="HWW78" s="242"/>
      <c r="HWX78" s="242"/>
      <c r="HWY78" s="242"/>
      <c r="HWZ78" s="242"/>
      <c r="HXA78" s="242"/>
      <c r="HXB78" s="242"/>
      <c r="HXC78" s="242"/>
      <c r="HXD78" s="242"/>
      <c r="HXE78" s="242"/>
      <c r="HXF78" s="242"/>
      <c r="HXG78" s="242"/>
      <c r="HXH78" s="242"/>
      <c r="HXI78" s="242"/>
      <c r="HXJ78" s="242"/>
      <c r="HXK78" s="242"/>
      <c r="HXL78" s="242"/>
      <c r="HXM78" s="242"/>
      <c r="HXN78" s="242"/>
      <c r="HXO78" s="242"/>
      <c r="HXP78" s="242"/>
      <c r="HXQ78" s="242"/>
      <c r="HXR78" s="242"/>
      <c r="HXS78" s="242"/>
      <c r="HXT78" s="242"/>
      <c r="HXU78" s="242"/>
      <c r="HXV78" s="242"/>
      <c r="HXW78" s="242"/>
      <c r="HXX78" s="242"/>
      <c r="HXY78" s="242"/>
      <c r="HXZ78" s="242"/>
      <c r="HYA78" s="242"/>
      <c r="HYB78" s="242"/>
      <c r="HYC78" s="242"/>
      <c r="HYD78" s="242"/>
      <c r="HYE78" s="242"/>
      <c r="HYF78" s="242"/>
      <c r="HYG78" s="242"/>
      <c r="HYH78" s="242"/>
      <c r="HYI78" s="242"/>
      <c r="HYJ78" s="242"/>
      <c r="HYK78" s="242"/>
      <c r="HYL78" s="242"/>
      <c r="HYM78" s="242"/>
      <c r="HYN78" s="242"/>
      <c r="HYO78" s="242"/>
      <c r="HYP78" s="242"/>
      <c r="HYQ78" s="242"/>
      <c r="HYR78" s="242"/>
      <c r="HYS78" s="242"/>
      <c r="HYT78" s="242"/>
      <c r="HYU78" s="242"/>
      <c r="HYV78" s="242"/>
      <c r="HYW78" s="242"/>
      <c r="HYX78" s="242"/>
      <c r="HYY78" s="242"/>
      <c r="HYZ78" s="242"/>
      <c r="HZA78" s="242"/>
      <c r="HZB78" s="242"/>
      <c r="HZC78" s="242"/>
      <c r="HZD78" s="242"/>
      <c r="HZE78" s="242"/>
      <c r="HZF78" s="242"/>
      <c r="HZG78" s="242"/>
      <c r="HZH78" s="242"/>
      <c r="HZI78" s="242"/>
      <c r="HZJ78" s="242"/>
      <c r="HZK78" s="242"/>
      <c r="HZL78" s="242"/>
      <c r="HZM78" s="242"/>
      <c r="HZN78" s="242"/>
      <c r="HZO78" s="242"/>
      <c r="HZP78" s="242"/>
      <c r="HZQ78" s="242"/>
      <c r="HZR78" s="242"/>
      <c r="HZS78" s="242"/>
      <c r="HZT78" s="242"/>
      <c r="HZU78" s="242"/>
      <c r="HZV78" s="242"/>
      <c r="HZW78" s="242"/>
      <c r="HZX78" s="242"/>
      <c r="HZY78" s="242"/>
      <c r="HZZ78" s="242"/>
      <c r="IAA78" s="242"/>
      <c r="IAB78" s="242"/>
      <c r="IAC78" s="242"/>
      <c r="IAD78" s="242"/>
      <c r="IAE78" s="242"/>
      <c r="IAF78" s="242"/>
      <c r="IAG78" s="242"/>
      <c r="IAH78" s="242"/>
      <c r="IAI78" s="242"/>
      <c r="IAJ78" s="242"/>
      <c r="IAK78" s="242"/>
      <c r="IAL78" s="242"/>
      <c r="IAM78" s="242"/>
      <c r="IAN78" s="242"/>
      <c r="IAO78" s="242"/>
      <c r="IAP78" s="242"/>
      <c r="IAQ78" s="242"/>
      <c r="IAR78" s="242"/>
      <c r="IAS78" s="242"/>
      <c r="IAT78" s="242"/>
      <c r="IAU78" s="242"/>
      <c r="IAV78" s="242"/>
      <c r="IAW78" s="242"/>
      <c r="IAX78" s="242"/>
      <c r="IAY78" s="242"/>
      <c r="IAZ78" s="242"/>
      <c r="IBA78" s="242"/>
      <c r="IBB78" s="242"/>
      <c r="IBC78" s="242"/>
      <c r="IBD78" s="242"/>
      <c r="IBE78" s="242"/>
      <c r="IBF78" s="242"/>
      <c r="IBG78" s="242"/>
      <c r="IBH78" s="242"/>
      <c r="IBI78" s="242"/>
      <c r="IBJ78" s="242"/>
      <c r="IBK78" s="242"/>
      <c r="IBL78" s="242"/>
      <c r="IBM78" s="242"/>
      <c r="IBN78" s="242"/>
      <c r="IBO78" s="242"/>
      <c r="IBP78" s="242"/>
      <c r="IBQ78" s="242"/>
      <c r="IBR78" s="242"/>
      <c r="IBS78" s="242"/>
      <c r="IBT78" s="242"/>
      <c r="IBU78" s="242"/>
      <c r="IBV78" s="242"/>
      <c r="IBW78" s="242"/>
      <c r="IBX78" s="242"/>
      <c r="IBY78" s="242"/>
      <c r="IBZ78" s="242"/>
      <c r="ICA78" s="242"/>
      <c r="ICB78" s="242"/>
      <c r="ICC78" s="242"/>
      <c r="ICD78" s="242"/>
      <c r="ICE78" s="242"/>
      <c r="ICF78" s="242"/>
      <c r="ICG78" s="242"/>
      <c r="ICH78" s="242"/>
      <c r="ICI78" s="242"/>
      <c r="ICJ78" s="242"/>
      <c r="ICK78" s="242"/>
      <c r="ICL78" s="242"/>
      <c r="ICM78" s="242"/>
      <c r="ICN78" s="242"/>
      <c r="ICO78" s="242"/>
      <c r="ICP78" s="242"/>
      <c r="ICQ78" s="242"/>
      <c r="ICR78" s="242"/>
      <c r="ICS78" s="242"/>
      <c r="ICT78" s="242"/>
      <c r="ICU78" s="242"/>
      <c r="ICV78" s="242"/>
      <c r="ICW78" s="242"/>
      <c r="ICX78" s="242"/>
      <c r="ICY78" s="242"/>
      <c r="ICZ78" s="242"/>
      <c r="IDA78" s="242"/>
      <c r="IDB78" s="242"/>
      <c r="IDC78" s="242"/>
      <c r="IDD78" s="242"/>
      <c r="IDE78" s="242"/>
      <c r="IDF78" s="242"/>
      <c r="IDG78" s="242"/>
      <c r="IDH78" s="242"/>
      <c r="IDI78" s="242"/>
      <c r="IDJ78" s="242"/>
      <c r="IDK78" s="242"/>
      <c r="IDL78" s="242"/>
      <c r="IDM78" s="242"/>
      <c r="IDN78" s="242"/>
      <c r="IDO78" s="242"/>
      <c r="IDP78" s="242"/>
      <c r="IDQ78" s="242"/>
      <c r="IDR78" s="242"/>
      <c r="IDS78" s="242"/>
      <c r="IDT78" s="242"/>
      <c r="IDU78" s="242"/>
      <c r="IDV78" s="242"/>
      <c r="IDW78" s="242"/>
      <c r="IDX78" s="242"/>
      <c r="IDY78" s="242"/>
      <c r="IDZ78" s="242"/>
      <c r="IEA78" s="242"/>
      <c r="IEB78" s="242"/>
      <c r="IEC78" s="242"/>
      <c r="IED78" s="242"/>
      <c r="IEE78" s="242"/>
      <c r="IEF78" s="242"/>
      <c r="IEG78" s="242"/>
      <c r="IEH78" s="242"/>
      <c r="IEI78" s="242"/>
      <c r="IEJ78" s="242"/>
      <c r="IEK78" s="242"/>
      <c r="IEL78" s="242"/>
      <c r="IEM78" s="242"/>
      <c r="IEN78" s="242"/>
      <c r="IEO78" s="242"/>
      <c r="IEP78" s="242"/>
      <c r="IEQ78" s="242"/>
      <c r="IER78" s="242"/>
      <c r="IES78" s="242"/>
      <c r="IET78" s="242"/>
      <c r="IEU78" s="242"/>
      <c r="IEV78" s="242"/>
      <c r="IEW78" s="242"/>
      <c r="IEX78" s="242"/>
      <c r="IEY78" s="242"/>
      <c r="IEZ78" s="242"/>
      <c r="IFA78" s="242"/>
      <c r="IFB78" s="242"/>
      <c r="IFC78" s="242"/>
      <c r="IFD78" s="242"/>
      <c r="IFE78" s="242"/>
      <c r="IFF78" s="242"/>
      <c r="IFG78" s="242"/>
      <c r="IFH78" s="242"/>
      <c r="IFI78" s="242"/>
      <c r="IFJ78" s="242"/>
      <c r="IFK78" s="242"/>
      <c r="IFL78" s="242"/>
      <c r="IFM78" s="242"/>
      <c r="IFN78" s="242"/>
      <c r="IFO78" s="242"/>
      <c r="IFP78" s="242"/>
      <c r="IFQ78" s="242"/>
      <c r="IFR78" s="242"/>
      <c r="IFS78" s="242"/>
      <c r="IFT78" s="242"/>
      <c r="IFU78" s="242"/>
      <c r="IFV78" s="242"/>
      <c r="IFW78" s="242"/>
      <c r="IFX78" s="242"/>
      <c r="IFY78" s="242"/>
      <c r="IFZ78" s="242"/>
      <c r="IGA78" s="242"/>
      <c r="IGB78" s="242"/>
      <c r="IGC78" s="242"/>
      <c r="IGD78" s="242"/>
      <c r="IGE78" s="242"/>
      <c r="IGF78" s="242"/>
      <c r="IGG78" s="242"/>
      <c r="IGH78" s="242"/>
      <c r="IGI78" s="242"/>
      <c r="IGJ78" s="242"/>
      <c r="IGK78" s="242"/>
      <c r="IGL78" s="242"/>
      <c r="IGM78" s="242"/>
      <c r="IGN78" s="242"/>
      <c r="IGO78" s="242"/>
      <c r="IGP78" s="242"/>
      <c r="IGQ78" s="242"/>
      <c r="IGR78" s="242"/>
      <c r="IGS78" s="242"/>
      <c r="IGT78" s="242"/>
      <c r="IGU78" s="242"/>
      <c r="IGV78" s="242"/>
      <c r="IGW78" s="242"/>
      <c r="IGX78" s="242"/>
      <c r="IGY78" s="242"/>
      <c r="IGZ78" s="242"/>
      <c r="IHA78" s="242"/>
      <c r="IHB78" s="242"/>
      <c r="IHC78" s="242"/>
      <c r="IHD78" s="242"/>
      <c r="IHE78" s="242"/>
      <c r="IHF78" s="242"/>
      <c r="IHG78" s="242"/>
      <c r="IHH78" s="242"/>
      <c r="IHI78" s="242"/>
      <c r="IHJ78" s="242"/>
      <c r="IHK78" s="242"/>
      <c r="IHL78" s="242"/>
      <c r="IHM78" s="242"/>
      <c r="IHN78" s="242"/>
      <c r="IHO78" s="242"/>
      <c r="IHP78" s="242"/>
      <c r="IHQ78" s="242"/>
      <c r="IHR78" s="242"/>
      <c r="IHS78" s="242"/>
      <c r="IHT78" s="242"/>
      <c r="IHU78" s="242"/>
      <c r="IHV78" s="242"/>
      <c r="IHW78" s="242"/>
      <c r="IHX78" s="242"/>
      <c r="IHY78" s="242"/>
      <c r="IHZ78" s="242"/>
      <c r="IIA78" s="242"/>
      <c r="IIB78" s="242"/>
      <c r="IIC78" s="242"/>
      <c r="IID78" s="242"/>
      <c r="IIE78" s="242"/>
      <c r="IIF78" s="242"/>
      <c r="IIG78" s="242"/>
      <c r="IIH78" s="242"/>
      <c r="III78" s="242"/>
      <c r="IIJ78" s="242"/>
      <c r="IIK78" s="242"/>
      <c r="IIL78" s="242"/>
      <c r="IIM78" s="242"/>
      <c r="IIN78" s="242"/>
      <c r="IIO78" s="242"/>
      <c r="IIP78" s="242"/>
      <c r="IIQ78" s="242"/>
      <c r="IIR78" s="242"/>
      <c r="IIS78" s="242"/>
      <c r="IIT78" s="242"/>
      <c r="IIU78" s="242"/>
      <c r="IIV78" s="242"/>
      <c r="IIW78" s="242"/>
      <c r="IIX78" s="242"/>
      <c r="IIY78" s="242"/>
      <c r="IIZ78" s="242"/>
      <c r="IJA78" s="242"/>
      <c r="IJB78" s="242"/>
      <c r="IJC78" s="242"/>
      <c r="IJD78" s="242"/>
      <c r="IJE78" s="242"/>
      <c r="IJF78" s="242"/>
      <c r="IJG78" s="242"/>
      <c r="IJH78" s="242"/>
      <c r="IJI78" s="242"/>
      <c r="IJJ78" s="242"/>
      <c r="IJK78" s="242"/>
      <c r="IJL78" s="242"/>
      <c r="IJM78" s="242"/>
      <c r="IJN78" s="242"/>
      <c r="IJO78" s="242"/>
      <c r="IJP78" s="242"/>
      <c r="IJQ78" s="242"/>
      <c r="IJR78" s="242"/>
      <c r="IJS78" s="242"/>
      <c r="IJT78" s="242"/>
      <c r="IJU78" s="242"/>
      <c r="IJV78" s="242"/>
      <c r="IJW78" s="242"/>
      <c r="IJX78" s="242"/>
      <c r="IJY78" s="242"/>
      <c r="IJZ78" s="242"/>
      <c r="IKA78" s="242"/>
      <c r="IKB78" s="242"/>
      <c r="IKC78" s="242"/>
      <c r="IKD78" s="242"/>
      <c r="IKE78" s="242"/>
      <c r="IKF78" s="242"/>
      <c r="IKG78" s="242"/>
      <c r="IKH78" s="242"/>
      <c r="IKI78" s="242"/>
      <c r="IKJ78" s="242"/>
      <c r="IKK78" s="242"/>
      <c r="IKL78" s="242"/>
      <c r="IKM78" s="242"/>
      <c r="IKN78" s="242"/>
      <c r="IKO78" s="242"/>
      <c r="IKP78" s="242"/>
      <c r="IKQ78" s="242"/>
      <c r="IKR78" s="242"/>
      <c r="IKS78" s="242"/>
      <c r="IKT78" s="242"/>
      <c r="IKU78" s="242"/>
      <c r="IKV78" s="242"/>
      <c r="IKW78" s="242"/>
      <c r="IKX78" s="242"/>
      <c r="IKY78" s="242"/>
      <c r="IKZ78" s="242"/>
      <c r="ILA78" s="242"/>
      <c r="ILB78" s="242"/>
      <c r="ILC78" s="242"/>
      <c r="ILD78" s="242"/>
      <c r="ILE78" s="242"/>
      <c r="ILF78" s="242"/>
      <c r="ILG78" s="242"/>
      <c r="ILH78" s="242"/>
      <c r="ILI78" s="242"/>
      <c r="ILJ78" s="242"/>
      <c r="ILK78" s="242"/>
      <c r="ILL78" s="242"/>
      <c r="ILM78" s="242"/>
      <c r="ILN78" s="242"/>
      <c r="ILO78" s="242"/>
      <c r="ILP78" s="242"/>
      <c r="ILQ78" s="242"/>
      <c r="ILR78" s="242"/>
      <c r="ILS78" s="242"/>
      <c r="ILT78" s="242"/>
      <c r="ILU78" s="242"/>
      <c r="ILV78" s="242"/>
      <c r="ILW78" s="242"/>
      <c r="ILX78" s="242"/>
      <c r="ILY78" s="242"/>
      <c r="ILZ78" s="242"/>
      <c r="IMA78" s="242"/>
      <c r="IMB78" s="242"/>
      <c r="IMC78" s="242"/>
      <c r="IMD78" s="242"/>
      <c r="IME78" s="242"/>
      <c r="IMF78" s="242"/>
      <c r="IMG78" s="242"/>
      <c r="IMH78" s="242"/>
      <c r="IMI78" s="242"/>
      <c r="IMJ78" s="242"/>
      <c r="IMK78" s="242"/>
      <c r="IML78" s="242"/>
      <c r="IMM78" s="242"/>
      <c r="IMN78" s="242"/>
      <c r="IMO78" s="242"/>
      <c r="IMP78" s="242"/>
      <c r="IMQ78" s="242"/>
      <c r="IMR78" s="242"/>
      <c r="IMS78" s="242"/>
      <c r="IMT78" s="242"/>
      <c r="IMU78" s="242"/>
      <c r="IMV78" s="242"/>
      <c r="IMW78" s="242"/>
      <c r="IMX78" s="242"/>
      <c r="IMY78" s="242"/>
      <c r="IMZ78" s="242"/>
      <c r="INA78" s="242"/>
      <c r="INB78" s="242"/>
      <c r="INC78" s="242"/>
      <c r="IND78" s="242"/>
      <c r="INE78" s="242"/>
      <c r="INF78" s="242"/>
      <c r="ING78" s="242"/>
      <c r="INH78" s="242"/>
      <c r="INI78" s="242"/>
      <c r="INJ78" s="242"/>
      <c r="INK78" s="242"/>
      <c r="INL78" s="242"/>
      <c r="INM78" s="242"/>
      <c r="INN78" s="242"/>
      <c r="INO78" s="242"/>
      <c r="INP78" s="242"/>
      <c r="INQ78" s="242"/>
      <c r="INR78" s="242"/>
      <c r="INS78" s="242"/>
      <c r="INT78" s="242"/>
      <c r="INU78" s="242"/>
      <c r="INV78" s="242"/>
      <c r="INW78" s="242"/>
      <c r="INX78" s="242"/>
      <c r="INY78" s="242"/>
      <c r="INZ78" s="242"/>
      <c r="IOA78" s="242"/>
      <c r="IOB78" s="242"/>
      <c r="IOC78" s="242"/>
      <c r="IOD78" s="242"/>
      <c r="IOE78" s="242"/>
      <c r="IOF78" s="242"/>
      <c r="IOG78" s="242"/>
      <c r="IOH78" s="242"/>
      <c r="IOI78" s="242"/>
      <c r="IOJ78" s="242"/>
      <c r="IOK78" s="242"/>
      <c r="IOL78" s="242"/>
      <c r="IOM78" s="242"/>
      <c r="ION78" s="242"/>
      <c r="IOO78" s="242"/>
      <c r="IOP78" s="242"/>
      <c r="IOQ78" s="242"/>
      <c r="IOR78" s="242"/>
      <c r="IOS78" s="242"/>
      <c r="IOT78" s="242"/>
      <c r="IOU78" s="242"/>
      <c r="IOV78" s="242"/>
      <c r="IOW78" s="242"/>
      <c r="IOX78" s="242"/>
      <c r="IOY78" s="242"/>
      <c r="IOZ78" s="242"/>
      <c r="IPA78" s="242"/>
      <c r="IPB78" s="242"/>
      <c r="IPC78" s="242"/>
      <c r="IPD78" s="242"/>
      <c r="IPE78" s="242"/>
      <c r="IPF78" s="242"/>
      <c r="IPG78" s="242"/>
      <c r="IPH78" s="242"/>
      <c r="IPI78" s="242"/>
      <c r="IPJ78" s="242"/>
      <c r="IPK78" s="242"/>
      <c r="IPL78" s="242"/>
      <c r="IPM78" s="242"/>
      <c r="IPN78" s="242"/>
      <c r="IPO78" s="242"/>
      <c r="IPP78" s="242"/>
      <c r="IPQ78" s="242"/>
      <c r="IPR78" s="242"/>
      <c r="IPS78" s="242"/>
      <c r="IPT78" s="242"/>
      <c r="IPU78" s="242"/>
      <c r="IPV78" s="242"/>
      <c r="IPW78" s="242"/>
      <c r="IPX78" s="242"/>
      <c r="IPY78" s="242"/>
      <c r="IPZ78" s="242"/>
      <c r="IQA78" s="242"/>
      <c r="IQB78" s="242"/>
      <c r="IQC78" s="242"/>
      <c r="IQD78" s="242"/>
      <c r="IQE78" s="242"/>
      <c r="IQF78" s="242"/>
      <c r="IQG78" s="242"/>
      <c r="IQH78" s="242"/>
      <c r="IQI78" s="242"/>
      <c r="IQJ78" s="242"/>
      <c r="IQK78" s="242"/>
      <c r="IQL78" s="242"/>
      <c r="IQM78" s="242"/>
      <c r="IQN78" s="242"/>
      <c r="IQO78" s="242"/>
      <c r="IQP78" s="242"/>
      <c r="IQQ78" s="242"/>
      <c r="IQR78" s="242"/>
      <c r="IQS78" s="242"/>
      <c r="IQT78" s="242"/>
      <c r="IQU78" s="242"/>
      <c r="IQV78" s="242"/>
      <c r="IQW78" s="242"/>
      <c r="IQX78" s="242"/>
      <c r="IQY78" s="242"/>
      <c r="IQZ78" s="242"/>
      <c r="IRA78" s="242"/>
      <c r="IRB78" s="242"/>
      <c r="IRC78" s="242"/>
      <c r="IRD78" s="242"/>
      <c r="IRE78" s="242"/>
      <c r="IRF78" s="242"/>
      <c r="IRG78" s="242"/>
      <c r="IRH78" s="242"/>
      <c r="IRI78" s="242"/>
      <c r="IRJ78" s="242"/>
      <c r="IRK78" s="242"/>
      <c r="IRL78" s="242"/>
      <c r="IRM78" s="242"/>
      <c r="IRN78" s="242"/>
      <c r="IRO78" s="242"/>
      <c r="IRP78" s="242"/>
      <c r="IRQ78" s="242"/>
      <c r="IRR78" s="242"/>
      <c r="IRS78" s="242"/>
      <c r="IRT78" s="242"/>
      <c r="IRU78" s="242"/>
      <c r="IRV78" s="242"/>
      <c r="IRW78" s="242"/>
      <c r="IRX78" s="242"/>
      <c r="IRY78" s="242"/>
      <c r="IRZ78" s="242"/>
      <c r="ISA78" s="242"/>
      <c r="ISB78" s="242"/>
      <c r="ISC78" s="242"/>
      <c r="ISD78" s="242"/>
      <c r="ISE78" s="242"/>
      <c r="ISF78" s="242"/>
      <c r="ISG78" s="242"/>
      <c r="ISH78" s="242"/>
      <c r="ISI78" s="242"/>
      <c r="ISJ78" s="242"/>
      <c r="ISK78" s="242"/>
      <c r="ISL78" s="242"/>
      <c r="ISM78" s="242"/>
      <c r="ISN78" s="242"/>
      <c r="ISO78" s="242"/>
      <c r="ISP78" s="242"/>
      <c r="ISQ78" s="242"/>
      <c r="ISR78" s="242"/>
      <c r="ISS78" s="242"/>
      <c r="IST78" s="242"/>
      <c r="ISU78" s="242"/>
      <c r="ISV78" s="242"/>
      <c r="ISW78" s="242"/>
      <c r="ISX78" s="242"/>
      <c r="ISY78" s="242"/>
      <c r="ISZ78" s="242"/>
      <c r="ITA78" s="242"/>
      <c r="ITB78" s="242"/>
      <c r="ITC78" s="242"/>
      <c r="ITD78" s="242"/>
      <c r="ITE78" s="242"/>
      <c r="ITF78" s="242"/>
      <c r="ITG78" s="242"/>
      <c r="ITH78" s="242"/>
      <c r="ITI78" s="242"/>
      <c r="ITJ78" s="242"/>
      <c r="ITK78" s="242"/>
      <c r="ITL78" s="242"/>
      <c r="ITM78" s="242"/>
      <c r="ITN78" s="242"/>
      <c r="ITO78" s="242"/>
      <c r="ITP78" s="242"/>
      <c r="ITQ78" s="242"/>
      <c r="ITR78" s="242"/>
      <c r="ITS78" s="242"/>
      <c r="ITT78" s="242"/>
      <c r="ITU78" s="242"/>
      <c r="ITV78" s="242"/>
      <c r="ITW78" s="242"/>
      <c r="ITX78" s="242"/>
      <c r="ITY78" s="242"/>
      <c r="ITZ78" s="242"/>
      <c r="IUA78" s="242"/>
      <c r="IUB78" s="242"/>
      <c r="IUC78" s="242"/>
      <c r="IUD78" s="242"/>
      <c r="IUE78" s="242"/>
      <c r="IUF78" s="242"/>
      <c r="IUG78" s="242"/>
      <c r="IUH78" s="242"/>
      <c r="IUI78" s="242"/>
      <c r="IUJ78" s="242"/>
      <c r="IUK78" s="242"/>
      <c r="IUL78" s="242"/>
      <c r="IUM78" s="242"/>
      <c r="IUN78" s="242"/>
      <c r="IUO78" s="242"/>
      <c r="IUP78" s="242"/>
      <c r="IUQ78" s="242"/>
      <c r="IUR78" s="242"/>
      <c r="IUS78" s="242"/>
      <c r="IUT78" s="242"/>
      <c r="IUU78" s="242"/>
      <c r="IUV78" s="242"/>
      <c r="IUW78" s="242"/>
      <c r="IUX78" s="242"/>
      <c r="IUY78" s="242"/>
      <c r="IUZ78" s="242"/>
      <c r="IVA78" s="242"/>
      <c r="IVB78" s="242"/>
      <c r="IVC78" s="242"/>
      <c r="IVD78" s="242"/>
      <c r="IVE78" s="242"/>
      <c r="IVF78" s="242"/>
      <c r="IVG78" s="242"/>
      <c r="IVH78" s="242"/>
      <c r="IVI78" s="242"/>
      <c r="IVJ78" s="242"/>
      <c r="IVK78" s="242"/>
      <c r="IVL78" s="242"/>
      <c r="IVM78" s="242"/>
      <c r="IVN78" s="242"/>
      <c r="IVO78" s="242"/>
      <c r="IVP78" s="242"/>
      <c r="IVQ78" s="242"/>
      <c r="IVR78" s="242"/>
      <c r="IVS78" s="242"/>
      <c r="IVT78" s="242"/>
      <c r="IVU78" s="242"/>
      <c r="IVV78" s="242"/>
      <c r="IVW78" s="242"/>
      <c r="IVX78" s="242"/>
      <c r="IVY78" s="242"/>
      <c r="IVZ78" s="242"/>
      <c r="IWA78" s="242"/>
      <c r="IWB78" s="242"/>
      <c r="IWC78" s="242"/>
      <c r="IWD78" s="242"/>
      <c r="IWE78" s="242"/>
      <c r="IWF78" s="242"/>
      <c r="IWG78" s="242"/>
      <c r="IWH78" s="242"/>
      <c r="IWI78" s="242"/>
      <c r="IWJ78" s="242"/>
      <c r="IWK78" s="242"/>
      <c r="IWL78" s="242"/>
      <c r="IWM78" s="242"/>
      <c r="IWN78" s="242"/>
      <c r="IWO78" s="242"/>
      <c r="IWP78" s="242"/>
      <c r="IWQ78" s="242"/>
      <c r="IWR78" s="242"/>
      <c r="IWS78" s="242"/>
      <c r="IWT78" s="242"/>
      <c r="IWU78" s="242"/>
      <c r="IWV78" s="242"/>
      <c r="IWW78" s="242"/>
      <c r="IWX78" s="242"/>
      <c r="IWY78" s="242"/>
      <c r="IWZ78" s="242"/>
      <c r="IXA78" s="242"/>
      <c r="IXB78" s="242"/>
      <c r="IXC78" s="242"/>
      <c r="IXD78" s="242"/>
      <c r="IXE78" s="242"/>
      <c r="IXF78" s="242"/>
      <c r="IXG78" s="242"/>
      <c r="IXH78" s="242"/>
      <c r="IXI78" s="242"/>
      <c r="IXJ78" s="242"/>
      <c r="IXK78" s="242"/>
      <c r="IXL78" s="242"/>
      <c r="IXM78" s="242"/>
      <c r="IXN78" s="242"/>
      <c r="IXO78" s="242"/>
      <c r="IXP78" s="242"/>
      <c r="IXQ78" s="242"/>
      <c r="IXR78" s="242"/>
      <c r="IXS78" s="242"/>
      <c r="IXT78" s="242"/>
      <c r="IXU78" s="242"/>
      <c r="IXV78" s="242"/>
      <c r="IXW78" s="242"/>
      <c r="IXX78" s="242"/>
      <c r="IXY78" s="242"/>
      <c r="IXZ78" s="242"/>
      <c r="IYA78" s="242"/>
      <c r="IYB78" s="242"/>
      <c r="IYC78" s="242"/>
      <c r="IYD78" s="242"/>
      <c r="IYE78" s="242"/>
      <c r="IYF78" s="242"/>
      <c r="IYG78" s="242"/>
      <c r="IYH78" s="242"/>
      <c r="IYI78" s="242"/>
      <c r="IYJ78" s="242"/>
      <c r="IYK78" s="242"/>
      <c r="IYL78" s="242"/>
      <c r="IYM78" s="242"/>
      <c r="IYN78" s="242"/>
      <c r="IYO78" s="242"/>
      <c r="IYP78" s="242"/>
      <c r="IYQ78" s="242"/>
      <c r="IYR78" s="242"/>
      <c r="IYS78" s="242"/>
      <c r="IYT78" s="242"/>
      <c r="IYU78" s="242"/>
      <c r="IYV78" s="242"/>
      <c r="IYW78" s="242"/>
      <c r="IYX78" s="242"/>
      <c r="IYY78" s="242"/>
      <c r="IYZ78" s="242"/>
      <c r="IZA78" s="242"/>
      <c r="IZB78" s="242"/>
      <c r="IZC78" s="242"/>
      <c r="IZD78" s="242"/>
      <c r="IZE78" s="242"/>
      <c r="IZF78" s="242"/>
      <c r="IZG78" s="242"/>
      <c r="IZH78" s="242"/>
      <c r="IZI78" s="242"/>
      <c r="IZJ78" s="242"/>
      <c r="IZK78" s="242"/>
      <c r="IZL78" s="242"/>
      <c r="IZM78" s="242"/>
      <c r="IZN78" s="242"/>
      <c r="IZO78" s="242"/>
      <c r="IZP78" s="242"/>
      <c r="IZQ78" s="242"/>
      <c r="IZR78" s="242"/>
      <c r="IZS78" s="242"/>
      <c r="IZT78" s="242"/>
      <c r="IZU78" s="242"/>
      <c r="IZV78" s="242"/>
      <c r="IZW78" s="242"/>
      <c r="IZX78" s="242"/>
      <c r="IZY78" s="242"/>
      <c r="IZZ78" s="242"/>
      <c r="JAA78" s="242"/>
      <c r="JAB78" s="242"/>
      <c r="JAC78" s="242"/>
      <c r="JAD78" s="242"/>
      <c r="JAE78" s="242"/>
      <c r="JAF78" s="242"/>
      <c r="JAG78" s="242"/>
      <c r="JAH78" s="242"/>
      <c r="JAI78" s="242"/>
      <c r="JAJ78" s="242"/>
      <c r="JAK78" s="242"/>
      <c r="JAL78" s="242"/>
      <c r="JAM78" s="242"/>
      <c r="JAN78" s="242"/>
      <c r="JAO78" s="242"/>
      <c r="JAP78" s="242"/>
      <c r="JAQ78" s="242"/>
      <c r="JAR78" s="242"/>
      <c r="JAS78" s="242"/>
      <c r="JAT78" s="242"/>
      <c r="JAU78" s="242"/>
      <c r="JAV78" s="242"/>
      <c r="JAW78" s="242"/>
      <c r="JAX78" s="242"/>
      <c r="JAY78" s="242"/>
      <c r="JAZ78" s="242"/>
      <c r="JBA78" s="242"/>
      <c r="JBB78" s="242"/>
      <c r="JBC78" s="242"/>
      <c r="JBD78" s="242"/>
      <c r="JBE78" s="242"/>
      <c r="JBF78" s="242"/>
      <c r="JBG78" s="242"/>
      <c r="JBH78" s="242"/>
      <c r="JBI78" s="242"/>
      <c r="JBJ78" s="242"/>
      <c r="JBK78" s="242"/>
      <c r="JBL78" s="242"/>
      <c r="JBM78" s="242"/>
      <c r="JBN78" s="242"/>
      <c r="JBO78" s="242"/>
      <c r="JBP78" s="242"/>
      <c r="JBQ78" s="242"/>
      <c r="JBR78" s="242"/>
      <c r="JBS78" s="242"/>
      <c r="JBT78" s="242"/>
      <c r="JBU78" s="242"/>
      <c r="JBV78" s="242"/>
      <c r="JBW78" s="242"/>
      <c r="JBX78" s="242"/>
      <c r="JBY78" s="242"/>
      <c r="JBZ78" s="242"/>
      <c r="JCA78" s="242"/>
      <c r="JCB78" s="242"/>
      <c r="JCC78" s="242"/>
      <c r="JCD78" s="242"/>
      <c r="JCE78" s="242"/>
      <c r="JCF78" s="242"/>
      <c r="JCG78" s="242"/>
      <c r="JCH78" s="242"/>
      <c r="JCI78" s="242"/>
      <c r="JCJ78" s="242"/>
      <c r="JCK78" s="242"/>
      <c r="JCL78" s="242"/>
      <c r="JCM78" s="242"/>
      <c r="JCN78" s="242"/>
      <c r="JCO78" s="242"/>
      <c r="JCP78" s="242"/>
      <c r="JCQ78" s="242"/>
      <c r="JCR78" s="242"/>
      <c r="JCS78" s="242"/>
      <c r="JCT78" s="242"/>
      <c r="JCU78" s="242"/>
      <c r="JCV78" s="242"/>
      <c r="JCW78" s="242"/>
      <c r="JCX78" s="242"/>
      <c r="JCY78" s="242"/>
      <c r="JCZ78" s="242"/>
      <c r="JDA78" s="242"/>
      <c r="JDB78" s="242"/>
      <c r="JDC78" s="242"/>
      <c r="JDD78" s="242"/>
      <c r="JDE78" s="242"/>
      <c r="JDF78" s="242"/>
      <c r="JDG78" s="242"/>
      <c r="JDH78" s="242"/>
      <c r="JDI78" s="242"/>
      <c r="JDJ78" s="242"/>
      <c r="JDK78" s="242"/>
      <c r="JDL78" s="242"/>
      <c r="JDM78" s="242"/>
      <c r="JDN78" s="242"/>
      <c r="JDO78" s="242"/>
      <c r="JDP78" s="242"/>
      <c r="JDQ78" s="242"/>
      <c r="JDR78" s="242"/>
      <c r="JDS78" s="242"/>
      <c r="JDT78" s="242"/>
      <c r="JDU78" s="242"/>
      <c r="JDV78" s="242"/>
      <c r="JDW78" s="242"/>
      <c r="JDX78" s="242"/>
      <c r="JDY78" s="242"/>
      <c r="JDZ78" s="242"/>
      <c r="JEA78" s="242"/>
      <c r="JEB78" s="242"/>
      <c r="JEC78" s="242"/>
      <c r="JED78" s="242"/>
      <c r="JEE78" s="242"/>
      <c r="JEF78" s="242"/>
      <c r="JEG78" s="242"/>
      <c r="JEH78" s="242"/>
      <c r="JEI78" s="242"/>
      <c r="JEJ78" s="242"/>
      <c r="JEK78" s="242"/>
      <c r="JEL78" s="242"/>
      <c r="JEM78" s="242"/>
      <c r="JEN78" s="242"/>
      <c r="JEO78" s="242"/>
      <c r="JEP78" s="242"/>
      <c r="JEQ78" s="242"/>
      <c r="JER78" s="242"/>
      <c r="JES78" s="242"/>
      <c r="JET78" s="242"/>
      <c r="JEU78" s="242"/>
      <c r="JEV78" s="242"/>
      <c r="JEW78" s="242"/>
      <c r="JEX78" s="242"/>
      <c r="JEY78" s="242"/>
      <c r="JEZ78" s="242"/>
      <c r="JFA78" s="242"/>
      <c r="JFB78" s="242"/>
      <c r="JFC78" s="242"/>
      <c r="JFD78" s="242"/>
      <c r="JFE78" s="242"/>
      <c r="JFF78" s="242"/>
      <c r="JFG78" s="242"/>
      <c r="JFH78" s="242"/>
      <c r="JFI78" s="242"/>
      <c r="JFJ78" s="242"/>
      <c r="JFK78" s="242"/>
      <c r="JFL78" s="242"/>
      <c r="JFM78" s="242"/>
      <c r="JFN78" s="242"/>
      <c r="JFO78" s="242"/>
      <c r="JFP78" s="242"/>
      <c r="JFQ78" s="242"/>
      <c r="JFR78" s="242"/>
      <c r="JFS78" s="242"/>
      <c r="JFT78" s="242"/>
      <c r="JFU78" s="242"/>
      <c r="JFV78" s="242"/>
      <c r="JFW78" s="242"/>
      <c r="JFX78" s="242"/>
      <c r="JFY78" s="242"/>
      <c r="JFZ78" s="242"/>
      <c r="JGA78" s="242"/>
      <c r="JGB78" s="242"/>
      <c r="JGC78" s="242"/>
      <c r="JGD78" s="242"/>
      <c r="JGE78" s="242"/>
      <c r="JGF78" s="242"/>
      <c r="JGG78" s="242"/>
      <c r="JGH78" s="242"/>
      <c r="JGI78" s="242"/>
      <c r="JGJ78" s="242"/>
      <c r="JGK78" s="242"/>
      <c r="JGL78" s="242"/>
      <c r="JGM78" s="242"/>
      <c r="JGN78" s="242"/>
      <c r="JGO78" s="242"/>
      <c r="JGP78" s="242"/>
      <c r="JGQ78" s="242"/>
      <c r="JGR78" s="242"/>
      <c r="JGS78" s="242"/>
      <c r="JGT78" s="242"/>
      <c r="JGU78" s="242"/>
      <c r="JGV78" s="242"/>
      <c r="JGW78" s="242"/>
      <c r="JGX78" s="242"/>
      <c r="JGY78" s="242"/>
      <c r="JGZ78" s="242"/>
      <c r="JHA78" s="242"/>
      <c r="JHB78" s="242"/>
      <c r="JHC78" s="242"/>
      <c r="JHD78" s="242"/>
      <c r="JHE78" s="242"/>
      <c r="JHF78" s="242"/>
      <c r="JHG78" s="242"/>
      <c r="JHH78" s="242"/>
      <c r="JHI78" s="242"/>
      <c r="JHJ78" s="242"/>
      <c r="JHK78" s="242"/>
      <c r="JHL78" s="242"/>
      <c r="JHM78" s="242"/>
      <c r="JHN78" s="242"/>
      <c r="JHO78" s="242"/>
      <c r="JHP78" s="242"/>
      <c r="JHQ78" s="242"/>
      <c r="JHR78" s="242"/>
      <c r="JHS78" s="242"/>
      <c r="JHT78" s="242"/>
      <c r="JHU78" s="242"/>
      <c r="JHV78" s="242"/>
      <c r="JHW78" s="242"/>
      <c r="JHX78" s="242"/>
      <c r="JHY78" s="242"/>
      <c r="JHZ78" s="242"/>
      <c r="JIA78" s="242"/>
      <c r="JIB78" s="242"/>
      <c r="JIC78" s="242"/>
      <c r="JID78" s="242"/>
      <c r="JIE78" s="242"/>
      <c r="JIF78" s="242"/>
      <c r="JIG78" s="242"/>
      <c r="JIH78" s="242"/>
      <c r="JII78" s="242"/>
      <c r="JIJ78" s="242"/>
      <c r="JIK78" s="242"/>
      <c r="JIL78" s="242"/>
      <c r="JIM78" s="242"/>
      <c r="JIN78" s="242"/>
      <c r="JIO78" s="242"/>
      <c r="JIP78" s="242"/>
      <c r="JIQ78" s="242"/>
      <c r="JIR78" s="242"/>
      <c r="JIS78" s="242"/>
      <c r="JIT78" s="242"/>
      <c r="JIU78" s="242"/>
      <c r="JIV78" s="242"/>
      <c r="JIW78" s="242"/>
      <c r="JIX78" s="242"/>
      <c r="JIY78" s="242"/>
      <c r="JIZ78" s="242"/>
      <c r="JJA78" s="242"/>
      <c r="JJB78" s="242"/>
      <c r="JJC78" s="242"/>
      <c r="JJD78" s="242"/>
      <c r="JJE78" s="242"/>
      <c r="JJF78" s="242"/>
      <c r="JJG78" s="242"/>
      <c r="JJH78" s="242"/>
      <c r="JJI78" s="242"/>
      <c r="JJJ78" s="242"/>
      <c r="JJK78" s="242"/>
      <c r="JJL78" s="242"/>
      <c r="JJM78" s="242"/>
      <c r="JJN78" s="242"/>
      <c r="JJO78" s="242"/>
      <c r="JJP78" s="242"/>
      <c r="JJQ78" s="242"/>
      <c r="JJR78" s="242"/>
      <c r="JJS78" s="242"/>
      <c r="JJT78" s="242"/>
      <c r="JJU78" s="242"/>
      <c r="JJV78" s="242"/>
      <c r="JJW78" s="242"/>
      <c r="JJX78" s="242"/>
      <c r="JJY78" s="242"/>
      <c r="JJZ78" s="242"/>
      <c r="JKA78" s="242"/>
      <c r="JKB78" s="242"/>
      <c r="JKC78" s="242"/>
      <c r="JKD78" s="242"/>
      <c r="JKE78" s="242"/>
      <c r="JKF78" s="242"/>
      <c r="JKG78" s="242"/>
      <c r="JKH78" s="242"/>
      <c r="JKI78" s="242"/>
      <c r="JKJ78" s="242"/>
      <c r="JKK78" s="242"/>
      <c r="JKL78" s="242"/>
      <c r="JKM78" s="242"/>
      <c r="JKN78" s="242"/>
      <c r="JKO78" s="242"/>
      <c r="JKP78" s="242"/>
      <c r="JKQ78" s="242"/>
      <c r="JKR78" s="242"/>
      <c r="JKS78" s="242"/>
      <c r="JKT78" s="242"/>
      <c r="JKU78" s="242"/>
      <c r="JKV78" s="242"/>
      <c r="JKW78" s="242"/>
      <c r="JKX78" s="242"/>
      <c r="JKY78" s="242"/>
      <c r="JKZ78" s="242"/>
      <c r="JLA78" s="242"/>
      <c r="JLB78" s="242"/>
      <c r="JLC78" s="242"/>
      <c r="JLD78" s="242"/>
      <c r="JLE78" s="242"/>
      <c r="JLF78" s="242"/>
      <c r="JLG78" s="242"/>
      <c r="JLH78" s="242"/>
      <c r="JLI78" s="242"/>
      <c r="JLJ78" s="242"/>
      <c r="JLK78" s="242"/>
      <c r="JLL78" s="242"/>
      <c r="JLM78" s="242"/>
      <c r="JLN78" s="242"/>
      <c r="JLO78" s="242"/>
      <c r="JLP78" s="242"/>
      <c r="JLQ78" s="242"/>
      <c r="JLR78" s="242"/>
      <c r="JLS78" s="242"/>
      <c r="JLT78" s="242"/>
      <c r="JLU78" s="242"/>
      <c r="JLV78" s="242"/>
      <c r="JLW78" s="242"/>
      <c r="JLX78" s="242"/>
      <c r="JLY78" s="242"/>
      <c r="JLZ78" s="242"/>
      <c r="JMA78" s="242"/>
      <c r="JMB78" s="242"/>
      <c r="JMC78" s="242"/>
      <c r="JMD78" s="242"/>
      <c r="JME78" s="242"/>
      <c r="JMF78" s="242"/>
      <c r="JMG78" s="242"/>
      <c r="JMH78" s="242"/>
      <c r="JMI78" s="242"/>
      <c r="JMJ78" s="242"/>
      <c r="JMK78" s="242"/>
      <c r="JML78" s="242"/>
      <c r="JMM78" s="242"/>
      <c r="JMN78" s="242"/>
      <c r="JMO78" s="242"/>
      <c r="JMP78" s="242"/>
      <c r="JMQ78" s="242"/>
      <c r="JMR78" s="242"/>
      <c r="JMS78" s="242"/>
      <c r="JMT78" s="242"/>
      <c r="JMU78" s="242"/>
      <c r="JMV78" s="242"/>
      <c r="JMW78" s="242"/>
      <c r="JMX78" s="242"/>
      <c r="JMY78" s="242"/>
      <c r="JMZ78" s="242"/>
      <c r="JNA78" s="242"/>
      <c r="JNB78" s="242"/>
      <c r="JNC78" s="242"/>
      <c r="JND78" s="242"/>
      <c r="JNE78" s="242"/>
      <c r="JNF78" s="242"/>
      <c r="JNG78" s="242"/>
      <c r="JNH78" s="242"/>
      <c r="JNI78" s="242"/>
      <c r="JNJ78" s="242"/>
      <c r="JNK78" s="242"/>
      <c r="JNL78" s="242"/>
      <c r="JNM78" s="242"/>
      <c r="JNN78" s="242"/>
      <c r="JNO78" s="242"/>
      <c r="JNP78" s="242"/>
      <c r="JNQ78" s="242"/>
      <c r="JNR78" s="242"/>
      <c r="JNS78" s="242"/>
      <c r="JNT78" s="242"/>
      <c r="JNU78" s="242"/>
      <c r="JNV78" s="242"/>
      <c r="JNW78" s="242"/>
      <c r="JNX78" s="242"/>
      <c r="JNY78" s="242"/>
      <c r="JNZ78" s="242"/>
      <c r="JOA78" s="242"/>
      <c r="JOB78" s="242"/>
      <c r="JOC78" s="242"/>
      <c r="JOD78" s="242"/>
      <c r="JOE78" s="242"/>
      <c r="JOF78" s="242"/>
      <c r="JOG78" s="242"/>
      <c r="JOH78" s="242"/>
      <c r="JOI78" s="242"/>
      <c r="JOJ78" s="242"/>
      <c r="JOK78" s="242"/>
      <c r="JOL78" s="242"/>
      <c r="JOM78" s="242"/>
      <c r="JON78" s="242"/>
      <c r="JOO78" s="242"/>
      <c r="JOP78" s="242"/>
      <c r="JOQ78" s="242"/>
      <c r="JOR78" s="242"/>
      <c r="JOS78" s="242"/>
      <c r="JOT78" s="242"/>
      <c r="JOU78" s="242"/>
      <c r="JOV78" s="242"/>
      <c r="JOW78" s="242"/>
      <c r="JOX78" s="242"/>
      <c r="JOY78" s="242"/>
      <c r="JOZ78" s="242"/>
      <c r="JPA78" s="242"/>
      <c r="JPB78" s="242"/>
      <c r="JPC78" s="242"/>
      <c r="JPD78" s="242"/>
      <c r="JPE78" s="242"/>
      <c r="JPF78" s="242"/>
      <c r="JPG78" s="242"/>
      <c r="JPH78" s="242"/>
      <c r="JPI78" s="242"/>
      <c r="JPJ78" s="242"/>
      <c r="JPK78" s="242"/>
      <c r="JPL78" s="242"/>
      <c r="JPM78" s="242"/>
      <c r="JPN78" s="242"/>
      <c r="JPO78" s="242"/>
      <c r="JPP78" s="242"/>
      <c r="JPQ78" s="242"/>
      <c r="JPR78" s="242"/>
      <c r="JPS78" s="242"/>
      <c r="JPT78" s="242"/>
      <c r="JPU78" s="242"/>
      <c r="JPV78" s="242"/>
      <c r="JPW78" s="242"/>
      <c r="JPX78" s="242"/>
      <c r="JPY78" s="242"/>
      <c r="JPZ78" s="242"/>
      <c r="JQA78" s="242"/>
      <c r="JQB78" s="242"/>
      <c r="JQC78" s="242"/>
      <c r="JQD78" s="242"/>
      <c r="JQE78" s="242"/>
      <c r="JQF78" s="242"/>
      <c r="JQG78" s="242"/>
      <c r="JQH78" s="242"/>
      <c r="JQI78" s="242"/>
      <c r="JQJ78" s="242"/>
      <c r="JQK78" s="242"/>
      <c r="JQL78" s="242"/>
      <c r="JQM78" s="242"/>
      <c r="JQN78" s="242"/>
      <c r="JQO78" s="242"/>
      <c r="JQP78" s="242"/>
      <c r="JQQ78" s="242"/>
      <c r="JQR78" s="242"/>
      <c r="JQS78" s="242"/>
      <c r="JQT78" s="242"/>
      <c r="JQU78" s="242"/>
      <c r="JQV78" s="242"/>
      <c r="JQW78" s="242"/>
      <c r="JQX78" s="242"/>
      <c r="JQY78" s="242"/>
      <c r="JQZ78" s="242"/>
      <c r="JRA78" s="242"/>
      <c r="JRB78" s="242"/>
      <c r="JRC78" s="242"/>
      <c r="JRD78" s="242"/>
      <c r="JRE78" s="242"/>
      <c r="JRF78" s="242"/>
      <c r="JRG78" s="242"/>
      <c r="JRH78" s="242"/>
      <c r="JRI78" s="242"/>
      <c r="JRJ78" s="242"/>
      <c r="JRK78" s="242"/>
      <c r="JRL78" s="242"/>
      <c r="JRM78" s="242"/>
      <c r="JRN78" s="242"/>
      <c r="JRO78" s="242"/>
      <c r="JRP78" s="242"/>
      <c r="JRQ78" s="242"/>
      <c r="JRR78" s="242"/>
      <c r="JRS78" s="242"/>
      <c r="JRT78" s="242"/>
      <c r="JRU78" s="242"/>
      <c r="JRV78" s="242"/>
      <c r="JRW78" s="242"/>
      <c r="JRX78" s="242"/>
      <c r="JRY78" s="242"/>
      <c r="JRZ78" s="242"/>
      <c r="JSA78" s="242"/>
      <c r="JSB78" s="242"/>
      <c r="JSC78" s="242"/>
      <c r="JSD78" s="242"/>
      <c r="JSE78" s="242"/>
      <c r="JSF78" s="242"/>
      <c r="JSG78" s="242"/>
      <c r="JSH78" s="242"/>
      <c r="JSI78" s="242"/>
      <c r="JSJ78" s="242"/>
      <c r="JSK78" s="242"/>
      <c r="JSL78" s="242"/>
      <c r="JSM78" s="242"/>
      <c r="JSN78" s="242"/>
      <c r="JSO78" s="242"/>
      <c r="JSP78" s="242"/>
      <c r="JSQ78" s="242"/>
      <c r="JSR78" s="242"/>
      <c r="JSS78" s="242"/>
      <c r="JST78" s="242"/>
      <c r="JSU78" s="242"/>
      <c r="JSV78" s="242"/>
      <c r="JSW78" s="242"/>
      <c r="JSX78" s="242"/>
      <c r="JSY78" s="242"/>
      <c r="JSZ78" s="242"/>
      <c r="JTA78" s="242"/>
      <c r="JTB78" s="242"/>
      <c r="JTC78" s="242"/>
      <c r="JTD78" s="242"/>
      <c r="JTE78" s="242"/>
      <c r="JTF78" s="242"/>
      <c r="JTG78" s="242"/>
      <c r="JTH78" s="242"/>
      <c r="JTI78" s="242"/>
      <c r="JTJ78" s="242"/>
      <c r="JTK78" s="242"/>
      <c r="JTL78" s="242"/>
      <c r="JTM78" s="242"/>
      <c r="JTN78" s="242"/>
      <c r="JTO78" s="242"/>
      <c r="JTP78" s="242"/>
      <c r="JTQ78" s="242"/>
      <c r="JTR78" s="242"/>
      <c r="JTS78" s="242"/>
      <c r="JTT78" s="242"/>
      <c r="JTU78" s="242"/>
      <c r="JTV78" s="242"/>
      <c r="JTW78" s="242"/>
      <c r="JTX78" s="242"/>
      <c r="JTY78" s="242"/>
      <c r="JTZ78" s="242"/>
      <c r="JUA78" s="242"/>
      <c r="JUB78" s="242"/>
      <c r="JUC78" s="242"/>
      <c r="JUD78" s="242"/>
      <c r="JUE78" s="242"/>
      <c r="JUF78" s="242"/>
      <c r="JUG78" s="242"/>
      <c r="JUH78" s="242"/>
      <c r="JUI78" s="242"/>
      <c r="JUJ78" s="242"/>
      <c r="JUK78" s="242"/>
      <c r="JUL78" s="242"/>
      <c r="JUM78" s="242"/>
      <c r="JUN78" s="242"/>
      <c r="JUO78" s="242"/>
      <c r="JUP78" s="242"/>
      <c r="JUQ78" s="242"/>
      <c r="JUR78" s="242"/>
      <c r="JUS78" s="242"/>
      <c r="JUT78" s="242"/>
      <c r="JUU78" s="242"/>
      <c r="JUV78" s="242"/>
      <c r="JUW78" s="242"/>
      <c r="JUX78" s="242"/>
      <c r="JUY78" s="242"/>
      <c r="JUZ78" s="242"/>
      <c r="JVA78" s="242"/>
      <c r="JVB78" s="242"/>
      <c r="JVC78" s="242"/>
      <c r="JVD78" s="242"/>
      <c r="JVE78" s="242"/>
      <c r="JVF78" s="242"/>
      <c r="JVG78" s="242"/>
      <c r="JVH78" s="242"/>
      <c r="JVI78" s="242"/>
      <c r="JVJ78" s="242"/>
      <c r="JVK78" s="242"/>
      <c r="JVL78" s="242"/>
      <c r="JVM78" s="242"/>
      <c r="JVN78" s="242"/>
      <c r="JVO78" s="242"/>
      <c r="JVP78" s="242"/>
      <c r="JVQ78" s="242"/>
      <c r="JVR78" s="242"/>
      <c r="JVS78" s="242"/>
      <c r="JVT78" s="242"/>
      <c r="JVU78" s="242"/>
      <c r="JVV78" s="242"/>
      <c r="JVW78" s="242"/>
      <c r="JVX78" s="242"/>
      <c r="JVY78" s="242"/>
      <c r="JVZ78" s="242"/>
      <c r="JWA78" s="242"/>
      <c r="JWB78" s="242"/>
      <c r="JWC78" s="242"/>
      <c r="JWD78" s="242"/>
      <c r="JWE78" s="242"/>
      <c r="JWF78" s="242"/>
      <c r="JWG78" s="242"/>
      <c r="JWH78" s="242"/>
      <c r="JWI78" s="242"/>
      <c r="JWJ78" s="242"/>
      <c r="JWK78" s="242"/>
      <c r="JWL78" s="242"/>
      <c r="JWM78" s="242"/>
      <c r="JWN78" s="242"/>
      <c r="JWO78" s="242"/>
      <c r="JWP78" s="242"/>
      <c r="JWQ78" s="242"/>
      <c r="JWR78" s="242"/>
      <c r="JWS78" s="242"/>
      <c r="JWT78" s="242"/>
      <c r="JWU78" s="242"/>
      <c r="JWV78" s="242"/>
      <c r="JWW78" s="242"/>
      <c r="JWX78" s="242"/>
      <c r="JWY78" s="242"/>
      <c r="JWZ78" s="242"/>
      <c r="JXA78" s="242"/>
      <c r="JXB78" s="242"/>
      <c r="JXC78" s="242"/>
      <c r="JXD78" s="242"/>
      <c r="JXE78" s="242"/>
      <c r="JXF78" s="242"/>
      <c r="JXG78" s="242"/>
      <c r="JXH78" s="242"/>
      <c r="JXI78" s="242"/>
      <c r="JXJ78" s="242"/>
      <c r="JXK78" s="242"/>
      <c r="JXL78" s="242"/>
      <c r="JXM78" s="242"/>
      <c r="JXN78" s="242"/>
      <c r="JXO78" s="242"/>
      <c r="JXP78" s="242"/>
      <c r="JXQ78" s="242"/>
      <c r="JXR78" s="242"/>
      <c r="JXS78" s="242"/>
      <c r="JXT78" s="242"/>
      <c r="JXU78" s="242"/>
      <c r="JXV78" s="242"/>
      <c r="JXW78" s="242"/>
      <c r="JXX78" s="242"/>
      <c r="JXY78" s="242"/>
      <c r="JXZ78" s="242"/>
      <c r="JYA78" s="242"/>
      <c r="JYB78" s="242"/>
      <c r="JYC78" s="242"/>
      <c r="JYD78" s="242"/>
      <c r="JYE78" s="242"/>
      <c r="JYF78" s="242"/>
      <c r="JYG78" s="242"/>
      <c r="JYH78" s="242"/>
      <c r="JYI78" s="242"/>
      <c r="JYJ78" s="242"/>
      <c r="JYK78" s="242"/>
      <c r="JYL78" s="242"/>
      <c r="JYM78" s="242"/>
      <c r="JYN78" s="242"/>
      <c r="JYO78" s="242"/>
      <c r="JYP78" s="242"/>
      <c r="JYQ78" s="242"/>
      <c r="JYR78" s="242"/>
      <c r="JYS78" s="242"/>
      <c r="JYT78" s="242"/>
      <c r="JYU78" s="242"/>
      <c r="JYV78" s="242"/>
      <c r="JYW78" s="242"/>
      <c r="JYX78" s="242"/>
      <c r="JYY78" s="242"/>
      <c r="JYZ78" s="242"/>
      <c r="JZA78" s="242"/>
      <c r="JZB78" s="242"/>
      <c r="JZC78" s="242"/>
      <c r="JZD78" s="242"/>
      <c r="JZE78" s="242"/>
      <c r="JZF78" s="242"/>
      <c r="JZG78" s="242"/>
      <c r="JZH78" s="242"/>
      <c r="JZI78" s="242"/>
      <c r="JZJ78" s="242"/>
      <c r="JZK78" s="242"/>
      <c r="JZL78" s="242"/>
      <c r="JZM78" s="242"/>
      <c r="JZN78" s="242"/>
      <c r="JZO78" s="242"/>
      <c r="JZP78" s="242"/>
      <c r="JZQ78" s="242"/>
      <c r="JZR78" s="242"/>
      <c r="JZS78" s="242"/>
      <c r="JZT78" s="242"/>
      <c r="JZU78" s="242"/>
      <c r="JZV78" s="242"/>
      <c r="JZW78" s="242"/>
      <c r="JZX78" s="242"/>
      <c r="JZY78" s="242"/>
      <c r="JZZ78" s="242"/>
      <c r="KAA78" s="242"/>
      <c r="KAB78" s="242"/>
      <c r="KAC78" s="242"/>
      <c r="KAD78" s="242"/>
      <c r="KAE78" s="242"/>
      <c r="KAF78" s="242"/>
      <c r="KAG78" s="242"/>
      <c r="KAH78" s="242"/>
      <c r="KAI78" s="242"/>
      <c r="KAJ78" s="242"/>
      <c r="KAK78" s="242"/>
      <c r="KAL78" s="242"/>
      <c r="KAM78" s="242"/>
      <c r="KAN78" s="242"/>
      <c r="KAO78" s="242"/>
      <c r="KAP78" s="242"/>
      <c r="KAQ78" s="242"/>
      <c r="KAR78" s="242"/>
      <c r="KAS78" s="242"/>
      <c r="KAT78" s="242"/>
      <c r="KAU78" s="242"/>
      <c r="KAV78" s="242"/>
      <c r="KAW78" s="242"/>
      <c r="KAX78" s="242"/>
      <c r="KAY78" s="242"/>
      <c r="KAZ78" s="242"/>
      <c r="KBA78" s="242"/>
      <c r="KBB78" s="242"/>
      <c r="KBC78" s="242"/>
      <c r="KBD78" s="242"/>
      <c r="KBE78" s="242"/>
      <c r="KBF78" s="242"/>
      <c r="KBG78" s="242"/>
      <c r="KBH78" s="242"/>
      <c r="KBI78" s="242"/>
      <c r="KBJ78" s="242"/>
      <c r="KBK78" s="242"/>
      <c r="KBL78" s="242"/>
      <c r="KBM78" s="242"/>
      <c r="KBN78" s="242"/>
      <c r="KBO78" s="242"/>
      <c r="KBP78" s="242"/>
      <c r="KBQ78" s="242"/>
      <c r="KBR78" s="242"/>
      <c r="KBS78" s="242"/>
      <c r="KBT78" s="242"/>
      <c r="KBU78" s="242"/>
      <c r="KBV78" s="242"/>
      <c r="KBW78" s="242"/>
      <c r="KBX78" s="242"/>
      <c r="KBY78" s="242"/>
      <c r="KBZ78" s="242"/>
      <c r="KCA78" s="242"/>
      <c r="KCB78" s="242"/>
      <c r="KCC78" s="242"/>
      <c r="KCD78" s="242"/>
      <c r="KCE78" s="242"/>
      <c r="KCF78" s="242"/>
      <c r="KCG78" s="242"/>
      <c r="KCH78" s="242"/>
      <c r="KCI78" s="242"/>
      <c r="KCJ78" s="242"/>
      <c r="KCK78" s="242"/>
      <c r="KCL78" s="242"/>
      <c r="KCM78" s="242"/>
      <c r="KCN78" s="242"/>
      <c r="KCO78" s="242"/>
      <c r="KCP78" s="242"/>
      <c r="KCQ78" s="242"/>
      <c r="KCR78" s="242"/>
      <c r="KCS78" s="242"/>
      <c r="KCT78" s="242"/>
      <c r="KCU78" s="242"/>
      <c r="KCV78" s="242"/>
      <c r="KCW78" s="242"/>
      <c r="KCX78" s="242"/>
      <c r="KCY78" s="242"/>
      <c r="KCZ78" s="242"/>
      <c r="KDA78" s="242"/>
      <c r="KDB78" s="242"/>
      <c r="KDC78" s="242"/>
      <c r="KDD78" s="242"/>
      <c r="KDE78" s="242"/>
      <c r="KDF78" s="242"/>
      <c r="KDG78" s="242"/>
      <c r="KDH78" s="242"/>
      <c r="KDI78" s="242"/>
      <c r="KDJ78" s="242"/>
      <c r="KDK78" s="242"/>
      <c r="KDL78" s="242"/>
      <c r="KDM78" s="242"/>
      <c r="KDN78" s="242"/>
      <c r="KDO78" s="242"/>
      <c r="KDP78" s="242"/>
      <c r="KDQ78" s="242"/>
      <c r="KDR78" s="242"/>
      <c r="KDS78" s="242"/>
      <c r="KDT78" s="242"/>
      <c r="KDU78" s="242"/>
      <c r="KDV78" s="242"/>
      <c r="KDW78" s="242"/>
      <c r="KDX78" s="242"/>
      <c r="KDY78" s="242"/>
      <c r="KDZ78" s="242"/>
      <c r="KEA78" s="242"/>
      <c r="KEB78" s="242"/>
      <c r="KEC78" s="242"/>
      <c r="KED78" s="242"/>
      <c r="KEE78" s="242"/>
      <c r="KEF78" s="242"/>
      <c r="KEG78" s="242"/>
      <c r="KEH78" s="242"/>
      <c r="KEI78" s="242"/>
      <c r="KEJ78" s="242"/>
      <c r="KEK78" s="242"/>
      <c r="KEL78" s="242"/>
      <c r="KEM78" s="242"/>
      <c r="KEN78" s="242"/>
      <c r="KEO78" s="242"/>
      <c r="KEP78" s="242"/>
      <c r="KEQ78" s="242"/>
      <c r="KER78" s="242"/>
      <c r="KES78" s="242"/>
      <c r="KET78" s="242"/>
      <c r="KEU78" s="242"/>
      <c r="KEV78" s="242"/>
      <c r="KEW78" s="242"/>
      <c r="KEX78" s="242"/>
      <c r="KEY78" s="242"/>
      <c r="KEZ78" s="242"/>
      <c r="KFA78" s="242"/>
      <c r="KFB78" s="242"/>
      <c r="KFC78" s="242"/>
      <c r="KFD78" s="242"/>
      <c r="KFE78" s="242"/>
      <c r="KFF78" s="242"/>
      <c r="KFG78" s="242"/>
      <c r="KFH78" s="242"/>
      <c r="KFI78" s="242"/>
      <c r="KFJ78" s="242"/>
      <c r="KFK78" s="242"/>
      <c r="KFL78" s="242"/>
      <c r="KFM78" s="242"/>
      <c r="KFN78" s="242"/>
      <c r="KFO78" s="242"/>
      <c r="KFP78" s="242"/>
      <c r="KFQ78" s="242"/>
      <c r="KFR78" s="242"/>
      <c r="KFS78" s="242"/>
      <c r="KFT78" s="242"/>
      <c r="KFU78" s="242"/>
      <c r="KFV78" s="242"/>
      <c r="KFW78" s="242"/>
      <c r="KFX78" s="242"/>
      <c r="KFY78" s="242"/>
      <c r="KFZ78" s="242"/>
      <c r="KGA78" s="242"/>
      <c r="KGB78" s="242"/>
      <c r="KGC78" s="242"/>
      <c r="KGD78" s="242"/>
      <c r="KGE78" s="242"/>
      <c r="KGF78" s="242"/>
      <c r="KGG78" s="242"/>
      <c r="KGH78" s="242"/>
      <c r="KGI78" s="242"/>
      <c r="KGJ78" s="242"/>
      <c r="KGK78" s="242"/>
      <c r="KGL78" s="242"/>
      <c r="KGM78" s="242"/>
      <c r="KGN78" s="242"/>
      <c r="KGO78" s="242"/>
      <c r="KGP78" s="242"/>
      <c r="KGQ78" s="242"/>
      <c r="KGR78" s="242"/>
      <c r="KGS78" s="242"/>
      <c r="KGT78" s="242"/>
      <c r="KGU78" s="242"/>
      <c r="KGV78" s="242"/>
      <c r="KGW78" s="242"/>
      <c r="KGX78" s="242"/>
      <c r="KGY78" s="242"/>
      <c r="KGZ78" s="242"/>
      <c r="KHA78" s="242"/>
      <c r="KHB78" s="242"/>
      <c r="KHC78" s="242"/>
      <c r="KHD78" s="242"/>
      <c r="KHE78" s="242"/>
      <c r="KHF78" s="242"/>
      <c r="KHG78" s="242"/>
      <c r="KHH78" s="242"/>
      <c r="KHI78" s="242"/>
      <c r="KHJ78" s="242"/>
      <c r="KHK78" s="242"/>
      <c r="KHL78" s="242"/>
      <c r="KHM78" s="242"/>
      <c r="KHN78" s="242"/>
      <c r="KHO78" s="242"/>
      <c r="KHP78" s="242"/>
      <c r="KHQ78" s="242"/>
      <c r="KHR78" s="242"/>
      <c r="KHS78" s="242"/>
      <c r="KHT78" s="242"/>
      <c r="KHU78" s="242"/>
      <c r="KHV78" s="242"/>
      <c r="KHW78" s="242"/>
      <c r="KHX78" s="242"/>
      <c r="KHY78" s="242"/>
      <c r="KHZ78" s="242"/>
      <c r="KIA78" s="242"/>
      <c r="KIB78" s="242"/>
      <c r="KIC78" s="242"/>
      <c r="KID78" s="242"/>
      <c r="KIE78" s="242"/>
      <c r="KIF78" s="242"/>
      <c r="KIG78" s="242"/>
      <c r="KIH78" s="242"/>
      <c r="KII78" s="242"/>
      <c r="KIJ78" s="242"/>
      <c r="KIK78" s="242"/>
      <c r="KIL78" s="242"/>
      <c r="KIM78" s="242"/>
      <c r="KIN78" s="242"/>
      <c r="KIO78" s="242"/>
      <c r="KIP78" s="242"/>
      <c r="KIQ78" s="242"/>
      <c r="KIR78" s="242"/>
      <c r="KIS78" s="242"/>
      <c r="KIT78" s="242"/>
      <c r="KIU78" s="242"/>
      <c r="KIV78" s="242"/>
      <c r="KIW78" s="242"/>
      <c r="KIX78" s="242"/>
      <c r="KIY78" s="242"/>
      <c r="KIZ78" s="242"/>
      <c r="KJA78" s="242"/>
      <c r="KJB78" s="242"/>
      <c r="KJC78" s="242"/>
      <c r="KJD78" s="242"/>
      <c r="KJE78" s="242"/>
      <c r="KJF78" s="242"/>
      <c r="KJG78" s="242"/>
      <c r="KJH78" s="242"/>
      <c r="KJI78" s="242"/>
      <c r="KJJ78" s="242"/>
      <c r="KJK78" s="242"/>
      <c r="KJL78" s="242"/>
      <c r="KJM78" s="242"/>
      <c r="KJN78" s="242"/>
      <c r="KJO78" s="242"/>
      <c r="KJP78" s="242"/>
      <c r="KJQ78" s="242"/>
      <c r="KJR78" s="242"/>
      <c r="KJS78" s="242"/>
      <c r="KJT78" s="242"/>
      <c r="KJU78" s="242"/>
      <c r="KJV78" s="242"/>
      <c r="KJW78" s="242"/>
      <c r="KJX78" s="242"/>
      <c r="KJY78" s="242"/>
      <c r="KJZ78" s="242"/>
      <c r="KKA78" s="242"/>
      <c r="KKB78" s="242"/>
      <c r="KKC78" s="242"/>
      <c r="KKD78" s="242"/>
      <c r="KKE78" s="242"/>
      <c r="KKF78" s="242"/>
      <c r="KKG78" s="242"/>
      <c r="KKH78" s="242"/>
      <c r="KKI78" s="242"/>
      <c r="KKJ78" s="242"/>
      <c r="KKK78" s="242"/>
      <c r="KKL78" s="242"/>
      <c r="KKM78" s="242"/>
      <c r="KKN78" s="242"/>
      <c r="KKO78" s="242"/>
      <c r="KKP78" s="242"/>
      <c r="KKQ78" s="242"/>
      <c r="KKR78" s="242"/>
      <c r="KKS78" s="242"/>
      <c r="KKT78" s="242"/>
      <c r="KKU78" s="242"/>
      <c r="KKV78" s="242"/>
      <c r="KKW78" s="242"/>
      <c r="KKX78" s="242"/>
      <c r="KKY78" s="242"/>
      <c r="KKZ78" s="242"/>
      <c r="KLA78" s="242"/>
      <c r="KLB78" s="242"/>
      <c r="KLC78" s="242"/>
      <c r="KLD78" s="242"/>
      <c r="KLE78" s="242"/>
      <c r="KLF78" s="242"/>
      <c r="KLG78" s="242"/>
      <c r="KLH78" s="242"/>
      <c r="KLI78" s="242"/>
      <c r="KLJ78" s="242"/>
      <c r="KLK78" s="242"/>
      <c r="KLL78" s="242"/>
      <c r="KLM78" s="242"/>
      <c r="KLN78" s="242"/>
      <c r="KLO78" s="242"/>
      <c r="KLP78" s="242"/>
      <c r="KLQ78" s="242"/>
      <c r="KLR78" s="242"/>
      <c r="KLS78" s="242"/>
      <c r="KLT78" s="242"/>
      <c r="KLU78" s="242"/>
      <c r="KLV78" s="242"/>
      <c r="KLW78" s="242"/>
      <c r="KLX78" s="242"/>
      <c r="KLY78" s="242"/>
      <c r="KLZ78" s="242"/>
      <c r="KMA78" s="242"/>
      <c r="KMB78" s="242"/>
      <c r="KMC78" s="242"/>
      <c r="KMD78" s="242"/>
      <c r="KME78" s="242"/>
      <c r="KMF78" s="242"/>
      <c r="KMG78" s="242"/>
      <c r="KMH78" s="242"/>
      <c r="KMI78" s="242"/>
      <c r="KMJ78" s="242"/>
      <c r="KMK78" s="242"/>
      <c r="KML78" s="242"/>
      <c r="KMM78" s="242"/>
      <c r="KMN78" s="242"/>
      <c r="KMO78" s="242"/>
      <c r="KMP78" s="242"/>
      <c r="KMQ78" s="242"/>
      <c r="KMR78" s="242"/>
      <c r="KMS78" s="242"/>
      <c r="KMT78" s="242"/>
      <c r="KMU78" s="242"/>
      <c r="KMV78" s="242"/>
      <c r="KMW78" s="242"/>
      <c r="KMX78" s="242"/>
      <c r="KMY78" s="242"/>
      <c r="KMZ78" s="242"/>
      <c r="KNA78" s="242"/>
      <c r="KNB78" s="242"/>
      <c r="KNC78" s="242"/>
      <c r="KND78" s="242"/>
      <c r="KNE78" s="242"/>
      <c r="KNF78" s="242"/>
      <c r="KNG78" s="242"/>
      <c r="KNH78" s="242"/>
      <c r="KNI78" s="242"/>
      <c r="KNJ78" s="242"/>
      <c r="KNK78" s="242"/>
      <c r="KNL78" s="242"/>
      <c r="KNM78" s="242"/>
      <c r="KNN78" s="242"/>
      <c r="KNO78" s="242"/>
      <c r="KNP78" s="242"/>
      <c r="KNQ78" s="242"/>
      <c r="KNR78" s="242"/>
      <c r="KNS78" s="242"/>
      <c r="KNT78" s="242"/>
      <c r="KNU78" s="242"/>
      <c r="KNV78" s="242"/>
      <c r="KNW78" s="242"/>
      <c r="KNX78" s="242"/>
      <c r="KNY78" s="242"/>
      <c r="KNZ78" s="242"/>
      <c r="KOA78" s="242"/>
      <c r="KOB78" s="242"/>
      <c r="KOC78" s="242"/>
      <c r="KOD78" s="242"/>
      <c r="KOE78" s="242"/>
      <c r="KOF78" s="242"/>
      <c r="KOG78" s="242"/>
      <c r="KOH78" s="242"/>
      <c r="KOI78" s="242"/>
      <c r="KOJ78" s="242"/>
      <c r="KOK78" s="242"/>
      <c r="KOL78" s="242"/>
      <c r="KOM78" s="242"/>
      <c r="KON78" s="242"/>
      <c r="KOO78" s="242"/>
      <c r="KOP78" s="242"/>
      <c r="KOQ78" s="242"/>
      <c r="KOR78" s="242"/>
      <c r="KOS78" s="242"/>
      <c r="KOT78" s="242"/>
      <c r="KOU78" s="242"/>
      <c r="KOV78" s="242"/>
      <c r="KOW78" s="242"/>
      <c r="KOX78" s="242"/>
      <c r="KOY78" s="242"/>
      <c r="KOZ78" s="242"/>
      <c r="KPA78" s="242"/>
      <c r="KPB78" s="242"/>
      <c r="KPC78" s="242"/>
      <c r="KPD78" s="242"/>
      <c r="KPE78" s="242"/>
      <c r="KPF78" s="242"/>
      <c r="KPG78" s="242"/>
      <c r="KPH78" s="242"/>
      <c r="KPI78" s="242"/>
      <c r="KPJ78" s="242"/>
      <c r="KPK78" s="242"/>
      <c r="KPL78" s="242"/>
      <c r="KPM78" s="242"/>
      <c r="KPN78" s="242"/>
      <c r="KPO78" s="242"/>
      <c r="KPP78" s="242"/>
      <c r="KPQ78" s="242"/>
      <c r="KPR78" s="242"/>
      <c r="KPS78" s="242"/>
      <c r="KPT78" s="242"/>
      <c r="KPU78" s="242"/>
      <c r="KPV78" s="242"/>
      <c r="KPW78" s="242"/>
      <c r="KPX78" s="242"/>
      <c r="KPY78" s="242"/>
      <c r="KPZ78" s="242"/>
      <c r="KQA78" s="242"/>
      <c r="KQB78" s="242"/>
      <c r="KQC78" s="242"/>
      <c r="KQD78" s="242"/>
      <c r="KQE78" s="242"/>
      <c r="KQF78" s="242"/>
      <c r="KQG78" s="242"/>
      <c r="KQH78" s="242"/>
      <c r="KQI78" s="242"/>
      <c r="KQJ78" s="242"/>
      <c r="KQK78" s="242"/>
      <c r="KQL78" s="242"/>
      <c r="KQM78" s="242"/>
      <c r="KQN78" s="242"/>
      <c r="KQO78" s="242"/>
      <c r="KQP78" s="242"/>
      <c r="KQQ78" s="242"/>
      <c r="KQR78" s="242"/>
      <c r="KQS78" s="242"/>
      <c r="KQT78" s="242"/>
      <c r="KQU78" s="242"/>
      <c r="KQV78" s="242"/>
      <c r="KQW78" s="242"/>
      <c r="KQX78" s="242"/>
      <c r="KQY78" s="242"/>
      <c r="KQZ78" s="242"/>
      <c r="KRA78" s="242"/>
      <c r="KRB78" s="242"/>
      <c r="KRC78" s="242"/>
      <c r="KRD78" s="242"/>
      <c r="KRE78" s="242"/>
      <c r="KRF78" s="242"/>
      <c r="KRG78" s="242"/>
      <c r="KRH78" s="242"/>
      <c r="KRI78" s="242"/>
      <c r="KRJ78" s="242"/>
      <c r="KRK78" s="242"/>
      <c r="KRL78" s="242"/>
      <c r="KRM78" s="242"/>
      <c r="KRN78" s="242"/>
      <c r="KRO78" s="242"/>
      <c r="KRP78" s="242"/>
      <c r="KRQ78" s="242"/>
      <c r="KRR78" s="242"/>
      <c r="KRS78" s="242"/>
      <c r="KRT78" s="242"/>
      <c r="KRU78" s="242"/>
      <c r="KRV78" s="242"/>
      <c r="KRW78" s="242"/>
      <c r="KRX78" s="242"/>
      <c r="KRY78" s="242"/>
      <c r="KRZ78" s="242"/>
      <c r="KSA78" s="242"/>
      <c r="KSB78" s="242"/>
      <c r="KSC78" s="242"/>
      <c r="KSD78" s="242"/>
      <c r="KSE78" s="242"/>
      <c r="KSF78" s="242"/>
      <c r="KSG78" s="242"/>
      <c r="KSH78" s="242"/>
      <c r="KSI78" s="242"/>
      <c r="KSJ78" s="242"/>
      <c r="KSK78" s="242"/>
      <c r="KSL78" s="242"/>
      <c r="KSM78" s="242"/>
      <c r="KSN78" s="242"/>
      <c r="KSO78" s="242"/>
      <c r="KSP78" s="242"/>
      <c r="KSQ78" s="242"/>
      <c r="KSR78" s="242"/>
      <c r="KSS78" s="242"/>
      <c r="KST78" s="242"/>
      <c r="KSU78" s="242"/>
      <c r="KSV78" s="242"/>
      <c r="KSW78" s="242"/>
      <c r="KSX78" s="242"/>
      <c r="KSY78" s="242"/>
      <c r="KSZ78" s="242"/>
      <c r="KTA78" s="242"/>
      <c r="KTB78" s="242"/>
      <c r="KTC78" s="242"/>
      <c r="KTD78" s="242"/>
      <c r="KTE78" s="242"/>
      <c r="KTF78" s="242"/>
      <c r="KTG78" s="242"/>
      <c r="KTH78" s="242"/>
      <c r="KTI78" s="242"/>
      <c r="KTJ78" s="242"/>
      <c r="KTK78" s="242"/>
      <c r="KTL78" s="242"/>
      <c r="KTM78" s="242"/>
      <c r="KTN78" s="242"/>
      <c r="KTO78" s="242"/>
      <c r="KTP78" s="242"/>
      <c r="KTQ78" s="242"/>
      <c r="KTR78" s="242"/>
      <c r="KTS78" s="242"/>
      <c r="KTT78" s="242"/>
      <c r="KTU78" s="242"/>
      <c r="KTV78" s="242"/>
      <c r="KTW78" s="242"/>
      <c r="KTX78" s="242"/>
      <c r="KTY78" s="242"/>
      <c r="KTZ78" s="242"/>
      <c r="KUA78" s="242"/>
      <c r="KUB78" s="242"/>
      <c r="KUC78" s="242"/>
      <c r="KUD78" s="242"/>
      <c r="KUE78" s="242"/>
      <c r="KUF78" s="242"/>
      <c r="KUG78" s="242"/>
      <c r="KUH78" s="242"/>
      <c r="KUI78" s="242"/>
      <c r="KUJ78" s="242"/>
      <c r="KUK78" s="242"/>
      <c r="KUL78" s="242"/>
      <c r="KUM78" s="242"/>
      <c r="KUN78" s="242"/>
      <c r="KUO78" s="242"/>
      <c r="KUP78" s="242"/>
      <c r="KUQ78" s="242"/>
      <c r="KUR78" s="242"/>
      <c r="KUS78" s="242"/>
      <c r="KUT78" s="242"/>
      <c r="KUU78" s="242"/>
      <c r="KUV78" s="242"/>
      <c r="KUW78" s="242"/>
      <c r="KUX78" s="242"/>
      <c r="KUY78" s="242"/>
      <c r="KUZ78" s="242"/>
      <c r="KVA78" s="242"/>
      <c r="KVB78" s="242"/>
      <c r="KVC78" s="242"/>
      <c r="KVD78" s="242"/>
      <c r="KVE78" s="242"/>
      <c r="KVF78" s="242"/>
      <c r="KVG78" s="242"/>
      <c r="KVH78" s="242"/>
      <c r="KVI78" s="242"/>
      <c r="KVJ78" s="242"/>
      <c r="KVK78" s="242"/>
      <c r="KVL78" s="242"/>
      <c r="KVM78" s="242"/>
      <c r="KVN78" s="242"/>
      <c r="KVO78" s="242"/>
      <c r="KVP78" s="242"/>
      <c r="KVQ78" s="242"/>
      <c r="KVR78" s="242"/>
      <c r="KVS78" s="242"/>
      <c r="KVT78" s="242"/>
      <c r="KVU78" s="242"/>
      <c r="KVV78" s="242"/>
      <c r="KVW78" s="242"/>
      <c r="KVX78" s="242"/>
      <c r="KVY78" s="242"/>
      <c r="KVZ78" s="242"/>
      <c r="KWA78" s="242"/>
      <c r="KWB78" s="242"/>
      <c r="KWC78" s="242"/>
      <c r="KWD78" s="242"/>
      <c r="KWE78" s="242"/>
      <c r="KWF78" s="242"/>
      <c r="KWG78" s="242"/>
      <c r="KWH78" s="242"/>
      <c r="KWI78" s="242"/>
      <c r="KWJ78" s="242"/>
      <c r="KWK78" s="242"/>
      <c r="KWL78" s="242"/>
      <c r="KWM78" s="242"/>
      <c r="KWN78" s="242"/>
      <c r="KWO78" s="242"/>
      <c r="KWP78" s="242"/>
      <c r="KWQ78" s="242"/>
      <c r="KWR78" s="242"/>
      <c r="KWS78" s="242"/>
      <c r="KWT78" s="242"/>
      <c r="KWU78" s="242"/>
      <c r="KWV78" s="242"/>
      <c r="KWW78" s="242"/>
      <c r="KWX78" s="242"/>
      <c r="KWY78" s="242"/>
      <c r="KWZ78" s="242"/>
      <c r="KXA78" s="242"/>
      <c r="KXB78" s="242"/>
      <c r="KXC78" s="242"/>
      <c r="KXD78" s="242"/>
      <c r="KXE78" s="242"/>
      <c r="KXF78" s="242"/>
      <c r="KXG78" s="242"/>
      <c r="KXH78" s="242"/>
      <c r="KXI78" s="242"/>
      <c r="KXJ78" s="242"/>
      <c r="KXK78" s="242"/>
      <c r="KXL78" s="242"/>
      <c r="KXM78" s="242"/>
      <c r="KXN78" s="242"/>
      <c r="KXO78" s="242"/>
      <c r="KXP78" s="242"/>
      <c r="KXQ78" s="242"/>
      <c r="KXR78" s="242"/>
      <c r="KXS78" s="242"/>
      <c r="KXT78" s="242"/>
      <c r="KXU78" s="242"/>
      <c r="KXV78" s="242"/>
      <c r="KXW78" s="242"/>
      <c r="KXX78" s="242"/>
      <c r="KXY78" s="242"/>
      <c r="KXZ78" s="242"/>
      <c r="KYA78" s="242"/>
      <c r="KYB78" s="242"/>
      <c r="KYC78" s="242"/>
      <c r="KYD78" s="242"/>
      <c r="KYE78" s="242"/>
      <c r="KYF78" s="242"/>
      <c r="KYG78" s="242"/>
      <c r="KYH78" s="242"/>
      <c r="KYI78" s="242"/>
      <c r="KYJ78" s="242"/>
      <c r="KYK78" s="242"/>
      <c r="KYL78" s="242"/>
      <c r="KYM78" s="242"/>
      <c r="KYN78" s="242"/>
      <c r="KYO78" s="242"/>
      <c r="KYP78" s="242"/>
      <c r="KYQ78" s="242"/>
      <c r="KYR78" s="242"/>
      <c r="KYS78" s="242"/>
      <c r="KYT78" s="242"/>
      <c r="KYU78" s="242"/>
      <c r="KYV78" s="242"/>
      <c r="KYW78" s="242"/>
      <c r="KYX78" s="242"/>
      <c r="KYY78" s="242"/>
      <c r="KYZ78" s="242"/>
      <c r="KZA78" s="242"/>
      <c r="KZB78" s="242"/>
      <c r="KZC78" s="242"/>
      <c r="KZD78" s="242"/>
      <c r="KZE78" s="242"/>
      <c r="KZF78" s="242"/>
      <c r="KZG78" s="242"/>
      <c r="KZH78" s="242"/>
      <c r="KZI78" s="242"/>
      <c r="KZJ78" s="242"/>
      <c r="KZK78" s="242"/>
      <c r="KZL78" s="242"/>
      <c r="KZM78" s="242"/>
      <c r="KZN78" s="242"/>
      <c r="KZO78" s="242"/>
      <c r="KZP78" s="242"/>
      <c r="KZQ78" s="242"/>
      <c r="KZR78" s="242"/>
      <c r="KZS78" s="242"/>
      <c r="KZT78" s="242"/>
      <c r="KZU78" s="242"/>
      <c r="KZV78" s="242"/>
      <c r="KZW78" s="242"/>
      <c r="KZX78" s="242"/>
      <c r="KZY78" s="242"/>
      <c r="KZZ78" s="242"/>
      <c r="LAA78" s="242"/>
      <c r="LAB78" s="242"/>
      <c r="LAC78" s="242"/>
      <c r="LAD78" s="242"/>
      <c r="LAE78" s="242"/>
      <c r="LAF78" s="242"/>
      <c r="LAG78" s="242"/>
      <c r="LAH78" s="242"/>
      <c r="LAI78" s="242"/>
      <c r="LAJ78" s="242"/>
      <c r="LAK78" s="242"/>
      <c r="LAL78" s="242"/>
      <c r="LAM78" s="242"/>
      <c r="LAN78" s="242"/>
      <c r="LAO78" s="242"/>
      <c r="LAP78" s="242"/>
      <c r="LAQ78" s="242"/>
      <c r="LAR78" s="242"/>
      <c r="LAS78" s="242"/>
      <c r="LAT78" s="242"/>
      <c r="LAU78" s="242"/>
      <c r="LAV78" s="242"/>
      <c r="LAW78" s="242"/>
      <c r="LAX78" s="242"/>
      <c r="LAY78" s="242"/>
      <c r="LAZ78" s="242"/>
      <c r="LBA78" s="242"/>
      <c r="LBB78" s="242"/>
      <c r="LBC78" s="242"/>
      <c r="LBD78" s="242"/>
      <c r="LBE78" s="242"/>
      <c r="LBF78" s="242"/>
      <c r="LBG78" s="242"/>
      <c r="LBH78" s="242"/>
      <c r="LBI78" s="242"/>
      <c r="LBJ78" s="242"/>
      <c r="LBK78" s="242"/>
      <c r="LBL78" s="242"/>
      <c r="LBM78" s="242"/>
      <c r="LBN78" s="242"/>
      <c r="LBO78" s="242"/>
      <c r="LBP78" s="242"/>
      <c r="LBQ78" s="242"/>
      <c r="LBR78" s="242"/>
      <c r="LBS78" s="242"/>
      <c r="LBT78" s="242"/>
      <c r="LBU78" s="242"/>
      <c r="LBV78" s="242"/>
      <c r="LBW78" s="242"/>
      <c r="LBX78" s="242"/>
      <c r="LBY78" s="242"/>
      <c r="LBZ78" s="242"/>
      <c r="LCA78" s="242"/>
      <c r="LCB78" s="242"/>
      <c r="LCC78" s="242"/>
      <c r="LCD78" s="242"/>
      <c r="LCE78" s="242"/>
      <c r="LCF78" s="242"/>
      <c r="LCG78" s="242"/>
      <c r="LCH78" s="242"/>
      <c r="LCI78" s="242"/>
      <c r="LCJ78" s="242"/>
      <c r="LCK78" s="242"/>
      <c r="LCL78" s="242"/>
      <c r="LCM78" s="242"/>
      <c r="LCN78" s="242"/>
      <c r="LCO78" s="242"/>
      <c r="LCP78" s="242"/>
      <c r="LCQ78" s="242"/>
      <c r="LCR78" s="242"/>
      <c r="LCS78" s="242"/>
      <c r="LCT78" s="242"/>
      <c r="LCU78" s="242"/>
      <c r="LCV78" s="242"/>
      <c r="LCW78" s="242"/>
      <c r="LCX78" s="242"/>
      <c r="LCY78" s="242"/>
      <c r="LCZ78" s="242"/>
      <c r="LDA78" s="242"/>
      <c r="LDB78" s="242"/>
      <c r="LDC78" s="242"/>
      <c r="LDD78" s="242"/>
      <c r="LDE78" s="242"/>
      <c r="LDF78" s="242"/>
      <c r="LDG78" s="242"/>
      <c r="LDH78" s="242"/>
      <c r="LDI78" s="242"/>
      <c r="LDJ78" s="242"/>
      <c r="LDK78" s="242"/>
      <c r="LDL78" s="242"/>
      <c r="LDM78" s="242"/>
      <c r="LDN78" s="242"/>
      <c r="LDO78" s="242"/>
      <c r="LDP78" s="242"/>
      <c r="LDQ78" s="242"/>
      <c r="LDR78" s="242"/>
      <c r="LDS78" s="242"/>
      <c r="LDT78" s="242"/>
      <c r="LDU78" s="242"/>
      <c r="LDV78" s="242"/>
      <c r="LDW78" s="242"/>
      <c r="LDX78" s="242"/>
      <c r="LDY78" s="242"/>
      <c r="LDZ78" s="242"/>
      <c r="LEA78" s="242"/>
      <c r="LEB78" s="242"/>
      <c r="LEC78" s="242"/>
      <c r="LED78" s="242"/>
      <c r="LEE78" s="242"/>
      <c r="LEF78" s="242"/>
      <c r="LEG78" s="242"/>
      <c r="LEH78" s="242"/>
      <c r="LEI78" s="242"/>
      <c r="LEJ78" s="242"/>
      <c r="LEK78" s="242"/>
      <c r="LEL78" s="242"/>
      <c r="LEM78" s="242"/>
      <c r="LEN78" s="242"/>
      <c r="LEO78" s="242"/>
      <c r="LEP78" s="242"/>
      <c r="LEQ78" s="242"/>
      <c r="LER78" s="242"/>
      <c r="LES78" s="242"/>
      <c r="LET78" s="242"/>
      <c r="LEU78" s="242"/>
      <c r="LEV78" s="242"/>
      <c r="LEW78" s="242"/>
      <c r="LEX78" s="242"/>
      <c r="LEY78" s="242"/>
      <c r="LEZ78" s="242"/>
      <c r="LFA78" s="242"/>
      <c r="LFB78" s="242"/>
      <c r="LFC78" s="242"/>
      <c r="LFD78" s="242"/>
      <c r="LFE78" s="242"/>
      <c r="LFF78" s="242"/>
      <c r="LFG78" s="242"/>
      <c r="LFH78" s="242"/>
      <c r="LFI78" s="242"/>
      <c r="LFJ78" s="242"/>
      <c r="LFK78" s="242"/>
      <c r="LFL78" s="242"/>
      <c r="LFM78" s="242"/>
      <c r="LFN78" s="242"/>
      <c r="LFO78" s="242"/>
      <c r="LFP78" s="242"/>
      <c r="LFQ78" s="242"/>
      <c r="LFR78" s="242"/>
      <c r="LFS78" s="242"/>
      <c r="LFT78" s="242"/>
      <c r="LFU78" s="242"/>
      <c r="LFV78" s="242"/>
      <c r="LFW78" s="242"/>
      <c r="LFX78" s="242"/>
      <c r="LFY78" s="242"/>
      <c r="LFZ78" s="242"/>
      <c r="LGA78" s="242"/>
      <c r="LGB78" s="242"/>
      <c r="LGC78" s="242"/>
      <c r="LGD78" s="242"/>
      <c r="LGE78" s="242"/>
      <c r="LGF78" s="242"/>
      <c r="LGG78" s="242"/>
      <c r="LGH78" s="242"/>
      <c r="LGI78" s="242"/>
      <c r="LGJ78" s="242"/>
      <c r="LGK78" s="242"/>
      <c r="LGL78" s="242"/>
      <c r="LGM78" s="242"/>
      <c r="LGN78" s="242"/>
      <c r="LGO78" s="242"/>
      <c r="LGP78" s="242"/>
      <c r="LGQ78" s="242"/>
      <c r="LGR78" s="242"/>
      <c r="LGS78" s="242"/>
      <c r="LGT78" s="242"/>
      <c r="LGU78" s="242"/>
      <c r="LGV78" s="242"/>
      <c r="LGW78" s="242"/>
      <c r="LGX78" s="242"/>
      <c r="LGY78" s="242"/>
      <c r="LGZ78" s="242"/>
      <c r="LHA78" s="242"/>
      <c r="LHB78" s="242"/>
      <c r="LHC78" s="242"/>
      <c r="LHD78" s="242"/>
      <c r="LHE78" s="242"/>
      <c r="LHF78" s="242"/>
      <c r="LHG78" s="242"/>
      <c r="LHH78" s="242"/>
      <c r="LHI78" s="242"/>
      <c r="LHJ78" s="242"/>
      <c r="LHK78" s="242"/>
      <c r="LHL78" s="242"/>
      <c r="LHM78" s="242"/>
      <c r="LHN78" s="242"/>
      <c r="LHO78" s="242"/>
      <c r="LHP78" s="242"/>
      <c r="LHQ78" s="242"/>
      <c r="LHR78" s="242"/>
      <c r="LHS78" s="242"/>
      <c r="LHT78" s="242"/>
      <c r="LHU78" s="242"/>
      <c r="LHV78" s="242"/>
      <c r="LHW78" s="242"/>
      <c r="LHX78" s="242"/>
      <c r="LHY78" s="242"/>
      <c r="LHZ78" s="242"/>
      <c r="LIA78" s="242"/>
      <c r="LIB78" s="242"/>
      <c r="LIC78" s="242"/>
      <c r="LID78" s="242"/>
      <c r="LIE78" s="242"/>
      <c r="LIF78" s="242"/>
      <c r="LIG78" s="242"/>
      <c r="LIH78" s="242"/>
      <c r="LII78" s="242"/>
      <c r="LIJ78" s="242"/>
      <c r="LIK78" s="242"/>
      <c r="LIL78" s="242"/>
      <c r="LIM78" s="242"/>
      <c r="LIN78" s="242"/>
      <c r="LIO78" s="242"/>
      <c r="LIP78" s="242"/>
      <c r="LIQ78" s="242"/>
      <c r="LIR78" s="242"/>
      <c r="LIS78" s="242"/>
      <c r="LIT78" s="242"/>
      <c r="LIU78" s="242"/>
      <c r="LIV78" s="242"/>
      <c r="LIW78" s="242"/>
      <c r="LIX78" s="242"/>
      <c r="LIY78" s="242"/>
      <c r="LIZ78" s="242"/>
      <c r="LJA78" s="242"/>
      <c r="LJB78" s="242"/>
      <c r="LJC78" s="242"/>
      <c r="LJD78" s="242"/>
      <c r="LJE78" s="242"/>
      <c r="LJF78" s="242"/>
      <c r="LJG78" s="242"/>
      <c r="LJH78" s="242"/>
      <c r="LJI78" s="242"/>
      <c r="LJJ78" s="242"/>
      <c r="LJK78" s="242"/>
      <c r="LJL78" s="242"/>
      <c r="LJM78" s="242"/>
      <c r="LJN78" s="242"/>
      <c r="LJO78" s="242"/>
      <c r="LJP78" s="242"/>
      <c r="LJQ78" s="242"/>
      <c r="LJR78" s="242"/>
      <c r="LJS78" s="242"/>
      <c r="LJT78" s="242"/>
      <c r="LJU78" s="242"/>
      <c r="LJV78" s="242"/>
      <c r="LJW78" s="242"/>
      <c r="LJX78" s="242"/>
      <c r="LJY78" s="242"/>
      <c r="LJZ78" s="242"/>
      <c r="LKA78" s="242"/>
      <c r="LKB78" s="242"/>
      <c r="LKC78" s="242"/>
      <c r="LKD78" s="242"/>
      <c r="LKE78" s="242"/>
      <c r="LKF78" s="242"/>
      <c r="LKG78" s="242"/>
      <c r="LKH78" s="242"/>
      <c r="LKI78" s="242"/>
      <c r="LKJ78" s="242"/>
      <c r="LKK78" s="242"/>
      <c r="LKL78" s="242"/>
      <c r="LKM78" s="242"/>
      <c r="LKN78" s="242"/>
      <c r="LKO78" s="242"/>
      <c r="LKP78" s="242"/>
      <c r="LKQ78" s="242"/>
      <c r="LKR78" s="242"/>
      <c r="LKS78" s="242"/>
      <c r="LKT78" s="242"/>
      <c r="LKU78" s="242"/>
      <c r="LKV78" s="242"/>
      <c r="LKW78" s="242"/>
      <c r="LKX78" s="242"/>
      <c r="LKY78" s="242"/>
      <c r="LKZ78" s="242"/>
      <c r="LLA78" s="242"/>
      <c r="LLB78" s="242"/>
      <c r="LLC78" s="242"/>
      <c r="LLD78" s="242"/>
      <c r="LLE78" s="242"/>
      <c r="LLF78" s="242"/>
      <c r="LLG78" s="242"/>
      <c r="LLH78" s="242"/>
      <c r="LLI78" s="242"/>
      <c r="LLJ78" s="242"/>
      <c r="LLK78" s="242"/>
      <c r="LLL78" s="242"/>
      <c r="LLM78" s="242"/>
      <c r="LLN78" s="242"/>
      <c r="LLO78" s="242"/>
      <c r="LLP78" s="242"/>
      <c r="LLQ78" s="242"/>
      <c r="LLR78" s="242"/>
      <c r="LLS78" s="242"/>
      <c r="LLT78" s="242"/>
      <c r="LLU78" s="242"/>
      <c r="LLV78" s="242"/>
      <c r="LLW78" s="242"/>
      <c r="LLX78" s="242"/>
      <c r="LLY78" s="242"/>
      <c r="LLZ78" s="242"/>
      <c r="LMA78" s="242"/>
      <c r="LMB78" s="242"/>
      <c r="LMC78" s="242"/>
      <c r="LMD78" s="242"/>
      <c r="LME78" s="242"/>
      <c r="LMF78" s="242"/>
      <c r="LMG78" s="242"/>
      <c r="LMH78" s="242"/>
      <c r="LMI78" s="242"/>
      <c r="LMJ78" s="242"/>
      <c r="LMK78" s="242"/>
      <c r="LML78" s="242"/>
      <c r="LMM78" s="242"/>
      <c r="LMN78" s="242"/>
      <c r="LMO78" s="242"/>
      <c r="LMP78" s="242"/>
      <c r="LMQ78" s="242"/>
      <c r="LMR78" s="242"/>
      <c r="LMS78" s="242"/>
      <c r="LMT78" s="242"/>
      <c r="LMU78" s="242"/>
      <c r="LMV78" s="242"/>
      <c r="LMW78" s="242"/>
      <c r="LMX78" s="242"/>
      <c r="LMY78" s="242"/>
      <c r="LMZ78" s="242"/>
      <c r="LNA78" s="242"/>
      <c r="LNB78" s="242"/>
      <c r="LNC78" s="242"/>
      <c r="LND78" s="242"/>
      <c r="LNE78" s="242"/>
      <c r="LNF78" s="242"/>
      <c r="LNG78" s="242"/>
      <c r="LNH78" s="242"/>
      <c r="LNI78" s="242"/>
      <c r="LNJ78" s="242"/>
      <c r="LNK78" s="242"/>
      <c r="LNL78" s="242"/>
      <c r="LNM78" s="242"/>
      <c r="LNN78" s="242"/>
      <c r="LNO78" s="242"/>
      <c r="LNP78" s="242"/>
      <c r="LNQ78" s="242"/>
      <c r="LNR78" s="242"/>
      <c r="LNS78" s="242"/>
      <c r="LNT78" s="242"/>
      <c r="LNU78" s="242"/>
      <c r="LNV78" s="242"/>
      <c r="LNW78" s="242"/>
      <c r="LNX78" s="242"/>
      <c r="LNY78" s="242"/>
      <c r="LNZ78" s="242"/>
      <c r="LOA78" s="242"/>
      <c r="LOB78" s="242"/>
      <c r="LOC78" s="242"/>
      <c r="LOD78" s="242"/>
      <c r="LOE78" s="242"/>
      <c r="LOF78" s="242"/>
      <c r="LOG78" s="242"/>
      <c r="LOH78" s="242"/>
      <c r="LOI78" s="242"/>
      <c r="LOJ78" s="242"/>
      <c r="LOK78" s="242"/>
      <c r="LOL78" s="242"/>
      <c r="LOM78" s="242"/>
      <c r="LON78" s="242"/>
      <c r="LOO78" s="242"/>
      <c r="LOP78" s="242"/>
      <c r="LOQ78" s="242"/>
      <c r="LOR78" s="242"/>
      <c r="LOS78" s="242"/>
      <c r="LOT78" s="242"/>
      <c r="LOU78" s="242"/>
      <c r="LOV78" s="242"/>
      <c r="LOW78" s="242"/>
      <c r="LOX78" s="242"/>
      <c r="LOY78" s="242"/>
      <c r="LOZ78" s="242"/>
      <c r="LPA78" s="242"/>
      <c r="LPB78" s="242"/>
      <c r="LPC78" s="242"/>
      <c r="LPD78" s="242"/>
      <c r="LPE78" s="242"/>
      <c r="LPF78" s="242"/>
      <c r="LPG78" s="242"/>
      <c r="LPH78" s="242"/>
      <c r="LPI78" s="242"/>
      <c r="LPJ78" s="242"/>
      <c r="LPK78" s="242"/>
      <c r="LPL78" s="242"/>
      <c r="LPM78" s="242"/>
      <c r="LPN78" s="242"/>
      <c r="LPO78" s="242"/>
      <c r="LPP78" s="242"/>
      <c r="LPQ78" s="242"/>
      <c r="LPR78" s="242"/>
      <c r="LPS78" s="242"/>
      <c r="LPT78" s="242"/>
      <c r="LPU78" s="242"/>
      <c r="LPV78" s="242"/>
      <c r="LPW78" s="242"/>
      <c r="LPX78" s="242"/>
      <c r="LPY78" s="242"/>
      <c r="LPZ78" s="242"/>
      <c r="LQA78" s="242"/>
      <c r="LQB78" s="242"/>
      <c r="LQC78" s="242"/>
      <c r="LQD78" s="242"/>
      <c r="LQE78" s="242"/>
      <c r="LQF78" s="242"/>
      <c r="LQG78" s="242"/>
      <c r="LQH78" s="242"/>
      <c r="LQI78" s="242"/>
      <c r="LQJ78" s="242"/>
      <c r="LQK78" s="242"/>
      <c r="LQL78" s="242"/>
      <c r="LQM78" s="242"/>
      <c r="LQN78" s="242"/>
      <c r="LQO78" s="242"/>
      <c r="LQP78" s="242"/>
      <c r="LQQ78" s="242"/>
      <c r="LQR78" s="242"/>
      <c r="LQS78" s="242"/>
      <c r="LQT78" s="242"/>
      <c r="LQU78" s="242"/>
      <c r="LQV78" s="242"/>
      <c r="LQW78" s="242"/>
      <c r="LQX78" s="242"/>
      <c r="LQY78" s="242"/>
      <c r="LQZ78" s="242"/>
      <c r="LRA78" s="242"/>
      <c r="LRB78" s="242"/>
      <c r="LRC78" s="242"/>
      <c r="LRD78" s="242"/>
      <c r="LRE78" s="242"/>
      <c r="LRF78" s="242"/>
      <c r="LRG78" s="242"/>
      <c r="LRH78" s="242"/>
      <c r="LRI78" s="242"/>
      <c r="LRJ78" s="242"/>
      <c r="LRK78" s="242"/>
      <c r="LRL78" s="242"/>
      <c r="LRM78" s="242"/>
      <c r="LRN78" s="242"/>
      <c r="LRO78" s="242"/>
      <c r="LRP78" s="242"/>
      <c r="LRQ78" s="242"/>
      <c r="LRR78" s="242"/>
      <c r="LRS78" s="242"/>
      <c r="LRT78" s="242"/>
      <c r="LRU78" s="242"/>
      <c r="LRV78" s="242"/>
      <c r="LRW78" s="242"/>
      <c r="LRX78" s="242"/>
      <c r="LRY78" s="242"/>
      <c r="LRZ78" s="242"/>
      <c r="LSA78" s="242"/>
      <c r="LSB78" s="242"/>
      <c r="LSC78" s="242"/>
      <c r="LSD78" s="242"/>
      <c r="LSE78" s="242"/>
      <c r="LSF78" s="242"/>
      <c r="LSG78" s="242"/>
      <c r="LSH78" s="242"/>
      <c r="LSI78" s="242"/>
      <c r="LSJ78" s="242"/>
      <c r="LSK78" s="242"/>
      <c r="LSL78" s="242"/>
      <c r="LSM78" s="242"/>
      <c r="LSN78" s="242"/>
      <c r="LSO78" s="242"/>
      <c r="LSP78" s="242"/>
      <c r="LSQ78" s="242"/>
      <c r="LSR78" s="242"/>
      <c r="LSS78" s="242"/>
      <c r="LST78" s="242"/>
      <c r="LSU78" s="242"/>
      <c r="LSV78" s="242"/>
      <c r="LSW78" s="242"/>
      <c r="LSX78" s="242"/>
      <c r="LSY78" s="242"/>
      <c r="LSZ78" s="242"/>
      <c r="LTA78" s="242"/>
      <c r="LTB78" s="242"/>
      <c r="LTC78" s="242"/>
      <c r="LTD78" s="242"/>
      <c r="LTE78" s="242"/>
      <c r="LTF78" s="242"/>
      <c r="LTG78" s="242"/>
      <c r="LTH78" s="242"/>
      <c r="LTI78" s="242"/>
      <c r="LTJ78" s="242"/>
      <c r="LTK78" s="242"/>
      <c r="LTL78" s="242"/>
      <c r="LTM78" s="242"/>
      <c r="LTN78" s="242"/>
      <c r="LTO78" s="242"/>
      <c r="LTP78" s="242"/>
      <c r="LTQ78" s="242"/>
      <c r="LTR78" s="242"/>
      <c r="LTS78" s="242"/>
      <c r="LTT78" s="242"/>
      <c r="LTU78" s="242"/>
      <c r="LTV78" s="242"/>
      <c r="LTW78" s="242"/>
      <c r="LTX78" s="242"/>
      <c r="LTY78" s="242"/>
      <c r="LTZ78" s="242"/>
      <c r="LUA78" s="242"/>
      <c r="LUB78" s="242"/>
      <c r="LUC78" s="242"/>
      <c r="LUD78" s="242"/>
      <c r="LUE78" s="242"/>
      <c r="LUF78" s="242"/>
      <c r="LUG78" s="242"/>
      <c r="LUH78" s="242"/>
      <c r="LUI78" s="242"/>
      <c r="LUJ78" s="242"/>
      <c r="LUK78" s="242"/>
      <c r="LUL78" s="242"/>
      <c r="LUM78" s="242"/>
      <c r="LUN78" s="242"/>
      <c r="LUO78" s="242"/>
      <c r="LUP78" s="242"/>
      <c r="LUQ78" s="242"/>
      <c r="LUR78" s="242"/>
      <c r="LUS78" s="242"/>
      <c r="LUT78" s="242"/>
      <c r="LUU78" s="242"/>
      <c r="LUV78" s="242"/>
      <c r="LUW78" s="242"/>
      <c r="LUX78" s="242"/>
      <c r="LUY78" s="242"/>
      <c r="LUZ78" s="242"/>
      <c r="LVA78" s="242"/>
      <c r="LVB78" s="242"/>
      <c r="LVC78" s="242"/>
      <c r="LVD78" s="242"/>
      <c r="LVE78" s="242"/>
      <c r="LVF78" s="242"/>
      <c r="LVG78" s="242"/>
      <c r="LVH78" s="242"/>
      <c r="LVI78" s="242"/>
      <c r="LVJ78" s="242"/>
      <c r="LVK78" s="242"/>
      <c r="LVL78" s="242"/>
      <c r="LVM78" s="242"/>
      <c r="LVN78" s="242"/>
      <c r="LVO78" s="242"/>
      <c r="LVP78" s="242"/>
      <c r="LVQ78" s="242"/>
      <c r="LVR78" s="242"/>
      <c r="LVS78" s="242"/>
      <c r="LVT78" s="242"/>
      <c r="LVU78" s="242"/>
      <c r="LVV78" s="242"/>
      <c r="LVW78" s="242"/>
      <c r="LVX78" s="242"/>
      <c r="LVY78" s="242"/>
      <c r="LVZ78" s="242"/>
      <c r="LWA78" s="242"/>
      <c r="LWB78" s="242"/>
      <c r="LWC78" s="242"/>
      <c r="LWD78" s="242"/>
      <c r="LWE78" s="242"/>
      <c r="LWF78" s="242"/>
      <c r="LWG78" s="242"/>
      <c r="LWH78" s="242"/>
      <c r="LWI78" s="242"/>
      <c r="LWJ78" s="242"/>
      <c r="LWK78" s="242"/>
      <c r="LWL78" s="242"/>
      <c r="LWM78" s="242"/>
      <c r="LWN78" s="242"/>
      <c r="LWO78" s="242"/>
      <c r="LWP78" s="242"/>
      <c r="LWQ78" s="242"/>
      <c r="LWR78" s="242"/>
      <c r="LWS78" s="242"/>
      <c r="LWT78" s="242"/>
      <c r="LWU78" s="242"/>
      <c r="LWV78" s="242"/>
      <c r="LWW78" s="242"/>
      <c r="LWX78" s="242"/>
      <c r="LWY78" s="242"/>
      <c r="LWZ78" s="242"/>
      <c r="LXA78" s="242"/>
      <c r="LXB78" s="242"/>
      <c r="LXC78" s="242"/>
      <c r="LXD78" s="242"/>
      <c r="LXE78" s="242"/>
      <c r="LXF78" s="242"/>
      <c r="LXG78" s="242"/>
      <c r="LXH78" s="242"/>
      <c r="LXI78" s="242"/>
      <c r="LXJ78" s="242"/>
      <c r="LXK78" s="242"/>
      <c r="LXL78" s="242"/>
      <c r="LXM78" s="242"/>
      <c r="LXN78" s="242"/>
      <c r="LXO78" s="242"/>
      <c r="LXP78" s="242"/>
      <c r="LXQ78" s="242"/>
      <c r="LXR78" s="242"/>
      <c r="LXS78" s="242"/>
      <c r="LXT78" s="242"/>
      <c r="LXU78" s="242"/>
      <c r="LXV78" s="242"/>
      <c r="LXW78" s="242"/>
      <c r="LXX78" s="242"/>
      <c r="LXY78" s="242"/>
      <c r="LXZ78" s="242"/>
      <c r="LYA78" s="242"/>
      <c r="LYB78" s="242"/>
      <c r="LYC78" s="242"/>
      <c r="LYD78" s="242"/>
      <c r="LYE78" s="242"/>
      <c r="LYF78" s="242"/>
      <c r="LYG78" s="242"/>
      <c r="LYH78" s="242"/>
      <c r="LYI78" s="242"/>
      <c r="LYJ78" s="242"/>
      <c r="LYK78" s="242"/>
      <c r="LYL78" s="242"/>
      <c r="LYM78" s="242"/>
      <c r="LYN78" s="242"/>
      <c r="LYO78" s="242"/>
      <c r="LYP78" s="242"/>
      <c r="LYQ78" s="242"/>
      <c r="LYR78" s="242"/>
      <c r="LYS78" s="242"/>
      <c r="LYT78" s="242"/>
      <c r="LYU78" s="242"/>
      <c r="LYV78" s="242"/>
      <c r="LYW78" s="242"/>
      <c r="LYX78" s="242"/>
      <c r="LYY78" s="242"/>
      <c r="LYZ78" s="242"/>
      <c r="LZA78" s="242"/>
      <c r="LZB78" s="242"/>
      <c r="LZC78" s="242"/>
      <c r="LZD78" s="242"/>
      <c r="LZE78" s="242"/>
      <c r="LZF78" s="242"/>
      <c r="LZG78" s="242"/>
      <c r="LZH78" s="242"/>
      <c r="LZI78" s="242"/>
      <c r="LZJ78" s="242"/>
      <c r="LZK78" s="242"/>
      <c r="LZL78" s="242"/>
      <c r="LZM78" s="242"/>
      <c r="LZN78" s="242"/>
      <c r="LZO78" s="242"/>
      <c r="LZP78" s="242"/>
      <c r="LZQ78" s="242"/>
      <c r="LZR78" s="242"/>
      <c r="LZS78" s="242"/>
      <c r="LZT78" s="242"/>
      <c r="LZU78" s="242"/>
      <c r="LZV78" s="242"/>
      <c r="LZW78" s="242"/>
      <c r="LZX78" s="242"/>
      <c r="LZY78" s="242"/>
      <c r="LZZ78" s="242"/>
      <c r="MAA78" s="242"/>
      <c r="MAB78" s="242"/>
      <c r="MAC78" s="242"/>
      <c r="MAD78" s="242"/>
      <c r="MAE78" s="242"/>
      <c r="MAF78" s="242"/>
      <c r="MAG78" s="242"/>
      <c r="MAH78" s="242"/>
      <c r="MAI78" s="242"/>
      <c r="MAJ78" s="242"/>
      <c r="MAK78" s="242"/>
      <c r="MAL78" s="242"/>
      <c r="MAM78" s="242"/>
      <c r="MAN78" s="242"/>
      <c r="MAO78" s="242"/>
      <c r="MAP78" s="242"/>
      <c r="MAQ78" s="242"/>
      <c r="MAR78" s="242"/>
      <c r="MAS78" s="242"/>
      <c r="MAT78" s="242"/>
      <c r="MAU78" s="242"/>
      <c r="MAV78" s="242"/>
      <c r="MAW78" s="242"/>
      <c r="MAX78" s="242"/>
      <c r="MAY78" s="242"/>
      <c r="MAZ78" s="242"/>
      <c r="MBA78" s="242"/>
      <c r="MBB78" s="242"/>
      <c r="MBC78" s="242"/>
      <c r="MBD78" s="242"/>
      <c r="MBE78" s="242"/>
      <c r="MBF78" s="242"/>
      <c r="MBG78" s="242"/>
      <c r="MBH78" s="242"/>
      <c r="MBI78" s="242"/>
      <c r="MBJ78" s="242"/>
      <c r="MBK78" s="242"/>
      <c r="MBL78" s="242"/>
      <c r="MBM78" s="242"/>
      <c r="MBN78" s="242"/>
      <c r="MBO78" s="242"/>
      <c r="MBP78" s="242"/>
      <c r="MBQ78" s="242"/>
      <c r="MBR78" s="242"/>
      <c r="MBS78" s="242"/>
      <c r="MBT78" s="242"/>
      <c r="MBU78" s="242"/>
      <c r="MBV78" s="242"/>
      <c r="MBW78" s="242"/>
      <c r="MBX78" s="242"/>
      <c r="MBY78" s="242"/>
      <c r="MBZ78" s="242"/>
      <c r="MCA78" s="242"/>
      <c r="MCB78" s="242"/>
      <c r="MCC78" s="242"/>
      <c r="MCD78" s="242"/>
      <c r="MCE78" s="242"/>
      <c r="MCF78" s="242"/>
      <c r="MCG78" s="242"/>
      <c r="MCH78" s="242"/>
      <c r="MCI78" s="242"/>
      <c r="MCJ78" s="242"/>
      <c r="MCK78" s="242"/>
      <c r="MCL78" s="242"/>
      <c r="MCM78" s="242"/>
      <c r="MCN78" s="242"/>
      <c r="MCO78" s="242"/>
      <c r="MCP78" s="242"/>
      <c r="MCQ78" s="242"/>
      <c r="MCR78" s="242"/>
      <c r="MCS78" s="242"/>
      <c r="MCT78" s="242"/>
      <c r="MCU78" s="242"/>
      <c r="MCV78" s="242"/>
      <c r="MCW78" s="242"/>
      <c r="MCX78" s="242"/>
      <c r="MCY78" s="242"/>
      <c r="MCZ78" s="242"/>
      <c r="MDA78" s="242"/>
      <c r="MDB78" s="242"/>
      <c r="MDC78" s="242"/>
      <c r="MDD78" s="242"/>
      <c r="MDE78" s="242"/>
      <c r="MDF78" s="242"/>
      <c r="MDG78" s="242"/>
      <c r="MDH78" s="242"/>
      <c r="MDI78" s="242"/>
      <c r="MDJ78" s="242"/>
      <c r="MDK78" s="242"/>
      <c r="MDL78" s="242"/>
      <c r="MDM78" s="242"/>
      <c r="MDN78" s="242"/>
      <c r="MDO78" s="242"/>
      <c r="MDP78" s="242"/>
      <c r="MDQ78" s="242"/>
      <c r="MDR78" s="242"/>
      <c r="MDS78" s="242"/>
      <c r="MDT78" s="242"/>
      <c r="MDU78" s="242"/>
      <c r="MDV78" s="242"/>
      <c r="MDW78" s="242"/>
      <c r="MDX78" s="242"/>
      <c r="MDY78" s="242"/>
      <c r="MDZ78" s="242"/>
      <c r="MEA78" s="242"/>
      <c r="MEB78" s="242"/>
      <c r="MEC78" s="242"/>
      <c r="MED78" s="242"/>
      <c r="MEE78" s="242"/>
      <c r="MEF78" s="242"/>
      <c r="MEG78" s="242"/>
      <c r="MEH78" s="242"/>
      <c r="MEI78" s="242"/>
      <c r="MEJ78" s="242"/>
      <c r="MEK78" s="242"/>
      <c r="MEL78" s="242"/>
      <c r="MEM78" s="242"/>
      <c r="MEN78" s="242"/>
      <c r="MEO78" s="242"/>
      <c r="MEP78" s="242"/>
      <c r="MEQ78" s="242"/>
      <c r="MER78" s="242"/>
      <c r="MES78" s="242"/>
      <c r="MET78" s="242"/>
      <c r="MEU78" s="242"/>
      <c r="MEV78" s="242"/>
      <c r="MEW78" s="242"/>
      <c r="MEX78" s="242"/>
      <c r="MEY78" s="242"/>
      <c r="MEZ78" s="242"/>
      <c r="MFA78" s="242"/>
      <c r="MFB78" s="242"/>
      <c r="MFC78" s="242"/>
      <c r="MFD78" s="242"/>
      <c r="MFE78" s="242"/>
      <c r="MFF78" s="242"/>
      <c r="MFG78" s="242"/>
      <c r="MFH78" s="242"/>
      <c r="MFI78" s="242"/>
      <c r="MFJ78" s="242"/>
      <c r="MFK78" s="242"/>
      <c r="MFL78" s="242"/>
      <c r="MFM78" s="242"/>
      <c r="MFN78" s="242"/>
      <c r="MFO78" s="242"/>
      <c r="MFP78" s="242"/>
      <c r="MFQ78" s="242"/>
      <c r="MFR78" s="242"/>
      <c r="MFS78" s="242"/>
      <c r="MFT78" s="242"/>
      <c r="MFU78" s="242"/>
      <c r="MFV78" s="242"/>
      <c r="MFW78" s="242"/>
      <c r="MFX78" s="242"/>
      <c r="MFY78" s="242"/>
      <c r="MFZ78" s="242"/>
      <c r="MGA78" s="242"/>
      <c r="MGB78" s="242"/>
      <c r="MGC78" s="242"/>
      <c r="MGD78" s="242"/>
      <c r="MGE78" s="242"/>
      <c r="MGF78" s="242"/>
      <c r="MGG78" s="242"/>
      <c r="MGH78" s="242"/>
      <c r="MGI78" s="242"/>
      <c r="MGJ78" s="242"/>
      <c r="MGK78" s="242"/>
      <c r="MGL78" s="242"/>
      <c r="MGM78" s="242"/>
      <c r="MGN78" s="242"/>
      <c r="MGO78" s="242"/>
      <c r="MGP78" s="242"/>
      <c r="MGQ78" s="242"/>
      <c r="MGR78" s="242"/>
      <c r="MGS78" s="242"/>
      <c r="MGT78" s="242"/>
      <c r="MGU78" s="242"/>
      <c r="MGV78" s="242"/>
      <c r="MGW78" s="242"/>
      <c r="MGX78" s="242"/>
      <c r="MGY78" s="242"/>
      <c r="MGZ78" s="242"/>
      <c r="MHA78" s="242"/>
      <c r="MHB78" s="242"/>
      <c r="MHC78" s="242"/>
      <c r="MHD78" s="242"/>
      <c r="MHE78" s="242"/>
      <c r="MHF78" s="242"/>
      <c r="MHG78" s="242"/>
      <c r="MHH78" s="242"/>
      <c r="MHI78" s="242"/>
      <c r="MHJ78" s="242"/>
      <c r="MHK78" s="242"/>
      <c r="MHL78" s="242"/>
      <c r="MHM78" s="242"/>
      <c r="MHN78" s="242"/>
      <c r="MHO78" s="242"/>
      <c r="MHP78" s="242"/>
      <c r="MHQ78" s="242"/>
      <c r="MHR78" s="242"/>
      <c r="MHS78" s="242"/>
      <c r="MHT78" s="242"/>
      <c r="MHU78" s="242"/>
      <c r="MHV78" s="242"/>
      <c r="MHW78" s="242"/>
      <c r="MHX78" s="242"/>
      <c r="MHY78" s="242"/>
      <c r="MHZ78" s="242"/>
      <c r="MIA78" s="242"/>
      <c r="MIB78" s="242"/>
      <c r="MIC78" s="242"/>
      <c r="MID78" s="242"/>
      <c r="MIE78" s="242"/>
      <c r="MIF78" s="242"/>
      <c r="MIG78" s="242"/>
      <c r="MIH78" s="242"/>
      <c r="MII78" s="242"/>
      <c r="MIJ78" s="242"/>
      <c r="MIK78" s="242"/>
      <c r="MIL78" s="242"/>
      <c r="MIM78" s="242"/>
      <c r="MIN78" s="242"/>
      <c r="MIO78" s="242"/>
      <c r="MIP78" s="242"/>
      <c r="MIQ78" s="242"/>
      <c r="MIR78" s="242"/>
      <c r="MIS78" s="242"/>
      <c r="MIT78" s="242"/>
      <c r="MIU78" s="242"/>
      <c r="MIV78" s="242"/>
      <c r="MIW78" s="242"/>
      <c r="MIX78" s="242"/>
      <c r="MIY78" s="242"/>
      <c r="MIZ78" s="242"/>
      <c r="MJA78" s="242"/>
      <c r="MJB78" s="242"/>
      <c r="MJC78" s="242"/>
      <c r="MJD78" s="242"/>
      <c r="MJE78" s="242"/>
      <c r="MJF78" s="242"/>
      <c r="MJG78" s="242"/>
      <c r="MJH78" s="242"/>
      <c r="MJI78" s="242"/>
      <c r="MJJ78" s="242"/>
      <c r="MJK78" s="242"/>
      <c r="MJL78" s="242"/>
      <c r="MJM78" s="242"/>
      <c r="MJN78" s="242"/>
      <c r="MJO78" s="242"/>
      <c r="MJP78" s="242"/>
      <c r="MJQ78" s="242"/>
      <c r="MJR78" s="242"/>
      <c r="MJS78" s="242"/>
      <c r="MJT78" s="242"/>
      <c r="MJU78" s="242"/>
      <c r="MJV78" s="242"/>
      <c r="MJW78" s="242"/>
      <c r="MJX78" s="242"/>
      <c r="MJY78" s="242"/>
      <c r="MJZ78" s="242"/>
      <c r="MKA78" s="242"/>
      <c r="MKB78" s="242"/>
      <c r="MKC78" s="242"/>
      <c r="MKD78" s="242"/>
      <c r="MKE78" s="242"/>
      <c r="MKF78" s="242"/>
      <c r="MKG78" s="242"/>
      <c r="MKH78" s="242"/>
      <c r="MKI78" s="242"/>
      <c r="MKJ78" s="242"/>
      <c r="MKK78" s="242"/>
      <c r="MKL78" s="242"/>
      <c r="MKM78" s="242"/>
      <c r="MKN78" s="242"/>
      <c r="MKO78" s="242"/>
      <c r="MKP78" s="242"/>
      <c r="MKQ78" s="242"/>
      <c r="MKR78" s="242"/>
      <c r="MKS78" s="242"/>
      <c r="MKT78" s="242"/>
      <c r="MKU78" s="242"/>
      <c r="MKV78" s="242"/>
      <c r="MKW78" s="242"/>
      <c r="MKX78" s="242"/>
      <c r="MKY78" s="242"/>
      <c r="MKZ78" s="242"/>
      <c r="MLA78" s="242"/>
      <c r="MLB78" s="242"/>
      <c r="MLC78" s="242"/>
      <c r="MLD78" s="242"/>
      <c r="MLE78" s="242"/>
      <c r="MLF78" s="242"/>
      <c r="MLG78" s="242"/>
      <c r="MLH78" s="242"/>
      <c r="MLI78" s="242"/>
      <c r="MLJ78" s="242"/>
      <c r="MLK78" s="242"/>
      <c r="MLL78" s="242"/>
      <c r="MLM78" s="242"/>
      <c r="MLN78" s="242"/>
      <c r="MLO78" s="242"/>
      <c r="MLP78" s="242"/>
      <c r="MLQ78" s="242"/>
      <c r="MLR78" s="242"/>
      <c r="MLS78" s="242"/>
      <c r="MLT78" s="242"/>
      <c r="MLU78" s="242"/>
      <c r="MLV78" s="242"/>
      <c r="MLW78" s="242"/>
      <c r="MLX78" s="242"/>
      <c r="MLY78" s="242"/>
      <c r="MLZ78" s="242"/>
      <c r="MMA78" s="242"/>
      <c r="MMB78" s="242"/>
      <c r="MMC78" s="242"/>
      <c r="MMD78" s="242"/>
      <c r="MME78" s="242"/>
      <c r="MMF78" s="242"/>
      <c r="MMG78" s="242"/>
      <c r="MMH78" s="242"/>
      <c r="MMI78" s="242"/>
      <c r="MMJ78" s="242"/>
      <c r="MMK78" s="242"/>
      <c r="MML78" s="242"/>
      <c r="MMM78" s="242"/>
      <c r="MMN78" s="242"/>
      <c r="MMO78" s="242"/>
      <c r="MMP78" s="242"/>
      <c r="MMQ78" s="242"/>
      <c r="MMR78" s="242"/>
      <c r="MMS78" s="242"/>
      <c r="MMT78" s="242"/>
      <c r="MMU78" s="242"/>
      <c r="MMV78" s="242"/>
      <c r="MMW78" s="242"/>
      <c r="MMX78" s="242"/>
      <c r="MMY78" s="242"/>
      <c r="MMZ78" s="242"/>
      <c r="MNA78" s="242"/>
      <c r="MNB78" s="242"/>
      <c r="MNC78" s="242"/>
      <c r="MND78" s="242"/>
      <c r="MNE78" s="242"/>
      <c r="MNF78" s="242"/>
      <c r="MNG78" s="242"/>
      <c r="MNH78" s="242"/>
      <c r="MNI78" s="242"/>
      <c r="MNJ78" s="242"/>
      <c r="MNK78" s="242"/>
      <c r="MNL78" s="242"/>
      <c r="MNM78" s="242"/>
      <c r="MNN78" s="242"/>
      <c r="MNO78" s="242"/>
      <c r="MNP78" s="242"/>
      <c r="MNQ78" s="242"/>
      <c r="MNR78" s="242"/>
      <c r="MNS78" s="242"/>
      <c r="MNT78" s="242"/>
      <c r="MNU78" s="242"/>
      <c r="MNV78" s="242"/>
      <c r="MNW78" s="242"/>
      <c r="MNX78" s="242"/>
      <c r="MNY78" s="242"/>
      <c r="MNZ78" s="242"/>
      <c r="MOA78" s="242"/>
      <c r="MOB78" s="242"/>
      <c r="MOC78" s="242"/>
      <c r="MOD78" s="242"/>
      <c r="MOE78" s="242"/>
      <c r="MOF78" s="242"/>
      <c r="MOG78" s="242"/>
      <c r="MOH78" s="242"/>
      <c r="MOI78" s="242"/>
      <c r="MOJ78" s="242"/>
      <c r="MOK78" s="242"/>
      <c r="MOL78" s="242"/>
      <c r="MOM78" s="242"/>
      <c r="MON78" s="242"/>
      <c r="MOO78" s="242"/>
      <c r="MOP78" s="242"/>
      <c r="MOQ78" s="242"/>
      <c r="MOR78" s="242"/>
      <c r="MOS78" s="242"/>
      <c r="MOT78" s="242"/>
      <c r="MOU78" s="242"/>
      <c r="MOV78" s="242"/>
      <c r="MOW78" s="242"/>
      <c r="MOX78" s="242"/>
      <c r="MOY78" s="242"/>
      <c r="MOZ78" s="242"/>
      <c r="MPA78" s="242"/>
      <c r="MPB78" s="242"/>
      <c r="MPC78" s="242"/>
      <c r="MPD78" s="242"/>
      <c r="MPE78" s="242"/>
      <c r="MPF78" s="242"/>
      <c r="MPG78" s="242"/>
      <c r="MPH78" s="242"/>
      <c r="MPI78" s="242"/>
      <c r="MPJ78" s="242"/>
      <c r="MPK78" s="242"/>
      <c r="MPL78" s="242"/>
      <c r="MPM78" s="242"/>
      <c r="MPN78" s="242"/>
      <c r="MPO78" s="242"/>
      <c r="MPP78" s="242"/>
      <c r="MPQ78" s="242"/>
      <c r="MPR78" s="242"/>
      <c r="MPS78" s="242"/>
      <c r="MPT78" s="242"/>
      <c r="MPU78" s="242"/>
      <c r="MPV78" s="242"/>
      <c r="MPW78" s="242"/>
      <c r="MPX78" s="242"/>
      <c r="MPY78" s="242"/>
      <c r="MPZ78" s="242"/>
      <c r="MQA78" s="242"/>
      <c r="MQB78" s="242"/>
      <c r="MQC78" s="242"/>
      <c r="MQD78" s="242"/>
      <c r="MQE78" s="242"/>
      <c r="MQF78" s="242"/>
      <c r="MQG78" s="242"/>
      <c r="MQH78" s="242"/>
      <c r="MQI78" s="242"/>
      <c r="MQJ78" s="242"/>
      <c r="MQK78" s="242"/>
      <c r="MQL78" s="242"/>
      <c r="MQM78" s="242"/>
      <c r="MQN78" s="242"/>
      <c r="MQO78" s="242"/>
      <c r="MQP78" s="242"/>
      <c r="MQQ78" s="242"/>
      <c r="MQR78" s="242"/>
      <c r="MQS78" s="242"/>
      <c r="MQT78" s="242"/>
      <c r="MQU78" s="242"/>
      <c r="MQV78" s="242"/>
      <c r="MQW78" s="242"/>
      <c r="MQX78" s="242"/>
      <c r="MQY78" s="242"/>
      <c r="MQZ78" s="242"/>
      <c r="MRA78" s="242"/>
      <c r="MRB78" s="242"/>
      <c r="MRC78" s="242"/>
      <c r="MRD78" s="242"/>
      <c r="MRE78" s="242"/>
      <c r="MRF78" s="242"/>
      <c r="MRG78" s="242"/>
      <c r="MRH78" s="242"/>
      <c r="MRI78" s="242"/>
      <c r="MRJ78" s="242"/>
      <c r="MRK78" s="242"/>
      <c r="MRL78" s="242"/>
      <c r="MRM78" s="242"/>
      <c r="MRN78" s="242"/>
      <c r="MRO78" s="242"/>
      <c r="MRP78" s="242"/>
      <c r="MRQ78" s="242"/>
      <c r="MRR78" s="242"/>
      <c r="MRS78" s="242"/>
      <c r="MRT78" s="242"/>
      <c r="MRU78" s="242"/>
      <c r="MRV78" s="242"/>
      <c r="MRW78" s="242"/>
      <c r="MRX78" s="242"/>
      <c r="MRY78" s="242"/>
      <c r="MRZ78" s="242"/>
      <c r="MSA78" s="242"/>
      <c r="MSB78" s="242"/>
      <c r="MSC78" s="242"/>
      <c r="MSD78" s="242"/>
      <c r="MSE78" s="242"/>
      <c r="MSF78" s="242"/>
      <c r="MSG78" s="242"/>
      <c r="MSH78" s="242"/>
      <c r="MSI78" s="242"/>
      <c r="MSJ78" s="242"/>
      <c r="MSK78" s="242"/>
      <c r="MSL78" s="242"/>
      <c r="MSM78" s="242"/>
      <c r="MSN78" s="242"/>
      <c r="MSO78" s="242"/>
      <c r="MSP78" s="242"/>
      <c r="MSQ78" s="242"/>
      <c r="MSR78" s="242"/>
      <c r="MSS78" s="242"/>
      <c r="MST78" s="242"/>
      <c r="MSU78" s="242"/>
      <c r="MSV78" s="242"/>
      <c r="MSW78" s="242"/>
      <c r="MSX78" s="242"/>
      <c r="MSY78" s="242"/>
      <c r="MSZ78" s="242"/>
      <c r="MTA78" s="242"/>
      <c r="MTB78" s="242"/>
      <c r="MTC78" s="242"/>
      <c r="MTD78" s="242"/>
      <c r="MTE78" s="242"/>
      <c r="MTF78" s="242"/>
      <c r="MTG78" s="242"/>
      <c r="MTH78" s="242"/>
      <c r="MTI78" s="242"/>
      <c r="MTJ78" s="242"/>
      <c r="MTK78" s="242"/>
      <c r="MTL78" s="242"/>
      <c r="MTM78" s="242"/>
      <c r="MTN78" s="242"/>
      <c r="MTO78" s="242"/>
      <c r="MTP78" s="242"/>
      <c r="MTQ78" s="242"/>
      <c r="MTR78" s="242"/>
      <c r="MTS78" s="242"/>
      <c r="MTT78" s="242"/>
      <c r="MTU78" s="242"/>
      <c r="MTV78" s="242"/>
      <c r="MTW78" s="242"/>
      <c r="MTX78" s="242"/>
      <c r="MTY78" s="242"/>
      <c r="MTZ78" s="242"/>
      <c r="MUA78" s="242"/>
      <c r="MUB78" s="242"/>
      <c r="MUC78" s="242"/>
      <c r="MUD78" s="242"/>
      <c r="MUE78" s="242"/>
      <c r="MUF78" s="242"/>
      <c r="MUG78" s="242"/>
      <c r="MUH78" s="242"/>
      <c r="MUI78" s="242"/>
      <c r="MUJ78" s="242"/>
      <c r="MUK78" s="242"/>
      <c r="MUL78" s="242"/>
      <c r="MUM78" s="242"/>
      <c r="MUN78" s="242"/>
      <c r="MUO78" s="242"/>
      <c r="MUP78" s="242"/>
      <c r="MUQ78" s="242"/>
      <c r="MUR78" s="242"/>
      <c r="MUS78" s="242"/>
      <c r="MUT78" s="242"/>
      <c r="MUU78" s="242"/>
      <c r="MUV78" s="242"/>
      <c r="MUW78" s="242"/>
      <c r="MUX78" s="242"/>
      <c r="MUY78" s="242"/>
      <c r="MUZ78" s="242"/>
      <c r="MVA78" s="242"/>
      <c r="MVB78" s="242"/>
      <c r="MVC78" s="242"/>
      <c r="MVD78" s="242"/>
      <c r="MVE78" s="242"/>
      <c r="MVF78" s="242"/>
      <c r="MVG78" s="242"/>
      <c r="MVH78" s="242"/>
      <c r="MVI78" s="242"/>
      <c r="MVJ78" s="242"/>
      <c r="MVK78" s="242"/>
      <c r="MVL78" s="242"/>
      <c r="MVM78" s="242"/>
      <c r="MVN78" s="242"/>
      <c r="MVO78" s="242"/>
      <c r="MVP78" s="242"/>
      <c r="MVQ78" s="242"/>
      <c r="MVR78" s="242"/>
      <c r="MVS78" s="242"/>
      <c r="MVT78" s="242"/>
      <c r="MVU78" s="242"/>
      <c r="MVV78" s="242"/>
      <c r="MVW78" s="242"/>
      <c r="MVX78" s="242"/>
      <c r="MVY78" s="242"/>
      <c r="MVZ78" s="242"/>
      <c r="MWA78" s="242"/>
      <c r="MWB78" s="242"/>
      <c r="MWC78" s="242"/>
      <c r="MWD78" s="242"/>
      <c r="MWE78" s="242"/>
      <c r="MWF78" s="242"/>
      <c r="MWG78" s="242"/>
      <c r="MWH78" s="242"/>
      <c r="MWI78" s="242"/>
      <c r="MWJ78" s="242"/>
      <c r="MWK78" s="242"/>
      <c r="MWL78" s="242"/>
      <c r="MWM78" s="242"/>
      <c r="MWN78" s="242"/>
      <c r="MWO78" s="242"/>
      <c r="MWP78" s="242"/>
      <c r="MWQ78" s="242"/>
      <c r="MWR78" s="242"/>
      <c r="MWS78" s="242"/>
      <c r="MWT78" s="242"/>
      <c r="MWU78" s="242"/>
      <c r="MWV78" s="242"/>
      <c r="MWW78" s="242"/>
      <c r="MWX78" s="242"/>
      <c r="MWY78" s="242"/>
      <c r="MWZ78" s="242"/>
      <c r="MXA78" s="242"/>
      <c r="MXB78" s="242"/>
      <c r="MXC78" s="242"/>
      <c r="MXD78" s="242"/>
      <c r="MXE78" s="242"/>
      <c r="MXF78" s="242"/>
      <c r="MXG78" s="242"/>
      <c r="MXH78" s="242"/>
      <c r="MXI78" s="242"/>
      <c r="MXJ78" s="242"/>
      <c r="MXK78" s="242"/>
      <c r="MXL78" s="242"/>
      <c r="MXM78" s="242"/>
      <c r="MXN78" s="242"/>
      <c r="MXO78" s="242"/>
      <c r="MXP78" s="242"/>
      <c r="MXQ78" s="242"/>
      <c r="MXR78" s="242"/>
      <c r="MXS78" s="242"/>
      <c r="MXT78" s="242"/>
      <c r="MXU78" s="242"/>
      <c r="MXV78" s="242"/>
      <c r="MXW78" s="242"/>
      <c r="MXX78" s="242"/>
      <c r="MXY78" s="242"/>
      <c r="MXZ78" s="242"/>
      <c r="MYA78" s="242"/>
      <c r="MYB78" s="242"/>
      <c r="MYC78" s="242"/>
      <c r="MYD78" s="242"/>
      <c r="MYE78" s="242"/>
      <c r="MYF78" s="242"/>
      <c r="MYG78" s="242"/>
      <c r="MYH78" s="242"/>
      <c r="MYI78" s="242"/>
      <c r="MYJ78" s="242"/>
      <c r="MYK78" s="242"/>
      <c r="MYL78" s="242"/>
      <c r="MYM78" s="242"/>
      <c r="MYN78" s="242"/>
      <c r="MYO78" s="242"/>
      <c r="MYP78" s="242"/>
      <c r="MYQ78" s="242"/>
      <c r="MYR78" s="242"/>
      <c r="MYS78" s="242"/>
      <c r="MYT78" s="242"/>
      <c r="MYU78" s="242"/>
      <c r="MYV78" s="242"/>
      <c r="MYW78" s="242"/>
      <c r="MYX78" s="242"/>
      <c r="MYY78" s="242"/>
      <c r="MYZ78" s="242"/>
      <c r="MZA78" s="242"/>
      <c r="MZB78" s="242"/>
      <c r="MZC78" s="242"/>
      <c r="MZD78" s="242"/>
      <c r="MZE78" s="242"/>
      <c r="MZF78" s="242"/>
      <c r="MZG78" s="242"/>
      <c r="MZH78" s="242"/>
      <c r="MZI78" s="242"/>
      <c r="MZJ78" s="242"/>
      <c r="MZK78" s="242"/>
      <c r="MZL78" s="242"/>
      <c r="MZM78" s="242"/>
      <c r="MZN78" s="242"/>
      <c r="MZO78" s="242"/>
      <c r="MZP78" s="242"/>
      <c r="MZQ78" s="242"/>
      <c r="MZR78" s="242"/>
      <c r="MZS78" s="242"/>
      <c r="MZT78" s="242"/>
      <c r="MZU78" s="242"/>
      <c r="MZV78" s="242"/>
      <c r="MZW78" s="242"/>
      <c r="MZX78" s="242"/>
      <c r="MZY78" s="242"/>
      <c r="MZZ78" s="242"/>
      <c r="NAA78" s="242"/>
      <c r="NAB78" s="242"/>
      <c r="NAC78" s="242"/>
      <c r="NAD78" s="242"/>
      <c r="NAE78" s="242"/>
      <c r="NAF78" s="242"/>
      <c r="NAG78" s="242"/>
      <c r="NAH78" s="242"/>
      <c r="NAI78" s="242"/>
      <c r="NAJ78" s="242"/>
      <c r="NAK78" s="242"/>
      <c r="NAL78" s="242"/>
      <c r="NAM78" s="242"/>
      <c r="NAN78" s="242"/>
      <c r="NAO78" s="242"/>
      <c r="NAP78" s="242"/>
      <c r="NAQ78" s="242"/>
      <c r="NAR78" s="242"/>
      <c r="NAS78" s="242"/>
      <c r="NAT78" s="242"/>
      <c r="NAU78" s="242"/>
      <c r="NAV78" s="242"/>
      <c r="NAW78" s="242"/>
      <c r="NAX78" s="242"/>
      <c r="NAY78" s="242"/>
      <c r="NAZ78" s="242"/>
      <c r="NBA78" s="242"/>
      <c r="NBB78" s="242"/>
      <c r="NBC78" s="242"/>
      <c r="NBD78" s="242"/>
      <c r="NBE78" s="242"/>
      <c r="NBF78" s="242"/>
      <c r="NBG78" s="242"/>
      <c r="NBH78" s="242"/>
      <c r="NBI78" s="242"/>
      <c r="NBJ78" s="242"/>
      <c r="NBK78" s="242"/>
      <c r="NBL78" s="242"/>
      <c r="NBM78" s="242"/>
      <c r="NBN78" s="242"/>
      <c r="NBO78" s="242"/>
      <c r="NBP78" s="242"/>
      <c r="NBQ78" s="242"/>
      <c r="NBR78" s="242"/>
      <c r="NBS78" s="242"/>
      <c r="NBT78" s="242"/>
      <c r="NBU78" s="242"/>
      <c r="NBV78" s="242"/>
      <c r="NBW78" s="242"/>
      <c r="NBX78" s="242"/>
      <c r="NBY78" s="242"/>
      <c r="NBZ78" s="242"/>
      <c r="NCA78" s="242"/>
      <c r="NCB78" s="242"/>
      <c r="NCC78" s="242"/>
      <c r="NCD78" s="242"/>
      <c r="NCE78" s="242"/>
      <c r="NCF78" s="242"/>
      <c r="NCG78" s="242"/>
      <c r="NCH78" s="242"/>
      <c r="NCI78" s="242"/>
      <c r="NCJ78" s="242"/>
      <c r="NCK78" s="242"/>
      <c r="NCL78" s="242"/>
      <c r="NCM78" s="242"/>
      <c r="NCN78" s="242"/>
      <c r="NCO78" s="242"/>
      <c r="NCP78" s="242"/>
      <c r="NCQ78" s="242"/>
      <c r="NCR78" s="242"/>
      <c r="NCS78" s="242"/>
      <c r="NCT78" s="242"/>
      <c r="NCU78" s="242"/>
      <c r="NCV78" s="242"/>
      <c r="NCW78" s="242"/>
      <c r="NCX78" s="242"/>
      <c r="NCY78" s="242"/>
      <c r="NCZ78" s="242"/>
      <c r="NDA78" s="242"/>
      <c r="NDB78" s="242"/>
      <c r="NDC78" s="242"/>
      <c r="NDD78" s="242"/>
      <c r="NDE78" s="242"/>
      <c r="NDF78" s="242"/>
      <c r="NDG78" s="242"/>
      <c r="NDH78" s="242"/>
      <c r="NDI78" s="242"/>
      <c r="NDJ78" s="242"/>
      <c r="NDK78" s="242"/>
      <c r="NDL78" s="242"/>
      <c r="NDM78" s="242"/>
      <c r="NDN78" s="242"/>
      <c r="NDO78" s="242"/>
      <c r="NDP78" s="242"/>
      <c r="NDQ78" s="242"/>
      <c r="NDR78" s="242"/>
      <c r="NDS78" s="242"/>
      <c r="NDT78" s="242"/>
      <c r="NDU78" s="242"/>
      <c r="NDV78" s="242"/>
      <c r="NDW78" s="242"/>
      <c r="NDX78" s="242"/>
      <c r="NDY78" s="242"/>
      <c r="NDZ78" s="242"/>
      <c r="NEA78" s="242"/>
      <c r="NEB78" s="242"/>
      <c r="NEC78" s="242"/>
      <c r="NED78" s="242"/>
      <c r="NEE78" s="242"/>
      <c r="NEF78" s="242"/>
      <c r="NEG78" s="242"/>
      <c r="NEH78" s="242"/>
      <c r="NEI78" s="242"/>
      <c r="NEJ78" s="242"/>
      <c r="NEK78" s="242"/>
      <c r="NEL78" s="242"/>
      <c r="NEM78" s="242"/>
      <c r="NEN78" s="242"/>
      <c r="NEO78" s="242"/>
      <c r="NEP78" s="242"/>
      <c r="NEQ78" s="242"/>
      <c r="NER78" s="242"/>
      <c r="NES78" s="242"/>
      <c r="NET78" s="242"/>
      <c r="NEU78" s="242"/>
      <c r="NEV78" s="242"/>
      <c r="NEW78" s="242"/>
      <c r="NEX78" s="242"/>
      <c r="NEY78" s="242"/>
      <c r="NEZ78" s="242"/>
      <c r="NFA78" s="242"/>
      <c r="NFB78" s="242"/>
      <c r="NFC78" s="242"/>
      <c r="NFD78" s="242"/>
      <c r="NFE78" s="242"/>
      <c r="NFF78" s="242"/>
      <c r="NFG78" s="242"/>
      <c r="NFH78" s="242"/>
      <c r="NFI78" s="242"/>
      <c r="NFJ78" s="242"/>
      <c r="NFK78" s="242"/>
      <c r="NFL78" s="242"/>
      <c r="NFM78" s="242"/>
      <c r="NFN78" s="242"/>
      <c r="NFO78" s="242"/>
      <c r="NFP78" s="242"/>
      <c r="NFQ78" s="242"/>
      <c r="NFR78" s="242"/>
      <c r="NFS78" s="242"/>
      <c r="NFT78" s="242"/>
      <c r="NFU78" s="242"/>
      <c r="NFV78" s="242"/>
      <c r="NFW78" s="242"/>
      <c r="NFX78" s="242"/>
      <c r="NFY78" s="242"/>
      <c r="NFZ78" s="242"/>
      <c r="NGA78" s="242"/>
      <c r="NGB78" s="242"/>
      <c r="NGC78" s="242"/>
      <c r="NGD78" s="242"/>
      <c r="NGE78" s="242"/>
      <c r="NGF78" s="242"/>
      <c r="NGG78" s="242"/>
      <c r="NGH78" s="242"/>
      <c r="NGI78" s="242"/>
      <c r="NGJ78" s="242"/>
      <c r="NGK78" s="242"/>
      <c r="NGL78" s="242"/>
      <c r="NGM78" s="242"/>
      <c r="NGN78" s="242"/>
      <c r="NGO78" s="242"/>
      <c r="NGP78" s="242"/>
      <c r="NGQ78" s="242"/>
      <c r="NGR78" s="242"/>
      <c r="NGS78" s="242"/>
      <c r="NGT78" s="242"/>
      <c r="NGU78" s="242"/>
      <c r="NGV78" s="242"/>
      <c r="NGW78" s="242"/>
      <c r="NGX78" s="242"/>
      <c r="NGY78" s="242"/>
      <c r="NGZ78" s="242"/>
      <c r="NHA78" s="242"/>
      <c r="NHB78" s="242"/>
      <c r="NHC78" s="242"/>
      <c r="NHD78" s="242"/>
      <c r="NHE78" s="242"/>
      <c r="NHF78" s="242"/>
      <c r="NHG78" s="242"/>
      <c r="NHH78" s="242"/>
      <c r="NHI78" s="242"/>
      <c r="NHJ78" s="242"/>
      <c r="NHK78" s="242"/>
      <c r="NHL78" s="242"/>
      <c r="NHM78" s="242"/>
      <c r="NHN78" s="242"/>
      <c r="NHO78" s="242"/>
      <c r="NHP78" s="242"/>
      <c r="NHQ78" s="242"/>
      <c r="NHR78" s="242"/>
      <c r="NHS78" s="242"/>
      <c r="NHT78" s="242"/>
      <c r="NHU78" s="242"/>
      <c r="NHV78" s="242"/>
      <c r="NHW78" s="242"/>
      <c r="NHX78" s="242"/>
      <c r="NHY78" s="242"/>
      <c r="NHZ78" s="242"/>
      <c r="NIA78" s="242"/>
      <c r="NIB78" s="242"/>
      <c r="NIC78" s="242"/>
      <c r="NID78" s="242"/>
      <c r="NIE78" s="242"/>
      <c r="NIF78" s="242"/>
      <c r="NIG78" s="242"/>
      <c r="NIH78" s="242"/>
      <c r="NII78" s="242"/>
      <c r="NIJ78" s="242"/>
      <c r="NIK78" s="242"/>
      <c r="NIL78" s="242"/>
      <c r="NIM78" s="242"/>
      <c r="NIN78" s="242"/>
      <c r="NIO78" s="242"/>
      <c r="NIP78" s="242"/>
      <c r="NIQ78" s="242"/>
      <c r="NIR78" s="242"/>
      <c r="NIS78" s="242"/>
      <c r="NIT78" s="242"/>
      <c r="NIU78" s="242"/>
      <c r="NIV78" s="242"/>
      <c r="NIW78" s="242"/>
      <c r="NIX78" s="242"/>
      <c r="NIY78" s="242"/>
      <c r="NIZ78" s="242"/>
      <c r="NJA78" s="242"/>
      <c r="NJB78" s="242"/>
      <c r="NJC78" s="242"/>
      <c r="NJD78" s="242"/>
      <c r="NJE78" s="242"/>
      <c r="NJF78" s="242"/>
      <c r="NJG78" s="242"/>
      <c r="NJH78" s="242"/>
      <c r="NJI78" s="242"/>
      <c r="NJJ78" s="242"/>
      <c r="NJK78" s="242"/>
      <c r="NJL78" s="242"/>
      <c r="NJM78" s="242"/>
      <c r="NJN78" s="242"/>
      <c r="NJO78" s="242"/>
      <c r="NJP78" s="242"/>
      <c r="NJQ78" s="242"/>
      <c r="NJR78" s="242"/>
      <c r="NJS78" s="242"/>
      <c r="NJT78" s="242"/>
      <c r="NJU78" s="242"/>
      <c r="NJV78" s="242"/>
      <c r="NJW78" s="242"/>
      <c r="NJX78" s="242"/>
      <c r="NJY78" s="242"/>
      <c r="NJZ78" s="242"/>
      <c r="NKA78" s="242"/>
      <c r="NKB78" s="242"/>
      <c r="NKC78" s="242"/>
      <c r="NKD78" s="242"/>
      <c r="NKE78" s="242"/>
      <c r="NKF78" s="242"/>
      <c r="NKG78" s="242"/>
      <c r="NKH78" s="242"/>
      <c r="NKI78" s="242"/>
      <c r="NKJ78" s="242"/>
      <c r="NKK78" s="242"/>
      <c r="NKL78" s="242"/>
      <c r="NKM78" s="242"/>
      <c r="NKN78" s="242"/>
      <c r="NKO78" s="242"/>
      <c r="NKP78" s="242"/>
      <c r="NKQ78" s="242"/>
      <c r="NKR78" s="242"/>
      <c r="NKS78" s="242"/>
      <c r="NKT78" s="242"/>
      <c r="NKU78" s="242"/>
      <c r="NKV78" s="242"/>
      <c r="NKW78" s="242"/>
      <c r="NKX78" s="242"/>
      <c r="NKY78" s="242"/>
      <c r="NKZ78" s="242"/>
      <c r="NLA78" s="242"/>
      <c r="NLB78" s="242"/>
      <c r="NLC78" s="242"/>
      <c r="NLD78" s="242"/>
      <c r="NLE78" s="242"/>
      <c r="NLF78" s="242"/>
      <c r="NLG78" s="242"/>
      <c r="NLH78" s="242"/>
      <c r="NLI78" s="242"/>
      <c r="NLJ78" s="242"/>
      <c r="NLK78" s="242"/>
      <c r="NLL78" s="242"/>
      <c r="NLM78" s="242"/>
      <c r="NLN78" s="242"/>
      <c r="NLO78" s="242"/>
      <c r="NLP78" s="242"/>
      <c r="NLQ78" s="242"/>
      <c r="NLR78" s="242"/>
      <c r="NLS78" s="242"/>
      <c r="NLT78" s="242"/>
      <c r="NLU78" s="242"/>
      <c r="NLV78" s="242"/>
      <c r="NLW78" s="242"/>
      <c r="NLX78" s="242"/>
      <c r="NLY78" s="242"/>
      <c r="NLZ78" s="242"/>
      <c r="NMA78" s="242"/>
      <c r="NMB78" s="242"/>
      <c r="NMC78" s="242"/>
      <c r="NMD78" s="242"/>
      <c r="NME78" s="242"/>
      <c r="NMF78" s="242"/>
      <c r="NMG78" s="242"/>
      <c r="NMH78" s="242"/>
      <c r="NMI78" s="242"/>
      <c r="NMJ78" s="242"/>
      <c r="NMK78" s="242"/>
      <c r="NML78" s="242"/>
      <c r="NMM78" s="242"/>
      <c r="NMN78" s="242"/>
      <c r="NMO78" s="242"/>
      <c r="NMP78" s="242"/>
      <c r="NMQ78" s="242"/>
      <c r="NMR78" s="242"/>
      <c r="NMS78" s="242"/>
      <c r="NMT78" s="242"/>
      <c r="NMU78" s="242"/>
      <c r="NMV78" s="242"/>
      <c r="NMW78" s="242"/>
      <c r="NMX78" s="242"/>
      <c r="NMY78" s="242"/>
      <c r="NMZ78" s="242"/>
      <c r="NNA78" s="242"/>
      <c r="NNB78" s="242"/>
      <c r="NNC78" s="242"/>
      <c r="NND78" s="242"/>
      <c r="NNE78" s="242"/>
      <c r="NNF78" s="242"/>
      <c r="NNG78" s="242"/>
      <c r="NNH78" s="242"/>
      <c r="NNI78" s="242"/>
      <c r="NNJ78" s="242"/>
      <c r="NNK78" s="242"/>
      <c r="NNL78" s="242"/>
      <c r="NNM78" s="242"/>
      <c r="NNN78" s="242"/>
      <c r="NNO78" s="242"/>
      <c r="NNP78" s="242"/>
      <c r="NNQ78" s="242"/>
      <c r="NNR78" s="242"/>
      <c r="NNS78" s="242"/>
      <c r="NNT78" s="242"/>
      <c r="NNU78" s="242"/>
      <c r="NNV78" s="242"/>
      <c r="NNW78" s="242"/>
      <c r="NNX78" s="242"/>
      <c r="NNY78" s="242"/>
      <c r="NNZ78" s="242"/>
      <c r="NOA78" s="242"/>
      <c r="NOB78" s="242"/>
      <c r="NOC78" s="242"/>
      <c r="NOD78" s="242"/>
      <c r="NOE78" s="242"/>
      <c r="NOF78" s="242"/>
      <c r="NOG78" s="242"/>
      <c r="NOH78" s="242"/>
      <c r="NOI78" s="242"/>
      <c r="NOJ78" s="242"/>
      <c r="NOK78" s="242"/>
      <c r="NOL78" s="242"/>
      <c r="NOM78" s="242"/>
      <c r="NON78" s="242"/>
      <c r="NOO78" s="242"/>
      <c r="NOP78" s="242"/>
      <c r="NOQ78" s="242"/>
      <c r="NOR78" s="242"/>
      <c r="NOS78" s="242"/>
      <c r="NOT78" s="242"/>
      <c r="NOU78" s="242"/>
      <c r="NOV78" s="242"/>
      <c r="NOW78" s="242"/>
      <c r="NOX78" s="242"/>
      <c r="NOY78" s="242"/>
      <c r="NOZ78" s="242"/>
      <c r="NPA78" s="242"/>
      <c r="NPB78" s="242"/>
      <c r="NPC78" s="242"/>
      <c r="NPD78" s="242"/>
      <c r="NPE78" s="242"/>
      <c r="NPF78" s="242"/>
      <c r="NPG78" s="242"/>
      <c r="NPH78" s="242"/>
      <c r="NPI78" s="242"/>
      <c r="NPJ78" s="242"/>
      <c r="NPK78" s="242"/>
      <c r="NPL78" s="242"/>
      <c r="NPM78" s="242"/>
      <c r="NPN78" s="242"/>
      <c r="NPO78" s="242"/>
      <c r="NPP78" s="242"/>
      <c r="NPQ78" s="242"/>
      <c r="NPR78" s="242"/>
      <c r="NPS78" s="242"/>
      <c r="NPT78" s="242"/>
      <c r="NPU78" s="242"/>
      <c r="NPV78" s="242"/>
      <c r="NPW78" s="242"/>
      <c r="NPX78" s="242"/>
      <c r="NPY78" s="242"/>
      <c r="NPZ78" s="242"/>
      <c r="NQA78" s="242"/>
      <c r="NQB78" s="242"/>
      <c r="NQC78" s="242"/>
      <c r="NQD78" s="242"/>
      <c r="NQE78" s="242"/>
      <c r="NQF78" s="242"/>
      <c r="NQG78" s="242"/>
      <c r="NQH78" s="242"/>
      <c r="NQI78" s="242"/>
      <c r="NQJ78" s="242"/>
      <c r="NQK78" s="242"/>
      <c r="NQL78" s="242"/>
      <c r="NQM78" s="242"/>
      <c r="NQN78" s="242"/>
      <c r="NQO78" s="242"/>
      <c r="NQP78" s="242"/>
      <c r="NQQ78" s="242"/>
      <c r="NQR78" s="242"/>
      <c r="NQS78" s="242"/>
      <c r="NQT78" s="242"/>
      <c r="NQU78" s="242"/>
      <c r="NQV78" s="242"/>
      <c r="NQW78" s="242"/>
      <c r="NQX78" s="242"/>
      <c r="NQY78" s="242"/>
      <c r="NQZ78" s="242"/>
      <c r="NRA78" s="242"/>
      <c r="NRB78" s="242"/>
      <c r="NRC78" s="242"/>
      <c r="NRD78" s="242"/>
      <c r="NRE78" s="242"/>
      <c r="NRF78" s="242"/>
      <c r="NRG78" s="242"/>
      <c r="NRH78" s="242"/>
      <c r="NRI78" s="242"/>
      <c r="NRJ78" s="242"/>
      <c r="NRK78" s="242"/>
      <c r="NRL78" s="242"/>
      <c r="NRM78" s="242"/>
      <c r="NRN78" s="242"/>
      <c r="NRO78" s="242"/>
      <c r="NRP78" s="242"/>
      <c r="NRQ78" s="242"/>
      <c r="NRR78" s="242"/>
      <c r="NRS78" s="242"/>
      <c r="NRT78" s="242"/>
      <c r="NRU78" s="242"/>
      <c r="NRV78" s="242"/>
      <c r="NRW78" s="242"/>
      <c r="NRX78" s="242"/>
      <c r="NRY78" s="242"/>
      <c r="NRZ78" s="242"/>
      <c r="NSA78" s="242"/>
      <c r="NSB78" s="242"/>
      <c r="NSC78" s="242"/>
      <c r="NSD78" s="242"/>
      <c r="NSE78" s="242"/>
      <c r="NSF78" s="242"/>
      <c r="NSG78" s="242"/>
      <c r="NSH78" s="242"/>
      <c r="NSI78" s="242"/>
      <c r="NSJ78" s="242"/>
      <c r="NSK78" s="242"/>
      <c r="NSL78" s="242"/>
      <c r="NSM78" s="242"/>
      <c r="NSN78" s="242"/>
      <c r="NSO78" s="242"/>
      <c r="NSP78" s="242"/>
      <c r="NSQ78" s="242"/>
      <c r="NSR78" s="242"/>
      <c r="NSS78" s="242"/>
      <c r="NST78" s="242"/>
      <c r="NSU78" s="242"/>
      <c r="NSV78" s="242"/>
      <c r="NSW78" s="242"/>
      <c r="NSX78" s="242"/>
      <c r="NSY78" s="242"/>
      <c r="NSZ78" s="242"/>
      <c r="NTA78" s="242"/>
      <c r="NTB78" s="242"/>
      <c r="NTC78" s="242"/>
      <c r="NTD78" s="242"/>
      <c r="NTE78" s="242"/>
      <c r="NTF78" s="242"/>
      <c r="NTG78" s="242"/>
      <c r="NTH78" s="242"/>
      <c r="NTI78" s="242"/>
      <c r="NTJ78" s="242"/>
      <c r="NTK78" s="242"/>
      <c r="NTL78" s="242"/>
      <c r="NTM78" s="242"/>
      <c r="NTN78" s="242"/>
      <c r="NTO78" s="242"/>
      <c r="NTP78" s="242"/>
      <c r="NTQ78" s="242"/>
      <c r="NTR78" s="242"/>
      <c r="NTS78" s="242"/>
      <c r="NTT78" s="242"/>
      <c r="NTU78" s="242"/>
      <c r="NTV78" s="242"/>
      <c r="NTW78" s="242"/>
      <c r="NTX78" s="242"/>
      <c r="NTY78" s="242"/>
      <c r="NTZ78" s="242"/>
      <c r="NUA78" s="242"/>
      <c r="NUB78" s="242"/>
      <c r="NUC78" s="242"/>
      <c r="NUD78" s="242"/>
      <c r="NUE78" s="242"/>
      <c r="NUF78" s="242"/>
      <c r="NUG78" s="242"/>
      <c r="NUH78" s="242"/>
      <c r="NUI78" s="242"/>
      <c r="NUJ78" s="242"/>
      <c r="NUK78" s="242"/>
      <c r="NUL78" s="242"/>
      <c r="NUM78" s="242"/>
      <c r="NUN78" s="242"/>
      <c r="NUO78" s="242"/>
      <c r="NUP78" s="242"/>
      <c r="NUQ78" s="242"/>
      <c r="NUR78" s="242"/>
      <c r="NUS78" s="242"/>
      <c r="NUT78" s="242"/>
      <c r="NUU78" s="242"/>
      <c r="NUV78" s="242"/>
      <c r="NUW78" s="242"/>
      <c r="NUX78" s="242"/>
      <c r="NUY78" s="242"/>
      <c r="NUZ78" s="242"/>
      <c r="NVA78" s="242"/>
      <c r="NVB78" s="242"/>
      <c r="NVC78" s="242"/>
      <c r="NVD78" s="242"/>
      <c r="NVE78" s="242"/>
      <c r="NVF78" s="242"/>
      <c r="NVG78" s="242"/>
      <c r="NVH78" s="242"/>
      <c r="NVI78" s="242"/>
      <c r="NVJ78" s="242"/>
      <c r="NVK78" s="242"/>
      <c r="NVL78" s="242"/>
      <c r="NVM78" s="242"/>
      <c r="NVN78" s="242"/>
      <c r="NVO78" s="242"/>
      <c r="NVP78" s="242"/>
      <c r="NVQ78" s="242"/>
      <c r="NVR78" s="242"/>
      <c r="NVS78" s="242"/>
      <c r="NVT78" s="242"/>
      <c r="NVU78" s="242"/>
      <c r="NVV78" s="242"/>
      <c r="NVW78" s="242"/>
      <c r="NVX78" s="242"/>
      <c r="NVY78" s="242"/>
      <c r="NVZ78" s="242"/>
      <c r="NWA78" s="242"/>
      <c r="NWB78" s="242"/>
      <c r="NWC78" s="242"/>
      <c r="NWD78" s="242"/>
      <c r="NWE78" s="242"/>
      <c r="NWF78" s="242"/>
      <c r="NWG78" s="242"/>
      <c r="NWH78" s="242"/>
      <c r="NWI78" s="242"/>
      <c r="NWJ78" s="242"/>
      <c r="NWK78" s="242"/>
      <c r="NWL78" s="242"/>
      <c r="NWM78" s="242"/>
      <c r="NWN78" s="242"/>
      <c r="NWO78" s="242"/>
      <c r="NWP78" s="242"/>
      <c r="NWQ78" s="242"/>
      <c r="NWR78" s="242"/>
      <c r="NWS78" s="242"/>
      <c r="NWT78" s="242"/>
      <c r="NWU78" s="242"/>
      <c r="NWV78" s="242"/>
      <c r="NWW78" s="242"/>
      <c r="NWX78" s="242"/>
      <c r="NWY78" s="242"/>
      <c r="NWZ78" s="242"/>
      <c r="NXA78" s="242"/>
      <c r="NXB78" s="242"/>
      <c r="NXC78" s="242"/>
      <c r="NXD78" s="242"/>
      <c r="NXE78" s="242"/>
      <c r="NXF78" s="242"/>
      <c r="NXG78" s="242"/>
      <c r="NXH78" s="242"/>
      <c r="NXI78" s="242"/>
      <c r="NXJ78" s="242"/>
      <c r="NXK78" s="242"/>
      <c r="NXL78" s="242"/>
      <c r="NXM78" s="242"/>
      <c r="NXN78" s="242"/>
      <c r="NXO78" s="242"/>
      <c r="NXP78" s="242"/>
      <c r="NXQ78" s="242"/>
      <c r="NXR78" s="242"/>
      <c r="NXS78" s="242"/>
      <c r="NXT78" s="242"/>
      <c r="NXU78" s="242"/>
      <c r="NXV78" s="242"/>
      <c r="NXW78" s="242"/>
      <c r="NXX78" s="242"/>
      <c r="NXY78" s="242"/>
      <c r="NXZ78" s="242"/>
      <c r="NYA78" s="242"/>
      <c r="NYB78" s="242"/>
      <c r="NYC78" s="242"/>
      <c r="NYD78" s="242"/>
      <c r="NYE78" s="242"/>
      <c r="NYF78" s="242"/>
      <c r="NYG78" s="242"/>
      <c r="NYH78" s="242"/>
      <c r="NYI78" s="242"/>
      <c r="NYJ78" s="242"/>
      <c r="NYK78" s="242"/>
      <c r="NYL78" s="242"/>
      <c r="NYM78" s="242"/>
      <c r="NYN78" s="242"/>
      <c r="NYO78" s="242"/>
      <c r="NYP78" s="242"/>
      <c r="NYQ78" s="242"/>
      <c r="NYR78" s="242"/>
      <c r="NYS78" s="242"/>
      <c r="NYT78" s="242"/>
      <c r="NYU78" s="242"/>
      <c r="NYV78" s="242"/>
      <c r="NYW78" s="242"/>
      <c r="NYX78" s="242"/>
      <c r="NYY78" s="242"/>
      <c r="NYZ78" s="242"/>
      <c r="NZA78" s="242"/>
      <c r="NZB78" s="242"/>
      <c r="NZC78" s="242"/>
      <c r="NZD78" s="242"/>
      <c r="NZE78" s="242"/>
      <c r="NZF78" s="242"/>
      <c r="NZG78" s="242"/>
      <c r="NZH78" s="242"/>
      <c r="NZI78" s="242"/>
      <c r="NZJ78" s="242"/>
      <c r="NZK78" s="242"/>
      <c r="NZL78" s="242"/>
      <c r="NZM78" s="242"/>
      <c r="NZN78" s="242"/>
      <c r="NZO78" s="242"/>
      <c r="NZP78" s="242"/>
      <c r="NZQ78" s="242"/>
      <c r="NZR78" s="242"/>
      <c r="NZS78" s="242"/>
      <c r="NZT78" s="242"/>
      <c r="NZU78" s="242"/>
      <c r="NZV78" s="242"/>
      <c r="NZW78" s="242"/>
      <c r="NZX78" s="242"/>
      <c r="NZY78" s="242"/>
      <c r="NZZ78" s="242"/>
      <c r="OAA78" s="242"/>
      <c r="OAB78" s="242"/>
      <c r="OAC78" s="242"/>
      <c r="OAD78" s="242"/>
      <c r="OAE78" s="242"/>
      <c r="OAF78" s="242"/>
      <c r="OAG78" s="242"/>
      <c r="OAH78" s="242"/>
      <c r="OAI78" s="242"/>
      <c r="OAJ78" s="242"/>
      <c r="OAK78" s="242"/>
      <c r="OAL78" s="242"/>
      <c r="OAM78" s="242"/>
      <c r="OAN78" s="242"/>
      <c r="OAO78" s="242"/>
      <c r="OAP78" s="242"/>
      <c r="OAQ78" s="242"/>
      <c r="OAR78" s="242"/>
      <c r="OAS78" s="242"/>
      <c r="OAT78" s="242"/>
      <c r="OAU78" s="242"/>
      <c r="OAV78" s="242"/>
      <c r="OAW78" s="242"/>
      <c r="OAX78" s="242"/>
      <c r="OAY78" s="242"/>
      <c r="OAZ78" s="242"/>
      <c r="OBA78" s="242"/>
      <c r="OBB78" s="242"/>
      <c r="OBC78" s="242"/>
      <c r="OBD78" s="242"/>
      <c r="OBE78" s="242"/>
      <c r="OBF78" s="242"/>
      <c r="OBG78" s="242"/>
      <c r="OBH78" s="242"/>
      <c r="OBI78" s="242"/>
      <c r="OBJ78" s="242"/>
      <c r="OBK78" s="242"/>
      <c r="OBL78" s="242"/>
      <c r="OBM78" s="242"/>
      <c r="OBN78" s="242"/>
      <c r="OBO78" s="242"/>
      <c r="OBP78" s="242"/>
      <c r="OBQ78" s="242"/>
      <c r="OBR78" s="242"/>
      <c r="OBS78" s="242"/>
      <c r="OBT78" s="242"/>
      <c r="OBU78" s="242"/>
      <c r="OBV78" s="242"/>
      <c r="OBW78" s="242"/>
      <c r="OBX78" s="242"/>
      <c r="OBY78" s="242"/>
      <c r="OBZ78" s="242"/>
      <c r="OCA78" s="242"/>
      <c r="OCB78" s="242"/>
      <c r="OCC78" s="242"/>
      <c r="OCD78" s="242"/>
      <c r="OCE78" s="242"/>
      <c r="OCF78" s="242"/>
      <c r="OCG78" s="242"/>
      <c r="OCH78" s="242"/>
      <c r="OCI78" s="242"/>
      <c r="OCJ78" s="242"/>
      <c r="OCK78" s="242"/>
      <c r="OCL78" s="242"/>
      <c r="OCM78" s="242"/>
      <c r="OCN78" s="242"/>
      <c r="OCO78" s="242"/>
      <c r="OCP78" s="242"/>
      <c r="OCQ78" s="242"/>
      <c r="OCR78" s="242"/>
      <c r="OCS78" s="242"/>
      <c r="OCT78" s="242"/>
      <c r="OCU78" s="242"/>
      <c r="OCV78" s="242"/>
      <c r="OCW78" s="242"/>
      <c r="OCX78" s="242"/>
      <c r="OCY78" s="242"/>
      <c r="OCZ78" s="242"/>
      <c r="ODA78" s="242"/>
      <c r="ODB78" s="242"/>
      <c r="ODC78" s="242"/>
      <c r="ODD78" s="242"/>
      <c r="ODE78" s="242"/>
      <c r="ODF78" s="242"/>
      <c r="ODG78" s="242"/>
      <c r="ODH78" s="242"/>
      <c r="ODI78" s="242"/>
      <c r="ODJ78" s="242"/>
      <c r="ODK78" s="242"/>
      <c r="ODL78" s="242"/>
      <c r="ODM78" s="242"/>
      <c r="ODN78" s="242"/>
      <c r="ODO78" s="242"/>
      <c r="ODP78" s="242"/>
      <c r="ODQ78" s="242"/>
      <c r="ODR78" s="242"/>
      <c r="ODS78" s="242"/>
      <c r="ODT78" s="242"/>
      <c r="ODU78" s="242"/>
      <c r="ODV78" s="242"/>
      <c r="ODW78" s="242"/>
      <c r="ODX78" s="242"/>
      <c r="ODY78" s="242"/>
      <c r="ODZ78" s="242"/>
      <c r="OEA78" s="242"/>
      <c r="OEB78" s="242"/>
      <c r="OEC78" s="242"/>
      <c r="OED78" s="242"/>
      <c r="OEE78" s="242"/>
      <c r="OEF78" s="242"/>
      <c r="OEG78" s="242"/>
      <c r="OEH78" s="242"/>
      <c r="OEI78" s="242"/>
      <c r="OEJ78" s="242"/>
      <c r="OEK78" s="242"/>
      <c r="OEL78" s="242"/>
      <c r="OEM78" s="242"/>
      <c r="OEN78" s="242"/>
      <c r="OEO78" s="242"/>
      <c r="OEP78" s="242"/>
      <c r="OEQ78" s="242"/>
      <c r="OER78" s="242"/>
      <c r="OES78" s="242"/>
      <c r="OET78" s="242"/>
      <c r="OEU78" s="242"/>
      <c r="OEV78" s="242"/>
      <c r="OEW78" s="242"/>
      <c r="OEX78" s="242"/>
      <c r="OEY78" s="242"/>
      <c r="OEZ78" s="242"/>
      <c r="OFA78" s="242"/>
      <c r="OFB78" s="242"/>
      <c r="OFC78" s="242"/>
      <c r="OFD78" s="242"/>
      <c r="OFE78" s="242"/>
      <c r="OFF78" s="242"/>
      <c r="OFG78" s="242"/>
      <c r="OFH78" s="242"/>
      <c r="OFI78" s="242"/>
      <c r="OFJ78" s="242"/>
      <c r="OFK78" s="242"/>
      <c r="OFL78" s="242"/>
      <c r="OFM78" s="242"/>
      <c r="OFN78" s="242"/>
      <c r="OFO78" s="242"/>
      <c r="OFP78" s="242"/>
      <c r="OFQ78" s="242"/>
      <c r="OFR78" s="242"/>
      <c r="OFS78" s="242"/>
      <c r="OFT78" s="242"/>
      <c r="OFU78" s="242"/>
      <c r="OFV78" s="242"/>
      <c r="OFW78" s="242"/>
      <c r="OFX78" s="242"/>
      <c r="OFY78" s="242"/>
      <c r="OFZ78" s="242"/>
      <c r="OGA78" s="242"/>
      <c r="OGB78" s="242"/>
      <c r="OGC78" s="242"/>
      <c r="OGD78" s="242"/>
      <c r="OGE78" s="242"/>
      <c r="OGF78" s="242"/>
      <c r="OGG78" s="242"/>
      <c r="OGH78" s="242"/>
      <c r="OGI78" s="242"/>
      <c r="OGJ78" s="242"/>
      <c r="OGK78" s="242"/>
      <c r="OGL78" s="242"/>
      <c r="OGM78" s="242"/>
      <c r="OGN78" s="242"/>
      <c r="OGO78" s="242"/>
      <c r="OGP78" s="242"/>
      <c r="OGQ78" s="242"/>
      <c r="OGR78" s="242"/>
      <c r="OGS78" s="242"/>
      <c r="OGT78" s="242"/>
      <c r="OGU78" s="242"/>
      <c r="OGV78" s="242"/>
      <c r="OGW78" s="242"/>
      <c r="OGX78" s="242"/>
      <c r="OGY78" s="242"/>
      <c r="OGZ78" s="242"/>
      <c r="OHA78" s="242"/>
      <c r="OHB78" s="242"/>
      <c r="OHC78" s="242"/>
      <c r="OHD78" s="242"/>
      <c r="OHE78" s="242"/>
      <c r="OHF78" s="242"/>
      <c r="OHG78" s="242"/>
      <c r="OHH78" s="242"/>
      <c r="OHI78" s="242"/>
      <c r="OHJ78" s="242"/>
      <c r="OHK78" s="242"/>
      <c r="OHL78" s="242"/>
      <c r="OHM78" s="242"/>
      <c r="OHN78" s="242"/>
      <c r="OHO78" s="242"/>
      <c r="OHP78" s="242"/>
      <c r="OHQ78" s="242"/>
      <c r="OHR78" s="242"/>
      <c r="OHS78" s="242"/>
      <c r="OHT78" s="242"/>
      <c r="OHU78" s="242"/>
      <c r="OHV78" s="242"/>
      <c r="OHW78" s="242"/>
      <c r="OHX78" s="242"/>
      <c r="OHY78" s="242"/>
      <c r="OHZ78" s="242"/>
      <c r="OIA78" s="242"/>
      <c r="OIB78" s="242"/>
      <c r="OIC78" s="242"/>
      <c r="OID78" s="242"/>
      <c r="OIE78" s="242"/>
      <c r="OIF78" s="242"/>
      <c r="OIG78" s="242"/>
      <c r="OIH78" s="242"/>
      <c r="OII78" s="242"/>
      <c r="OIJ78" s="242"/>
      <c r="OIK78" s="242"/>
      <c r="OIL78" s="242"/>
      <c r="OIM78" s="242"/>
      <c r="OIN78" s="242"/>
      <c r="OIO78" s="242"/>
      <c r="OIP78" s="242"/>
      <c r="OIQ78" s="242"/>
      <c r="OIR78" s="242"/>
      <c r="OIS78" s="242"/>
      <c r="OIT78" s="242"/>
      <c r="OIU78" s="242"/>
      <c r="OIV78" s="242"/>
      <c r="OIW78" s="242"/>
      <c r="OIX78" s="242"/>
      <c r="OIY78" s="242"/>
      <c r="OIZ78" s="242"/>
      <c r="OJA78" s="242"/>
      <c r="OJB78" s="242"/>
      <c r="OJC78" s="242"/>
      <c r="OJD78" s="242"/>
      <c r="OJE78" s="242"/>
      <c r="OJF78" s="242"/>
      <c r="OJG78" s="242"/>
      <c r="OJH78" s="242"/>
      <c r="OJI78" s="242"/>
      <c r="OJJ78" s="242"/>
      <c r="OJK78" s="242"/>
      <c r="OJL78" s="242"/>
      <c r="OJM78" s="242"/>
      <c r="OJN78" s="242"/>
      <c r="OJO78" s="242"/>
      <c r="OJP78" s="242"/>
      <c r="OJQ78" s="242"/>
      <c r="OJR78" s="242"/>
      <c r="OJS78" s="242"/>
      <c r="OJT78" s="242"/>
      <c r="OJU78" s="242"/>
      <c r="OJV78" s="242"/>
      <c r="OJW78" s="242"/>
      <c r="OJX78" s="242"/>
      <c r="OJY78" s="242"/>
      <c r="OJZ78" s="242"/>
      <c r="OKA78" s="242"/>
      <c r="OKB78" s="242"/>
      <c r="OKC78" s="242"/>
      <c r="OKD78" s="242"/>
      <c r="OKE78" s="242"/>
      <c r="OKF78" s="242"/>
      <c r="OKG78" s="242"/>
      <c r="OKH78" s="242"/>
      <c r="OKI78" s="242"/>
      <c r="OKJ78" s="242"/>
      <c r="OKK78" s="242"/>
      <c r="OKL78" s="242"/>
      <c r="OKM78" s="242"/>
      <c r="OKN78" s="242"/>
      <c r="OKO78" s="242"/>
      <c r="OKP78" s="242"/>
      <c r="OKQ78" s="242"/>
      <c r="OKR78" s="242"/>
      <c r="OKS78" s="242"/>
      <c r="OKT78" s="242"/>
      <c r="OKU78" s="242"/>
      <c r="OKV78" s="242"/>
      <c r="OKW78" s="242"/>
      <c r="OKX78" s="242"/>
      <c r="OKY78" s="242"/>
      <c r="OKZ78" s="242"/>
      <c r="OLA78" s="242"/>
      <c r="OLB78" s="242"/>
      <c r="OLC78" s="242"/>
      <c r="OLD78" s="242"/>
      <c r="OLE78" s="242"/>
      <c r="OLF78" s="242"/>
      <c r="OLG78" s="242"/>
      <c r="OLH78" s="242"/>
      <c r="OLI78" s="242"/>
      <c r="OLJ78" s="242"/>
      <c r="OLK78" s="242"/>
      <c r="OLL78" s="242"/>
      <c r="OLM78" s="242"/>
      <c r="OLN78" s="242"/>
      <c r="OLO78" s="242"/>
      <c r="OLP78" s="242"/>
      <c r="OLQ78" s="242"/>
      <c r="OLR78" s="242"/>
      <c r="OLS78" s="242"/>
      <c r="OLT78" s="242"/>
      <c r="OLU78" s="242"/>
      <c r="OLV78" s="242"/>
      <c r="OLW78" s="242"/>
      <c r="OLX78" s="242"/>
      <c r="OLY78" s="242"/>
      <c r="OLZ78" s="242"/>
      <c r="OMA78" s="242"/>
      <c r="OMB78" s="242"/>
      <c r="OMC78" s="242"/>
      <c r="OMD78" s="242"/>
      <c r="OME78" s="242"/>
      <c r="OMF78" s="242"/>
      <c r="OMG78" s="242"/>
      <c r="OMH78" s="242"/>
      <c r="OMI78" s="242"/>
      <c r="OMJ78" s="242"/>
      <c r="OMK78" s="242"/>
      <c r="OML78" s="242"/>
      <c r="OMM78" s="242"/>
      <c r="OMN78" s="242"/>
      <c r="OMO78" s="242"/>
      <c r="OMP78" s="242"/>
      <c r="OMQ78" s="242"/>
      <c r="OMR78" s="242"/>
      <c r="OMS78" s="242"/>
      <c r="OMT78" s="242"/>
      <c r="OMU78" s="242"/>
      <c r="OMV78" s="242"/>
      <c r="OMW78" s="242"/>
      <c r="OMX78" s="242"/>
      <c r="OMY78" s="242"/>
      <c r="OMZ78" s="242"/>
      <c r="ONA78" s="242"/>
      <c r="ONB78" s="242"/>
      <c r="ONC78" s="242"/>
      <c r="OND78" s="242"/>
      <c r="ONE78" s="242"/>
      <c r="ONF78" s="242"/>
      <c r="ONG78" s="242"/>
      <c r="ONH78" s="242"/>
      <c r="ONI78" s="242"/>
      <c r="ONJ78" s="242"/>
      <c r="ONK78" s="242"/>
      <c r="ONL78" s="242"/>
      <c r="ONM78" s="242"/>
      <c r="ONN78" s="242"/>
      <c r="ONO78" s="242"/>
      <c r="ONP78" s="242"/>
      <c r="ONQ78" s="242"/>
      <c r="ONR78" s="242"/>
      <c r="ONS78" s="242"/>
      <c r="ONT78" s="242"/>
      <c r="ONU78" s="242"/>
      <c r="ONV78" s="242"/>
      <c r="ONW78" s="242"/>
      <c r="ONX78" s="242"/>
      <c r="ONY78" s="242"/>
      <c r="ONZ78" s="242"/>
      <c r="OOA78" s="242"/>
      <c r="OOB78" s="242"/>
      <c r="OOC78" s="242"/>
      <c r="OOD78" s="242"/>
      <c r="OOE78" s="242"/>
      <c r="OOF78" s="242"/>
      <c r="OOG78" s="242"/>
      <c r="OOH78" s="242"/>
      <c r="OOI78" s="242"/>
      <c r="OOJ78" s="242"/>
      <c r="OOK78" s="242"/>
      <c r="OOL78" s="242"/>
      <c r="OOM78" s="242"/>
      <c r="OON78" s="242"/>
      <c r="OOO78" s="242"/>
      <c r="OOP78" s="242"/>
      <c r="OOQ78" s="242"/>
      <c r="OOR78" s="242"/>
      <c r="OOS78" s="242"/>
      <c r="OOT78" s="242"/>
      <c r="OOU78" s="242"/>
      <c r="OOV78" s="242"/>
      <c r="OOW78" s="242"/>
      <c r="OOX78" s="242"/>
      <c r="OOY78" s="242"/>
      <c r="OOZ78" s="242"/>
      <c r="OPA78" s="242"/>
      <c r="OPB78" s="242"/>
      <c r="OPC78" s="242"/>
      <c r="OPD78" s="242"/>
      <c r="OPE78" s="242"/>
      <c r="OPF78" s="242"/>
      <c r="OPG78" s="242"/>
      <c r="OPH78" s="242"/>
      <c r="OPI78" s="242"/>
      <c r="OPJ78" s="242"/>
      <c r="OPK78" s="242"/>
      <c r="OPL78" s="242"/>
      <c r="OPM78" s="242"/>
      <c r="OPN78" s="242"/>
      <c r="OPO78" s="242"/>
      <c r="OPP78" s="242"/>
      <c r="OPQ78" s="242"/>
      <c r="OPR78" s="242"/>
      <c r="OPS78" s="242"/>
      <c r="OPT78" s="242"/>
      <c r="OPU78" s="242"/>
      <c r="OPV78" s="242"/>
      <c r="OPW78" s="242"/>
      <c r="OPX78" s="242"/>
      <c r="OPY78" s="242"/>
      <c r="OPZ78" s="242"/>
      <c r="OQA78" s="242"/>
      <c r="OQB78" s="242"/>
      <c r="OQC78" s="242"/>
      <c r="OQD78" s="242"/>
      <c r="OQE78" s="242"/>
      <c r="OQF78" s="242"/>
      <c r="OQG78" s="242"/>
      <c r="OQH78" s="242"/>
      <c r="OQI78" s="242"/>
      <c r="OQJ78" s="242"/>
      <c r="OQK78" s="242"/>
      <c r="OQL78" s="242"/>
      <c r="OQM78" s="242"/>
      <c r="OQN78" s="242"/>
      <c r="OQO78" s="242"/>
      <c r="OQP78" s="242"/>
      <c r="OQQ78" s="242"/>
      <c r="OQR78" s="242"/>
      <c r="OQS78" s="242"/>
      <c r="OQT78" s="242"/>
      <c r="OQU78" s="242"/>
      <c r="OQV78" s="242"/>
      <c r="OQW78" s="242"/>
      <c r="OQX78" s="242"/>
      <c r="OQY78" s="242"/>
      <c r="OQZ78" s="242"/>
      <c r="ORA78" s="242"/>
      <c r="ORB78" s="242"/>
      <c r="ORC78" s="242"/>
      <c r="ORD78" s="242"/>
      <c r="ORE78" s="242"/>
      <c r="ORF78" s="242"/>
      <c r="ORG78" s="242"/>
      <c r="ORH78" s="242"/>
      <c r="ORI78" s="242"/>
      <c r="ORJ78" s="242"/>
      <c r="ORK78" s="242"/>
      <c r="ORL78" s="242"/>
      <c r="ORM78" s="242"/>
      <c r="ORN78" s="242"/>
      <c r="ORO78" s="242"/>
      <c r="ORP78" s="242"/>
      <c r="ORQ78" s="242"/>
      <c r="ORR78" s="242"/>
      <c r="ORS78" s="242"/>
      <c r="ORT78" s="242"/>
      <c r="ORU78" s="242"/>
      <c r="ORV78" s="242"/>
      <c r="ORW78" s="242"/>
      <c r="ORX78" s="242"/>
      <c r="ORY78" s="242"/>
      <c r="ORZ78" s="242"/>
      <c r="OSA78" s="242"/>
      <c r="OSB78" s="242"/>
      <c r="OSC78" s="242"/>
      <c r="OSD78" s="242"/>
      <c r="OSE78" s="242"/>
      <c r="OSF78" s="242"/>
      <c r="OSG78" s="242"/>
      <c r="OSH78" s="242"/>
      <c r="OSI78" s="242"/>
      <c r="OSJ78" s="242"/>
      <c r="OSK78" s="242"/>
      <c r="OSL78" s="242"/>
      <c r="OSM78" s="242"/>
      <c r="OSN78" s="242"/>
      <c r="OSO78" s="242"/>
      <c r="OSP78" s="242"/>
      <c r="OSQ78" s="242"/>
      <c r="OSR78" s="242"/>
      <c r="OSS78" s="242"/>
      <c r="OST78" s="242"/>
      <c r="OSU78" s="242"/>
      <c r="OSV78" s="242"/>
      <c r="OSW78" s="242"/>
      <c r="OSX78" s="242"/>
      <c r="OSY78" s="242"/>
      <c r="OSZ78" s="242"/>
      <c r="OTA78" s="242"/>
      <c r="OTB78" s="242"/>
      <c r="OTC78" s="242"/>
      <c r="OTD78" s="242"/>
      <c r="OTE78" s="242"/>
      <c r="OTF78" s="242"/>
      <c r="OTG78" s="242"/>
      <c r="OTH78" s="242"/>
      <c r="OTI78" s="242"/>
      <c r="OTJ78" s="242"/>
      <c r="OTK78" s="242"/>
      <c r="OTL78" s="242"/>
      <c r="OTM78" s="242"/>
      <c r="OTN78" s="242"/>
      <c r="OTO78" s="242"/>
      <c r="OTP78" s="242"/>
      <c r="OTQ78" s="242"/>
      <c r="OTR78" s="242"/>
      <c r="OTS78" s="242"/>
      <c r="OTT78" s="242"/>
      <c r="OTU78" s="242"/>
      <c r="OTV78" s="242"/>
      <c r="OTW78" s="242"/>
      <c r="OTX78" s="242"/>
      <c r="OTY78" s="242"/>
      <c r="OTZ78" s="242"/>
      <c r="OUA78" s="242"/>
      <c r="OUB78" s="242"/>
      <c r="OUC78" s="242"/>
      <c r="OUD78" s="242"/>
      <c r="OUE78" s="242"/>
      <c r="OUF78" s="242"/>
      <c r="OUG78" s="242"/>
      <c r="OUH78" s="242"/>
      <c r="OUI78" s="242"/>
      <c r="OUJ78" s="242"/>
      <c r="OUK78" s="242"/>
      <c r="OUL78" s="242"/>
      <c r="OUM78" s="242"/>
      <c r="OUN78" s="242"/>
      <c r="OUO78" s="242"/>
      <c r="OUP78" s="242"/>
      <c r="OUQ78" s="242"/>
      <c r="OUR78" s="242"/>
      <c r="OUS78" s="242"/>
      <c r="OUT78" s="242"/>
      <c r="OUU78" s="242"/>
      <c r="OUV78" s="242"/>
      <c r="OUW78" s="242"/>
      <c r="OUX78" s="242"/>
      <c r="OUY78" s="242"/>
      <c r="OUZ78" s="242"/>
      <c r="OVA78" s="242"/>
      <c r="OVB78" s="242"/>
      <c r="OVC78" s="242"/>
      <c r="OVD78" s="242"/>
      <c r="OVE78" s="242"/>
      <c r="OVF78" s="242"/>
      <c r="OVG78" s="242"/>
      <c r="OVH78" s="242"/>
      <c r="OVI78" s="242"/>
      <c r="OVJ78" s="242"/>
      <c r="OVK78" s="242"/>
      <c r="OVL78" s="242"/>
      <c r="OVM78" s="242"/>
      <c r="OVN78" s="242"/>
      <c r="OVO78" s="242"/>
      <c r="OVP78" s="242"/>
      <c r="OVQ78" s="242"/>
      <c r="OVR78" s="242"/>
      <c r="OVS78" s="242"/>
      <c r="OVT78" s="242"/>
      <c r="OVU78" s="242"/>
      <c r="OVV78" s="242"/>
      <c r="OVW78" s="242"/>
      <c r="OVX78" s="242"/>
      <c r="OVY78" s="242"/>
      <c r="OVZ78" s="242"/>
      <c r="OWA78" s="242"/>
      <c r="OWB78" s="242"/>
      <c r="OWC78" s="242"/>
      <c r="OWD78" s="242"/>
      <c r="OWE78" s="242"/>
      <c r="OWF78" s="242"/>
      <c r="OWG78" s="242"/>
      <c r="OWH78" s="242"/>
      <c r="OWI78" s="242"/>
      <c r="OWJ78" s="242"/>
      <c r="OWK78" s="242"/>
      <c r="OWL78" s="242"/>
      <c r="OWM78" s="242"/>
      <c r="OWN78" s="242"/>
      <c r="OWO78" s="242"/>
      <c r="OWP78" s="242"/>
      <c r="OWQ78" s="242"/>
      <c r="OWR78" s="242"/>
      <c r="OWS78" s="242"/>
      <c r="OWT78" s="242"/>
      <c r="OWU78" s="242"/>
      <c r="OWV78" s="242"/>
      <c r="OWW78" s="242"/>
      <c r="OWX78" s="242"/>
      <c r="OWY78" s="242"/>
      <c r="OWZ78" s="242"/>
      <c r="OXA78" s="242"/>
      <c r="OXB78" s="242"/>
      <c r="OXC78" s="242"/>
      <c r="OXD78" s="242"/>
      <c r="OXE78" s="242"/>
      <c r="OXF78" s="242"/>
      <c r="OXG78" s="242"/>
      <c r="OXH78" s="242"/>
      <c r="OXI78" s="242"/>
      <c r="OXJ78" s="242"/>
      <c r="OXK78" s="242"/>
      <c r="OXL78" s="242"/>
      <c r="OXM78" s="242"/>
      <c r="OXN78" s="242"/>
      <c r="OXO78" s="242"/>
      <c r="OXP78" s="242"/>
      <c r="OXQ78" s="242"/>
      <c r="OXR78" s="242"/>
      <c r="OXS78" s="242"/>
      <c r="OXT78" s="242"/>
      <c r="OXU78" s="242"/>
      <c r="OXV78" s="242"/>
      <c r="OXW78" s="242"/>
      <c r="OXX78" s="242"/>
      <c r="OXY78" s="242"/>
      <c r="OXZ78" s="242"/>
      <c r="OYA78" s="242"/>
      <c r="OYB78" s="242"/>
      <c r="OYC78" s="242"/>
      <c r="OYD78" s="242"/>
      <c r="OYE78" s="242"/>
      <c r="OYF78" s="242"/>
      <c r="OYG78" s="242"/>
      <c r="OYH78" s="242"/>
      <c r="OYI78" s="242"/>
      <c r="OYJ78" s="242"/>
      <c r="OYK78" s="242"/>
      <c r="OYL78" s="242"/>
      <c r="OYM78" s="242"/>
      <c r="OYN78" s="242"/>
      <c r="OYO78" s="242"/>
      <c r="OYP78" s="242"/>
      <c r="OYQ78" s="242"/>
      <c r="OYR78" s="242"/>
      <c r="OYS78" s="242"/>
      <c r="OYT78" s="242"/>
      <c r="OYU78" s="242"/>
      <c r="OYV78" s="242"/>
      <c r="OYW78" s="242"/>
      <c r="OYX78" s="242"/>
      <c r="OYY78" s="242"/>
      <c r="OYZ78" s="242"/>
      <c r="OZA78" s="242"/>
      <c r="OZB78" s="242"/>
      <c r="OZC78" s="242"/>
      <c r="OZD78" s="242"/>
      <c r="OZE78" s="242"/>
      <c r="OZF78" s="242"/>
      <c r="OZG78" s="242"/>
      <c r="OZH78" s="242"/>
      <c r="OZI78" s="242"/>
      <c r="OZJ78" s="242"/>
      <c r="OZK78" s="242"/>
      <c r="OZL78" s="242"/>
      <c r="OZM78" s="242"/>
      <c r="OZN78" s="242"/>
      <c r="OZO78" s="242"/>
      <c r="OZP78" s="242"/>
      <c r="OZQ78" s="242"/>
      <c r="OZR78" s="242"/>
      <c r="OZS78" s="242"/>
      <c r="OZT78" s="242"/>
      <c r="OZU78" s="242"/>
      <c r="OZV78" s="242"/>
      <c r="OZW78" s="242"/>
      <c r="OZX78" s="242"/>
      <c r="OZY78" s="242"/>
      <c r="OZZ78" s="242"/>
      <c r="PAA78" s="242"/>
      <c r="PAB78" s="242"/>
      <c r="PAC78" s="242"/>
      <c r="PAD78" s="242"/>
      <c r="PAE78" s="242"/>
      <c r="PAF78" s="242"/>
      <c r="PAG78" s="242"/>
      <c r="PAH78" s="242"/>
      <c r="PAI78" s="242"/>
      <c r="PAJ78" s="242"/>
      <c r="PAK78" s="242"/>
      <c r="PAL78" s="242"/>
      <c r="PAM78" s="242"/>
      <c r="PAN78" s="242"/>
      <c r="PAO78" s="242"/>
      <c r="PAP78" s="242"/>
      <c r="PAQ78" s="242"/>
      <c r="PAR78" s="242"/>
      <c r="PAS78" s="242"/>
      <c r="PAT78" s="242"/>
      <c r="PAU78" s="242"/>
      <c r="PAV78" s="242"/>
      <c r="PAW78" s="242"/>
      <c r="PAX78" s="242"/>
      <c r="PAY78" s="242"/>
      <c r="PAZ78" s="242"/>
      <c r="PBA78" s="242"/>
      <c r="PBB78" s="242"/>
      <c r="PBC78" s="242"/>
      <c r="PBD78" s="242"/>
      <c r="PBE78" s="242"/>
      <c r="PBF78" s="242"/>
      <c r="PBG78" s="242"/>
      <c r="PBH78" s="242"/>
      <c r="PBI78" s="242"/>
      <c r="PBJ78" s="242"/>
      <c r="PBK78" s="242"/>
      <c r="PBL78" s="242"/>
      <c r="PBM78" s="242"/>
      <c r="PBN78" s="242"/>
      <c r="PBO78" s="242"/>
      <c r="PBP78" s="242"/>
      <c r="PBQ78" s="242"/>
      <c r="PBR78" s="242"/>
      <c r="PBS78" s="242"/>
      <c r="PBT78" s="242"/>
      <c r="PBU78" s="242"/>
      <c r="PBV78" s="242"/>
      <c r="PBW78" s="242"/>
      <c r="PBX78" s="242"/>
      <c r="PBY78" s="242"/>
      <c r="PBZ78" s="242"/>
      <c r="PCA78" s="242"/>
      <c r="PCB78" s="242"/>
      <c r="PCC78" s="242"/>
      <c r="PCD78" s="242"/>
      <c r="PCE78" s="242"/>
      <c r="PCF78" s="242"/>
      <c r="PCG78" s="242"/>
      <c r="PCH78" s="242"/>
      <c r="PCI78" s="242"/>
      <c r="PCJ78" s="242"/>
      <c r="PCK78" s="242"/>
      <c r="PCL78" s="242"/>
      <c r="PCM78" s="242"/>
      <c r="PCN78" s="242"/>
      <c r="PCO78" s="242"/>
      <c r="PCP78" s="242"/>
      <c r="PCQ78" s="242"/>
      <c r="PCR78" s="242"/>
      <c r="PCS78" s="242"/>
      <c r="PCT78" s="242"/>
      <c r="PCU78" s="242"/>
      <c r="PCV78" s="242"/>
      <c r="PCW78" s="242"/>
      <c r="PCX78" s="242"/>
      <c r="PCY78" s="242"/>
      <c r="PCZ78" s="242"/>
      <c r="PDA78" s="242"/>
      <c r="PDB78" s="242"/>
      <c r="PDC78" s="242"/>
      <c r="PDD78" s="242"/>
      <c r="PDE78" s="242"/>
      <c r="PDF78" s="242"/>
      <c r="PDG78" s="242"/>
      <c r="PDH78" s="242"/>
      <c r="PDI78" s="242"/>
      <c r="PDJ78" s="242"/>
      <c r="PDK78" s="242"/>
      <c r="PDL78" s="242"/>
      <c r="PDM78" s="242"/>
      <c r="PDN78" s="242"/>
      <c r="PDO78" s="242"/>
      <c r="PDP78" s="242"/>
      <c r="PDQ78" s="242"/>
      <c r="PDR78" s="242"/>
      <c r="PDS78" s="242"/>
      <c r="PDT78" s="242"/>
      <c r="PDU78" s="242"/>
      <c r="PDV78" s="242"/>
      <c r="PDW78" s="242"/>
      <c r="PDX78" s="242"/>
      <c r="PDY78" s="242"/>
      <c r="PDZ78" s="242"/>
      <c r="PEA78" s="242"/>
      <c r="PEB78" s="242"/>
      <c r="PEC78" s="242"/>
      <c r="PED78" s="242"/>
      <c r="PEE78" s="242"/>
      <c r="PEF78" s="242"/>
      <c r="PEG78" s="242"/>
      <c r="PEH78" s="242"/>
      <c r="PEI78" s="242"/>
      <c r="PEJ78" s="242"/>
      <c r="PEK78" s="242"/>
      <c r="PEL78" s="242"/>
      <c r="PEM78" s="242"/>
      <c r="PEN78" s="242"/>
      <c r="PEO78" s="242"/>
      <c r="PEP78" s="242"/>
      <c r="PEQ78" s="242"/>
      <c r="PER78" s="242"/>
      <c r="PES78" s="242"/>
      <c r="PET78" s="242"/>
      <c r="PEU78" s="242"/>
      <c r="PEV78" s="242"/>
      <c r="PEW78" s="242"/>
      <c r="PEX78" s="242"/>
      <c r="PEY78" s="242"/>
      <c r="PEZ78" s="242"/>
      <c r="PFA78" s="242"/>
      <c r="PFB78" s="242"/>
      <c r="PFC78" s="242"/>
      <c r="PFD78" s="242"/>
      <c r="PFE78" s="242"/>
      <c r="PFF78" s="242"/>
      <c r="PFG78" s="242"/>
      <c r="PFH78" s="242"/>
      <c r="PFI78" s="242"/>
      <c r="PFJ78" s="242"/>
      <c r="PFK78" s="242"/>
      <c r="PFL78" s="242"/>
      <c r="PFM78" s="242"/>
      <c r="PFN78" s="242"/>
      <c r="PFO78" s="242"/>
      <c r="PFP78" s="242"/>
      <c r="PFQ78" s="242"/>
      <c r="PFR78" s="242"/>
      <c r="PFS78" s="242"/>
      <c r="PFT78" s="242"/>
      <c r="PFU78" s="242"/>
      <c r="PFV78" s="242"/>
      <c r="PFW78" s="242"/>
      <c r="PFX78" s="242"/>
      <c r="PFY78" s="242"/>
      <c r="PFZ78" s="242"/>
      <c r="PGA78" s="242"/>
      <c r="PGB78" s="242"/>
      <c r="PGC78" s="242"/>
      <c r="PGD78" s="242"/>
      <c r="PGE78" s="242"/>
      <c r="PGF78" s="242"/>
      <c r="PGG78" s="242"/>
      <c r="PGH78" s="242"/>
      <c r="PGI78" s="242"/>
      <c r="PGJ78" s="242"/>
      <c r="PGK78" s="242"/>
      <c r="PGL78" s="242"/>
      <c r="PGM78" s="242"/>
      <c r="PGN78" s="242"/>
      <c r="PGO78" s="242"/>
      <c r="PGP78" s="242"/>
      <c r="PGQ78" s="242"/>
      <c r="PGR78" s="242"/>
      <c r="PGS78" s="242"/>
      <c r="PGT78" s="242"/>
      <c r="PGU78" s="242"/>
      <c r="PGV78" s="242"/>
      <c r="PGW78" s="242"/>
      <c r="PGX78" s="242"/>
      <c r="PGY78" s="242"/>
      <c r="PGZ78" s="242"/>
      <c r="PHA78" s="242"/>
      <c r="PHB78" s="242"/>
      <c r="PHC78" s="242"/>
      <c r="PHD78" s="242"/>
      <c r="PHE78" s="242"/>
      <c r="PHF78" s="242"/>
      <c r="PHG78" s="242"/>
      <c r="PHH78" s="242"/>
      <c r="PHI78" s="242"/>
      <c r="PHJ78" s="242"/>
      <c r="PHK78" s="242"/>
      <c r="PHL78" s="242"/>
      <c r="PHM78" s="242"/>
      <c r="PHN78" s="242"/>
      <c r="PHO78" s="242"/>
      <c r="PHP78" s="242"/>
      <c r="PHQ78" s="242"/>
      <c r="PHR78" s="242"/>
      <c r="PHS78" s="242"/>
      <c r="PHT78" s="242"/>
      <c r="PHU78" s="242"/>
      <c r="PHV78" s="242"/>
      <c r="PHW78" s="242"/>
      <c r="PHX78" s="242"/>
      <c r="PHY78" s="242"/>
      <c r="PHZ78" s="242"/>
      <c r="PIA78" s="242"/>
      <c r="PIB78" s="242"/>
      <c r="PIC78" s="242"/>
      <c r="PID78" s="242"/>
      <c r="PIE78" s="242"/>
      <c r="PIF78" s="242"/>
      <c r="PIG78" s="242"/>
      <c r="PIH78" s="242"/>
      <c r="PII78" s="242"/>
      <c r="PIJ78" s="242"/>
      <c r="PIK78" s="242"/>
      <c r="PIL78" s="242"/>
      <c r="PIM78" s="242"/>
      <c r="PIN78" s="242"/>
      <c r="PIO78" s="242"/>
      <c r="PIP78" s="242"/>
      <c r="PIQ78" s="242"/>
      <c r="PIR78" s="242"/>
      <c r="PIS78" s="242"/>
      <c r="PIT78" s="242"/>
      <c r="PIU78" s="242"/>
      <c r="PIV78" s="242"/>
      <c r="PIW78" s="242"/>
      <c r="PIX78" s="242"/>
      <c r="PIY78" s="242"/>
      <c r="PIZ78" s="242"/>
      <c r="PJA78" s="242"/>
      <c r="PJB78" s="242"/>
      <c r="PJC78" s="242"/>
      <c r="PJD78" s="242"/>
      <c r="PJE78" s="242"/>
      <c r="PJF78" s="242"/>
      <c r="PJG78" s="242"/>
      <c r="PJH78" s="242"/>
      <c r="PJI78" s="242"/>
      <c r="PJJ78" s="242"/>
      <c r="PJK78" s="242"/>
      <c r="PJL78" s="242"/>
      <c r="PJM78" s="242"/>
      <c r="PJN78" s="242"/>
      <c r="PJO78" s="242"/>
      <c r="PJP78" s="242"/>
      <c r="PJQ78" s="242"/>
      <c r="PJR78" s="242"/>
      <c r="PJS78" s="242"/>
      <c r="PJT78" s="242"/>
      <c r="PJU78" s="242"/>
      <c r="PJV78" s="242"/>
      <c r="PJW78" s="242"/>
      <c r="PJX78" s="242"/>
      <c r="PJY78" s="242"/>
      <c r="PJZ78" s="242"/>
      <c r="PKA78" s="242"/>
      <c r="PKB78" s="242"/>
      <c r="PKC78" s="242"/>
      <c r="PKD78" s="242"/>
      <c r="PKE78" s="242"/>
      <c r="PKF78" s="242"/>
      <c r="PKG78" s="242"/>
      <c r="PKH78" s="242"/>
      <c r="PKI78" s="242"/>
      <c r="PKJ78" s="242"/>
      <c r="PKK78" s="242"/>
      <c r="PKL78" s="242"/>
      <c r="PKM78" s="242"/>
      <c r="PKN78" s="242"/>
      <c r="PKO78" s="242"/>
      <c r="PKP78" s="242"/>
      <c r="PKQ78" s="242"/>
      <c r="PKR78" s="242"/>
      <c r="PKS78" s="242"/>
      <c r="PKT78" s="242"/>
      <c r="PKU78" s="242"/>
      <c r="PKV78" s="242"/>
      <c r="PKW78" s="242"/>
      <c r="PKX78" s="242"/>
      <c r="PKY78" s="242"/>
      <c r="PKZ78" s="242"/>
      <c r="PLA78" s="242"/>
      <c r="PLB78" s="242"/>
      <c r="PLC78" s="242"/>
      <c r="PLD78" s="242"/>
      <c r="PLE78" s="242"/>
      <c r="PLF78" s="242"/>
      <c r="PLG78" s="242"/>
      <c r="PLH78" s="242"/>
      <c r="PLI78" s="242"/>
      <c r="PLJ78" s="242"/>
      <c r="PLK78" s="242"/>
      <c r="PLL78" s="242"/>
      <c r="PLM78" s="242"/>
      <c r="PLN78" s="242"/>
      <c r="PLO78" s="242"/>
      <c r="PLP78" s="242"/>
      <c r="PLQ78" s="242"/>
      <c r="PLR78" s="242"/>
      <c r="PLS78" s="242"/>
      <c r="PLT78" s="242"/>
      <c r="PLU78" s="242"/>
      <c r="PLV78" s="242"/>
      <c r="PLW78" s="242"/>
      <c r="PLX78" s="242"/>
      <c r="PLY78" s="242"/>
      <c r="PLZ78" s="242"/>
      <c r="PMA78" s="242"/>
      <c r="PMB78" s="242"/>
      <c r="PMC78" s="242"/>
      <c r="PMD78" s="242"/>
      <c r="PME78" s="242"/>
      <c r="PMF78" s="242"/>
      <c r="PMG78" s="242"/>
      <c r="PMH78" s="242"/>
      <c r="PMI78" s="242"/>
      <c r="PMJ78" s="242"/>
      <c r="PMK78" s="242"/>
      <c r="PML78" s="242"/>
      <c r="PMM78" s="242"/>
      <c r="PMN78" s="242"/>
      <c r="PMO78" s="242"/>
      <c r="PMP78" s="242"/>
      <c r="PMQ78" s="242"/>
      <c r="PMR78" s="242"/>
      <c r="PMS78" s="242"/>
      <c r="PMT78" s="242"/>
      <c r="PMU78" s="242"/>
      <c r="PMV78" s="242"/>
      <c r="PMW78" s="242"/>
      <c r="PMX78" s="242"/>
      <c r="PMY78" s="242"/>
      <c r="PMZ78" s="242"/>
      <c r="PNA78" s="242"/>
      <c r="PNB78" s="242"/>
      <c r="PNC78" s="242"/>
      <c r="PND78" s="242"/>
      <c r="PNE78" s="242"/>
      <c r="PNF78" s="242"/>
      <c r="PNG78" s="242"/>
      <c r="PNH78" s="242"/>
      <c r="PNI78" s="242"/>
      <c r="PNJ78" s="242"/>
      <c r="PNK78" s="242"/>
      <c r="PNL78" s="242"/>
      <c r="PNM78" s="242"/>
      <c r="PNN78" s="242"/>
      <c r="PNO78" s="242"/>
      <c r="PNP78" s="242"/>
      <c r="PNQ78" s="242"/>
      <c r="PNR78" s="242"/>
      <c r="PNS78" s="242"/>
      <c r="PNT78" s="242"/>
      <c r="PNU78" s="242"/>
      <c r="PNV78" s="242"/>
      <c r="PNW78" s="242"/>
      <c r="PNX78" s="242"/>
      <c r="PNY78" s="242"/>
      <c r="PNZ78" s="242"/>
      <c r="POA78" s="242"/>
      <c r="POB78" s="242"/>
      <c r="POC78" s="242"/>
      <c r="POD78" s="242"/>
      <c r="POE78" s="242"/>
      <c r="POF78" s="242"/>
      <c r="POG78" s="242"/>
      <c r="POH78" s="242"/>
      <c r="POI78" s="242"/>
      <c r="POJ78" s="242"/>
      <c r="POK78" s="242"/>
      <c r="POL78" s="242"/>
      <c r="POM78" s="242"/>
      <c r="PON78" s="242"/>
      <c r="POO78" s="242"/>
      <c r="POP78" s="242"/>
      <c r="POQ78" s="242"/>
      <c r="POR78" s="242"/>
      <c r="POS78" s="242"/>
      <c r="POT78" s="242"/>
      <c r="POU78" s="242"/>
      <c r="POV78" s="242"/>
      <c r="POW78" s="242"/>
      <c r="POX78" s="242"/>
      <c r="POY78" s="242"/>
      <c r="POZ78" s="242"/>
      <c r="PPA78" s="242"/>
      <c r="PPB78" s="242"/>
      <c r="PPC78" s="242"/>
      <c r="PPD78" s="242"/>
      <c r="PPE78" s="242"/>
      <c r="PPF78" s="242"/>
      <c r="PPG78" s="242"/>
      <c r="PPH78" s="242"/>
      <c r="PPI78" s="242"/>
      <c r="PPJ78" s="242"/>
      <c r="PPK78" s="242"/>
      <c r="PPL78" s="242"/>
      <c r="PPM78" s="242"/>
      <c r="PPN78" s="242"/>
      <c r="PPO78" s="242"/>
      <c r="PPP78" s="242"/>
      <c r="PPQ78" s="242"/>
      <c r="PPR78" s="242"/>
      <c r="PPS78" s="242"/>
      <c r="PPT78" s="242"/>
      <c r="PPU78" s="242"/>
      <c r="PPV78" s="242"/>
      <c r="PPW78" s="242"/>
      <c r="PPX78" s="242"/>
      <c r="PPY78" s="242"/>
      <c r="PPZ78" s="242"/>
      <c r="PQA78" s="242"/>
      <c r="PQB78" s="242"/>
      <c r="PQC78" s="242"/>
      <c r="PQD78" s="242"/>
      <c r="PQE78" s="242"/>
      <c r="PQF78" s="242"/>
      <c r="PQG78" s="242"/>
      <c r="PQH78" s="242"/>
      <c r="PQI78" s="242"/>
      <c r="PQJ78" s="242"/>
      <c r="PQK78" s="242"/>
      <c r="PQL78" s="242"/>
      <c r="PQM78" s="242"/>
      <c r="PQN78" s="242"/>
      <c r="PQO78" s="242"/>
      <c r="PQP78" s="242"/>
      <c r="PQQ78" s="242"/>
      <c r="PQR78" s="242"/>
      <c r="PQS78" s="242"/>
      <c r="PQT78" s="242"/>
      <c r="PQU78" s="242"/>
      <c r="PQV78" s="242"/>
      <c r="PQW78" s="242"/>
      <c r="PQX78" s="242"/>
      <c r="PQY78" s="242"/>
      <c r="PQZ78" s="242"/>
      <c r="PRA78" s="242"/>
      <c r="PRB78" s="242"/>
      <c r="PRC78" s="242"/>
      <c r="PRD78" s="242"/>
      <c r="PRE78" s="242"/>
      <c r="PRF78" s="242"/>
      <c r="PRG78" s="242"/>
      <c r="PRH78" s="242"/>
      <c r="PRI78" s="242"/>
      <c r="PRJ78" s="242"/>
      <c r="PRK78" s="242"/>
      <c r="PRL78" s="242"/>
      <c r="PRM78" s="242"/>
      <c r="PRN78" s="242"/>
      <c r="PRO78" s="242"/>
      <c r="PRP78" s="242"/>
      <c r="PRQ78" s="242"/>
      <c r="PRR78" s="242"/>
      <c r="PRS78" s="242"/>
      <c r="PRT78" s="242"/>
      <c r="PRU78" s="242"/>
      <c r="PRV78" s="242"/>
      <c r="PRW78" s="242"/>
      <c r="PRX78" s="242"/>
      <c r="PRY78" s="242"/>
      <c r="PRZ78" s="242"/>
      <c r="PSA78" s="242"/>
      <c r="PSB78" s="242"/>
      <c r="PSC78" s="242"/>
      <c r="PSD78" s="242"/>
      <c r="PSE78" s="242"/>
      <c r="PSF78" s="242"/>
      <c r="PSG78" s="242"/>
      <c r="PSH78" s="242"/>
      <c r="PSI78" s="242"/>
      <c r="PSJ78" s="242"/>
      <c r="PSK78" s="242"/>
      <c r="PSL78" s="242"/>
      <c r="PSM78" s="242"/>
      <c r="PSN78" s="242"/>
      <c r="PSO78" s="242"/>
      <c r="PSP78" s="242"/>
      <c r="PSQ78" s="242"/>
      <c r="PSR78" s="242"/>
      <c r="PSS78" s="242"/>
      <c r="PST78" s="242"/>
      <c r="PSU78" s="242"/>
      <c r="PSV78" s="242"/>
      <c r="PSW78" s="242"/>
      <c r="PSX78" s="242"/>
      <c r="PSY78" s="242"/>
      <c r="PSZ78" s="242"/>
      <c r="PTA78" s="242"/>
      <c r="PTB78" s="242"/>
      <c r="PTC78" s="242"/>
      <c r="PTD78" s="242"/>
      <c r="PTE78" s="242"/>
      <c r="PTF78" s="242"/>
      <c r="PTG78" s="242"/>
      <c r="PTH78" s="242"/>
      <c r="PTI78" s="242"/>
      <c r="PTJ78" s="242"/>
      <c r="PTK78" s="242"/>
      <c r="PTL78" s="242"/>
      <c r="PTM78" s="242"/>
      <c r="PTN78" s="242"/>
      <c r="PTO78" s="242"/>
      <c r="PTP78" s="242"/>
      <c r="PTQ78" s="242"/>
      <c r="PTR78" s="242"/>
      <c r="PTS78" s="242"/>
      <c r="PTT78" s="242"/>
      <c r="PTU78" s="242"/>
      <c r="PTV78" s="242"/>
      <c r="PTW78" s="242"/>
      <c r="PTX78" s="242"/>
      <c r="PTY78" s="242"/>
      <c r="PTZ78" s="242"/>
      <c r="PUA78" s="242"/>
      <c r="PUB78" s="242"/>
      <c r="PUC78" s="242"/>
      <c r="PUD78" s="242"/>
      <c r="PUE78" s="242"/>
      <c r="PUF78" s="242"/>
      <c r="PUG78" s="242"/>
      <c r="PUH78" s="242"/>
      <c r="PUI78" s="242"/>
      <c r="PUJ78" s="242"/>
      <c r="PUK78" s="242"/>
      <c r="PUL78" s="242"/>
      <c r="PUM78" s="242"/>
      <c r="PUN78" s="242"/>
      <c r="PUO78" s="242"/>
      <c r="PUP78" s="242"/>
      <c r="PUQ78" s="242"/>
      <c r="PUR78" s="242"/>
      <c r="PUS78" s="242"/>
      <c r="PUT78" s="242"/>
      <c r="PUU78" s="242"/>
      <c r="PUV78" s="242"/>
      <c r="PUW78" s="242"/>
      <c r="PUX78" s="242"/>
      <c r="PUY78" s="242"/>
      <c r="PUZ78" s="242"/>
      <c r="PVA78" s="242"/>
      <c r="PVB78" s="242"/>
      <c r="PVC78" s="242"/>
      <c r="PVD78" s="242"/>
      <c r="PVE78" s="242"/>
      <c r="PVF78" s="242"/>
      <c r="PVG78" s="242"/>
      <c r="PVH78" s="242"/>
      <c r="PVI78" s="242"/>
      <c r="PVJ78" s="242"/>
      <c r="PVK78" s="242"/>
      <c r="PVL78" s="242"/>
      <c r="PVM78" s="242"/>
      <c r="PVN78" s="242"/>
      <c r="PVO78" s="242"/>
      <c r="PVP78" s="242"/>
      <c r="PVQ78" s="242"/>
      <c r="PVR78" s="242"/>
      <c r="PVS78" s="242"/>
      <c r="PVT78" s="242"/>
      <c r="PVU78" s="242"/>
      <c r="PVV78" s="242"/>
      <c r="PVW78" s="242"/>
      <c r="PVX78" s="242"/>
      <c r="PVY78" s="242"/>
      <c r="PVZ78" s="242"/>
      <c r="PWA78" s="242"/>
      <c r="PWB78" s="242"/>
      <c r="PWC78" s="242"/>
      <c r="PWD78" s="242"/>
      <c r="PWE78" s="242"/>
      <c r="PWF78" s="242"/>
      <c r="PWG78" s="242"/>
      <c r="PWH78" s="242"/>
      <c r="PWI78" s="242"/>
      <c r="PWJ78" s="242"/>
      <c r="PWK78" s="242"/>
      <c r="PWL78" s="242"/>
      <c r="PWM78" s="242"/>
      <c r="PWN78" s="242"/>
      <c r="PWO78" s="242"/>
      <c r="PWP78" s="242"/>
      <c r="PWQ78" s="242"/>
      <c r="PWR78" s="242"/>
      <c r="PWS78" s="242"/>
      <c r="PWT78" s="242"/>
      <c r="PWU78" s="242"/>
      <c r="PWV78" s="242"/>
      <c r="PWW78" s="242"/>
      <c r="PWX78" s="242"/>
      <c r="PWY78" s="242"/>
      <c r="PWZ78" s="242"/>
      <c r="PXA78" s="242"/>
      <c r="PXB78" s="242"/>
      <c r="PXC78" s="242"/>
      <c r="PXD78" s="242"/>
      <c r="PXE78" s="242"/>
      <c r="PXF78" s="242"/>
      <c r="PXG78" s="242"/>
      <c r="PXH78" s="242"/>
      <c r="PXI78" s="242"/>
      <c r="PXJ78" s="242"/>
      <c r="PXK78" s="242"/>
      <c r="PXL78" s="242"/>
      <c r="PXM78" s="242"/>
      <c r="PXN78" s="242"/>
      <c r="PXO78" s="242"/>
      <c r="PXP78" s="242"/>
      <c r="PXQ78" s="242"/>
      <c r="PXR78" s="242"/>
      <c r="PXS78" s="242"/>
      <c r="PXT78" s="242"/>
      <c r="PXU78" s="242"/>
      <c r="PXV78" s="242"/>
      <c r="PXW78" s="242"/>
      <c r="PXX78" s="242"/>
      <c r="PXY78" s="242"/>
      <c r="PXZ78" s="242"/>
      <c r="PYA78" s="242"/>
      <c r="PYB78" s="242"/>
      <c r="PYC78" s="242"/>
      <c r="PYD78" s="242"/>
      <c r="PYE78" s="242"/>
      <c r="PYF78" s="242"/>
      <c r="PYG78" s="242"/>
      <c r="PYH78" s="242"/>
      <c r="PYI78" s="242"/>
      <c r="PYJ78" s="242"/>
      <c r="PYK78" s="242"/>
      <c r="PYL78" s="242"/>
      <c r="PYM78" s="242"/>
      <c r="PYN78" s="242"/>
      <c r="PYO78" s="242"/>
      <c r="PYP78" s="242"/>
      <c r="PYQ78" s="242"/>
      <c r="PYR78" s="242"/>
      <c r="PYS78" s="242"/>
      <c r="PYT78" s="242"/>
      <c r="PYU78" s="242"/>
      <c r="PYV78" s="242"/>
      <c r="PYW78" s="242"/>
      <c r="PYX78" s="242"/>
      <c r="PYY78" s="242"/>
      <c r="PYZ78" s="242"/>
      <c r="PZA78" s="242"/>
      <c r="PZB78" s="242"/>
      <c r="PZC78" s="242"/>
      <c r="PZD78" s="242"/>
      <c r="PZE78" s="242"/>
      <c r="PZF78" s="242"/>
      <c r="PZG78" s="242"/>
      <c r="PZH78" s="242"/>
      <c r="PZI78" s="242"/>
      <c r="PZJ78" s="242"/>
      <c r="PZK78" s="242"/>
      <c r="PZL78" s="242"/>
      <c r="PZM78" s="242"/>
      <c r="PZN78" s="242"/>
      <c r="PZO78" s="242"/>
      <c r="PZP78" s="242"/>
      <c r="PZQ78" s="242"/>
      <c r="PZR78" s="242"/>
      <c r="PZS78" s="242"/>
      <c r="PZT78" s="242"/>
      <c r="PZU78" s="242"/>
      <c r="PZV78" s="242"/>
      <c r="PZW78" s="242"/>
      <c r="PZX78" s="242"/>
      <c r="PZY78" s="242"/>
      <c r="PZZ78" s="242"/>
      <c r="QAA78" s="242"/>
      <c r="QAB78" s="242"/>
      <c r="QAC78" s="242"/>
      <c r="QAD78" s="242"/>
      <c r="QAE78" s="242"/>
      <c r="QAF78" s="242"/>
      <c r="QAG78" s="242"/>
      <c r="QAH78" s="242"/>
      <c r="QAI78" s="242"/>
      <c r="QAJ78" s="242"/>
      <c r="QAK78" s="242"/>
      <c r="QAL78" s="242"/>
      <c r="QAM78" s="242"/>
      <c r="QAN78" s="242"/>
      <c r="QAO78" s="242"/>
      <c r="QAP78" s="242"/>
      <c r="QAQ78" s="242"/>
      <c r="QAR78" s="242"/>
      <c r="QAS78" s="242"/>
      <c r="QAT78" s="242"/>
      <c r="QAU78" s="242"/>
      <c r="QAV78" s="242"/>
      <c r="QAW78" s="242"/>
      <c r="QAX78" s="242"/>
      <c r="QAY78" s="242"/>
      <c r="QAZ78" s="242"/>
      <c r="QBA78" s="242"/>
      <c r="QBB78" s="242"/>
      <c r="QBC78" s="242"/>
      <c r="QBD78" s="242"/>
      <c r="QBE78" s="242"/>
      <c r="QBF78" s="242"/>
      <c r="QBG78" s="242"/>
      <c r="QBH78" s="242"/>
      <c r="QBI78" s="242"/>
      <c r="QBJ78" s="242"/>
      <c r="QBK78" s="242"/>
      <c r="QBL78" s="242"/>
      <c r="QBM78" s="242"/>
      <c r="QBN78" s="242"/>
      <c r="QBO78" s="242"/>
      <c r="QBP78" s="242"/>
      <c r="QBQ78" s="242"/>
      <c r="QBR78" s="242"/>
      <c r="QBS78" s="242"/>
      <c r="QBT78" s="242"/>
      <c r="QBU78" s="242"/>
      <c r="QBV78" s="242"/>
      <c r="QBW78" s="242"/>
      <c r="QBX78" s="242"/>
      <c r="QBY78" s="242"/>
      <c r="QBZ78" s="242"/>
      <c r="QCA78" s="242"/>
      <c r="QCB78" s="242"/>
      <c r="QCC78" s="242"/>
      <c r="QCD78" s="242"/>
      <c r="QCE78" s="242"/>
      <c r="QCF78" s="242"/>
      <c r="QCG78" s="242"/>
      <c r="QCH78" s="242"/>
      <c r="QCI78" s="242"/>
      <c r="QCJ78" s="242"/>
      <c r="QCK78" s="242"/>
      <c r="QCL78" s="242"/>
      <c r="QCM78" s="242"/>
      <c r="QCN78" s="242"/>
      <c r="QCO78" s="242"/>
      <c r="QCP78" s="242"/>
      <c r="QCQ78" s="242"/>
      <c r="QCR78" s="242"/>
      <c r="QCS78" s="242"/>
      <c r="QCT78" s="242"/>
      <c r="QCU78" s="242"/>
      <c r="QCV78" s="242"/>
      <c r="QCW78" s="242"/>
      <c r="QCX78" s="242"/>
      <c r="QCY78" s="242"/>
      <c r="QCZ78" s="242"/>
      <c r="QDA78" s="242"/>
      <c r="QDB78" s="242"/>
      <c r="QDC78" s="242"/>
      <c r="QDD78" s="242"/>
      <c r="QDE78" s="242"/>
      <c r="QDF78" s="242"/>
      <c r="QDG78" s="242"/>
      <c r="QDH78" s="242"/>
      <c r="QDI78" s="242"/>
      <c r="QDJ78" s="242"/>
      <c r="QDK78" s="242"/>
      <c r="QDL78" s="242"/>
      <c r="QDM78" s="242"/>
      <c r="QDN78" s="242"/>
      <c r="QDO78" s="242"/>
      <c r="QDP78" s="242"/>
      <c r="QDQ78" s="242"/>
      <c r="QDR78" s="242"/>
      <c r="QDS78" s="242"/>
      <c r="QDT78" s="242"/>
      <c r="QDU78" s="242"/>
      <c r="QDV78" s="242"/>
      <c r="QDW78" s="242"/>
      <c r="QDX78" s="242"/>
      <c r="QDY78" s="242"/>
      <c r="QDZ78" s="242"/>
      <c r="QEA78" s="242"/>
      <c r="QEB78" s="242"/>
      <c r="QEC78" s="242"/>
      <c r="QED78" s="242"/>
      <c r="QEE78" s="242"/>
      <c r="QEF78" s="242"/>
      <c r="QEG78" s="242"/>
      <c r="QEH78" s="242"/>
      <c r="QEI78" s="242"/>
      <c r="QEJ78" s="242"/>
      <c r="QEK78" s="242"/>
      <c r="QEL78" s="242"/>
      <c r="QEM78" s="242"/>
      <c r="QEN78" s="242"/>
      <c r="QEO78" s="242"/>
      <c r="QEP78" s="242"/>
      <c r="QEQ78" s="242"/>
      <c r="QER78" s="242"/>
      <c r="QES78" s="242"/>
      <c r="QET78" s="242"/>
      <c r="QEU78" s="242"/>
      <c r="QEV78" s="242"/>
      <c r="QEW78" s="242"/>
      <c r="QEX78" s="242"/>
      <c r="QEY78" s="242"/>
      <c r="QEZ78" s="242"/>
      <c r="QFA78" s="242"/>
      <c r="QFB78" s="242"/>
      <c r="QFC78" s="242"/>
      <c r="QFD78" s="242"/>
      <c r="QFE78" s="242"/>
      <c r="QFF78" s="242"/>
      <c r="QFG78" s="242"/>
      <c r="QFH78" s="242"/>
      <c r="QFI78" s="242"/>
      <c r="QFJ78" s="242"/>
      <c r="QFK78" s="242"/>
      <c r="QFL78" s="242"/>
      <c r="QFM78" s="242"/>
      <c r="QFN78" s="242"/>
      <c r="QFO78" s="242"/>
      <c r="QFP78" s="242"/>
      <c r="QFQ78" s="242"/>
      <c r="QFR78" s="242"/>
      <c r="QFS78" s="242"/>
      <c r="QFT78" s="242"/>
      <c r="QFU78" s="242"/>
      <c r="QFV78" s="242"/>
      <c r="QFW78" s="242"/>
      <c r="QFX78" s="242"/>
      <c r="QFY78" s="242"/>
      <c r="QFZ78" s="242"/>
      <c r="QGA78" s="242"/>
      <c r="QGB78" s="242"/>
      <c r="QGC78" s="242"/>
      <c r="QGD78" s="242"/>
      <c r="QGE78" s="242"/>
      <c r="QGF78" s="242"/>
      <c r="QGG78" s="242"/>
      <c r="QGH78" s="242"/>
      <c r="QGI78" s="242"/>
      <c r="QGJ78" s="242"/>
      <c r="QGK78" s="242"/>
      <c r="QGL78" s="242"/>
      <c r="QGM78" s="242"/>
      <c r="QGN78" s="242"/>
      <c r="QGO78" s="242"/>
      <c r="QGP78" s="242"/>
      <c r="QGQ78" s="242"/>
      <c r="QGR78" s="242"/>
      <c r="QGS78" s="242"/>
      <c r="QGT78" s="242"/>
      <c r="QGU78" s="242"/>
      <c r="QGV78" s="242"/>
      <c r="QGW78" s="242"/>
      <c r="QGX78" s="242"/>
      <c r="QGY78" s="242"/>
      <c r="QGZ78" s="242"/>
      <c r="QHA78" s="242"/>
      <c r="QHB78" s="242"/>
      <c r="QHC78" s="242"/>
      <c r="QHD78" s="242"/>
      <c r="QHE78" s="242"/>
      <c r="QHF78" s="242"/>
      <c r="QHG78" s="242"/>
      <c r="QHH78" s="242"/>
      <c r="QHI78" s="242"/>
      <c r="QHJ78" s="242"/>
      <c r="QHK78" s="242"/>
      <c r="QHL78" s="242"/>
      <c r="QHM78" s="242"/>
      <c r="QHN78" s="242"/>
      <c r="QHO78" s="242"/>
      <c r="QHP78" s="242"/>
      <c r="QHQ78" s="242"/>
      <c r="QHR78" s="242"/>
      <c r="QHS78" s="242"/>
      <c r="QHT78" s="242"/>
      <c r="QHU78" s="242"/>
      <c r="QHV78" s="242"/>
      <c r="QHW78" s="242"/>
      <c r="QHX78" s="242"/>
      <c r="QHY78" s="242"/>
      <c r="QHZ78" s="242"/>
      <c r="QIA78" s="242"/>
      <c r="QIB78" s="242"/>
      <c r="QIC78" s="242"/>
      <c r="QID78" s="242"/>
      <c r="QIE78" s="242"/>
      <c r="QIF78" s="242"/>
      <c r="QIG78" s="242"/>
      <c r="QIH78" s="242"/>
      <c r="QII78" s="242"/>
      <c r="QIJ78" s="242"/>
      <c r="QIK78" s="242"/>
      <c r="QIL78" s="242"/>
      <c r="QIM78" s="242"/>
      <c r="QIN78" s="242"/>
      <c r="QIO78" s="242"/>
      <c r="QIP78" s="242"/>
      <c r="QIQ78" s="242"/>
      <c r="QIR78" s="242"/>
      <c r="QIS78" s="242"/>
      <c r="QIT78" s="242"/>
      <c r="QIU78" s="242"/>
      <c r="QIV78" s="242"/>
      <c r="QIW78" s="242"/>
      <c r="QIX78" s="242"/>
      <c r="QIY78" s="242"/>
      <c r="QIZ78" s="242"/>
      <c r="QJA78" s="242"/>
      <c r="QJB78" s="242"/>
      <c r="QJC78" s="242"/>
      <c r="QJD78" s="242"/>
      <c r="QJE78" s="242"/>
      <c r="QJF78" s="242"/>
      <c r="QJG78" s="242"/>
      <c r="QJH78" s="242"/>
      <c r="QJI78" s="242"/>
      <c r="QJJ78" s="242"/>
      <c r="QJK78" s="242"/>
      <c r="QJL78" s="242"/>
      <c r="QJM78" s="242"/>
      <c r="QJN78" s="242"/>
      <c r="QJO78" s="242"/>
      <c r="QJP78" s="242"/>
      <c r="QJQ78" s="242"/>
      <c r="QJR78" s="242"/>
      <c r="QJS78" s="242"/>
      <c r="QJT78" s="242"/>
      <c r="QJU78" s="242"/>
      <c r="QJV78" s="242"/>
      <c r="QJW78" s="242"/>
      <c r="QJX78" s="242"/>
      <c r="QJY78" s="242"/>
      <c r="QJZ78" s="242"/>
      <c r="QKA78" s="242"/>
      <c r="QKB78" s="242"/>
      <c r="QKC78" s="242"/>
      <c r="QKD78" s="242"/>
      <c r="QKE78" s="242"/>
      <c r="QKF78" s="242"/>
      <c r="QKG78" s="242"/>
      <c r="QKH78" s="242"/>
      <c r="QKI78" s="242"/>
      <c r="QKJ78" s="242"/>
      <c r="QKK78" s="242"/>
      <c r="QKL78" s="242"/>
      <c r="QKM78" s="242"/>
      <c r="QKN78" s="242"/>
      <c r="QKO78" s="242"/>
      <c r="QKP78" s="242"/>
      <c r="QKQ78" s="242"/>
      <c r="QKR78" s="242"/>
      <c r="QKS78" s="242"/>
      <c r="QKT78" s="242"/>
      <c r="QKU78" s="242"/>
      <c r="QKV78" s="242"/>
      <c r="QKW78" s="242"/>
      <c r="QKX78" s="242"/>
      <c r="QKY78" s="242"/>
      <c r="QKZ78" s="242"/>
      <c r="QLA78" s="242"/>
      <c r="QLB78" s="242"/>
      <c r="QLC78" s="242"/>
      <c r="QLD78" s="242"/>
      <c r="QLE78" s="242"/>
      <c r="QLF78" s="242"/>
      <c r="QLG78" s="242"/>
      <c r="QLH78" s="242"/>
      <c r="QLI78" s="242"/>
      <c r="QLJ78" s="242"/>
      <c r="QLK78" s="242"/>
      <c r="QLL78" s="242"/>
      <c r="QLM78" s="242"/>
      <c r="QLN78" s="242"/>
      <c r="QLO78" s="242"/>
      <c r="QLP78" s="242"/>
      <c r="QLQ78" s="242"/>
      <c r="QLR78" s="242"/>
      <c r="QLS78" s="242"/>
      <c r="QLT78" s="242"/>
      <c r="QLU78" s="242"/>
      <c r="QLV78" s="242"/>
      <c r="QLW78" s="242"/>
      <c r="QLX78" s="242"/>
      <c r="QLY78" s="242"/>
      <c r="QLZ78" s="242"/>
      <c r="QMA78" s="242"/>
      <c r="QMB78" s="242"/>
      <c r="QMC78" s="242"/>
      <c r="QMD78" s="242"/>
      <c r="QME78" s="242"/>
      <c r="QMF78" s="242"/>
      <c r="QMG78" s="242"/>
      <c r="QMH78" s="242"/>
      <c r="QMI78" s="242"/>
      <c r="QMJ78" s="242"/>
      <c r="QMK78" s="242"/>
      <c r="QML78" s="242"/>
      <c r="QMM78" s="242"/>
      <c r="QMN78" s="242"/>
      <c r="QMO78" s="242"/>
      <c r="QMP78" s="242"/>
      <c r="QMQ78" s="242"/>
      <c r="QMR78" s="242"/>
      <c r="QMS78" s="242"/>
      <c r="QMT78" s="242"/>
      <c r="QMU78" s="242"/>
      <c r="QMV78" s="242"/>
      <c r="QMW78" s="242"/>
      <c r="QMX78" s="242"/>
      <c r="QMY78" s="242"/>
      <c r="QMZ78" s="242"/>
      <c r="QNA78" s="242"/>
      <c r="QNB78" s="242"/>
      <c r="QNC78" s="242"/>
      <c r="QND78" s="242"/>
      <c r="QNE78" s="242"/>
      <c r="QNF78" s="242"/>
      <c r="QNG78" s="242"/>
      <c r="QNH78" s="242"/>
      <c r="QNI78" s="242"/>
      <c r="QNJ78" s="242"/>
      <c r="QNK78" s="242"/>
      <c r="QNL78" s="242"/>
      <c r="QNM78" s="242"/>
      <c r="QNN78" s="242"/>
      <c r="QNO78" s="242"/>
      <c r="QNP78" s="242"/>
      <c r="QNQ78" s="242"/>
      <c r="QNR78" s="242"/>
      <c r="QNS78" s="242"/>
      <c r="QNT78" s="242"/>
      <c r="QNU78" s="242"/>
      <c r="QNV78" s="242"/>
      <c r="QNW78" s="242"/>
      <c r="QNX78" s="242"/>
      <c r="QNY78" s="242"/>
      <c r="QNZ78" s="242"/>
      <c r="QOA78" s="242"/>
      <c r="QOB78" s="242"/>
      <c r="QOC78" s="242"/>
      <c r="QOD78" s="242"/>
      <c r="QOE78" s="242"/>
      <c r="QOF78" s="242"/>
      <c r="QOG78" s="242"/>
      <c r="QOH78" s="242"/>
      <c r="QOI78" s="242"/>
      <c r="QOJ78" s="242"/>
      <c r="QOK78" s="242"/>
      <c r="QOL78" s="242"/>
      <c r="QOM78" s="242"/>
      <c r="QON78" s="242"/>
      <c r="QOO78" s="242"/>
      <c r="QOP78" s="242"/>
      <c r="QOQ78" s="242"/>
      <c r="QOR78" s="242"/>
      <c r="QOS78" s="242"/>
      <c r="QOT78" s="242"/>
      <c r="QOU78" s="242"/>
      <c r="QOV78" s="242"/>
      <c r="QOW78" s="242"/>
      <c r="QOX78" s="242"/>
      <c r="QOY78" s="242"/>
      <c r="QOZ78" s="242"/>
      <c r="QPA78" s="242"/>
      <c r="QPB78" s="242"/>
      <c r="QPC78" s="242"/>
      <c r="QPD78" s="242"/>
      <c r="QPE78" s="242"/>
      <c r="QPF78" s="242"/>
      <c r="QPG78" s="242"/>
      <c r="QPH78" s="242"/>
      <c r="QPI78" s="242"/>
      <c r="QPJ78" s="242"/>
      <c r="QPK78" s="242"/>
      <c r="QPL78" s="242"/>
      <c r="QPM78" s="242"/>
      <c r="QPN78" s="242"/>
      <c r="QPO78" s="242"/>
      <c r="QPP78" s="242"/>
      <c r="QPQ78" s="242"/>
      <c r="QPR78" s="242"/>
      <c r="QPS78" s="242"/>
      <c r="QPT78" s="242"/>
      <c r="QPU78" s="242"/>
      <c r="QPV78" s="242"/>
      <c r="QPW78" s="242"/>
      <c r="QPX78" s="242"/>
      <c r="QPY78" s="242"/>
      <c r="QPZ78" s="242"/>
      <c r="QQA78" s="242"/>
      <c r="QQB78" s="242"/>
      <c r="QQC78" s="242"/>
      <c r="QQD78" s="242"/>
      <c r="QQE78" s="242"/>
      <c r="QQF78" s="242"/>
      <c r="QQG78" s="242"/>
      <c r="QQH78" s="242"/>
      <c r="QQI78" s="242"/>
      <c r="QQJ78" s="242"/>
      <c r="QQK78" s="242"/>
      <c r="QQL78" s="242"/>
      <c r="QQM78" s="242"/>
      <c r="QQN78" s="242"/>
      <c r="QQO78" s="242"/>
      <c r="QQP78" s="242"/>
      <c r="QQQ78" s="242"/>
      <c r="QQR78" s="242"/>
      <c r="QQS78" s="242"/>
      <c r="QQT78" s="242"/>
      <c r="QQU78" s="242"/>
      <c r="QQV78" s="242"/>
      <c r="QQW78" s="242"/>
      <c r="QQX78" s="242"/>
      <c r="QQY78" s="242"/>
      <c r="QQZ78" s="242"/>
      <c r="QRA78" s="242"/>
      <c r="QRB78" s="242"/>
      <c r="QRC78" s="242"/>
      <c r="QRD78" s="242"/>
      <c r="QRE78" s="242"/>
      <c r="QRF78" s="242"/>
      <c r="QRG78" s="242"/>
      <c r="QRH78" s="242"/>
      <c r="QRI78" s="242"/>
      <c r="QRJ78" s="242"/>
      <c r="QRK78" s="242"/>
      <c r="QRL78" s="242"/>
      <c r="QRM78" s="242"/>
      <c r="QRN78" s="242"/>
      <c r="QRO78" s="242"/>
      <c r="QRP78" s="242"/>
      <c r="QRQ78" s="242"/>
      <c r="QRR78" s="242"/>
      <c r="QRS78" s="242"/>
      <c r="QRT78" s="242"/>
      <c r="QRU78" s="242"/>
      <c r="QRV78" s="242"/>
      <c r="QRW78" s="242"/>
      <c r="QRX78" s="242"/>
      <c r="QRY78" s="242"/>
      <c r="QRZ78" s="242"/>
      <c r="QSA78" s="242"/>
      <c r="QSB78" s="242"/>
      <c r="QSC78" s="242"/>
      <c r="QSD78" s="242"/>
      <c r="QSE78" s="242"/>
      <c r="QSF78" s="242"/>
      <c r="QSG78" s="242"/>
      <c r="QSH78" s="242"/>
      <c r="QSI78" s="242"/>
      <c r="QSJ78" s="242"/>
      <c r="QSK78" s="242"/>
      <c r="QSL78" s="242"/>
      <c r="QSM78" s="242"/>
      <c r="QSN78" s="242"/>
      <c r="QSO78" s="242"/>
      <c r="QSP78" s="242"/>
      <c r="QSQ78" s="242"/>
      <c r="QSR78" s="242"/>
      <c r="QSS78" s="242"/>
      <c r="QST78" s="242"/>
      <c r="QSU78" s="242"/>
      <c r="QSV78" s="242"/>
      <c r="QSW78" s="242"/>
      <c r="QSX78" s="242"/>
      <c r="QSY78" s="242"/>
      <c r="QSZ78" s="242"/>
      <c r="QTA78" s="242"/>
      <c r="QTB78" s="242"/>
      <c r="QTC78" s="242"/>
      <c r="QTD78" s="242"/>
      <c r="QTE78" s="242"/>
      <c r="QTF78" s="242"/>
      <c r="QTG78" s="242"/>
      <c r="QTH78" s="242"/>
      <c r="QTI78" s="242"/>
      <c r="QTJ78" s="242"/>
      <c r="QTK78" s="242"/>
      <c r="QTL78" s="242"/>
      <c r="QTM78" s="242"/>
      <c r="QTN78" s="242"/>
      <c r="QTO78" s="242"/>
      <c r="QTP78" s="242"/>
      <c r="QTQ78" s="242"/>
      <c r="QTR78" s="242"/>
      <c r="QTS78" s="242"/>
      <c r="QTT78" s="242"/>
      <c r="QTU78" s="242"/>
      <c r="QTV78" s="242"/>
      <c r="QTW78" s="242"/>
      <c r="QTX78" s="242"/>
      <c r="QTY78" s="242"/>
      <c r="QTZ78" s="242"/>
      <c r="QUA78" s="242"/>
      <c r="QUB78" s="242"/>
      <c r="QUC78" s="242"/>
      <c r="QUD78" s="242"/>
      <c r="QUE78" s="242"/>
      <c r="QUF78" s="242"/>
      <c r="QUG78" s="242"/>
      <c r="QUH78" s="242"/>
      <c r="QUI78" s="242"/>
      <c r="QUJ78" s="242"/>
      <c r="QUK78" s="242"/>
      <c r="QUL78" s="242"/>
      <c r="QUM78" s="242"/>
      <c r="QUN78" s="242"/>
      <c r="QUO78" s="242"/>
      <c r="QUP78" s="242"/>
      <c r="QUQ78" s="242"/>
      <c r="QUR78" s="242"/>
      <c r="QUS78" s="242"/>
      <c r="QUT78" s="242"/>
      <c r="QUU78" s="242"/>
      <c r="QUV78" s="242"/>
      <c r="QUW78" s="242"/>
      <c r="QUX78" s="242"/>
      <c r="QUY78" s="242"/>
      <c r="QUZ78" s="242"/>
      <c r="QVA78" s="242"/>
      <c r="QVB78" s="242"/>
      <c r="QVC78" s="242"/>
      <c r="QVD78" s="242"/>
      <c r="QVE78" s="242"/>
      <c r="QVF78" s="242"/>
      <c r="QVG78" s="242"/>
      <c r="QVH78" s="242"/>
      <c r="QVI78" s="242"/>
      <c r="QVJ78" s="242"/>
      <c r="QVK78" s="242"/>
      <c r="QVL78" s="242"/>
      <c r="QVM78" s="242"/>
      <c r="QVN78" s="242"/>
      <c r="QVO78" s="242"/>
      <c r="QVP78" s="242"/>
      <c r="QVQ78" s="242"/>
      <c r="QVR78" s="242"/>
      <c r="QVS78" s="242"/>
      <c r="QVT78" s="242"/>
      <c r="QVU78" s="242"/>
      <c r="QVV78" s="242"/>
      <c r="QVW78" s="242"/>
      <c r="QVX78" s="242"/>
      <c r="QVY78" s="242"/>
      <c r="QVZ78" s="242"/>
      <c r="QWA78" s="242"/>
      <c r="QWB78" s="242"/>
      <c r="QWC78" s="242"/>
      <c r="QWD78" s="242"/>
      <c r="QWE78" s="242"/>
      <c r="QWF78" s="242"/>
      <c r="QWG78" s="242"/>
      <c r="QWH78" s="242"/>
      <c r="QWI78" s="242"/>
      <c r="QWJ78" s="242"/>
      <c r="QWK78" s="242"/>
      <c r="QWL78" s="242"/>
      <c r="QWM78" s="242"/>
      <c r="QWN78" s="242"/>
      <c r="QWO78" s="242"/>
      <c r="QWP78" s="242"/>
      <c r="QWQ78" s="242"/>
      <c r="QWR78" s="242"/>
      <c r="QWS78" s="242"/>
      <c r="QWT78" s="242"/>
      <c r="QWU78" s="242"/>
      <c r="QWV78" s="242"/>
      <c r="QWW78" s="242"/>
      <c r="QWX78" s="242"/>
      <c r="QWY78" s="242"/>
      <c r="QWZ78" s="242"/>
      <c r="QXA78" s="242"/>
      <c r="QXB78" s="242"/>
      <c r="QXC78" s="242"/>
      <c r="QXD78" s="242"/>
      <c r="QXE78" s="242"/>
      <c r="QXF78" s="242"/>
      <c r="QXG78" s="242"/>
      <c r="QXH78" s="242"/>
      <c r="QXI78" s="242"/>
      <c r="QXJ78" s="242"/>
      <c r="QXK78" s="242"/>
      <c r="QXL78" s="242"/>
      <c r="QXM78" s="242"/>
      <c r="QXN78" s="242"/>
      <c r="QXO78" s="242"/>
      <c r="QXP78" s="242"/>
      <c r="QXQ78" s="242"/>
      <c r="QXR78" s="242"/>
      <c r="QXS78" s="242"/>
      <c r="QXT78" s="242"/>
      <c r="QXU78" s="242"/>
      <c r="QXV78" s="242"/>
      <c r="QXW78" s="242"/>
      <c r="QXX78" s="242"/>
      <c r="QXY78" s="242"/>
      <c r="QXZ78" s="242"/>
      <c r="QYA78" s="242"/>
      <c r="QYB78" s="242"/>
      <c r="QYC78" s="242"/>
      <c r="QYD78" s="242"/>
      <c r="QYE78" s="242"/>
      <c r="QYF78" s="242"/>
      <c r="QYG78" s="242"/>
      <c r="QYH78" s="242"/>
      <c r="QYI78" s="242"/>
      <c r="QYJ78" s="242"/>
      <c r="QYK78" s="242"/>
      <c r="QYL78" s="242"/>
      <c r="QYM78" s="242"/>
      <c r="QYN78" s="242"/>
      <c r="QYO78" s="242"/>
      <c r="QYP78" s="242"/>
      <c r="QYQ78" s="242"/>
      <c r="QYR78" s="242"/>
      <c r="QYS78" s="242"/>
      <c r="QYT78" s="242"/>
      <c r="QYU78" s="242"/>
      <c r="QYV78" s="242"/>
      <c r="QYW78" s="242"/>
      <c r="QYX78" s="242"/>
      <c r="QYY78" s="242"/>
      <c r="QYZ78" s="242"/>
      <c r="QZA78" s="242"/>
      <c r="QZB78" s="242"/>
      <c r="QZC78" s="242"/>
      <c r="QZD78" s="242"/>
      <c r="QZE78" s="242"/>
      <c r="QZF78" s="242"/>
      <c r="QZG78" s="242"/>
      <c r="QZH78" s="242"/>
      <c r="QZI78" s="242"/>
      <c r="QZJ78" s="242"/>
      <c r="QZK78" s="242"/>
      <c r="QZL78" s="242"/>
      <c r="QZM78" s="242"/>
      <c r="QZN78" s="242"/>
      <c r="QZO78" s="242"/>
      <c r="QZP78" s="242"/>
      <c r="QZQ78" s="242"/>
      <c r="QZR78" s="242"/>
      <c r="QZS78" s="242"/>
      <c r="QZT78" s="242"/>
      <c r="QZU78" s="242"/>
      <c r="QZV78" s="242"/>
      <c r="QZW78" s="242"/>
      <c r="QZX78" s="242"/>
      <c r="QZY78" s="242"/>
      <c r="QZZ78" s="242"/>
      <c r="RAA78" s="242"/>
      <c r="RAB78" s="242"/>
      <c r="RAC78" s="242"/>
      <c r="RAD78" s="242"/>
      <c r="RAE78" s="242"/>
      <c r="RAF78" s="242"/>
      <c r="RAG78" s="242"/>
      <c r="RAH78" s="242"/>
      <c r="RAI78" s="242"/>
      <c r="RAJ78" s="242"/>
      <c r="RAK78" s="242"/>
      <c r="RAL78" s="242"/>
      <c r="RAM78" s="242"/>
      <c r="RAN78" s="242"/>
      <c r="RAO78" s="242"/>
      <c r="RAP78" s="242"/>
      <c r="RAQ78" s="242"/>
      <c r="RAR78" s="242"/>
      <c r="RAS78" s="242"/>
      <c r="RAT78" s="242"/>
      <c r="RAU78" s="242"/>
      <c r="RAV78" s="242"/>
      <c r="RAW78" s="242"/>
      <c r="RAX78" s="242"/>
      <c r="RAY78" s="242"/>
      <c r="RAZ78" s="242"/>
      <c r="RBA78" s="242"/>
      <c r="RBB78" s="242"/>
      <c r="RBC78" s="242"/>
      <c r="RBD78" s="242"/>
      <c r="RBE78" s="242"/>
      <c r="RBF78" s="242"/>
      <c r="RBG78" s="242"/>
      <c r="RBH78" s="242"/>
      <c r="RBI78" s="242"/>
      <c r="RBJ78" s="242"/>
      <c r="RBK78" s="242"/>
      <c r="RBL78" s="242"/>
      <c r="RBM78" s="242"/>
      <c r="RBN78" s="242"/>
      <c r="RBO78" s="242"/>
      <c r="RBP78" s="242"/>
      <c r="RBQ78" s="242"/>
      <c r="RBR78" s="242"/>
      <c r="RBS78" s="242"/>
      <c r="RBT78" s="242"/>
      <c r="RBU78" s="242"/>
      <c r="RBV78" s="242"/>
      <c r="RBW78" s="242"/>
      <c r="RBX78" s="242"/>
      <c r="RBY78" s="242"/>
      <c r="RBZ78" s="242"/>
      <c r="RCA78" s="242"/>
      <c r="RCB78" s="242"/>
      <c r="RCC78" s="242"/>
      <c r="RCD78" s="242"/>
      <c r="RCE78" s="242"/>
      <c r="RCF78" s="242"/>
      <c r="RCG78" s="242"/>
      <c r="RCH78" s="242"/>
      <c r="RCI78" s="242"/>
      <c r="RCJ78" s="242"/>
      <c r="RCK78" s="242"/>
      <c r="RCL78" s="242"/>
      <c r="RCM78" s="242"/>
      <c r="RCN78" s="242"/>
      <c r="RCO78" s="242"/>
      <c r="RCP78" s="242"/>
      <c r="RCQ78" s="242"/>
      <c r="RCR78" s="242"/>
      <c r="RCS78" s="242"/>
      <c r="RCT78" s="242"/>
      <c r="RCU78" s="242"/>
      <c r="RCV78" s="242"/>
      <c r="RCW78" s="242"/>
      <c r="RCX78" s="242"/>
      <c r="RCY78" s="242"/>
      <c r="RCZ78" s="242"/>
      <c r="RDA78" s="242"/>
      <c r="RDB78" s="242"/>
      <c r="RDC78" s="242"/>
      <c r="RDD78" s="242"/>
      <c r="RDE78" s="242"/>
      <c r="RDF78" s="242"/>
      <c r="RDG78" s="242"/>
      <c r="RDH78" s="242"/>
      <c r="RDI78" s="242"/>
      <c r="RDJ78" s="242"/>
      <c r="RDK78" s="242"/>
      <c r="RDL78" s="242"/>
      <c r="RDM78" s="242"/>
      <c r="RDN78" s="242"/>
      <c r="RDO78" s="242"/>
      <c r="RDP78" s="242"/>
      <c r="RDQ78" s="242"/>
      <c r="RDR78" s="242"/>
      <c r="RDS78" s="242"/>
      <c r="RDT78" s="242"/>
      <c r="RDU78" s="242"/>
      <c r="RDV78" s="242"/>
      <c r="RDW78" s="242"/>
      <c r="RDX78" s="242"/>
      <c r="RDY78" s="242"/>
      <c r="RDZ78" s="242"/>
      <c r="REA78" s="242"/>
      <c r="REB78" s="242"/>
      <c r="REC78" s="242"/>
      <c r="RED78" s="242"/>
      <c r="REE78" s="242"/>
      <c r="REF78" s="242"/>
      <c r="REG78" s="242"/>
      <c r="REH78" s="242"/>
      <c r="REI78" s="242"/>
      <c r="REJ78" s="242"/>
      <c r="REK78" s="242"/>
      <c r="REL78" s="242"/>
      <c r="REM78" s="242"/>
      <c r="REN78" s="242"/>
      <c r="REO78" s="242"/>
      <c r="REP78" s="242"/>
      <c r="REQ78" s="242"/>
      <c r="RER78" s="242"/>
      <c r="RES78" s="242"/>
      <c r="RET78" s="242"/>
      <c r="REU78" s="242"/>
      <c r="REV78" s="242"/>
      <c r="REW78" s="242"/>
      <c r="REX78" s="242"/>
      <c r="REY78" s="242"/>
      <c r="REZ78" s="242"/>
      <c r="RFA78" s="242"/>
      <c r="RFB78" s="242"/>
      <c r="RFC78" s="242"/>
      <c r="RFD78" s="242"/>
      <c r="RFE78" s="242"/>
      <c r="RFF78" s="242"/>
      <c r="RFG78" s="242"/>
      <c r="RFH78" s="242"/>
      <c r="RFI78" s="242"/>
      <c r="RFJ78" s="242"/>
      <c r="RFK78" s="242"/>
      <c r="RFL78" s="242"/>
      <c r="RFM78" s="242"/>
      <c r="RFN78" s="242"/>
      <c r="RFO78" s="242"/>
      <c r="RFP78" s="242"/>
      <c r="RFQ78" s="242"/>
      <c r="RFR78" s="242"/>
      <c r="RFS78" s="242"/>
      <c r="RFT78" s="242"/>
      <c r="RFU78" s="242"/>
      <c r="RFV78" s="242"/>
      <c r="RFW78" s="242"/>
      <c r="RFX78" s="242"/>
      <c r="RFY78" s="242"/>
      <c r="RFZ78" s="242"/>
      <c r="RGA78" s="242"/>
      <c r="RGB78" s="242"/>
      <c r="RGC78" s="242"/>
      <c r="RGD78" s="242"/>
      <c r="RGE78" s="242"/>
      <c r="RGF78" s="242"/>
      <c r="RGG78" s="242"/>
      <c r="RGH78" s="242"/>
      <c r="RGI78" s="242"/>
      <c r="RGJ78" s="242"/>
      <c r="RGK78" s="242"/>
      <c r="RGL78" s="242"/>
      <c r="RGM78" s="242"/>
      <c r="RGN78" s="242"/>
      <c r="RGO78" s="242"/>
      <c r="RGP78" s="242"/>
      <c r="RGQ78" s="242"/>
      <c r="RGR78" s="242"/>
      <c r="RGS78" s="242"/>
      <c r="RGT78" s="242"/>
      <c r="RGU78" s="242"/>
      <c r="RGV78" s="242"/>
      <c r="RGW78" s="242"/>
      <c r="RGX78" s="242"/>
      <c r="RGY78" s="242"/>
      <c r="RGZ78" s="242"/>
      <c r="RHA78" s="242"/>
      <c r="RHB78" s="242"/>
      <c r="RHC78" s="242"/>
      <c r="RHD78" s="242"/>
      <c r="RHE78" s="242"/>
      <c r="RHF78" s="242"/>
      <c r="RHG78" s="242"/>
      <c r="RHH78" s="242"/>
      <c r="RHI78" s="242"/>
      <c r="RHJ78" s="242"/>
      <c r="RHK78" s="242"/>
      <c r="RHL78" s="242"/>
      <c r="RHM78" s="242"/>
      <c r="RHN78" s="242"/>
      <c r="RHO78" s="242"/>
      <c r="RHP78" s="242"/>
      <c r="RHQ78" s="242"/>
      <c r="RHR78" s="242"/>
      <c r="RHS78" s="242"/>
      <c r="RHT78" s="242"/>
      <c r="RHU78" s="242"/>
      <c r="RHV78" s="242"/>
      <c r="RHW78" s="242"/>
      <c r="RHX78" s="242"/>
      <c r="RHY78" s="242"/>
      <c r="RHZ78" s="242"/>
      <c r="RIA78" s="242"/>
      <c r="RIB78" s="242"/>
      <c r="RIC78" s="242"/>
      <c r="RID78" s="242"/>
      <c r="RIE78" s="242"/>
      <c r="RIF78" s="242"/>
      <c r="RIG78" s="242"/>
      <c r="RIH78" s="242"/>
      <c r="RII78" s="242"/>
      <c r="RIJ78" s="242"/>
      <c r="RIK78" s="242"/>
      <c r="RIL78" s="242"/>
      <c r="RIM78" s="242"/>
      <c r="RIN78" s="242"/>
      <c r="RIO78" s="242"/>
      <c r="RIP78" s="242"/>
      <c r="RIQ78" s="242"/>
      <c r="RIR78" s="242"/>
      <c r="RIS78" s="242"/>
      <c r="RIT78" s="242"/>
      <c r="RIU78" s="242"/>
      <c r="RIV78" s="242"/>
      <c r="RIW78" s="242"/>
      <c r="RIX78" s="242"/>
      <c r="RIY78" s="242"/>
      <c r="RIZ78" s="242"/>
      <c r="RJA78" s="242"/>
      <c r="RJB78" s="242"/>
      <c r="RJC78" s="242"/>
      <c r="RJD78" s="242"/>
      <c r="RJE78" s="242"/>
      <c r="RJF78" s="242"/>
      <c r="RJG78" s="242"/>
      <c r="RJH78" s="242"/>
      <c r="RJI78" s="242"/>
      <c r="RJJ78" s="242"/>
      <c r="RJK78" s="242"/>
      <c r="RJL78" s="242"/>
      <c r="RJM78" s="242"/>
      <c r="RJN78" s="242"/>
      <c r="RJO78" s="242"/>
      <c r="RJP78" s="242"/>
      <c r="RJQ78" s="242"/>
      <c r="RJR78" s="242"/>
      <c r="RJS78" s="242"/>
      <c r="RJT78" s="242"/>
      <c r="RJU78" s="242"/>
      <c r="RJV78" s="242"/>
      <c r="RJW78" s="242"/>
      <c r="RJX78" s="242"/>
      <c r="RJY78" s="242"/>
      <c r="RJZ78" s="242"/>
      <c r="RKA78" s="242"/>
      <c r="RKB78" s="242"/>
      <c r="RKC78" s="242"/>
      <c r="RKD78" s="242"/>
      <c r="RKE78" s="242"/>
      <c r="RKF78" s="242"/>
      <c r="RKG78" s="242"/>
      <c r="RKH78" s="242"/>
      <c r="RKI78" s="242"/>
      <c r="RKJ78" s="242"/>
      <c r="RKK78" s="242"/>
      <c r="RKL78" s="242"/>
      <c r="RKM78" s="242"/>
      <c r="RKN78" s="242"/>
      <c r="RKO78" s="242"/>
      <c r="RKP78" s="242"/>
      <c r="RKQ78" s="242"/>
      <c r="RKR78" s="242"/>
      <c r="RKS78" s="242"/>
      <c r="RKT78" s="242"/>
      <c r="RKU78" s="242"/>
      <c r="RKV78" s="242"/>
      <c r="RKW78" s="242"/>
      <c r="RKX78" s="242"/>
      <c r="RKY78" s="242"/>
      <c r="RKZ78" s="242"/>
      <c r="RLA78" s="242"/>
      <c r="RLB78" s="242"/>
      <c r="RLC78" s="242"/>
      <c r="RLD78" s="242"/>
      <c r="RLE78" s="242"/>
      <c r="RLF78" s="242"/>
      <c r="RLG78" s="242"/>
      <c r="RLH78" s="242"/>
      <c r="RLI78" s="242"/>
      <c r="RLJ78" s="242"/>
      <c r="RLK78" s="242"/>
      <c r="RLL78" s="242"/>
      <c r="RLM78" s="242"/>
      <c r="RLN78" s="242"/>
      <c r="RLO78" s="242"/>
      <c r="RLP78" s="242"/>
      <c r="RLQ78" s="242"/>
      <c r="RLR78" s="242"/>
      <c r="RLS78" s="242"/>
      <c r="RLT78" s="242"/>
      <c r="RLU78" s="242"/>
      <c r="RLV78" s="242"/>
      <c r="RLW78" s="242"/>
      <c r="RLX78" s="242"/>
      <c r="RLY78" s="242"/>
      <c r="RLZ78" s="242"/>
      <c r="RMA78" s="242"/>
      <c r="RMB78" s="242"/>
      <c r="RMC78" s="242"/>
      <c r="RMD78" s="242"/>
      <c r="RME78" s="242"/>
      <c r="RMF78" s="242"/>
      <c r="RMG78" s="242"/>
      <c r="RMH78" s="242"/>
      <c r="RMI78" s="242"/>
      <c r="RMJ78" s="242"/>
      <c r="RMK78" s="242"/>
      <c r="RML78" s="242"/>
      <c r="RMM78" s="242"/>
      <c r="RMN78" s="242"/>
      <c r="RMO78" s="242"/>
      <c r="RMP78" s="242"/>
      <c r="RMQ78" s="242"/>
      <c r="RMR78" s="242"/>
      <c r="RMS78" s="242"/>
      <c r="RMT78" s="242"/>
      <c r="RMU78" s="242"/>
      <c r="RMV78" s="242"/>
      <c r="RMW78" s="242"/>
      <c r="RMX78" s="242"/>
      <c r="RMY78" s="242"/>
      <c r="RMZ78" s="242"/>
      <c r="RNA78" s="242"/>
      <c r="RNB78" s="242"/>
      <c r="RNC78" s="242"/>
      <c r="RND78" s="242"/>
      <c r="RNE78" s="242"/>
      <c r="RNF78" s="242"/>
      <c r="RNG78" s="242"/>
      <c r="RNH78" s="242"/>
      <c r="RNI78" s="242"/>
      <c r="RNJ78" s="242"/>
      <c r="RNK78" s="242"/>
      <c r="RNL78" s="242"/>
      <c r="RNM78" s="242"/>
      <c r="RNN78" s="242"/>
      <c r="RNO78" s="242"/>
      <c r="RNP78" s="242"/>
      <c r="RNQ78" s="242"/>
      <c r="RNR78" s="242"/>
      <c r="RNS78" s="242"/>
      <c r="RNT78" s="242"/>
      <c r="RNU78" s="242"/>
      <c r="RNV78" s="242"/>
      <c r="RNW78" s="242"/>
      <c r="RNX78" s="242"/>
      <c r="RNY78" s="242"/>
      <c r="RNZ78" s="242"/>
      <c r="ROA78" s="242"/>
      <c r="ROB78" s="242"/>
      <c r="ROC78" s="242"/>
      <c r="ROD78" s="242"/>
      <c r="ROE78" s="242"/>
      <c r="ROF78" s="242"/>
      <c r="ROG78" s="242"/>
      <c r="ROH78" s="242"/>
      <c r="ROI78" s="242"/>
      <c r="ROJ78" s="242"/>
      <c r="ROK78" s="242"/>
      <c r="ROL78" s="242"/>
      <c r="ROM78" s="242"/>
      <c r="RON78" s="242"/>
      <c r="ROO78" s="242"/>
      <c r="ROP78" s="242"/>
      <c r="ROQ78" s="242"/>
      <c r="ROR78" s="242"/>
      <c r="ROS78" s="242"/>
      <c r="ROT78" s="242"/>
      <c r="ROU78" s="242"/>
      <c r="ROV78" s="242"/>
      <c r="ROW78" s="242"/>
      <c r="ROX78" s="242"/>
      <c r="ROY78" s="242"/>
      <c r="ROZ78" s="242"/>
      <c r="RPA78" s="242"/>
      <c r="RPB78" s="242"/>
      <c r="RPC78" s="242"/>
      <c r="RPD78" s="242"/>
      <c r="RPE78" s="242"/>
      <c r="RPF78" s="242"/>
      <c r="RPG78" s="242"/>
      <c r="RPH78" s="242"/>
      <c r="RPI78" s="242"/>
      <c r="RPJ78" s="242"/>
      <c r="RPK78" s="242"/>
      <c r="RPL78" s="242"/>
      <c r="RPM78" s="242"/>
      <c r="RPN78" s="242"/>
      <c r="RPO78" s="242"/>
      <c r="RPP78" s="242"/>
      <c r="RPQ78" s="242"/>
      <c r="RPR78" s="242"/>
      <c r="RPS78" s="242"/>
      <c r="RPT78" s="242"/>
      <c r="RPU78" s="242"/>
      <c r="RPV78" s="242"/>
      <c r="RPW78" s="242"/>
      <c r="RPX78" s="242"/>
      <c r="RPY78" s="242"/>
      <c r="RPZ78" s="242"/>
      <c r="RQA78" s="242"/>
      <c r="RQB78" s="242"/>
      <c r="RQC78" s="242"/>
      <c r="RQD78" s="242"/>
      <c r="RQE78" s="242"/>
      <c r="RQF78" s="242"/>
      <c r="RQG78" s="242"/>
      <c r="RQH78" s="242"/>
      <c r="RQI78" s="242"/>
      <c r="RQJ78" s="242"/>
      <c r="RQK78" s="242"/>
      <c r="RQL78" s="242"/>
      <c r="RQM78" s="242"/>
      <c r="RQN78" s="242"/>
      <c r="RQO78" s="242"/>
      <c r="RQP78" s="242"/>
      <c r="RQQ78" s="242"/>
      <c r="RQR78" s="242"/>
      <c r="RQS78" s="242"/>
      <c r="RQT78" s="242"/>
      <c r="RQU78" s="242"/>
      <c r="RQV78" s="242"/>
      <c r="RQW78" s="242"/>
      <c r="RQX78" s="242"/>
      <c r="RQY78" s="242"/>
      <c r="RQZ78" s="242"/>
      <c r="RRA78" s="242"/>
      <c r="RRB78" s="242"/>
      <c r="RRC78" s="242"/>
      <c r="RRD78" s="242"/>
      <c r="RRE78" s="242"/>
      <c r="RRF78" s="242"/>
      <c r="RRG78" s="242"/>
      <c r="RRH78" s="242"/>
      <c r="RRI78" s="242"/>
      <c r="RRJ78" s="242"/>
      <c r="RRK78" s="242"/>
      <c r="RRL78" s="242"/>
      <c r="RRM78" s="242"/>
      <c r="RRN78" s="242"/>
      <c r="RRO78" s="242"/>
      <c r="RRP78" s="242"/>
      <c r="RRQ78" s="242"/>
      <c r="RRR78" s="242"/>
      <c r="RRS78" s="242"/>
      <c r="RRT78" s="242"/>
      <c r="RRU78" s="242"/>
      <c r="RRV78" s="242"/>
      <c r="RRW78" s="242"/>
      <c r="RRX78" s="242"/>
      <c r="RRY78" s="242"/>
      <c r="RRZ78" s="242"/>
      <c r="RSA78" s="242"/>
      <c r="RSB78" s="242"/>
      <c r="RSC78" s="242"/>
      <c r="RSD78" s="242"/>
      <c r="RSE78" s="242"/>
      <c r="RSF78" s="242"/>
      <c r="RSG78" s="242"/>
      <c r="RSH78" s="242"/>
      <c r="RSI78" s="242"/>
      <c r="RSJ78" s="242"/>
      <c r="RSK78" s="242"/>
      <c r="RSL78" s="242"/>
      <c r="RSM78" s="242"/>
      <c r="RSN78" s="242"/>
      <c r="RSO78" s="242"/>
      <c r="RSP78" s="242"/>
      <c r="RSQ78" s="242"/>
      <c r="RSR78" s="242"/>
      <c r="RSS78" s="242"/>
      <c r="RST78" s="242"/>
      <c r="RSU78" s="242"/>
      <c r="RSV78" s="242"/>
      <c r="RSW78" s="242"/>
      <c r="RSX78" s="242"/>
      <c r="RSY78" s="242"/>
      <c r="RSZ78" s="242"/>
      <c r="RTA78" s="242"/>
      <c r="RTB78" s="242"/>
      <c r="RTC78" s="242"/>
      <c r="RTD78" s="242"/>
      <c r="RTE78" s="242"/>
      <c r="RTF78" s="242"/>
      <c r="RTG78" s="242"/>
      <c r="RTH78" s="242"/>
      <c r="RTI78" s="242"/>
      <c r="RTJ78" s="242"/>
      <c r="RTK78" s="242"/>
      <c r="RTL78" s="242"/>
      <c r="RTM78" s="242"/>
      <c r="RTN78" s="242"/>
      <c r="RTO78" s="242"/>
      <c r="RTP78" s="242"/>
      <c r="RTQ78" s="242"/>
      <c r="RTR78" s="242"/>
      <c r="RTS78" s="242"/>
      <c r="RTT78" s="242"/>
      <c r="RTU78" s="242"/>
      <c r="RTV78" s="242"/>
      <c r="RTW78" s="242"/>
      <c r="RTX78" s="242"/>
      <c r="RTY78" s="242"/>
      <c r="RTZ78" s="242"/>
      <c r="RUA78" s="242"/>
      <c r="RUB78" s="242"/>
      <c r="RUC78" s="242"/>
      <c r="RUD78" s="242"/>
      <c r="RUE78" s="242"/>
      <c r="RUF78" s="242"/>
      <c r="RUG78" s="242"/>
      <c r="RUH78" s="242"/>
      <c r="RUI78" s="242"/>
      <c r="RUJ78" s="242"/>
      <c r="RUK78" s="242"/>
      <c r="RUL78" s="242"/>
      <c r="RUM78" s="242"/>
      <c r="RUN78" s="242"/>
      <c r="RUO78" s="242"/>
      <c r="RUP78" s="242"/>
      <c r="RUQ78" s="242"/>
      <c r="RUR78" s="242"/>
      <c r="RUS78" s="242"/>
      <c r="RUT78" s="242"/>
      <c r="RUU78" s="242"/>
      <c r="RUV78" s="242"/>
      <c r="RUW78" s="242"/>
      <c r="RUX78" s="242"/>
      <c r="RUY78" s="242"/>
      <c r="RUZ78" s="242"/>
      <c r="RVA78" s="242"/>
      <c r="RVB78" s="242"/>
      <c r="RVC78" s="242"/>
      <c r="RVD78" s="242"/>
      <c r="RVE78" s="242"/>
      <c r="RVF78" s="242"/>
      <c r="RVG78" s="242"/>
      <c r="RVH78" s="242"/>
      <c r="RVI78" s="242"/>
      <c r="RVJ78" s="242"/>
      <c r="RVK78" s="242"/>
      <c r="RVL78" s="242"/>
      <c r="RVM78" s="242"/>
      <c r="RVN78" s="242"/>
      <c r="RVO78" s="242"/>
      <c r="RVP78" s="242"/>
      <c r="RVQ78" s="242"/>
      <c r="RVR78" s="242"/>
      <c r="RVS78" s="242"/>
      <c r="RVT78" s="242"/>
      <c r="RVU78" s="242"/>
      <c r="RVV78" s="242"/>
      <c r="RVW78" s="242"/>
      <c r="RVX78" s="242"/>
      <c r="RVY78" s="242"/>
      <c r="RVZ78" s="242"/>
      <c r="RWA78" s="242"/>
      <c r="RWB78" s="242"/>
      <c r="RWC78" s="242"/>
      <c r="RWD78" s="242"/>
      <c r="RWE78" s="242"/>
      <c r="RWF78" s="242"/>
      <c r="RWG78" s="242"/>
      <c r="RWH78" s="242"/>
      <c r="RWI78" s="242"/>
      <c r="RWJ78" s="242"/>
      <c r="RWK78" s="242"/>
      <c r="RWL78" s="242"/>
      <c r="RWM78" s="242"/>
      <c r="RWN78" s="242"/>
      <c r="RWO78" s="242"/>
      <c r="RWP78" s="242"/>
      <c r="RWQ78" s="242"/>
      <c r="RWR78" s="242"/>
      <c r="RWS78" s="242"/>
      <c r="RWT78" s="242"/>
      <c r="RWU78" s="242"/>
      <c r="RWV78" s="242"/>
      <c r="RWW78" s="242"/>
      <c r="RWX78" s="242"/>
      <c r="RWY78" s="242"/>
      <c r="RWZ78" s="242"/>
      <c r="RXA78" s="242"/>
      <c r="RXB78" s="242"/>
      <c r="RXC78" s="242"/>
      <c r="RXD78" s="242"/>
      <c r="RXE78" s="242"/>
      <c r="RXF78" s="242"/>
      <c r="RXG78" s="242"/>
      <c r="RXH78" s="242"/>
      <c r="RXI78" s="242"/>
      <c r="RXJ78" s="242"/>
      <c r="RXK78" s="242"/>
      <c r="RXL78" s="242"/>
      <c r="RXM78" s="242"/>
      <c r="RXN78" s="242"/>
      <c r="RXO78" s="242"/>
      <c r="RXP78" s="242"/>
      <c r="RXQ78" s="242"/>
      <c r="RXR78" s="242"/>
      <c r="RXS78" s="242"/>
      <c r="RXT78" s="242"/>
      <c r="RXU78" s="242"/>
      <c r="RXV78" s="242"/>
      <c r="RXW78" s="242"/>
      <c r="RXX78" s="242"/>
      <c r="RXY78" s="242"/>
      <c r="RXZ78" s="242"/>
      <c r="RYA78" s="242"/>
      <c r="RYB78" s="242"/>
      <c r="RYC78" s="242"/>
      <c r="RYD78" s="242"/>
      <c r="RYE78" s="242"/>
      <c r="RYF78" s="242"/>
      <c r="RYG78" s="242"/>
      <c r="RYH78" s="242"/>
      <c r="RYI78" s="242"/>
      <c r="RYJ78" s="242"/>
      <c r="RYK78" s="242"/>
      <c r="RYL78" s="242"/>
      <c r="RYM78" s="242"/>
      <c r="RYN78" s="242"/>
      <c r="RYO78" s="242"/>
      <c r="RYP78" s="242"/>
      <c r="RYQ78" s="242"/>
      <c r="RYR78" s="242"/>
      <c r="RYS78" s="242"/>
      <c r="RYT78" s="242"/>
      <c r="RYU78" s="242"/>
      <c r="RYV78" s="242"/>
      <c r="RYW78" s="242"/>
      <c r="RYX78" s="242"/>
      <c r="RYY78" s="242"/>
      <c r="RYZ78" s="242"/>
      <c r="RZA78" s="242"/>
      <c r="RZB78" s="242"/>
      <c r="RZC78" s="242"/>
      <c r="RZD78" s="242"/>
      <c r="RZE78" s="242"/>
      <c r="RZF78" s="242"/>
      <c r="RZG78" s="242"/>
      <c r="RZH78" s="242"/>
      <c r="RZI78" s="242"/>
      <c r="RZJ78" s="242"/>
      <c r="RZK78" s="242"/>
      <c r="RZL78" s="242"/>
      <c r="RZM78" s="242"/>
      <c r="RZN78" s="242"/>
      <c r="RZO78" s="242"/>
      <c r="RZP78" s="242"/>
      <c r="RZQ78" s="242"/>
      <c r="RZR78" s="242"/>
      <c r="RZS78" s="242"/>
      <c r="RZT78" s="242"/>
      <c r="RZU78" s="242"/>
      <c r="RZV78" s="242"/>
      <c r="RZW78" s="242"/>
      <c r="RZX78" s="242"/>
      <c r="RZY78" s="242"/>
      <c r="RZZ78" s="242"/>
      <c r="SAA78" s="242"/>
      <c r="SAB78" s="242"/>
      <c r="SAC78" s="242"/>
      <c r="SAD78" s="242"/>
      <c r="SAE78" s="242"/>
      <c r="SAF78" s="242"/>
      <c r="SAG78" s="242"/>
      <c r="SAH78" s="242"/>
      <c r="SAI78" s="242"/>
      <c r="SAJ78" s="242"/>
      <c r="SAK78" s="242"/>
      <c r="SAL78" s="242"/>
      <c r="SAM78" s="242"/>
      <c r="SAN78" s="242"/>
      <c r="SAO78" s="242"/>
      <c r="SAP78" s="242"/>
      <c r="SAQ78" s="242"/>
      <c r="SAR78" s="242"/>
      <c r="SAS78" s="242"/>
      <c r="SAT78" s="242"/>
      <c r="SAU78" s="242"/>
      <c r="SAV78" s="242"/>
      <c r="SAW78" s="242"/>
      <c r="SAX78" s="242"/>
      <c r="SAY78" s="242"/>
      <c r="SAZ78" s="242"/>
      <c r="SBA78" s="242"/>
      <c r="SBB78" s="242"/>
      <c r="SBC78" s="242"/>
      <c r="SBD78" s="242"/>
      <c r="SBE78" s="242"/>
      <c r="SBF78" s="242"/>
      <c r="SBG78" s="242"/>
      <c r="SBH78" s="242"/>
      <c r="SBI78" s="242"/>
      <c r="SBJ78" s="242"/>
      <c r="SBK78" s="242"/>
      <c r="SBL78" s="242"/>
      <c r="SBM78" s="242"/>
      <c r="SBN78" s="242"/>
      <c r="SBO78" s="242"/>
      <c r="SBP78" s="242"/>
      <c r="SBQ78" s="242"/>
      <c r="SBR78" s="242"/>
      <c r="SBS78" s="242"/>
      <c r="SBT78" s="242"/>
      <c r="SBU78" s="242"/>
      <c r="SBV78" s="242"/>
      <c r="SBW78" s="242"/>
      <c r="SBX78" s="242"/>
      <c r="SBY78" s="242"/>
      <c r="SBZ78" s="242"/>
      <c r="SCA78" s="242"/>
      <c r="SCB78" s="242"/>
      <c r="SCC78" s="242"/>
      <c r="SCD78" s="242"/>
      <c r="SCE78" s="242"/>
      <c r="SCF78" s="242"/>
      <c r="SCG78" s="242"/>
      <c r="SCH78" s="242"/>
      <c r="SCI78" s="242"/>
      <c r="SCJ78" s="242"/>
      <c r="SCK78" s="242"/>
      <c r="SCL78" s="242"/>
      <c r="SCM78" s="242"/>
      <c r="SCN78" s="242"/>
      <c r="SCO78" s="242"/>
      <c r="SCP78" s="242"/>
      <c r="SCQ78" s="242"/>
      <c r="SCR78" s="242"/>
      <c r="SCS78" s="242"/>
      <c r="SCT78" s="242"/>
      <c r="SCU78" s="242"/>
      <c r="SCV78" s="242"/>
      <c r="SCW78" s="242"/>
      <c r="SCX78" s="242"/>
      <c r="SCY78" s="242"/>
      <c r="SCZ78" s="242"/>
      <c r="SDA78" s="242"/>
      <c r="SDB78" s="242"/>
      <c r="SDC78" s="242"/>
      <c r="SDD78" s="242"/>
      <c r="SDE78" s="242"/>
      <c r="SDF78" s="242"/>
      <c r="SDG78" s="242"/>
      <c r="SDH78" s="242"/>
      <c r="SDI78" s="242"/>
      <c r="SDJ78" s="242"/>
      <c r="SDK78" s="242"/>
      <c r="SDL78" s="242"/>
      <c r="SDM78" s="242"/>
      <c r="SDN78" s="242"/>
      <c r="SDO78" s="242"/>
      <c r="SDP78" s="242"/>
      <c r="SDQ78" s="242"/>
      <c r="SDR78" s="242"/>
      <c r="SDS78" s="242"/>
      <c r="SDT78" s="242"/>
      <c r="SDU78" s="242"/>
      <c r="SDV78" s="242"/>
      <c r="SDW78" s="242"/>
      <c r="SDX78" s="242"/>
      <c r="SDY78" s="242"/>
      <c r="SDZ78" s="242"/>
      <c r="SEA78" s="242"/>
      <c r="SEB78" s="242"/>
      <c r="SEC78" s="242"/>
      <c r="SED78" s="242"/>
      <c r="SEE78" s="242"/>
      <c r="SEF78" s="242"/>
      <c r="SEG78" s="242"/>
      <c r="SEH78" s="242"/>
      <c r="SEI78" s="242"/>
      <c r="SEJ78" s="242"/>
      <c r="SEK78" s="242"/>
      <c r="SEL78" s="242"/>
      <c r="SEM78" s="242"/>
      <c r="SEN78" s="242"/>
      <c r="SEO78" s="242"/>
      <c r="SEP78" s="242"/>
      <c r="SEQ78" s="242"/>
      <c r="SER78" s="242"/>
      <c r="SES78" s="242"/>
      <c r="SET78" s="242"/>
      <c r="SEU78" s="242"/>
      <c r="SEV78" s="242"/>
      <c r="SEW78" s="242"/>
      <c r="SEX78" s="242"/>
      <c r="SEY78" s="242"/>
      <c r="SEZ78" s="242"/>
      <c r="SFA78" s="242"/>
      <c r="SFB78" s="242"/>
      <c r="SFC78" s="242"/>
      <c r="SFD78" s="242"/>
      <c r="SFE78" s="242"/>
      <c r="SFF78" s="242"/>
      <c r="SFG78" s="242"/>
      <c r="SFH78" s="242"/>
      <c r="SFI78" s="242"/>
      <c r="SFJ78" s="242"/>
      <c r="SFK78" s="242"/>
      <c r="SFL78" s="242"/>
      <c r="SFM78" s="242"/>
      <c r="SFN78" s="242"/>
      <c r="SFO78" s="242"/>
      <c r="SFP78" s="242"/>
      <c r="SFQ78" s="242"/>
      <c r="SFR78" s="242"/>
      <c r="SFS78" s="242"/>
      <c r="SFT78" s="242"/>
      <c r="SFU78" s="242"/>
      <c r="SFV78" s="242"/>
      <c r="SFW78" s="242"/>
      <c r="SFX78" s="242"/>
      <c r="SFY78" s="242"/>
      <c r="SFZ78" s="242"/>
      <c r="SGA78" s="242"/>
      <c r="SGB78" s="242"/>
      <c r="SGC78" s="242"/>
      <c r="SGD78" s="242"/>
      <c r="SGE78" s="242"/>
      <c r="SGF78" s="242"/>
      <c r="SGG78" s="242"/>
      <c r="SGH78" s="242"/>
      <c r="SGI78" s="242"/>
      <c r="SGJ78" s="242"/>
      <c r="SGK78" s="242"/>
      <c r="SGL78" s="242"/>
      <c r="SGM78" s="242"/>
      <c r="SGN78" s="242"/>
      <c r="SGO78" s="242"/>
      <c r="SGP78" s="242"/>
      <c r="SGQ78" s="242"/>
      <c r="SGR78" s="242"/>
      <c r="SGS78" s="242"/>
      <c r="SGT78" s="242"/>
      <c r="SGU78" s="242"/>
      <c r="SGV78" s="242"/>
      <c r="SGW78" s="242"/>
      <c r="SGX78" s="242"/>
      <c r="SGY78" s="242"/>
      <c r="SGZ78" s="242"/>
      <c r="SHA78" s="242"/>
      <c r="SHB78" s="242"/>
      <c r="SHC78" s="242"/>
      <c r="SHD78" s="242"/>
      <c r="SHE78" s="242"/>
      <c r="SHF78" s="242"/>
      <c r="SHG78" s="242"/>
      <c r="SHH78" s="242"/>
      <c r="SHI78" s="242"/>
      <c r="SHJ78" s="242"/>
      <c r="SHK78" s="242"/>
      <c r="SHL78" s="242"/>
      <c r="SHM78" s="242"/>
      <c r="SHN78" s="242"/>
      <c r="SHO78" s="242"/>
      <c r="SHP78" s="242"/>
      <c r="SHQ78" s="242"/>
      <c r="SHR78" s="242"/>
      <c r="SHS78" s="242"/>
      <c r="SHT78" s="242"/>
      <c r="SHU78" s="242"/>
      <c r="SHV78" s="242"/>
      <c r="SHW78" s="242"/>
      <c r="SHX78" s="242"/>
      <c r="SHY78" s="242"/>
      <c r="SHZ78" s="242"/>
      <c r="SIA78" s="242"/>
      <c r="SIB78" s="242"/>
      <c r="SIC78" s="242"/>
      <c r="SID78" s="242"/>
      <c r="SIE78" s="242"/>
      <c r="SIF78" s="242"/>
      <c r="SIG78" s="242"/>
      <c r="SIH78" s="242"/>
      <c r="SII78" s="242"/>
      <c r="SIJ78" s="242"/>
      <c r="SIK78" s="242"/>
      <c r="SIL78" s="242"/>
      <c r="SIM78" s="242"/>
      <c r="SIN78" s="242"/>
      <c r="SIO78" s="242"/>
      <c r="SIP78" s="242"/>
      <c r="SIQ78" s="242"/>
      <c r="SIR78" s="242"/>
      <c r="SIS78" s="242"/>
      <c r="SIT78" s="242"/>
      <c r="SIU78" s="242"/>
      <c r="SIV78" s="242"/>
      <c r="SIW78" s="242"/>
      <c r="SIX78" s="242"/>
      <c r="SIY78" s="242"/>
      <c r="SIZ78" s="242"/>
      <c r="SJA78" s="242"/>
      <c r="SJB78" s="242"/>
      <c r="SJC78" s="242"/>
      <c r="SJD78" s="242"/>
      <c r="SJE78" s="242"/>
      <c r="SJF78" s="242"/>
      <c r="SJG78" s="242"/>
      <c r="SJH78" s="242"/>
      <c r="SJI78" s="242"/>
      <c r="SJJ78" s="242"/>
      <c r="SJK78" s="242"/>
      <c r="SJL78" s="242"/>
      <c r="SJM78" s="242"/>
      <c r="SJN78" s="242"/>
      <c r="SJO78" s="242"/>
      <c r="SJP78" s="242"/>
      <c r="SJQ78" s="242"/>
      <c r="SJR78" s="242"/>
      <c r="SJS78" s="242"/>
      <c r="SJT78" s="242"/>
      <c r="SJU78" s="242"/>
      <c r="SJV78" s="242"/>
      <c r="SJW78" s="242"/>
      <c r="SJX78" s="242"/>
      <c r="SJY78" s="242"/>
      <c r="SJZ78" s="242"/>
      <c r="SKA78" s="242"/>
      <c r="SKB78" s="242"/>
      <c r="SKC78" s="242"/>
      <c r="SKD78" s="242"/>
      <c r="SKE78" s="242"/>
      <c r="SKF78" s="242"/>
      <c r="SKG78" s="242"/>
      <c r="SKH78" s="242"/>
      <c r="SKI78" s="242"/>
      <c r="SKJ78" s="242"/>
      <c r="SKK78" s="242"/>
      <c r="SKL78" s="242"/>
      <c r="SKM78" s="242"/>
      <c r="SKN78" s="242"/>
      <c r="SKO78" s="242"/>
      <c r="SKP78" s="242"/>
      <c r="SKQ78" s="242"/>
      <c r="SKR78" s="242"/>
      <c r="SKS78" s="242"/>
      <c r="SKT78" s="242"/>
      <c r="SKU78" s="242"/>
      <c r="SKV78" s="242"/>
      <c r="SKW78" s="242"/>
      <c r="SKX78" s="242"/>
      <c r="SKY78" s="242"/>
      <c r="SKZ78" s="242"/>
      <c r="SLA78" s="242"/>
      <c r="SLB78" s="242"/>
      <c r="SLC78" s="242"/>
      <c r="SLD78" s="242"/>
      <c r="SLE78" s="242"/>
      <c r="SLF78" s="242"/>
      <c r="SLG78" s="242"/>
      <c r="SLH78" s="242"/>
      <c r="SLI78" s="242"/>
      <c r="SLJ78" s="242"/>
      <c r="SLK78" s="242"/>
      <c r="SLL78" s="242"/>
      <c r="SLM78" s="242"/>
      <c r="SLN78" s="242"/>
      <c r="SLO78" s="242"/>
      <c r="SLP78" s="242"/>
      <c r="SLQ78" s="242"/>
      <c r="SLR78" s="242"/>
      <c r="SLS78" s="242"/>
      <c r="SLT78" s="242"/>
      <c r="SLU78" s="242"/>
      <c r="SLV78" s="242"/>
      <c r="SLW78" s="242"/>
      <c r="SLX78" s="242"/>
      <c r="SLY78" s="242"/>
      <c r="SLZ78" s="242"/>
      <c r="SMA78" s="242"/>
      <c r="SMB78" s="242"/>
      <c r="SMC78" s="242"/>
      <c r="SMD78" s="242"/>
      <c r="SME78" s="242"/>
      <c r="SMF78" s="242"/>
      <c r="SMG78" s="242"/>
      <c r="SMH78" s="242"/>
      <c r="SMI78" s="242"/>
      <c r="SMJ78" s="242"/>
      <c r="SMK78" s="242"/>
      <c r="SML78" s="242"/>
      <c r="SMM78" s="242"/>
      <c r="SMN78" s="242"/>
      <c r="SMO78" s="242"/>
      <c r="SMP78" s="242"/>
      <c r="SMQ78" s="242"/>
      <c r="SMR78" s="242"/>
      <c r="SMS78" s="242"/>
      <c r="SMT78" s="242"/>
      <c r="SMU78" s="242"/>
      <c r="SMV78" s="242"/>
      <c r="SMW78" s="242"/>
      <c r="SMX78" s="242"/>
      <c r="SMY78" s="242"/>
      <c r="SMZ78" s="242"/>
      <c r="SNA78" s="242"/>
      <c r="SNB78" s="242"/>
      <c r="SNC78" s="242"/>
      <c r="SND78" s="242"/>
      <c r="SNE78" s="242"/>
      <c r="SNF78" s="242"/>
      <c r="SNG78" s="242"/>
      <c r="SNH78" s="242"/>
      <c r="SNI78" s="242"/>
      <c r="SNJ78" s="242"/>
      <c r="SNK78" s="242"/>
      <c r="SNL78" s="242"/>
      <c r="SNM78" s="242"/>
      <c r="SNN78" s="242"/>
      <c r="SNO78" s="242"/>
      <c r="SNP78" s="242"/>
      <c r="SNQ78" s="242"/>
      <c r="SNR78" s="242"/>
      <c r="SNS78" s="242"/>
      <c r="SNT78" s="242"/>
      <c r="SNU78" s="242"/>
      <c r="SNV78" s="242"/>
      <c r="SNW78" s="242"/>
      <c r="SNX78" s="242"/>
      <c r="SNY78" s="242"/>
      <c r="SNZ78" s="242"/>
      <c r="SOA78" s="242"/>
      <c r="SOB78" s="242"/>
      <c r="SOC78" s="242"/>
      <c r="SOD78" s="242"/>
      <c r="SOE78" s="242"/>
      <c r="SOF78" s="242"/>
      <c r="SOG78" s="242"/>
      <c r="SOH78" s="242"/>
      <c r="SOI78" s="242"/>
      <c r="SOJ78" s="242"/>
      <c r="SOK78" s="242"/>
      <c r="SOL78" s="242"/>
      <c r="SOM78" s="242"/>
      <c r="SON78" s="242"/>
      <c r="SOO78" s="242"/>
      <c r="SOP78" s="242"/>
      <c r="SOQ78" s="242"/>
      <c r="SOR78" s="242"/>
      <c r="SOS78" s="242"/>
      <c r="SOT78" s="242"/>
      <c r="SOU78" s="242"/>
      <c r="SOV78" s="242"/>
      <c r="SOW78" s="242"/>
      <c r="SOX78" s="242"/>
      <c r="SOY78" s="242"/>
      <c r="SOZ78" s="242"/>
      <c r="SPA78" s="242"/>
      <c r="SPB78" s="242"/>
      <c r="SPC78" s="242"/>
      <c r="SPD78" s="242"/>
      <c r="SPE78" s="242"/>
      <c r="SPF78" s="242"/>
      <c r="SPG78" s="242"/>
      <c r="SPH78" s="242"/>
      <c r="SPI78" s="242"/>
      <c r="SPJ78" s="242"/>
      <c r="SPK78" s="242"/>
      <c r="SPL78" s="242"/>
      <c r="SPM78" s="242"/>
      <c r="SPN78" s="242"/>
      <c r="SPO78" s="242"/>
      <c r="SPP78" s="242"/>
      <c r="SPQ78" s="242"/>
      <c r="SPR78" s="242"/>
      <c r="SPS78" s="242"/>
      <c r="SPT78" s="242"/>
      <c r="SPU78" s="242"/>
      <c r="SPV78" s="242"/>
      <c r="SPW78" s="242"/>
      <c r="SPX78" s="242"/>
      <c r="SPY78" s="242"/>
      <c r="SPZ78" s="242"/>
      <c r="SQA78" s="242"/>
      <c r="SQB78" s="242"/>
      <c r="SQC78" s="242"/>
      <c r="SQD78" s="242"/>
      <c r="SQE78" s="242"/>
      <c r="SQF78" s="242"/>
      <c r="SQG78" s="242"/>
      <c r="SQH78" s="242"/>
      <c r="SQI78" s="242"/>
      <c r="SQJ78" s="242"/>
      <c r="SQK78" s="242"/>
      <c r="SQL78" s="242"/>
      <c r="SQM78" s="242"/>
      <c r="SQN78" s="242"/>
      <c r="SQO78" s="242"/>
      <c r="SQP78" s="242"/>
      <c r="SQQ78" s="242"/>
      <c r="SQR78" s="242"/>
      <c r="SQS78" s="242"/>
      <c r="SQT78" s="242"/>
      <c r="SQU78" s="242"/>
      <c r="SQV78" s="242"/>
      <c r="SQW78" s="242"/>
      <c r="SQX78" s="242"/>
      <c r="SQY78" s="242"/>
      <c r="SQZ78" s="242"/>
      <c r="SRA78" s="242"/>
      <c r="SRB78" s="242"/>
      <c r="SRC78" s="242"/>
      <c r="SRD78" s="242"/>
      <c r="SRE78" s="242"/>
      <c r="SRF78" s="242"/>
      <c r="SRG78" s="242"/>
      <c r="SRH78" s="242"/>
      <c r="SRI78" s="242"/>
      <c r="SRJ78" s="242"/>
      <c r="SRK78" s="242"/>
      <c r="SRL78" s="242"/>
      <c r="SRM78" s="242"/>
      <c r="SRN78" s="242"/>
      <c r="SRO78" s="242"/>
      <c r="SRP78" s="242"/>
      <c r="SRQ78" s="242"/>
      <c r="SRR78" s="242"/>
      <c r="SRS78" s="242"/>
      <c r="SRT78" s="242"/>
      <c r="SRU78" s="242"/>
      <c r="SRV78" s="242"/>
      <c r="SRW78" s="242"/>
      <c r="SRX78" s="242"/>
      <c r="SRY78" s="242"/>
      <c r="SRZ78" s="242"/>
      <c r="SSA78" s="242"/>
      <c r="SSB78" s="242"/>
      <c r="SSC78" s="242"/>
      <c r="SSD78" s="242"/>
      <c r="SSE78" s="242"/>
      <c r="SSF78" s="242"/>
      <c r="SSG78" s="242"/>
      <c r="SSH78" s="242"/>
      <c r="SSI78" s="242"/>
      <c r="SSJ78" s="242"/>
      <c r="SSK78" s="242"/>
      <c r="SSL78" s="242"/>
      <c r="SSM78" s="242"/>
      <c r="SSN78" s="242"/>
      <c r="SSO78" s="242"/>
      <c r="SSP78" s="242"/>
      <c r="SSQ78" s="242"/>
      <c r="SSR78" s="242"/>
      <c r="SSS78" s="242"/>
      <c r="SST78" s="242"/>
      <c r="SSU78" s="242"/>
      <c r="SSV78" s="242"/>
      <c r="SSW78" s="242"/>
      <c r="SSX78" s="242"/>
      <c r="SSY78" s="242"/>
      <c r="SSZ78" s="242"/>
      <c r="STA78" s="242"/>
      <c r="STB78" s="242"/>
      <c r="STC78" s="242"/>
      <c r="STD78" s="242"/>
      <c r="STE78" s="242"/>
      <c r="STF78" s="242"/>
      <c r="STG78" s="242"/>
      <c r="STH78" s="242"/>
      <c r="STI78" s="242"/>
      <c r="STJ78" s="242"/>
      <c r="STK78" s="242"/>
      <c r="STL78" s="242"/>
      <c r="STM78" s="242"/>
      <c r="STN78" s="242"/>
      <c r="STO78" s="242"/>
      <c r="STP78" s="242"/>
      <c r="STQ78" s="242"/>
      <c r="STR78" s="242"/>
      <c r="STS78" s="242"/>
      <c r="STT78" s="242"/>
      <c r="STU78" s="242"/>
      <c r="STV78" s="242"/>
      <c r="STW78" s="242"/>
      <c r="STX78" s="242"/>
      <c r="STY78" s="242"/>
      <c r="STZ78" s="242"/>
      <c r="SUA78" s="242"/>
      <c r="SUB78" s="242"/>
      <c r="SUC78" s="242"/>
      <c r="SUD78" s="242"/>
      <c r="SUE78" s="242"/>
      <c r="SUF78" s="242"/>
      <c r="SUG78" s="242"/>
      <c r="SUH78" s="242"/>
      <c r="SUI78" s="242"/>
      <c r="SUJ78" s="242"/>
      <c r="SUK78" s="242"/>
      <c r="SUL78" s="242"/>
      <c r="SUM78" s="242"/>
      <c r="SUN78" s="242"/>
      <c r="SUO78" s="242"/>
      <c r="SUP78" s="242"/>
      <c r="SUQ78" s="242"/>
      <c r="SUR78" s="242"/>
      <c r="SUS78" s="242"/>
      <c r="SUT78" s="242"/>
      <c r="SUU78" s="242"/>
      <c r="SUV78" s="242"/>
      <c r="SUW78" s="242"/>
      <c r="SUX78" s="242"/>
      <c r="SUY78" s="242"/>
      <c r="SUZ78" s="242"/>
      <c r="SVA78" s="242"/>
      <c r="SVB78" s="242"/>
      <c r="SVC78" s="242"/>
      <c r="SVD78" s="242"/>
      <c r="SVE78" s="242"/>
      <c r="SVF78" s="242"/>
      <c r="SVG78" s="242"/>
      <c r="SVH78" s="242"/>
      <c r="SVI78" s="242"/>
      <c r="SVJ78" s="242"/>
      <c r="SVK78" s="242"/>
      <c r="SVL78" s="242"/>
      <c r="SVM78" s="242"/>
      <c r="SVN78" s="242"/>
      <c r="SVO78" s="242"/>
      <c r="SVP78" s="242"/>
      <c r="SVQ78" s="242"/>
      <c r="SVR78" s="242"/>
      <c r="SVS78" s="242"/>
      <c r="SVT78" s="242"/>
      <c r="SVU78" s="242"/>
      <c r="SVV78" s="242"/>
      <c r="SVW78" s="242"/>
      <c r="SVX78" s="242"/>
      <c r="SVY78" s="242"/>
      <c r="SVZ78" s="242"/>
      <c r="SWA78" s="242"/>
      <c r="SWB78" s="242"/>
      <c r="SWC78" s="242"/>
      <c r="SWD78" s="242"/>
      <c r="SWE78" s="242"/>
      <c r="SWF78" s="242"/>
      <c r="SWG78" s="242"/>
      <c r="SWH78" s="242"/>
      <c r="SWI78" s="242"/>
      <c r="SWJ78" s="242"/>
      <c r="SWK78" s="242"/>
      <c r="SWL78" s="242"/>
      <c r="SWM78" s="242"/>
      <c r="SWN78" s="242"/>
      <c r="SWO78" s="242"/>
      <c r="SWP78" s="242"/>
      <c r="SWQ78" s="242"/>
      <c r="SWR78" s="242"/>
      <c r="SWS78" s="242"/>
      <c r="SWT78" s="242"/>
      <c r="SWU78" s="242"/>
      <c r="SWV78" s="242"/>
      <c r="SWW78" s="242"/>
      <c r="SWX78" s="242"/>
      <c r="SWY78" s="242"/>
      <c r="SWZ78" s="242"/>
      <c r="SXA78" s="242"/>
      <c r="SXB78" s="242"/>
      <c r="SXC78" s="242"/>
      <c r="SXD78" s="242"/>
      <c r="SXE78" s="242"/>
      <c r="SXF78" s="242"/>
      <c r="SXG78" s="242"/>
      <c r="SXH78" s="242"/>
      <c r="SXI78" s="242"/>
      <c r="SXJ78" s="242"/>
      <c r="SXK78" s="242"/>
      <c r="SXL78" s="242"/>
      <c r="SXM78" s="242"/>
      <c r="SXN78" s="242"/>
      <c r="SXO78" s="242"/>
      <c r="SXP78" s="242"/>
      <c r="SXQ78" s="242"/>
      <c r="SXR78" s="242"/>
      <c r="SXS78" s="242"/>
      <c r="SXT78" s="242"/>
      <c r="SXU78" s="242"/>
      <c r="SXV78" s="242"/>
      <c r="SXW78" s="242"/>
      <c r="SXX78" s="242"/>
      <c r="SXY78" s="242"/>
      <c r="SXZ78" s="242"/>
      <c r="SYA78" s="242"/>
      <c r="SYB78" s="242"/>
      <c r="SYC78" s="242"/>
      <c r="SYD78" s="242"/>
      <c r="SYE78" s="242"/>
      <c r="SYF78" s="242"/>
      <c r="SYG78" s="242"/>
      <c r="SYH78" s="242"/>
      <c r="SYI78" s="242"/>
      <c r="SYJ78" s="242"/>
      <c r="SYK78" s="242"/>
      <c r="SYL78" s="242"/>
      <c r="SYM78" s="242"/>
      <c r="SYN78" s="242"/>
      <c r="SYO78" s="242"/>
      <c r="SYP78" s="242"/>
      <c r="SYQ78" s="242"/>
      <c r="SYR78" s="242"/>
      <c r="SYS78" s="242"/>
      <c r="SYT78" s="242"/>
      <c r="SYU78" s="242"/>
      <c r="SYV78" s="242"/>
      <c r="SYW78" s="242"/>
      <c r="SYX78" s="242"/>
      <c r="SYY78" s="242"/>
      <c r="SYZ78" s="242"/>
      <c r="SZA78" s="242"/>
      <c r="SZB78" s="242"/>
      <c r="SZC78" s="242"/>
      <c r="SZD78" s="242"/>
      <c r="SZE78" s="242"/>
      <c r="SZF78" s="242"/>
      <c r="SZG78" s="242"/>
      <c r="SZH78" s="242"/>
      <c r="SZI78" s="242"/>
      <c r="SZJ78" s="242"/>
      <c r="SZK78" s="242"/>
      <c r="SZL78" s="242"/>
      <c r="SZM78" s="242"/>
      <c r="SZN78" s="242"/>
      <c r="SZO78" s="242"/>
      <c r="SZP78" s="242"/>
      <c r="SZQ78" s="242"/>
      <c r="SZR78" s="242"/>
      <c r="SZS78" s="242"/>
      <c r="SZT78" s="242"/>
      <c r="SZU78" s="242"/>
      <c r="SZV78" s="242"/>
      <c r="SZW78" s="242"/>
      <c r="SZX78" s="242"/>
      <c r="SZY78" s="242"/>
      <c r="SZZ78" s="242"/>
      <c r="TAA78" s="242"/>
      <c r="TAB78" s="242"/>
      <c r="TAC78" s="242"/>
      <c r="TAD78" s="242"/>
      <c r="TAE78" s="242"/>
      <c r="TAF78" s="242"/>
      <c r="TAG78" s="242"/>
      <c r="TAH78" s="242"/>
      <c r="TAI78" s="242"/>
      <c r="TAJ78" s="242"/>
      <c r="TAK78" s="242"/>
      <c r="TAL78" s="242"/>
      <c r="TAM78" s="242"/>
      <c r="TAN78" s="242"/>
      <c r="TAO78" s="242"/>
      <c r="TAP78" s="242"/>
      <c r="TAQ78" s="242"/>
      <c r="TAR78" s="242"/>
      <c r="TAS78" s="242"/>
      <c r="TAT78" s="242"/>
      <c r="TAU78" s="242"/>
      <c r="TAV78" s="242"/>
      <c r="TAW78" s="242"/>
      <c r="TAX78" s="242"/>
      <c r="TAY78" s="242"/>
      <c r="TAZ78" s="242"/>
      <c r="TBA78" s="242"/>
      <c r="TBB78" s="242"/>
      <c r="TBC78" s="242"/>
      <c r="TBD78" s="242"/>
      <c r="TBE78" s="242"/>
      <c r="TBF78" s="242"/>
      <c r="TBG78" s="242"/>
      <c r="TBH78" s="242"/>
      <c r="TBI78" s="242"/>
      <c r="TBJ78" s="242"/>
      <c r="TBK78" s="242"/>
      <c r="TBL78" s="242"/>
      <c r="TBM78" s="242"/>
      <c r="TBN78" s="242"/>
      <c r="TBO78" s="242"/>
      <c r="TBP78" s="242"/>
      <c r="TBQ78" s="242"/>
      <c r="TBR78" s="242"/>
      <c r="TBS78" s="242"/>
      <c r="TBT78" s="242"/>
      <c r="TBU78" s="242"/>
      <c r="TBV78" s="242"/>
      <c r="TBW78" s="242"/>
      <c r="TBX78" s="242"/>
      <c r="TBY78" s="242"/>
      <c r="TBZ78" s="242"/>
      <c r="TCA78" s="242"/>
      <c r="TCB78" s="242"/>
      <c r="TCC78" s="242"/>
      <c r="TCD78" s="242"/>
      <c r="TCE78" s="242"/>
      <c r="TCF78" s="242"/>
      <c r="TCG78" s="242"/>
      <c r="TCH78" s="242"/>
      <c r="TCI78" s="242"/>
      <c r="TCJ78" s="242"/>
      <c r="TCK78" s="242"/>
      <c r="TCL78" s="242"/>
      <c r="TCM78" s="242"/>
      <c r="TCN78" s="242"/>
      <c r="TCO78" s="242"/>
      <c r="TCP78" s="242"/>
      <c r="TCQ78" s="242"/>
      <c r="TCR78" s="242"/>
      <c r="TCS78" s="242"/>
      <c r="TCT78" s="242"/>
      <c r="TCU78" s="242"/>
      <c r="TCV78" s="242"/>
      <c r="TCW78" s="242"/>
      <c r="TCX78" s="242"/>
      <c r="TCY78" s="242"/>
      <c r="TCZ78" s="242"/>
      <c r="TDA78" s="242"/>
      <c r="TDB78" s="242"/>
      <c r="TDC78" s="242"/>
      <c r="TDD78" s="242"/>
      <c r="TDE78" s="242"/>
      <c r="TDF78" s="242"/>
      <c r="TDG78" s="242"/>
      <c r="TDH78" s="242"/>
      <c r="TDI78" s="242"/>
      <c r="TDJ78" s="242"/>
      <c r="TDK78" s="242"/>
      <c r="TDL78" s="242"/>
      <c r="TDM78" s="242"/>
      <c r="TDN78" s="242"/>
      <c r="TDO78" s="242"/>
      <c r="TDP78" s="242"/>
      <c r="TDQ78" s="242"/>
      <c r="TDR78" s="242"/>
      <c r="TDS78" s="242"/>
      <c r="TDT78" s="242"/>
      <c r="TDU78" s="242"/>
      <c r="TDV78" s="242"/>
      <c r="TDW78" s="242"/>
      <c r="TDX78" s="242"/>
      <c r="TDY78" s="242"/>
      <c r="TDZ78" s="242"/>
      <c r="TEA78" s="242"/>
      <c r="TEB78" s="242"/>
      <c r="TEC78" s="242"/>
      <c r="TED78" s="242"/>
      <c r="TEE78" s="242"/>
      <c r="TEF78" s="242"/>
      <c r="TEG78" s="242"/>
      <c r="TEH78" s="242"/>
      <c r="TEI78" s="242"/>
      <c r="TEJ78" s="242"/>
      <c r="TEK78" s="242"/>
      <c r="TEL78" s="242"/>
      <c r="TEM78" s="242"/>
      <c r="TEN78" s="242"/>
      <c r="TEO78" s="242"/>
      <c r="TEP78" s="242"/>
      <c r="TEQ78" s="242"/>
      <c r="TER78" s="242"/>
      <c r="TES78" s="242"/>
      <c r="TET78" s="242"/>
      <c r="TEU78" s="242"/>
      <c r="TEV78" s="242"/>
      <c r="TEW78" s="242"/>
      <c r="TEX78" s="242"/>
      <c r="TEY78" s="242"/>
      <c r="TEZ78" s="242"/>
      <c r="TFA78" s="242"/>
      <c r="TFB78" s="242"/>
      <c r="TFC78" s="242"/>
      <c r="TFD78" s="242"/>
      <c r="TFE78" s="242"/>
      <c r="TFF78" s="242"/>
      <c r="TFG78" s="242"/>
      <c r="TFH78" s="242"/>
      <c r="TFI78" s="242"/>
      <c r="TFJ78" s="242"/>
      <c r="TFK78" s="242"/>
      <c r="TFL78" s="242"/>
      <c r="TFM78" s="242"/>
      <c r="TFN78" s="242"/>
      <c r="TFO78" s="242"/>
      <c r="TFP78" s="242"/>
      <c r="TFQ78" s="242"/>
      <c r="TFR78" s="242"/>
      <c r="TFS78" s="242"/>
      <c r="TFT78" s="242"/>
      <c r="TFU78" s="242"/>
      <c r="TFV78" s="242"/>
      <c r="TFW78" s="242"/>
      <c r="TFX78" s="242"/>
      <c r="TFY78" s="242"/>
      <c r="TFZ78" s="242"/>
      <c r="TGA78" s="242"/>
      <c r="TGB78" s="242"/>
      <c r="TGC78" s="242"/>
      <c r="TGD78" s="242"/>
      <c r="TGE78" s="242"/>
      <c r="TGF78" s="242"/>
      <c r="TGG78" s="242"/>
      <c r="TGH78" s="242"/>
      <c r="TGI78" s="242"/>
      <c r="TGJ78" s="242"/>
      <c r="TGK78" s="242"/>
      <c r="TGL78" s="242"/>
      <c r="TGM78" s="242"/>
      <c r="TGN78" s="242"/>
      <c r="TGO78" s="242"/>
      <c r="TGP78" s="242"/>
      <c r="TGQ78" s="242"/>
      <c r="TGR78" s="242"/>
      <c r="TGS78" s="242"/>
      <c r="TGT78" s="242"/>
      <c r="TGU78" s="242"/>
      <c r="TGV78" s="242"/>
      <c r="TGW78" s="242"/>
      <c r="TGX78" s="242"/>
      <c r="TGY78" s="242"/>
      <c r="TGZ78" s="242"/>
      <c r="THA78" s="242"/>
      <c r="THB78" s="242"/>
      <c r="THC78" s="242"/>
      <c r="THD78" s="242"/>
      <c r="THE78" s="242"/>
      <c r="THF78" s="242"/>
      <c r="THG78" s="242"/>
      <c r="THH78" s="242"/>
      <c r="THI78" s="242"/>
      <c r="THJ78" s="242"/>
      <c r="THK78" s="242"/>
      <c r="THL78" s="242"/>
      <c r="THM78" s="242"/>
      <c r="THN78" s="242"/>
      <c r="THO78" s="242"/>
      <c r="THP78" s="242"/>
      <c r="THQ78" s="242"/>
      <c r="THR78" s="242"/>
      <c r="THS78" s="242"/>
      <c r="THT78" s="242"/>
      <c r="THU78" s="242"/>
      <c r="THV78" s="242"/>
      <c r="THW78" s="242"/>
      <c r="THX78" s="242"/>
      <c r="THY78" s="242"/>
      <c r="THZ78" s="242"/>
      <c r="TIA78" s="242"/>
      <c r="TIB78" s="242"/>
      <c r="TIC78" s="242"/>
      <c r="TID78" s="242"/>
      <c r="TIE78" s="242"/>
      <c r="TIF78" s="242"/>
      <c r="TIG78" s="242"/>
      <c r="TIH78" s="242"/>
      <c r="TII78" s="242"/>
      <c r="TIJ78" s="242"/>
      <c r="TIK78" s="242"/>
      <c r="TIL78" s="242"/>
      <c r="TIM78" s="242"/>
      <c r="TIN78" s="242"/>
      <c r="TIO78" s="242"/>
      <c r="TIP78" s="242"/>
      <c r="TIQ78" s="242"/>
      <c r="TIR78" s="242"/>
      <c r="TIS78" s="242"/>
      <c r="TIT78" s="242"/>
      <c r="TIU78" s="242"/>
      <c r="TIV78" s="242"/>
      <c r="TIW78" s="242"/>
      <c r="TIX78" s="242"/>
      <c r="TIY78" s="242"/>
      <c r="TIZ78" s="242"/>
      <c r="TJA78" s="242"/>
      <c r="TJB78" s="242"/>
      <c r="TJC78" s="242"/>
      <c r="TJD78" s="242"/>
      <c r="TJE78" s="242"/>
      <c r="TJF78" s="242"/>
      <c r="TJG78" s="242"/>
      <c r="TJH78" s="242"/>
      <c r="TJI78" s="242"/>
      <c r="TJJ78" s="242"/>
      <c r="TJK78" s="242"/>
      <c r="TJL78" s="242"/>
      <c r="TJM78" s="242"/>
      <c r="TJN78" s="242"/>
      <c r="TJO78" s="242"/>
      <c r="TJP78" s="242"/>
      <c r="TJQ78" s="242"/>
      <c r="TJR78" s="242"/>
      <c r="TJS78" s="242"/>
      <c r="TJT78" s="242"/>
      <c r="TJU78" s="242"/>
      <c r="TJV78" s="242"/>
      <c r="TJW78" s="242"/>
      <c r="TJX78" s="242"/>
      <c r="TJY78" s="242"/>
      <c r="TJZ78" s="242"/>
      <c r="TKA78" s="242"/>
      <c r="TKB78" s="242"/>
      <c r="TKC78" s="242"/>
      <c r="TKD78" s="242"/>
      <c r="TKE78" s="242"/>
      <c r="TKF78" s="242"/>
      <c r="TKG78" s="242"/>
      <c r="TKH78" s="242"/>
      <c r="TKI78" s="242"/>
      <c r="TKJ78" s="242"/>
      <c r="TKK78" s="242"/>
      <c r="TKL78" s="242"/>
      <c r="TKM78" s="242"/>
      <c r="TKN78" s="242"/>
      <c r="TKO78" s="242"/>
      <c r="TKP78" s="242"/>
      <c r="TKQ78" s="242"/>
      <c r="TKR78" s="242"/>
      <c r="TKS78" s="242"/>
      <c r="TKT78" s="242"/>
      <c r="TKU78" s="242"/>
      <c r="TKV78" s="242"/>
      <c r="TKW78" s="242"/>
      <c r="TKX78" s="242"/>
      <c r="TKY78" s="242"/>
      <c r="TKZ78" s="242"/>
      <c r="TLA78" s="242"/>
      <c r="TLB78" s="242"/>
      <c r="TLC78" s="242"/>
      <c r="TLD78" s="242"/>
      <c r="TLE78" s="242"/>
      <c r="TLF78" s="242"/>
      <c r="TLG78" s="242"/>
      <c r="TLH78" s="242"/>
      <c r="TLI78" s="242"/>
      <c r="TLJ78" s="242"/>
      <c r="TLK78" s="242"/>
      <c r="TLL78" s="242"/>
      <c r="TLM78" s="242"/>
      <c r="TLN78" s="242"/>
      <c r="TLO78" s="242"/>
      <c r="TLP78" s="242"/>
      <c r="TLQ78" s="242"/>
      <c r="TLR78" s="242"/>
      <c r="TLS78" s="242"/>
      <c r="TLT78" s="242"/>
      <c r="TLU78" s="242"/>
      <c r="TLV78" s="242"/>
      <c r="TLW78" s="242"/>
      <c r="TLX78" s="242"/>
      <c r="TLY78" s="242"/>
      <c r="TLZ78" s="242"/>
      <c r="TMA78" s="242"/>
      <c r="TMB78" s="242"/>
      <c r="TMC78" s="242"/>
      <c r="TMD78" s="242"/>
      <c r="TME78" s="242"/>
      <c r="TMF78" s="242"/>
      <c r="TMG78" s="242"/>
      <c r="TMH78" s="242"/>
      <c r="TMI78" s="242"/>
      <c r="TMJ78" s="242"/>
      <c r="TMK78" s="242"/>
      <c r="TML78" s="242"/>
      <c r="TMM78" s="242"/>
      <c r="TMN78" s="242"/>
      <c r="TMO78" s="242"/>
      <c r="TMP78" s="242"/>
      <c r="TMQ78" s="242"/>
      <c r="TMR78" s="242"/>
      <c r="TMS78" s="242"/>
      <c r="TMT78" s="242"/>
      <c r="TMU78" s="242"/>
      <c r="TMV78" s="242"/>
      <c r="TMW78" s="242"/>
      <c r="TMX78" s="242"/>
      <c r="TMY78" s="242"/>
      <c r="TMZ78" s="242"/>
      <c r="TNA78" s="242"/>
      <c r="TNB78" s="242"/>
      <c r="TNC78" s="242"/>
      <c r="TND78" s="242"/>
      <c r="TNE78" s="242"/>
      <c r="TNF78" s="242"/>
      <c r="TNG78" s="242"/>
      <c r="TNH78" s="242"/>
      <c r="TNI78" s="242"/>
      <c r="TNJ78" s="242"/>
      <c r="TNK78" s="242"/>
      <c r="TNL78" s="242"/>
      <c r="TNM78" s="242"/>
      <c r="TNN78" s="242"/>
      <c r="TNO78" s="242"/>
      <c r="TNP78" s="242"/>
      <c r="TNQ78" s="242"/>
      <c r="TNR78" s="242"/>
      <c r="TNS78" s="242"/>
      <c r="TNT78" s="242"/>
      <c r="TNU78" s="242"/>
      <c r="TNV78" s="242"/>
      <c r="TNW78" s="242"/>
      <c r="TNX78" s="242"/>
      <c r="TNY78" s="242"/>
      <c r="TNZ78" s="242"/>
      <c r="TOA78" s="242"/>
      <c r="TOB78" s="242"/>
      <c r="TOC78" s="242"/>
      <c r="TOD78" s="242"/>
      <c r="TOE78" s="242"/>
      <c r="TOF78" s="242"/>
      <c r="TOG78" s="242"/>
      <c r="TOH78" s="242"/>
      <c r="TOI78" s="242"/>
      <c r="TOJ78" s="242"/>
      <c r="TOK78" s="242"/>
      <c r="TOL78" s="242"/>
      <c r="TOM78" s="242"/>
      <c r="TON78" s="242"/>
      <c r="TOO78" s="242"/>
      <c r="TOP78" s="242"/>
      <c r="TOQ78" s="242"/>
      <c r="TOR78" s="242"/>
      <c r="TOS78" s="242"/>
      <c r="TOT78" s="242"/>
      <c r="TOU78" s="242"/>
      <c r="TOV78" s="242"/>
      <c r="TOW78" s="242"/>
      <c r="TOX78" s="242"/>
      <c r="TOY78" s="242"/>
      <c r="TOZ78" s="242"/>
      <c r="TPA78" s="242"/>
      <c r="TPB78" s="242"/>
      <c r="TPC78" s="242"/>
      <c r="TPD78" s="242"/>
      <c r="TPE78" s="242"/>
      <c r="TPF78" s="242"/>
      <c r="TPG78" s="242"/>
      <c r="TPH78" s="242"/>
      <c r="TPI78" s="242"/>
      <c r="TPJ78" s="242"/>
      <c r="TPK78" s="242"/>
      <c r="TPL78" s="242"/>
      <c r="TPM78" s="242"/>
      <c r="TPN78" s="242"/>
      <c r="TPO78" s="242"/>
      <c r="TPP78" s="242"/>
      <c r="TPQ78" s="242"/>
      <c r="TPR78" s="242"/>
      <c r="TPS78" s="242"/>
      <c r="TPT78" s="242"/>
      <c r="TPU78" s="242"/>
      <c r="TPV78" s="242"/>
      <c r="TPW78" s="242"/>
      <c r="TPX78" s="242"/>
      <c r="TPY78" s="242"/>
      <c r="TPZ78" s="242"/>
      <c r="TQA78" s="242"/>
      <c r="TQB78" s="242"/>
      <c r="TQC78" s="242"/>
      <c r="TQD78" s="242"/>
      <c r="TQE78" s="242"/>
      <c r="TQF78" s="242"/>
      <c r="TQG78" s="242"/>
      <c r="TQH78" s="242"/>
      <c r="TQI78" s="242"/>
      <c r="TQJ78" s="242"/>
      <c r="TQK78" s="242"/>
      <c r="TQL78" s="242"/>
      <c r="TQM78" s="242"/>
      <c r="TQN78" s="242"/>
      <c r="TQO78" s="242"/>
      <c r="TQP78" s="242"/>
      <c r="TQQ78" s="242"/>
      <c r="TQR78" s="242"/>
      <c r="TQS78" s="242"/>
      <c r="TQT78" s="242"/>
      <c r="TQU78" s="242"/>
      <c r="TQV78" s="242"/>
      <c r="TQW78" s="242"/>
      <c r="TQX78" s="242"/>
      <c r="TQY78" s="242"/>
      <c r="TQZ78" s="242"/>
      <c r="TRA78" s="242"/>
      <c r="TRB78" s="242"/>
      <c r="TRC78" s="242"/>
      <c r="TRD78" s="242"/>
      <c r="TRE78" s="242"/>
      <c r="TRF78" s="242"/>
      <c r="TRG78" s="242"/>
      <c r="TRH78" s="242"/>
      <c r="TRI78" s="242"/>
      <c r="TRJ78" s="242"/>
      <c r="TRK78" s="242"/>
      <c r="TRL78" s="242"/>
      <c r="TRM78" s="242"/>
      <c r="TRN78" s="242"/>
      <c r="TRO78" s="242"/>
      <c r="TRP78" s="242"/>
      <c r="TRQ78" s="242"/>
      <c r="TRR78" s="242"/>
      <c r="TRS78" s="242"/>
      <c r="TRT78" s="242"/>
      <c r="TRU78" s="242"/>
      <c r="TRV78" s="242"/>
      <c r="TRW78" s="242"/>
      <c r="TRX78" s="242"/>
      <c r="TRY78" s="242"/>
      <c r="TRZ78" s="242"/>
      <c r="TSA78" s="242"/>
      <c r="TSB78" s="242"/>
      <c r="TSC78" s="242"/>
      <c r="TSD78" s="242"/>
      <c r="TSE78" s="242"/>
      <c r="TSF78" s="242"/>
      <c r="TSG78" s="242"/>
      <c r="TSH78" s="242"/>
      <c r="TSI78" s="242"/>
      <c r="TSJ78" s="242"/>
      <c r="TSK78" s="242"/>
      <c r="TSL78" s="242"/>
      <c r="TSM78" s="242"/>
      <c r="TSN78" s="242"/>
      <c r="TSO78" s="242"/>
      <c r="TSP78" s="242"/>
      <c r="TSQ78" s="242"/>
      <c r="TSR78" s="242"/>
      <c r="TSS78" s="242"/>
      <c r="TST78" s="242"/>
      <c r="TSU78" s="242"/>
      <c r="TSV78" s="242"/>
      <c r="TSW78" s="242"/>
      <c r="TSX78" s="242"/>
      <c r="TSY78" s="242"/>
      <c r="TSZ78" s="242"/>
      <c r="TTA78" s="242"/>
      <c r="TTB78" s="242"/>
      <c r="TTC78" s="242"/>
      <c r="TTD78" s="242"/>
      <c r="TTE78" s="242"/>
      <c r="TTF78" s="242"/>
      <c r="TTG78" s="242"/>
      <c r="TTH78" s="242"/>
      <c r="TTI78" s="242"/>
      <c r="TTJ78" s="242"/>
      <c r="TTK78" s="242"/>
      <c r="TTL78" s="242"/>
      <c r="TTM78" s="242"/>
      <c r="TTN78" s="242"/>
      <c r="TTO78" s="242"/>
      <c r="TTP78" s="242"/>
      <c r="TTQ78" s="242"/>
      <c r="TTR78" s="242"/>
      <c r="TTS78" s="242"/>
      <c r="TTT78" s="242"/>
      <c r="TTU78" s="242"/>
      <c r="TTV78" s="242"/>
      <c r="TTW78" s="242"/>
      <c r="TTX78" s="242"/>
      <c r="TTY78" s="242"/>
      <c r="TTZ78" s="242"/>
      <c r="TUA78" s="242"/>
      <c r="TUB78" s="242"/>
      <c r="TUC78" s="242"/>
      <c r="TUD78" s="242"/>
      <c r="TUE78" s="242"/>
      <c r="TUF78" s="242"/>
      <c r="TUG78" s="242"/>
      <c r="TUH78" s="242"/>
      <c r="TUI78" s="242"/>
      <c r="TUJ78" s="242"/>
      <c r="TUK78" s="242"/>
      <c r="TUL78" s="242"/>
      <c r="TUM78" s="242"/>
      <c r="TUN78" s="242"/>
      <c r="TUO78" s="242"/>
      <c r="TUP78" s="242"/>
      <c r="TUQ78" s="242"/>
      <c r="TUR78" s="242"/>
      <c r="TUS78" s="242"/>
      <c r="TUT78" s="242"/>
      <c r="TUU78" s="242"/>
      <c r="TUV78" s="242"/>
      <c r="TUW78" s="242"/>
      <c r="TUX78" s="242"/>
      <c r="TUY78" s="242"/>
      <c r="TUZ78" s="242"/>
      <c r="TVA78" s="242"/>
      <c r="TVB78" s="242"/>
      <c r="TVC78" s="242"/>
      <c r="TVD78" s="242"/>
      <c r="TVE78" s="242"/>
      <c r="TVF78" s="242"/>
      <c r="TVG78" s="242"/>
      <c r="TVH78" s="242"/>
      <c r="TVI78" s="242"/>
      <c r="TVJ78" s="242"/>
      <c r="TVK78" s="242"/>
      <c r="TVL78" s="242"/>
      <c r="TVM78" s="242"/>
      <c r="TVN78" s="242"/>
      <c r="TVO78" s="242"/>
      <c r="TVP78" s="242"/>
      <c r="TVQ78" s="242"/>
      <c r="TVR78" s="242"/>
      <c r="TVS78" s="242"/>
      <c r="TVT78" s="242"/>
      <c r="TVU78" s="242"/>
      <c r="TVV78" s="242"/>
      <c r="TVW78" s="242"/>
      <c r="TVX78" s="242"/>
      <c r="TVY78" s="242"/>
      <c r="TVZ78" s="242"/>
      <c r="TWA78" s="242"/>
      <c r="TWB78" s="242"/>
      <c r="TWC78" s="242"/>
      <c r="TWD78" s="242"/>
      <c r="TWE78" s="242"/>
      <c r="TWF78" s="242"/>
      <c r="TWG78" s="242"/>
      <c r="TWH78" s="242"/>
      <c r="TWI78" s="242"/>
      <c r="TWJ78" s="242"/>
      <c r="TWK78" s="242"/>
      <c r="TWL78" s="242"/>
      <c r="TWM78" s="242"/>
      <c r="TWN78" s="242"/>
      <c r="TWO78" s="242"/>
      <c r="TWP78" s="242"/>
      <c r="TWQ78" s="242"/>
      <c r="TWR78" s="242"/>
      <c r="TWS78" s="242"/>
      <c r="TWT78" s="242"/>
      <c r="TWU78" s="242"/>
      <c r="TWV78" s="242"/>
      <c r="TWW78" s="242"/>
      <c r="TWX78" s="242"/>
      <c r="TWY78" s="242"/>
      <c r="TWZ78" s="242"/>
      <c r="TXA78" s="242"/>
      <c r="TXB78" s="242"/>
      <c r="TXC78" s="242"/>
      <c r="TXD78" s="242"/>
      <c r="TXE78" s="242"/>
      <c r="TXF78" s="242"/>
      <c r="TXG78" s="242"/>
      <c r="TXH78" s="242"/>
      <c r="TXI78" s="242"/>
      <c r="TXJ78" s="242"/>
      <c r="TXK78" s="242"/>
      <c r="TXL78" s="242"/>
      <c r="TXM78" s="242"/>
      <c r="TXN78" s="242"/>
      <c r="TXO78" s="242"/>
      <c r="TXP78" s="242"/>
      <c r="TXQ78" s="242"/>
      <c r="TXR78" s="242"/>
      <c r="TXS78" s="242"/>
      <c r="TXT78" s="242"/>
      <c r="TXU78" s="242"/>
      <c r="TXV78" s="242"/>
      <c r="TXW78" s="242"/>
      <c r="TXX78" s="242"/>
      <c r="TXY78" s="242"/>
      <c r="TXZ78" s="242"/>
      <c r="TYA78" s="242"/>
      <c r="TYB78" s="242"/>
      <c r="TYC78" s="242"/>
      <c r="TYD78" s="242"/>
      <c r="TYE78" s="242"/>
      <c r="TYF78" s="242"/>
      <c r="TYG78" s="242"/>
      <c r="TYH78" s="242"/>
      <c r="TYI78" s="242"/>
      <c r="TYJ78" s="242"/>
      <c r="TYK78" s="242"/>
      <c r="TYL78" s="242"/>
      <c r="TYM78" s="242"/>
      <c r="TYN78" s="242"/>
      <c r="TYO78" s="242"/>
      <c r="TYP78" s="242"/>
      <c r="TYQ78" s="242"/>
      <c r="TYR78" s="242"/>
      <c r="TYS78" s="242"/>
      <c r="TYT78" s="242"/>
      <c r="TYU78" s="242"/>
      <c r="TYV78" s="242"/>
      <c r="TYW78" s="242"/>
      <c r="TYX78" s="242"/>
      <c r="TYY78" s="242"/>
      <c r="TYZ78" s="242"/>
      <c r="TZA78" s="242"/>
      <c r="TZB78" s="242"/>
      <c r="TZC78" s="242"/>
      <c r="TZD78" s="242"/>
      <c r="TZE78" s="242"/>
      <c r="TZF78" s="242"/>
      <c r="TZG78" s="242"/>
      <c r="TZH78" s="242"/>
      <c r="TZI78" s="242"/>
      <c r="TZJ78" s="242"/>
      <c r="TZK78" s="242"/>
      <c r="TZL78" s="242"/>
      <c r="TZM78" s="242"/>
      <c r="TZN78" s="242"/>
      <c r="TZO78" s="242"/>
      <c r="TZP78" s="242"/>
      <c r="TZQ78" s="242"/>
      <c r="TZR78" s="242"/>
      <c r="TZS78" s="242"/>
      <c r="TZT78" s="242"/>
      <c r="TZU78" s="242"/>
      <c r="TZV78" s="242"/>
      <c r="TZW78" s="242"/>
      <c r="TZX78" s="242"/>
      <c r="TZY78" s="242"/>
      <c r="TZZ78" s="242"/>
      <c r="UAA78" s="242"/>
      <c r="UAB78" s="242"/>
      <c r="UAC78" s="242"/>
      <c r="UAD78" s="242"/>
      <c r="UAE78" s="242"/>
      <c r="UAF78" s="242"/>
      <c r="UAG78" s="242"/>
      <c r="UAH78" s="242"/>
      <c r="UAI78" s="242"/>
      <c r="UAJ78" s="242"/>
      <c r="UAK78" s="242"/>
      <c r="UAL78" s="242"/>
      <c r="UAM78" s="242"/>
      <c r="UAN78" s="242"/>
      <c r="UAO78" s="242"/>
      <c r="UAP78" s="242"/>
      <c r="UAQ78" s="242"/>
      <c r="UAR78" s="242"/>
      <c r="UAS78" s="242"/>
      <c r="UAT78" s="242"/>
      <c r="UAU78" s="242"/>
      <c r="UAV78" s="242"/>
      <c r="UAW78" s="242"/>
      <c r="UAX78" s="242"/>
      <c r="UAY78" s="242"/>
      <c r="UAZ78" s="242"/>
      <c r="UBA78" s="242"/>
      <c r="UBB78" s="242"/>
      <c r="UBC78" s="242"/>
      <c r="UBD78" s="242"/>
      <c r="UBE78" s="242"/>
      <c r="UBF78" s="242"/>
      <c r="UBG78" s="242"/>
      <c r="UBH78" s="242"/>
      <c r="UBI78" s="242"/>
      <c r="UBJ78" s="242"/>
      <c r="UBK78" s="242"/>
      <c r="UBL78" s="242"/>
      <c r="UBM78" s="242"/>
      <c r="UBN78" s="242"/>
      <c r="UBO78" s="242"/>
      <c r="UBP78" s="242"/>
      <c r="UBQ78" s="242"/>
      <c r="UBR78" s="242"/>
      <c r="UBS78" s="242"/>
      <c r="UBT78" s="242"/>
      <c r="UBU78" s="242"/>
      <c r="UBV78" s="242"/>
      <c r="UBW78" s="242"/>
      <c r="UBX78" s="242"/>
      <c r="UBY78" s="242"/>
      <c r="UBZ78" s="242"/>
      <c r="UCA78" s="242"/>
      <c r="UCB78" s="242"/>
      <c r="UCC78" s="242"/>
      <c r="UCD78" s="242"/>
      <c r="UCE78" s="242"/>
      <c r="UCF78" s="242"/>
      <c r="UCG78" s="242"/>
      <c r="UCH78" s="242"/>
      <c r="UCI78" s="242"/>
      <c r="UCJ78" s="242"/>
      <c r="UCK78" s="242"/>
      <c r="UCL78" s="242"/>
      <c r="UCM78" s="242"/>
      <c r="UCN78" s="242"/>
      <c r="UCO78" s="242"/>
      <c r="UCP78" s="242"/>
      <c r="UCQ78" s="242"/>
      <c r="UCR78" s="242"/>
      <c r="UCS78" s="242"/>
      <c r="UCT78" s="242"/>
      <c r="UCU78" s="242"/>
      <c r="UCV78" s="242"/>
      <c r="UCW78" s="242"/>
      <c r="UCX78" s="242"/>
      <c r="UCY78" s="242"/>
      <c r="UCZ78" s="242"/>
      <c r="UDA78" s="242"/>
      <c r="UDB78" s="242"/>
      <c r="UDC78" s="242"/>
      <c r="UDD78" s="242"/>
      <c r="UDE78" s="242"/>
      <c r="UDF78" s="242"/>
      <c r="UDG78" s="242"/>
      <c r="UDH78" s="242"/>
      <c r="UDI78" s="242"/>
      <c r="UDJ78" s="242"/>
      <c r="UDK78" s="242"/>
      <c r="UDL78" s="242"/>
      <c r="UDM78" s="242"/>
      <c r="UDN78" s="242"/>
      <c r="UDO78" s="242"/>
      <c r="UDP78" s="242"/>
      <c r="UDQ78" s="242"/>
      <c r="UDR78" s="242"/>
      <c r="UDS78" s="242"/>
      <c r="UDT78" s="242"/>
      <c r="UDU78" s="242"/>
      <c r="UDV78" s="242"/>
      <c r="UDW78" s="242"/>
      <c r="UDX78" s="242"/>
      <c r="UDY78" s="242"/>
      <c r="UDZ78" s="242"/>
      <c r="UEA78" s="242"/>
      <c r="UEB78" s="242"/>
      <c r="UEC78" s="242"/>
      <c r="UED78" s="242"/>
      <c r="UEE78" s="242"/>
      <c r="UEF78" s="242"/>
      <c r="UEG78" s="242"/>
      <c r="UEH78" s="242"/>
      <c r="UEI78" s="242"/>
      <c r="UEJ78" s="242"/>
      <c r="UEK78" s="242"/>
      <c r="UEL78" s="242"/>
      <c r="UEM78" s="242"/>
      <c r="UEN78" s="242"/>
      <c r="UEO78" s="242"/>
      <c r="UEP78" s="242"/>
      <c r="UEQ78" s="242"/>
      <c r="UER78" s="242"/>
      <c r="UES78" s="242"/>
      <c r="UET78" s="242"/>
      <c r="UEU78" s="242"/>
      <c r="UEV78" s="242"/>
      <c r="UEW78" s="242"/>
      <c r="UEX78" s="242"/>
      <c r="UEY78" s="242"/>
      <c r="UEZ78" s="242"/>
      <c r="UFA78" s="242"/>
      <c r="UFB78" s="242"/>
      <c r="UFC78" s="242"/>
      <c r="UFD78" s="242"/>
      <c r="UFE78" s="242"/>
      <c r="UFF78" s="242"/>
      <c r="UFG78" s="242"/>
      <c r="UFH78" s="242"/>
      <c r="UFI78" s="242"/>
      <c r="UFJ78" s="242"/>
      <c r="UFK78" s="242"/>
      <c r="UFL78" s="242"/>
      <c r="UFM78" s="242"/>
      <c r="UFN78" s="242"/>
      <c r="UFO78" s="242"/>
      <c r="UFP78" s="242"/>
      <c r="UFQ78" s="242"/>
      <c r="UFR78" s="242"/>
      <c r="UFS78" s="242"/>
      <c r="UFT78" s="242"/>
      <c r="UFU78" s="242"/>
      <c r="UFV78" s="242"/>
      <c r="UFW78" s="242"/>
      <c r="UFX78" s="242"/>
      <c r="UFY78" s="242"/>
      <c r="UFZ78" s="242"/>
      <c r="UGA78" s="242"/>
      <c r="UGB78" s="242"/>
      <c r="UGC78" s="242"/>
      <c r="UGD78" s="242"/>
      <c r="UGE78" s="242"/>
      <c r="UGF78" s="242"/>
      <c r="UGG78" s="242"/>
      <c r="UGH78" s="242"/>
      <c r="UGI78" s="242"/>
      <c r="UGJ78" s="242"/>
      <c r="UGK78" s="242"/>
      <c r="UGL78" s="242"/>
      <c r="UGM78" s="242"/>
      <c r="UGN78" s="242"/>
      <c r="UGO78" s="242"/>
      <c r="UGP78" s="242"/>
      <c r="UGQ78" s="242"/>
      <c r="UGR78" s="242"/>
      <c r="UGS78" s="242"/>
      <c r="UGT78" s="242"/>
      <c r="UGU78" s="242"/>
      <c r="UGV78" s="242"/>
      <c r="UGW78" s="242"/>
      <c r="UGX78" s="242"/>
      <c r="UGY78" s="242"/>
      <c r="UGZ78" s="242"/>
      <c r="UHA78" s="242"/>
      <c r="UHB78" s="242"/>
      <c r="UHC78" s="242"/>
      <c r="UHD78" s="242"/>
      <c r="UHE78" s="242"/>
      <c r="UHF78" s="242"/>
      <c r="UHG78" s="242"/>
      <c r="UHH78" s="242"/>
      <c r="UHI78" s="242"/>
      <c r="UHJ78" s="242"/>
      <c r="UHK78" s="242"/>
      <c r="UHL78" s="242"/>
      <c r="UHM78" s="242"/>
      <c r="UHN78" s="242"/>
      <c r="UHO78" s="242"/>
      <c r="UHP78" s="242"/>
      <c r="UHQ78" s="242"/>
      <c r="UHR78" s="242"/>
      <c r="UHS78" s="242"/>
      <c r="UHT78" s="242"/>
      <c r="UHU78" s="242"/>
      <c r="UHV78" s="242"/>
      <c r="UHW78" s="242"/>
      <c r="UHX78" s="242"/>
      <c r="UHY78" s="242"/>
      <c r="UHZ78" s="242"/>
      <c r="UIA78" s="242"/>
      <c r="UIB78" s="242"/>
      <c r="UIC78" s="242"/>
      <c r="UID78" s="242"/>
      <c r="UIE78" s="242"/>
      <c r="UIF78" s="242"/>
      <c r="UIG78" s="242"/>
      <c r="UIH78" s="242"/>
      <c r="UII78" s="242"/>
      <c r="UIJ78" s="242"/>
      <c r="UIK78" s="242"/>
      <c r="UIL78" s="242"/>
      <c r="UIM78" s="242"/>
      <c r="UIN78" s="242"/>
      <c r="UIO78" s="242"/>
      <c r="UIP78" s="242"/>
      <c r="UIQ78" s="242"/>
      <c r="UIR78" s="242"/>
      <c r="UIS78" s="242"/>
      <c r="UIT78" s="242"/>
      <c r="UIU78" s="242"/>
      <c r="UIV78" s="242"/>
      <c r="UIW78" s="242"/>
      <c r="UIX78" s="242"/>
      <c r="UIY78" s="242"/>
      <c r="UIZ78" s="242"/>
      <c r="UJA78" s="242"/>
      <c r="UJB78" s="242"/>
      <c r="UJC78" s="242"/>
      <c r="UJD78" s="242"/>
      <c r="UJE78" s="242"/>
      <c r="UJF78" s="242"/>
      <c r="UJG78" s="242"/>
      <c r="UJH78" s="242"/>
      <c r="UJI78" s="242"/>
      <c r="UJJ78" s="242"/>
      <c r="UJK78" s="242"/>
      <c r="UJL78" s="242"/>
      <c r="UJM78" s="242"/>
      <c r="UJN78" s="242"/>
      <c r="UJO78" s="242"/>
      <c r="UJP78" s="242"/>
      <c r="UJQ78" s="242"/>
      <c r="UJR78" s="242"/>
      <c r="UJS78" s="242"/>
      <c r="UJT78" s="242"/>
      <c r="UJU78" s="242"/>
      <c r="UJV78" s="242"/>
      <c r="UJW78" s="242"/>
      <c r="UJX78" s="242"/>
      <c r="UJY78" s="242"/>
      <c r="UJZ78" s="242"/>
      <c r="UKA78" s="242"/>
      <c r="UKB78" s="242"/>
      <c r="UKC78" s="242"/>
      <c r="UKD78" s="242"/>
      <c r="UKE78" s="242"/>
      <c r="UKF78" s="242"/>
      <c r="UKG78" s="242"/>
      <c r="UKH78" s="242"/>
      <c r="UKI78" s="242"/>
      <c r="UKJ78" s="242"/>
      <c r="UKK78" s="242"/>
      <c r="UKL78" s="242"/>
      <c r="UKM78" s="242"/>
      <c r="UKN78" s="242"/>
      <c r="UKO78" s="242"/>
      <c r="UKP78" s="242"/>
      <c r="UKQ78" s="242"/>
      <c r="UKR78" s="242"/>
      <c r="UKS78" s="242"/>
      <c r="UKT78" s="242"/>
      <c r="UKU78" s="242"/>
      <c r="UKV78" s="242"/>
      <c r="UKW78" s="242"/>
      <c r="UKX78" s="242"/>
      <c r="UKY78" s="242"/>
      <c r="UKZ78" s="242"/>
      <c r="ULA78" s="242"/>
      <c r="ULB78" s="242"/>
      <c r="ULC78" s="242"/>
      <c r="ULD78" s="242"/>
      <c r="ULE78" s="242"/>
      <c r="ULF78" s="242"/>
      <c r="ULG78" s="242"/>
      <c r="ULH78" s="242"/>
      <c r="ULI78" s="242"/>
      <c r="ULJ78" s="242"/>
      <c r="ULK78" s="242"/>
      <c r="ULL78" s="242"/>
      <c r="ULM78" s="242"/>
      <c r="ULN78" s="242"/>
      <c r="ULO78" s="242"/>
      <c r="ULP78" s="242"/>
      <c r="ULQ78" s="242"/>
      <c r="ULR78" s="242"/>
      <c r="ULS78" s="242"/>
      <c r="ULT78" s="242"/>
      <c r="ULU78" s="242"/>
      <c r="ULV78" s="242"/>
      <c r="ULW78" s="242"/>
      <c r="ULX78" s="242"/>
      <c r="ULY78" s="242"/>
      <c r="ULZ78" s="242"/>
      <c r="UMA78" s="242"/>
      <c r="UMB78" s="242"/>
      <c r="UMC78" s="242"/>
      <c r="UMD78" s="242"/>
      <c r="UME78" s="242"/>
      <c r="UMF78" s="242"/>
      <c r="UMG78" s="242"/>
      <c r="UMH78" s="242"/>
      <c r="UMI78" s="242"/>
      <c r="UMJ78" s="242"/>
      <c r="UMK78" s="242"/>
      <c r="UML78" s="242"/>
      <c r="UMM78" s="242"/>
      <c r="UMN78" s="242"/>
      <c r="UMO78" s="242"/>
      <c r="UMP78" s="242"/>
      <c r="UMQ78" s="242"/>
      <c r="UMR78" s="242"/>
      <c r="UMS78" s="242"/>
      <c r="UMT78" s="242"/>
      <c r="UMU78" s="242"/>
      <c r="UMV78" s="242"/>
      <c r="UMW78" s="242"/>
      <c r="UMX78" s="242"/>
      <c r="UMY78" s="242"/>
      <c r="UMZ78" s="242"/>
      <c r="UNA78" s="242"/>
      <c r="UNB78" s="242"/>
      <c r="UNC78" s="242"/>
      <c r="UND78" s="242"/>
      <c r="UNE78" s="242"/>
      <c r="UNF78" s="242"/>
      <c r="UNG78" s="242"/>
      <c r="UNH78" s="242"/>
      <c r="UNI78" s="242"/>
      <c r="UNJ78" s="242"/>
      <c r="UNK78" s="242"/>
      <c r="UNL78" s="242"/>
      <c r="UNM78" s="242"/>
      <c r="UNN78" s="242"/>
      <c r="UNO78" s="242"/>
      <c r="UNP78" s="242"/>
      <c r="UNQ78" s="242"/>
      <c r="UNR78" s="242"/>
      <c r="UNS78" s="242"/>
      <c r="UNT78" s="242"/>
      <c r="UNU78" s="242"/>
      <c r="UNV78" s="242"/>
      <c r="UNW78" s="242"/>
      <c r="UNX78" s="242"/>
      <c r="UNY78" s="242"/>
      <c r="UNZ78" s="242"/>
      <c r="UOA78" s="242"/>
      <c r="UOB78" s="242"/>
      <c r="UOC78" s="242"/>
      <c r="UOD78" s="242"/>
      <c r="UOE78" s="242"/>
      <c r="UOF78" s="242"/>
      <c r="UOG78" s="242"/>
      <c r="UOH78" s="242"/>
      <c r="UOI78" s="242"/>
      <c r="UOJ78" s="242"/>
      <c r="UOK78" s="242"/>
      <c r="UOL78" s="242"/>
      <c r="UOM78" s="242"/>
      <c r="UON78" s="242"/>
      <c r="UOO78" s="242"/>
      <c r="UOP78" s="242"/>
      <c r="UOQ78" s="242"/>
      <c r="UOR78" s="242"/>
      <c r="UOS78" s="242"/>
      <c r="UOT78" s="242"/>
      <c r="UOU78" s="242"/>
      <c r="UOV78" s="242"/>
      <c r="UOW78" s="242"/>
      <c r="UOX78" s="242"/>
      <c r="UOY78" s="242"/>
      <c r="UOZ78" s="242"/>
      <c r="UPA78" s="242"/>
      <c r="UPB78" s="242"/>
      <c r="UPC78" s="242"/>
      <c r="UPD78" s="242"/>
      <c r="UPE78" s="242"/>
      <c r="UPF78" s="242"/>
      <c r="UPG78" s="242"/>
      <c r="UPH78" s="242"/>
      <c r="UPI78" s="242"/>
      <c r="UPJ78" s="242"/>
      <c r="UPK78" s="242"/>
      <c r="UPL78" s="242"/>
      <c r="UPM78" s="242"/>
      <c r="UPN78" s="242"/>
      <c r="UPO78" s="242"/>
      <c r="UPP78" s="242"/>
      <c r="UPQ78" s="242"/>
      <c r="UPR78" s="242"/>
      <c r="UPS78" s="242"/>
      <c r="UPT78" s="242"/>
      <c r="UPU78" s="242"/>
      <c r="UPV78" s="242"/>
      <c r="UPW78" s="242"/>
      <c r="UPX78" s="242"/>
      <c r="UPY78" s="242"/>
      <c r="UPZ78" s="242"/>
      <c r="UQA78" s="242"/>
      <c r="UQB78" s="242"/>
      <c r="UQC78" s="242"/>
      <c r="UQD78" s="242"/>
      <c r="UQE78" s="242"/>
      <c r="UQF78" s="242"/>
      <c r="UQG78" s="242"/>
      <c r="UQH78" s="242"/>
      <c r="UQI78" s="242"/>
      <c r="UQJ78" s="242"/>
      <c r="UQK78" s="242"/>
      <c r="UQL78" s="242"/>
      <c r="UQM78" s="242"/>
      <c r="UQN78" s="242"/>
      <c r="UQO78" s="242"/>
      <c r="UQP78" s="242"/>
      <c r="UQQ78" s="242"/>
      <c r="UQR78" s="242"/>
      <c r="UQS78" s="242"/>
      <c r="UQT78" s="242"/>
      <c r="UQU78" s="242"/>
      <c r="UQV78" s="242"/>
      <c r="UQW78" s="242"/>
      <c r="UQX78" s="242"/>
      <c r="UQY78" s="242"/>
      <c r="UQZ78" s="242"/>
      <c r="URA78" s="242"/>
      <c r="URB78" s="242"/>
      <c r="URC78" s="242"/>
      <c r="URD78" s="242"/>
      <c r="URE78" s="242"/>
      <c r="URF78" s="242"/>
      <c r="URG78" s="242"/>
      <c r="URH78" s="242"/>
      <c r="URI78" s="242"/>
      <c r="URJ78" s="242"/>
      <c r="URK78" s="242"/>
      <c r="URL78" s="242"/>
      <c r="URM78" s="242"/>
      <c r="URN78" s="242"/>
      <c r="URO78" s="242"/>
      <c r="URP78" s="242"/>
      <c r="URQ78" s="242"/>
      <c r="URR78" s="242"/>
      <c r="URS78" s="242"/>
      <c r="URT78" s="242"/>
      <c r="URU78" s="242"/>
      <c r="URV78" s="242"/>
      <c r="URW78" s="242"/>
      <c r="URX78" s="242"/>
      <c r="URY78" s="242"/>
      <c r="URZ78" s="242"/>
      <c r="USA78" s="242"/>
      <c r="USB78" s="242"/>
      <c r="USC78" s="242"/>
      <c r="USD78" s="242"/>
      <c r="USE78" s="242"/>
      <c r="USF78" s="242"/>
      <c r="USG78" s="242"/>
      <c r="USH78" s="242"/>
      <c r="USI78" s="242"/>
      <c r="USJ78" s="242"/>
      <c r="USK78" s="242"/>
      <c r="USL78" s="242"/>
      <c r="USM78" s="242"/>
      <c r="USN78" s="242"/>
      <c r="USO78" s="242"/>
      <c r="USP78" s="242"/>
      <c r="USQ78" s="242"/>
      <c r="USR78" s="242"/>
      <c r="USS78" s="242"/>
      <c r="UST78" s="242"/>
      <c r="USU78" s="242"/>
      <c r="USV78" s="242"/>
      <c r="USW78" s="242"/>
      <c r="USX78" s="242"/>
      <c r="USY78" s="242"/>
      <c r="USZ78" s="242"/>
      <c r="UTA78" s="242"/>
      <c r="UTB78" s="242"/>
      <c r="UTC78" s="242"/>
      <c r="UTD78" s="242"/>
      <c r="UTE78" s="242"/>
      <c r="UTF78" s="242"/>
      <c r="UTG78" s="242"/>
      <c r="UTH78" s="242"/>
      <c r="UTI78" s="242"/>
      <c r="UTJ78" s="242"/>
      <c r="UTK78" s="242"/>
      <c r="UTL78" s="242"/>
      <c r="UTM78" s="242"/>
      <c r="UTN78" s="242"/>
      <c r="UTO78" s="242"/>
      <c r="UTP78" s="242"/>
      <c r="UTQ78" s="242"/>
      <c r="UTR78" s="242"/>
      <c r="UTS78" s="242"/>
      <c r="UTT78" s="242"/>
      <c r="UTU78" s="242"/>
      <c r="UTV78" s="242"/>
      <c r="UTW78" s="242"/>
      <c r="UTX78" s="242"/>
      <c r="UTY78" s="242"/>
      <c r="UTZ78" s="242"/>
      <c r="UUA78" s="242"/>
      <c r="UUB78" s="242"/>
      <c r="UUC78" s="242"/>
      <c r="UUD78" s="242"/>
      <c r="UUE78" s="242"/>
      <c r="UUF78" s="242"/>
      <c r="UUG78" s="242"/>
      <c r="UUH78" s="242"/>
      <c r="UUI78" s="242"/>
      <c r="UUJ78" s="242"/>
      <c r="UUK78" s="242"/>
      <c r="UUL78" s="242"/>
      <c r="UUM78" s="242"/>
      <c r="UUN78" s="242"/>
      <c r="UUO78" s="242"/>
      <c r="UUP78" s="242"/>
      <c r="UUQ78" s="242"/>
      <c r="UUR78" s="242"/>
      <c r="UUS78" s="242"/>
      <c r="UUT78" s="242"/>
      <c r="UUU78" s="242"/>
      <c r="UUV78" s="242"/>
      <c r="UUW78" s="242"/>
      <c r="UUX78" s="242"/>
      <c r="UUY78" s="242"/>
      <c r="UUZ78" s="242"/>
      <c r="UVA78" s="242"/>
      <c r="UVB78" s="242"/>
      <c r="UVC78" s="242"/>
      <c r="UVD78" s="242"/>
      <c r="UVE78" s="242"/>
      <c r="UVF78" s="242"/>
      <c r="UVG78" s="242"/>
      <c r="UVH78" s="242"/>
      <c r="UVI78" s="242"/>
      <c r="UVJ78" s="242"/>
      <c r="UVK78" s="242"/>
      <c r="UVL78" s="242"/>
      <c r="UVM78" s="242"/>
      <c r="UVN78" s="242"/>
      <c r="UVO78" s="242"/>
      <c r="UVP78" s="242"/>
      <c r="UVQ78" s="242"/>
      <c r="UVR78" s="242"/>
      <c r="UVS78" s="242"/>
      <c r="UVT78" s="242"/>
      <c r="UVU78" s="242"/>
      <c r="UVV78" s="242"/>
      <c r="UVW78" s="242"/>
      <c r="UVX78" s="242"/>
      <c r="UVY78" s="242"/>
      <c r="UVZ78" s="242"/>
      <c r="UWA78" s="242"/>
      <c r="UWB78" s="242"/>
      <c r="UWC78" s="242"/>
      <c r="UWD78" s="242"/>
      <c r="UWE78" s="242"/>
      <c r="UWF78" s="242"/>
      <c r="UWG78" s="242"/>
      <c r="UWH78" s="242"/>
      <c r="UWI78" s="242"/>
      <c r="UWJ78" s="242"/>
      <c r="UWK78" s="242"/>
      <c r="UWL78" s="242"/>
      <c r="UWM78" s="242"/>
      <c r="UWN78" s="242"/>
      <c r="UWO78" s="242"/>
      <c r="UWP78" s="242"/>
      <c r="UWQ78" s="242"/>
      <c r="UWR78" s="242"/>
      <c r="UWS78" s="242"/>
      <c r="UWT78" s="242"/>
      <c r="UWU78" s="242"/>
      <c r="UWV78" s="242"/>
      <c r="UWW78" s="242"/>
      <c r="UWX78" s="242"/>
      <c r="UWY78" s="242"/>
      <c r="UWZ78" s="242"/>
      <c r="UXA78" s="242"/>
      <c r="UXB78" s="242"/>
      <c r="UXC78" s="242"/>
      <c r="UXD78" s="242"/>
      <c r="UXE78" s="242"/>
      <c r="UXF78" s="242"/>
      <c r="UXG78" s="242"/>
      <c r="UXH78" s="242"/>
      <c r="UXI78" s="242"/>
      <c r="UXJ78" s="242"/>
      <c r="UXK78" s="242"/>
      <c r="UXL78" s="242"/>
      <c r="UXM78" s="242"/>
      <c r="UXN78" s="242"/>
      <c r="UXO78" s="242"/>
      <c r="UXP78" s="242"/>
      <c r="UXQ78" s="242"/>
      <c r="UXR78" s="242"/>
      <c r="UXS78" s="242"/>
      <c r="UXT78" s="242"/>
      <c r="UXU78" s="242"/>
      <c r="UXV78" s="242"/>
      <c r="UXW78" s="242"/>
      <c r="UXX78" s="242"/>
      <c r="UXY78" s="242"/>
      <c r="UXZ78" s="242"/>
      <c r="UYA78" s="242"/>
      <c r="UYB78" s="242"/>
      <c r="UYC78" s="242"/>
      <c r="UYD78" s="242"/>
      <c r="UYE78" s="242"/>
      <c r="UYF78" s="242"/>
      <c r="UYG78" s="242"/>
      <c r="UYH78" s="242"/>
      <c r="UYI78" s="242"/>
      <c r="UYJ78" s="242"/>
      <c r="UYK78" s="242"/>
      <c r="UYL78" s="242"/>
      <c r="UYM78" s="242"/>
      <c r="UYN78" s="242"/>
      <c r="UYO78" s="242"/>
      <c r="UYP78" s="242"/>
      <c r="UYQ78" s="242"/>
      <c r="UYR78" s="242"/>
      <c r="UYS78" s="242"/>
      <c r="UYT78" s="242"/>
      <c r="UYU78" s="242"/>
      <c r="UYV78" s="242"/>
      <c r="UYW78" s="242"/>
      <c r="UYX78" s="242"/>
      <c r="UYY78" s="242"/>
      <c r="UYZ78" s="242"/>
      <c r="UZA78" s="242"/>
      <c r="UZB78" s="242"/>
      <c r="UZC78" s="242"/>
      <c r="UZD78" s="242"/>
      <c r="UZE78" s="242"/>
      <c r="UZF78" s="242"/>
      <c r="UZG78" s="242"/>
      <c r="UZH78" s="242"/>
      <c r="UZI78" s="242"/>
      <c r="UZJ78" s="242"/>
      <c r="UZK78" s="242"/>
      <c r="UZL78" s="242"/>
      <c r="UZM78" s="242"/>
      <c r="UZN78" s="242"/>
      <c r="UZO78" s="242"/>
      <c r="UZP78" s="242"/>
      <c r="UZQ78" s="242"/>
      <c r="UZR78" s="242"/>
      <c r="UZS78" s="242"/>
      <c r="UZT78" s="242"/>
      <c r="UZU78" s="242"/>
      <c r="UZV78" s="242"/>
      <c r="UZW78" s="242"/>
      <c r="UZX78" s="242"/>
      <c r="UZY78" s="242"/>
      <c r="UZZ78" s="242"/>
      <c r="VAA78" s="242"/>
      <c r="VAB78" s="242"/>
      <c r="VAC78" s="242"/>
      <c r="VAD78" s="242"/>
      <c r="VAE78" s="242"/>
      <c r="VAF78" s="242"/>
      <c r="VAG78" s="242"/>
      <c r="VAH78" s="242"/>
      <c r="VAI78" s="242"/>
      <c r="VAJ78" s="242"/>
      <c r="VAK78" s="242"/>
      <c r="VAL78" s="242"/>
      <c r="VAM78" s="242"/>
      <c r="VAN78" s="242"/>
      <c r="VAO78" s="242"/>
      <c r="VAP78" s="242"/>
      <c r="VAQ78" s="242"/>
      <c r="VAR78" s="242"/>
      <c r="VAS78" s="242"/>
      <c r="VAT78" s="242"/>
      <c r="VAU78" s="242"/>
      <c r="VAV78" s="242"/>
      <c r="VAW78" s="242"/>
      <c r="VAX78" s="242"/>
      <c r="VAY78" s="242"/>
      <c r="VAZ78" s="242"/>
      <c r="VBA78" s="242"/>
      <c r="VBB78" s="242"/>
      <c r="VBC78" s="242"/>
      <c r="VBD78" s="242"/>
      <c r="VBE78" s="242"/>
      <c r="VBF78" s="242"/>
      <c r="VBG78" s="242"/>
      <c r="VBH78" s="242"/>
      <c r="VBI78" s="242"/>
      <c r="VBJ78" s="242"/>
      <c r="VBK78" s="242"/>
      <c r="VBL78" s="242"/>
      <c r="VBM78" s="242"/>
      <c r="VBN78" s="242"/>
      <c r="VBO78" s="242"/>
      <c r="VBP78" s="242"/>
      <c r="VBQ78" s="242"/>
      <c r="VBR78" s="242"/>
      <c r="VBS78" s="242"/>
      <c r="VBT78" s="242"/>
      <c r="VBU78" s="242"/>
      <c r="VBV78" s="242"/>
      <c r="VBW78" s="242"/>
      <c r="VBX78" s="242"/>
      <c r="VBY78" s="242"/>
      <c r="VBZ78" s="242"/>
      <c r="VCA78" s="242"/>
      <c r="VCB78" s="242"/>
      <c r="VCC78" s="242"/>
      <c r="VCD78" s="242"/>
      <c r="VCE78" s="242"/>
      <c r="VCF78" s="242"/>
      <c r="VCG78" s="242"/>
      <c r="VCH78" s="242"/>
      <c r="VCI78" s="242"/>
      <c r="VCJ78" s="242"/>
      <c r="VCK78" s="242"/>
      <c r="VCL78" s="242"/>
      <c r="VCM78" s="242"/>
      <c r="VCN78" s="242"/>
      <c r="VCO78" s="242"/>
      <c r="VCP78" s="242"/>
      <c r="VCQ78" s="242"/>
      <c r="VCR78" s="242"/>
      <c r="VCS78" s="242"/>
      <c r="VCT78" s="242"/>
      <c r="VCU78" s="242"/>
      <c r="VCV78" s="242"/>
      <c r="VCW78" s="242"/>
      <c r="VCX78" s="242"/>
      <c r="VCY78" s="242"/>
      <c r="VCZ78" s="242"/>
      <c r="VDA78" s="242"/>
      <c r="VDB78" s="242"/>
      <c r="VDC78" s="242"/>
      <c r="VDD78" s="242"/>
      <c r="VDE78" s="242"/>
      <c r="VDF78" s="242"/>
      <c r="VDG78" s="242"/>
      <c r="VDH78" s="242"/>
      <c r="VDI78" s="242"/>
      <c r="VDJ78" s="242"/>
      <c r="VDK78" s="242"/>
      <c r="VDL78" s="242"/>
      <c r="VDM78" s="242"/>
      <c r="VDN78" s="242"/>
      <c r="VDO78" s="242"/>
      <c r="VDP78" s="242"/>
      <c r="VDQ78" s="242"/>
      <c r="VDR78" s="242"/>
      <c r="VDS78" s="242"/>
      <c r="VDT78" s="242"/>
      <c r="VDU78" s="242"/>
      <c r="VDV78" s="242"/>
      <c r="VDW78" s="242"/>
      <c r="VDX78" s="242"/>
      <c r="VDY78" s="242"/>
      <c r="VDZ78" s="242"/>
      <c r="VEA78" s="242"/>
      <c r="VEB78" s="242"/>
      <c r="VEC78" s="242"/>
      <c r="VED78" s="242"/>
      <c r="VEE78" s="242"/>
      <c r="VEF78" s="242"/>
      <c r="VEG78" s="242"/>
      <c r="VEH78" s="242"/>
      <c r="VEI78" s="242"/>
      <c r="VEJ78" s="242"/>
      <c r="VEK78" s="242"/>
      <c r="VEL78" s="242"/>
      <c r="VEM78" s="242"/>
      <c r="VEN78" s="242"/>
      <c r="VEO78" s="242"/>
      <c r="VEP78" s="242"/>
      <c r="VEQ78" s="242"/>
      <c r="VER78" s="242"/>
      <c r="VES78" s="242"/>
      <c r="VET78" s="242"/>
      <c r="VEU78" s="242"/>
      <c r="VEV78" s="242"/>
      <c r="VEW78" s="242"/>
      <c r="VEX78" s="242"/>
      <c r="VEY78" s="242"/>
      <c r="VEZ78" s="242"/>
      <c r="VFA78" s="242"/>
      <c r="VFB78" s="242"/>
      <c r="VFC78" s="242"/>
      <c r="VFD78" s="242"/>
      <c r="VFE78" s="242"/>
      <c r="VFF78" s="242"/>
      <c r="VFG78" s="242"/>
      <c r="VFH78" s="242"/>
      <c r="VFI78" s="242"/>
      <c r="VFJ78" s="242"/>
      <c r="VFK78" s="242"/>
      <c r="VFL78" s="242"/>
      <c r="VFM78" s="242"/>
      <c r="VFN78" s="242"/>
      <c r="VFO78" s="242"/>
      <c r="VFP78" s="242"/>
      <c r="VFQ78" s="242"/>
      <c r="VFR78" s="242"/>
      <c r="VFS78" s="242"/>
      <c r="VFT78" s="242"/>
      <c r="VFU78" s="242"/>
      <c r="VFV78" s="242"/>
      <c r="VFW78" s="242"/>
      <c r="VFX78" s="242"/>
      <c r="VFY78" s="242"/>
      <c r="VFZ78" s="242"/>
      <c r="VGA78" s="242"/>
      <c r="VGB78" s="242"/>
      <c r="VGC78" s="242"/>
      <c r="VGD78" s="242"/>
      <c r="VGE78" s="242"/>
      <c r="VGF78" s="242"/>
      <c r="VGG78" s="242"/>
      <c r="VGH78" s="242"/>
      <c r="VGI78" s="242"/>
      <c r="VGJ78" s="242"/>
      <c r="VGK78" s="242"/>
      <c r="VGL78" s="242"/>
      <c r="VGM78" s="242"/>
      <c r="VGN78" s="242"/>
      <c r="VGO78" s="242"/>
      <c r="VGP78" s="242"/>
      <c r="VGQ78" s="242"/>
      <c r="VGR78" s="242"/>
      <c r="VGS78" s="242"/>
      <c r="VGT78" s="242"/>
      <c r="VGU78" s="242"/>
      <c r="VGV78" s="242"/>
      <c r="VGW78" s="242"/>
      <c r="VGX78" s="242"/>
      <c r="VGY78" s="242"/>
      <c r="VGZ78" s="242"/>
      <c r="VHA78" s="242"/>
      <c r="VHB78" s="242"/>
      <c r="VHC78" s="242"/>
      <c r="VHD78" s="242"/>
      <c r="VHE78" s="242"/>
      <c r="VHF78" s="242"/>
      <c r="VHG78" s="242"/>
      <c r="VHH78" s="242"/>
      <c r="VHI78" s="242"/>
      <c r="VHJ78" s="242"/>
      <c r="VHK78" s="242"/>
      <c r="VHL78" s="242"/>
      <c r="VHM78" s="242"/>
      <c r="VHN78" s="242"/>
      <c r="VHO78" s="242"/>
      <c r="VHP78" s="242"/>
      <c r="VHQ78" s="242"/>
      <c r="VHR78" s="242"/>
      <c r="VHS78" s="242"/>
      <c r="VHT78" s="242"/>
      <c r="VHU78" s="242"/>
      <c r="VHV78" s="242"/>
      <c r="VHW78" s="242"/>
      <c r="VHX78" s="242"/>
      <c r="VHY78" s="242"/>
      <c r="VHZ78" s="242"/>
      <c r="VIA78" s="242"/>
      <c r="VIB78" s="242"/>
      <c r="VIC78" s="242"/>
      <c r="VID78" s="242"/>
      <c r="VIE78" s="242"/>
      <c r="VIF78" s="242"/>
      <c r="VIG78" s="242"/>
      <c r="VIH78" s="242"/>
      <c r="VII78" s="242"/>
      <c r="VIJ78" s="242"/>
      <c r="VIK78" s="242"/>
      <c r="VIL78" s="242"/>
      <c r="VIM78" s="242"/>
      <c r="VIN78" s="242"/>
      <c r="VIO78" s="242"/>
      <c r="VIP78" s="242"/>
      <c r="VIQ78" s="242"/>
      <c r="VIR78" s="242"/>
      <c r="VIS78" s="242"/>
      <c r="VIT78" s="242"/>
      <c r="VIU78" s="242"/>
      <c r="VIV78" s="242"/>
      <c r="VIW78" s="242"/>
      <c r="VIX78" s="242"/>
      <c r="VIY78" s="242"/>
      <c r="VIZ78" s="242"/>
      <c r="VJA78" s="242"/>
      <c r="VJB78" s="242"/>
      <c r="VJC78" s="242"/>
      <c r="VJD78" s="242"/>
      <c r="VJE78" s="242"/>
      <c r="VJF78" s="242"/>
      <c r="VJG78" s="242"/>
      <c r="VJH78" s="242"/>
      <c r="VJI78" s="242"/>
      <c r="VJJ78" s="242"/>
      <c r="VJK78" s="242"/>
      <c r="VJL78" s="242"/>
      <c r="VJM78" s="242"/>
      <c r="VJN78" s="242"/>
      <c r="VJO78" s="242"/>
      <c r="VJP78" s="242"/>
      <c r="VJQ78" s="242"/>
      <c r="VJR78" s="242"/>
      <c r="VJS78" s="242"/>
      <c r="VJT78" s="242"/>
      <c r="VJU78" s="242"/>
      <c r="VJV78" s="242"/>
      <c r="VJW78" s="242"/>
      <c r="VJX78" s="242"/>
      <c r="VJY78" s="242"/>
      <c r="VJZ78" s="242"/>
      <c r="VKA78" s="242"/>
      <c r="VKB78" s="242"/>
      <c r="VKC78" s="242"/>
      <c r="VKD78" s="242"/>
      <c r="VKE78" s="242"/>
      <c r="VKF78" s="242"/>
      <c r="VKG78" s="242"/>
      <c r="VKH78" s="242"/>
      <c r="VKI78" s="242"/>
      <c r="VKJ78" s="242"/>
      <c r="VKK78" s="242"/>
      <c r="VKL78" s="242"/>
      <c r="VKM78" s="242"/>
      <c r="VKN78" s="242"/>
      <c r="VKO78" s="242"/>
      <c r="VKP78" s="242"/>
      <c r="VKQ78" s="242"/>
      <c r="VKR78" s="242"/>
      <c r="VKS78" s="242"/>
      <c r="VKT78" s="242"/>
      <c r="VKU78" s="242"/>
      <c r="VKV78" s="242"/>
      <c r="VKW78" s="242"/>
      <c r="VKX78" s="242"/>
      <c r="VKY78" s="242"/>
      <c r="VKZ78" s="242"/>
      <c r="VLA78" s="242"/>
      <c r="VLB78" s="242"/>
      <c r="VLC78" s="242"/>
      <c r="VLD78" s="242"/>
      <c r="VLE78" s="242"/>
      <c r="VLF78" s="242"/>
      <c r="VLG78" s="242"/>
      <c r="VLH78" s="242"/>
      <c r="VLI78" s="242"/>
      <c r="VLJ78" s="242"/>
      <c r="VLK78" s="242"/>
      <c r="VLL78" s="242"/>
      <c r="VLM78" s="242"/>
      <c r="VLN78" s="242"/>
      <c r="VLO78" s="242"/>
      <c r="VLP78" s="242"/>
      <c r="VLQ78" s="242"/>
      <c r="VLR78" s="242"/>
      <c r="VLS78" s="242"/>
      <c r="VLT78" s="242"/>
      <c r="VLU78" s="242"/>
      <c r="VLV78" s="242"/>
      <c r="VLW78" s="242"/>
      <c r="VLX78" s="242"/>
      <c r="VLY78" s="242"/>
      <c r="VLZ78" s="242"/>
      <c r="VMA78" s="242"/>
      <c r="VMB78" s="242"/>
      <c r="VMC78" s="242"/>
      <c r="VMD78" s="242"/>
      <c r="VME78" s="242"/>
      <c r="VMF78" s="242"/>
      <c r="VMG78" s="242"/>
      <c r="VMH78" s="242"/>
      <c r="VMI78" s="242"/>
      <c r="VMJ78" s="242"/>
      <c r="VMK78" s="242"/>
      <c r="VML78" s="242"/>
      <c r="VMM78" s="242"/>
      <c r="VMN78" s="242"/>
      <c r="VMO78" s="242"/>
      <c r="VMP78" s="242"/>
      <c r="VMQ78" s="242"/>
      <c r="VMR78" s="242"/>
      <c r="VMS78" s="242"/>
      <c r="VMT78" s="242"/>
      <c r="VMU78" s="242"/>
      <c r="VMV78" s="242"/>
      <c r="VMW78" s="242"/>
      <c r="VMX78" s="242"/>
      <c r="VMY78" s="242"/>
      <c r="VMZ78" s="242"/>
      <c r="VNA78" s="242"/>
      <c r="VNB78" s="242"/>
      <c r="VNC78" s="242"/>
      <c r="VND78" s="242"/>
      <c r="VNE78" s="242"/>
      <c r="VNF78" s="242"/>
      <c r="VNG78" s="242"/>
      <c r="VNH78" s="242"/>
      <c r="VNI78" s="242"/>
      <c r="VNJ78" s="242"/>
      <c r="VNK78" s="242"/>
      <c r="VNL78" s="242"/>
      <c r="VNM78" s="242"/>
      <c r="VNN78" s="242"/>
      <c r="VNO78" s="242"/>
      <c r="VNP78" s="242"/>
      <c r="VNQ78" s="242"/>
      <c r="VNR78" s="242"/>
      <c r="VNS78" s="242"/>
      <c r="VNT78" s="242"/>
      <c r="VNU78" s="242"/>
      <c r="VNV78" s="242"/>
      <c r="VNW78" s="242"/>
      <c r="VNX78" s="242"/>
      <c r="VNY78" s="242"/>
      <c r="VNZ78" s="242"/>
      <c r="VOA78" s="242"/>
      <c r="VOB78" s="242"/>
      <c r="VOC78" s="242"/>
      <c r="VOD78" s="242"/>
      <c r="VOE78" s="242"/>
      <c r="VOF78" s="242"/>
      <c r="VOG78" s="242"/>
      <c r="VOH78" s="242"/>
      <c r="VOI78" s="242"/>
      <c r="VOJ78" s="242"/>
      <c r="VOK78" s="242"/>
      <c r="VOL78" s="242"/>
      <c r="VOM78" s="242"/>
      <c r="VON78" s="242"/>
      <c r="VOO78" s="242"/>
      <c r="VOP78" s="242"/>
      <c r="VOQ78" s="242"/>
      <c r="VOR78" s="242"/>
      <c r="VOS78" s="242"/>
      <c r="VOT78" s="242"/>
      <c r="VOU78" s="242"/>
      <c r="VOV78" s="242"/>
      <c r="VOW78" s="242"/>
      <c r="VOX78" s="242"/>
      <c r="VOY78" s="242"/>
      <c r="VOZ78" s="242"/>
      <c r="VPA78" s="242"/>
      <c r="VPB78" s="242"/>
      <c r="VPC78" s="242"/>
      <c r="VPD78" s="242"/>
      <c r="VPE78" s="242"/>
      <c r="VPF78" s="242"/>
      <c r="VPG78" s="242"/>
      <c r="VPH78" s="242"/>
      <c r="VPI78" s="242"/>
      <c r="VPJ78" s="242"/>
      <c r="VPK78" s="242"/>
      <c r="VPL78" s="242"/>
      <c r="VPM78" s="242"/>
      <c r="VPN78" s="242"/>
      <c r="VPO78" s="242"/>
      <c r="VPP78" s="242"/>
      <c r="VPQ78" s="242"/>
      <c r="VPR78" s="242"/>
      <c r="VPS78" s="242"/>
      <c r="VPT78" s="242"/>
      <c r="VPU78" s="242"/>
      <c r="VPV78" s="242"/>
      <c r="VPW78" s="242"/>
      <c r="VPX78" s="242"/>
      <c r="VPY78" s="242"/>
      <c r="VPZ78" s="242"/>
      <c r="VQA78" s="242"/>
      <c r="VQB78" s="242"/>
      <c r="VQC78" s="242"/>
      <c r="VQD78" s="242"/>
      <c r="VQE78" s="242"/>
      <c r="VQF78" s="242"/>
      <c r="VQG78" s="242"/>
      <c r="VQH78" s="242"/>
      <c r="VQI78" s="242"/>
      <c r="VQJ78" s="242"/>
      <c r="VQK78" s="242"/>
      <c r="VQL78" s="242"/>
      <c r="VQM78" s="242"/>
      <c r="VQN78" s="242"/>
      <c r="VQO78" s="242"/>
      <c r="VQP78" s="242"/>
      <c r="VQQ78" s="242"/>
      <c r="VQR78" s="242"/>
      <c r="VQS78" s="242"/>
      <c r="VQT78" s="242"/>
      <c r="VQU78" s="242"/>
      <c r="VQV78" s="242"/>
      <c r="VQW78" s="242"/>
      <c r="VQX78" s="242"/>
      <c r="VQY78" s="242"/>
      <c r="VQZ78" s="242"/>
      <c r="VRA78" s="242"/>
      <c r="VRB78" s="242"/>
      <c r="VRC78" s="242"/>
      <c r="VRD78" s="242"/>
      <c r="VRE78" s="242"/>
      <c r="VRF78" s="242"/>
      <c r="VRG78" s="242"/>
      <c r="VRH78" s="242"/>
      <c r="VRI78" s="242"/>
      <c r="VRJ78" s="242"/>
      <c r="VRK78" s="242"/>
      <c r="VRL78" s="242"/>
      <c r="VRM78" s="242"/>
      <c r="VRN78" s="242"/>
      <c r="VRO78" s="242"/>
      <c r="VRP78" s="242"/>
      <c r="VRQ78" s="242"/>
      <c r="VRR78" s="242"/>
      <c r="VRS78" s="242"/>
      <c r="VRT78" s="242"/>
      <c r="VRU78" s="242"/>
      <c r="VRV78" s="242"/>
      <c r="VRW78" s="242"/>
      <c r="VRX78" s="242"/>
      <c r="VRY78" s="242"/>
      <c r="VRZ78" s="242"/>
      <c r="VSA78" s="242"/>
      <c r="VSB78" s="242"/>
      <c r="VSC78" s="242"/>
      <c r="VSD78" s="242"/>
      <c r="VSE78" s="242"/>
      <c r="VSF78" s="242"/>
      <c r="VSG78" s="242"/>
      <c r="VSH78" s="242"/>
      <c r="VSI78" s="242"/>
      <c r="VSJ78" s="242"/>
      <c r="VSK78" s="242"/>
      <c r="VSL78" s="242"/>
      <c r="VSM78" s="242"/>
      <c r="VSN78" s="242"/>
      <c r="VSO78" s="242"/>
      <c r="VSP78" s="242"/>
      <c r="VSQ78" s="242"/>
      <c r="VSR78" s="242"/>
      <c r="VSS78" s="242"/>
      <c r="VST78" s="242"/>
      <c r="VSU78" s="242"/>
      <c r="VSV78" s="242"/>
      <c r="VSW78" s="242"/>
      <c r="VSX78" s="242"/>
      <c r="VSY78" s="242"/>
      <c r="VSZ78" s="242"/>
      <c r="VTA78" s="242"/>
      <c r="VTB78" s="242"/>
      <c r="VTC78" s="242"/>
      <c r="VTD78" s="242"/>
      <c r="VTE78" s="242"/>
      <c r="VTF78" s="242"/>
      <c r="VTG78" s="242"/>
      <c r="VTH78" s="242"/>
      <c r="VTI78" s="242"/>
      <c r="VTJ78" s="242"/>
      <c r="VTK78" s="242"/>
      <c r="VTL78" s="242"/>
      <c r="VTM78" s="242"/>
      <c r="VTN78" s="242"/>
      <c r="VTO78" s="242"/>
      <c r="VTP78" s="242"/>
      <c r="VTQ78" s="242"/>
      <c r="VTR78" s="242"/>
      <c r="VTS78" s="242"/>
      <c r="VTT78" s="242"/>
      <c r="VTU78" s="242"/>
      <c r="VTV78" s="242"/>
      <c r="VTW78" s="242"/>
      <c r="VTX78" s="242"/>
      <c r="VTY78" s="242"/>
      <c r="VTZ78" s="242"/>
      <c r="VUA78" s="242"/>
      <c r="VUB78" s="242"/>
      <c r="VUC78" s="242"/>
      <c r="VUD78" s="242"/>
      <c r="VUE78" s="242"/>
      <c r="VUF78" s="242"/>
      <c r="VUG78" s="242"/>
      <c r="VUH78" s="242"/>
      <c r="VUI78" s="242"/>
      <c r="VUJ78" s="242"/>
      <c r="VUK78" s="242"/>
      <c r="VUL78" s="242"/>
      <c r="VUM78" s="242"/>
      <c r="VUN78" s="242"/>
      <c r="VUO78" s="242"/>
      <c r="VUP78" s="242"/>
      <c r="VUQ78" s="242"/>
      <c r="VUR78" s="242"/>
      <c r="VUS78" s="242"/>
      <c r="VUT78" s="242"/>
      <c r="VUU78" s="242"/>
      <c r="VUV78" s="242"/>
      <c r="VUW78" s="242"/>
      <c r="VUX78" s="242"/>
      <c r="VUY78" s="242"/>
      <c r="VUZ78" s="242"/>
      <c r="VVA78" s="242"/>
      <c r="VVB78" s="242"/>
      <c r="VVC78" s="242"/>
      <c r="VVD78" s="242"/>
      <c r="VVE78" s="242"/>
      <c r="VVF78" s="242"/>
      <c r="VVG78" s="242"/>
      <c r="VVH78" s="242"/>
      <c r="VVI78" s="242"/>
      <c r="VVJ78" s="242"/>
      <c r="VVK78" s="242"/>
      <c r="VVL78" s="242"/>
      <c r="VVM78" s="242"/>
      <c r="VVN78" s="242"/>
      <c r="VVO78" s="242"/>
      <c r="VVP78" s="242"/>
      <c r="VVQ78" s="242"/>
      <c r="VVR78" s="242"/>
      <c r="VVS78" s="242"/>
      <c r="VVT78" s="242"/>
      <c r="VVU78" s="242"/>
      <c r="VVV78" s="242"/>
      <c r="VVW78" s="242"/>
      <c r="VVX78" s="242"/>
      <c r="VVY78" s="242"/>
      <c r="VVZ78" s="242"/>
      <c r="VWA78" s="242"/>
      <c r="VWB78" s="242"/>
      <c r="VWC78" s="242"/>
      <c r="VWD78" s="242"/>
      <c r="VWE78" s="242"/>
      <c r="VWF78" s="242"/>
      <c r="VWG78" s="242"/>
      <c r="VWH78" s="242"/>
      <c r="VWI78" s="242"/>
      <c r="VWJ78" s="242"/>
      <c r="VWK78" s="242"/>
      <c r="VWL78" s="242"/>
      <c r="VWM78" s="242"/>
      <c r="VWN78" s="242"/>
      <c r="VWO78" s="242"/>
      <c r="VWP78" s="242"/>
      <c r="VWQ78" s="242"/>
      <c r="VWR78" s="242"/>
      <c r="VWS78" s="242"/>
      <c r="VWT78" s="242"/>
      <c r="VWU78" s="242"/>
      <c r="VWV78" s="242"/>
      <c r="VWW78" s="242"/>
      <c r="VWX78" s="242"/>
      <c r="VWY78" s="242"/>
      <c r="VWZ78" s="242"/>
      <c r="VXA78" s="242"/>
      <c r="VXB78" s="242"/>
      <c r="VXC78" s="242"/>
      <c r="VXD78" s="242"/>
      <c r="VXE78" s="242"/>
      <c r="VXF78" s="242"/>
      <c r="VXG78" s="242"/>
      <c r="VXH78" s="242"/>
      <c r="VXI78" s="242"/>
      <c r="VXJ78" s="242"/>
      <c r="VXK78" s="242"/>
      <c r="VXL78" s="242"/>
      <c r="VXM78" s="242"/>
      <c r="VXN78" s="242"/>
      <c r="VXO78" s="242"/>
      <c r="VXP78" s="242"/>
      <c r="VXQ78" s="242"/>
      <c r="VXR78" s="242"/>
      <c r="VXS78" s="242"/>
      <c r="VXT78" s="242"/>
      <c r="VXU78" s="242"/>
      <c r="VXV78" s="242"/>
      <c r="VXW78" s="242"/>
      <c r="VXX78" s="242"/>
      <c r="VXY78" s="242"/>
      <c r="VXZ78" s="242"/>
      <c r="VYA78" s="242"/>
      <c r="VYB78" s="242"/>
      <c r="VYC78" s="242"/>
      <c r="VYD78" s="242"/>
      <c r="VYE78" s="242"/>
      <c r="VYF78" s="242"/>
      <c r="VYG78" s="242"/>
      <c r="VYH78" s="242"/>
      <c r="VYI78" s="242"/>
      <c r="VYJ78" s="242"/>
      <c r="VYK78" s="242"/>
      <c r="VYL78" s="242"/>
      <c r="VYM78" s="242"/>
      <c r="VYN78" s="242"/>
      <c r="VYO78" s="242"/>
      <c r="VYP78" s="242"/>
      <c r="VYQ78" s="242"/>
      <c r="VYR78" s="242"/>
      <c r="VYS78" s="242"/>
      <c r="VYT78" s="242"/>
      <c r="VYU78" s="242"/>
      <c r="VYV78" s="242"/>
      <c r="VYW78" s="242"/>
      <c r="VYX78" s="242"/>
      <c r="VYY78" s="242"/>
      <c r="VYZ78" s="242"/>
      <c r="VZA78" s="242"/>
      <c r="VZB78" s="242"/>
      <c r="VZC78" s="242"/>
      <c r="VZD78" s="242"/>
      <c r="VZE78" s="242"/>
      <c r="VZF78" s="242"/>
      <c r="VZG78" s="242"/>
      <c r="VZH78" s="242"/>
      <c r="VZI78" s="242"/>
      <c r="VZJ78" s="242"/>
      <c r="VZK78" s="242"/>
      <c r="VZL78" s="242"/>
      <c r="VZM78" s="242"/>
      <c r="VZN78" s="242"/>
      <c r="VZO78" s="242"/>
      <c r="VZP78" s="242"/>
      <c r="VZQ78" s="242"/>
      <c r="VZR78" s="242"/>
      <c r="VZS78" s="242"/>
      <c r="VZT78" s="242"/>
      <c r="VZU78" s="242"/>
      <c r="VZV78" s="242"/>
      <c r="VZW78" s="242"/>
      <c r="VZX78" s="242"/>
      <c r="VZY78" s="242"/>
      <c r="VZZ78" s="242"/>
      <c r="WAA78" s="242"/>
      <c r="WAB78" s="242"/>
      <c r="WAC78" s="242"/>
      <c r="WAD78" s="242"/>
      <c r="WAE78" s="242"/>
      <c r="WAF78" s="242"/>
      <c r="WAG78" s="242"/>
      <c r="WAH78" s="242"/>
      <c r="WAI78" s="242"/>
      <c r="WAJ78" s="242"/>
      <c r="WAK78" s="242"/>
      <c r="WAL78" s="242"/>
      <c r="WAM78" s="242"/>
      <c r="WAN78" s="242"/>
      <c r="WAO78" s="242"/>
      <c r="WAP78" s="242"/>
      <c r="WAQ78" s="242"/>
      <c r="WAR78" s="242"/>
      <c r="WAS78" s="242"/>
      <c r="WAT78" s="242"/>
      <c r="WAU78" s="242"/>
      <c r="WAV78" s="242"/>
      <c r="WAW78" s="242"/>
      <c r="WAX78" s="242"/>
      <c r="WAY78" s="242"/>
      <c r="WAZ78" s="242"/>
      <c r="WBA78" s="242"/>
      <c r="WBB78" s="242"/>
      <c r="WBC78" s="242"/>
      <c r="WBD78" s="242"/>
      <c r="WBE78" s="242"/>
      <c r="WBF78" s="242"/>
      <c r="WBG78" s="242"/>
      <c r="WBH78" s="242"/>
      <c r="WBI78" s="242"/>
      <c r="WBJ78" s="242"/>
      <c r="WBK78" s="242"/>
      <c r="WBL78" s="242"/>
      <c r="WBM78" s="242"/>
      <c r="WBN78" s="242"/>
      <c r="WBO78" s="242"/>
      <c r="WBP78" s="242"/>
      <c r="WBQ78" s="242"/>
      <c r="WBR78" s="242"/>
      <c r="WBS78" s="242"/>
      <c r="WBT78" s="242"/>
      <c r="WBU78" s="242"/>
      <c r="WBV78" s="242"/>
      <c r="WBW78" s="242"/>
      <c r="WBX78" s="242"/>
      <c r="WBY78" s="242"/>
      <c r="WBZ78" s="242"/>
      <c r="WCA78" s="242"/>
      <c r="WCB78" s="242"/>
      <c r="WCC78" s="242"/>
      <c r="WCD78" s="242"/>
      <c r="WCE78" s="242"/>
      <c r="WCF78" s="242"/>
      <c r="WCG78" s="242"/>
      <c r="WCH78" s="242"/>
      <c r="WCI78" s="242"/>
      <c r="WCJ78" s="242"/>
      <c r="WCK78" s="242"/>
      <c r="WCL78" s="242"/>
      <c r="WCM78" s="242"/>
      <c r="WCN78" s="242"/>
      <c r="WCO78" s="242"/>
      <c r="WCP78" s="242"/>
      <c r="WCQ78" s="242"/>
      <c r="WCR78" s="242"/>
      <c r="WCS78" s="242"/>
      <c r="WCT78" s="242"/>
      <c r="WCU78" s="242"/>
      <c r="WCV78" s="242"/>
      <c r="WCW78" s="242"/>
      <c r="WCX78" s="242"/>
      <c r="WCY78" s="242"/>
      <c r="WCZ78" s="242"/>
      <c r="WDA78" s="242"/>
      <c r="WDB78" s="242"/>
      <c r="WDC78" s="242"/>
      <c r="WDD78" s="242"/>
      <c r="WDE78" s="242"/>
      <c r="WDF78" s="242"/>
      <c r="WDG78" s="242"/>
      <c r="WDH78" s="242"/>
      <c r="WDI78" s="242"/>
      <c r="WDJ78" s="242"/>
      <c r="WDK78" s="242"/>
      <c r="WDL78" s="242"/>
      <c r="WDM78" s="242"/>
      <c r="WDN78" s="242"/>
      <c r="WDO78" s="242"/>
      <c r="WDP78" s="242"/>
      <c r="WDQ78" s="242"/>
      <c r="WDR78" s="242"/>
      <c r="WDS78" s="242"/>
      <c r="WDT78" s="242"/>
      <c r="WDU78" s="242"/>
      <c r="WDV78" s="242"/>
      <c r="WDW78" s="242"/>
      <c r="WDX78" s="242"/>
      <c r="WDY78" s="242"/>
      <c r="WDZ78" s="242"/>
      <c r="WEA78" s="242"/>
      <c r="WEB78" s="242"/>
      <c r="WEC78" s="242"/>
      <c r="WED78" s="242"/>
      <c r="WEE78" s="242"/>
      <c r="WEF78" s="242"/>
      <c r="WEG78" s="242"/>
      <c r="WEH78" s="242"/>
      <c r="WEI78" s="242"/>
      <c r="WEJ78" s="242"/>
      <c r="WEK78" s="242"/>
      <c r="WEL78" s="242"/>
      <c r="WEM78" s="242"/>
      <c r="WEN78" s="242"/>
      <c r="WEO78" s="242"/>
      <c r="WEP78" s="242"/>
      <c r="WEQ78" s="242"/>
      <c r="WER78" s="242"/>
      <c r="WES78" s="242"/>
      <c r="WET78" s="242"/>
      <c r="WEU78" s="242"/>
      <c r="WEV78" s="242"/>
      <c r="WEW78" s="242"/>
      <c r="WEX78" s="242"/>
      <c r="WEY78" s="242"/>
      <c r="WEZ78" s="242"/>
      <c r="WFA78" s="242"/>
      <c r="WFB78" s="242"/>
      <c r="WFC78" s="242"/>
      <c r="WFD78" s="242"/>
      <c r="WFE78" s="242"/>
      <c r="WFF78" s="242"/>
      <c r="WFG78" s="242"/>
      <c r="WFH78" s="242"/>
      <c r="WFI78" s="242"/>
      <c r="WFJ78" s="242"/>
      <c r="WFK78" s="242"/>
      <c r="WFL78" s="242"/>
      <c r="WFM78" s="242"/>
      <c r="WFN78" s="242"/>
      <c r="WFO78" s="242"/>
      <c r="WFP78" s="242"/>
      <c r="WFQ78" s="242"/>
      <c r="WFR78" s="242"/>
      <c r="WFS78" s="242"/>
      <c r="WFT78" s="242"/>
      <c r="WFU78" s="242"/>
      <c r="WFV78" s="242"/>
      <c r="WFW78" s="242"/>
      <c r="WFX78" s="242"/>
      <c r="WFY78" s="242"/>
      <c r="WFZ78" s="242"/>
      <c r="WGA78" s="242"/>
      <c r="WGB78" s="242"/>
      <c r="WGC78" s="242"/>
      <c r="WGD78" s="242"/>
      <c r="WGE78" s="242"/>
      <c r="WGF78" s="242"/>
      <c r="WGG78" s="242"/>
      <c r="WGH78" s="242"/>
      <c r="WGI78" s="242"/>
      <c r="WGJ78" s="242"/>
      <c r="WGK78" s="242"/>
      <c r="WGL78" s="242"/>
      <c r="WGM78" s="242"/>
      <c r="WGN78" s="242"/>
      <c r="WGO78" s="242"/>
      <c r="WGP78" s="242"/>
      <c r="WGQ78" s="242"/>
      <c r="WGR78" s="242"/>
      <c r="WGS78" s="242"/>
      <c r="WGT78" s="242"/>
      <c r="WGU78" s="242"/>
      <c r="WGV78" s="242"/>
      <c r="WGW78" s="242"/>
      <c r="WGX78" s="242"/>
      <c r="WGY78" s="242"/>
      <c r="WGZ78" s="242"/>
      <c r="WHA78" s="242"/>
      <c r="WHB78" s="242"/>
      <c r="WHC78" s="242"/>
      <c r="WHD78" s="242"/>
      <c r="WHE78" s="242"/>
      <c r="WHF78" s="242"/>
      <c r="WHG78" s="242"/>
      <c r="WHH78" s="242"/>
      <c r="WHI78" s="242"/>
      <c r="WHJ78" s="242"/>
      <c r="WHK78" s="242"/>
      <c r="WHL78" s="242"/>
      <c r="WHM78" s="242"/>
      <c r="WHN78" s="242"/>
      <c r="WHO78" s="242"/>
      <c r="WHP78" s="242"/>
      <c r="WHQ78" s="242"/>
      <c r="WHR78" s="242"/>
      <c r="WHS78" s="242"/>
      <c r="WHT78" s="242"/>
      <c r="WHU78" s="242"/>
      <c r="WHV78" s="242"/>
      <c r="WHW78" s="242"/>
      <c r="WHX78" s="242"/>
      <c r="WHY78" s="242"/>
      <c r="WHZ78" s="242"/>
      <c r="WIA78" s="242"/>
      <c r="WIB78" s="242"/>
      <c r="WIC78" s="242"/>
      <c r="WID78" s="242"/>
      <c r="WIE78" s="242"/>
      <c r="WIF78" s="242"/>
      <c r="WIG78" s="242"/>
      <c r="WIH78" s="242"/>
      <c r="WII78" s="242"/>
      <c r="WIJ78" s="242"/>
      <c r="WIK78" s="242"/>
      <c r="WIL78" s="242"/>
      <c r="WIM78" s="242"/>
      <c r="WIN78" s="242"/>
      <c r="WIO78" s="242"/>
      <c r="WIP78" s="242"/>
      <c r="WIQ78" s="242"/>
      <c r="WIR78" s="242"/>
      <c r="WIS78" s="242"/>
      <c r="WIT78" s="242"/>
      <c r="WIU78" s="242"/>
      <c r="WIV78" s="242"/>
      <c r="WIW78" s="242"/>
      <c r="WIX78" s="242"/>
      <c r="WIY78" s="242"/>
      <c r="WIZ78" s="242"/>
      <c r="WJA78" s="242"/>
      <c r="WJB78" s="242"/>
      <c r="WJC78" s="242"/>
      <c r="WJD78" s="242"/>
      <c r="WJE78" s="242"/>
      <c r="WJF78" s="242"/>
      <c r="WJG78" s="242"/>
      <c r="WJH78" s="242"/>
      <c r="WJI78" s="242"/>
      <c r="WJJ78" s="242"/>
      <c r="WJK78" s="242"/>
      <c r="WJL78" s="242"/>
      <c r="WJM78" s="242"/>
      <c r="WJN78" s="242"/>
      <c r="WJO78" s="242"/>
      <c r="WJP78" s="242"/>
      <c r="WJQ78" s="242"/>
      <c r="WJR78" s="242"/>
      <c r="WJS78" s="242"/>
      <c r="WJT78" s="242"/>
      <c r="WJU78" s="242"/>
      <c r="WJV78" s="242"/>
      <c r="WJW78" s="242"/>
      <c r="WJX78" s="242"/>
      <c r="WJY78" s="242"/>
      <c r="WJZ78" s="242"/>
      <c r="WKA78" s="242"/>
      <c r="WKB78" s="242"/>
      <c r="WKC78" s="242"/>
      <c r="WKD78" s="242"/>
      <c r="WKE78" s="242"/>
      <c r="WKF78" s="242"/>
      <c r="WKG78" s="242"/>
      <c r="WKH78" s="242"/>
      <c r="WKI78" s="242"/>
      <c r="WKJ78" s="242"/>
      <c r="WKK78" s="242"/>
      <c r="WKL78" s="242"/>
      <c r="WKM78" s="242"/>
      <c r="WKN78" s="242"/>
      <c r="WKO78" s="242"/>
      <c r="WKP78" s="242"/>
      <c r="WKQ78" s="242"/>
      <c r="WKR78" s="242"/>
      <c r="WKS78" s="242"/>
      <c r="WKT78" s="242"/>
      <c r="WKU78" s="242"/>
      <c r="WKV78" s="242"/>
      <c r="WKW78" s="242"/>
      <c r="WKX78" s="242"/>
      <c r="WKY78" s="242"/>
      <c r="WKZ78" s="242"/>
      <c r="WLA78" s="242"/>
      <c r="WLB78" s="242"/>
      <c r="WLC78" s="242"/>
      <c r="WLD78" s="242"/>
      <c r="WLE78" s="242"/>
      <c r="WLF78" s="242"/>
      <c r="WLG78" s="242"/>
      <c r="WLH78" s="242"/>
      <c r="WLI78" s="242"/>
      <c r="WLJ78" s="242"/>
      <c r="WLK78" s="242"/>
      <c r="WLL78" s="242"/>
      <c r="WLM78" s="242"/>
      <c r="WLN78" s="242"/>
      <c r="WLO78" s="242"/>
      <c r="WLP78" s="242"/>
      <c r="WLQ78" s="242"/>
      <c r="WLR78" s="242"/>
      <c r="WLS78" s="242"/>
      <c r="WLT78" s="242"/>
      <c r="WLU78" s="242"/>
      <c r="WLV78" s="242"/>
      <c r="WLW78" s="242"/>
      <c r="WLX78" s="242"/>
      <c r="WLY78" s="242"/>
      <c r="WLZ78" s="242"/>
      <c r="WMA78" s="242"/>
      <c r="WMB78" s="242"/>
      <c r="WMC78" s="242"/>
      <c r="WMD78" s="242"/>
      <c r="WME78" s="242"/>
      <c r="WMF78" s="242"/>
      <c r="WMG78" s="242"/>
      <c r="WMH78" s="242"/>
      <c r="WMI78" s="242"/>
      <c r="WMJ78" s="242"/>
      <c r="WMK78" s="242"/>
      <c r="WML78" s="242"/>
      <c r="WMM78" s="242"/>
      <c r="WMN78" s="242"/>
      <c r="WMO78" s="242"/>
      <c r="WMP78" s="242"/>
      <c r="WMQ78" s="242"/>
      <c r="WMR78" s="242"/>
      <c r="WMS78" s="242"/>
      <c r="WMT78" s="242"/>
      <c r="WMU78" s="242"/>
      <c r="WMV78" s="242"/>
      <c r="WMW78" s="242"/>
      <c r="WMX78" s="242"/>
      <c r="WMY78" s="242"/>
      <c r="WMZ78" s="242"/>
      <c r="WNA78" s="242"/>
      <c r="WNB78" s="242"/>
      <c r="WNC78" s="242"/>
      <c r="WND78" s="242"/>
      <c r="WNE78" s="242"/>
      <c r="WNF78" s="242"/>
      <c r="WNG78" s="242"/>
      <c r="WNH78" s="242"/>
      <c r="WNI78" s="242"/>
      <c r="WNJ78" s="242"/>
      <c r="WNK78" s="242"/>
      <c r="WNL78" s="242"/>
      <c r="WNM78" s="242"/>
      <c r="WNN78" s="242"/>
      <c r="WNO78" s="242"/>
      <c r="WNP78" s="242"/>
      <c r="WNQ78" s="242"/>
      <c r="WNR78" s="242"/>
      <c r="WNS78" s="242"/>
      <c r="WNT78" s="242"/>
      <c r="WNU78" s="242"/>
      <c r="WNV78" s="242"/>
      <c r="WNW78" s="242"/>
      <c r="WNX78" s="242"/>
      <c r="WNY78" s="242"/>
      <c r="WNZ78" s="242"/>
      <c r="WOA78" s="242"/>
      <c r="WOB78" s="242"/>
      <c r="WOC78" s="242"/>
      <c r="WOD78" s="242"/>
      <c r="WOE78" s="242"/>
      <c r="WOF78" s="242"/>
      <c r="WOG78" s="242"/>
      <c r="WOH78" s="242"/>
      <c r="WOI78" s="242"/>
      <c r="WOJ78" s="242"/>
      <c r="WOK78" s="242"/>
      <c r="WOL78" s="242"/>
      <c r="WOM78" s="242"/>
      <c r="WON78" s="242"/>
      <c r="WOO78" s="242"/>
      <c r="WOP78" s="242"/>
      <c r="WOQ78" s="242"/>
      <c r="WOR78" s="242"/>
      <c r="WOS78" s="242"/>
      <c r="WOT78" s="242"/>
      <c r="WOU78" s="242"/>
      <c r="WOV78" s="242"/>
      <c r="WOW78" s="242"/>
      <c r="WOX78" s="242"/>
      <c r="WOY78" s="242"/>
      <c r="WOZ78" s="242"/>
      <c r="WPA78" s="242"/>
      <c r="WPB78" s="242"/>
      <c r="WPC78" s="242"/>
      <c r="WPD78" s="242"/>
      <c r="WPE78" s="242"/>
      <c r="WPF78" s="242"/>
      <c r="WPG78" s="242"/>
      <c r="WPH78" s="242"/>
      <c r="WPI78" s="242"/>
      <c r="WPJ78" s="242"/>
      <c r="WPK78" s="242"/>
      <c r="WPL78" s="242"/>
      <c r="WPM78" s="242"/>
      <c r="WPN78" s="242"/>
      <c r="WPO78" s="242"/>
      <c r="WPP78" s="242"/>
      <c r="WPQ78" s="242"/>
      <c r="WPR78" s="242"/>
      <c r="WPS78" s="242"/>
      <c r="WPT78" s="242"/>
      <c r="WPU78" s="242"/>
      <c r="WPV78" s="242"/>
      <c r="WPW78" s="242"/>
      <c r="WPX78" s="242"/>
      <c r="WPY78" s="242"/>
      <c r="WPZ78" s="242"/>
      <c r="WQA78" s="242"/>
      <c r="WQB78" s="242"/>
      <c r="WQC78" s="242"/>
      <c r="WQD78" s="242"/>
      <c r="WQE78" s="242"/>
      <c r="WQF78" s="242"/>
      <c r="WQG78" s="242"/>
      <c r="WQH78" s="242"/>
      <c r="WQI78" s="242"/>
      <c r="WQJ78" s="242"/>
      <c r="WQK78" s="242"/>
      <c r="WQL78" s="242"/>
      <c r="WQM78" s="242"/>
      <c r="WQN78" s="242"/>
      <c r="WQO78" s="242"/>
      <c r="WQP78" s="242"/>
      <c r="WQQ78" s="242"/>
      <c r="WQR78" s="242"/>
      <c r="WQS78" s="242"/>
      <c r="WQT78" s="242"/>
      <c r="WQU78" s="242"/>
      <c r="WQV78" s="242"/>
      <c r="WQW78" s="242"/>
      <c r="WQX78" s="242"/>
      <c r="WQY78" s="242"/>
      <c r="WQZ78" s="242"/>
      <c r="WRA78" s="242"/>
      <c r="WRB78" s="242"/>
      <c r="WRC78" s="242"/>
      <c r="WRD78" s="242"/>
      <c r="WRE78" s="242"/>
      <c r="WRF78" s="242"/>
      <c r="WRG78" s="242"/>
      <c r="WRH78" s="242"/>
      <c r="WRI78" s="242"/>
      <c r="WRJ78" s="242"/>
      <c r="WRK78" s="242"/>
      <c r="WRL78" s="242"/>
      <c r="WRM78" s="242"/>
      <c r="WRN78" s="242"/>
      <c r="WRO78" s="242"/>
      <c r="WRP78" s="242"/>
      <c r="WRQ78" s="242"/>
      <c r="WRR78" s="242"/>
      <c r="WRS78" s="242"/>
      <c r="WRT78" s="242"/>
      <c r="WRU78" s="242"/>
      <c r="WRV78" s="242"/>
      <c r="WRW78" s="242"/>
      <c r="WRX78" s="242"/>
      <c r="WRY78" s="242"/>
      <c r="WRZ78" s="242"/>
      <c r="WSA78" s="242"/>
      <c r="WSB78" s="242"/>
      <c r="WSC78" s="242"/>
      <c r="WSD78" s="242"/>
      <c r="WSE78" s="242"/>
      <c r="WSF78" s="242"/>
      <c r="WSG78" s="242"/>
      <c r="WSH78" s="242"/>
      <c r="WSI78" s="242"/>
      <c r="WSJ78" s="242"/>
      <c r="WSK78" s="242"/>
      <c r="WSL78" s="242"/>
      <c r="WSM78" s="242"/>
      <c r="WSN78" s="242"/>
      <c r="WSO78" s="242"/>
      <c r="WSP78" s="242"/>
      <c r="WSQ78" s="242"/>
      <c r="WSR78" s="242"/>
      <c r="WSS78" s="242"/>
      <c r="WST78" s="242"/>
      <c r="WSU78" s="242"/>
      <c r="WSV78" s="242"/>
      <c r="WSW78" s="242"/>
      <c r="WSX78" s="242"/>
      <c r="WSY78" s="242"/>
      <c r="WSZ78" s="242"/>
      <c r="WTA78" s="242"/>
      <c r="WTB78" s="242"/>
      <c r="WTC78" s="242"/>
      <c r="WTD78" s="242"/>
      <c r="WTE78" s="242"/>
      <c r="WTF78" s="242"/>
      <c r="WTG78" s="242"/>
      <c r="WTH78" s="242"/>
      <c r="WTI78" s="242"/>
      <c r="WTJ78" s="242"/>
      <c r="WTK78" s="242"/>
      <c r="WTL78" s="242"/>
      <c r="WTM78" s="242"/>
      <c r="WTN78" s="242"/>
      <c r="WTO78" s="242"/>
      <c r="WTP78" s="242"/>
      <c r="WTQ78" s="242"/>
      <c r="WTR78" s="242"/>
      <c r="WTS78" s="242"/>
      <c r="WTT78" s="242"/>
      <c r="WTU78" s="242"/>
      <c r="WTV78" s="242"/>
      <c r="WTW78" s="242"/>
      <c r="WTX78" s="242"/>
      <c r="WTY78" s="242"/>
      <c r="WTZ78" s="242"/>
      <c r="WUA78" s="242"/>
      <c r="WUB78" s="242"/>
      <c r="WUC78" s="242"/>
      <c r="WUD78" s="242"/>
      <c r="WUE78" s="242"/>
      <c r="WUF78" s="242"/>
      <c r="WUG78" s="242"/>
      <c r="WUH78" s="242"/>
      <c r="WUI78" s="242"/>
      <c r="WUJ78" s="242"/>
      <c r="WUK78" s="242"/>
      <c r="WUL78" s="242"/>
      <c r="WUM78" s="242"/>
      <c r="WUN78" s="242"/>
      <c r="WUO78" s="242"/>
      <c r="WUP78" s="242"/>
      <c r="WUQ78" s="242"/>
      <c r="WUR78" s="242"/>
      <c r="WUS78" s="242"/>
      <c r="WUT78" s="242"/>
      <c r="WUU78" s="242"/>
      <c r="WUV78" s="242"/>
      <c r="WUW78" s="242"/>
      <c r="WUX78" s="242"/>
      <c r="WUY78" s="242"/>
      <c r="WUZ78" s="242"/>
      <c r="WVA78" s="242"/>
      <c r="WVB78" s="242"/>
      <c r="WVC78" s="242"/>
      <c r="WVD78" s="242"/>
      <c r="WVE78" s="242"/>
      <c r="WVF78" s="242"/>
      <c r="WVG78" s="242"/>
      <c r="WVH78" s="242"/>
      <c r="WVI78" s="242"/>
      <c r="WVJ78" s="242"/>
      <c r="WVK78" s="242"/>
      <c r="WVL78" s="242"/>
      <c r="WVM78" s="242"/>
      <c r="WVN78" s="242"/>
      <c r="WVO78" s="242"/>
      <c r="WVP78" s="242"/>
      <c r="WVQ78" s="242"/>
      <c r="WVR78" s="242"/>
      <c r="WVS78" s="242"/>
      <c r="WVT78" s="242"/>
      <c r="WVU78" s="242"/>
      <c r="WVV78" s="242"/>
      <c r="WVW78" s="242"/>
      <c r="WVX78" s="242"/>
      <c r="WVY78" s="242"/>
      <c r="WVZ78" s="242"/>
      <c r="WWA78" s="242"/>
      <c r="WWB78" s="242"/>
      <c r="WWC78" s="242"/>
      <c r="WWD78" s="242"/>
      <c r="WWE78" s="242"/>
      <c r="WWF78" s="242"/>
      <c r="WWG78" s="242"/>
      <c r="WWH78" s="242"/>
      <c r="WWI78" s="242"/>
      <c r="WWJ78" s="242"/>
      <c r="WWK78" s="242"/>
      <c r="WWL78" s="242"/>
      <c r="WWM78" s="242"/>
      <c r="WWN78" s="242"/>
      <c r="WWO78" s="242"/>
      <c r="WWP78" s="242"/>
      <c r="WWQ78" s="242"/>
      <c r="WWR78" s="242"/>
      <c r="WWS78" s="242"/>
      <c r="WWT78" s="242"/>
      <c r="WWU78" s="242"/>
      <c r="WWV78" s="242"/>
      <c r="WWW78" s="242"/>
      <c r="WWX78" s="242"/>
      <c r="WWY78" s="242"/>
      <c r="WWZ78" s="242"/>
      <c r="WXA78" s="242"/>
      <c r="WXB78" s="242"/>
      <c r="WXC78" s="242"/>
      <c r="WXD78" s="242"/>
      <c r="WXE78" s="242"/>
      <c r="WXF78" s="242"/>
      <c r="WXG78" s="242"/>
      <c r="WXH78" s="242"/>
      <c r="WXI78" s="242"/>
      <c r="WXJ78" s="242"/>
      <c r="WXK78" s="242"/>
      <c r="WXL78" s="242"/>
      <c r="WXM78" s="242"/>
      <c r="WXN78" s="242"/>
      <c r="WXO78" s="242"/>
      <c r="WXP78" s="242"/>
      <c r="WXQ78" s="242"/>
      <c r="WXR78" s="242"/>
      <c r="WXS78" s="242"/>
      <c r="WXT78" s="242"/>
      <c r="WXU78" s="242"/>
      <c r="WXV78" s="242"/>
      <c r="WXW78" s="242"/>
      <c r="WXX78" s="242"/>
      <c r="WXY78" s="242"/>
      <c r="WXZ78" s="242"/>
      <c r="WYA78" s="242"/>
      <c r="WYB78" s="242"/>
      <c r="WYC78" s="242"/>
      <c r="WYD78" s="242"/>
      <c r="WYE78" s="242"/>
      <c r="WYF78" s="242"/>
      <c r="WYG78" s="242"/>
      <c r="WYH78" s="242"/>
      <c r="WYI78" s="242"/>
      <c r="WYJ78" s="242"/>
      <c r="WYK78" s="242"/>
      <c r="WYL78" s="242"/>
      <c r="WYM78" s="242"/>
      <c r="WYN78" s="242"/>
      <c r="WYO78" s="242"/>
      <c r="WYP78" s="242"/>
      <c r="WYQ78" s="242"/>
      <c r="WYR78" s="242"/>
      <c r="WYS78" s="242"/>
      <c r="WYT78" s="242"/>
      <c r="WYU78" s="242"/>
      <c r="WYV78" s="242"/>
      <c r="WYW78" s="242"/>
      <c r="WYX78" s="242"/>
      <c r="WYY78" s="242"/>
      <c r="WYZ78" s="242"/>
      <c r="WZA78" s="242"/>
      <c r="WZB78" s="242"/>
      <c r="WZC78" s="242"/>
      <c r="WZD78" s="242"/>
      <c r="WZE78" s="242"/>
      <c r="WZF78" s="242"/>
      <c r="WZG78" s="242"/>
      <c r="WZH78" s="242"/>
      <c r="WZI78" s="242"/>
      <c r="WZJ78" s="242"/>
      <c r="WZK78" s="242"/>
      <c r="WZL78" s="242"/>
      <c r="WZM78" s="242"/>
      <c r="WZN78" s="242"/>
      <c r="WZO78" s="242"/>
      <c r="WZP78" s="242"/>
      <c r="WZQ78" s="242"/>
      <c r="WZR78" s="242"/>
      <c r="WZS78" s="242"/>
      <c r="WZT78" s="242"/>
      <c r="WZU78" s="242"/>
      <c r="WZV78" s="242"/>
      <c r="WZW78" s="242"/>
      <c r="WZX78" s="242"/>
      <c r="WZY78" s="242"/>
      <c r="WZZ78" s="242"/>
      <c r="XAA78" s="242"/>
      <c r="XAB78" s="242"/>
      <c r="XAC78" s="242"/>
      <c r="XAD78" s="242"/>
      <c r="XAE78" s="242"/>
      <c r="XAF78" s="242"/>
      <c r="XAG78" s="242"/>
      <c r="XAH78" s="242"/>
      <c r="XAI78" s="242"/>
      <c r="XAJ78" s="242"/>
      <c r="XAK78" s="242"/>
      <c r="XAL78" s="242"/>
      <c r="XAM78" s="242"/>
      <c r="XAN78" s="242"/>
      <c r="XAO78" s="242"/>
      <c r="XAP78" s="242"/>
      <c r="XAQ78" s="242"/>
      <c r="XAR78" s="242"/>
      <c r="XAS78" s="242"/>
      <c r="XAT78" s="242"/>
      <c r="XAU78" s="242"/>
      <c r="XAV78" s="242"/>
      <c r="XAW78" s="242"/>
      <c r="XAX78" s="242"/>
      <c r="XAY78" s="242"/>
      <c r="XAZ78" s="242"/>
      <c r="XBA78" s="242"/>
      <c r="XBB78" s="242"/>
      <c r="XBC78" s="242"/>
      <c r="XBD78" s="242"/>
      <c r="XBE78" s="242"/>
      <c r="XBF78" s="242"/>
      <c r="XBG78" s="242"/>
      <c r="XBH78" s="242"/>
      <c r="XBI78" s="242"/>
      <c r="XBJ78" s="242"/>
      <c r="XBK78" s="242"/>
      <c r="XBL78" s="242"/>
      <c r="XBM78" s="242"/>
      <c r="XBN78" s="242"/>
      <c r="XBO78" s="242"/>
      <c r="XBP78" s="242"/>
      <c r="XBQ78" s="242"/>
      <c r="XBR78" s="242"/>
      <c r="XBS78" s="242"/>
      <c r="XBT78" s="242"/>
      <c r="XBU78" s="242"/>
      <c r="XBV78" s="242"/>
      <c r="XBW78" s="242"/>
      <c r="XBX78" s="242"/>
      <c r="XBY78" s="242"/>
      <c r="XBZ78" s="242"/>
      <c r="XCA78" s="242"/>
      <c r="XCB78" s="242"/>
      <c r="XCC78" s="242"/>
      <c r="XCD78" s="242"/>
      <c r="XCE78" s="242"/>
      <c r="XCF78" s="242"/>
      <c r="XCG78" s="242"/>
      <c r="XCH78" s="242"/>
      <c r="XCI78" s="242"/>
      <c r="XCJ78" s="242"/>
      <c r="XCK78" s="242"/>
      <c r="XCL78" s="242"/>
      <c r="XCM78" s="242"/>
      <c r="XCN78" s="242"/>
      <c r="XCO78" s="242"/>
      <c r="XCP78" s="242"/>
      <c r="XCQ78" s="242"/>
      <c r="XCR78" s="242"/>
      <c r="XCS78" s="242"/>
      <c r="XCT78" s="242"/>
      <c r="XCU78" s="242"/>
      <c r="XCV78" s="242"/>
      <c r="XCW78" s="242"/>
      <c r="XCX78" s="242"/>
      <c r="XCY78" s="242"/>
      <c r="XCZ78" s="242"/>
      <c r="XDA78" s="242"/>
      <c r="XDB78" s="242"/>
      <c r="XDC78" s="242"/>
      <c r="XDD78" s="242"/>
      <c r="XDE78" s="242"/>
      <c r="XDF78" s="242"/>
      <c r="XDG78" s="242"/>
      <c r="XDH78" s="242"/>
      <c r="XDI78" s="242"/>
      <c r="XDJ78" s="242"/>
      <c r="XDK78" s="242"/>
      <c r="XDL78" s="242"/>
      <c r="XDM78" s="242"/>
      <c r="XDN78" s="242"/>
      <c r="XDO78" s="242"/>
      <c r="XDP78" s="242"/>
      <c r="XDQ78" s="242"/>
      <c r="XDR78" s="242"/>
    </row>
  </sheetData>
  <mergeCells count="30">
    <mergeCell ref="D20:D23"/>
    <mergeCell ref="E20:E23"/>
    <mergeCell ref="F20:F23"/>
    <mergeCell ref="B7:C7"/>
    <mergeCell ref="B8:C11"/>
    <mergeCell ref="B12:C15"/>
    <mergeCell ref="B16:C19"/>
    <mergeCell ref="B20:C23"/>
    <mergeCell ref="D8:D11"/>
    <mergeCell ref="E8:E11"/>
    <mergeCell ref="F8:F11"/>
    <mergeCell ref="D12:D15"/>
    <mergeCell ref="E12:E15"/>
    <mergeCell ref="F12:F15"/>
    <mergeCell ref="B1:F1"/>
    <mergeCell ref="B2:F2"/>
    <mergeCell ref="C3:F3"/>
    <mergeCell ref="D5:F5"/>
    <mergeCell ref="C73:H73"/>
    <mergeCell ref="D16:D19"/>
    <mergeCell ref="E16:E19"/>
    <mergeCell ref="F16:F19"/>
    <mergeCell ref="D24:D27"/>
    <mergeCell ref="E24:E27"/>
    <mergeCell ref="F24:F27"/>
    <mergeCell ref="D28:D31"/>
    <mergeCell ref="E28:E31"/>
    <mergeCell ref="F28:F31"/>
    <mergeCell ref="B24:C27"/>
    <mergeCell ref="B28:C31"/>
  </mergeCells>
  <printOptions horizontalCentered="1"/>
  <pageMargins left="0.15748031496062992" right="0.15748031496062992" top="0.38" bottom="0.37" header="0" footer="0"/>
  <pageSetup scale="59" fitToHeight="0" orientation="portrait" r:id="rId1"/>
  <headerFooter alignWithMargins="0"/>
  <ignoredErrors>
    <ignoredError sqref="F8:F31" unlockedFormula="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3"/>
  <dimension ref="B1:JA968"/>
  <sheetViews>
    <sheetView showGridLines="0" view="pageBreakPreview" zoomScale="85" zoomScaleNormal="100" zoomScaleSheetLayoutView="85" workbookViewId="0">
      <selection activeCell="I975" sqref="I975"/>
    </sheetView>
  </sheetViews>
  <sheetFormatPr baseColWidth="10" defaultRowHeight="16.5" x14ac:dyDescent="0.35"/>
  <cols>
    <col min="1" max="1" width="0.85546875" style="17" customWidth="1"/>
    <col min="2" max="6" width="8.5703125" style="17" customWidth="1"/>
    <col min="7" max="7" width="29.42578125" style="17" customWidth="1"/>
    <col min="8" max="13" width="19.42578125" style="17" customWidth="1"/>
    <col min="14" max="14" width="0.85546875" style="17" customWidth="1"/>
    <col min="15" max="16384" width="11.42578125" style="17"/>
  </cols>
  <sheetData>
    <row r="1" spans="2:13" s="11" customFormat="1" ht="6" customHeight="1" thickBot="1" x14ac:dyDescent="0.4">
      <c r="B1" s="8"/>
      <c r="C1" s="8"/>
      <c r="D1" s="8"/>
      <c r="E1" s="8"/>
      <c r="F1" s="8"/>
      <c r="G1" s="9"/>
      <c r="H1" s="10"/>
      <c r="I1" s="10"/>
      <c r="J1" s="10"/>
      <c r="K1" s="8"/>
      <c r="L1" s="8"/>
      <c r="M1" s="8"/>
    </row>
    <row r="2" spans="2:13" s="11" customFormat="1" ht="61.5" customHeight="1" thickTop="1" x14ac:dyDescent="0.35">
      <c r="B2" s="504" t="s">
        <v>14720</v>
      </c>
      <c r="C2" s="505"/>
      <c r="D2" s="505"/>
      <c r="E2" s="505"/>
      <c r="F2" s="505"/>
      <c r="G2" s="506"/>
      <c r="H2" s="506"/>
      <c r="I2" s="506"/>
      <c r="J2" s="506"/>
      <c r="K2" s="506"/>
      <c r="L2" s="506"/>
      <c r="M2" s="507"/>
    </row>
    <row r="3" spans="2:13" s="11" customFormat="1" ht="15" customHeight="1" x14ac:dyDescent="0.35">
      <c r="B3" s="426"/>
      <c r="C3" s="427"/>
      <c r="D3" s="427"/>
      <c r="E3" s="427"/>
      <c r="F3" s="427"/>
      <c r="G3" s="427"/>
      <c r="H3" s="508"/>
      <c r="I3" s="508"/>
      <c r="J3" s="428"/>
      <c r="K3" s="427"/>
      <c r="L3" s="427"/>
      <c r="M3" s="429"/>
    </row>
    <row r="4" spans="2:13" s="11" customFormat="1" ht="18.75" customHeight="1" x14ac:dyDescent="0.35">
      <c r="B4" s="430" t="s">
        <v>267</v>
      </c>
      <c r="C4" s="431"/>
      <c r="D4" s="432"/>
      <c r="E4" s="433"/>
      <c r="F4" s="433"/>
      <c r="G4" s="434"/>
      <c r="H4" s="435"/>
      <c r="I4" s="435"/>
      <c r="J4" s="435"/>
      <c r="K4" s="436"/>
      <c r="L4" s="435"/>
      <c r="M4" s="391" t="s">
        <v>268</v>
      </c>
    </row>
    <row r="5" spans="2:13" s="11" customFormat="1" ht="17.25" thickBot="1" x14ac:dyDescent="0.4">
      <c r="B5" s="437"/>
      <c r="C5" s="438"/>
      <c r="D5" s="438"/>
      <c r="E5" s="438"/>
      <c r="F5" s="438"/>
      <c r="G5" s="438"/>
      <c r="H5" s="438"/>
      <c r="I5" s="438"/>
      <c r="J5" s="438"/>
      <c r="K5" s="438"/>
      <c r="L5" s="438"/>
      <c r="M5" s="439"/>
    </row>
    <row r="6" spans="2:13" s="11" customFormat="1" ht="6" customHeight="1" thickTop="1" thickBot="1" x14ac:dyDescent="0.4">
      <c r="B6" s="440"/>
      <c r="C6" s="440"/>
      <c r="D6" s="440"/>
      <c r="E6" s="440"/>
      <c r="F6" s="440"/>
      <c r="G6" s="440"/>
      <c r="H6" s="440"/>
      <c r="I6" s="440"/>
      <c r="J6" s="440"/>
      <c r="K6" s="440"/>
      <c r="L6" s="440"/>
      <c r="M6" s="440"/>
    </row>
    <row r="7" spans="2:13" s="16" customFormat="1" ht="26.25" customHeight="1" thickTop="1" thickBot="1" x14ac:dyDescent="0.3">
      <c r="B7" s="509" t="s">
        <v>269</v>
      </c>
      <c r="C7" s="510"/>
      <c r="D7" s="510"/>
      <c r="E7" s="510"/>
      <c r="F7" s="510"/>
      <c r="G7" s="511" t="s">
        <v>14721</v>
      </c>
      <c r="H7" s="510" t="s">
        <v>14722</v>
      </c>
      <c r="I7" s="513"/>
      <c r="J7" s="510" t="s">
        <v>14723</v>
      </c>
      <c r="K7" s="513"/>
      <c r="L7" s="510" t="s">
        <v>14724</v>
      </c>
      <c r="M7" s="513"/>
    </row>
    <row r="8" spans="2:13" s="16" customFormat="1" ht="26.25" customHeight="1" thickTop="1" thickBot="1" x14ac:dyDescent="0.3">
      <c r="B8" s="441" t="s">
        <v>0</v>
      </c>
      <c r="C8" s="441" t="s">
        <v>1</v>
      </c>
      <c r="D8" s="441" t="s">
        <v>2</v>
      </c>
      <c r="E8" s="441" t="s">
        <v>3</v>
      </c>
      <c r="F8" s="442" t="s">
        <v>4</v>
      </c>
      <c r="G8" s="512"/>
      <c r="H8" s="443" t="s">
        <v>5</v>
      </c>
      <c r="I8" s="444" t="s">
        <v>6</v>
      </c>
      <c r="J8" s="443" t="s">
        <v>5</v>
      </c>
      <c r="K8" s="444" t="s">
        <v>6</v>
      </c>
      <c r="L8" s="443" t="s">
        <v>5</v>
      </c>
      <c r="M8" s="444" t="s">
        <v>6</v>
      </c>
    </row>
    <row r="9" spans="2:13" s="11" customFormat="1" ht="6" customHeight="1" thickTop="1" thickBot="1" x14ac:dyDescent="0.4">
      <c r="B9" s="445"/>
      <c r="C9" s="445"/>
      <c r="D9" s="445"/>
      <c r="E9" s="445"/>
      <c r="F9" s="445"/>
      <c r="G9" s="445"/>
      <c r="H9" s="445"/>
      <c r="I9" s="445"/>
      <c r="J9" s="445"/>
      <c r="K9" s="445"/>
      <c r="L9" s="445"/>
      <c r="M9" s="445"/>
    </row>
    <row r="10" spans="2:13" ht="15.75" customHeight="1" thickTop="1" x14ac:dyDescent="0.35">
      <c r="B10" s="446"/>
      <c r="C10" s="447"/>
      <c r="D10" s="447"/>
      <c r="E10" s="447"/>
      <c r="F10" s="447"/>
      <c r="G10" s="448"/>
      <c r="H10" s="449"/>
      <c r="I10" s="449"/>
      <c r="J10" s="449"/>
      <c r="K10" s="449"/>
      <c r="L10" s="449"/>
      <c r="M10" s="450"/>
    </row>
    <row r="11" spans="2:13" x14ac:dyDescent="0.35">
      <c r="B11" s="451">
        <v>1000</v>
      </c>
      <c r="C11" s="452"/>
      <c r="D11" s="452"/>
      <c r="E11" s="452"/>
      <c r="F11" s="452"/>
      <c r="G11" s="453" t="s">
        <v>107</v>
      </c>
      <c r="H11" s="454">
        <v>799913.6</v>
      </c>
      <c r="I11" s="454"/>
      <c r="J11" s="454">
        <v>7168126.2800000003</v>
      </c>
      <c r="K11" s="454">
        <v>5898365.4299999997</v>
      </c>
      <c r="L11" s="454">
        <v>2069674.45</v>
      </c>
      <c r="M11" s="455"/>
    </row>
    <row r="12" spans="2:13" x14ac:dyDescent="0.35">
      <c r="B12" s="451">
        <v>1100</v>
      </c>
      <c r="C12" s="452"/>
      <c r="D12" s="452"/>
      <c r="E12" s="452"/>
      <c r="F12" s="452"/>
      <c r="G12" s="453" t="s">
        <v>276</v>
      </c>
      <c r="H12" s="454">
        <v>246915.92</v>
      </c>
      <c r="I12" s="454"/>
      <c r="J12" s="454">
        <v>5678054.6399999997</v>
      </c>
      <c r="K12" s="454">
        <v>5698108.2199999997</v>
      </c>
      <c r="L12" s="454">
        <v>226862.34</v>
      </c>
      <c r="M12" s="455"/>
    </row>
    <row r="13" spans="2:13" x14ac:dyDescent="0.35">
      <c r="B13" s="451">
        <v>1110</v>
      </c>
      <c r="C13" s="452"/>
      <c r="D13" s="452"/>
      <c r="E13" s="452"/>
      <c r="F13" s="452"/>
      <c r="G13" s="453" t="s">
        <v>36</v>
      </c>
      <c r="H13" s="454">
        <v>74418.11</v>
      </c>
      <c r="I13" s="454"/>
      <c r="J13" s="454">
        <v>5173832.1900000004</v>
      </c>
      <c r="K13" s="454">
        <v>5224133.22</v>
      </c>
      <c r="L13" s="454">
        <v>24117.08</v>
      </c>
      <c r="M13" s="455"/>
    </row>
    <row r="14" spans="2:13" x14ac:dyDescent="0.35">
      <c r="B14" s="451">
        <v>1111</v>
      </c>
      <c r="C14" s="452"/>
      <c r="D14" s="452"/>
      <c r="E14" s="452"/>
      <c r="F14" s="452"/>
      <c r="G14" s="453" t="s">
        <v>109</v>
      </c>
      <c r="H14" s="454">
        <v>0</v>
      </c>
      <c r="I14" s="454"/>
      <c r="J14" s="454">
        <v>148525.20000000001</v>
      </c>
      <c r="K14" s="454">
        <v>148525.20000000001</v>
      </c>
      <c r="L14" s="454">
        <v>0</v>
      </c>
      <c r="M14" s="455"/>
    </row>
    <row r="15" spans="2:13" x14ac:dyDescent="0.35">
      <c r="B15" s="451">
        <v>1111</v>
      </c>
      <c r="C15" s="452">
        <v>1</v>
      </c>
      <c r="D15" s="452"/>
      <c r="E15" s="452"/>
      <c r="F15" s="452"/>
      <c r="G15" s="453" t="s">
        <v>278</v>
      </c>
      <c r="H15" s="454">
        <v>0</v>
      </c>
      <c r="I15" s="454"/>
      <c r="J15" s="454">
        <v>148525.20000000001</v>
      </c>
      <c r="K15" s="454">
        <v>148525.20000000001</v>
      </c>
      <c r="L15" s="454">
        <v>0</v>
      </c>
      <c r="M15" s="455"/>
    </row>
    <row r="16" spans="2:13" x14ac:dyDescent="0.35">
      <c r="B16" s="451">
        <v>1111</v>
      </c>
      <c r="C16" s="452">
        <v>1</v>
      </c>
      <c r="D16" s="452">
        <v>0</v>
      </c>
      <c r="E16" s="452">
        <v>0</v>
      </c>
      <c r="F16" s="452">
        <v>1</v>
      </c>
      <c r="G16" s="453" t="s">
        <v>280</v>
      </c>
      <c r="H16" s="454">
        <v>0</v>
      </c>
      <c r="I16" s="454"/>
      <c r="J16" s="454">
        <v>0</v>
      </c>
      <c r="K16" s="454">
        <v>26117.33</v>
      </c>
      <c r="L16" s="454">
        <v>-26117.33</v>
      </c>
      <c r="M16" s="455"/>
    </row>
    <row r="17" spans="2:13" x14ac:dyDescent="0.35">
      <c r="B17" s="451">
        <v>1111</v>
      </c>
      <c r="C17" s="452">
        <v>1</v>
      </c>
      <c r="D17" s="452">
        <v>0</v>
      </c>
      <c r="E17" s="452">
        <v>0</v>
      </c>
      <c r="F17" s="452">
        <v>2</v>
      </c>
      <c r="G17" s="453" t="s">
        <v>284</v>
      </c>
      <c r="H17" s="454">
        <v>0</v>
      </c>
      <c r="I17" s="454"/>
      <c r="J17" s="454">
        <v>148525.20000000001</v>
      </c>
      <c r="K17" s="454">
        <v>122407.87</v>
      </c>
      <c r="L17" s="454">
        <v>26117.33</v>
      </c>
      <c r="M17" s="455"/>
    </row>
    <row r="18" spans="2:13" x14ac:dyDescent="0.35">
      <c r="B18" s="451">
        <v>1112</v>
      </c>
      <c r="C18" s="452"/>
      <c r="D18" s="452"/>
      <c r="E18" s="452"/>
      <c r="F18" s="452"/>
      <c r="G18" s="453" t="s">
        <v>110</v>
      </c>
      <c r="H18" s="454">
        <v>74418.11</v>
      </c>
      <c r="I18" s="454"/>
      <c r="J18" s="454">
        <v>5025306.99</v>
      </c>
      <c r="K18" s="454">
        <v>5075608.0199999996</v>
      </c>
      <c r="L18" s="454">
        <v>24117.08</v>
      </c>
      <c r="M18" s="455"/>
    </row>
    <row r="19" spans="2:13" x14ac:dyDescent="0.35">
      <c r="B19" s="451">
        <v>1112</v>
      </c>
      <c r="C19" s="452">
        <v>4</v>
      </c>
      <c r="D19" s="452"/>
      <c r="E19" s="452"/>
      <c r="F19" s="452"/>
      <c r="G19" s="453" t="s">
        <v>312</v>
      </c>
      <c r="H19" s="454">
        <v>74418.11</v>
      </c>
      <c r="I19" s="454"/>
      <c r="J19" s="454">
        <v>5025306.99</v>
      </c>
      <c r="K19" s="454">
        <v>5075608.0199999996</v>
      </c>
      <c r="L19" s="454">
        <v>24117.08</v>
      </c>
      <c r="M19" s="455"/>
    </row>
    <row r="20" spans="2:13" x14ac:dyDescent="0.35">
      <c r="B20" s="451">
        <v>1112</v>
      </c>
      <c r="C20" s="452">
        <v>4</v>
      </c>
      <c r="D20" s="452">
        <v>0</v>
      </c>
      <c r="E20" s="452">
        <v>0</v>
      </c>
      <c r="F20" s="452">
        <v>1</v>
      </c>
      <c r="G20" s="453" t="s">
        <v>314</v>
      </c>
      <c r="H20" s="454">
        <v>74418.11</v>
      </c>
      <c r="I20" s="454"/>
      <c r="J20" s="454">
        <v>5025306.99</v>
      </c>
      <c r="K20" s="454">
        <v>5075608.0199999996</v>
      </c>
      <c r="L20" s="454">
        <v>24117.08</v>
      </c>
      <c r="M20" s="455"/>
    </row>
    <row r="21" spans="2:13" x14ac:dyDescent="0.35">
      <c r="B21" s="451">
        <v>1120</v>
      </c>
      <c r="C21" s="452"/>
      <c r="D21" s="452"/>
      <c r="E21" s="452"/>
      <c r="F21" s="452"/>
      <c r="G21" s="453" t="s">
        <v>936</v>
      </c>
      <c r="H21" s="454">
        <v>172497.81</v>
      </c>
      <c r="I21" s="454"/>
      <c r="J21" s="454">
        <v>504222.45</v>
      </c>
      <c r="K21" s="454">
        <v>473975</v>
      </c>
      <c r="L21" s="454">
        <v>202745.26</v>
      </c>
      <c r="M21" s="455"/>
    </row>
    <row r="22" spans="2:13" x14ac:dyDescent="0.35">
      <c r="B22" s="451">
        <v>1123</v>
      </c>
      <c r="C22" s="452"/>
      <c r="D22" s="452"/>
      <c r="E22" s="452"/>
      <c r="F22" s="452"/>
      <c r="G22" s="453" t="s">
        <v>937</v>
      </c>
      <c r="H22" s="454">
        <v>172497.81</v>
      </c>
      <c r="I22" s="454"/>
      <c r="J22" s="454">
        <v>504222.45</v>
      </c>
      <c r="K22" s="454">
        <v>473975</v>
      </c>
      <c r="L22" s="454">
        <v>202745.26</v>
      </c>
      <c r="M22" s="455"/>
    </row>
    <row r="23" spans="2:13" x14ac:dyDescent="0.35">
      <c r="B23" s="451">
        <v>1123</v>
      </c>
      <c r="C23" s="452">
        <v>1</v>
      </c>
      <c r="D23" s="452"/>
      <c r="E23" s="452"/>
      <c r="F23" s="452"/>
      <c r="G23" s="453" t="s">
        <v>939</v>
      </c>
      <c r="H23" s="454">
        <v>181847.59</v>
      </c>
      <c r="I23" s="454"/>
      <c r="J23" s="454">
        <v>21747.45</v>
      </c>
      <c r="K23" s="454">
        <v>0</v>
      </c>
      <c r="L23" s="454">
        <v>203595.04</v>
      </c>
      <c r="M23" s="455"/>
    </row>
    <row r="24" spans="2:13" x14ac:dyDescent="0.35">
      <c r="B24" s="451">
        <v>1123</v>
      </c>
      <c r="C24" s="452">
        <v>1</v>
      </c>
      <c r="D24" s="452">
        <v>1</v>
      </c>
      <c r="E24" s="452"/>
      <c r="F24" s="452"/>
      <c r="G24" s="453" t="s">
        <v>939</v>
      </c>
      <c r="H24" s="454">
        <v>181847.59</v>
      </c>
      <c r="I24" s="454"/>
      <c r="J24" s="454">
        <v>21747.45</v>
      </c>
      <c r="K24" s="454">
        <v>0</v>
      </c>
      <c r="L24" s="454">
        <v>203595.04</v>
      </c>
      <c r="M24" s="455"/>
    </row>
    <row r="25" spans="2:13" x14ac:dyDescent="0.35">
      <c r="B25" s="451">
        <v>1123</v>
      </c>
      <c r="C25" s="452">
        <v>1</v>
      </c>
      <c r="D25" s="452">
        <v>1</v>
      </c>
      <c r="E25" s="452">
        <v>0</v>
      </c>
      <c r="F25" s="452">
        <v>2</v>
      </c>
      <c r="G25" s="453" t="s">
        <v>942</v>
      </c>
      <c r="H25" s="454">
        <v>49288.93</v>
      </c>
      <c r="I25" s="454"/>
      <c r="J25" s="454">
        <v>0</v>
      </c>
      <c r="K25" s="454">
        <v>0</v>
      </c>
      <c r="L25" s="454">
        <v>49288.93</v>
      </c>
      <c r="M25" s="455"/>
    </row>
    <row r="26" spans="2:13" x14ac:dyDescent="0.35">
      <c r="B26" s="451">
        <v>1123</v>
      </c>
      <c r="C26" s="452">
        <v>1</v>
      </c>
      <c r="D26" s="452">
        <v>1</v>
      </c>
      <c r="E26" s="452">
        <v>0</v>
      </c>
      <c r="F26" s="452">
        <v>3</v>
      </c>
      <c r="G26" s="453" t="s">
        <v>944</v>
      </c>
      <c r="H26" s="454">
        <v>132558.66</v>
      </c>
      <c r="I26" s="454"/>
      <c r="J26" s="454">
        <v>21747.45</v>
      </c>
      <c r="K26" s="454">
        <v>0</v>
      </c>
      <c r="L26" s="454">
        <v>154306.10999999999</v>
      </c>
      <c r="M26" s="455"/>
    </row>
    <row r="27" spans="2:13" x14ac:dyDescent="0.35">
      <c r="B27" s="451">
        <v>1123</v>
      </c>
      <c r="C27" s="452">
        <v>5</v>
      </c>
      <c r="D27" s="452"/>
      <c r="E27" s="452"/>
      <c r="F27" s="452"/>
      <c r="G27" s="453" t="s">
        <v>979</v>
      </c>
      <c r="H27" s="454">
        <v>-9349.7800000000007</v>
      </c>
      <c r="I27" s="454"/>
      <c r="J27" s="454">
        <v>482475</v>
      </c>
      <c r="K27" s="454">
        <v>473975</v>
      </c>
      <c r="L27" s="454">
        <v>-849.78</v>
      </c>
      <c r="M27" s="455"/>
    </row>
    <row r="28" spans="2:13" x14ac:dyDescent="0.35">
      <c r="B28" s="451">
        <v>1123</v>
      </c>
      <c r="C28" s="452">
        <v>5</v>
      </c>
      <c r="D28" s="452">
        <v>1</v>
      </c>
      <c r="E28" s="452"/>
      <c r="F28" s="452"/>
      <c r="G28" s="453" t="s">
        <v>979</v>
      </c>
      <c r="H28" s="454">
        <v>-9349.7800000000007</v>
      </c>
      <c r="I28" s="454"/>
      <c r="J28" s="454">
        <v>482475</v>
      </c>
      <c r="K28" s="454">
        <v>473975</v>
      </c>
      <c r="L28" s="454">
        <v>-849.78</v>
      </c>
      <c r="M28" s="455"/>
    </row>
    <row r="29" spans="2:13" x14ac:dyDescent="0.35">
      <c r="B29" s="451">
        <v>1123</v>
      </c>
      <c r="C29" s="452">
        <v>5</v>
      </c>
      <c r="D29" s="452">
        <v>1</v>
      </c>
      <c r="E29" s="452">
        <v>0</v>
      </c>
      <c r="F29" s="452">
        <v>4</v>
      </c>
      <c r="G29" s="453" t="s">
        <v>982</v>
      </c>
      <c r="H29" s="454">
        <v>740</v>
      </c>
      <c r="I29" s="454"/>
      <c r="J29" s="454">
        <v>0</v>
      </c>
      <c r="K29" s="454">
        <v>0</v>
      </c>
      <c r="L29" s="454">
        <v>740</v>
      </c>
      <c r="M29" s="455"/>
    </row>
    <row r="30" spans="2:13" x14ac:dyDescent="0.35">
      <c r="B30" s="451">
        <v>1123</v>
      </c>
      <c r="C30" s="452">
        <v>5</v>
      </c>
      <c r="D30" s="452">
        <v>1</v>
      </c>
      <c r="E30" s="452">
        <v>0</v>
      </c>
      <c r="F30" s="452">
        <v>5</v>
      </c>
      <c r="G30" s="453" t="s">
        <v>984</v>
      </c>
      <c r="H30" s="454">
        <v>-10000</v>
      </c>
      <c r="I30" s="454"/>
      <c r="J30" s="454">
        <v>10000</v>
      </c>
      <c r="K30" s="454">
        <v>0</v>
      </c>
      <c r="L30" s="454">
        <v>0</v>
      </c>
      <c r="M30" s="455"/>
    </row>
    <row r="31" spans="2:13" x14ac:dyDescent="0.35">
      <c r="B31" s="451">
        <v>1123</v>
      </c>
      <c r="C31" s="452">
        <v>5</v>
      </c>
      <c r="D31" s="452">
        <v>1</v>
      </c>
      <c r="E31" s="452">
        <v>0</v>
      </c>
      <c r="F31" s="452">
        <v>6</v>
      </c>
      <c r="G31" s="453" t="s">
        <v>988</v>
      </c>
      <c r="H31" s="454">
        <v>-89.78</v>
      </c>
      <c r="I31" s="454"/>
      <c r="J31" s="454">
        <v>472475</v>
      </c>
      <c r="K31" s="454">
        <v>473975</v>
      </c>
      <c r="L31" s="454">
        <v>-1589.78</v>
      </c>
      <c r="M31" s="455"/>
    </row>
    <row r="32" spans="2:13" x14ac:dyDescent="0.35">
      <c r="B32" s="451">
        <v>1200</v>
      </c>
      <c r="C32" s="452"/>
      <c r="D32" s="452"/>
      <c r="E32" s="452"/>
      <c r="F32" s="452"/>
      <c r="G32" s="453" t="s">
        <v>1049</v>
      </c>
      <c r="H32" s="454">
        <v>552997.68000000005</v>
      </c>
      <c r="I32" s="454"/>
      <c r="J32" s="454">
        <v>1490071.64</v>
      </c>
      <c r="K32" s="454">
        <v>200257.21</v>
      </c>
      <c r="L32" s="454">
        <v>1842812.11</v>
      </c>
      <c r="M32" s="455"/>
    </row>
    <row r="33" spans="2:13" x14ac:dyDescent="0.35">
      <c r="B33" s="451">
        <v>1240</v>
      </c>
      <c r="C33" s="452"/>
      <c r="D33" s="452"/>
      <c r="E33" s="452"/>
      <c r="F33" s="452"/>
      <c r="G33" s="453" t="s">
        <v>35</v>
      </c>
      <c r="H33" s="454">
        <v>608408</v>
      </c>
      <c r="I33" s="454"/>
      <c r="J33" s="454">
        <v>1490071.64</v>
      </c>
      <c r="K33" s="454">
        <v>0</v>
      </c>
      <c r="L33" s="454">
        <v>2098479.64</v>
      </c>
      <c r="M33" s="455"/>
    </row>
    <row r="34" spans="2:13" x14ac:dyDescent="0.35">
      <c r="B34" s="451">
        <v>1241</v>
      </c>
      <c r="C34" s="452"/>
      <c r="D34" s="452"/>
      <c r="E34" s="452"/>
      <c r="F34" s="452"/>
      <c r="G34" s="453" t="s">
        <v>111</v>
      </c>
      <c r="H34" s="454">
        <v>135680</v>
      </c>
      <c r="I34" s="454"/>
      <c r="J34" s="454">
        <v>459312.62</v>
      </c>
      <c r="K34" s="454">
        <v>0</v>
      </c>
      <c r="L34" s="454">
        <v>594992.62</v>
      </c>
      <c r="M34" s="455"/>
    </row>
    <row r="35" spans="2:13" x14ac:dyDescent="0.35">
      <c r="B35" s="451">
        <v>1241</v>
      </c>
      <c r="C35" s="452">
        <v>1</v>
      </c>
      <c r="D35" s="452"/>
      <c r="E35" s="452"/>
      <c r="F35" s="452"/>
      <c r="G35" s="453" t="s">
        <v>1051</v>
      </c>
      <c r="H35" s="454">
        <v>37020.519999999997</v>
      </c>
      <c r="I35" s="454"/>
      <c r="J35" s="454">
        <v>38499.980000000003</v>
      </c>
      <c r="K35" s="454">
        <v>0</v>
      </c>
      <c r="L35" s="454">
        <v>75520.5</v>
      </c>
      <c r="M35" s="455"/>
    </row>
    <row r="36" spans="2:13" x14ac:dyDescent="0.35">
      <c r="B36" s="451">
        <v>1241</v>
      </c>
      <c r="C36" s="452">
        <v>1</v>
      </c>
      <c r="D36" s="452">
        <v>1</v>
      </c>
      <c r="E36" s="452"/>
      <c r="F36" s="452"/>
      <c r="G36" s="453" t="s">
        <v>1053</v>
      </c>
      <c r="H36" s="454">
        <v>37020.519999999997</v>
      </c>
      <c r="I36" s="454"/>
      <c r="J36" s="454">
        <v>38499.980000000003</v>
      </c>
      <c r="K36" s="454">
        <v>0</v>
      </c>
      <c r="L36" s="454">
        <v>75520.5</v>
      </c>
      <c r="M36" s="455"/>
    </row>
    <row r="37" spans="2:13" x14ac:dyDescent="0.35">
      <c r="B37" s="451">
        <v>1241</v>
      </c>
      <c r="C37" s="452">
        <v>1</v>
      </c>
      <c r="D37" s="452">
        <v>1</v>
      </c>
      <c r="E37" s="452">
        <v>0</v>
      </c>
      <c r="F37" s="452">
        <v>1</v>
      </c>
      <c r="G37" s="453" t="s">
        <v>1055</v>
      </c>
      <c r="H37" s="454">
        <v>8000.52</v>
      </c>
      <c r="I37" s="454"/>
      <c r="J37" s="454">
        <v>0</v>
      </c>
      <c r="K37" s="454">
        <v>0</v>
      </c>
      <c r="L37" s="454">
        <v>8000.52</v>
      </c>
      <c r="M37" s="455"/>
    </row>
    <row r="38" spans="2:13" x14ac:dyDescent="0.35">
      <c r="B38" s="451">
        <v>1241</v>
      </c>
      <c r="C38" s="452">
        <v>1</v>
      </c>
      <c r="D38" s="452">
        <v>1</v>
      </c>
      <c r="E38" s="452">
        <v>0</v>
      </c>
      <c r="F38" s="452">
        <v>2</v>
      </c>
      <c r="G38" s="453" t="s">
        <v>1057</v>
      </c>
      <c r="H38" s="454">
        <v>3920</v>
      </c>
      <c r="I38" s="454"/>
      <c r="J38" s="454">
        <v>0</v>
      </c>
      <c r="K38" s="454">
        <v>0</v>
      </c>
      <c r="L38" s="454">
        <v>3920</v>
      </c>
      <c r="M38" s="455"/>
    </row>
    <row r="39" spans="2:13" x14ac:dyDescent="0.35">
      <c r="B39" s="451">
        <v>1241</v>
      </c>
      <c r="C39" s="452">
        <v>1</v>
      </c>
      <c r="D39" s="452">
        <v>1</v>
      </c>
      <c r="E39" s="452">
        <v>0</v>
      </c>
      <c r="F39" s="452">
        <v>3</v>
      </c>
      <c r="G39" s="453" t="s">
        <v>1059</v>
      </c>
      <c r="H39" s="454">
        <v>9000</v>
      </c>
      <c r="I39" s="454"/>
      <c r="J39" s="454">
        <v>0</v>
      </c>
      <c r="K39" s="454">
        <v>0</v>
      </c>
      <c r="L39" s="454">
        <v>9000</v>
      </c>
      <c r="M39" s="455"/>
    </row>
    <row r="40" spans="2:13" x14ac:dyDescent="0.35">
      <c r="B40" s="451">
        <v>1241</v>
      </c>
      <c r="C40" s="452">
        <v>1</v>
      </c>
      <c r="D40" s="452">
        <v>1</v>
      </c>
      <c r="E40" s="452">
        <v>0</v>
      </c>
      <c r="F40" s="452">
        <v>4</v>
      </c>
      <c r="G40" s="453" t="s">
        <v>1061</v>
      </c>
      <c r="H40" s="454">
        <v>12800</v>
      </c>
      <c r="I40" s="454"/>
      <c r="J40" s="454">
        <v>0</v>
      </c>
      <c r="K40" s="454">
        <v>0</v>
      </c>
      <c r="L40" s="454">
        <v>12800</v>
      </c>
      <c r="M40" s="455"/>
    </row>
    <row r="41" spans="2:13" x14ac:dyDescent="0.35">
      <c r="B41" s="451">
        <v>1241</v>
      </c>
      <c r="C41" s="452">
        <v>1</v>
      </c>
      <c r="D41" s="452">
        <v>1</v>
      </c>
      <c r="E41" s="452">
        <v>0</v>
      </c>
      <c r="F41" s="452">
        <v>5</v>
      </c>
      <c r="G41" s="453" t="s">
        <v>1063</v>
      </c>
      <c r="H41" s="454">
        <v>3300</v>
      </c>
      <c r="I41" s="454"/>
      <c r="J41" s="454">
        <v>0</v>
      </c>
      <c r="K41" s="454">
        <v>0</v>
      </c>
      <c r="L41" s="454">
        <v>3300</v>
      </c>
      <c r="M41" s="455"/>
    </row>
    <row r="42" spans="2:13" x14ac:dyDescent="0.35">
      <c r="B42" s="451">
        <v>1241</v>
      </c>
      <c r="C42" s="452">
        <v>1</v>
      </c>
      <c r="D42" s="452">
        <v>1</v>
      </c>
      <c r="E42" s="452">
        <v>0</v>
      </c>
      <c r="F42" s="452">
        <v>6</v>
      </c>
      <c r="G42" s="453" t="s">
        <v>1065</v>
      </c>
      <c r="H42" s="454">
        <v>0</v>
      </c>
      <c r="I42" s="454"/>
      <c r="J42" s="454">
        <v>15999.99</v>
      </c>
      <c r="K42" s="454">
        <v>0</v>
      </c>
      <c r="L42" s="454">
        <v>15999.99</v>
      </c>
      <c r="M42" s="455"/>
    </row>
    <row r="43" spans="2:13" ht="15.75" customHeight="1" x14ac:dyDescent="0.35">
      <c r="B43" s="451">
        <v>1241</v>
      </c>
      <c r="C43" s="452">
        <v>1</v>
      </c>
      <c r="D43" s="452">
        <v>1</v>
      </c>
      <c r="E43" s="452">
        <v>0</v>
      </c>
      <c r="F43" s="452">
        <v>7</v>
      </c>
      <c r="G43" s="453" t="s">
        <v>1068</v>
      </c>
      <c r="H43" s="454">
        <v>0</v>
      </c>
      <c r="I43" s="454"/>
      <c r="J43" s="454">
        <v>22499.99</v>
      </c>
      <c r="K43" s="454">
        <v>0</v>
      </c>
      <c r="L43" s="454">
        <v>22499.99</v>
      </c>
      <c r="M43" s="455"/>
    </row>
    <row r="44" spans="2:13" ht="18.75" customHeight="1" x14ac:dyDescent="0.35">
      <c r="B44" s="451">
        <v>1241</v>
      </c>
      <c r="C44" s="452">
        <v>4</v>
      </c>
      <c r="D44" s="452"/>
      <c r="E44" s="452"/>
      <c r="F44" s="452"/>
      <c r="G44" s="453" t="s">
        <v>1071</v>
      </c>
      <c r="H44" s="454">
        <v>37978.480000000003</v>
      </c>
      <c r="I44" s="454"/>
      <c r="J44" s="454">
        <v>12000</v>
      </c>
      <c r="K44" s="454">
        <v>0</v>
      </c>
      <c r="L44" s="454">
        <v>49978.48</v>
      </c>
      <c r="M44" s="455"/>
    </row>
    <row r="45" spans="2:13" x14ac:dyDescent="0.35">
      <c r="B45" s="451">
        <v>1241</v>
      </c>
      <c r="C45" s="452">
        <v>4</v>
      </c>
      <c r="D45" s="452">
        <v>1</v>
      </c>
      <c r="E45" s="452"/>
      <c r="F45" s="452"/>
      <c r="G45" s="453" t="s">
        <v>1071</v>
      </c>
      <c r="H45" s="454">
        <v>37978.480000000003</v>
      </c>
      <c r="I45" s="454"/>
      <c r="J45" s="454">
        <v>12000</v>
      </c>
      <c r="K45" s="454">
        <v>0</v>
      </c>
      <c r="L45" s="454">
        <v>49978.48</v>
      </c>
      <c r="M45" s="455"/>
    </row>
    <row r="46" spans="2:13" s="11" customFormat="1" x14ac:dyDescent="0.35">
      <c r="B46" s="451">
        <v>1241</v>
      </c>
      <c r="C46" s="452">
        <v>4</v>
      </c>
      <c r="D46" s="452">
        <v>1</v>
      </c>
      <c r="E46" s="452">
        <v>0</v>
      </c>
      <c r="F46" s="452">
        <v>4</v>
      </c>
      <c r="G46" s="453" t="s">
        <v>1074</v>
      </c>
      <c r="H46" s="454">
        <v>2200</v>
      </c>
      <c r="I46" s="454"/>
      <c r="J46" s="454">
        <v>0</v>
      </c>
      <c r="K46" s="454">
        <v>0</v>
      </c>
      <c r="L46" s="454">
        <v>2200</v>
      </c>
      <c r="M46" s="455"/>
    </row>
    <row r="47" spans="2:13" s="11" customFormat="1" x14ac:dyDescent="0.35">
      <c r="B47" s="451">
        <v>1241</v>
      </c>
      <c r="C47" s="452">
        <v>4</v>
      </c>
      <c r="D47" s="452">
        <v>1</v>
      </c>
      <c r="E47" s="452">
        <v>0</v>
      </c>
      <c r="F47" s="452">
        <v>7</v>
      </c>
      <c r="G47" s="453" t="s">
        <v>1076</v>
      </c>
      <c r="H47" s="454">
        <v>8602</v>
      </c>
      <c r="I47" s="454"/>
      <c r="J47" s="454">
        <v>0</v>
      </c>
      <c r="K47" s="454">
        <v>0</v>
      </c>
      <c r="L47" s="454">
        <v>8602</v>
      </c>
      <c r="M47" s="455"/>
    </row>
    <row r="48" spans="2:13" s="11" customFormat="1" x14ac:dyDescent="0.35">
      <c r="B48" s="451">
        <v>1241</v>
      </c>
      <c r="C48" s="452">
        <v>4</v>
      </c>
      <c r="D48" s="452">
        <v>1</v>
      </c>
      <c r="E48" s="452">
        <v>0</v>
      </c>
      <c r="F48" s="452">
        <v>13</v>
      </c>
      <c r="G48" s="453" t="s">
        <v>1078</v>
      </c>
      <c r="H48" s="454">
        <v>4408</v>
      </c>
      <c r="I48" s="454"/>
      <c r="J48" s="454">
        <v>0</v>
      </c>
      <c r="K48" s="454">
        <v>0</v>
      </c>
      <c r="L48" s="454">
        <v>4408</v>
      </c>
      <c r="M48" s="455"/>
    </row>
    <row r="49" spans="2:261" s="11" customFormat="1" ht="4.5" customHeight="1" x14ac:dyDescent="0.35">
      <c r="B49" s="451">
        <v>1241</v>
      </c>
      <c r="C49" s="452">
        <v>4</v>
      </c>
      <c r="D49" s="452">
        <v>1</v>
      </c>
      <c r="E49" s="452">
        <v>0</v>
      </c>
      <c r="F49" s="452">
        <v>14</v>
      </c>
      <c r="G49" s="453" t="s">
        <v>1080</v>
      </c>
      <c r="H49" s="454">
        <v>2300</v>
      </c>
      <c r="I49" s="454"/>
      <c r="J49" s="454">
        <v>0</v>
      </c>
      <c r="K49" s="454">
        <v>0</v>
      </c>
      <c r="L49" s="454">
        <v>2300</v>
      </c>
      <c r="M49" s="455"/>
    </row>
    <row r="50" spans="2:261" s="11" customFormat="1" x14ac:dyDescent="0.35">
      <c r="B50" s="451">
        <v>1241</v>
      </c>
      <c r="C50" s="452">
        <v>4</v>
      </c>
      <c r="D50" s="452">
        <v>1</v>
      </c>
      <c r="E50" s="452">
        <v>0</v>
      </c>
      <c r="F50" s="452">
        <v>17</v>
      </c>
      <c r="G50" s="453" t="s">
        <v>1082</v>
      </c>
      <c r="H50" s="454">
        <v>8499.99</v>
      </c>
      <c r="I50" s="454"/>
      <c r="J50" s="454">
        <v>0</v>
      </c>
      <c r="K50" s="454">
        <v>0</v>
      </c>
      <c r="L50" s="454">
        <v>8499.99</v>
      </c>
      <c r="M50" s="455"/>
      <c r="N50" s="18"/>
      <c r="O50" s="18"/>
      <c r="P50" s="18"/>
      <c r="Q50" s="18"/>
      <c r="R50" s="18"/>
      <c r="S50" s="18"/>
      <c r="T50" s="18"/>
      <c r="U50" s="18"/>
      <c r="V50" s="18"/>
      <c r="W50" s="18"/>
      <c r="X50" s="18"/>
      <c r="Y50" s="18"/>
      <c r="Z50" s="18"/>
      <c r="AA50" s="18"/>
      <c r="AB50" s="18"/>
      <c r="AC50" s="18"/>
      <c r="AD50" s="18"/>
      <c r="AE50" s="18"/>
      <c r="AF50" s="18"/>
      <c r="AG50" s="18"/>
      <c r="AH50" s="18"/>
      <c r="AI50" s="18"/>
      <c r="AJ50" s="18"/>
      <c r="AK50" s="18"/>
      <c r="AL50" s="18"/>
      <c r="AM50" s="18"/>
      <c r="AN50" s="18"/>
      <c r="AO50" s="18"/>
      <c r="AP50" s="18"/>
      <c r="AQ50" s="18"/>
      <c r="AR50" s="18"/>
      <c r="AS50" s="18"/>
      <c r="AT50" s="18"/>
      <c r="AU50" s="18"/>
      <c r="AV50" s="18"/>
      <c r="AW50" s="18"/>
      <c r="AX50" s="18"/>
      <c r="AY50" s="18"/>
      <c r="AZ50" s="18"/>
      <c r="BA50" s="18"/>
      <c r="BB50" s="18"/>
      <c r="BC50" s="18"/>
      <c r="BD50" s="18"/>
      <c r="BE50" s="18"/>
      <c r="BF50" s="18"/>
      <c r="BG50" s="18"/>
      <c r="BH50" s="18"/>
      <c r="BI50" s="18"/>
      <c r="BJ50" s="18"/>
      <c r="BK50" s="18"/>
      <c r="BL50" s="18"/>
      <c r="BM50" s="18"/>
      <c r="BN50" s="18"/>
      <c r="BO50" s="18"/>
      <c r="BP50" s="18"/>
      <c r="BQ50" s="18"/>
      <c r="BR50" s="18"/>
      <c r="BS50" s="18"/>
      <c r="BT50" s="18"/>
      <c r="BU50" s="18"/>
      <c r="BV50" s="18"/>
      <c r="BW50" s="18"/>
      <c r="BX50" s="18"/>
      <c r="BY50" s="18"/>
      <c r="BZ50" s="18"/>
      <c r="CA50" s="18"/>
      <c r="CB50" s="18"/>
      <c r="CC50" s="18"/>
      <c r="CD50" s="18"/>
      <c r="CE50" s="18"/>
      <c r="CF50" s="18"/>
      <c r="CG50" s="18"/>
      <c r="CH50" s="18"/>
      <c r="CI50" s="18"/>
      <c r="CJ50" s="18"/>
      <c r="CK50" s="18"/>
      <c r="CL50" s="18"/>
      <c r="CM50" s="18"/>
      <c r="CN50" s="18"/>
      <c r="CO50" s="18"/>
      <c r="CP50" s="18"/>
      <c r="CQ50" s="18"/>
      <c r="CR50" s="18"/>
      <c r="CS50" s="18"/>
      <c r="CT50" s="18"/>
      <c r="CU50" s="18"/>
      <c r="CV50" s="18"/>
      <c r="CW50" s="18"/>
      <c r="CX50" s="18"/>
      <c r="CY50" s="18"/>
      <c r="CZ50" s="18"/>
      <c r="DA50" s="18"/>
      <c r="DB50" s="18"/>
      <c r="DC50" s="18"/>
      <c r="DD50" s="18"/>
      <c r="DE50" s="18"/>
      <c r="DF50" s="18"/>
      <c r="DG50" s="18"/>
      <c r="DH50" s="18"/>
      <c r="DI50" s="18"/>
      <c r="DJ50" s="18"/>
      <c r="DK50" s="18"/>
      <c r="DL50" s="18"/>
      <c r="DM50" s="18"/>
      <c r="DN50" s="18"/>
      <c r="DO50" s="18"/>
      <c r="DP50" s="18"/>
      <c r="DQ50" s="18"/>
      <c r="DR50" s="18"/>
      <c r="DS50" s="18"/>
      <c r="DT50" s="18"/>
      <c r="DU50" s="18"/>
      <c r="DV50" s="18"/>
      <c r="DW50" s="18"/>
      <c r="DX50" s="18"/>
      <c r="DY50" s="18"/>
      <c r="DZ50" s="18"/>
      <c r="EA50" s="18"/>
      <c r="EB50" s="18"/>
      <c r="EC50" s="18"/>
      <c r="ED50" s="18"/>
      <c r="EE50" s="18"/>
      <c r="EF50" s="18"/>
      <c r="EG50" s="18"/>
      <c r="EH50" s="18"/>
      <c r="EI50" s="18"/>
      <c r="EJ50" s="18"/>
      <c r="EK50" s="18"/>
      <c r="EL50" s="18"/>
      <c r="EM50" s="18"/>
      <c r="EN50" s="18"/>
      <c r="EO50" s="18"/>
      <c r="EP50" s="18"/>
      <c r="EQ50" s="18"/>
      <c r="ER50" s="18"/>
      <c r="ES50" s="18"/>
      <c r="ET50" s="18"/>
      <c r="EU50" s="18"/>
      <c r="EV50" s="18"/>
      <c r="EW50" s="18"/>
      <c r="EX50" s="18"/>
      <c r="EY50" s="18"/>
      <c r="EZ50" s="18"/>
      <c r="FA50" s="18"/>
      <c r="FB50" s="18"/>
      <c r="FC50" s="18"/>
      <c r="FD50" s="18"/>
      <c r="FE50" s="18"/>
      <c r="FF50" s="18"/>
      <c r="FG50" s="18"/>
      <c r="FH50" s="18"/>
      <c r="FI50" s="18"/>
      <c r="FJ50" s="18"/>
      <c r="FK50" s="18"/>
      <c r="FL50" s="18"/>
      <c r="FM50" s="18"/>
      <c r="FN50" s="18"/>
      <c r="FO50" s="18"/>
      <c r="FP50" s="18"/>
      <c r="FQ50" s="18"/>
      <c r="FR50" s="18"/>
      <c r="FS50" s="18"/>
      <c r="FT50" s="18"/>
      <c r="FU50" s="18"/>
      <c r="FV50" s="18"/>
      <c r="FW50" s="18"/>
      <c r="FX50" s="18"/>
      <c r="FY50" s="18"/>
      <c r="FZ50" s="18"/>
      <c r="GA50" s="18"/>
      <c r="GB50" s="18"/>
      <c r="GC50" s="18"/>
      <c r="GD50" s="18"/>
      <c r="GE50" s="18"/>
      <c r="GF50" s="18"/>
      <c r="GG50" s="18"/>
      <c r="GH50" s="18"/>
      <c r="GI50" s="18"/>
      <c r="GJ50" s="18"/>
      <c r="GK50" s="18"/>
      <c r="GL50" s="18"/>
      <c r="GM50" s="18"/>
      <c r="GN50" s="18"/>
      <c r="GO50" s="18"/>
      <c r="GP50" s="18"/>
      <c r="GQ50" s="18"/>
      <c r="GR50" s="18"/>
      <c r="GS50" s="18"/>
      <c r="GT50" s="18"/>
      <c r="GU50" s="18"/>
      <c r="GV50" s="18"/>
      <c r="GW50" s="18"/>
      <c r="GX50" s="18"/>
      <c r="GY50" s="18"/>
      <c r="GZ50" s="18"/>
      <c r="HA50" s="18"/>
      <c r="HB50" s="18"/>
      <c r="HC50" s="18"/>
      <c r="HD50" s="18"/>
      <c r="HE50" s="18"/>
      <c r="HF50" s="18"/>
      <c r="HG50" s="18"/>
      <c r="HH50" s="18"/>
      <c r="HI50" s="18"/>
      <c r="HJ50" s="18"/>
      <c r="HK50" s="18"/>
      <c r="HL50" s="18"/>
      <c r="HM50" s="18"/>
      <c r="HN50" s="18"/>
      <c r="HO50" s="18"/>
      <c r="HP50" s="18"/>
      <c r="HQ50" s="18"/>
      <c r="HR50" s="18"/>
      <c r="HS50" s="18"/>
      <c r="HT50" s="18"/>
      <c r="HU50" s="18"/>
      <c r="HV50" s="18"/>
      <c r="HW50" s="18"/>
      <c r="HX50" s="18"/>
      <c r="HY50" s="18"/>
      <c r="HZ50" s="18"/>
      <c r="IA50" s="18"/>
      <c r="IB50" s="18"/>
      <c r="IC50" s="18"/>
      <c r="ID50" s="18"/>
      <c r="IE50" s="18"/>
      <c r="IF50" s="18"/>
      <c r="IG50" s="18"/>
      <c r="IH50" s="18"/>
      <c r="II50" s="18"/>
      <c r="IJ50" s="18"/>
      <c r="IK50" s="18"/>
      <c r="IL50" s="18"/>
      <c r="IM50" s="18"/>
      <c r="IN50" s="18"/>
      <c r="IO50" s="18"/>
      <c r="IP50" s="18"/>
      <c r="IQ50" s="18"/>
      <c r="IR50" s="18"/>
      <c r="IS50" s="18"/>
      <c r="IT50" s="18"/>
      <c r="IU50" s="18"/>
      <c r="IV50" s="18"/>
      <c r="IW50" s="18"/>
      <c r="IX50" s="18"/>
      <c r="IY50" s="18"/>
      <c r="IZ50" s="18"/>
      <c r="JA50" s="18"/>
    </row>
    <row r="51" spans="2:261" s="11" customFormat="1" x14ac:dyDescent="0.35">
      <c r="B51" s="451">
        <v>1241</v>
      </c>
      <c r="C51" s="452">
        <v>4</v>
      </c>
      <c r="D51" s="452">
        <v>1</v>
      </c>
      <c r="E51" s="452">
        <v>0</v>
      </c>
      <c r="F51" s="452">
        <v>18</v>
      </c>
      <c r="G51" s="453" t="s">
        <v>1084</v>
      </c>
      <c r="H51" s="454">
        <v>3800</v>
      </c>
      <c r="I51" s="454"/>
      <c r="J51" s="454">
        <v>0</v>
      </c>
      <c r="K51" s="454">
        <v>0</v>
      </c>
      <c r="L51" s="454">
        <v>3800</v>
      </c>
      <c r="M51" s="455"/>
    </row>
    <row r="52" spans="2:261" s="11" customFormat="1" x14ac:dyDescent="0.35">
      <c r="B52" s="451">
        <v>1241</v>
      </c>
      <c r="C52" s="452">
        <v>4</v>
      </c>
      <c r="D52" s="452">
        <v>1</v>
      </c>
      <c r="E52" s="452">
        <v>0</v>
      </c>
      <c r="F52" s="452">
        <v>19</v>
      </c>
      <c r="G52" s="453" t="s">
        <v>1086</v>
      </c>
      <c r="H52" s="454">
        <v>8168.49</v>
      </c>
      <c r="I52" s="454"/>
      <c r="J52" s="454">
        <v>0</v>
      </c>
      <c r="K52" s="454">
        <v>0</v>
      </c>
      <c r="L52" s="454">
        <v>8168.49</v>
      </c>
      <c r="M52" s="455"/>
    </row>
    <row r="53" spans="2:261" x14ac:dyDescent="0.35">
      <c r="B53" s="451">
        <v>1241</v>
      </c>
      <c r="C53" s="452">
        <v>4</v>
      </c>
      <c r="D53" s="452">
        <v>1</v>
      </c>
      <c r="E53" s="452">
        <v>0</v>
      </c>
      <c r="F53" s="452">
        <v>20</v>
      </c>
      <c r="G53" s="453" t="s">
        <v>1088</v>
      </c>
      <c r="H53" s="454">
        <v>0</v>
      </c>
      <c r="I53" s="454"/>
      <c r="J53" s="454">
        <v>12000</v>
      </c>
      <c r="K53" s="454">
        <v>0</v>
      </c>
      <c r="L53" s="454">
        <v>12000</v>
      </c>
      <c r="M53" s="455"/>
    </row>
    <row r="54" spans="2:261" x14ac:dyDescent="0.35">
      <c r="B54" s="451">
        <v>1241</v>
      </c>
      <c r="C54" s="452">
        <v>6</v>
      </c>
      <c r="D54" s="452"/>
      <c r="E54" s="452"/>
      <c r="F54" s="452"/>
      <c r="G54" s="453" t="s">
        <v>1091</v>
      </c>
      <c r="H54" s="454">
        <v>60681</v>
      </c>
      <c r="I54" s="454"/>
      <c r="J54" s="454">
        <v>408812.64</v>
      </c>
      <c r="K54" s="454">
        <v>0</v>
      </c>
      <c r="L54" s="454">
        <v>469493.64</v>
      </c>
      <c r="M54" s="455"/>
    </row>
    <row r="55" spans="2:261" x14ac:dyDescent="0.35">
      <c r="B55" s="451">
        <v>1241</v>
      </c>
      <c r="C55" s="452">
        <v>6</v>
      </c>
      <c r="D55" s="452">
        <v>1</v>
      </c>
      <c r="E55" s="452"/>
      <c r="F55" s="452"/>
      <c r="G55" s="453" t="s">
        <v>1091</v>
      </c>
      <c r="H55" s="454">
        <v>60681</v>
      </c>
      <c r="I55" s="454"/>
      <c r="J55" s="454">
        <v>408812.64</v>
      </c>
      <c r="K55" s="454">
        <v>0</v>
      </c>
      <c r="L55" s="454">
        <v>469493.64</v>
      </c>
      <c r="M55" s="455"/>
    </row>
    <row r="56" spans="2:261" x14ac:dyDescent="0.35">
      <c r="B56" s="451">
        <v>1241</v>
      </c>
      <c r="C56" s="452">
        <v>6</v>
      </c>
      <c r="D56" s="452">
        <v>1</v>
      </c>
      <c r="E56" s="452">
        <v>0</v>
      </c>
      <c r="F56" s="452">
        <v>88</v>
      </c>
      <c r="G56" s="453" t="s">
        <v>1094</v>
      </c>
      <c r="H56" s="454">
        <v>24150</v>
      </c>
      <c r="I56" s="454"/>
      <c r="J56" s="454">
        <v>0</v>
      </c>
      <c r="K56" s="454">
        <v>0</v>
      </c>
      <c r="L56" s="454">
        <v>24150</v>
      </c>
      <c r="M56" s="455"/>
    </row>
    <row r="57" spans="2:261" x14ac:dyDescent="0.35">
      <c r="B57" s="451">
        <v>1241</v>
      </c>
      <c r="C57" s="452">
        <v>6</v>
      </c>
      <c r="D57" s="452">
        <v>1</v>
      </c>
      <c r="E57" s="452">
        <v>0</v>
      </c>
      <c r="F57" s="452">
        <v>89</v>
      </c>
      <c r="G57" s="453" t="s">
        <v>1096</v>
      </c>
      <c r="H57" s="454">
        <v>14375</v>
      </c>
      <c r="I57" s="454"/>
      <c r="J57" s="454">
        <v>0</v>
      </c>
      <c r="K57" s="454">
        <v>0</v>
      </c>
      <c r="L57" s="454">
        <v>14375</v>
      </c>
      <c r="M57" s="455"/>
    </row>
    <row r="58" spans="2:261" x14ac:dyDescent="0.35">
      <c r="B58" s="451">
        <v>1241</v>
      </c>
      <c r="C58" s="452">
        <v>6</v>
      </c>
      <c r="D58" s="452">
        <v>1</v>
      </c>
      <c r="E58" s="452">
        <v>0</v>
      </c>
      <c r="F58" s="452">
        <v>90</v>
      </c>
      <c r="G58" s="453" t="s">
        <v>1098</v>
      </c>
      <c r="H58" s="454">
        <v>11600</v>
      </c>
      <c r="I58" s="454"/>
      <c r="J58" s="454">
        <v>0</v>
      </c>
      <c r="K58" s="454">
        <v>0</v>
      </c>
      <c r="L58" s="454">
        <v>11600</v>
      </c>
      <c r="M58" s="455"/>
    </row>
    <row r="59" spans="2:261" x14ac:dyDescent="0.35">
      <c r="B59" s="451">
        <v>1241</v>
      </c>
      <c r="C59" s="452">
        <v>6</v>
      </c>
      <c r="D59" s="452">
        <v>1</v>
      </c>
      <c r="E59" s="452">
        <v>0</v>
      </c>
      <c r="F59" s="452">
        <v>91</v>
      </c>
      <c r="G59" s="453" t="s">
        <v>1100</v>
      </c>
      <c r="H59" s="454">
        <v>4060</v>
      </c>
      <c r="I59" s="454"/>
      <c r="J59" s="454">
        <v>0</v>
      </c>
      <c r="K59" s="454">
        <v>0</v>
      </c>
      <c r="L59" s="454">
        <v>4060</v>
      </c>
      <c r="M59" s="455"/>
    </row>
    <row r="60" spans="2:261" x14ac:dyDescent="0.35">
      <c r="B60" s="451">
        <v>1241</v>
      </c>
      <c r="C60" s="452">
        <v>6</v>
      </c>
      <c r="D60" s="452">
        <v>1</v>
      </c>
      <c r="E60" s="452">
        <v>0</v>
      </c>
      <c r="F60" s="452">
        <v>92</v>
      </c>
      <c r="G60" s="453" t="s">
        <v>1102</v>
      </c>
      <c r="H60" s="454">
        <v>2204</v>
      </c>
      <c r="I60" s="454"/>
      <c r="J60" s="454">
        <v>0</v>
      </c>
      <c r="K60" s="454">
        <v>0</v>
      </c>
      <c r="L60" s="454">
        <v>2204</v>
      </c>
      <c r="M60" s="455"/>
    </row>
    <row r="61" spans="2:261" x14ac:dyDescent="0.35">
      <c r="B61" s="451">
        <v>1241</v>
      </c>
      <c r="C61" s="452">
        <v>6</v>
      </c>
      <c r="D61" s="452">
        <v>1</v>
      </c>
      <c r="E61" s="452">
        <v>0</v>
      </c>
      <c r="F61" s="452">
        <v>93</v>
      </c>
      <c r="G61" s="453" t="s">
        <v>1104</v>
      </c>
      <c r="H61" s="454">
        <v>1508</v>
      </c>
      <c r="I61" s="454"/>
      <c r="J61" s="454">
        <v>0</v>
      </c>
      <c r="K61" s="454">
        <v>0</v>
      </c>
      <c r="L61" s="454">
        <v>1508</v>
      </c>
      <c r="M61" s="455"/>
    </row>
    <row r="62" spans="2:261" x14ac:dyDescent="0.35">
      <c r="B62" s="451">
        <v>1241</v>
      </c>
      <c r="C62" s="452">
        <v>6</v>
      </c>
      <c r="D62" s="452">
        <v>1</v>
      </c>
      <c r="E62" s="452">
        <v>0</v>
      </c>
      <c r="F62" s="452">
        <v>94</v>
      </c>
      <c r="G62" s="453" t="s">
        <v>1106</v>
      </c>
      <c r="H62" s="454">
        <v>928</v>
      </c>
      <c r="I62" s="454"/>
      <c r="J62" s="454">
        <v>0</v>
      </c>
      <c r="K62" s="454">
        <v>0</v>
      </c>
      <c r="L62" s="454">
        <v>928</v>
      </c>
      <c r="M62" s="455"/>
    </row>
    <row r="63" spans="2:261" x14ac:dyDescent="0.35">
      <c r="B63" s="451">
        <v>1241</v>
      </c>
      <c r="C63" s="452">
        <v>6</v>
      </c>
      <c r="D63" s="452">
        <v>1</v>
      </c>
      <c r="E63" s="452">
        <v>0</v>
      </c>
      <c r="F63" s="452">
        <v>95</v>
      </c>
      <c r="G63" s="453" t="s">
        <v>1108</v>
      </c>
      <c r="H63" s="454">
        <v>928</v>
      </c>
      <c r="I63" s="454"/>
      <c r="J63" s="454">
        <v>0</v>
      </c>
      <c r="K63" s="454">
        <v>0</v>
      </c>
      <c r="L63" s="454">
        <v>928</v>
      </c>
      <c r="M63" s="455"/>
    </row>
    <row r="64" spans="2:261" x14ac:dyDescent="0.35">
      <c r="B64" s="451">
        <v>1241</v>
      </c>
      <c r="C64" s="452">
        <v>6</v>
      </c>
      <c r="D64" s="452">
        <v>1</v>
      </c>
      <c r="E64" s="452">
        <v>0</v>
      </c>
      <c r="F64" s="452">
        <v>96</v>
      </c>
      <c r="G64" s="453" t="s">
        <v>1110</v>
      </c>
      <c r="H64" s="454">
        <v>928</v>
      </c>
      <c r="I64" s="454"/>
      <c r="J64" s="454">
        <v>0</v>
      </c>
      <c r="K64" s="454">
        <v>0</v>
      </c>
      <c r="L64" s="454">
        <v>928</v>
      </c>
      <c r="M64" s="455"/>
    </row>
    <row r="65" spans="2:13" x14ac:dyDescent="0.35">
      <c r="B65" s="451">
        <v>1241</v>
      </c>
      <c r="C65" s="452">
        <v>6</v>
      </c>
      <c r="D65" s="452">
        <v>1</v>
      </c>
      <c r="E65" s="452">
        <v>0</v>
      </c>
      <c r="F65" s="452">
        <v>97</v>
      </c>
      <c r="G65" s="453" t="s">
        <v>1112</v>
      </c>
      <c r="H65" s="454">
        <v>0</v>
      </c>
      <c r="I65" s="454"/>
      <c r="J65" s="454">
        <v>13920</v>
      </c>
      <c r="K65" s="454">
        <v>0</v>
      </c>
      <c r="L65" s="454">
        <v>13920</v>
      </c>
      <c r="M65" s="455"/>
    </row>
    <row r="66" spans="2:13" x14ac:dyDescent="0.35">
      <c r="B66" s="451">
        <v>1241</v>
      </c>
      <c r="C66" s="452">
        <v>6</v>
      </c>
      <c r="D66" s="452">
        <v>1</v>
      </c>
      <c r="E66" s="452">
        <v>0</v>
      </c>
      <c r="F66" s="452">
        <v>98</v>
      </c>
      <c r="G66" s="453" t="s">
        <v>1115</v>
      </c>
      <c r="H66" s="454">
        <v>0</v>
      </c>
      <c r="I66" s="454"/>
      <c r="J66" s="454">
        <v>25520</v>
      </c>
      <c r="K66" s="454">
        <v>0</v>
      </c>
      <c r="L66" s="454">
        <v>25520</v>
      </c>
      <c r="M66" s="455"/>
    </row>
    <row r="67" spans="2:13" x14ac:dyDescent="0.35">
      <c r="B67" s="451">
        <v>1241</v>
      </c>
      <c r="C67" s="452">
        <v>6</v>
      </c>
      <c r="D67" s="452">
        <v>1</v>
      </c>
      <c r="E67" s="452">
        <v>0</v>
      </c>
      <c r="F67" s="452">
        <v>99</v>
      </c>
      <c r="G67" s="453" t="s">
        <v>1118</v>
      </c>
      <c r="H67" s="454">
        <v>0</v>
      </c>
      <c r="I67" s="454"/>
      <c r="J67" s="454">
        <v>24360</v>
      </c>
      <c r="K67" s="454">
        <v>0</v>
      </c>
      <c r="L67" s="454">
        <v>24360</v>
      </c>
      <c r="M67" s="455"/>
    </row>
    <row r="68" spans="2:13" x14ac:dyDescent="0.35">
      <c r="B68" s="451">
        <v>1241</v>
      </c>
      <c r="C68" s="452">
        <v>6</v>
      </c>
      <c r="D68" s="452">
        <v>1</v>
      </c>
      <c r="E68" s="452">
        <v>0</v>
      </c>
      <c r="F68" s="452">
        <v>100</v>
      </c>
      <c r="G68" s="453" t="s">
        <v>1121</v>
      </c>
      <c r="H68" s="454">
        <v>0</v>
      </c>
      <c r="I68" s="454"/>
      <c r="J68" s="454">
        <v>10440</v>
      </c>
      <c r="K68" s="454">
        <v>0</v>
      </c>
      <c r="L68" s="454">
        <v>10440</v>
      </c>
      <c r="M68" s="455"/>
    </row>
    <row r="69" spans="2:13" x14ac:dyDescent="0.35">
      <c r="B69" s="451">
        <v>1241</v>
      </c>
      <c r="C69" s="452">
        <v>6</v>
      </c>
      <c r="D69" s="452">
        <v>1</v>
      </c>
      <c r="E69" s="452">
        <v>0</v>
      </c>
      <c r="F69" s="452">
        <v>101</v>
      </c>
      <c r="G69" s="453" t="s">
        <v>1124</v>
      </c>
      <c r="H69" s="454">
        <v>0</v>
      </c>
      <c r="I69" s="454"/>
      <c r="J69" s="454">
        <v>21460</v>
      </c>
      <c r="K69" s="454">
        <v>0</v>
      </c>
      <c r="L69" s="454">
        <v>21460</v>
      </c>
      <c r="M69" s="455"/>
    </row>
    <row r="70" spans="2:13" x14ac:dyDescent="0.35">
      <c r="B70" s="451">
        <v>1241</v>
      </c>
      <c r="C70" s="452">
        <v>6</v>
      </c>
      <c r="D70" s="452">
        <v>1</v>
      </c>
      <c r="E70" s="452">
        <v>0</v>
      </c>
      <c r="F70" s="452">
        <v>102</v>
      </c>
      <c r="G70" s="453" t="s">
        <v>1127</v>
      </c>
      <c r="H70" s="454">
        <v>0</v>
      </c>
      <c r="I70" s="454"/>
      <c r="J70" s="454">
        <v>16820</v>
      </c>
      <c r="K70" s="454">
        <v>0</v>
      </c>
      <c r="L70" s="454">
        <v>16820</v>
      </c>
      <c r="M70" s="455"/>
    </row>
    <row r="71" spans="2:13" x14ac:dyDescent="0.35">
      <c r="B71" s="451">
        <v>1241</v>
      </c>
      <c r="C71" s="452">
        <v>6</v>
      </c>
      <c r="D71" s="452">
        <v>1</v>
      </c>
      <c r="E71" s="452">
        <v>0</v>
      </c>
      <c r="F71" s="452">
        <v>103</v>
      </c>
      <c r="G71" s="453" t="s">
        <v>1130</v>
      </c>
      <c r="H71" s="454">
        <v>0</v>
      </c>
      <c r="I71" s="454"/>
      <c r="J71" s="454">
        <v>29000</v>
      </c>
      <c r="K71" s="454">
        <v>0</v>
      </c>
      <c r="L71" s="454">
        <v>29000</v>
      </c>
      <c r="M71" s="455"/>
    </row>
    <row r="72" spans="2:13" x14ac:dyDescent="0.35">
      <c r="B72" s="451">
        <v>1241</v>
      </c>
      <c r="C72" s="452">
        <v>6</v>
      </c>
      <c r="D72" s="452">
        <v>1</v>
      </c>
      <c r="E72" s="452">
        <v>0</v>
      </c>
      <c r="F72" s="452">
        <v>104</v>
      </c>
      <c r="G72" s="453" t="s">
        <v>1133</v>
      </c>
      <c r="H72" s="454">
        <v>0</v>
      </c>
      <c r="I72" s="454"/>
      <c r="J72" s="454">
        <v>20880</v>
      </c>
      <c r="K72" s="454">
        <v>0</v>
      </c>
      <c r="L72" s="454">
        <v>20880</v>
      </c>
      <c r="M72" s="455"/>
    </row>
    <row r="73" spans="2:13" x14ac:dyDescent="0.35">
      <c r="B73" s="451">
        <v>1241</v>
      </c>
      <c r="C73" s="452">
        <v>6</v>
      </c>
      <c r="D73" s="452">
        <v>1</v>
      </c>
      <c r="E73" s="452">
        <v>0</v>
      </c>
      <c r="F73" s="452">
        <v>105</v>
      </c>
      <c r="G73" s="453" t="s">
        <v>1136</v>
      </c>
      <c r="H73" s="454">
        <v>0</v>
      </c>
      <c r="I73" s="454"/>
      <c r="J73" s="454">
        <v>26680</v>
      </c>
      <c r="K73" s="454">
        <v>0</v>
      </c>
      <c r="L73" s="454">
        <v>26680</v>
      </c>
      <c r="M73" s="455"/>
    </row>
    <row r="74" spans="2:13" x14ac:dyDescent="0.35">
      <c r="B74" s="451">
        <v>1241</v>
      </c>
      <c r="C74" s="452">
        <v>6</v>
      </c>
      <c r="D74" s="452">
        <v>1</v>
      </c>
      <c r="E74" s="452">
        <v>0</v>
      </c>
      <c r="F74" s="452">
        <v>106</v>
      </c>
      <c r="G74" s="453" t="s">
        <v>1139</v>
      </c>
      <c r="H74" s="454">
        <v>0</v>
      </c>
      <c r="I74" s="454"/>
      <c r="J74" s="454">
        <v>22040</v>
      </c>
      <c r="K74" s="454">
        <v>0</v>
      </c>
      <c r="L74" s="454">
        <v>22040</v>
      </c>
      <c r="M74" s="455"/>
    </row>
    <row r="75" spans="2:13" x14ac:dyDescent="0.35">
      <c r="B75" s="451">
        <v>1241</v>
      </c>
      <c r="C75" s="452">
        <v>6</v>
      </c>
      <c r="D75" s="452">
        <v>1</v>
      </c>
      <c r="E75" s="452">
        <v>0</v>
      </c>
      <c r="F75" s="452">
        <v>107</v>
      </c>
      <c r="G75" s="453" t="s">
        <v>1142</v>
      </c>
      <c r="H75" s="454">
        <v>0</v>
      </c>
      <c r="I75" s="454"/>
      <c r="J75" s="454">
        <v>29000</v>
      </c>
      <c r="K75" s="454">
        <v>0</v>
      </c>
      <c r="L75" s="454">
        <v>29000</v>
      </c>
      <c r="M75" s="455"/>
    </row>
    <row r="76" spans="2:13" x14ac:dyDescent="0.35">
      <c r="B76" s="451">
        <v>1241</v>
      </c>
      <c r="C76" s="452">
        <v>6</v>
      </c>
      <c r="D76" s="452">
        <v>1</v>
      </c>
      <c r="E76" s="452">
        <v>0</v>
      </c>
      <c r="F76" s="452">
        <v>108</v>
      </c>
      <c r="G76" s="453" t="s">
        <v>1145</v>
      </c>
      <c r="H76" s="454">
        <v>0</v>
      </c>
      <c r="I76" s="454"/>
      <c r="J76" s="454">
        <v>8352</v>
      </c>
      <c r="K76" s="454">
        <v>0</v>
      </c>
      <c r="L76" s="454">
        <v>8352</v>
      </c>
      <c r="M76" s="455"/>
    </row>
    <row r="77" spans="2:13" x14ac:dyDescent="0.35">
      <c r="B77" s="451">
        <v>1241</v>
      </c>
      <c r="C77" s="452">
        <v>6</v>
      </c>
      <c r="D77" s="452">
        <v>1</v>
      </c>
      <c r="E77" s="452">
        <v>0</v>
      </c>
      <c r="F77" s="452">
        <v>109</v>
      </c>
      <c r="G77" s="453" t="s">
        <v>1148</v>
      </c>
      <c r="H77" s="454">
        <v>0</v>
      </c>
      <c r="I77" s="454"/>
      <c r="J77" s="454">
        <v>19554.12</v>
      </c>
      <c r="K77" s="454">
        <v>0</v>
      </c>
      <c r="L77" s="454">
        <v>19554.12</v>
      </c>
      <c r="M77" s="455"/>
    </row>
    <row r="78" spans="2:13" x14ac:dyDescent="0.35">
      <c r="B78" s="451">
        <v>1241</v>
      </c>
      <c r="C78" s="452">
        <v>6</v>
      </c>
      <c r="D78" s="452">
        <v>1</v>
      </c>
      <c r="E78" s="452">
        <v>0</v>
      </c>
      <c r="F78" s="452">
        <v>110</v>
      </c>
      <c r="G78" s="453" t="s">
        <v>1151</v>
      </c>
      <c r="H78" s="454">
        <v>0</v>
      </c>
      <c r="I78" s="454"/>
      <c r="J78" s="454">
        <v>15723.8</v>
      </c>
      <c r="K78" s="454">
        <v>0</v>
      </c>
      <c r="L78" s="454">
        <v>15723.8</v>
      </c>
      <c r="M78" s="455"/>
    </row>
    <row r="79" spans="2:13" x14ac:dyDescent="0.35">
      <c r="B79" s="451">
        <v>1241</v>
      </c>
      <c r="C79" s="452">
        <v>6</v>
      </c>
      <c r="D79" s="452">
        <v>1</v>
      </c>
      <c r="E79" s="452">
        <v>0</v>
      </c>
      <c r="F79" s="452">
        <v>111</v>
      </c>
      <c r="G79" s="453" t="s">
        <v>1155</v>
      </c>
      <c r="H79" s="454">
        <v>0</v>
      </c>
      <c r="I79" s="454"/>
      <c r="J79" s="454">
        <v>15723.8</v>
      </c>
      <c r="K79" s="454">
        <v>0</v>
      </c>
      <c r="L79" s="454">
        <v>15723.8</v>
      </c>
      <c r="M79" s="455"/>
    </row>
    <row r="80" spans="2:13" x14ac:dyDescent="0.35">
      <c r="B80" s="451">
        <v>1241</v>
      </c>
      <c r="C80" s="452">
        <v>6</v>
      </c>
      <c r="D80" s="452">
        <v>1</v>
      </c>
      <c r="E80" s="452">
        <v>0</v>
      </c>
      <c r="F80" s="452">
        <v>112</v>
      </c>
      <c r="G80" s="453" t="s">
        <v>1158</v>
      </c>
      <c r="H80" s="454">
        <v>0</v>
      </c>
      <c r="I80" s="454"/>
      <c r="J80" s="454">
        <v>13856.08</v>
      </c>
      <c r="K80" s="454">
        <v>0</v>
      </c>
      <c r="L80" s="454">
        <v>13856.08</v>
      </c>
      <c r="M80" s="455"/>
    </row>
    <row r="81" spans="2:13" x14ac:dyDescent="0.35">
      <c r="B81" s="451">
        <v>1241</v>
      </c>
      <c r="C81" s="452">
        <v>6</v>
      </c>
      <c r="D81" s="452">
        <v>1</v>
      </c>
      <c r="E81" s="452">
        <v>0</v>
      </c>
      <c r="F81" s="452">
        <v>113</v>
      </c>
      <c r="G81" s="453" t="s">
        <v>1161</v>
      </c>
      <c r="H81" s="454">
        <v>0</v>
      </c>
      <c r="I81" s="454"/>
      <c r="J81" s="454">
        <v>13856.08</v>
      </c>
      <c r="K81" s="454">
        <v>0</v>
      </c>
      <c r="L81" s="454">
        <v>13856.08</v>
      </c>
      <c r="M81" s="455"/>
    </row>
    <row r="82" spans="2:13" x14ac:dyDescent="0.35">
      <c r="B82" s="451">
        <v>1241</v>
      </c>
      <c r="C82" s="452">
        <v>6</v>
      </c>
      <c r="D82" s="452">
        <v>1</v>
      </c>
      <c r="E82" s="452">
        <v>0</v>
      </c>
      <c r="F82" s="452">
        <v>114</v>
      </c>
      <c r="G82" s="453" t="s">
        <v>1164</v>
      </c>
      <c r="H82" s="454">
        <v>0</v>
      </c>
      <c r="I82" s="454"/>
      <c r="J82" s="454">
        <v>13856.08</v>
      </c>
      <c r="K82" s="454">
        <v>0</v>
      </c>
      <c r="L82" s="454">
        <v>13856.08</v>
      </c>
      <c r="M82" s="455"/>
    </row>
    <row r="83" spans="2:13" x14ac:dyDescent="0.35">
      <c r="B83" s="451">
        <v>1241</v>
      </c>
      <c r="C83" s="452">
        <v>6</v>
      </c>
      <c r="D83" s="452">
        <v>1</v>
      </c>
      <c r="E83" s="452">
        <v>0</v>
      </c>
      <c r="F83" s="452">
        <v>115</v>
      </c>
      <c r="G83" s="453" t="s">
        <v>1167</v>
      </c>
      <c r="H83" s="454">
        <v>0</v>
      </c>
      <c r="I83" s="454"/>
      <c r="J83" s="454">
        <v>15236.6</v>
      </c>
      <c r="K83" s="454">
        <v>0</v>
      </c>
      <c r="L83" s="454">
        <v>15236.6</v>
      </c>
      <c r="M83" s="455"/>
    </row>
    <row r="84" spans="2:13" x14ac:dyDescent="0.35">
      <c r="B84" s="451">
        <v>1241</v>
      </c>
      <c r="C84" s="452">
        <v>6</v>
      </c>
      <c r="D84" s="452">
        <v>1</v>
      </c>
      <c r="E84" s="452">
        <v>0</v>
      </c>
      <c r="F84" s="452">
        <v>116</v>
      </c>
      <c r="G84" s="453" t="s">
        <v>1170</v>
      </c>
      <c r="H84" s="454">
        <v>0</v>
      </c>
      <c r="I84" s="454"/>
      <c r="J84" s="454">
        <v>19962.439999999999</v>
      </c>
      <c r="K84" s="454">
        <v>0</v>
      </c>
      <c r="L84" s="454">
        <v>19962.439999999999</v>
      </c>
      <c r="M84" s="455"/>
    </row>
    <row r="85" spans="2:13" x14ac:dyDescent="0.35">
      <c r="B85" s="451">
        <v>1241</v>
      </c>
      <c r="C85" s="452">
        <v>6</v>
      </c>
      <c r="D85" s="452">
        <v>1</v>
      </c>
      <c r="E85" s="452">
        <v>0</v>
      </c>
      <c r="F85" s="452">
        <v>117</v>
      </c>
      <c r="G85" s="453" t="s">
        <v>1173</v>
      </c>
      <c r="H85" s="454">
        <v>0</v>
      </c>
      <c r="I85" s="454"/>
      <c r="J85" s="454">
        <v>12947.92</v>
      </c>
      <c r="K85" s="454">
        <v>0</v>
      </c>
      <c r="L85" s="454">
        <v>12947.92</v>
      </c>
      <c r="M85" s="455"/>
    </row>
    <row r="86" spans="2:13" x14ac:dyDescent="0.35">
      <c r="B86" s="451">
        <v>1241</v>
      </c>
      <c r="C86" s="452">
        <v>6</v>
      </c>
      <c r="D86" s="452">
        <v>1</v>
      </c>
      <c r="E86" s="452">
        <v>0</v>
      </c>
      <c r="F86" s="452">
        <v>118</v>
      </c>
      <c r="G86" s="453" t="s">
        <v>1176</v>
      </c>
      <c r="H86" s="454">
        <v>0</v>
      </c>
      <c r="I86" s="454"/>
      <c r="J86" s="454">
        <v>7051.64</v>
      </c>
      <c r="K86" s="454">
        <v>0</v>
      </c>
      <c r="L86" s="454">
        <v>7051.64</v>
      </c>
      <c r="M86" s="455"/>
    </row>
    <row r="87" spans="2:13" x14ac:dyDescent="0.35">
      <c r="B87" s="451">
        <v>1241</v>
      </c>
      <c r="C87" s="452">
        <v>6</v>
      </c>
      <c r="D87" s="452">
        <v>1</v>
      </c>
      <c r="E87" s="452">
        <v>0</v>
      </c>
      <c r="F87" s="452">
        <v>119</v>
      </c>
      <c r="G87" s="453" t="s">
        <v>1179</v>
      </c>
      <c r="H87" s="454">
        <v>0</v>
      </c>
      <c r="I87" s="454"/>
      <c r="J87" s="454">
        <v>12572.08</v>
      </c>
      <c r="K87" s="454">
        <v>0</v>
      </c>
      <c r="L87" s="454">
        <v>12572.08</v>
      </c>
      <c r="M87" s="455"/>
    </row>
    <row r="88" spans="2:13" x14ac:dyDescent="0.35">
      <c r="B88" s="451">
        <v>1243</v>
      </c>
      <c r="C88" s="452"/>
      <c r="D88" s="452"/>
      <c r="E88" s="452"/>
      <c r="F88" s="452"/>
      <c r="G88" s="453" t="s">
        <v>112</v>
      </c>
      <c r="H88" s="454">
        <v>47134</v>
      </c>
      <c r="I88" s="454"/>
      <c r="J88" s="454">
        <v>1030759.02</v>
      </c>
      <c r="K88" s="454">
        <v>0</v>
      </c>
      <c r="L88" s="454">
        <v>1077893.02</v>
      </c>
      <c r="M88" s="455"/>
    </row>
    <row r="89" spans="2:13" x14ac:dyDescent="0.35">
      <c r="B89" s="451">
        <v>1243</v>
      </c>
      <c r="C89" s="452">
        <v>2</v>
      </c>
      <c r="D89" s="452"/>
      <c r="E89" s="452"/>
      <c r="F89" s="452"/>
      <c r="G89" s="453" t="s">
        <v>1182</v>
      </c>
      <c r="H89" s="454">
        <v>47134</v>
      </c>
      <c r="I89" s="454"/>
      <c r="J89" s="454">
        <v>1030759.02</v>
      </c>
      <c r="K89" s="454">
        <v>0</v>
      </c>
      <c r="L89" s="454">
        <v>1077893.02</v>
      </c>
      <c r="M89" s="455"/>
    </row>
    <row r="90" spans="2:13" x14ac:dyDescent="0.35">
      <c r="B90" s="451">
        <v>1243</v>
      </c>
      <c r="C90" s="452">
        <v>2</v>
      </c>
      <c r="D90" s="452">
        <v>1</v>
      </c>
      <c r="E90" s="452"/>
      <c r="F90" s="452"/>
      <c r="G90" s="453" t="s">
        <v>1184</v>
      </c>
      <c r="H90" s="454">
        <v>47134</v>
      </c>
      <c r="I90" s="454"/>
      <c r="J90" s="454">
        <v>1030759.02</v>
      </c>
      <c r="K90" s="454">
        <v>0</v>
      </c>
      <c r="L90" s="454">
        <v>1077893.02</v>
      </c>
      <c r="M90" s="455"/>
    </row>
    <row r="91" spans="2:13" x14ac:dyDescent="0.35">
      <c r="B91" s="451">
        <v>1243</v>
      </c>
      <c r="C91" s="452">
        <v>2</v>
      </c>
      <c r="D91" s="452">
        <v>1</v>
      </c>
      <c r="E91" s="452">
        <v>0</v>
      </c>
      <c r="F91" s="452">
        <v>1</v>
      </c>
      <c r="G91" s="453" t="s">
        <v>1186</v>
      </c>
      <c r="H91" s="454">
        <v>13700</v>
      </c>
      <c r="I91" s="454"/>
      <c r="J91" s="454">
        <v>0</v>
      </c>
      <c r="K91" s="454">
        <v>0</v>
      </c>
      <c r="L91" s="454">
        <v>13700</v>
      </c>
      <c r="M91" s="455"/>
    </row>
    <row r="92" spans="2:13" x14ac:dyDescent="0.35">
      <c r="B92" s="451">
        <v>1243</v>
      </c>
      <c r="C92" s="452">
        <v>2</v>
      </c>
      <c r="D92" s="452">
        <v>1</v>
      </c>
      <c r="E92" s="452">
        <v>0</v>
      </c>
      <c r="F92" s="452">
        <v>2</v>
      </c>
      <c r="G92" s="453" t="s">
        <v>1188</v>
      </c>
      <c r="H92" s="454">
        <v>2250</v>
      </c>
      <c r="I92" s="454"/>
      <c r="J92" s="454">
        <v>0</v>
      </c>
      <c r="K92" s="454">
        <v>0</v>
      </c>
      <c r="L92" s="454">
        <v>2250</v>
      </c>
      <c r="M92" s="455"/>
    </row>
    <row r="93" spans="2:13" x14ac:dyDescent="0.35">
      <c r="B93" s="451">
        <v>1243</v>
      </c>
      <c r="C93" s="452">
        <v>2</v>
      </c>
      <c r="D93" s="452">
        <v>1</v>
      </c>
      <c r="E93" s="452">
        <v>0</v>
      </c>
      <c r="F93" s="452">
        <v>3</v>
      </c>
      <c r="G93" s="453" t="s">
        <v>1190</v>
      </c>
      <c r="H93" s="454">
        <v>2300</v>
      </c>
      <c r="I93" s="454"/>
      <c r="J93" s="454">
        <v>0</v>
      </c>
      <c r="K93" s="454">
        <v>0</v>
      </c>
      <c r="L93" s="454">
        <v>2300</v>
      </c>
      <c r="M93" s="455"/>
    </row>
    <row r="94" spans="2:13" x14ac:dyDescent="0.35">
      <c r="B94" s="451">
        <v>1243</v>
      </c>
      <c r="C94" s="452">
        <v>2</v>
      </c>
      <c r="D94" s="452">
        <v>1</v>
      </c>
      <c r="E94" s="452">
        <v>0</v>
      </c>
      <c r="F94" s="452">
        <v>4</v>
      </c>
      <c r="G94" s="453" t="s">
        <v>1192</v>
      </c>
      <c r="H94" s="454">
        <v>2300</v>
      </c>
      <c r="I94" s="454"/>
      <c r="J94" s="454">
        <v>0</v>
      </c>
      <c r="K94" s="454">
        <v>0</v>
      </c>
      <c r="L94" s="454">
        <v>2300</v>
      </c>
      <c r="M94" s="455"/>
    </row>
    <row r="95" spans="2:13" x14ac:dyDescent="0.35">
      <c r="B95" s="451">
        <v>1243</v>
      </c>
      <c r="C95" s="452">
        <v>2</v>
      </c>
      <c r="D95" s="452">
        <v>1</v>
      </c>
      <c r="E95" s="452">
        <v>0</v>
      </c>
      <c r="F95" s="452">
        <v>5</v>
      </c>
      <c r="G95" s="453" t="s">
        <v>1194</v>
      </c>
      <c r="H95" s="454">
        <v>3500</v>
      </c>
      <c r="I95" s="454"/>
      <c r="J95" s="454">
        <v>0</v>
      </c>
      <c r="K95" s="454">
        <v>0</v>
      </c>
      <c r="L95" s="454">
        <v>3500</v>
      </c>
      <c r="M95" s="455"/>
    </row>
    <row r="96" spans="2:13" x14ac:dyDescent="0.35">
      <c r="B96" s="451">
        <v>1243</v>
      </c>
      <c r="C96" s="452">
        <v>2</v>
      </c>
      <c r="D96" s="452">
        <v>1</v>
      </c>
      <c r="E96" s="452">
        <v>0</v>
      </c>
      <c r="F96" s="452">
        <v>6</v>
      </c>
      <c r="G96" s="453" t="s">
        <v>1196</v>
      </c>
      <c r="H96" s="454">
        <v>19720</v>
      </c>
      <c r="I96" s="454"/>
      <c r="J96" s="454">
        <v>0</v>
      </c>
      <c r="K96" s="454">
        <v>0</v>
      </c>
      <c r="L96" s="454">
        <v>19720</v>
      </c>
      <c r="M96" s="455"/>
    </row>
    <row r="97" spans="2:13" x14ac:dyDescent="0.35">
      <c r="B97" s="451">
        <v>1243</v>
      </c>
      <c r="C97" s="452">
        <v>2</v>
      </c>
      <c r="D97" s="452">
        <v>1</v>
      </c>
      <c r="E97" s="452">
        <v>0</v>
      </c>
      <c r="F97" s="452">
        <v>8</v>
      </c>
      <c r="G97" s="453" t="s">
        <v>1198</v>
      </c>
      <c r="H97" s="454">
        <v>3364</v>
      </c>
      <c r="I97" s="454"/>
      <c r="J97" s="454">
        <v>0</v>
      </c>
      <c r="K97" s="454">
        <v>0</v>
      </c>
      <c r="L97" s="454">
        <v>3364</v>
      </c>
      <c r="M97" s="455"/>
    </row>
    <row r="98" spans="2:13" x14ac:dyDescent="0.35">
      <c r="B98" s="451">
        <v>1243</v>
      </c>
      <c r="C98" s="452">
        <v>2</v>
      </c>
      <c r="D98" s="452">
        <v>1</v>
      </c>
      <c r="E98" s="452">
        <v>0</v>
      </c>
      <c r="F98" s="452">
        <v>9</v>
      </c>
      <c r="G98" s="453" t="s">
        <v>1200</v>
      </c>
      <c r="H98" s="454">
        <v>0</v>
      </c>
      <c r="I98" s="454"/>
      <c r="J98" s="454">
        <v>16362</v>
      </c>
      <c r="K98" s="454">
        <v>0</v>
      </c>
      <c r="L98" s="454">
        <v>16362</v>
      </c>
      <c r="M98" s="455"/>
    </row>
    <row r="99" spans="2:13" x14ac:dyDescent="0.35">
      <c r="B99" s="451">
        <v>1243</v>
      </c>
      <c r="C99" s="452">
        <v>2</v>
      </c>
      <c r="D99" s="452">
        <v>1</v>
      </c>
      <c r="E99" s="452">
        <v>0</v>
      </c>
      <c r="F99" s="452">
        <v>10</v>
      </c>
      <c r="G99" s="453" t="s">
        <v>1204</v>
      </c>
      <c r="H99" s="454">
        <v>0</v>
      </c>
      <c r="I99" s="454"/>
      <c r="J99" s="454">
        <v>18025.099999999999</v>
      </c>
      <c r="K99" s="454">
        <v>0</v>
      </c>
      <c r="L99" s="454">
        <v>18025.099999999999</v>
      </c>
      <c r="M99" s="455"/>
    </row>
    <row r="100" spans="2:13" x14ac:dyDescent="0.35">
      <c r="B100" s="451">
        <v>1243</v>
      </c>
      <c r="C100" s="452">
        <v>2</v>
      </c>
      <c r="D100" s="452">
        <v>1</v>
      </c>
      <c r="E100" s="452">
        <v>0</v>
      </c>
      <c r="F100" s="452">
        <v>11</v>
      </c>
      <c r="G100" s="453" t="s">
        <v>1207</v>
      </c>
      <c r="H100" s="454">
        <v>0</v>
      </c>
      <c r="I100" s="454"/>
      <c r="J100" s="454">
        <v>7394.5</v>
      </c>
      <c r="K100" s="454">
        <v>0</v>
      </c>
      <c r="L100" s="454">
        <v>7394.5</v>
      </c>
      <c r="M100" s="455"/>
    </row>
    <row r="101" spans="2:13" x14ac:dyDescent="0.35">
      <c r="B101" s="451">
        <v>1243</v>
      </c>
      <c r="C101" s="452">
        <v>2</v>
      </c>
      <c r="D101" s="452">
        <v>1</v>
      </c>
      <c r="E101" s="452">
        <v>0</v>
      </c>
      <c r="F101" s="452">
        <v>12</v>
      </c>
      <c r="G101" s="453" t="s">
        <v>1210</v>
      </c>
      <c r="H101" s="454">
        <v>0</v>
      </c>
      <c r="I101" s="454"/>
      <c r="J101" s="454">
        <v>7394.5</v>
      </c>
      <c r="K101" s="454">
        <v>0</v>
      </c>
      <c r="L101" s="454">
        <v>7394.5</v>
      </c>
      <c r="M101" s="455"/>
    </row>
    <row r="102" spans="2:13" x14ac:dyDescent="0.35">
      <c r="B102" s="451">
        <v>1243</v>
      </c>
      <c r="C102" s="452">
        <v>2</v>
      </c>
      <c r="D102" s="452">
        <v>1</v>
      </c>
      <c r="E102" s="452">
        <v>0</v>
      </c>
      <c r="F102" s="452">
        <v>13</v>
      </c>
      <c r="G102" s="453" t="s">
        <v>1213</v>
      </c>
      <c r="H102" s="454">
        <v>0</v>
      </c>
      <c r="I102" s="454"/>
      <c r="J102" s="454">
        <v>15689</v>
      </c>
      <c r="K102" s="454">
        <v>0</v>
      </c>
      <c r="L102" s="454">
        <v>15689</v>
      </c>
      <c r="M102" s="455"/>
    </row>
    <row r="103" spans="2:13" x14ac:dyDescent="0.35">
      <c r="B103" s="451">
        <v>1243</v>
      </c>
      <c r="C103" s="452">
        <v>2</v>
      </c>
      <c r="D103" s="452">
        <v>1</v>
      </c>
      <c r="E103" s="452">
        <v>0</v>
      </c>
      <c r="F103" s="452">
        <v>14</v>
      </c>
      <c r="G103" s="453" t="s">
        <v>1216</v>
      </c>
      <c r="H103" s="454">
        <v>0</v>
      </c>
      <c r="I103" s="454"/>
      <c r="J103" s="454">
        <v>6823.25</v>
      </c>
      <c r="K103" s="454">
        <v>0</v>
      </c>
      <c r="L103" s="454">
        <v>6823.25</v>
      </c>
      <c r="M103" s="455"/>
    </row>
    <row r="104" spans="2:13" x14ac:dyDescent="0.35">
      <c r="B104" s="451">
        <v>1243</v>
      </c>
      <c r="C104" s="452">
        <v>2</v>
      </c>
      <c r="D104" s="452">
        <v>1</v>
      </c>
      <c r="E104" s="452">
        <v>0</v>
      </c>
      <c r="F104" s="452">
        <v>15</v>
      </c>
      <c r="G104" s="453" t="s">
        <v>1219</v>
      </c>
      <c r="H104" s="454">
        <v>0</v>
      </c>
      <c r="I104" s="454"/>
      <c r="J104" s="454">
        <v>6823.25</v>
      </c>
      <c r="K104" s="454">
        <v>0</v>
      </c>
      <c r="L104" s="454">
        <v>6823.25</v>
      </c>
      <c r="M104" s="455"/>
    </row>
    <row r="105" spans="2:13" x14ac:dyDescent="0.35">
      <c r="B105" s="451">
        <v>1243</v>
      </c>
      <c r="C105" s="452">
        <v>2</v>
      </c>
      <c r="D105" s="452">
        <v>1</v>
      </c>
      <c r="E105" s="452">
        <v>0</v>
      </c>
      <c r="F105" s="452">
        <v>16</v>
      </c>
      <c r="G105" s="453" t="s">
        <v>1222</v>
      </c>
      <c r="H105" s="454">
        <v>0</v>
      </c>
      <c r="I105" s="454"/>
      <c r="J105" s="454">
        <v>6823.25</v>
      </c>
      <c r="K105" s="454">
        <v>0</v>
      </c>
      <c r="L105" s="454">
        <v>6823.25</v>
      </c>
      <c r="M105" s="455"/>
    </row>
    <row r="106" spans="2:13" x14ac:dyDescent="0.35">
      <c r="B106" s="451">
        <v>1243</v>
      </c>
      <c r="C106" s="452">
        <v>2</v>
      </c>
      <c r="D106" s="452">
        <v>1</v>
      </c>
      <c r="E106" s="452">
        <v>0</v>
      </c>
      <c r="F106" s="452">
        <v>17</v>
      </c>
      <c r="G106" s="453" t="s">
        <v>1225</v>
      </c>
      <c r="H106" s="454">
        <v>0</v>
      </c>
      <c r="I106" s="454"/>
      <c r="J106" s="454">
        <v>35903.300000000003</v>
      </c>
      <c r="K106" s="454">
        <v>0</v>
      </c>
      <c r="L106" s="454">
        <v>35903.300000000003</v>
      </c>
      <c r="M106" s="455"/>
    </row>
    <row r="107" spans="2:13" x14ac:dyDescent="0.35">
      <c r="B107" s="451">
        <v>1243</v>
      </c>
      <c r="C107" s="452">
        <v>2</v>
      </c>
      <c r="D107" s="452">
        <v>1</v>
      </c>
      <c r="E107" s="452">
        <v>0</v>
      </c>
      <c r="F107" s="452">
        <v>18</v>
      </c>
      <c r="G107" s="453" t="s">
        <v>1228</v>
      </c>
      <c r="H107" s="454">
        <v>0</v>
      </c>
      <c r="I107" s="454"/>
      <c r="J107" s="454">
        <v>39247.199999999997</v>
      </c>
      <c r="K107" s="454">
        <v>0</v>
      </c>
      <c r="L107" s="454">
        <v>39247.199999999997</v>
      </c>
      <c r="M107" s="455"/>
    </row>
    <row r="108" spans="2:13" x14ac:dyDescent="0.35">
      <c r="B108" s="451">
        <v>1243</v>
      </c>
      <c r="C108" s="452">
        <v>2</v>
      </c>
      <c r="D108" s="452">
        <v>1</v>
      </c>
      <c r="E108" s="452">
        <v>0</v>
      </c>
      <c r="F108" s="452">
        <v>19</v>
      </c>
      <c r="G108" s="453" t="s">
        <v>1231</v>
      </c>
      <c r="H108" s="454">
        <v>0</v>
      </c>
      <c r="I108" s="454"/>
      <c r="J108" s="454">
        <v>39247.199999999997</v>
      </c>
      <c r="K108" s="454">
        <v>0</v>
      </c>
      <c r="L108" s="454">
        <v>39247.199999999997</v>
      </c>
      <c r="M108" s="455"/>
    </row>
    <row r="109" spans="2:13" x14ac:dyDescent="0.35">
      <c r="B109" s="451">
        <v>1243</v>
      </c>
      <c r="C109" s="452">
        <v>2</v>
      </c>
      <c r="D109" s="452">
        <v>1</v>
      </c>
      <c r="E109" s="452">
        <v>0</v>
      </c>
      <c r="F109" s="452">
        <v>20</v>
      </c>
      <c r="G109" s="453" t="s">
        <v>1234</v>
      </c>
      <c r="H109" s="454">
        <v>0</v>
      </c>
      <c r="I109" s="454"/>
      <c r="J109" s="454">
        <v>37585.19</v>
      </c>
      <c r="K109" s="454">
        <v>0</v>
      </c>
      <c r="L109" s="454">
        <v>37585.19</v>
      </c>
      <c r="M109" s="455"/>
    </row>
    <row r="110" spans="2:13" x14ac:dyDescent="0.35">
      <c r="B110" s="451">
        <v>1243</v>
      </c>
      <c r="C110" s="452">
        <v>2</v>
      </c>
      <c r="D110" s="452">
        <v>1</v>
      </c>
      <c r="E110" s="452">
        <v>0</v>
      </c>
      <c r="F110" s="452">
        <v>21</v>
      </c>
      <c r="G110" s="453" t="s">
        <v>1237</v>
      </c>
      <c r="H110" s="454">
        <v>0</v>
      </c>
      <c r="I110" s="454"/>
      <c r="J110" s="454">
        <v>37585.19</v>
      </c>
      <c r="K110" s="454">
        <v>0</v>
      </c>
      <c r="L110" s="454">
        <v>37585.19</v>
      </c>
      <c r="M110" s="455"/>
    </row>
    <row r="111" spans="2:13" x14ac:dyDescent="0.35">
      <c r="B111" s="451">
        <v>1243</v>
      </c>
      <c r="C111" s="452">
        <v>2</v>
      </c>
      <c r="D111" s="452">
        <v>1</v>
      </c>
      <c r="E111" s="452">
        <v>0</v>
      </c>
      <c r="F111" s="452">
        <v>22</v>
      </c>
      <c r="G111" s="453" t="s">
        <v>1240</v>
      </c>
      <c r="H111" s="454">
        <v>0</v>
      </c>
      <c r="I111" s="454"/>
      <c r="J111" s="454">
        <v>37585.19</v>
      </c>
      <c r="K111" s="454">
        <v>0</v>
      </c>
      <c r="L111" s="454">
        <v>37585.19</v>
      </c>
      <c r="M111" s="455"/>
    </row>
    <row r="112" spans="2:13" x14ac:dyDescent="0.35">
      <c r="B112" s="451">
        <v>1243</v>
      </c>
      <c r="C112" s="452">
        <v>2</v>
      </c>
      <c r="D112" s="452">
        <v>1</v>
      </c>
      <c r="E112" s="452">
        <v>0</v>
      </c>
      <c r="F112" s="452">
        <v>23</v>
      </c>
      <c r="G112" s="453" t="s">
        <v>1243</v>
      </c>
      <c r="H112" s="454">
        <v>0</v>
      </c>
      <c r="I112" s="454"/>
      <c r="J112" s="454">
        <v>79891.5</v>
      </c>
      <c r="K112" s="454">
        <v>0</v>
      </c>
      <c r="L112" s="454">
        <v>79891.5</v>
      </c>
      <c r="M112" s="455"/>
    </row>
    <row r="113" spans="2:13" x14ac:dyDescent="0.35">
      <c r="B113" s="451">
        <v>1243</v>
      </c>
      <c r="C113" s="452">
        <v>2</v>
      </c>
      <c r="D113" s="452">
        <v>1</v>
      </c>
      <c r="E113" s="452">
        <v>0</v>
      </c>
      <c r="F113" s="452">
        <v>24</v>
      </c>
      <c r="G113" s="453" t="s">
        <v>1246</v>
      </c>
      <c r="H113" s="454">
        <v>0</v>
      </c>
      <c r="I113" s="454"/>
      <c r="J113" s="454">
        <v>7723</v>
      </c>
      <c r="K113" s="454">
        <v>0</v>
      </c>
      <c r="L113" s="454">
        <v>7723</v>
      </c>
      <c r="M113" s="455"/>
    </row>
    <row r="114" spans="2:13" x14ac:dyDescent="0.35">
      <c r="B114" s="451">
        <v>1243</v>
      </c>
      <c r="C114" s="452">
        <v>2</v>
      </c>
      <c r="D114" s="452">
        <v>1</v>
      </c>
      <c r="E114" s="452">
        <v>0</v>
      </c>
      <c r="F114" s="452">
        <v>25</v>
      </c>
      <c r="G114" s="453" t="s">
        <v>1249</v>
      </c>
      <c r="H114" s="454">
        <v>0</v>
      </c>
      <c r="I114" s="454"/>
      <c r="J114" s="454">
        <v>71558</v>
      </c>
      <c r="K114" s="454">
        <v>0</v>
      </c>
      <c r="L114" s="454">
        <v>71558</v>
      </c>
      <c r="M114" s="455"/>
    </row>
    <row r="115" spans="2:13" x14ac:dyDescent="0.35">
      <c r="B115" s="451">
        <v>1243</v>
      </c>
      <c r="C115" s="452">
        <v>2</v>
      </c>
      <c r="D115" s="452">
        <v>1</v>
      </c>
      <c r="E115" s="452">
        <v>0</v>
      </c>
      <c r="F115" s="452">
        <v>26</v>
      </c>
      <c r="G115" s="453" t="s">
        <v>1252</v>
      </c>
      <c r="H115" s="454">
        <v>0</v>
      </c>
      <c r="I115" s="454"/>
      <c r="J115" s="454">
        <v>9696.2000000000007</v>
      </c>
      <c r="K115" s="454">
        <v>0</v>
      </c>
      <c r="L115" s="454">
        <v>9696.2000000000007</v>
      </c>
      <c r="M115" s="455"/>
    </row>
    <row r="116" spans="2:13" x14ac:dyDescent="0.35">
      <c r="B116" s="451">
        <v>1243</v>
      </c>
      <c r="C116" s="452">
        <v>2</v>
      </c>
      <c r="D116" s="452">
        <v>1</v>
      </c>
      <c r="E116" s="452">
        <v>0</v>
      </c>
      <c r="F116" s="452">
        <v>27</v>
      </c>
      <c r="G116" s="453" t="s">
        <v>1255</v>
      </c>
      <c r="H116" s="454">
        <v>0</v>
      </c>
      <c r="I116" s="454"/>
      <c r="J116" s="454">
        <v>9696.2000000000007</v>
      </c>
      <c r="K116" s="454">
        <v>0</v>
      </c>
      <c r="L116" s="454">
        <v>9696.2000000000007</v>
      </c>
      <c r="M116" s="455"/>
    </row>
    <row r="117" spans="2:13" x14ac:dyDescent="0.35">
      <c r="B117" s="451">
        <v>1243</v>
      </c>
      <c r="C117" s="452">
        <v>2</v>
      </c>
      <c r="D117" s="452">
        <v>1</v>
      </c>
      <c r="E117" s="452">
        <v>0</v>
      </c>
      <c r="F117" s="452">
        <v>28</v>
      </c>
      <c r="G117" s="453" t="s">
        <v>1258</v>
      </c>
      <c r="H117" s="454">
        <v>0</v>
      </c>
      <c r="I117" s="454"/>
      <c r="J117" s="454">
        <v>274633</v>
      </c>
      <c r="K117" s="454">
        <v>0</v>
      </c>
      <c r="L117" s="454">
        <v>274633</v>
      </c>
      <c r="M117" s="455"/>
    </row>
    <row r="118" spans="2:13" x14ac:dyDescent="0.35">
      <c r="B118" s="451">
        <v>1243</v>
      </c>
      <c r="C118" s="452">
        <v>2</v>
      </c>
      <c r="D118" s="452">
        <v>1</v>
      </c>
      <c r="E118" s="452">
        <v>0</v>
      </c>
      <c r="F118" s="452">
        <v>29</v>
      </c>
      <c r="G118" s="453" t="s">
        <v>1261</v>
      </c>
      <c r="H118" s="454">
        <v>0</v>
      </c>
      <c r="I118" s="454"/>
      <c r="J118" s="454">
        <v>93378</v>
      </c>
      <c r="K118" s="454">
        <v>0</v>
      </c>
      <c r="L118" s="454">
        <v>93378</v>
      </c>
      <c r="M118" s="455"/>
    </row>
    <row r="119" spans="2:13" x14ac:dyDescent="0.35">
      <c r="B119" s="451">
        <v>1243</v>
      </c>
      <c r="C119" s="452">
        <v>2</v>
      </c>
      <c r="D119" s="452">
        <v>1</v>
      </c>
      <c r="E119" s="452">
        <v>0</v>
      </c>
      <c r="F119" s="452">
        <v>30</v>
      </c>
      <c r="G119" s="453" t="s">
        <v>1264</v>
      </c>
      <c r="H119" s="454">
        <v>0</v>
      </c>
      <c r="I119" s="454"/>
      <c r="J119" s="454">
        <v>83285</v>
      </c>
      <c r="K119" s="454">
        <v>0</v>
      </c>
      <c r="L119" s="454">
        <v>83285</v>
      </c>
      <c r="M119" s="455"/>
    </row>
    <row r="120" spans="2:13" x14ac:dyDescent="0.35">
      <c r="B120" s="451">
        <v>1243</v>
      </c>
      <c r="C120" s="452">
        <v>2</v>
      </c>
      <c r="D120" s="452">
        <v>1</v>
      </c>
      <c r="E120" s="452">
        <v>0</v>
      </c>
      <c r="F120" s="452">
        <v>31</v>
      </c>
      <c r="G120" s="453" t="s">
        <v>1267</v>
      </c>
      <c r="H120" s="454">
        <v>0</v>
      </c>
      <c r="I120" s="454"/>
      <c r="J120" s="454">
        <v>7500</v>
      </c>
      <c r="K120" s="454">
        <v>0</v>
      </c>
      <c r="L120" s="454">
        <v>7500</v>
      </c>
      <c r="M120" s="455"/>
    </row>
    <row r="121" spans="2:13" x14ac:dyDescent="0.35">
      <c r="B121" s="451">
        <v>1243</v>
      </c>
      <c r="C121" s="452">
        <v>2</v>
      </c>
      <c r="D121" s="452">
        <v>1</v>
      </c>
      <c r="E121" s="452">
        <v>0</v>
      </c>
      <c r="F121" s="452">
        <v>32</v>
      </c>
      <c r="G121" s="453" t="s">
        <v>1270</v>
      </c>
      <c r="H121" s="454">
        <v>0</v>
      </c>
      <c r="I121" s="454"/>
      <c r="J121" s="454">
        <v>15080</v>
      </c>
      <c r="K121" s="454">
        <v>0</v>
      </c>
      <c r="L121" s="454">
        <v>15080</v>
      </c>
      <c r="M121" s="455"/>
    </row>
    <row r="122" spans="2:13" x14ac:dyDescent="0.35">
      <c r="B122" s="451">
        <v>1243</v>
      </c>
      <c r="C122" s="452">
        <v>2</v>
      </c>
      <c r="D122" s="452">
        <v>1</v>
      </c>
      <c r="E122" s="452">
        <v>0</v>
      </c>
      <c r="F122" s="452">
        <v>33</v>
      </c>
      <c r="G122" s="453" t="s">
        <v>1274</v>
      </c>
      <c r="H122" s="454">
        <v>0</v>
      </c>
      <c r="I122" s="454"/>
      <c r="J122" s="454">
        <v>15080</v>
      </c>
      <c r="K122" s="454">
        <v>0</v>
      </c>
      <c r="L122" s="454">
        <v>15080</v>
      </c>
      <c r="M122" s="455"/>
    </row>
    <row r="123" spans="2:13" x14ac:dyDescent="0.35">
      <c r="B123" s="451">
        <v>1243</v>
      </c>
      <c r="C123" s="452">
        <v>2</v>
      </c>
      <c r="D123" s="452">
        <v>1</v>
      </c>
      <c r="E123" s="452">
        <v>0</v>
      </c>
      <c r="F123" s="452">
        <v>34</v>
      </c>
      <c r="G123" s="453" t="s">
        <v>1277</v>
      </c>
      <c r="H123" s="454">
        <v>0</v>
      </c>
      <c r="I123" s="454"/>
      <c r="J123" s="454">
        <v>15080</v>
      </c>
      <c r="K123" s="454">
        <v>0</v>
      </c>
      <c r="L123" s="454">
        <v>15080</v>
      </c>
      <c r="M123" s="455"/>
    </row>
    <row r="124" spans="2:13" x14ac:dyDescent="0.35">
      <c r="B124" s="451">
        <v>1243</v>
      </c>
      <c r="C124" s="452">
        <v>2</v>
      </c>
      <c r="D124" s="452">
        <v>1</v>
      </c>
      <c r="E124" s="452">
        <v>0</v>
      </c>
      <c r="F124" s="452">
        <v>35</v>
      </c>
      <c r="G124" s="453" t="s">
        <v>1280</v>
      </c>
      <c r="H124" s="454">
        <v>0</v>
      </c>
      <c r="I124" s="454"/>
      <c r="J124" s="454">
        <v>11890</v>
      </c>
      <c r="K124" s="454">
        <v>0</v>
      </c>
      <c r="L124" s="454">
        <v>11890</v>
      </c>
      <c r="M124" s="455"/>
    </row>
    <row r="125" spans="2:13" x14ac:dyDescent="0.35">
      <c r="B125" s="451">
        <v>1243</v>
      </c>
      <c r="C125" s="452">
        <v>2</v>
      </c>
      <c r="D125" s="452">
        <v>1</v>
      </c>
      <c r="E125" s="452">
        <v>0</v>
      </c>
      <c r="F125" s="452">
        <v>36</v>
      </c>
      <c r="G125" s="453" t="s">
        <v>1283</v>
      </c>
      <c r="H125" s="454">
        <v>0</v>
      </c>
      <c r="I125" s="454"/>
      <c r="J125" s="454">
        <v>11890</v>
      </c>
      <c r="K125" s="454">
        <v>0</v>
      </c>
      <c r="L125" s="454">
        <v>11890</v>
      </c>
      <c r="M125" s="455"/>
    </row>
    <row r="126" spans="2:13" x14ac:dyDescent="0.35">
      <c r="B126" s="451">
        <v>1243</v>
      </c>
      <c r="C126" s="452">
        <v>2</v>
      </c>
      <c r="D126" s="452">
        <v>1</v>
      </c>
      <c r="E126" s="452">
        <v>0</v>
      </c>
      <c r="F126" s="452">
        <v>37</v>
      </c>
      <c r="G126" s="453" t="s">
        <v>1286</v>
      </c>
      <c r="H126" s="454">
        <v>0</v>
      </c>
      <c r="I126" s="454"/>
      <c r="J126" s="454">
        <v>11890</v>
      </c>
      <c r="K126" s="454">
        <v>0</v>
      </c>
      <c r="L126" s="454">
        <v>11890</v>
      </c>
      <c r="M126" s="455"/>
    </row>
    <row r="127" spans="2:13" x14ac:dyDescent="0.35">
      <c r="B127" s="451">
        <v>1244</v>
      </c>
      <c r="C127" s="452"/>
      <c r="D127" s="452"/>
      <c r="E127" s="452"/>
      <c r="F127" s="452"/>
      <c r="G127" s="453" t="s">
        <v>1288</v>
      </c>
      <c r="H127" s="454">
        <v>425594</v>
      </c>
      <c r="I127" s="454"/>
      <c r="J127" s="454">
        <v>0</v>
      </c>
      <c r="K127" s="454">
        <v>0</v>
      </c>
      <c r="L127" s="454">
        <v>425594</v>
      </c>
      <c r="M127" s="455"/>
    </row>
    <row r="128" spans="2:13" x14ac:dyDescent="0.35">
      <c r="B128" s="451">
        <v>1244</v>
      </c>
      <c r="C128" s="452">
        <v>2</v>
      </c>
      <c r="D128" s="452"/>
      <c r="E128" s="452"/>
      <c r="F128" s="452"/>
      <c r="G128" s="453" t="s">
        <v>1290</v>
      </c>
      <c r="H128" s="454">
        <v>425594</v>
      </c>
      <c r="I128" s="454"/>
      <c r="J128" s="454">
        <v>0</v>
      </c>
      <c r="K128" s="454">
        <v>0</v>
      </c>
      <c r="L128" s="454">
        <v>425594</v>
      </c>
      <c r="M128" s="455"/>
    </row>
    <row r="129" spans="2:13" x14ac:dyDescent="0.35">
      <c r="B129" s="451">
        <v>1244</v>
      </c>
      <c r="C129" s="452">
        <v>2</v>
      </c>
      <c r="D129" s="452">
        <v>1</v>
      </c>
      <c r="E129" s="452"/>
      <c r="F129" s="452"/>
      <c r="G129" s="453" t="s">
        <v>1290</v>
      </c>
      <c r="H129" s="454">
        <v>425594</v>
      </c>
      <c r="I129" s="454"/>
      <c r="J129" s="454">
        <v>0</v>
      </c>
      <c r="K129" s="454">
        <v>0</v>
      </c>
      <c r="L129" s="454">
        <v>425594</v>
      </c>
      <c r="M129" s="455"/>
    </row>
    <row r="130" spans="2:13" x14ac:dyDescent="0.35">
      <c r="B130" s="451">
        <v>1244</v>
      </c>
      <c r="C130" s="452">
        <v>2</v>
      </c>
      <c r="D130" s="452">
        <v>1</v>
      </c>
      <c r="E130" s="452">
        <v>0</v>
      </c>
      <c r="F130" s="452">
        <v>3</v>
      </c>
      <c r="G130" s="453" t="s">
        <v>1293</v>
      </c>
      <c r="H130" s="454">
        <v>199802</v>
      </c>
      <c r="I130" s="454"/>
      <c r="J130" s="454">
        <v>0</v>
      </c>
      <c r="K130" s="454">
        <v>0</v>
      </c>
      <c r="L130" s="454">
        <v>199802</v>
      </c>
      <c r="M130" s="455"/>
    </row>
    <row r="131" spans="2:13" x14ac:dyDescent="0.35">
      <c r="B131" s="451">
        <v>1244</v>
      </c>
      <c r="C131" s="452">
        <v>2</v>
      </c>
      <c r="D131" s="452">
        <v>1</v>
      </c>
      <c r="E131" s="452">
        <v>0</v>
      </c>
      <c r="F131" s="452">
        <v>4</v>
      </c>
      <c r="G131" s="453" t="s">
        <v>1295</v>
      </c>
      <c r="H131" s="454">
        <v>225792</v>
      </c>
      <c r="I131" s="454"/>
      <c r="J131" s="454">
        <v>0</v>
      </c>
      <c r="K131" s="454">
        <v>0</v>
      </c>
      <c r="L131" s="454">
        <v>225792</v>
      </c>
      <c r="M131" s="455"/>
    </row>
    <row r="132" spans="2:13" x14ac:dyDescent="0.35">
      <c r="B132" s="451">
        <v>1260</v>
      </c>
      <c r="C132" s="452"/>
      <c r="D132" s="452"/>
      <c r="E132" s="452"/>
      <c r="F132" s="452"/>
      <c r="G132" s="453" t="s">
        <v>1296</v>
      </c>
      <c r="H132" s="454"/>
      <c r="I132" s="454">
        <v>55410.32</v>
      </c>
      <c r="J132" s="454">
        <v>0</v>
      </c>
      <c r="K132" s="454">
        <v>200257.21</v>
      </c>
      <c r="L132" s="454"/>
      <c r="M132" s="455">
        <v>255667.53</v>
      </c>
    </row>
    <row r="133" spans="2:13" x14ac:dyDescent="0.35">
      <c r="B133" s="451">
        <v>1263</v>
      </c>
      <c r="C133" s="452"/>
      <c r="D133" s="452"/>
      <c r="E133" s="452"/>
      <c r="F133" s="452"/>
      <c r="G133" s="453" t="s">
        <v>113</v>
      </c>
      <c r="H133" s="454"/>
      <c r="I133" s="454">
        <v>55410.32</v>
      </c>
      <c r="J133" s="454">
        <v>0</v>
      </c>
      <c r="K133" s="454">
        <v>200257.21</v>
      </c>
      <c r="L133" s="454"/>
      <c r="M133" s="455">
        <v>255667.53</v>
      </c>
    </row>
    <row r="134" spans="2:13" x14ac:dyDescent="0.35">
      <c r="B134" s="451">
        <v>1263</v>
      </c>
      <c r="C134" s="452">
        <v>1</v>
      </c>
      <c r="D134" s="452"/>
      <c r="E134" s="452"/>
      <c r="F134" s="452"/>
      <c r="G134" s="453" t="s">
        <v>1298</v>
      </c>
      <c r="H134" s="454"/>
      <c r="I134" s="454">
        <v>55410.32</v>
      </c>
      <c r="J134" s="454">
        <v>0</v>
      </c>
      <c r="K134" s="454">
        <v>48014.6</v>
      </c>
      <c r="L134" s="454"/>
      <c r="M134" s="455">
        <v>103424.92</v>
      </c>
    </row>
    <row r="135" spans="2:13" x14ac:dyDescent="0.35">
      <c r="B135" s="451">
        <v>1263</v>
      </c>
      <c r="C135" s="452">
        <v>1</v>
      </c>
      <c r="D135" s="452">
        <v>0</v>
      </c>
      <c r="E135" s="452">
        <v>0</v>
      </c>
      <c r="F135" s="452">
        <v>5</v>
      </c>
      <c r="G135" s="453" t="s">
        <v>1091</v>
      </c>
      <c r="H135" s="454"/>
      <c r="I135" s="454">
        <v>751.74</v>
      </c>
      <c r="J135" s="454">
        <v>0</v>
      </c>
      <c r="K135" s="454">
        <v>5838.02</v>
      </c>
      <c r="L135" s="454"/>
      <c r="M135" s="455">
        <v>6589.76</v>
      </c>
    </row>
    <row r="136" spans="2:13" x14ac:dyDescent="0.35">
      <c r="B136" s="451">
        <v>1263</v>
      </c>
      <c r="C136" s="452">
        <v>1</v>
      </c>
      <c r="D136" s="452">
        <v>0</v>
      </c>
      <c r="E136" s="452">
        <v>0</v>
      </c>
      <c r="F136" s="452">
        <v>6</v>
      </c>
      <c r="G136" s="453" t="s">
        <v>1319</v>
      </c>
      <c r="H136" s="454"/>
      <c r="I136" s="454">
        <v>7537.18</v>
      </c>
      <c r="J136" s="454">
        <v>0</v>
      </c>
      <c r="K136" s="454">
        <v>2910.15</v>
      </c>
      <c r="L136" s="454"/>
      <c r="M136" s="455">
        <v>10447.33</v>
      </c>
    </row>
    <row r="137" spans="2:13" x14ac:dyDescent="0.35">
      <c r="B137" s="451">
        <v>1263</v>
      </c>
      <c r="C137" s="452">
        <v>1</v>
      </c>
      <c r="D137" s="452">
        <v>0</v>
      </c>
      <c r="E137" s="452">
        <v>0</v>
      </c>
      <c r="F137" s="452">
        <v>7</v>
      </c>
      <c r="G137" s="453" t="s">
        <v>1324</v>
      </c>
      <c r="H137" s="454"/>
      <c r="I137" s="454">
        <v>2014.2</v>
      </c>
      <c r="J137" s="454">
        <v>0</v>
      </c>
      <c r="K137" s="454">
        <v>16713.060000000001</v>
      </c>
      <c r="L137" s="454"/>
      <c r="M137" s="455">
        <v>18727.259999999998</v>
      </c>
    </row>
    <row r="138" spans="2:13" x14ac:dyDescent="0.35">
      <c r="B138" s="451">
        <v>1263</v>
      </c>
      <c r="C138" s="452">
        <v>1</v>
      </c>
      <c r="D138" s="452">
        <v>0</v>
      </c>
      <c r="E138" s="452">
        <v>0</v>
      </c>
      <c r="F138" s="452">
        <v>8</v>
      </c>
      <c r="G138" s="453" t="s">
        <v>1329</v>
      </c>
      <c r="H138" s="454"/>
      <c r="I138" s="454">
        <v>45107.199999999997</v>
      </c>
      <c r="J138" s="454">
        <v>0</v>
      </c>
      <c r="K138" s="454">
        <v>22553.37</v>
      </c>
      <c r="L138" s="454"/>
      <c r="M138" s="455">
        <v>67660.570000000007</v>
      </c>
    </row>
    <row r="139" spans="2:13" x14ac:dyDescent="0.35">
      <c r="B139" s="451">
        <v>1263</v>
      </c>
      <c r="C139" s="452">
        <v>2</v>
      </c>
      <c r="D139" s="452"/>
      <c r="E139" s="452"/>
      <c r="F139" s="452"/>
      <c r="G139" s="453" t="s">
        <v>1334</v>
      </c>
      <c r="H139" s="454"/>
      <c r="I139" s="454">
        <v>0</v>
      </c>
      <c r="J139" s="454">
        <v>0</v>
      </c>
      <c r="K139" s="454">
        <v>4416.84</v>
      </c>
      <c r="L139" s="454"/>
      <c r="M139" s="455">
        <v>4416.84</v>
      </c>
    </row>
    <row r="140" spans="2:13" x14ac:dyDescent="0.35">
      <c r="B140" s="451">
        <v>1263</v>
      </c>
      <c r="C140" s="452">
        <v>2</v>
      </c>
      <c r="D140" s="452">
        <v>0</v>
      </c>
      <c r="E140" s="452">
        <v>0</v>
      </c>
      <c r="F140" s="452">
        <v>6</v>
      </c>
      <c r="G140" s="453" t="s">
        <v>1336</v>
      </c>
      <c r="H140" s="454"/>
      <c r="I140" s="454">
        <v>0</v>
      </c>
      <c r="J140" s="454">
        <v>0</v>
      </c>
      <c r="K140" s="454">
        <v>4416.84</v>
      </c>
      <c r="L140" s="454"/>
      <c r="M140" s="455">
        <v>4416.84</v>
      </c>
    </row>
    <row r="141" spans="2:13" x14ac:dyDescent="0.35">
      <c r="B141" s="451">
        <v>1263</v>
      </c>
      <c r="C141" s="452">
        <v>3</v>
      </c>
      <c r="D141" s="452"/>
      <c r="E141" s="452"/>
      <c r="F141" s="452"/>
      <c r="G141" s="453" t="s">
        <v>1344</v>
      </c>
      <c r="H141" s="454"/>
      <c r="I141" s="454">
        <v>0</v>
      </c>
      <c r="J141" s="454">
        <v>0</v>
      </c>
      <c r="K141" s="454">
        <v>51250.83</v>
      </c>
      <c r="L141" s="454"/>
      <c r="M141" s="455">
        <v>51250.83</v>
      </c>
    </row>
    <row r="142" spans="2:13" x14ac:dyDescent="0.35">
      <c r="B142" s="451">
        <v>1263</v>
      </c>
      <c r="C142" s="452">
        <v>3</v>
      </c>
      <c r="D142" s="452">
        <v>0</v>
      </c>
      <c r="E142" s="452">
        <v>0</v>
      </c>
      <c r="F142" s="452">
        <v>7</v>
      </c>
      <c r="G142" s="453" t="s">
        <v>1346</v>
      </c>
      <c r="H142" s="454"/>
      <c r="I142" s="454">
        <v>0</v>
      </c>
      <c r="J142" s="454">
        <v>0</v>
      </c>
      <c r="K142" s="454">
        <v>51250.83</v>
      </c>
      <c r="L142" s="454"/>
      <c r="M142" s="455">
        <v>51250.83</v>
      </c>
    </row>
    <row r="143" spans="2:13" x14ac:dyDescent="0.35">
      <c r="B143" s="451">
        <v>1263</v>
      </c>
      <c r="C143" s="452">
        <v>4</v>
      </c>
      <c r="D143" s="452"/>
      <c r="E143" s="452"/>
      <c r="F143" s="452"/>
      <c r="G143" s="453" t="s">
        <v>1329</v>
      </c>
      <c r="H143" s="454"/>
      <c r="I143" s="454">
        <v>0</v>
      </c>
      <c r="J143" s="454">
        <v>0</v>
      </c>
      <c r="K143" s="454">
        <v>96574.94</v>
      </c>
      <c r="L143" s="454"/>
      <c r="M143" s="455">
        <v>96574.94</v>
      </c>
    </row>
    <row r="144" spans="2:13" x14ac:dyDescent="0.35">
      <c r="B144" s="451">
        <v>1263</v>
      </c>
      <c r="C144" s="452">
        <v>4</v>
      </c>
      <c r="D144" s="452">
        <v>0</v>
      </c>
      <c r="E144" s="452">
        <v>0</v>
      </c>
      <c r="F144" s="452">
        <v>8</v>
      </c>
      <c r="G144" s="453" t="s">
        <v>1355</v>
      </c>
      <c r="H144" s="454"/>
      <c r="I144" s="454">
        <v>0</v>
      </c>
      <c r="J144" s="454">
        <v>0</v>
      </c>
      <c r="K144" s="454">
        <v>96574.94</v>
      </c>
      <c r="L144" s="454"/>
      <c r="M144" s="455">
        <v>96574.94</v>
      </c>
    </row>
    <row r="145" spans="2:13" x14ac:dyDescent="0.35">
      <c r="B145" s="451">
        <v>2000</v>
      </c>
      <c r="C145" s="452"/>
      <c r="D145" s="452"/>
      <c r="E145" s="452"/>
      <c r="F145" s="452"/>
      <c r="G145" s="453" t="s">
        <v>108</v>
      </c>
      <c r="H145" s="454"/>
      <c r="I145" s="454">
        <v>2662971.59</v>
      </c>
      <c r="J145" s="454">
        <v>273773.09000000003</v>
      </c>
      <c r="K145" s="454">
        <v>476979.97</v>
      </c>
      <c r="L145" s="454"/>
      <c r="M145" s="455">
        <v>2866178.47</v>
      </c>
    </row>
    <row r="146" spans="2:13" x14ac:dyDescent="0.35">
      <c r="B146" s="451">
        <v>2100</v>
      </c>
      <c r="C146" s="452"/>
      <c r="D146" s="452"/>
      <c r="E146" s="452"/>
      <c r="F146" s="452"/>
      <c r="G146" s="453" t="s">
        <v>1362</v>
      </c>
      <c r="H146" s="454"/>
      <c r="I146" s="454">
        <v>2662971.59</v>
      </c>
      <c r="J146" s="454">
        <v>273773.09000000003</v>
      </c>
      <c r="K146" s="454">
        <v>476979.97</v>
      </c>
      <c r="L146" s="454"/>
      <c r="M146" s="455">
        <v>2866178.47</v>
      </c>
    </row>
    <row r="147" spans="2:13" x14ac:dyDescent="0.35">
      <c r="B147" s="451">
        <v>2110</v>
      </c>
      <c r="C147" s="452"/>
      <c r="D147" s="452"/>
      <c r="E147" s="452"/>
      <c r="F147" s="452"/>
      <c r="G147" s="453" t="s">
        <v>1363</v>
      </c>
      <c r="H147" s="454"/>
      <c r="I147" s="454">
        <v>2662971.59</v>
      </c>
      <c r="J147" s="454">
        <v>273773.09000000003</v>
      </c>
      <c r="K147" s="454">
        <v>476979.97</v>
      </c>
      <c r="L147" s="454"/>
      <c r="M147" s="455">
        <v>2866178.47</v>
      </c>
    </row>
    <row r="148" spans="2:13" x14ac:dyDescent="0.35">
      <c r="B148" s="451">
        <v>2112</v>
      </c>
      <c r="C148" s="452"/>
      <c r="D148" s="452"/>
      <c r="E148" s="452"/>
      <c r="F148" s="452"/>
      <c r="G148" s="453" t="s">
        <v>1364</v>
      </c>
      <c r="H148" s="454"/>
      <c r="I148" s="454">
        <v>-0.2</v>
      </c>
      <c r="J148" s="454">
        <v>84378.99</v>
      </c>
      <c r="K148" s="454">
        <v>84378.99</v>
      </c>
      <c r="L148" s="454"/>
      <c r="M148" s="455">
        <v>-0.2</v>
      </c>
    </row>
    <row r="149" spans="2:13" x14ac:dyDescent="0.35">
      <c r="B149" s="451">
        <v>2112</v>
      </c>
      <c r="C149" s="452">
        <v>1</v>
      </c>
      <c r="D149" s="452"/>
      <c r="E149" s="452"/>
      <c r="F149" s="452"/>
      <c r="G149" s="453" t="s">
        <v>1366</v>
      </c>
      <c r="H149" s="454"/>
      <c r="I149" s="454">
        <v>-0.2</v>
      </c>
      <c r="J149" s="454">
        <v>84378.99</v>
      </c>
      <c r="K149" s="454">
        <v>84378.99</v>
      </c>
      <c r="L149" s="454"/>
      <c r="M149" s="455">
        <v>-0.2</v>
      </c>
    </row>
    <row r="150" spans="2:13" x14ac:dyDescent="0.35">
      <c r="B150" s="451">
        <v>2112</v>
      </c>
      <c r="C150" s="452">
        <v>1</v>
      </c>
      <c r="D150" s="452">
        <v>2</v>
      </c>
      <c r="E150" s="452"/>
      <c r="F150" s="452"/>
      <c r="G150" s="453" t="s">
        <v>1368</v>
      </c>
      <c r="H150" s="454"/>
      <c r="I150" s="454">
        <v>-0.2</v>
      </c>
      <c r="J150" s="454">
        <v>84378.99</v>
      </c>
      <c r="K150" s="454">
        <v>84378.99</v>
      </c>
      <c r="L150" s="454"/>
      <c r="M150" s="455">
        <v>-0.2</v>
      </c>
    </row>
    <row r="151" spans="2:13" x14ac:dyDescent="0.35">
      <c r="B151" s="451">
        <v>2112</v>
      </c>
      <c r="C151" s="452">
        <v>1</v>
      </c>
      <c r="D151" s="452">
        <v>2</v>
      </c>
      <c r="E151" s="452">
        <v>0</v>
      </c>
      <c r="F151" s="452">
        <v>2</v>
      </c>
      <c r="G151" s="453" t="s">
        <v>984</v>
      </c>
      <c r="H151" s="454"/>
      <c r="I151" s="454">
        <v>-0.2</v>
      </c>
      <c r="J151" s="454">
        <v>0</v>
      </c>
      <c r="K151" s="454">
        <v>0</v>
      </c>
      <c r="L151" s="454"/>
      <c r="M151" s="455">
        <v>-0.2</v>
      </c>
    </row>
    <row r="152" spans="2:13" x14ac:dyDescent="0.35">
      <c r="B152" s="451">
        <v>2112</v>
      </c>
      <c r="C152" s="452">
        <v>1</v>
      </c>
      <c r="D152" s="452">
        <v>2</v>
      </c>
      <c r="E152" s="452">
        <v>0</v>
      </c>
      <c r="F152" s="452">
        <v>4</v>
      </c>
      <c r="G152" s="453" t="s">
        <v>1371</v>
      </c>
      <c r="H152" s="454"/>
      <c r="I152" s="454">
        <v>0</v>
      </c>
      <c r="J152" s="454">
        <v>80283</v>
      </c>
      <c r="K152" s="454">
        <v>80283</v>
      </c>
      <c r="L152" s="454"/>
      <c r="M152" s="455">
        <v>0</v>
      </c>
    </row>
    <row r="153" spans="2:13" x14ac:dyDescent="0.35">
      <c r="B153" s="451">
        <v>2112</v>
      </c>
      <c r="C153" s="452">
        <v>1</v>
      </c>
      <c r="D153" s="452">
        <v>2</v>
      </c>
      <c r="E153" s="452">
        <v>0</v>
      </c>
      <c r="F153" s="452">
        <v>5</v>
      </c>
      <c r="G153" s="453" t="s">
        <v>1375</v>
      </c>
      <c r="H153" s="454"/>
      <c r="I153" s="454">
        <v>0</v>
      </c>
      <c r="J153" s="454">
        <v>4095.99</v>
      </c>
      <c r="K153" s="454">
        <v>4095.99</v>
      </c>
      <c r="L153" s="454"/>
      <c r="M153" s="455">
        <v>0</v>
      </c>
    </row>
    <row r="154" spans="2:13" x14ac:dyDescent="0.35">
      <c r="B154" s="451">
        <v>2117</v>
      </c>
      <c r="C154" s="452"/>
      <c r="D154" s="452"/>
      <c r="E154" s="452"/>
      <c r="F154" s="452"/>
      <c r="G154" s="453" t="s">
        <v>1378</v>
      </c>
      <c r="H154" s="454"/>
      <c r="I154" s="454">
        <v>2662971.79</v>
      </c>
      <c r="J154" s="454">
        <v>189394.1</v>
      </c>
      <c r="K154" s="454">
        <v>392600.98</v>
      </c>
      <c r="L154" s="454"/>
      <c r="M154" s="455">
        <v>2866178.67</v>
      </c>
    </row>
    <row r="155" spans="2:13" x14ac:dyDescent="0.35">
      <c r="B155" s="451">
        <v>2117</v>
      </c>
      <c r="C155" s="452">
        <v>1</v>
      </c>
      <c r="D155" s="452"/>
      <c r="E155" s="452"/>
      <c r="F155" s="452"/>
      <c r="G155" s="453" t="s">
        <v>1380</v>
      </c>
      <c r="H155" s="454"/>
      <c r="I155" s="454">
        <v>2662971.79</v>
      </c>
      <c r="J155" s="454">
        <v>189394.1</v>
      </c>
      <c r="K155" s="454">
        <v>392600.98</v>
      </c>
      <c r="L155" s="454"/>
      <c r="M155" s="455">
        <v>2866178.67</v>
      </c>
    </row>
    <row r="156" spans="2:13" x14ac:dyDescent="0.35">
      <c r="B156" s="451">
        <v>2117</v>
      </c>
      <c r="C156" s="452">
        <v>1</v>
      </c>
      <c r="D156" s="452">
        <v>1</v>
      </c>
      <c r="E156" s="452"/>
      <c r="F156" s="452"/>
      <c r="G156" s="453" t="s">
        <v>1382</v>
      </c>
      <c r="H156" s="454"/>
      <c r="I156" s="454">
        <v>2662971.79</v>
      </c>
      <c r="J156" s="454">
        <v>189394.1</v>
      </c>
      <c r="K156" s="454">
        <v>392600.98</v>
      </c>
      <c r="L156" s="454"/>
      <c r="M156" s="455">
        <v>2866178.67</v>
      </c>
    </row>
    <row r="157" spans="2:13" x14ac:dyDescent="0.35">
      <c r="B157" s="451">
        <v>2117</v>
      </c>
      <c r="C157" s="452">
        <v>1</v>
      </c>
      <c r="D157" s="452">
        <v>1</v>
      </c>
      <c r="E157" s="452">
        <v>1</v>
      </c>
      <c r="F157" s="452"/>
      <c r="G157" s="453" t="s">
        <v>1384</v>
      </c>
      <c r="H157" s="454"/>
      <c r="I157" s="454">
        <v>0.34</v>
      </c>
      <c r="J157" s="454">
        <v>0</v>
      </c>
      <c r="K157" s="454">
        <v>0</v>
      </c>
      <c r="L157" s="454"/>
      <c r="M157" s="455">
        <v>0.34</v>
      </c>
    </row>
    <row r="158" spans="2:13" x14ac:dyDescent="0.35">
      <c r="B158" s="451">
        <v>2117</v>
      </c>
      <c r="C158" s="452">
        <v>1</v>
      </c>
      <c r="D158" s="452">
        <v>1</v>
      </c>
      <c r="E158" s="452">
        <v>1</v>
      </c>
      <c r="F158" s="452">
        <v>1</v>
      </c>
      <c r="G158" s="453" t="s">
        <v>1386</v>
      </c>
      <c r="H158" s="454"/>
      <c r="I158" s="454">
        <v>0.34</v>
      </c>
      <c r="J158" s="454">
        <v>0</v>
      </c>
      <c r="K158" s="454">
        <v>0</v>
      </c>
      <c r="L158" s="454"/>
      <c r="M158" s="455">
        <v>0.34</v>
      </c>
    </row>
    <row r="159" spans="2:13" x14ac:dyDescent="0.35">
      <c r="B159" s="451">
        <v>2117</v>
      </c>
      <c r="C159" s="452">
        <v>1</v>
      </c>
      <c r="D159" s="452">
        <v>1</v>
      </c>
      <c r="E159" s="452">
        <v>2</v>
      </c>
      <c r="F159" s="452"/>
      <c r="G159" s="453" t="s">
        <v>1388</v>
      </c>
      <c r="H159" s="454"/>
      <c r="I159" s="454">
        <v>-45590.15</v>
      </c>
      <c r="J159" s="454">
        <v>119200.1</v>
      </c>
      <c r="K159" s="454">
        <v>97511.67</v>
      </c>
      <c r="L159" s="454"/>
      <c r="M159" s="455">
        <v>-67278.58</v>
      </c>
    </row>
    <row r="160" spans="2:13" x14ac:dyDescent="0.35">
      <c r="B160" s="451">
        <v>2117</v>
      </c>
      <c r="C160" s="452">
        <v>1</v>
      </c>
      <c r="D160" s="452">
        <v>1</v>
      </c>
      <c r="E160" s="452">
        <v>2</v>
      </c>
      <c r="F160" s="452">
        <v>5</v>
      </c>
      <c r="G160" s="453" t="s">
        <v>1390</v>
      </c>
      <c r="H160" s="454"/>
      <c r="I160" s="454">
        <v>-17739.150000000001</v>
      </c>
      <c r="J160" s="454">
        <v>41611.75</v>
      </c>
      <c r="K160" s="454">
        <v>50916.78</v>
      </c>
      <c r="L160" s="454"/>
      <c r="M160" s="455">
        <v>-8434.1200000000008</v>
      </c>
    </row>
    <row r="161" spans="2:13" x14ac:dyDescent="0.35">
      <c r="B161" s="451">
        <v>2117</v>
      </c>
      <c r="C161" s="452">
        <v>1</v>
      </c>
      <c r="D161" s="452">
        <v>1</v>
      </c>
      <c r="E161" s="452">
        <v>2</v>
      </c>
      <c r="F161" s="452">
        <v>6</v>
      </c>
      <c r="G161" s="453" t="s">
        <v>1434</v>
      </c>
      <c r="H161" s="454"/>
      <c r="I161" s="454">
        <v>-15096.25</v>
      </c>
      <c r="J161" s="454">
        <v>58645</v>
      </c>
      <c r="K161" s="454">
        <v>38605.06</v>
      </c>
      <c r="L161" s="454"/>
      <c r="M161" s="455">
        <v>-35136.19</v>
      </c>
    </row>
    <row r="162" spans="2:13" x14ac:dyDescent="0.35">
      <c r="B162" s="451">
        <v>2117</v>
      </c>
      <c r="C162" s="452">
        <v>1</v>
      </c>
      <c r="D162" s="452">
        <v>1</v>
      </c>
      <c r="E162" s="452">
        <v>2</v>
      </c>
      <c r="F162" s="452">
        <v>7</v>
      </c>
      <c r="G162" s="453" t="s">
        <v>1478</v>
      </c>
      <c r="H162" s="454"/>
      <c r="I162" s="454">
        <v>1766.81</v>
      </c>
      <c r="J162" s="454">
        <v>7371.37</v>
      </c>
      <c r="K162" s="454">
        <v>7989.83</v>
      </c>
      <c r="L162" s="454"/>
      <c r="M162" s="455">
        <v>2385.27</v>
      </c>
    </row>
    <row r="163" spans="2:13" x14ac:dyDescent="0.35">
      <c r="B163" s="451">
        <v>2117</v>
      </c>
      <c r="C163" s="452">
        <v>1</v>
      </c>
      <c r="D163" s="452">
        <v>1</v>
      </c>
      <c r="E163" s="452">
        <v>2</v>
      </c>
      <c r="F163" s="452">
        <v>8</v>
      </c>
      <c r="G163" s="453" t="s">
        <v>1521</v>
      </c>
      <c r="H163" s="454"/>
      <c r="I163" s="454">
        <v>-5580.67</v>
      </c>
      <c r="J163" s="454">
        <v>4353.1899999999996</v>
      </c>
      <c r="K163" s="454">
        <v>0</v>
      </c>
      <c r="L163" s="454"/>
      <c r="M163" s="455">
        <v>-9933.86</v>
      </c>
    </row>
    <row r="164" spans="2:13" x14ac:dyDescent="0.35">
      <c r="B164" s="451">
        <v>2117</v>
      </c>
      <c r="C164" s="452">
        <v>1</v>
      </c>
      <c r="D164" s="452">
        <v>1</v>
      </c>
      <c r="E164" s="452">
        <v>2</v>
      </c>
      <c r="F164" s="452">
        <v>9</v>
      </c>
      <c r="G164" s="453" t="s">
        <v>1532</v>
      </c>
      <c r="H164" s="454"/>
      <c r="I164" s="454">
        <v>-8940.89</v>
      </c>
      <c r="J164" s="454">
        <v>7218.79</v>
      </c>
      <c r="K164" s="454">
        <v>0</v>
      </c>
      <c r="L164" s="454"/>
      <c r="M164" s="455">
        <v>-16159.68</v>
      </c>
    </row>
    <row r="165" spans="2:13" x14ac:dyDescent="0.35">
      <c r="B165" s="451">
        <v>2117</v>
      </c>
      <c r="C165" s="452">
        <v>1</v>
      </c>
      <c r="D165" s="452">
        <v>1</v>
      </c>
      <c r="E165" s="452">
        <v>3</v>
      </c>
      <c r="F165" s="452"/>
      <c r="G165" s="453" t="s">
        <v>1543</v>
      </c>
      <c r="H165" s="454"/>
      <c r="I165" s="454">
        <v>2708082.08</v>
      </c>
      <c r="J165" s="454">
        <v>70194</v>
      </c>
      <c r="K165" s="454">
        <v>285489.31</v>
      </c>
      <c r="L165" s="454"/>
      <c r="M165" s="455">
        <v>2923377.39</v>
      </c>
    </row>
    <row r="166" spans="2:13" x14ac:dyDescent="0.35">
      <c r="B166" s="451">
        <v>2117</v>
      </c>
      <c r="C166" s="452">
        <v>1</v>
      </c>
      <c r="D166" s="452">
        <v>1</v>
      </c>
      <c r="E166" s="452">
        <v>3</v>
      </c>
      <c r="F166" s="452">
        <v>1</v>
      </c>
      <c r="G166" s="453" t="s">
        <v>1545</v>
      </c>
      <c r="H166" s="454"/>
      <c r="I166" s="454">
        <v>2692090.29</v>
      </c>
      <c r="J166" s="454">
        <v>70194</v>
      </c>
      <c r="K166" s="454">
        <v>285489.31</v>
      </c>
      <c r="L166" s="454"/>
      <c r="M166" s="455">
        <v>2907385.6</v>
      </c>
    </row>
    <row r="167" spans="2:13" x14ac:dyDescent="0.35">
      <c r="B167" s="451">
        <v>2117</v>
      </c>
      <c r="C167" s="452">
        <v>1</v>
      </c>
      <c r="D167" s="452">
        <v>1</v>
      </c>
      <c r="E167" s="452">
        <v>3</v>
      </c>
      <c r="F167" s="452">
        <v>2</v>
      </c>
      <c r="G167" s="453" t="s">
        <v>1608</v>
      </c>
      <c r="H167" s="454"/>
      <c r="I167" s="454">
        <v>15991.79</v>
      </c>
      <c r="J167" s="454">
        <v>0</v>
      </c>
      <c r="K167" s="454">
        <v>0</v>
      </c>
      <c r="L167" s="454"/>
      <c r="M167" s="455">
        <v>15991.79</v>
      </c>
    </row>
    <row r="168" spans="2:13" x14ac:dyDescent="0.35">
      <c r="B168" s="451">
        <v>2117</v>
      </c>
      <c r="C168" s="452">
        <v>1</v>
      </c>
      <c r="D168" s="452">
        <v>1</v>
      </c>
      <c r="E168" s="452">
        <v>4</v>
      </c>
      <c r="F168" s="452"/>
      <c r="G168" s="453" t="s">
        <v>1610</v>
      </c>
      <c r="H168" s="454"/>
      <c r="I168" s="454">
        <v>479.52</v>
      </c>
      <c r="J168" s="454">
        <v>0</v>
      </c>
      <c r="K168" s="454">
        <v>0</v>
      </c>
      <c r="L168" s="454"/>
      <c r="M168" s="455">
        <v>479.52</v>
      </c>
    </row>
    <row r="169" spans="2:13" x14ac:dyDescent="0.35">
      <c r="B169" s="451">
        <v>2117</v>
      </c>
      <c r="C169" s="452">
        <v>1</v>
      </c>
      <c r="D169" s="452">
        <v>1</v>
      </c>
      <c r="E169" s="452">
        <v>4</v>
      </c>
      <c r="F169" s="452">
        <v>1</v>
      </c>
      <c r="G169" s="453" t="s">
        <v>1610</v>
      </c>
      <c r="H169" s="454"/>
      <c r="I169" s="454">
        <v>229.76</v>
      </c>
      <c r="J169" s="454">
        <v>0</v>
      </c>
      <c r="K169" s="454">
        <v>0</v>
      </c>
      <c r="L169" s="454"/>
      <c r="M169" s="455">
        <v>229.76</v>
      </c>
    </row>
    <row r="170" spans="2:13" x14ac:dyDescent="0.35">
      <c r="B170" s="451">
        <v>2117</v>
      </c>
      <c r="C170" s="452">
        <v>1</v>
      </c>
      <c r="D170" s="452">
        <v>1</v>
      </c>
      <c r="E170" s="452">
        <v>4</v>
      </c>
      <c r="F170" s="452">
        <v>2</v>
      </c>
      <c r="G170" s="453" t="s">
        <v>1613</v>
      </c>
      <c r="H170" s="454"/>
      <c r="I170" s="454">
        <v>229.76</v>
      </c>
      <c r="J170" s="454">
        <v>0</v>
      </c>
      <c r="K170" s="454">
        <v>0</v>
      </c>
      <c r="L170" s="454"/>
      <c r="M170" s="455">
        <v>229.76</v>
      </c>
    </row>
    <row r="171" spans="2:13" x14ac:dyDescent="0.35">
      <c r="B171" s="451">
        <v>2117</v>
      </c>
      <c r="C171" s="452">
        <v>1</v>
      </c>
      <c r="D171" s="452">
        <v>1</v>
      </c>
      <c r="E171" s="452">
        <v>4</v>
      </c>
      <c r="F171" s="452">
        <v>3</v>
      </c>
      <c r="G171" s="453" t="s">
        <v>1615</v>
      </c>
      <c r="H171" s="454"/>
      <c r="I171" s="454">
        <v>20</v>
      </c>
      <c r="J171" s="454">
        <v>0</v>
      </c>
      <c r="K171" s="454">
        <v>0</v>
      </c>
      <c r="L171" s="454"/>
      <c r="M171" s="455">
        <v>20</v>
      </c>
    </row>
    <row r="172" spans="2:13" x14ac:dyDescent="0.35">
      <c r="B172" s="451">
        <v>2117</v>
      </c>
      <c r="C172" s="452">
        <v>1</v>
      </c>
      <c r="D172" s="452">
        <v>1</v>
      </c>
      <c r="E172" s="452">
        <v>5</v>
      </c>
      <c r="F172" s="452"/>
      <c r="G172" s="453" t="s">
        <v>1617</v>
      </c>
      <c r="H172" s="454"/>
      <c r="I172" s="454">
        <v>0</v>
      </c>
      <c r="J172" s="454">
        <v>0</v>
      </c>
      <c r="K172" s="454">
        <v>9600</v>
      </c>
      <c r="L172" s="454"/>
      <c r="M172" s="455">
        <v>9600</v>
      </c>
    </row>
    <row r="173" spans="2:13" x14ac:dyDescent="0.35">
      <c r="B173" s="451">
        <v>2117</v>
      </c>
      <c r="C173" s="452">
        <v>1</v>
      </c>
      <c r="D173" s="452">
        <v>1</v>
      </c>
      <c r="E173" s="452">
        <v>5</v>
      </c>
      <c r="F173" s="452">
        <v>1</v>
      </c>
      <c r="G173" s="453" t="s">
        <v>1617</v>
      </c>
      <c r="H173" s="454"/>
      <c r="I173" s="454">
        <v>0</v>
      </c>
      <c r="J173" s="454">
        <v>0</v>
      </c>
      <c r="K173" s="454">
        <v>9600</v>
      </c>
      <c r="L173" s="454"/>
      <c r="M173" s="455">
        <v>9600</v>
      </c>
    </row>
    <row r="174" spans="2:13" x14ac:dyDescent="0.35">
      <c r="B174" s="451">
        <v>3000</v>
      </c>
      <c r="C174" s="452"/>
      <c r="D174" s="452"/>
      <c r="E174" s="452"/>
      <c r="F174" s="452"/>
      <c r="G174" s="453" t="s">
        <v>1625</v>
      </c>
      <c r="H174" s="454"/>
      <c r="I174" s="454">
        <v>-1863057.99</v>
      </c>
      <c r="J174" s="454">
        <v>0</v>
      </c>
      <c r="K174" s="454">
        <v>10000</v>
      </c>
      <c r="L174" s="454"/>
      <c r="M174" s="455">
        <v>-1853057.99</v>
      </c>
    </row>
    <row r="175" spans="2:13" x14ac:dyDescent="0.35">
      <c r="B175" s="451">
        <v>3100</v>
      </c>
      <c r="C175" s="452"/>
      <c r="D175" s="452"/>
      <c r="E175" s="452"/>
      <c r="F175" s="452"/>
      <c r="G175" s="453" t="s">
        <v>1626</v>
      </c>
      <c r="H175" s="454"/>
      <c r="I175" s="454">
        <v>181267.3</v>
      </c>
      <c r="J175" s="454">
        <v>0</v>
      </c>
      <c r="K175" s="454">
        <v>0</v>
      </c>
      <c r="L175" s="454"/>
      <c r="M175" s="455">
        <v>181267.3</v>
      </c>
    </row>
    <row r="176" spans="2:13" x14ac:dyDescent="0.35">
      <c r="B176" s="451">
        <v>3110</v>
      </c>
      <c r="C176" s="452"/>
      <c r="D176" s="452"/>
      <c r="E176" s="452"/>
      <c r="F176" s="452"/>
      <c r="G176" s="453" t="s">
        <v>34</v>
      </c>
      <c r="H176" s="454"/>
      <c r="I176" s="454">
        <v>181267.3</v>
      </c>
      <c r="J176" s="454">
        <v>0</v>
      </c>
      <c r="K176" s="454">
        <v>0</v>
      </c>
      <c r="L176" s="454"/>
      <c r="M176" s="455">
        <v>181267.3</v>
      </c>
    </row>
    <row r="177" spans="2:13" x14ac:dyDescent="0.35">
      <c r="B177" s="451">
        <v>3111</v>
      </c>
      <c r="C177" s="452"/>
      <c r="D177" s="452"/>
      <c r="E177" s="452"/>
      <c r="F177" s="452"/>
      <c r="G177" s="453" t="s">
        <v>34</v>
      </c>
      <c r="H177" s="454"/>
      <c r="I177" s="454">
        <v>181267.3</v>
      </c>
      <c r="J177" s="454">
        <v>0</v>
      </c>
      <c r="K177" s="454">
        <v>0</v>
      </c>
      <c r="L177" s="454"/>
      <c r="M177" s="455">
        <v>181267.3</v>
      </c>
    </row>
    <row r="178" spans="2:13" x14ac:dyDescent="0.35">
      <c r="B178" s="451">
        <v>3111</v>
      </c>
      <c r="C178" s="452">
        <v>1</v>
      </c>
      <c r="D178" s="452"/>
      <c r="E178" s="452"/>
      <c r="F178" s="452"/>
      <c r="G178" s="453" t="s">
        <v>1628</v>
      </c>
      <c r="H178" s="454"/>
      <c r="I178" s="454">
        <v>181267.3</v>
      </c>
      <c r="J178" s="454">
        <v>0</v>
      </c>
      <c r="K178" s="454">
        <v>0</v>
      </c>
      <c r="L178" s="454"/>
      <c r="M178" s="455">
        <v>181267.3</v>
      </c>
    </row>
    <row r="179" spans="2:13" x14ac:dyDescent="0.35">
      <c r="B179" s="451">
        <v>3111</v>
      </c>
      <c r="C179" s="452">
        <v>1</v>
      </c>
      <c r="D179" s="452">
        <v>1</v>
      </c>
      <c r="E179" s="452"/>
      <c r="F179" s="452"/>
      <c r="G179" s="453" t="s">
        <v>1630</v>
      </c>
      <c r="H179" s="454"/>
      <c r="I179" s="454">
        <v>181267.3</v>
      </c>
      <c r="J179" s="454">
        <v>0</v>
      </c>
      <c r="K179" s="454">
        <v>0</v>
      </c>
      <c r="L179" s="454"/>
      <c r="M179" s="455">
        <v>181267.3</v>
      </c>
    </row>
    <row r="180" spans="2:13" x14ac:dyDescent="0.35">
      <c r="B180" s="451">
        <v>3111</v>
      </c>
      <c r="C180" s="452">
        <v>1</v>
      </c>
      <c r="D180" s="452">
        <v>1</v>
      </c>
      <c r="E180" s="452">
        <v>0</v>
      </c>
      <c r="F180" s="452">
        <v>1</v>
      </c>
      <c r="G180" s="453" t="s">
        <v>1628</v>
      </c>
      <c r="H180" s="454"/>
      <c r="I180" s="454">
        <v>181267.3</v>
      </c>
      <c r="J180" s="454">
        <v>0</v>
      </c>
      <c r="K180" s="454">
        <v>0</v>
      </c>
      <c r="L180" s="454"/>
      <c r="M180" s="455">
        <v>181267.3</v>
      </c>
    </row>
    <row r="181" spans="2:13" x14ac:dyDescent="0.35">
      <c r="B181" s="451">
        <v>3200</v>
      </c>
      <c r="C181" s="452"/>
      <c r="D181" s="452"/>
      <c r="E181" s="452"/>
      <c r="F181" s="452"/>
      <c r="G181" s="453" t="s">
        <v>1632</v>
      </c>
      <c r="H181" s="454"/>
      <c r="I181" s="454">
        <v>-2044325.29</v>
      </c>
      <c r="J181" s="454">
        <v>0</v>
      </c>
      <c r="K181" s="454">
        <v>10000</v>
      </c>
      <c r="L181" s="454"/>
      <c r="M181" s="455">
        <v>-2034325.29</v>
      </c>
    </row>
    <row r="182" spans="2:13" x14ac:dyDescent="0.35">
      <c r="B182" s="451">
        <v>3220</v>
      </c>
      <c r="C182" s="452"/>
      <c r="D182" s="452"/>
      <c r="E182" s="452"/>
      <c r="F182" s="452"/>
      <c r="G182" s="453" t="s">
        <v>114</v>
      </c>
      <c r="H182" s="454"/>
      <c r="I182" s="454">
        <v>-2044325.29</v>
      </c>
      <c r="J182" s="454">
        <v>0</v>
      </c>
      <c r="K182" s="454">
        <v>10000</v>
      </c>
      <c r="L182" s="454"/>
      <c r="M182" s="455">
        <v>-2034325.29</v>
      </c>
    </row>
    <row r="183" spans="2:13" x14ac:dyDescent="0.35">
      <c r="B183" s="451">
        <v>3221</v>
      </c>
      <c r="C183" s="452"/>
      <c r="D183" s="452"/>
      <c r="E183" s="452"/>
      <c r="F183" s="452"/>
      <c r="G183" s="453" t="s">
        <v>114</v>
      </c>
      <c r="H183" s="454"/>
      <c r="I183" s="454">
        <v>-2044325.29</v>
      </c>
      <c r="J183" s="454">
        <v>0</v>
      </c>
      <c r="K183" s="454">
        <v>10000</v>
      </c>
      <c r="L183" s="454"/>
      <c r="M183" s="455">
        <v>-2034325.29</v>
      </c>
    </row>
    <row r="184" spans="2:13" x14ac:dyDescent="0.35">
      <c r="B184" s="451">
        <v>3221</v>
      </c>
      <c r="C184" s="452">
        <v>1</v>
      </c>
      <c r="D184" s="452"/>
      <c r="E184" s="452"/>
      <c r="F184" s="452"/>
      <c r="G184" s="453" t="s">
        <v>114</v>
      </c>
      <c r="H184" s="454"/>
      <c r="I184" s="454">
        <v>-2044325.29</v>
      </c>
      <c r="J184" s="454">
        <v>0</v>
      </c>
      <c r="K184" s="454">
        <v>10000</v>
      </c>
      <c r="L184" s="454"/>
      <c r="M184" s="455">
        <v>-2034325.29</v>
      </c>
    </row>
    <row r="185" spans="2:13" x14ac:dyDescent="0.35">
      <c r="B185" s="451">
        <v>3221</v>
      </c>
      <c r="C185" s="452">
        <v>1</v>
      </c>
      <c r="D185" s="452">
        <v>0</v>
      </c>
      <c r="E185" s="452">
        <v>0</v>
      </c>
      <c r="F185" s="452">
        <v>1</v>
      </c>
      <c r="G185" s="453" t="s">
        <v>1635</v>
      </c>
      <c r="H185" s="454"/>
      <c r="I185" s="454">
        <v>-2044325.29</v>
      </c>
      <c r="J185" s="454">
        <v>0</v>
      </c>
      <c r="K185" s="454">
        <v>10000</v>
      </c>
      <c r="L185" s="454"/>
      <c r="M185" s="455">
        <v>-2034325.29</v>
      </c>
    </row>
    <row r="186" spans="2:13" x14ac:dyDescent="0.35">
      <c r="B186" s="451">
        <v>4000</v>
      </c>
      <c r="C186" s="452"/>
      <c r="D186" s="452"/>
      <c r="E186" s="452"/>
      <c r="F186" s="452"/>
      <c r="G186" s="453" t="s">
        <v>115</v>
      </c>
      <c r="H186" s="454"/>
      <c r="I186" s="454">
        <v>0</v>
      </c>
      <c r="J186" s="454">
        <v>0</v>
      </c>
      <c r="K186" s="454">
        <v>5898876.7300000004</v>
      </c>
      <c r="L186" s="454"/>
      <c r="M186" s="455">
        <v>5898876.7300000004</v>
      </c>
    </row>
    <row r="187" spans="2:13" x14ac:dyDescent="0.35">
      <c r="B187" s="451">
        <v>4100</v>
      </c>
      <c r="C187" s="452"/>
      <c r="D187" s="452"/>
      <c r="E187" s="452"/>
      <c r="F187" s="452"/>
      <c r="G187" s="453" t="s">
        <v>1637</v>
      </c>
      <c r="H187" s="454"/>
      <c r="I187" s="454">
        <v>0</v>
      </c>
      <c r="J187" s="454">
        <v>0</v>
      </c>
      <c r="K187" s="454">
        <v>1432358.04</v>
      </c>
      <c r="L187" s="454"/>
      <c r="M187" s="455">
        <v>1432358.04</v>
      </c>
    </row>
    <row r="188" spans="2:13" x14ac:dyDescent="0.35">
      <c r="B188" s="451">
        <v>4160</v>
      </c>
      <c r="C188" s="452"/>
      <c r="D188" s="452"/>
      <c r="E188" s="452"/>
      <c r="F188" s="452"/>
      <c r="G188" s="453" t="s">
        <v>116</v>
      </c>
      <c r="H188" s="454"/>
      <c r="I188" s="454">
        <v>0</v>
      </c>
      <c r="J188" s="454">
        <v>0</v>
      </c>
      <c r="K188" s="454">
        <v>1199019.54</v>
      </c>
      <c r="L188" s="454"/>
      <c r="M188" s="455">
        <v>1199019.54</v>
      </c>
    </row>
    <row r="189" spans="2:13" x14ac:dyDescent="0.35">
      <c r="B189" s="451">
        <v>4169</v>
      </c>
      <c r="C189" s="452"/>
      <c r="D189" s="452"/>
      <c r="E189" s="452"/>
      <c r="F189" s="452"/>
      <c r="G189" s="453" t="s">
        <v>121</v>
      </c>
      <c r="H189" s="454"/>
      <c r="I189" s="454">
        <v>0</v>
      </c>
      <c r="J189" s="454">
        <v>0</v>
      </c>
      <c r="K189" s="454">
        <v>1199019.54</v>
      </c>
      <c r="L189" s="454"/>
      <c r="M189" s="455">
        <v>1199019.54</v>
      </c>
    </row>
    <row r="190" spans="2:13" x14ac:dyDescent="0.35">
      <c r="B190" s="451">
        <v>4169</v>
      </c>
      <c r="C190" s="452">
        <v>1</v>
      </c>
      <c r="D190" s="452"/>
      <c r="E190" s="452"/>
      <c r="F190" s="452"/>
      <c r="G190" s="453" t="s">
        <v>121</v>
      </c>
      <c r="H190" s="454"/>
      <c r="I190" s="454">
        <v>0</v>
      </c>
      <c r="J190" s="454">
        <v>0</v>
      </c>
      <c r="K190" s="454">
        <v>1199019.54</v>
      </c>
      <c r="L190" s="454"/>
      <c r="M190" s="455">
        <v>1199019.54</v>
      </c>
    </row>
    <row r="191" spans="2:13" x14ac:dyDescent="0.35">
      <c r="B191" s="451">
        <v>4169</v>
      </c>
      <c r="C191" s="452">
        <v>1</v>
      </c>
      <c r="D191" s="452">
        <v>1</v>
      </c>
      <c r="E191" s="452"/>
      <c r="F191" s="452"/>
      <c r="G191" s="453" t="s">
        <v>121</v>
      </c>
      <c r="H191" s="454"/>
      <c r="I191" s="454">
        <v>0</v>
      </c>
      <c r="J191" s="454">
        <v>0</v>
      </c>
      <c r="K191" s="454">
        <v>1199019.54</v>
      </c>
      <c r="L191" s="454"/>
      <c r="M191" s="455">
        <v>1199019.54</v>
      </c>
    </row>
    <row r="192" spans="2:13" x14ac:dyDescent="0.35">
      <c r="B192" s="451">
        <v>4169</v>
      </c>
      <c r="C192" s="452">
        <v>1</v>
      </c>
      <c r="D192" s="452">
        <v>1</v>
      </c>
      <c r="E192" s="452">
        <v>0</v>
      </c>
      <c r="F192" s="452">
        <v>2</v>
      </c>
      <c r="G192" s="453" t="s">
        <v>122</v>
      </c>
      <c r="H192" s="454"/>
      <c r="I192" s="454">
        <v>0</v>
      </c>
      <c r="J192" s="454">
        <v>0</v>
      </c>
      <c r="K192" s="454">
        <v>1199019.54</v>
      </c>
      <c r="L192" s="454"/>
      <c r="M192" s="455">
        <v>1199019.54</v>
      </c>
    </row>
    <row r="193" spans="2:13" x14ac:dyDescent="0.35">
      <c r="B193" s="451">
        <v>4170</v>
      </c>
      <c r="C193" s="452"/>
      <c r="D193" s="452"/>
      <c r="E193" s="452"/>
      <c r="F193" s="452"/>
      <c r="G193" s="453" t="s">
        <v>1644</v>
      </c>
      <c r="H193" s="454"/>
      <c r="I193" s="454">
        <v>0</v>
      </c>
      <c r="J193" s="454">
        <v>0</v>
      </c>
      <c r="K193" s="454">
        <v>233338.5</v>
      </c>
      <c r="L193" s="454"/>
      <c r="M193" s="455">
        <v>233338.5</v>
      </c>
    </row>
    <row r="194" spans="2:13" x14ac:dyDescent="0.35">
      <c r="B194" s="451">
        <v>4173</v>
      </c>
      <c r="C194" s="452"/>
      <c r="D194" s="452"/>
      <c r="E194" s="452"/>
      <c r="F194" s="452"/>
      <c r="G194" s="453" t="s">
        <v>1645</v>
      </c>
      <c r="H194" s="454"/>
      <c r="I194" s="454">
        <v>0</v>
      </c>
      <c r="J194" s="454">
        <v>0</v>
      </c>
      <c r="K194" s="454">
        <v>233338.5</v>
      </c>
      <c r="L194" s="454"/>
      <c r="M194" s="455">
        <v>233338.5</v>
      </c>
    </row>
    <row r="195" spans="2:13" x14ac:dyDescent="0.35">
      <c r="B195" s="451">
        <v>4173</v>
      </c>
      <c r="C195" s="452">
        <v>1</v>
      </c>
      <c r="D195" s="452"/>
      <c r="E195" s="452"/>
      <c r="F195" s="452"/>
      <c r="G195" s="453" t="s">
        <v>1645</v>
      </c>
      <c r="H195" s="454"/>
      <c r="I195" s="454">
        <v>0</v>
      </c>
      <c r="J195" s="454">
        <v>0</v>
      </c>
      <c r="K195" s="454">
        <v>233338.5</v>
      </c>
      <c r="L195" s="454"/>
      <c r="M195" s="455">
        <v>233338.5</v>
      </c>
    </row>
    <row r="196" spans="2:13" x14ac:dyDescent="0.35">
      <c r="B196" s="451">
        <v>4173</v>
      </c>
      <c r="C196" s="452">
        <v>1</v>
      </c>
      <c r="D196" s="452">
        <v>1</v>
      </c>
      <c r="E196" s="452"/>
      <c r="F196" s="452"/>
      <c r="G196" s="453" t="s">
        <v>1645</v>
      </c>
      <c r="H196" s="454"/>
      <c r="I196" s="454">
        <v>0</v>
      </c>
      <c r="J196" s="454">
        <v>0</v>
      </c>
      <c r="K196" s="454">
        <v>233338.5</v>
      </c>
      <c r="L196" s="454"/>
      <c r="M196" s="455">
        <v>233338.5</v>
      </c>
    </row>
    <row r="197" spans="2:13" x14ac:dyDescent="0.35">
      <c r="B197" s="451">
        <v>4173</v>
      </c>
      <c r="C197" s="452">
        <v>1</v>
      </c>
      <c r="D197" s="452">
        <v>1</v>
      </c>
      <c r="E197" s="452">
        <v>0</v>
      </c>
      <c r="F197" s="452">
        <v>3</v>
      </c>
      <c r="G197" s="453" t="s">
        <v>1649</v>
      </c>
      <c r="H197" s="454"/>
      <c r="I197" s="454">
        <v>0</v>
      </c>
      <c r="J197" s="454">
        <v>0</v>
      </c>
      <c r="K197" s="454">
        <v>11353</v>
      </c>
      <c r="L197" s="454"/>
      <c r="M197" s="455">
        <v>11353</v>
      </c>
    </row>
    <row r="198" spans="2:13" x14ac:dyDescent="0.35">
      <c r="B198" s="451">
        <v>4173</v>
      </c>
      <c r="C198" s="452">
        <v>1</v>
      </c>
      <c r="D198" s="452">
        <v>1</v>
      </c>
      <c r="E198" s="452">
        <v>0</v>
      </c>
      <c r="F198" s="452">
        <v>13</v>
      </c>
      <c r="G198" s="453" t="s">
        <v>123</v>
      </c>
      <c r="H198" s="454"/>
      <c r="I198" s="454">
        <v>0</v>
      </c>
      <c r="J198" s="454">
        <v>0</v>
      </c>
      <c r="K198" s="454">
        <v>221985.5</v>
      </c>
      <c r="L198" s="454"/>
      <c r="M198" s="455">
        <v>221985.5</v>
      </c>
    </row>
    <row r="199" spans="2:13" x14ac:dyDescent="0.35">
      <c r="B199" s="451">
        <v>4200</v>
      </c>
      <c r="C199" s="452"/>
      <c r="D199" s="452"/>
      <c r="E199" s="452"/>
      <c r="F199" s="452"/>
      <c r="G199" s="453" t="s">
        <v>1684</v>
      </c>
      <c r="H199" s="454"/>
      <c r="I199" s="454">
        <v>0</v>
      </c>
      <c r="J199" s="454">
        <v>0</v>
      </c>
      <c r="K199" s="454">
        <v>4466518.5999999996</v>
      </c>
      <c r="L199" s="454"/>
      <c r="M199" s="455">
        <v>4466518.5999999996</v>
      </c>
    </row>
    <row r="200" spans="2:13" x14ac:dyDescent="0.35">
      <c r="B200" s="451">
        <v>4220</v>
      </c>
      <c r="C200" s="452"/>
      <c r="D200" s="452"/>
      <c r="E200" s="452"/>
      <c r="F200" s="452"/>
      <c r="G200" s="453" t="s">
        <v>181</v>
      </c>
      <c r="H200" s="454"/>
      <c r="I200" s="454">
        <v>0</v>
      </c>
      <c r="J200" s="454">
        <v>0</v>
      </c>
      <c r="K200" s="454">
        <v>4466518.5999999996</v>
      </c>
      <c r="L200" s="454"/>
      <c r="M200" s="455">
        <v>4466518.5999999996</v>
      </c>
    </row>
    <row r="201" spans="2:13" x14ac:dyDescent="0.35">
      <c r="B201" s="451">
        <v>4223</v>
      </c>
      <c r="C201" s="452"/>
      <c r="D201" s="452"/>
      <c r="E201" s="452"/>
      <c r="F201" s="452"/>
      <c r="G201" s="453" t="s">
        <v>33</v>
      </c>
      <c r="H201" s="454"/>
      <c r="I201" s="454">
        <v>0</v>
      </c>
      <c r="J201" s="454">
        <v>0</v>
      </c>
      <c r="K201" s="454">
        <v>4466518.5999999996</v>
      </c>
      <c r="L201" s="454"/>
      <c r="M201" s="455">
        <v>4466518.5999999996</v>
      </c>
    </row>
    <row r="202" spans="2:13" x14ac:dyDescent="0.35">
      <c r="B202" s="451">
        <v>4223</v>
      </c>
      <c r="C202" s="452">
        <v>1</v>
      </c>
      <c r="D202" s="452"/>
      <c r="E202" s="452"/>
      <c r="F202" s="452"/>
      <c r="G202" s="453" t="s">
        <v>33</v>
      </c>
      <c r="H202" s="454"/>
      <c r="I202" s="454">
        <v>0</v>
      </c>
      <c r="J202" s="454">
        <v>0</v>
      </c>
      <c r="K202" s="454">
        <v>4466518.5999999996</v>
      </c>
      <c r="L202" s="454"/>
      <c r="M202" s="455">
        <v>4466518.5999999996</v>
      </c>
    </row>
    <row r="203" spans="2:13" x14ac:dyDescent="0.35">
      <c r="B203" s="451">
        <v>4223</v>
      </c>
      <c r="C203" s="452">
        <v>1</v>
      </c>
      <c r="D203" s="452">
        <v>1</v>
      </c>
      <c r="E203" s="452"/>
      <c r="F203" s="452"/>
      <c r="G203" s="453" t="s">
        <v>33</v>
      </c>
      <c r="H203" s="454"/>
      <c r="I203" s="454">
        <v>0</v>
      </c>
      <c r="J203" s="454">
        <v>0</v>
      </c>
      <c r="K203" s="454">
        <v>4466518.5999999996</v>
      </c>
      <c r="L203" s="454"/>
      <c r="M203" s="455">
        <v>4466518.5999999996</v>
      </c>
    </row>
    <row r="204" spans="2:13" x14ac:dyDescent="0.35">
      <c r="B204" s="451">
        <v>4223</v>
      </c>
      <c r="C204" s="452">
        <v>1</v>
      </c>
      <c r="D204" s="452">
        <v>1</v>
      </c>
      <c r="E204" s="452">
        <v>0</v>
      </c>
      <c r="F204" s="452">
        <v>2</v>
      </c>
      <c r="G204" s="453" t="s">
        <v>1688</v>
      </c>
      <c r="H204" s="454"/>
      <c r="I204" s="454">
        <v>0</v>
      </c>
      <c r="J204" s="454">
        <v>0</v>
      </c>
      <c r="K204" s="454">
        <v>4466518.5999999996</v>
      </c>
      <c r="L204" s="454"/>
      <c r="M204" s="455">
        <v>4466518.5999999996</v>
      </c>
    </row>
    <row r="205" spans="2:13" x14ac:dyDescent="0.35">
      <c r="B205" s="451">
        <v>4300</v>
      </c>
      <c r="C205" s="452"/>
      <c r="D205" s="452"/>
      <c r="E205" s="452"/>
      <c r="F205" s="452"/>
      <c r="G205" s="453" t="s">
        <v>1710</v>
      </c>
      <c r="H205" s="454"/>
      <c r="I205" s="454">
        <v>0</v>
      </c>
      <c r="J205" s="454">
        <v>0</v>
      </c>
      <c r="K205" s="454">
        <v>0.09</v>
      </c>
      <c r="L205" s="454"/>
      <c r="M205" s="455">
        <v>0.09</v>
      </c>
    </row>
    <row r="206" spans="2:13" x14ac:dyDescent="0.35">
      <c r="B206" s="451">
        <v>4310</v>
      </c>
      <c r="C206" s="452"/>
      <c r="D206" s="452"/>
      <c r="E206" s="452"/>
      <c r="F206" s="452"/>
      <c r="G206" s="453" t="s">
        <v>117</v>
      </c>
      <c r="H206" s="454"/>
      <c r="I206" s="454">
        <v>0</v>
      </c>
      <c r="J206" s="454">
        <v>0</v>
      </c>
      <c r="K206" s="454">
        <v>0.09</v>
      </c>
      <c r="L206" s="454"/>
      <c r="M206" s="455">
        <v>0.09</v>
      </c>
    </row>
    <row r="207" spans="2:13" x14ac:dyDescent="0.35">
      <c r="B207" s="451">
        <v>4311</v>
      </c>
      <c r="C207" s="452"/>
      <c r="D207" s="452"/>
      <c r="E207" s="452"/>
      <c r="F207" s="452"/>
      <c r="G207" s="453" t="s">
        <v>1711</v>
      </c>
      <c r="H207" s="454"/>
      <c r="I207" s="454">
        <v>0</v>
      </c>
      <c r="J207" s="454">
        <v>0</v>
      </c>
      <c r="K207" s="454">
        <v>0.09</v>
      </c>
      <c r="L207" s="454"/>
      <c r="M207" s="455">
        <v>0.09</v>
      </c>
    </row>
    <row r="208" spans="2:13" x14ac:dyDescent="0.35">
      <c r="B208" s="451">
        <v>4311</v>
      </c>
      <c r="C208" s="452">
        <v>1</v>
      </c>
      <c r="D208" s="452"/>
      <c r="E208" s="452"/>
      <c r="F208" s="452"/>
      <c r="G208" s="453" t="s">
        <v>1711</v>
      </c>
      <c r="H208" s="454"/>
      <c r="I208" s="454">
        <v>0</v>
      </c>
      <c r="J208" s="454">
        <v>0</v>
      </c>
      <c r="K208" s="454">
        <v>0.09</v>
      </c>
      <c r="L208" s="454"/>
      <c r="M208" s="455">
        <v>0.09</v>
      </c>
    </row>
    <row r="209" spans="2:13" x14ac:dyDescent="0.35">
      <c r="B209" s="451">
        <v>4311</v>
      </c>
      <c r="C209" s="452">
        <v>1</v>
      </c>
      <c r="D209" s="452">
        <v>1</v>
      </c>
      <c r="E209" s="452"/>
      <c r="F209" s="452"/>
      <c r="G209" s="453" t="s">
        <v>1714</v>
      </c>
      <c r="H209" s="454"/>
      <c r="I209" s="454">
        <v>0</v>
      </c>
      <c r="J209" s="454">
        <v>0</v>
      </c>
      <c r="K209" s="454">
        <v>0.09</v>
      </c>
      <c r="L209" s="454"/>
      <c r="M209" s="455">
        <v>0.09</v>
      </c>
    </row>
    <row r="210" spans="2:13" x14ac:dyDescent="0.35">
      <c r="B210" s="451">
        <v>4311</v>
      </c>
      <c r="C210" s="452">
        <v>1</v>
      </c>
      <c r="D210" s="452">
        <v>1</v>
      </c>
      <c r="E210" s="452">
        <v>0</v>
      </c>
      <c r="F210" s="452">
        <v>1</v>
      </c>
      <c r="G210" s="453" t="s">
        <v>1714</v>
      </c>
      <c r="H210" s="454"/>
      <c r="I210" s="454">
        <v>0</v>
      </c>
      <c r="J210" s="454">
        <v>0</v>
      </c>
      <c r="K210" s="454">
        <v>0.09</v>
      </c>
      <c r="L210" s="454"/>
      <c r="M210" s="455">
        <v>0.09</v>
      </c>
    </row>
    <row r="211" spans="2:13" x14ac:dyDescent="0.35">
      <c r="B211" s="451">
        <v>5000</v>
      </c>
      <c r="C211" s="452"/>
      <c r="D211" s="452"/>
      <c r="E211" s="452"/>
      <c r="F211" s="452"/>
      <c r="G211" s="453" t="s">
        <v>1717</v>
      </c>
      <c r="H211" s="454">
        <v>0</v>
      </c>
      <c r="I211" s="454"/>
      <c r="J211" s="454">
        <v>4842322.76</v>
      </c>
      <c r="K211" s="454">
        <v>0</v>
      </c>
      <c r="L211" s="454">
        <v>4842322.76</v>
      </c>
      <c r="M211" s="455"/>
    </row>
    <row r="212" spans="2:13" x14ac:dyDescent="0.35">
      <c r="B212" s="451">
        <v>5100</v>
      </c>
      <c r="C212" s="452"/>
      <c r="D212" s="452"/>
      <c r="E212" s="452"/>
      <c r="F212" s="452"/>
      <c r="G212" s="453" t="s">
        <v>118</v>
      </c>
      <c r="H212" s="454">
        <v>0</v>
      </c>
      <c r="I212" s="454"/>
      <c r="J212" s="454">
        <v>4370260.87</v>
      </c>
      <c r="K212" s="454">
        <v>0</v>
      </c>
      <c r="L212" s="454">
        <v>4370260.87</v>
      </c>
      <c r="M212" s="455"/>
    </row>
    <row r="213" spans="2:13" x14ac:dyDescent="0.35">
      <c r="B213" s="451">
        <v>5100</v>
      </c>
      <c r="C213" s="452">
        <v>0</v>
      </c>
      <c r="D213" s="452">
        <v>0</v>
      </c>
      <c r="E213" s="452">
        <v>0</v>
      </c>
      <c r="F213" s="452">
        <v>1000</v>
      </c>
      <c r="G213" s="453" t="s">
        <v>1719</v>
      </c>
      <c r="H213" s="454">
        <v>0</v>
      </c>
      <c r="I213" s="454"/>
      <c r="J213" s="454">
        <v>2793360.65</v>
      </c>
      <c r="K213" s="454">
        <v>0</v>
      </c>
      <c r="L213" s="454">
        <v>2793360.65</v>
      </c>
      <c r="M213" s="455"/>
    </row>
    <row r="214" spans="2:13" x14ac:dyDescent="0.35">
      <c r="B214" s="451">
        <v>5100</v>
      </c>
      <c r="C214" s="452">
        <v>0</v>
      </c>
      <c r="D214" s="452">
        <v>0</v>
      </c>
      <c r="E214" s="452">
        <v>0</v>
      </c>
      <c r="F214" s="452">
        <v>1100</v>
      </c>
      <c r="G214" s="453" t="s">
        <v>1721</v>
      </c>
      <c r="H214" s="454">
        <v>0</v>
      </c>
      <c r="I214" s="454"/>
      <c r="J214" s="454">
        <v>1401155.18</v>
      </c>
      <c r="K214" s="454">
        <v>0</v>
      </c>
      <c r="L214" s="454">
        <v>1401155.18</v>
      </c>
      <c r="M214" s="455"/>
    </row>
    <row r="215" spans="2:13" x14ac:dyDescent="0.35">
      <c r="B215" s="451">
        <v>5100</v>
      </c>
      <c r="C215" s="452">
        <v>0</v>
      </c>
      <c r="D215" s="452">
        <v>0</v>
      </c>
      <c r="E215" s="452">
        <v>0</v>
      </c>
      <c r="F215" s="452">
        <v>1130</v>
      </c>
      <c r="G215" s="453" t="s">
        <v>1723</v>
      </c>
      <c r="H215" s="454">
        <v>0</v>
      </c>
      <c r="I215" s="454"/>
      <c r="J215" s="454">
        <v>1401155.18</v>
      </c>
      <c r="K215" s="454">
        <v>0</v>
      </c>
      <c r="L215" s="454">
        <v>1401155.18</v>
      </c>
      <c r="M215" s="455"/>
    </row>
    <row r="216" spans="2:13" x14ac:dyDescent="0.35">
      <c r="B216" s="451">
        <v>5100</v>
      </c>
      <c r="C216" s="452">
        <v>0</v>
      </c>
      <c r="D216" s="452">
        <v>0</v>
      </c>
      <c r="E216" s="452">
        <v>0</v>
      </c>
      <c r="F216" s="452">
        <v>1131</v>
      </c>
      <c r="G216" s="453" t="s">
        <v>1725</v>
      </c>
      <c r="H216" s="454">
        <v>0</v>
      </c>
      <c r="I216" s="454"/>
      <c r="J216" s="454">
        <v>1401155.18</v>
      </c>
      <c r="K216" s="454">
        <v>0</v>
      </c>
      <c r="L216" s="454">
        <v>1401155.18</v>
      </c>
      <c r="M216" s="455"/>
    </row>
    <row r="217" spans="2:13" x14ac:dyDescent="0.35">
      <c r="B217" s="451">
        <v>5100</v>
      </c>
      <c r="C217" s="452">
        <v>0</v>
      </c>
      <c r="D217" s="452">
        <v>0</v>
      </c>
      <c r="E217" s="452">
        <v>0</v>
      </c>
      <c r="F217" s="452">
        <v>1200</v>
      </c>
      <c r="G217" s="453" t="s">
        <v>2163</v>
      </c>
      <c r="H217" s="454">
        <v>0</v>
      </c>
      <c r="I217" s="454"/>
      <c r="J217" s="454">
        <v>26400</v>
      </c>
      <c r="K217" s="454">
        <v>0</v>
      </c>
      <c r="L217" s="454">
        <v>26400</v>
      </c>
      <c r="M217" s="455"/>
    </row>
    <row r="218" spans="2:13" x14ac:dyDescent="0.35">
      <c r="B218" s="451">
        <v>5100</v>
      </c>
      <c r="C218" s="452">
        <v>0</v>
      </c>
      <c r="D218" s="452">
        <v>0</v>
      </c>
      <c r="E218" s="452">
        <v>0</v>
      </c>
      <c r="F218" s="452">
        <v>1210</v>
      </c>
      <c r="G218" s="453" t="s">
        <v>2165</v>
      </c>
      <c r="H218" s="454">
        <v>0</v>
      </c>
      <c r="I218" s="454"/>
      <c r="J218" s="454">
        <v>26400</v>
      </c>
      <c r="K218" s="454">
        <v>0</v>
      </c>
      <c r="L218" s="454">
        <v>26400</v>
      </c>
      <c r="M218" s="455"/>
    </row>
    <row r="219" spans="2:13" x14ac:dyDescent="0.35">
      <c r="B219" s="451">
        <v>5100</v>
      </c>
      <c r="C219" s="452">
        <v>0</v>
      </c>
      <c r="D219" s="452">
        <v>0</v>
      </c>
      <c r="E219" s="452">
        <v>0</v>
      </c>
      <c r="F219" s="452">
        <v>1211</v>
      </c>
      <c r="G219" s="453" t="s">
        <v>2167</v>
      </c>
      <c r="H219" s="454">
        <v>0</v>
      </c>
      <c r="I219" s="454"/>
      <c r="J219" s="454">
        <v>26400</v>
      </c>
      <c r="K219" s="454">
        <v>0</v>
      </c>
      <c r="L219" s="454">
        <v>26400</v>
      </c>
      <c r="M219" s="455"/>
    </row>
    <row r="220" spans="2:13" x14ac:dyDescent="0.35">
      <c r="B220" s="451">
        <v>5100</v>
      </c>
      <c r="C220" s="452">
        <v>0</v>
      </c>
      <c r="D220" s="452">
        <v>0</v>
      </c>
      <c r="E220" s="452">
        <v>0</v>
      </c>
      <c r="F220" s="452">
        <v>1300</v>
      </c>
      <c r="G220" s="453" t="s">
        <v>2181</v>
      </c>
      <c r="H220" s="454">
        <v>0</v>
      </c>
      <c r="I220" s="454"/>
      <c r="J220" s="454">
        <v>1195053.23</v>
      </c>
      <c r="K220" s="454">
        <v>0</v>
      </c>
      <c r="L220" s="454">
        <v>1195053.23</v>
      </c>
      <c r="M220" s="455"/>
    </row>
    <row r="221" spans="2:13" x14ac:dyDescent="0.35">
      <c r="B221" s="451">
        <v>5100</v>
      </c>
      <c r="C221" s="452">
        <v>0</v>
      </c>
      <c r="D221" s="452">
        <v>0</v>
      </c>
      <c r="E221" s="452">
        <v>0</v>
      </c>
      <c r="F221" s="452">
        <v>1320</v>
      </c>
      <c r="G221" s="453" t="s">
        <v>2183</v>
      </c>
      <c r="H221" s="454">
        <v>0</v>
      </c>
      <c r="I221" s="454"/>
      <c r="J221" s="454">
        <v>188154.27</v>
      </c>
      <c r="K221" s="454">
        <v>0</v>
      </c>
      <c r="L221" s="454">
        <v>188154.27</v>
      </c>
      <c r="M221" s="455"/>
    </row>
    <row r="222" spans="2:13" x14ac:dyDescent="0.35">
      <c r="B222" s="451">
        <v>5100</v>
      </c>
      <c r="C222" s="452">
        <v>0</v>
      </c>
      <c r="D222" s="452">
        <v>0</v>
      </c>
      <c r="E222" s="452">
        <v>0</v>
      </c>
      <c r="F222" s="452">
        <v>1321</v>
      </c>
      <c r="G222" s="453" t="s">
        <v>2185</v>
      </c>
      <c r="H222" s="454">
        <v>0</v>
      </c>
      <c r="I222" s="454"/>
      <c r="J222" s="454">
        <v>25667</v>
      </c>
      <c r="K222" s="454">
        <v>0</v>
      </c>
      <c r="L222" s="454">
        <v>25667</v>
      </c>
      <c r="M222" s="455"/>
    </row>
    <row r="223" spans="2:13" x14ac:dyDescent="0.35">
      <c r="B223" s="451">
        <v>5100</v>
      </c>
      <c r="C223" s="452">
        <v>0</v>
      </c>
      <c r="D223" s="452">
        <v>0</v>
      </c>
      <c r="E223" s="452">
        <v>0</v>
      </c>
      <c r="F223" s="452">
        <v>1322</v>
      </c>
      <c r="G223" s="453" t="s">
        <v>124</v>
      </c>
      <c r="H223" s="454">
        <v>0</v>
      </c>
      <c r="I223" s="454"/>
      <c r="J223" s="454">
        <v>162487.26999999999</v>
      </c>
      <c r="K223" s="454">
        <v>0</v>
      </c>
      <c r="L223" s="454">
        <v>162487.26999999999</v>
      </c>
      <c r="M223" s="455"/>
    </row>
    <row r="224" spans="2:13" x14ac:dyDescent="0.35">
      <c r="B224" s="451">
        <v>5100</v>
      </c>
      <c r="C224" s="452">
        <v>0</v>
      </c>
      <c r="D224" s="452">
        <v>0</v>
      </c>
      <c r="E224" s="452">
        <v>0</v>
      </c>
      <c r="F224" s="452">
        <v>1340</v>
      </c>
      <c r="G224" s="453" t="s">
        <v>125</v>
      </c>
      <c r="H224" s="454">
        <v>0</v>
      </c>
      <c r="I224" s="454"/>
      <c r="J224" s="454">
        <v>1006898.96</v>
      </c>
      <c r="K224" s="454">
        <v>0</v>
      </c>
      <c r="L224" s="454">
        <v>1006898.96</v>
      </c>
      <c r="M224" s="455"/>
    </row>
    <row r="225" spans="2:13" x14ac:dyDescent="0.35">
      <c r="B225" s="451">
        <v>5100</v>
      </c>
      <c r="C225" s="452">
        <v>0</v>
      </c>
      <c r="D225" s="452">
        <v>0</v>
      </c>
      <c r="E225" s="452">
        <v>0</v>
      </c>
      <c r="F225" s="452">
        <v>1345</v>
      </c>
      <c r="G225" s="453" t="s">
        <v>126</v>
      </c>
      <c r="H225" s="454">
        <v>0</v>
      </c>
      <c r="I225" s="454"/>
      <c r="J225" s="454">
        <v>1006898.96</v>
      </c>
      <c r="K225" s="454">
        <v>0</v>
      </c>
      <c r="L225" s="454">
        <v>1006898.96</v>
      </c>
      <c r="M225" s="455"/>
    </row>
    <row r="226" spans="2:13" x14ac:dyDescent="0.35">
      <c r="B226" s="451">
        <v>5100</v>
      </c>
      <c r="C226" s="452">
        <v>0</v>
      </c>
      <c r="D226" s="452">
        <v>0</v>
      </c>
      <c r="E226" s="452">
        <v>0</v>
      </c>
      <c r="F226" s="452">
        <v>1400</v>
      </c>
      <c r="G226" s="453" t="s">
        <v>2581</v>
      </c>
      <c r="H226" s="454">
        <v>0</v>
      </c>
      <c r="I226" s="454"/>
      <c r="J226" s="454">
        <v>149512.24</v>
      </c>
      <c r="K226" s="454">
        <v>0</v>
      </c>
      <c r="L226" s="454">
        <v>149512.24</v>
      </c>
      <c r="M226" s="455"/>
    </row>
    <row r="227" spans="2:13" x14ac:dyDescent="0.35">
      <c r="B227" s="451">
        <v>5100</v>
      </c>
      <c r="C227" s="452">
        <v>0</v>
      </c>
      <c r="D227" s="452">
        <v>0</v>
      </c>
      <c r="E227" s="452">
        <v>0</v>
      </c>
      <c r="F227" s="452">
        <v>1410</v>
      </c>
      <c r="G227" s="453" t="s">
        <v>2583</v>
      </c>
      <c r="H227" s="454">
        <v>0</v>
      </c>
      <c r="I227" s="454"/>
      <c r="J227" s="454">
        <v>149512.24</v>
      </c>
      <c r="K227" s="454">
        <v>0</v>
      </c>
      <c r="L227" s="454">
        <v>149512.24</v>
      </c>
      <c r="M227" s="455"/>
    </row>
    <row r="228" spans="2:13" x14ac:dyDescent="0.35">
      <c r="B228" s="451">
        <v>5100</v>
      </c>
      <c r="C228" s="452">
        <v>0</v>
      </c>
      <c r="D228" s="452">
        <v>0</v>
      </c>
      <c r="E228" s="452">
        <v>0</v>
      </c>
      <c r="F228" s="452">
        <v>1412</v>
      </c>
      <c r="G228" s="453" t="s">
        <v>2585</v>
      </c>
      <c r="H228" s="454">
        <v>0</v>
      </c>
      <c r="I228" s="454"/>
      <c r="J228" s="454">
        <v>67805.279999999999</v>
      </c>
      <c r="K228" s="454">
        <v>0</v>
      </c>
      <c r="L228" s="454">
        <v>67805.279999999999</v>
      </c>
      <c r="M228" s="455"/>
    </row>
    <row r="229" spans="2:13" x14ac:dyDescent="0.35">
      <c r="B229" s="451">
        <v>5100</v>
      </c>
      <c r="C229" s="452">
        <v>0</v>
      </c>
      <c r="D229" s="452">
        <v>0</v>
      </c>
      <c r="E229" s="452">
        <v>0</v>
      </c>
      <c r="F229" s="452">
        <v>1413</v>
      </c>
      <c r="G229" s="453" t="s">
        <v>2692</v>
      </c>
      <c r="H229" s="454">
        <v>0</v>
      </c>
      <c r="I229" s="454"/>
      <c r="J229" s="454">
        <v>64770.78</v>
      </c>
      <c r="K229" s="454">
        <v>0</v>
      </c>
      <c r="L229" s="454">
        <v>64770.78</v>
      </c>
      <c r="M229" s="455"/>
    </row>
    <row r="230" spans="2:13" x14ac:dyDescent="0.35">
      <c r="B230" s="451">
        <v>5100</v>
      </c>
      <c r="C230" s="452">
        <v>0</v>
      </c>
      <c r="D230" s="452">
        <v>0</v>
      </c>
      <c r="E230" s="452">
        <v>0</v>
      </c>
      <c r="F230" s="452">
        <v>1414</v>
      </c>
      <c r="G230" s="453" t="s">
        <v>2798</v>
      </c>
      <c r="H230" s="454">
        <v>0</v>
      </c>
      <c r="I230" s="454"/>
      <c r="J230" s="454">
        <v>10764.49</v>
      </c>
      <c r="K230" s="454">
        <v>0</v>
      </c>
      <c r="L230" s="454">
        <v>10764.49</v>
      </c>
      <c r="M230" s="455"/>
    </row>
    <row r="231" spans="2:13" x14ac:dyDescent="0.35">
      <c r="B231" s="451">
        <v>5100</v>
      </c>
      <c r="C231" s="452">
        <v>0</v>
      </c>
      <c r="D231" s="452">
        <v>0</v>
      </c>
      <c r="E231" s="452">
        <v>0</v>
      </c>
      <c r="F231" s="452">
        <v>1415</v>
      </c>
      <c r="G231" s="453" t="s">
        <v>2891</v>
      </c>
      <c r="H231" s="454">
        <v>0</v>
      </c>
      <c r="I231" s="454"/>
      <c r="J231" s="454">
        <v>2926.35</v>
      </c>
      <c r="K231" s="454">
        <v>0</v>
      </c>
      <c r="L231" s="454">
        <v>2926.35</v>
      </c>
      <c r="M231" s="455"/>
    </row>
    <row r="232" spans="2:13" x14ac:dyDescent="0.35">
      <c r="B232" s="451">
        <v>5100</v>
      </c>
      <c r="C232" s="452">
        <v>0</v>
      </c>
      <c r="D232" s="452">
        <v>0</v>
      </c>
      <c r="E232" s="452">
        <v>0</v>
      </c>
      <c r="F232" s="452">
        <v>1416</v>
      </c>
      <c r="G232" s="453" t="s">
        <v>2898</v>
      </c>
      <c r="H232" s="454">
        <v>0</v>
      </c>
      <c r="I232" s="454"/>
      <c r="J232" s="454">
        <v>3245.34</v>
      </c>
      <c r="K232" s="454">
        <v>0</v>
      </c>
      <c r="L232" s="454">
        <v>3245.34</v>
      </c>
      <c r="M232" s="455"/>
    </row>
    <row r="233" spans="2:13" x14ac:dyDescent="0.35">
      <c r="B233" s="451">
        <v>5100</v>
      </c>
      <c r="C233" s="452">
        <v>0</v>
      </c>
      <c r="D233" s="452">
        <v>0</v>
      </c>
      <c r="E233" s="452">
        <v>0</v>
      </c>
      <c r="F233" s="452">
        <v>1500</v>
      </c>
      <c r="G233" s="453" t="s">
        <v>2904</v>
      </c>
      <c r="H233" s="454">
        <v>0</v>
      </c>
      <c r="I233" s="454"/>
      <c r="J233" s="454">
        <v>21240</v>
      </c>
      <c r="K233" s="454">
        <v>0</v>
      </c>
      <c r="L233" s="454">
        <v>21240</v>
      </c>
      <c r="M233" s="455"/>
    </row>
    <row r="234" spans="2:13" x14ac:dyDescent="0.35">
      <c r="B234" s="451">
        <v>5100</v>
      </c>
      <c r="C234" s="452">
        <v>0</v>
      </c>
      <c r="D234" s="452">
        <v>0</v>
      </c>
      <c r="E234" s="452">
        <v>0</v>
      </c>
      <c r="F234" s="452">
        <v>1520</v>
      </c>
      <c r="G234" s="453" t="s">
        <v>120</v>
      </c>
      <c r="H234" s="454">
        <v>0</v>
      </c>
      <c r="I234" s="454"/>
      <c r="J234" s="454">
        <v>21240</v>
      </c>
      <c r="K234" s="454">
        <v>0</v>
      </c>
      <c r="L234" s="454">
        <v>21240</v>
      </c>
      <c r="M234" s="455"/>
    </row>
    <row r="235" spans="2:13" x14ac:dyDescent="0.35">
      <c r="B235" s="451">
        <v>5100</v>
      </c>
      <c r="C235" s="452">
        <v>0</v>
      </c>
      <c r="D235" s="452">
        <v>0</v>
      </c>
      <c r="E235" s="452">
        <v>0</v>
      </c>
      <c r="F235" s="452">
        <v>1522</v>
      </c>
      <c r="G235" s="453" t="s">
        <v>2907</v>
      </c>
      <c r="H235" s="454">
        <v>0</v>
      </c>
      <c r="I235" s="454"/>
      <c r="J235" s="454">
        <v>21240</v>
      </c>
      <c r="K235" s="454">
        <v>0</v>
      </c>
      <c r="L235" s="454">
        <v>21240</v>
      </c>
      <c r="M235" s="455"/>
    </row>
    <row r="236" spans="2:13" x14ac:dyDescent="0.35">
      <c r="B236" s="451">
        <v>5100</v>
      </c>
      <c r="C236" s="452">
        <v>0</v>
      </c>
      <c r="D236" s="452">
        <v>0</v>
      </c>
      <c r="E236" s="452">
        <v>0</v>
      </c>
      <c r="F236" s="452">
        <v>2000</v>
      </c>
      <c r="G236" s="453" t="s">
        <v>2911</v>
      </c>
      <c r="H236" s="454">
        <v>0</v>
      </c>
      <c r="I236" s="454"/>
      <c r="J236" s="454">
        <v>1209042.44</v>
      </c>
      <c r="K236" s="454">
        <v>0</v>
      </c>
      <c r="L236" s="454">
        <v>1209042.44</v>
      </c>
      <c r="M236" s="455"/>
    </row>
    <row r="237" spans="2:13" x14ac:dyDescent="0.35">
      <c r="B237" s="451">
        <v>5100</v>
      </c>
      <c r="C237" s="452">
        <v>0</v>
      </c>
      <c r="D237" s="452">
        <v>0</v>
      </c>
      <c r="E237" s="452">
        <v>0</v>
      </c>
      <c r="F237" s="452">
        <v>2100</v>
      </c>
      <c r="G237" s="453" t="s">
        <v>2913</v>
      </c>
      <c r="H237" s="454">
        <v>0</v>
      </c>
      <c r="I237" s="454"/>
      <c r="J237" s="454">
        <v>264874.15999999997</v>
      </c>
      <c r="K237" s="454">
        <v>0</v>
      </c>
      <c r="L237" s="454">
        <v>264874.15999999997</v>
      </c>
      <c r="M237" s="455"/>
    </row>
    <row r="238" spans="2:13" x14ac:dyDescent="0.35">
      <c r="B238" s="451">
        <v>5100</v>
      </c>
      <c r="C238" s="452">
        <v>0</v>
      </c>
      <c r="D238" s="452">
        <v>0</v>
      </c>
      <c r="E238" s="452">
        <v>0</v>
      </c>
      <c r="F238" s="452">
        <v>2110</v>
      </c>
      <c r="G238" s="453" t="s">
        <v>2915</v>
      </c>
      <c r="H238" s="454">
        <v>0</v>
      </c>
      <c r="I238" s="454"/>
      <c r="J238" s="454">
        <v>152369.54999999999</v>
      </c>
      <c r="K238" s="454">
        <v>0</v>
      </c>
      <c r="L238" s="454">
        <v>152369.54999999999</v>
      </c>
      <c r="M238" s="455"/>
    </row>
    <row r="239" spans="2:13" x14ac:dyDescent="0.35">
      <c r="B239" s="451">
        <v>5100</v>
      </c>
      <c r="C239" s="452">
        <v>0</v>
      </c>
      <c r="D239" s="452">
        <v>0</v>
      </c>
      <c r="E239" s="452">
        <v>0</v>
      </c>
      <c r="F239" s="452">
        <v>2111</v>
      </c>
      <c r="G239" s="453" t="s">
        <v>2917</v>
      </c>
      <c r="H239" s="454">
        <v>0</v>
      </c>
      <c r="I239" s="454"/>
      <c r="J239" s="454">
        <v>152369.54999999999</v>
      </c>
      <c r="K239" s="454">
        <v>0</v>
      </c>
      <c r="L239" s="454">
        <v>152369.54999999999</v>
      </c>
      <c r="M239" s="455"/>
    </row>
    <row r="240" spans="2:13" x14ac:dyDescent="0.35">
      <c r="B240" s="451">
        <v>5100</v>
      </c>
      <c r="C240" s="452">
        <v>0</v>
      </c>
      <c r="D240" s="452">
        <v>0</v>
      </c>
      <c r="E240" s="452">
        <v>0</v>
      </c>
      <c r="F240" s="452">
        <v>2140</v>
      </c>
      <c r="G240" s="453" t="s">
        <v>2972</v>
      </c>
      <c r="H240" s="454">
        <v>0</v>
      </c>
      <c r="I240" s="454"/>
      <c r="J240" s="454">
        <v>3199.95</v>
      </c>
      <c r="K240" s="454">
        <v>0</v>
      </c>
      <c r="L240" s="454">
        <v>3199.95</v>
      </c>
      <c r="M240" s="455"/>
    </row>
    <row r="241" spans="2:13" x14ac:dyDescent="0.35">
      <c r="B241" s="451">
        <v>5100</v>
      </c>
      <c r="C241" s="452">
        <v>0</v>
      </c>
      <c r="D241" s="452">
        <v>0</v>
      </c>
      <c r="E241" s="452">
        <v>0</v>
      </c>
      <c r="F241" s="452">
        <v>2141</v>
      </c>
      <c r="G241" s="453" t="s">
        <v>2974</v>
      </c>
      <c r="H241" s="454">
        <v>0</v>
      </c>
      <c r="I241" s="454"/>
      <c r="J241" s="454">
        <v>3199.95</v>
      </c>
      <c r="K241" s="454">
        <v>0</v>
      </c>
      <c r="L241" s="454">
        <v>3199.95</v>
      </c>
      <c r="M241" s="455"/>
    </row>
    <row r="242" spans="2:13" x14ac:dyDescent="0.35">
      <c r="B242" s="451">
        <v>5100</v>
      </c>
      <c r="C242" s="452">
        <v>0</v>
      </c>
      <c r="D242" s="452">
        <v>0</v>
      </c>
      <c r="E242" s="452">
        <v>0</v>
      </c>
      <c r="F242" s="452">
        <v>2160</v>
      </c>
      <c r="G242" s="453" t="s">
        <v>2979</v>
      </c>
      <c r="H242" s="454">
        <v>0</v>
      </c>
      <c r="I242" s="454"/>
      <c r="J242" s="454">
        <v>109304.66</v>
      </c>
      <c r="K242" s="454">
        <v>0</v>
      </c>
      <c r="L242" s="454">
        <v>109304.66</v>
      </c>
      <c r="M242" s="455"/>
    </row>
    <row r="243" spans="2:13" x14ac:dyDescent="0.35">
      <c r="B243" s="451">
        <v>5100</v>
      </c>
      <c r="C243" s="452">
        <v>0</v>
      </c>
      <c r="D243" s="452">
        <v>0</v>
      </c>
      <c r="E243" s="452">
        <v>0</v>
      </c>
      <c r="F243" s="452">
        <v>2161</v>
      </c>
      <c r="G243" s="453" t="s">
        <v>2981</v>
      </c>
      <c r="H243" s="454">
        <v>0</v>
      </c>
      <c r="I243" s="454"/>
      <c r="J243" s="454">
        <v>109304.66</v>
      </c>
      <c r="K243" s="454">
        <v>0</v>
      </c>
      <c r="L243" s="454">
        <v>109304.66</v>
      </c>
      <c r="M243" s="455"/>
    </row>
    <row r="244" spans="2:13" x14ac:dyDescent="0.35">
      <c r="B244" s="451">
        <v>5100</v>
      </c>
      <c r="C244" s="452">
        <v>0</v>
      </c>
      <c r="D244" s="452">
        <v>0</v>
      </c>
      <c r="E244" s="452">
        <v>0</v>
      </c>
      <c r="F244" s="452">
        <v>2200</v>
      </c>
      <c r="G244" s="453" t="s">
        <v>2994</v>
      </c>
      <c r="H244" s="454">
        <v>0</v>
      </c>
      <c r="I244" s="454"/>
      <c r="J244" s="454">
        <v>216533.39</v>
      </c>
      <c r="K244" s="454">
        <v>0</v>
      </c>
      <c r="L244" s="454">
        <v>216533.39</v>
      </c>
      <c r="M244" s="455"/>
    </row>
    <row r="245" spans="2:13" x14ac:dyDescent="0.35">
      <c r="B245" s="451">
        <v>5100</v>
      </c>
      <c r="C245" s="452">
        <v>0</v>
      </c>
      <c r="D245" s="452">
        <v>0</v>
      </c>
      <c r="E245" s="452">
        <v>0</v>
      </c>
      <c r="F245" s="452">
        <v>2210</v>
      </c>
      <c r="G245" s="453" t="s">
        <v>2996</v>
      </c>
      <c r="H245" s="454">
        <v>0</v>
      </c>
      <c r="I245" s="454"/>
      <c r="J245" s="454">
        <v>216533.39</v>
      </c>
      <c r="K245" s="454">
        <v>0</v>
      </c>
      <c r="L245" s="454">
        <v>216533.39</v>
      </c>
      <c r="M245" s="455"/>
    </row>
    <row r="246" spans="2:13" x14ac:dyDescent="0.35">
      <c r="B246" s="451">
        <v>5100</v>
      </c>
      <c r="C246" s="452">
        <v>0</v>
      </c>
      <c r="D246" s="452">
        <v>0</v>
      </c>
      <c r="E246" s="452">
        <v>0</v>
      </c>
      <c r="F246" s="452">
        <v>2211</v>
      </c>
      <c r="G246" s="453" t="s">
        <v>2996</v>
      </c>
      <c r="H246" s="454">
        <v>0</v>
      </c>
      <c r="I246" s="454"/>
      <c r="J246" s="454">
        <v>216533.39</v>
      </c>
      <c r="K246" s="454">
        <v>0</v>
      </c>
      <c r="L246" s="454">
        <v>216533.39</v>
      </c>
      <c r="M246" s="455"/>
    </row>
    <row r="247" spans="2:13" x14ac:dyDescent="0.35">
      <c r="B247" s="451">
        <v>5100</v>
      </c>
      <c r="C247" s="452">
        <v>0</v>
      </c>
      <c r="D247" s="452">
        <v>0</v>
      </c>
      <c r="E247" s="452">
        <v>0</v>
      </c>
      <c r="F247" s="452">
        <v>2400</v>
      </c>
      <c r="G247" s="453" t="s">
        <v>3017</v>
      </c>
      <c r="H247" s="454">
        <v>0</v>
      </c>
      <c r="I247" s="454"/>
      <c r="J247" s="454">
        <v>51423.99</v>
      </c>
      <c r="K247" s="454">
        <v>0</v>
      </c>
      <c r="L247" s="454">
        <v>51423.99</v>
      </c>
      <c r="M247" s="455"/>
    </row>
    <row r="248" spans="2:13" x14ac:dyDescent="0.35">
      <c r="B248" s="451">
        <v>5100</v>
      </c>
      <c r="C248" s="452">
        <v>0</v>
      </c>
      <c r="D248" s="452">
        <v>0</v>
      </c>
      <c r="E248" s="452">
        <v>0</v>
      </c>
      <c r="F248" s="452">
        <v>2410</v>
      </c>
      <c r="G248" s="453" t="s">
        <v>3019</v>
      </c>
      <c r="H248" s="454">
        <v>0</v>
      </c>
      <c r="I248" s="454"/>
      <c r="J248" s="454">
        <v>1082.31</v>
      </c>
      <c r="K248" s="454">
        <v>0</v>
      </c>
      <c r="L248" s="454">
        <v>1082.31</v>
      </c>
      <c r="M248" s="455"/>
    </row>
    <row r="249" spans="2:13" x14ac:dyDescent="0.35">
      <c r="B249" s="451">
        <v>5100</v>
      </c>
      <c r="C249" s="452">
        <v>0</v>
      </c>
      <c r="D249" s="452">
        <v>0</v>
      </c>
      <c r="E249" s="452">
        <v>0</v>
      </c>
      <c r="F249" s="452">
        <v>2411</v>
      </c>
      <c r="G249" s="453" t="s">
        <v>3019</v>
      </c>
      <c r="H249" s="454">
        <v>0</v>
      </c>
      <c r="I249" s="454"/>
      <c r="J249" s="454">
        <v>1082.31</v>
      </c>
      <c r="K249" s="454">
        <v>0</v>
      </c>
      <c r="L249" s="454">
        <v>1082.31</v>
      </c>
      <c r="M249" s="455"/>
    </row>
    <row r="250" spans="2:13" x14ac:dyDescent="0.35">
      <c r="B250" s="451">
        <v>5100</v>
      </c>
      <c r="C250" s="452">
        <v>0</v>
      </c>
      <c r="D250" s="452">
        <v>0</v>
      </c>
      <c r="E250" s="452">
        <v>0</v>
      </c>
      <c r="F250" s="452">
        <v>2490</v>
      </c>
      <c r="G250" s="453" t="s">
        <v>3023</v>
      </c>
      <c r="H250" s="454">
        <v>0</v>
      </c>
      <c r="I250" s="454"/>
      <c r="J250" s="454">
        <v>50341.68</v>
      </c>
      <c r="K250" s="454">
        <v>0</v>
      </c>
      <c r="L250" s="454">
        <v>50341.68</v>
      </c>
      <c r="M250" s="455"/>
    </row>
    <row r="251" spans="2:13" x14ac:dyDescent="0.35">
      <c r="B251" s="451">
        <v>5100</v>
      </c>
      <c r="C251" s="452">
        <v>0</v>
      </c>
      <c r="D251" s="452">
        <v>0</v>
      </c>
      <c r="E251" s="452">
        <v>0</v>
      </c>
      <c r="F251" s="452">
        <v>2491</v>
      </c>
      <c r="G251" s="453" t="s">
        <v>3025</v>
      </c>
      <c r="H251" s="454">
        <v>0</v>
      </c>
      <c r="I251" s="454"/>
      <c r="J251" s="454">
        <v>50341.68</v>
      </c>
      <c r="K251" s="454">
        <v>0</v>
      </c>
      <c r="L251" s="454">
        <v>50341.68</v>
      </c>
      <c r="M251" s="455"/>
    </row>
    <row r="252" spans="2:13" x14ac:dyDescent="0.35">
      <c r="B252" s="451">
        <v>5100</v>
      </c>
      <c r="C252" s="452">
        <v>0</v>
      </c>
      <c r="D252" s="452">
        <v>0</v>
      </c>
      <c r="E252" s="452">
        <v>0</v>
      </c>
      <c r="F252" s="452">
        <v>2500</v>
      </c>
      <c r="G252" s="453" t="s">
        <v>3028</v>
      </c>
      <c r="H252" s="454">
        <v>0</v>
      </c>
      <c r="I252" s="454"/>
      <c r="J252" s="454">
        <v>57890.8</v>
      </c>
      <c r="K252" s="454">
        <v>0</v>
      </c>
      <c r="L252" s="454">
        <v>57890.8</v>
      </c>
      <c r="M252" s="455"/>
    </row>
    <row r="253" spans="2:13" x14ac:dyDescent="0.35">
      <c r="B253" s="451">
        <v>5100</v>
      </c>
      <c r="C253" s="452">
        <v>0</v>
      </c>
      <c r="D253" s="452">
        <v>0</v>
      </c>
      <c r="E253" s="452">
        <v>0</v>
      </c>
      <c r="F253" s="452">
        <v>2530</v>
      </c>
      <c r="G253" s="453" t="s">
        <v>3030</v>
      </c>
      <c r="H253" s="454">
        <v>0</v>
      </c>
      <c r="I253" s="454"/>
      <c r="J253" s="454">
        <v>314</v>
      </c>
      <c r="K253" s="454">
        <v>0</v>
      </c>
      <c r="L253" s="454">
        <v>314</v>
      </c>
      <c r="M253" s="455"/>
    </row>
    <row r="254" spans="2:13" x14ac:dyDescent="0.35">
      <c r="B254" s="451">
        <v>5100</v>
      </c>
      <c r="C254" s="452">
        <v>0</v>
      </c>
      <c r="D254" s="452">
        <v>0</v>
      </c>
      <c r="E254" s="452">
        <v>0</v>
      </c>
      <c r="F254" s="452">
        <v>2531</v>
      </c>
      <c r="G254" s="453" t="s">
        <v>3030</v>
      </c>
      <c r="H254" s="454">
        <v>0</v>
      </c>
      <c r="I254" s="454"/>
      <c r="J254" s="454">
        <v>314</v>
      </c>
      <c r="K254" s="454">
        <v>0</v>
      </c>
      <c r="L254" s="454">
        <v>314</v>
      </c>
      <c r="M254" s="455"/>
    </row>
    <row r="255" spans="2:13" x14ac:dyDescent="0.35">
      <c r="B255" s="451">
        <v>5100</v>
      </c>
      <c r="C255" s="452">
        <v>0</v>
      </c>
      <c r="D255" s="452">
        <v>0</v>
      </c>
      <c r="E255" s="452">
        <v>0</v>
      </c>
      <c r="F255" s="452">
        <v>2540</v>
      </c>
      <c r="G255" s="453" t="s">
        <v>3034</v>
      </c>
      <c r="H255" s="454">
        <v>0</v>
      </c>
      <c r="I255" s="454"/>
      <c r="J255" s="454">
        <v>57576.800000000003</v>
      </c>
      <c r="K255" s="454">
        <v>0</v>
      </c>
      <c r="L255" s="454">
        <v>57576.800000000003</v>
      </c>
      <c r="M255" s="455"/>
    </row>
    <row r="256" spans="2:13" x14ac:dyDescent="0.35">
      <c r="B256" s="451">
        <v>5100</v>
      </c>
      <c r="C256" s="452">
        <v>0</v>
      </c>
      <c r="D256" s="452">
        <v>0</v>
      </c>
      <c r="E256" s="452">
        <v>0</v>
      </c>
      <c r="F256" s="452">
        <v>2541</v>
      </c>
      <c r="G256" s="453" t="s">
        <v>3034</v>
      </c>
      <c r="H256" s="454">
        <v>0</v>
      </c>
      <c r="I256" s="454"/>
      <c r="J256" s="454">
        <v>57576.800000000003</v>
      </c>
      <c r="K256" s="454">
        <v>0</v>
      </c>
      <c r="L256" s="454">
        <v>57576.800000000003</v>
      </c>
      <c r="M256" s="455"/>
    </row>
    <row r="257" spans="2:13" x14ac:dyDescent="0.35">
      <c r="B257" s="451">
        <v>5100</v>
      </c>
      <c r="C257" s="452">
        <v>0</v>
      </c>
      <c r="D257" s="452">
        <v>0</v>
      </c>
      <c r="E257" s="452">
        <v>0</v>
      </c>
      <c r="F257" s="452">
        <v>2600</v>
      </c>
      <c r="G257" s="453" t="s">
        <v>3046</v>
      </c>
      <c r="H257" s="454">
        <v>0</v>
      </c>
      <c r="I257" s="454"/>
      <c r="J257" s="454">
        <v>392734.96</v>
      </c>
      <c r="K257" s="454">
        <v>0</v>
      </c>
      <c r="L257" s="454">
        <v>392734.96</v>
      </c>
      <c r="M257" s="455"/>
    </row>
    <row r="258" spans="2:13" x14ac:dyDescent="0.35">
      <c r="B258" s="451">
        <v>5100</v>
      </c>
      <c r="C258" s="452">
        <v>0</v>
      </c>
      <c r="D258" s="452">
        <v>0</v>
      </c>
      <c r="E258" s="452">
        <v>0</v>
      </c>
      <c r="F258" s="452">
        <v>2610</v>
      </c>
      <c r="G258" s="453" t="s">
        <v>3048</v>
      </c>
      <c r="H258" s="454">
        <v>0</v>
      </c>
      <c r="I258" s="454"/>
      <c r="J258" s="454">
        <v>392734.96</v>
      </c>
      <c r="K258" s="454">
        <v>0</v>
      </c>
      <c r="L258" s="454">
        <v>392734.96</v>
      </c>
      <c r="M258" s="455"/>
    </row>
    <row r="259" spans="2:13" x14ac:dyDescent="0.35">
      <c r="B259" s="451">
        <v>5100</v>
      </c>
      <c r="C259" s="452">
        <v>0</v>
      </c>
      <c r="D259" s="452">
        <v>0</v>
      </c>
      <c r="E259" s="452">
        <v>0</v>
      </c>
      <c r="F259" s="452">
        <v>2611</v>
      </c>
      <c r="G259" s="453" t="s">
        <v>3048</v>
      </c>
      <c r="H259" s="454">
        <v>0</v>
      </c>
      <c r="I259" s="454"/>
      <c r="J259" s="454">
        <v>392734.96</v>
      </c>
      <c r="K259" s="454">
        <v>0</v>
      </c>
      <c r="L259" s="454">
        <v>392734.96</v>
      </c>
      <c r="M259" s="455"/>
    </row>
    <row r="260" spans="2:13" x14ac:dyDescent="0.35">
      <c r="B260" s="451">
        <v>5100</v>
      </c>
      <c r="C260" s="452">
        <v>0</v>
      </c>
      <c r="D260" s="452">
        <v>0</v>
      </c>
      <c r="E260" s="452">
        <v>0</v>
      </c>
      <c r="F260" s="452">
        <v>2700</v>
      </c>
      <c r="G260" s="453" t="s">
        <v>3235</v>
      </c>
      <c r="H260" s="454">
        <v>0</v>
      </c>
      <c r="I260" s="454"/>
      <c r="J260" s="454">
        <v>58000</v>
      </c>
      <c r="K260" s="454">
        <v>0</v>
      </c>
      <c r="L260" s="454">
        <v>58000</v>
      </c>
      <c r="M260" s="455"/>
    </row>
    <row r="261" spans="2:13" x14ac:dyDescent="0.35">
      <c r="B261" s="451">
        <v>5100</v>
      </c>
      <c r="C261" s="452">
        <v>0</v>
      </c>
      <c r="D261" s="452">
        <v>0</v>
      </c>
      <c r="E261" s="452">
        <v>0</v>
      </c>
      <c r="F261" s="452">
        <v>2720</v>
      </c>
      <c r="G261" s="453" t="s">
        <v>3237</v>
      </c>
      <c r="H261" s="454">
        <v>0</v>
      </c>
      <c r="I261" s="454"/>
      <c r="J261" s="454">
        <v>58000</v>
      </c>
      <c r="K261" s="454">
        <v>0</v>
      </c>
      <c r="L261" s="454">
        <v>58000</v>
      </c>
      <c r="M261" s="455"/>
    </row>
    <row r="262" spans="2:13" x14ac:dyDescent="0.35">
      <c r="B262" s="451">
        <v>5100</v>
      </c>
      <c r="C262" s="452">
        <v>0</v>
      </c>
      <c r="D262" s="452">
        <v>0</v>
      </c>
      <c r="E262" s="452">
        <v>0</v>
      </c>
      <c r="F262" s="452">
        <v>2721</v>
      </c>
      <c r="G262" s="453" t="s">
        <v>3237</v>
      </c>
      <c r="H262" s="454">
        <v>0</v>
      </c>
      <c r="I262" s="454"/>
      <c r="J262" s="454">
        <v>58000</v>
      </c>
      <c r="K262" s="454">
        <v>0</v>
      </c>
      <c r="L262" s="454">
        <v>58000</v>
      </c>
      <c r="M262" s="455"/>
    </row>
    <row r="263" spans="2:13" x14ac:dyDescent="0.35">
      <c r="B263" s="451">
        <v>5100</v>
      </c>
      <c r="C263" s="452">
        <v>0</v>
      </c>
      <c r="D263" s="452">
        <v>0</v>
      </c>
      <c r="E263" s="452">
        <v>0</v>
      </c>
      <c r="F263" s="452">
        <v>2900</v>
      </c>
      <c r="G263" s="453" t="s">
        <v>3241</v>
      </c>
      <c r="H263" s="454">
        <v>0</v>
      </c>
      <c r="I263" s="454"/>
      <c r="J263" s="454">
        <v>167585.14000000001</v>
      </c>
      <c r="K263" s="454">
        <v>0</v>
      </c>
      <c r="L263" s="454">
        <v>167585.14000000001</v>
      </c>
      <c r="M263" s="455"/>
    </row>
    <row r="264" spans="2:13" x14ac:dyDescent="0.35">
      <c r="B264" s="451">
        <v>5100</v>
      </c>
      <c r="C264" s="452">
        <v>0</v>
      </c>
      <c r="D264" s="452">
        <v>0</v>
      </c>
      <c r="E264" s="452">
        <v>0</v>
      </c>
      <c r="F264" s="452">
        <v>2920</v>
      </c>
      <c r="G264" s="453" t="s">
        <v>3243</v>
      </c>
      <c r="H264" s="454">
        <v>0</v>
      </c>
      <c r="I264" s="454"/>
      <c r="J264" s="454">
        <v>6960</v>
      </c>
      <c r="K264" s="454">
        <v>0</v>
      </c>
      <c r="L264" s="454">
        <v>6960</v>
      </c>
      <c r="M264" s="455"/>
    </row>
    <row r="265" spans="2:13" x14ac:dyDescent="0.35">
      <c r="B265" s="451">
        <v>5100</v>
      </c>
      <c r="C265" s="452">
        <v>0</v>
      </c>
      <c r="D265" s="452">
        <v>0</v>
      </c>
      <c r="E265" s="452">
        <v>0</v>
      </c>
      <c r="F265" s="452">
        <v>2921</v>
      </c>
      <c r="G265" s="453" t="s">
        <v>3243</v>
      </c>
      <c r="H265" s="454">
        <v>0</v>
      </c>
      <c r="I265" s="454"/>
      <c r="J265" s="454">
        <v>6960</v>
      </c>
      <c r="K265" s="454">
        <v>0</v>
      </c>
      <c r="L265" s="454">
        <v>6960</v>
      </c>
      <c r="M265" s="455"/>
    </row>
    <row r="266" spans="2:13" x14ac:dyDescent="0.35">
      <c r="B266" s="451">
        <v>5100</v>
      </c>
      <c r="C266" s="452">
        <v>0</v>
      </c>
      <c r="D266" s="452">
        <v>0</v>
      </c>
      <c r="E266" s="452">
        <v>0</v>
      </c>
      <c r="F266" s="452">
        <v>2940</v>
      </c>
      <c r="G266" s="453" t="s">
        <v>3247</v>
      </c>
      <c r="H266" s="454">
        <v>0</v>
      </c>
      <c r="I266" s="454"/>
      <c r="J266" s="454">
        <v>152054.14000000001</v>
      </c>
      <c r="K266" s="454">
        <v>0</v>
      </c>
      <c r="L266" s="454">
        <v>152054.14000000001</v>
      </c>
      <c r="M266" s="455"/>
    </row>
    <row r="267" spans="2:13" x14ac:dyDescent="0.35">
      <c r="B267" s="451">
        <v>5100</v>
      </c>
      <c r="C267" s="452">
        <v>0</v>
      </c>
      <c r="D267" s="452">
        <v>0</v>
      </c>
      <c r="E267" s="452">
        <v>0</v>
      </c>
      <c r="F267" s="452">
        <v>2941</v>
      </c>
      <c r="G267" s="453" t="s">
        <v>3249</v>
      </c>
      <c r="H267" s="454">
        <v>0</v>
      </c>
      <c r="I267" s="454"/>
      <c r="J267" s="454">
        <v>152054.14000000001</v>
      </c>
      <c r="K267" s="454">
        <v>0</v>
      </c>
      <c r="L267" s="454">
        <v>152054.14000000001</v>
      </c>
      <c r="M267" s="455"/>
    </row>
    <row r="268" spans="2:13" x14ac:dyDescent="0.35">
      <c r="B268" s="451">
        <v>5100</v>
      </c>
      <c r="C268" s="452">
        <v>0</v>
      </c>
      <c r="D268" s="452">
        <v>0</v>
      </c>
      <c r="E268" s="452">
        <v>0</v>
      </c>
      <c r="F268" s="452">
        <v>2960</v>
      </c>
      <c r="G268" s="453" t="s">
        <v>3270</v>
      </c>
      <c r="H268" s="454">
        <v>0</v>
      </c>
      <c r="I268" s="454"/>
      <c r="J268" s="454">
        <v>8571</v>
      </c>
      <c r="K268" s="454">
        <v>0</v>
      </c>
      <c r="L268" s="454">
        <v>8571</v>
      </c>
      <c r="M268" s="455"/>
    </row>
    <row r="269" spans="2:13" x14ac:dyDescent="0.35">
      <c r="B269" s="451">
        <v>5100</v>
      </c>
      <c r="C269" s="452">
        <v>0</v>
      </c>
      <c r="D269" s="452">
        <v>0</v>
      </c>
      <c r="E269" s="452">
        <v>0</v>
      </c>
      <c r="F269" s="452">
        <v>2961</v>
      </c>
      <c r="G269" s="453" t="s">
        <v>3270</v>
      </c>
      <c r="H269" s="454">
        <v>0</v>
      </c>
      <c r="I269" s="454"/>
      <c r="J269" s="454">
        <v>8571</v>
      </c>
      <c r="K269" s="454">
        <v>0</v>
      </c>
      <c r="L269" s="454">
        <v>8571</v>
      </c>
      <c r="M269" s="455"/>
    </row>
    <row r="270" spans="2:13" x14ac:dyDescent="0.35">
      <c r="B270" s="451">
        <v>5100</v>
      </c>
      <c r="C270" s="452">
        <v>0</v>
      </c>
      <c r="D270" s="452">
        <v>0</v>
      </c>
      <c r="E270" s="452">
        <v>0</v>
      </c>
      <c r="F270" s="452">
        <v>3000</v>
      </c>
      <c r="G270" s="453" t="s">
        <v>3275</v>
      </c>
      <c r="H270" s="454">
        <v>0</v>
      </c>
      <c r="I270" s="454"/>
      <c r="J270" s="454">
        <v>367857.78</v>
      </c>
      <c r="K270" s="454">
        <v>0</v>
      </c>
      <c r="L270" s="454">
        <v>367857.78</v>
      </c>
      <c r="M270" s="455"/>
    </row>
    <row r="271" spans="2:13" x14ac:dyDescent="0.35">
      <c r="B271" s="451">
        <v>5100</v>
      </c>
      <c r="C271" s="452">
        <v>0</v>
      </c>
      <c r="D271" s="452">
        <v>0</v>
      </c>
      <c r="E271" s="452">
        <v>0</v>
      </c>
      <c r="F271" s="452">
        <v>3100</v>
      </c>
      <c r="G271" s="453" t="s">
        <v>3277</v>
      </c>
      <c r="H271" s="454">
        <v>0</v>
      </c>
      <c r="I271" s="454"/>
      <c r="J271" s="454">
        <v>35569.01</v>
      </c>
      <c r="K271" s="454">
        <v>0</v>
      </c>
      <c r="L271" s="454">
        <v>35569.01</v>
      </c>
      <c r="M271" s="455"/>
    </row>
    <row r="272" spans="2:13" x14ac:dyDescent="0.35">
      <c r="B272" s="451">
        <v>5100</v>
      </c>
      <c r="C272" s="452">
        <v>0</v>
      </c>
      <c r="D272" s="452">
        <v>0</v>
      </c>
      <c r="E272" s="452">
        <v>0</v>
      </c>
      <c r="F272" s="452">
        <v>3110</v>
      </c>
      <c r="G272" s="453" t="s">
        <v>3279</v>
      </c>
      <c r="H272" s="454">
        <v>0</v>
      </c>
      <c r="I272" s="454"/>
      <c r="J272" s="454">
        <v>7088</v>
      </c>
      <c r="K272" s="454">
        <v>0</v>
      </c>
      <c r="L272" s="454">
        <v>7088</v>
      </c>
      <c r="M272" s="455"/>
    </row>
    <row r="273" spans="2:13" x14ac:dyDescent="0.35">
      <c r="B273" s="451">
        <v>5100</v>
      </c>
      <c r="C273" s="452">
        <v>0</v>
      </c>
      <c r="D273" s="452">
        <v>0</v>
      </c>
      <c r="E273" s="452">
        <v>0</v>
      </c>
      <c r="F273" s="452">
        <v>3111</v>
      </c>
      <c r="G273" s="453" t="s">
        <v>3281</v>
      </c>
      <c r="H273" s="454">
        <v>0</v>
      </c>
      <c r="I273" s="454"/>
      <c r="J273" s="454">
        <v>7088</v>
      </c>
      <c r="K273" s="454">
        <v>0</v>
      </c>
      <c r="L273" s="454">
        <v>7088</v>
      </c>
      <c r="M273" s="455"/>
    </row>
    <row r="274" spans="2:13" x14ac:dyDescent="0.35">
      <c r="B274" s="451">
        <v>5100</v>
      </c>
      <c r="C274" s="452">
        <v>0</v>
      </c>
      <c r="D274" s="452">
        <v>0</v>
      </c>
      <c r="E274" s="452">
        <v>0</v>
      </c>
      <c r="F274" s="452">
        <v>3140</v>
      </c>
      <c r="G274" s="453" t="s">
        <v>3295</v>
      </c>
      <c r="H274" s="454">
        <v>0</v>
      </c>
      <c r="I274" s="454"/>
      <c r="J274" s="454">
        <v>5081</v>
      </c>
      <c r="K274" s="454">
        <v>0</v>
      </c>
      <c r="L274" s="454">
        <v>5081</v>
      </c>
      <c r="M274" s="455"/>
    </row>
    <row r="275" spans="2:13" x14ac:dyDescent="0.35">
      <c r="B275" s="451">
        <v>5100</v>
      </c>
      <c r="C275" s="452">
        <v>0</v>
      </c>
      <c r="D275" s="452">
        <v>0</v>
      </c>
      <c r="E275" s="452">
        <v>0</v>
      </c>
      <c r="F275" s="452">
        <v>3141</v>
      </c>
      <c r="G275" s="453" t="s">
        <v>3297</v>
      </c>
      <c r="H275" s="454">
        <v>0</v>
      </c>
      <c r="I275" s="454"/>
      <c r="J275" s="454">
        <v>5081</v>
      </c>
      <c r="K275" s="454">
        <v>0</v>
      </c>
      <c r="L275" s="454">
        <v>5081</v>
      </c>
      <c r="M275" s="455"/>
    </row>
    <row r="276" spans="2:13" x14ac:dyDescent="0.35">
      <c r="B276" s="451">
        <v>5100</v>
      </c>
      <c r="C276" s="452">
        <v>0</v>
      </c>
      <c r="D276" s="452">
        <v>0</v>
      </c>
      <c r="E276" s="452">
        <v>0</v>
      </c>
      <c r="F276" s="452">
        <v>3170</v>
      </c>
      <c r="G276" s="453" t="s">
        <v>3309</v>
      </c>
      <c r="H276" s="454">
        <v>0</v>
      </c>
      <c r="I276" s="454"/>
      <c r="J276" s="454">
        <v>23400.01</v>
      </c>
      <c r="K276" s="454">
        <v>0</v>
      </c>
      <c r="L276" s="454">
        <v>23400.01</v>
      </c>
      <c r="M276" s="455"/>
    </row>
    <row r="277" spans="2:13" x14ac:dyDescent="0.35">
      <c r="B277" s="451">
        <v>5100</v>
      </c>
      <c r="C277" s="452">
        <v>0</v>
      </c>
      <c r="D277" s="452">
        <v>0</v>
      </c>
      <c r="E277" s="452">
        <v>0</v>
      </c>
      <c r="F277" s="452">
        <v>3171</v>
      </c>
      <c r="G277" s="453" t="s">
        <v>3311</v>
      </c>
      <c r="H277" s="454">
        <v>0</v>
      </c>
      <c r="I277" s="454"/>
      <c r="J277" s="454">
        <v>23400.01</v>
      </c>
      <c r="K277" s="454">
        <v>0</v>
      </c>
      <c r="L277" s="454">
        <v>23400.01</v>
      </c>
      <c r="M277" s="455"/>
    </row>
    <row r="278" spans="2:13" x14ac:dyDescent="0.35">
      <c r="B278" s="451">
        <v>5100</v>
      </c>
      <c r="C278" s="452">
        <v>0</v>
      </c>
      <c r="D278" s="452">
        <v>0</v>
      </c>
      <c r="E278" s="452">
        <v>0</v>
      </c>
      <c r="F278" s="452">
        <v>3300</v>
      </c>
      <c r="G278" s="453" t="s">
        <v>3318</v>
      </c>
      <c r="H278" s="454">
        <v>0</v>
      </c>
      <c r="I278" s="454"/>
      <c r="J278" s="454">
        <v>129626.52</v>
      </c>
      <c r="K278" s="454">
        <v>0</v>
      </c>
      <c r="L278" s="454">
        <v>129626.52</v>
      </c>
      <c r="M278" s="455"/>
    </row>
    <row r="279" spans="2:13" x14ac:dyDescent="0.35">
      <c r="B279" s="451">
        <v>5100</v>
      </c>
      <c r="C279" s="452">
        <v>0</v>
      </c>
      <c r="D279" s="452">
        <v>0</v>
      </c>
      <c r="E279" s="452">
        <v>0</v>
      </c>
      <c r="F279" s="452">
        <v>3330</v>
      </c>
      <c r="G279" s="453" t="s">
        <v>3320</v>
      </c>
      <c r="H279" s="454">
        <v>0</v>
      </c>
      <c r="I279" s="454"/>
      <c r="J279" s="454">
        <v>33060</v>
      </c>
      <c r="K279" s="454">
        <v>0</v>
      </c>
      <c r="L279" s="454">
        <v>33060</v>
      </c>
      <c r="M279" s="455"/>
    </row>
    <row r="280" spans="2:13" x14ac:dyDescent="0.35">
      <c r="B280" s="451">
        <v>5100</v>
      </c>
      <c r="C280" s="452">
        <v>0</v>
      </c>
      <c r="D280" s="452">
        <v>0</v>
      </c>
      <c r="E280" s="452">
        <v>0</v>
      </c>
      <c r="F280" s="452">
        <v>3331</v>
      </c>
      <c r="G280" s="453" t="s">
        <v>3322</v>
      </c>
      <c r="H280" s="454">
        <v>0</v>
      </c>
      <c r="I280" s="454"/>
      <c r="J280" s="454">
        <v>33060</v>
      </c>
      <c r="K280" s="454">
        <v>0</v>
      </c>
      <c r="L280" s="454">
        <v>33060</v>
      </c>
      <c r="M280" s="455"/>
    </row>
    <row r="281" spans="2:13" x14ac:dyDescent="0.35">
      <c r="B281" s="451">
        <v>5100</v>
      </c>
      <c r="C281" s="452">
        <v>0</v>
      </c>
      <c r="D281" s="452">
        <v>0</v>
      </c>
      <c r="E281" s="452">
        <v>0</v>
      </c>
      <c r="F281" s="452">
        <v>3360</v>
      </c>
      <c r="G281" s="453" t="s">
        <v>3326</v>
      </c>
      <c r="H281" s="454">
        <v>0</v>
      </c>
      <c r="I281" s="454"/>
      <c r="J281" s="454">
        <v>96566.52</v>
      </c>
      <c r="K281" s="454">
        <v>0</v>
      </c>
      <c r="L281" s="454">
        <v>96566.52</v>
      </c>
      <c r="M281" s="455"/>
    </row>
    <row r="282" spans="2:13" x14ac:dyDescent="0.35">
      <c r="B282" s="451">
        <v>5100</v>
      </c>
      <c r="C282" s="452">
        <v>0</v>
      </c>
      <c r="D282" s="452">
        <v>0</v>
      </c>
      <c r="E282" s="452">
        <v>0</v>
      </c>
      <c r="F282" s="452">
        <v>3362</v>
      </c>
      <c r="G282" s="453" t="s">
        <v>3328</v>
      </c>
      <c r="H282" s="454">
        <v>0</v>
      </c>
      <c r="I282" s="454"/>
      <c r="J282" s="454">
        <v>11530.4</v>
      </c>
      <c r="K282" s="454">
        <v>0</v>
      </c>
      <c r="L282" s="454">
        <v>11530.4</v>
      </c>
      <c r="M282" s="455"/>
    </row>
    <row r="283" spans="2:13" x14ac:dyDescent="0.35">
      <c r="B283" s="451">
        <v>5100</v>
      </c>
      <c r="C283" s="452">
        <v>0</v>
      </c>
      <c r="D283" s="452">
        <v>0</v>
      </c>
      <c r="E283" s="452">
        <v>0</v>
      </c>
      <c r="F283" s="452">
        <v>3363</v>
      </c>
      <c r="G283" s="453" t="s">
        <v>3331</v>
      </c>
      <c r="H283" s="454">
        <v>0</v>
      </c>
      <c r="I283" s="454"/>
      <c r="J283" s="454">
        <v>85036.12</v>
      </c>
      <c r="K283" s="454">
        <v>0</v>
      </c>
      <c r="L283" s="454">
        <v>85036.12</v>
      </c>
      <c r="M283" s="455"/>
    </row>
    <row r="284" spans="2:13" x14ac:dyDescent="0.35">
      <c r="B284" s="451">
        <v>5100</v>
      </c>
      <c r="C284" s="452">
        <v>0</v>
      </c>
      <c r="D284" s="452">
        <v>0</v>
      </c>
      <c r="E284" s="452">
        <v>0</v>
      </c>
      <c r="F284" s="452">
        <v>3400</v>
      </c>
      <c r="G284" s="453" t="s">
        <v>3337</v>
      </c>
      <c r="H284" s="454">
        <v>0</v>
      </c>
      <c r="I284" s="454"/>
      <c r="J284" s="454">
        <v>12972.55</v>
      </c>
      <c r="K284" s="454">
        <v>0</v>
      </c>
      <c r="L284" s="454">
        <v>12972.55</v>
      </c>
      <c r="M284" s="455"/>
    </row>
    <row r="285" spans="2:13" x14ac:dyDescent="0.35">
      <c r="B285" s="451">
        <v>5100</v>
      </c>
      <c r="C285" s="452">
        <v>0</v>
      </c>
      <c r="D285" s="452">
        <v>0</v>
      </c>
      <c r="E285" s="452">
        <v>0</v>
      </c>
      <c r="F285" s="452">
        <v>3410</v>
      </c>
      <c r="G285" s="453" t="s">
        <v>3339</v>
      </c>
      <c r="H285" s="454">
        <v>0</v>
      </c>
      <c r="I285" s="454"/>
      <c r="J285" s="454">
        <v>4142.5200000000004</v>
      </c>
      <c r="K285" s="454">
        <v>0</v>
      </c>
      <c r="L285" s="454">
        <v>4142.5200000000004</v>
      </c>
      <c r="M285" s="455"/>
    </row>
    <row r="286" spans="2:13" x14ac:dyDescent="0.35">
      <c r="B286" s="451">
        <v>5100</v>
      </c>
      <c r="C286" s="452">
        <v>0</v>
      </c>
      <c r="D286" s="452">
        <v>0</v>
      </c>
      <c r="E286" s="452">
        <v>0</v>
      </c>
      <c r="F286" s="452">
        <v>3411</v>
      </c>
      <c r="G286" s="453" t="s">
        <v>3341</v>
      </c>
      <c r="H286" s="454">
        <v>0</v>
      </c>
      <c r="I286" s="454"/>
      <c r="J286" s="454">
        <v>4142.5200000000004</v>
      </c>
      <c r="K286" s="454">
        <v>0</v>
      </c>
      <c r="L286" s="454">
        <v>4142.5200000000004</v>
      </c>
      <c r="M286" s="455"/>
    </row>
    <row r="287" spans="2:13" x14ac:dyDescent="0.35">
      <c r="B287" s="451">
        <v>5100</v>
      </c>
      <c r="C287" s="452">
        <v>0</v>
      </c>
      <c r="D287" s="452">
        <v>0</v>
      </c>
      <c r="E287" s="452">
        <v>0</v>
      </c>
      <c r="F287" s="452">
        <v>3450</v>
      </c>
      <c r="G287" s="453" t="s">
        <v>3414</v>
      </c>
      <c r="H287" s="454">
        <v>0</v>
      </c>
      <c r="I287" s="454"/>
      <c r="J287" s="454">
        <v>8830.0300000000007</v>
      </c>
      <c r="K287" s="454">
        <v>0</v>
      </c>
      <c r="L287" s="454">
        <v>8830.0300000000007</v>
      </c>
      <c r="M287" s="455"/>
    </row>
    <row r="288" spans="2:13" x14ac:dyDescent="0.35">
      <c r="B288" s="451">
        <v>5100</v>
      </c>
      <c r="C288" s="452">
        <v>0</v>
      </c>
      <c r="D288" s="452">
        <v>0</v>
      </c>
      <c r="E288" s="452">
        <v>0</v>
      </c>
      <c r="F288" s="452">
        <v>3451</v>
      </c>
      <c r="G288" s="453" t="s">
        <v>3416</v>
      </c>
      <c r="H288" s="454">
        <v>0</v>
      </c>
      <c r="I288" s="454"/>
      <c r="J288" s="454">
        <v>8830.0300000000007</v>
      </c>
      <c r="K288" s="454">
        <v>0</v>
      </c>
      <c r="L288" s="454">
        <v>8830.0300000000007</v>
      </c>
      <c r="M288" s="455"/>
    </row>
    <row r="289" spans="2:13" x14ac:dyDescent="0.35">
      <c r="B289" s="451">
        <v>5100</v>
      </c>
      <c r="C289" s="452">
        <v>0</v>
      </c>
      <c r="D289" s="452">
        <v>0</v>
      </c>
      <c r="E289" s="452">
        <v>0</v>
      </c>
      <c r="F289" s="452">
        <v>3500</v>
      </c>
      <c r="G289" s="453" t="s">
        <v>3420</v>
      </c>
      <c r="H289" s="454">
        <v>0</v>
      </c>
      <c r="I289" s="454"/>
      <c r="J289" s="454">
        <v>90605.83</v>
      </c>
      <c r="K289" s="454">
        <v>0</v>
      </c>
      <c r="L289" s="454">
        <v>90605.83</v>
      </c>
      <c r="M289" s="455"/>
    </row>
    <row r="290" spans="2:13" x14ac:dyDescent="0.35">
      <c r="B290" s="451">
        <v>5100</v>
      </c>
      <c r="C290" s="452">
        <v>0</v>
      </c>
      <c r="D290" s="452">
        <v>0</v>
      </c>
      <c r="E290" s="452">
        <v>0</v>
      </c>
      <c r="F290" s="452">
        <v>3540</v>
      </c>
      <c r="G290" s="453" t="s">
        <v>3422</v>
      </c>
      <c r="H290" s="454">
        <v>0</v>
      </c>
      <c r="I290" s="454"/>
      <c r="J290" s="454">
        <v>4891.7</v>
      </c>
      <c r="K290" s="454">
        <v>0</v>
      </c>
      <c r="L290" s="454">
        <v>4891.7</v>
      </c>
      <c r="M290" s="455"/>
    </row>
    <row r="291" spans="2:13" x14ac:dyDescent="0.35">
      <c r="B291" s="451">
        <v>5100</v>
      </c>
      <c r="C291" s="452">
        <v>0</v>
      </c>
      <c r="D291" s="452">
        <v>0</v>
      </c>
      <c r="E291" s="452">
        <v>0</v>
      </c>
      <c r="F291" s="452">
        <v>3541</v>
      </c>
      <c r="G291" s="453" t="s">
        <v>3424</v>
      </c>
      <c r="H291" s="454">
        <v>0</v>
      </c>
      <c r="I291" s="454"/>
      <c r="J291" s="454">
        <v>4891.7</v>
      </c>
      <c r="K291" s="454">
        <v>0</v>
      </c>
      <c r="L291" s="454">
        <v>4891.7</v>
      </c>
      <c r="M291" s="455"/>
    </row>
    <row r="292" spans="2:13" x14ac:dyDescent="0.35">
      <c r="B292" s="451">
        <v>5100</v>
      </c>
      <c r="C292" s="452">
        <v>0</v>
      </c>
      <c r="D292" s="452">
        <v>0</v>
      </c>
      <c r="E292" s="452">
        <v>0</v>
      </c>
      <c r="F292" s="452">
        <v>3550</v>
      </c>
      <c r="G292" s="453" t="s">
        <v>3427</v>
      </c>
      <c r="H292" s="454">
        <v>0</v>
      </c>
      <c r="I292" s="454"/>
      <c r="J292" s="454">
        <v>85714.13</v>
      </c>
      <c r="K292" s="454">
        <v>0</v>
      </c>
      <c r="L292" s="454">
        <v>85714.13</v>
      </c>
      <c r="M292" s="455"/>
    </row>
    <row r="293" spans="2:13" x14ac:dyDescent="0.35">
      <c r="B293" s="451">
        <v>5100</v>
      </c>
      <c r="C293" s="452">
        <v>0</v>
      </c>
      <c r="D293" s="452">
        <v>0</v>
      </c>
      <c r="E293" s="452">
        <v>0</v>
      </c>
      <c r="F293" s="452">
        <v>3551</v>
      </c>
      <c r="G293" s="453" t="s">
        <v>3429</v>
      </c>
      <c r="H293" s="454">
        <v>0</v>
      </c>
      <c r="I293" s="454"/>
      <c r="J293" s="454">
        <v>85714.13</v>
      </c>
      <c r="K293" s="454">
        <v>0</v>
      </c>
      <c r="L293" s="454">
        <v>85714.13</v>
      </c>
      <c r="M293" s="455"/>
    </row>
    <row r="294" spans="2:13" x14ac:dyDescent="0.35">
      <c r="B294" s="451">
        <v>5100</v>
      </c>
      <c r="C294" s="452">
        <v>0</v>
      </c>
      <c r="D294" s="452">
        <v>0</v>
      </c>
      <c r="E294" s="452">
        <v>0</v>
      </c>
      <c r="F294" s="452">
        <v>3700</v>
      </c>
      <c r="G294" s="453" t="s">
        <v>3440</v>
      </c>
      <c r="H294" s="454">
        <v>0</v>
      </c>
      <c r="I294" s="454"/>
      <c r="J294" s="454">
        <v>40619.870000000003</v>
      </c>
      <c r="K294" s="454">
        <v>0</v>
      </c>
      <c r="L294" s="454">
        <v>40619.870000000003</v>
      </c>
      <c r="M294" s="455"/>
    </row>
    <row r="295" spans="2:13" x14ac:dyDescent="0.35">
      <c r="B295" s="451">
        <v>5100</v>
      </c>
      <c r="C295" s="452">
        <v>0</v>
      </c>
      <c r="D295" s="452">
        <v>0</v>
      </c>
      <c r="E295" s="452">
        <v>0</v>
      </c>
      <c r="F295" s="452">
        <v>3720</v>
      </c>
      <c r="G295" s="453" t="s">
        <v>3442</v>
      </c>
      <c r="H295" s="454">
        <v>0</v>
      </c>
      <c r="I295" s="454"/>
      <c r="J295" s="454">
        <v>345</v>
      </c>
      <c r="K295" s="454">
        <v>0</v>
      </c>
      <c r="L295" s="454">
        <v>345</v>
      </c>
      <c r="M295" s="455"/>
    </row>
    <row r="296" spans="2:13" x14ac:dyDescent="0.35">
      <c r="B296" s="451">
        <v>5100</v>
      </c>
      <c r="C296" s="452">
        <v>0</v>
      </c>
      <c r="D296" s="452">
        <v>0</v>
      </c>
      <c r="E296" s="452">
        <v>0</v>
      </c>
      <c r="F296" s="452">
        <v>3721</v>
      </c>
      <c r="G296" s="453" t="s">
        <v>3444</v>
      </c>
      <c r="H296" s="454">
        <v>0</v>
      </c>
      <c r="I296" s="454"/>
      <c r="J296" s="454">
        <v>345</v>
      </c>
      <c r="K296" s="454">
        <v>0</v>
      </c>
      <c r="L296" s="454">
        <v>345</v>
      </c>
      <c r="M296" s="455"/>
    </row>
    <row r="297" spans="2:13" x14ac:dyDescent="0.35">
      <c r="B297" s="451">
        <v>5100</v>
      </c>
      <c r="C297" s="452">
        <v>0</v>
      </c>
      <c r="D297" s="452">
        <v>0</v>
      </c>
      <c r="E297" s="452">
        <v>0</v>
      </c>
      <c r="F297" s="452">
        <v>3750</v>
      </c>
      <c r="G297" s="453" t="s">
        <v>3447</v>
      </c>
      <c r="H297" s="454">
        <v>0</v>
      </c>
      <c r="I297" s="454"/>
      <c r="J297" s="454">
        <v>40274.870000000003</v>
      </c>
      <c r="K297" s="454">
        <v>0</v>
      </c>
      <c r="L297" s="454">
        <v>40274.870000000003</v>
      </c>
      <c r="M297" s="455"/>
    </row>
    <row r="298" spans="2:13" x14ac:dyDescent="0.35">
      <c r="B298" s="451">
        <v>5100</v>
      </c>
      <c r="C298" s="452">
        <v>0</v>
      </c>
      <c r="D298" s="452">
        <v>0</v>
      </c>
      <c r="E298" s="452">
        <v>0</v>
      </c>
      <c r="F298" s="452">
        <v>3751</v>
      </c>
      <c r="G298" s="453" t="s">
        <v>3449</v>
      </c>
      <c r="H298" s="454">
        <v>0</v>
      </c>
      <c r="I298" s="454"/>
      <c r="J298" s="454">
        <v>40274.870000000003</v>
      </c>
      <c r="K298" s="454">
        <v>0</v>
      </c>
      <c r="L298" s="454">
        <v>40274.870000000003</v>
      </c>
      <c r="M298" s="455"/>
    </row>
    <row r="299" spans="2:13" x14ac:dyDescent="0.35">
      <c r="B299" s="451">
        <v>5100</v>
      </c>
      <c r="C299" s="452">
        <v>0</v>
      </c>
      <c r="D299" s="452">
        <v>0</v>
      </c>
      <c r="E299" s="452">
        <v>0</v>
      </c>
      <c r="F299" s="452">
        <v>3800</v>
      </c>
      <c r="G299" s="453" t="s">
        <v>3477</v>
      </c>
      <c r="H299" s="454">
        <v>0</v>
      </c>
      <c r="I299" s="454"/>
      <c r="J299" s="454">
        <v>58464</v>
      </c>
      <c r="K299" s="454">
        <v>0</v>
      </c>
      <c r="L299" s="454">
        <v>58464</v>
      </c>
      <c r="M299" s="455"/>
    </row>
    <row r="300" spans="2:13" x14ac:dyDescent="0.35">
      <c r="B300" s="451">
        <v>5100</v>
      </c>
      <c r="C300" s="452">
        <v>0</v>
      </c>
      <c r="D300" s="452">
        <v>0</v>
      </c>
      <c r="E300" s="452">
        <v>0</v>
      </c>
      <c r="F300" s="452">
        <v>3820</v>
      </c>
      <c r="G300" s="453" t="s">
        <v>3479</v>
      </c>
      <c r="H300" s="454">
        <v>0</v>
      </c>
      <c r="I300" s="454"/>
      <c r="J300" s="454">
        <v>58464</v>
      </c>
      <c r="K300" s="454">
        <v>0</v>
      </c>
      <c r="L300" s="454">
        <v>58464</v>
      </c>
      <c r="M300" s="455"/>
    </row>
    <row r="301" spans="2:13" x14ac:dyDescent="0.35">
      <c r="B301" s="451">
        <v>5100</v>
      </c>
      <c r="C301" s="452">
        <v>0</v>
      </c>
      <c r="D301" s="452">
        <v>0</v>
      </c>
      <c r="E301" s="452">
        <v>0</v>
      </c>
      <c r="F301" s="452">
        <v>3821</v>
      </c>
      <c r="G301" s="453" t="s">
        <v>3481</v>
      </c>
      <c r="H301" s="454">
        <v>0</v>
      </c>
      <c r="I301" s="454"/>
      <c r="J301" s="454">
        <v>58464</v>
      </c>
      <c r="K301" s="454">
        <v>0</v>
      </c>
      <c r="L301" s="454">
        <v>58464</v>
      </c>
      <c r="M301" s="455"/>
    </row>
    <row r="302" spans="2:13" x14ac:dyDescent="0.35">
      <c r="B302" s="451">
        <v>5200</v>
      </c>
      <c r="C302" s="452"/>
      <c r="D302" s="452"/>
      <c r="E302" s="452"/>
      <c r="F302" s="452"/>
      <c r="G302" s="453" t="s">
        <v>32</v>
      </c>
      <c r="H302" s="454">
        <v>0</v>
      </c>
      <c r="I302" s="454"/>
      <c r="J302" s="454">
        <v>204320.78</v>
      </c>
      <c r="K302" s="454">
        <v>0</v>
      </c>
      <c r="L302" s="454">
        <v>204320.78</v>
      </c>
      <c r="M302" s="455"/>
    </row>
    <row r="303" spans="2:13" x14ac:dyDescent="0.35">
      <c r="B303" s="451">
        <v>5200</v>
      </c>
      <c r="C303" s="452">
        <v>0</v>
      </c>
      <c r="D303" s="452">
        <v>0</v>
      </c>
      <c r="E303" s="452">
        <v>0</v>
      </c>
      <c r="F303" s="452">
        <v>4000</v>
      </c>
      <c r="G303" s="453" t="s">
        <v>3485</v>
      </c>
      <c r="H303" s="454">
        <v>0</v>
      </c>
      <c r="I303" s="454"/>
      <c r="J303" s="454">
        <v>204320.78</v>
      </c>
      <c r="K303" s="454">
        <v>0</v>
      </c>
      <c r="L303" s="454">
        <v>204320.78</v>
      </c>
      <c r="M303" s="455"/>
    </row>
    <row r="304" spans="2:13" x14ac:dyDescent="0.35">
      <c r="B304" s="451">
        <v>5200</v>
      </c>
      <c r="C304" s="452">
        <v>0</v>
      </c>
      <c r="D304" s="452">
        <v>0</v>
      </c>
      <c r="E304" s="452">
        <v>0</v>
      </c>
      <c r="F304" s="452">
        <v>4400</v>
      </c>
      <c r="G304" s="453" t="s">
        <v>3487</v>
      </c>
      <c r="H304" s="454">
        <v>0</v>
      </c>
      <c r="I304" s="454"/>
      <c r="J304" s="454">
        <v>204320.78</v>
      </c>
      <c r="K304" s="454">
        <v>0</v>
      </c>
      <c r="L304" s="454">
        <v>204320.78</v>
      </c>
      <c r="M304" s="455"/>
    </row>
    <row r="305" spans="2:13" x14ac:dyDescent="0.35">
      <c r="B305" s="451">
        <v>5200</v>
      </c>
      <c r="C305" s="452">
        <v>0</v>
      </c>
      <c r="D305" s="452">
        <v>0</v>
      </c>
      <c r="E305" s="452">
        <v>0</v>
      </c>
      <c r="F305" s="452">
        <v>4410</v>
      </c>
      <c r="G305" s="453" t="s">
        <v>3489</v>
      </c>
      <c r="H305" s="454">
        <v>0</v>
      </c>
      <c r="I305" s="454"/>
      <c r="J305" s="454">
        <v>198401.31</v>
      </c>
      <c r="K305" s="454">
        <v>0</v>
      </c>
      <c r="L305" s="454">
        <v>198401.31</v>
      </c>
      <c r="M305" s="455"/>
    </row>
    <row r="306" spans="2:13" x14ac:dyDescent="0.35">
      <c r="B306" s="451">
        <v>5200</v>
      </c>
      <c r="C306" s="452">
        <v>0</v>
      </c>
      <c r="D306" s="452">
        <v>0</v>
      </c>
      <c r="E306" s="452">
        <v>0</v>
      </c>
      <c r="F306" s="452">
        <v>4411</v>
      </c>
      <c r="G306" s="453" t="s">
        <v>3491</v>
      </c>
      <c r="H306" s="454">
        <v>0</v>
      </c>
      <c r="I306" s="454"/>
      <c r="J306" s="454">
        <v>198401.31</v>
      </c>
      <c r="K306" s="454">
        <v>0</v>
      </c>
      <c r="L306" s="454">
        <v>198401.31</v>
      </c>
      <c r="M306" s="455"/>
    </row>
    <row r="307" spans="2:13" x14ac:dyDescent="0.35">
      <c r="B307" s="451">
        <v>5200</v>
      </c>
      <c r="C307" s="452">
        <v>0</v>
      </c>
      <c r="D307" s="452">
        <v>0</v>
      </c>
      <c r="E307" s="452">
        <v>0</v>
      </c>
      <c r="F307" s="452">
        <v>4420</v>
      </c>
      <c r="G307" s="453" t="s">
        <v>3540</v>
      </c>
      <c r="H307" s="454">
        <v>0</v>
      </c>
      <c r="I307" s="454"/>
      <c r="J307" s="454">
        <v>5919.47</v>
      </c>
      <c r="K307" s="454">
        <v>0</v>
      </c>
      <c r="L307" s="454">
        <v>5919.47</v>
      </c>
      <c r="M307" s="455"/>
    </row>
    <row r="308" spans="2:13" x14ac:dyDescent="0.35">
      <c r="B308" s="451">
        <v>5200</v>
      </c>
      <c r="C308" s="452">
        <v>0</v>
      </c>
      <c r="D308" s="452">
        <v>0</v>
      </c>
      <c r="E308" s="452">
        <v>0</v>
      </c>
      <c r="F308" s="452">
        <v>4421</v>
      </c>
      <c r="G308" s="453" t="s">
        <v>127</v>
      </c>
      <c r="H308" s="454">
        <v>0</v>
      </c>
      <c r="I308" s="454"/>
      <c r="J308" s="454">
        <v>5919.47</v>
      </c>
      <c r="K308" s="454">
        <v>0</v>
      </c>
      <c r="L308" s="454">
        <v>5919.47</v>
      </c>
      <c r="M308" s="455"/>
    </row>
    <row r="309" spans="2:13" x14ac:dyDescent="0.35">
      <c r="B309" s="451">
        <v>5500</v>
      </c>
      <c r="C309" s="452"/>
      <c r="D309" s="452"/>
      <c r="E309" s="452"/>
      <c r="F309" s="452"/>
      <c r="G309" s="453" t="s">
        <v>3546</v>
      </c>
      <c r="H309" s="454">
        <v>0</v>
      </c>
      <c r="I309" s="454"/>
      <c r="J309" s="454">
        <v>200257.21</v>
      </c>
      <c r="K309" s="454">
        <v>0</v>
      </c>
      <c r="L309" s="454">
        <v>200257.21</v>
      </c>
      <c r="M309" s="455"/>
    </row>
    <row r="310" spans="2:13" x14ac:dyDescent="0.35">
      <c r="B310" s="451">
        <v>5500</v>
      </c>
      <c r="C310" s="452">
        <v>0</v>
      </c>
      <c r="D310" s="452">
        <v>0</v>
      </c>
      <c r="E310" s="452">
        <v>0</v>
      </c>
      <c r="F310" s="452">
        <v>10</v>
      </c>
      <c r="G310" s="453" t="s">
        <v>3548</v>
      </c>
      <c r="H310" s="454">
        <v>0</v>
      </c>
      <c r="I310" s="454"/>
      <c r="J310" s="454">
        <v>200257.21</v>
      </c>
      <c r="K310" s="454">
        <v>0</v>
      </c>
      <c r="L310" s="454">
        <v>200257.21</v>
      </c>
      <c r="M310" s="455"/>
    </row>
    <row r="311" spans="2:13" x14ac:dyDescent="0.35">
      <c r="B311" s="451">
        <v>5500</v>
      </c>
      <c r="C311" s="452">
        <v>0</v>
      </c>
      <c r="D311" s="452">
        <v>0</v>
      </c>
      <c r="E311" s="452">
        <v>0</v>
      </c>
      <c r="F311" s="452">
        <v>15</v>
      </c>
      <c r="G311" s="453" t="s">
        <v>3550</v>
      </c>
      <c r="H311" s="454">
        <v>0</v>
      </c>
      <c r="I311" s="454"/>
      <c r="J311" s="454">
        <v>200257.21</v>
      </c>
      <c r="K311" s="454">
        <v>0</v>
      </c>
      <c r="L311" s="454">
        <v>200257.21</v>
      </c>
      <c r="M311" s="455"/>
    </row>
    <row r="312" spans="2:13" x14ac:dyDescent="0.35">
      <c r="B312" s="451">
        <v>5700</v>
      </c>
      <c r="C312" s="452"/>
      <c r="D312" s="452"/>
      <c r="E312" s="452"/>
      <c r="F312" s="452"/>
      <c r="G312" s="453" t="s">
        <v>119</v>
      </c>
      <c r="H312" s="454">
        <v>0</v>
      </c>
      <c r="I312" s="454"/>
      <c r="J312" s="454">
        <v>67483.899999999994</v>
      </c>
      <c r="K312" s="454">
        <v>0</v>
      </c>
      <c r="L312" s="454">
        <v>67483.899999999994</v>
      </c>
      <c r="M312" s="455"/>
    </row>
    <row r="313" spans="2:13" x14ac:dyDescent="0.35">
      <c r="B313" s="451">
        <v>5700</v>
      </c>
      <c r="C313" s="452">
        <v>0</v>
      </c>
      <c r="D313" s="452">
        <v>0</v>
      </c>
      <c r="E313" s="452">
        <v>0</v>
      </c>
      <c r="F313" s="452">
        <v>5000</v>
      </c>
      <c r="G313" s="453" t="s">
        <v>3588</v>
      </c>
      <c r="H313" s="454">
        <v>0</v>
      </c>
      <c r="I313" s="454"/>
      <c r="J313" s="454">
        <v>67483.899999999994</v>
      </c>
      <c r="K313" s="454">
        <v>0</v>
      </c>
      <c r="L313" s="454">
        <v>67483.899999999994</v>
      </c>
      <c r="M313" s="455"/>
    </row>
    <row r="314" spans="2:13" x14ac:dyDescent="0.35">
      <c r="B314" s="451">
        <v>5700</v>
      </c>
      <c r="C314" s="452">
        <v>0</v>
      </c>
      <c r="D314" s="452">
        <v>0</v>
      </c>
      <c r="E314" s="452">
        <v>0</v>
      </c>
      <c r="F314" s="452">
        <v>5100</v>
      </c>
      <c r="G314" s="453" t="s">
        <v>3590</v>
      </c>
      <c r="H314" s="454">
        <v>0</v>
      </c>
      <c r="I314" s="454"/>
      <c r="J314" s="454">
        <v>14109.98</v>
      </c>
      <c r="K314" s="454">
        <v>0</v>
      </c>
      <c r="L314" s="454">
        <v>14109.98</v>
      </c>
      <c r="M314" s="455"/>
    </row>
    <row r="315" spans="2:13" x14ac:dyDescent="0.35">
      <c r="B315" s="451">
        <v>5700</v>
      </c>
      <c r="C315" s="452">
        <v>0</v>
      </c>
      <c r="D315" s="452">
        <v>0</v>
      </c>
      <c r="E315" s="452">
        <v>0</v>
      </c>
      <c r="F315" s="452">
        <v>5110</v>
      </c>
      <c r="G315" s="453" t="s">
        <v>3592</v>
      </c>
      <c r="H315" s="454">
        <v>0</v>
      </c>
      <c r="I315" s="454"/>
      <c r="J315" s="454">
        <v>6960</v>
      </c>
      <c r="K315" s="454">
        <v>0</v>
      </c>
      <c r="L315" s="454">
        <v>6960</v>
      </c>
      <c r="M315" s="455"/>
    </row>
    <row r="316" spans="2:13" x14ac:dyDescent="0.35">
      <c r="B316" s="451">
        <v>5700</v>
      </c>
      <c r="C316" s="452">
        <v>0</v>
      </c>
      <c r="D316" s="452">
        <v>0</v>
      </c>
      <c r="E316" s="452">
        <v>0</v>
      </c>
      <c r="F316" s="452">
        <v>5111</v>
      </c>
      <c r="G316" s="453" t="s">
        <v>3594</v>
      </c>
      <c r="H316" s="454">
        <v>0</v>
      </c>
      <c r="I316" s="454"/>
      <c r="J316" s="454">
        <v>6960</v>
      </c>
      <c r="K316" s="454">
        <v>0</v>
      </c>
      <c r="L316" s="454">
        <v>6960</v>
      </c>
      <c r="M316" s="455"/>
    </row>
    <row r="317" spans="2:13" x14ac:dyDescent="0.35">
      <c r="B317" s="451">
        <v>5700</v>
      </c>
      <c r="C317" s="452">
        <v>0</v>
      </c>
      <c r="D317" s="452">
        <v>0</v>
      </c>
      <c r="E317" s="452">
        <v>0</v>
      </c>
      <c r="F317" s="452">
        <v>5150</v>
      </c>
      <c r="G317" s="453" t="s">
        <v>3598</v>
      </c>
      <c r="H317" s="454">
        <v>0</v>
      </c>
      <c r="I317" s="454"/>
      <c r="J317" s="454">
        <v>7149.98</v>
      </c>
      <c r="K317" s="454">
        <v>0</v>
      </c>
      <c r="L317" s="454">
        <v>7149.98</v>
      </c>
      <c r="M317" s="455"/>
    </row>
    <row r="318" spans="2:13" x14ac:dyDescent="0.35">
      <c r="B318" s="451">
        <v>5700</v>
      </c>
      <c r="C318" s="452">
        <v>0</v>
      </c>
      <c r="D318" s="452">
        <v>0</v>
      </c>
      <c r="E318" s="452">
        <v>0</v>
      </c>
      <c r="F318" s="452">
        <v>5151</v>
      </c>
      <c r="G318" s="453" t="s">
        <v>3600</v>
      </c>
      <c r="H318" s="454">
        <v>0</v>
      </c>
      <c r="I318" s="454"/>
      <c r="J318" s="454">
        <v>7149.98</v>
      </c>
      <c r="K318" s="454">
        <v>0</v>
      </c>
      <c r="L318" s="454">
        <v>7149.98</v>
      </c>
      <c r="M318" s="455"/>
    </row>
    <row r="319" spans="2:13" x14ac:dyDescent="0.35">
      <c r="B319" s="451">
        <v>5700</v>
      </c>
      <c r="C319" s="452">
        <v>0</v>
      </c>
      <c r="D319" s="452">
        <v>0</v>
      </c>
      <c r="E319" s="452">
        <v>0</v>
      </c>
      <c r="F319" s="452">
        <v>5300</v>
      </c>
      <c r="G319" s="453" t="s">
        <v>3604</v>
      </c>
      <c r="H319" s="454">
        <v>0</v>
      </c>
      <c r="I319" s="454"/>
      <c r="J319" s="454">
        <v>34974</v>
      </c>
      <c r="K319" s="454">
        <v>0</v>
      </c>
      <c r="L319" s="454">
        <v>34974</v>
      </c>
      <c r="M319" s="455"/>
    </row>
    <row r="320" spans="2:13" x14ac:dyDescent="0.35">
      <c r="B320" s="451">
        <v>5700</v>
      </c>
      <c r="C320" s="452">
        <v>0</v>
      </c>
      <c r="D320" s="452">
        <v>0</v>
      </c>
      <c r="E320" s="452">
        <v>0</v>
      </c>
      <c r="F320" s="452">
        <v>5310</v>
      </c>
      <c r="G320" s="453" t="s">
        <v>3606</v>
      </c>
      <c r="H320" s="454">
        <v>0</v>
      </c>
      <c r="I320" s="454"/>
      <c r="J320" s="454">
        <v>34974</v>
      </c>
      <c r="K320" s="454">
        <v>0</v>
      </c>
      <c r="L320" s="454">
        <v>34974</v>
      </c>
      <c r="M320" s="455"/>
    </row>
    <row r="321" spans="2:13" x14ac:dyDescent="0.35">
      <c r="B321" s="451">
        <v>5700</v>
      </c>
      <c r="C321" s="452">
        <v>0</v>
      </c>
      <c r="D321" s="452">
        <v>0</v>
      </c>
      <c r="E321" s="452">
        <v>0</v>
      </c>
      <c r="F321" s="452">
        <v>5311</v>
      </c>
      <c r="G321" s="453" t="s">
        <v>3606</v>
      </c>
      <c r="H321" s="454">
        <v>0</v>
      </c>
      <c r="I321" s="454"/>
      <c r="J321" s="454">
        <v>34974</v>
      </c>
      <c r="K321" s="454">
        <v>0</v>
      </c>
      <c r="L321" s="454">
        <v>34974</v>
      </c>
      <c r="M321" s="455"/>
    </row>
    <row r="322" spans="2:13" x14ac:dyDescent="0.35">
      <c r="B322" s="451">
        <v>5700</v>
      </c>
      <c r="C322" s="452">
        <v>0</v>
      </c>
      <c r="D322" s="452">
        <v>0</v>
      </c>
      <c r="E322" s="452">
        <v>0</v>
      </c>
      <c r="F322" s="452">
        <v>5600</v>
      </c>
      <c r="G322" s="453" t="s">
        <v>3612</v>
      </c>
      <c r="H322" s="454">
        <v>0</v>
      </c>
      <c r="I322" s="454"/>
      <c r="J322" s="454">
        <v>18399.919999999998</v>
      </c>
      <c r="K322" s="454">
        <v>0</v>
      </c>
      <c r="L322" s="454">
        <v>18399.919999999998</v>
      </c>
      <c r="M322" s="455"/>
    </row>
    <row r="323" spans="2:13" x14ac:dyDescent="0.35">
      <c r="B323" s="451">
        <v>5700</v>
      </c>
      <c r="C323" s="452">
        <v>0</v>
      </c>
      <c r="D323" s="452">
        <v>0</v>
      </c>
      <c r="E323" s="452">
        <v>0</v>
      </c>
      <c r="F323" s="452">
        <v>5660</v>
      </c>
      <c r="G323" s="453" t="s">
        <v>3614</v>
      </c>
      <c r="H323" s="454">
        <v>0</v>
      </c>
      <c r="I323" s="454"/>
      <c r="J323" s="454">
        <v>18399.919999999998</v>
      </c>
      <c r="K323" s="454">
        <v>0</v>
      </c>
      <c r="L323" s="454">
        <v>18399.919999999998</v>
      </c>
      <c r="M323" s="455"/>
    </row>
    <row r="324" spans="2:13" x14ac:dyDescent="0.35">
      <c r="B324" s="451">
        <v>5700</v>
      </c>
      <c r="C324" s="452">
        <v>0</v>
      </c>
      <c r="D324" s="452">
        <v>0</v>
      </c>
      <c r="E324" s="452">
        <v>0</v>
      </c>
      <c r="F324" s="452">
        <v>5661</v>
      </c>
      <c r="G324" s="453" t="s">
        <v>3614</v>
      </c>
      <c r="H324" s="454">
        <v>0</v>
      </c>
      <c r="I324" s="454"/>
      <c r="J324" s="454">
        <v>18399.919999999998</v>
      </c>
      <c r="K324" s="454">
        <v>0</v>
      </c>
      <c r="L324" s="454">
        <v>18399.919999999998</v>
      </c>
      <c r="M324" s="455"/>
    </row>
    <row r="325" spans="2:13" x14ac:dyDescent="0.35">
      <c r="B325" s="451">
        <v>8000</v>
      </c>
      <c r="C325" s="452"/>
      <c r="D325" s="452"/>
      <c r="E325" s="452"/>
      <c r="F325" s="452"/>
      <c r="G325" s="453" t="s">
        <v>3624</v>
      </c>
      <c r="H325" s="454"/>
      <c r="I325" s="454"/>
      <c r="J325" s="454">
        <v>27843399.850000001</v>
      </c>
      <c r="K325" s="454">
        <v>27843399.850000001</v>
      </c>
      <c r="L325" s="454"/>
      <c r="M325" s="455"/>
    </row>
    <row r="326" spans="2:13" x14ac:dyDescent="0.35">
      <c r="B326" s="451">
        <v>8100</v>
      </c>
      <c r="C326" s="452"/>
      <c r="D326" s="452"/>
      <c r="E326" s="452"/>
      <c r="F326" s="452"/>
      <c r="G326" s="453" t="s">
        <v>3625</v>
      </c>
      <c r="H326" s="454"/>
      <c r="I326" s="454"/>
      <c r="J326" s="454">
        <v>11797753.460000001</v>
      </c>
      <c r="K326" s="454">
        <v>11797753.460000001</v>
      </c>
      <c r="L326" s="454"/>
      <c r="M326" s="455"/>
    </row>
    <row r="327" spans="2:13" x14ac:dyDescent="0.35">
      <c r="B327" s="451">
        <v>8120</v>
      </c>
      <c r="C327" s="452">
        <v>4000</v>
      </c>
      <c r="D327" s="452"/>
      <c r="E327" s="452"/>
      <c r="F327" s="452"/>
      <c r="G327" s="453" t="s">
        <v>115</v>
      </c>
      <c r="H327" s="454"/>
      <c r="I327" s="454">
        <v>0</v>
      </c>
      <c r="J327" s="454">
        <v>5898876.7300000004</v>
      </c>
      <c r="K327" s="454">
        <v>0</v>
      </c>
      <c r="L327" s="454"/>
      <c r="M327" s="455">
        <v>-5898876.7300000004</v>
      </c>
    </row>
    <row r="328" spans="2:13" x14ac:dyDescent="0.35">
      <c r="B328" s="451">
        <v>8120</v>
      </c>
      <c r="C328" s="452">
        <v>4100</v>
      </c>
      <c r="D328" s="452"/>
      <c r="E328" s="452"/>
      <c r="F328" s="452"/>
      <c r="G328" s="453" t="s">
        <v>1637</v>
      </c>
      <c r="H328" s="454"/>
      <c r="I328" s="454">
        <v>0</v>
      </c>
      <c r="J328" s="454">
        <v>1432358.04</v>
      </c>
      <c r="K328" s="454">
        <v>0</v>
      </c>
      <c r="L328" s="454"/>
      <c r="M328" s="455">
        <v>-1432358.04</v>
      </c>
    </row>
    <row r="329" spans="2:13" x14ac:dyDescent="0.35">
      <c r="B329" s="451">
        <v>8120</v>
      </c>
      <c r="C329" s="452">
        <v>4160</v>
      </c>
      <c r="D329" s="452"/>
      <c r="E329" s="452"/>
      <c r="F329" s="452"/>
      <c r="G329" s="453" t="s">
        <v>116</v>
      </c>
      <c r="H329" s="454"/>
      <c r="I329" s="454">
        <v>0</v>
      </c>
      <c r="J329" s="454">
        <v>1199019.54</v>
      </c>
      <c r="K329" s="454">
        <v>0</v>
      </c>
      <c r="L329" s="454"/>
      <c r="M329" s="455">
        <v>-1199019.54</v>
      </c>
    </row>
    <row r="330" spans="2:13" x14ac:dyDescent="0.35">
      <c r="B330" s="451">
        <v>8120</v>
      </c>
      <c r="C330" s="452">
        <v>4169</v>
      </c>
      <c r="D330" s="452"/>
      <c r="E330" s="452"/>
      <c r="F330" s="452"/>
      <c r="G330" s="453" t="s">
        <v>121</v>
      </c>
      <c r="H330" s="454"/>
      <c r="I330" s="454">
        <v>0</v>
      </c>
      <c r="J330" s="454">
        <v>1199019.54</v>
      </c>
      <c r="K330" s="454">
        <v>0</v>
      </c>
      <c r="L330" s="454"/>
      <c r="M330" s="455">
        <v>-1199019.54</v>
      </c>
    </row>
    <row r="331" spans="2:13" x14ac:dyDescent="0.35">
      <c r="B331" s="451">
        <v>8120</v>
      </c>
      <c r="C331" s="452">
        <v>4169</v>
      </c>
      <c r="D331" s="452">
        <v>1</v>
      </c>
      <c r="E331" s="452"/>
      <c r="F331" s="452"/>
      <c r="G331" s="453" t="s">
        <v>121</v>
      </c>
      <c r="H331" s="454"/>
      <c r="I331" s="454">
        <v>0</v>
      </c>
      <c r="J331" s="454">
        <v>1199019.54</v>
      </c>
      <c r="K331" s="454">
        <v>0</v>
      </c>
      <c r="L331" s="454"/>
      <c r="M331" s="455">
        <v>-1199019.54</v>
      </c>
    </row>
    <row r="332" spans="2:13" x14ac:dyDescent="0.35">
      <c r="B332" s="451">
        <v>8120</v>
      </c>
      <c r="C332" s="452">
        <v>4169</v>
      </c>
      <c r="D332" s="452">
        <v>1</v>
      </c>
      <c r="E332" s="452">
        <v>1</v>
      </c>
      <c r="F332" s="452"/>
      <c r="G332" s="453" t="s">
        <v>121</v>
      </c>
      <c r="H332" s="454"/>
      <c r="I332" s="454">
        <v>0</v>
      </c>
      <c r="J332" s="454">
        <v>1199019.54</v>
      </c>
      <c r="K332" s="454">
        <v>0</v>
      </c>
      <c r="L332" s="454"/>
      <c r="M332" s="455">
        <v>-1199019.54</v>
      </c>
    </row>
    <row r="333" spans="2:13" x14ac:dyDescent="0.35">
      <c r="B333" s="451">
        <v>8120</v>
      </c>
      <c r="C333" s="452">
        <v>4169</v>
      </c>
      <c r="D333" s="452">
        <v>1</v>
      </c>
      <c r="E333" s="452">
        <v>1</v>
      </c>
      <c r="F333" s="452">
        <v>2</v>
      </c>
      <c r="G333" s="453" t="s">
        <v>122</v>
      </c>
      <c r="H333" s="454"/>
      <c r="I333" s="454">
        <v>0</v>
      </c>
      <c r="J333" s="454">
        <v>1199019.54</v>
      </c>
      <c r="K333" s="454">
        <v>0</v>
      </c>
      <c r="L333" s="454"/>
      <c r="M333" s="455">
        <v>-1199019.54</v>
      </c>
    </row>
    <row r="334" spans="2:13" x14ac:dyDescent="0.35">
      <c r="B334" s="451">
        <v>8120</v>
      </c>
      <c r="C334" s="452">
        <v>4170</v>
      </c>
      <c r="D334" s="452"/>
      <c r="E334" s="452"/>
      <c r="F334" s="452"/>
      <c r="G334" s="453" t="s">
        <v>1644</v>
      </c>
      <c r="H334" s="454"/>
      <c r="I334" s="454">
        <v>0</v>
      </c>
      <c r="J334" s="454">
        <v>233338.5</v>
      </c>
      <c r="K334" s="454">
        <v>0</v>
      </c>
      <c r="L334" s="454"/>
      <c r="M334" s="455">
        <v>-233338.5</v>
      </c>
    </row>
    <row r="335" spans="2:13" x14ac:dyDescent="0.35">
      <c r="B335" s="451">
        <v>8120</v>
      </c>
      <c r="C335" s="452">
        <v>4173</v>
      </c>
      <c r="D335" s="452"/>
      <c r="E335" s="452"/>
      <c r="F335" s="452"/>
      <c r="G335" s="453" t="s">
        <v>1645</v>
      </c>
      <c r="H335" s="454"/>
      <c r="I335" s="454">
        <v>0</v>
      </c>
      <c r="J335" s="454">
        <v>233338.5</v>
      </c>
      <c r="K335" s="454">
        <v>0</v>
      </c>
      <c r="L335" s="454"/>
      <c r="M335" s="455">
        <v>-233338.5</v>
      </c>
    </row>
    <row r="336" spans="2:13" x14ac:dyDescent="0.35">
      <c r="B336" s="451">
        <v>8120</v>
      </c>
      <c r="C336" s="452">
        <v>4173</v>
      </c>
      <c r="D336" s="452">
        <v>1</v>
      </c>
      <c r="E336" s="452"/>
      <c r="F336" s="452"/>
      <c r="G336" s="453" t="s">
        <v>1645</v>
      </c>
      <c r="H336" s="454"/>
      <c r="I336" s="454">
        <v>0</v>
      </c>
      <c r="J336" s="454">
        <v>233338.5</v>
      </c>
      <c r="K336" s="454">
        <v>0</v>
      </c>
      <c r="L336" s="454"/>
      <c r="M336" s="455">
        <v>-233338.5</v>
      </c>
    </row>
    <row r="337" spans="2:13" x14ac:dyDescent="0.35">
      <c r="B337" s="451">
        <v>8120</v>
      </c>
      <c r="C337" s="452">
        <v>4173</v>
      </c>
      <c r="D337" s="452">
        <v>1</v>
      </c>
      <c r="E337" s="452">
        <v>1</v>
      </c>
      <c r="F337" s="452"/>
      <c r="G337" s="453" t="s">
        <v>1645</v>
      </c>
      <c r="H337" s="454"/>
      <c r="I337" s="454">
        <v>0</v>
      </c>
      <c r="J337" s="454">
        <v>233338.5</v>
      </c>
      <c r="K337" s="454">
        <v>0</v>
      </c>
      <c r="L337" s="454"/>
      <c r="M337" s="455">
        <v>-233338.5</v>
      </c>
    </row>
    <row r="338" spans="2:13" x14ac:dyDescent="0.35">
      <c r="B338" s="451">
        <v>8120</v>
      </c>
      <c r="C338" s="452">
        <v>4173</v>
      </c>
      <c r="D338" s="452">
        <v>1</v>
      </c>
      <c r="E338" s="452">
        <v>1</v>
      </c>
      <c r="F338" s="452">
        <v>3</v>
      </c>
      <c r="G338" s="453" t="s">
        <v>1649</v>
      </c>
      <c r="H338" s="454"/>
      <c r="I338" s="454">
        <v>0</v>
      </c>
      <c r="J338" s="454">
        <v>11353</v>
      </c>
      <c r="K338" s="454">
        <v>0</v>
      </c>
      <c r="L338" s="454"/>
      <c r="M338" s="455">
        <v>-11353</v>
      </c>
    </row>
    <row r="339" spans="2:13" x14ac:dyDescent="0.35">
      <c r="B339" s="451">
        <v>8120</v>
      </c>
      <c r="C339" s="452">
        <v>4173</v>
      </c>
      <c r="D339" s="452">
        <v>1</v>
      </c>
      <c r="E339" s="452">
        <v>1</v>
      </c>
      <c r="F339" s="452">
        <v>13</v>
      </c>
      <c r="G339" s="453" t="s">
        <v>123</v>
      </c>
      <c r="H339" s="454"/>
      <c r="I339" s="454">
        <v>0</v>
      </c>
      <c r="J339" s="454">
        <v>221985.5</v>
      </c>
      <c r="K339" s="454">
        <v>0</v>
      </c>
      <c r="L339" s="454"/>
      <c r="M339" s="455">
        <v>-221985.5</v>
      </c>
    </row>
    <row r="340" spans="2:13" x14ac:dyDescent="0.35">
      <c r="B340" s="451">
        <v>8120</v>
      </c>
      <c r="C340" s="452">
        <v>4200</v>
      </c>
      <c r="D340" s="452"/>
      <c r="E340" s="452"/>
      <c r="F340" s="452"/>
      <c r="G340" s="453" t="s">
        <v>1684</v>
      </c>
      <c r="H340" s="454"/>
      <c r="I340" s="454">
        <v>0</v>
      </c>
      <c r="J340" s="454">
        <v>4466518.5999999996</v>
      </c>
      <c r="K340" s="454">
        <v>0</v>
      </c>
      <c r="L340" s="454"/>
      <c r="M340" s="455">
        <v>-4466518.5999999996</v>
      </c>
    </row>
    <row r="341" spans="2:13" x14ac:dyDescent="0.35">
      <c r="B341" s="451">
        <v>8120</v>
      </c>
      <c r="C341" s="452">
        <v>4220</v>
      </c>
      <c r="D341" s="452"/>
      <c r="E341" s="452"/>
      <c r="F341" s="452"/>
      <c r="G341" s="453" t="s">
        <v>181</v>
      </c>
      <c r="H341" s="454"/>
      <c r="I341" s="454">
        <v>0</v>
      </c>
      <c r="J341" s="454">
        <v>4466518.5999999996</v>
      </c>
      <c r="K341" s="454">
        <v>0</v>
      </c>
      <c r="L341" s="454"/>
      <c r="M341" s="455">
        <v>-4466518.5999999996</v>
      </c>
    </row>
    <row r="342" spans="2:13" x14ac:dyDescent="0.35">
      <c r="B342" s="451">
        <v>8120</v>
      </c>
      <c r="C342" s="452">
        <v>4223</v>
      </c>
      <c r="D342" s="452"/>
      <c r="E342" s="452"/>
      <c r="F342" s="452"/>
      <c r="G342" s="453" t="s">
        <v>33</v>
      </c>
      <c r="H342" s="454"/>
      <c r="I342" s="454">
        <v>0</v>
      </c>
      <c r="J342" s="454">
        <v>4466518.5999999996</v>
      </c>
      <c r="K342" s="454">
        <v>0</v>
      </c>
      <c r="L342" s="454"/>
      <c r="M342" s="455">
        <v>-4466518.5999999996</v>
      </c>
    </row>
    <row r="343" spans="2:13" x14ac:dyDescent="0.35">
      <c r="B343" s="451">
        <v>8120</v>
      </c>
      <c r="C343" s="452">
        <v>4223</v>
      </c>
      <c r="D343" s="452">
        <v>1</v>
      </c>
      <c r="E343" s="452"/>
      <c r="F343" s="452"/>
      <c r="G343" s="453" t="s">
        <v>33</v>
      </c>
      <c r="H343" s="454"/>
      <c r="I343" s="454">
        <v>0</v>
      </c>
      <c r="J343" s="454">
        <v>4466518.5999999996</v>
      </c>
      <c r="K343" s="454">
        <v>0</v>
      </c>
      <c r="L343" s="454"/>
      <c r="M343" s="455">
        <v>-4466518.5999999996</v>
      </c>
    </row>
    <row r="344" spans="2:13" x14ac:dyDescent="0.35">
      <c r="B344" s="451">
        <v>8120</v>
      </c>
      <c r="C344" s="452">
        <v>4223</v>
      </c>
      <c r="D344" s="452">
        <v>1</v>
      </c>
      <c r="E344" s="452">
        <v>1</v>
      </c>
      <c r="F344" s="452"/>
      <c r="G344" s="453" t="s">
        <v>33</v>
      </c>
      <c r="H344" s="454"/>
      <c r="I344" s="454">
        <v>0</v>
      </c>
      <c r="J344" s="454">
        <v>4466518.5999999996</v>
      </c>
      <c r="K344" s="454">
        <v>0</v>
      </c>
      <c r="L344" s="454"/>
      <c r="M344" s="455">
        <v>-4466518.5999999996</v>
      </c>
    </row>
    <row r="345" spans="2:13" x14ac:dyDescent="0.35">
      <c r="B345" s="451">
        <v>8120</v>
      </c>
      <c r="C345" s="452">
        <v>4223</v>
      </c>
      <c r="D345" s="452">
        <v>1</v>
      </c>
      <c r="E345" s="452">
        <v>1</v>
      </c>
      <c r="F345" s="452">
        <v>2</v>
      </c>
      <c r="G345" s="453" t="s">
        <v>1688</v>
      </c>
      <c r="H345" s="454"/>
      <c r="I345" s="454">
        <v>0</v>
      </c>
      <c r="J345" s="454">
        <v>4466518.5999999996</v>
      </c>
      <c r="K345" s="454">
        <v>0</v>
      </c>
      <c r="L345" s="454"/>
      <c r="M345" s="455">
        <v>-4466518.5999999996</v>
      </c>
    </row>
    <row r="346" spans="2:13" x14ac:dyDescent="0.35">
      <c r="B346" s="451">
        <v>8120</v>
      </c>
      <c r="C346" s="452">
        <v>4300</v>
      </c>
      <c r="D346" s="452"/>
      <c r="E346" s="452"/>
      <c r="F346" s="452"/>
      <c r="G346" s="453" t="s">
        <v>1710</v>
      </c>
      <c r="H346" s="454"/>
      <c r="I346" s="454">
        <v>0</v>
      </c>
      <c r="J346" s="454">
        <v>0.09</v>
      </c>
      <c r="K346" s="454">
        <v>0</v>
      </c>
      <c r="L346" s="454"/>
      <c r="M346" s="455">
        <v>-0.09</v>
      </c>
    </row>
    <row r="347" spans="2:13" x14ac:dyDescent="0.35">
      <c r="B347" s="451">
        <v>8120</v>
      </c>
      <c r="C347" s="452">
        <v>4310</v>
      </c>
      <c r="D347" s="452"/>
      <c r="E347" s="452"/>
      <c r="F347" s="452"/>
      <c r="G347" s="453" t="s">
        <v>117</v>
      </c>
      <c r="H347" s="454"/>
      <c r="I347" s="454">
        <v>0</v>
      </c>
      <c r="J347" s="454">
        <v>0.09</v>
      </c>
      <c r="K347" s="454">
        <v>0</v>
      </c>
      <c r="L347" s="454"/>
      <c r="M347" s="455">
        <v>-0.09</v>
      </c>
    </row>
    <row r="348" spans="2:13" x14ac:dyDescent="0.35">
      <c r="B348" s="451">
        <v>8120</v>
      </c>
      <c r="C348" s="452">
        <v>4311</v>
      </c>
      <c r="D348" s="452"/>
      <c r="E348" s="452"/>
      <c r="F348" s="452"/>
      <c r="G348" s="453" t="s">
        <v>1711</v>
      </c>
      <c r="H348" s="454"/>
      <c r="I348" s="454">
        <v>0</v>
      </c>
      <c r="J348" s="454">
        <v>0.09</v>
      </c>
      <c r="K348" s="454">
        <v>0</v>
      </c>
      <c r="L348" s="454"/>
      <c r="M348" s="455">
        <v>-0.09</v>
      </c>
    </row>
    <row r="349" spans="2:13" x14ac:dyDescent="0.35">
      <c r="B349" s="451">
        <v>8120</v>
      </c>
      <c r="C349" s="452">
        <v>4311</v>
      </c>
      <c r="D349" s="452">
        <v>1</v>
      </c>
      <c r="E349" s="452"/>
      <c r="F349" s="452"/>
      <c r="G349" s="453" t="s">
        <v>1711</v>
      </c>
      <c r="H349" s="454"/>
      <c r="I349" s="454">
        <v>0</v>
      </c>
      <c r="J349" s="454">
        <v>0.09</v>
      </c>
      <c r="K349" s="454">
        <v>0</v>
      </c>
      <c r="L349" s="454"/>
      <c r="M349" s="455">
        <v>-0.09</v>
      </c>
    </row>
    <row r="350" spans="2:13" x14ac:dyDescent="0.35">
      <c r="B350" s="451">
        <v>8120</v>
      </c>
      <c r="C350" s="452">
        <v>4311</v>
      </c>
      <c r="D350" s="452">
        <v>1</v>
      </c>
      <c r="E350" s="452">
        <v>1</v>
      </c>
      <c r="F350" s="452"/>
      <c r="G350" s="453" t="s">
        <v>1714</v>
      </c>
      <c r="H350" s="454"/>
      <c r="I350" s="454">
        <v>0</v>
      </c>
      <c r="J350" s="454">
        <v>0.09</v>
      </c>
      <c r="K350" s="454">
        <v>0</v>
      </c>
      <c r="L350" s="454"/>
      <c r="M350" s="455">
        <v>-0.09</v>
      </c>
    </row>
    <row r="351" spans="2:13" x14ac:dyDescent="0.35">
      <c r="B351" s="451">
        <v>8120</v>
      </c>
      <c r="C351" s="452">
        <v>4311</v>
      </c>
      <c r="D351" s="452">
        <v>1</v>
      </c>
      <c r="E351" s="452">
        <v>1</v>
      </c>
      <c r="F351" s="452">
        <v>1</v>
      </c>
      <c r="G351" s="453" t="s">
        <v>1714</v>
      </c>
      <c r="H351" s="454"/>
      <c r="I351" s="454">
        <v>0</v>
      </c>
      <c r="J351" s="454">
        <v>0.09</v>
      </c>
      <c r="K351" s="454">
        <v>0</v>
      </c>
      <c r="L351" s="454"/>
      <c r="M351" s="455">
        <v>-0.09</v>
      </c>
    </row>
    <row r="352" spans="2:13" x14ac:dyDescent="0.35">
      <c r="B352" s="451">
        <v>8140</v>
      </c>
      <c r="C352" s="452">
        <v>4000</v>
      </c>
      <c r="D352" s="452"/>
      <c r="E352" s="452"/>
      <c r="F352" s="452"/>
      <c r="G352" s="453" t="s">
        <v>115</v>
      </c>
      <c r="H352" s="454"/>
      <c r="I352" s="454">
        <v>0</v>
      </c>
      <c r="J352" s="454">
        <v>5898876.7300000004</v>
      </c>
      <c r="K352" s="454">
        <v>5898876.7300000004</v>
      </c>
      <c r="L352" s="454"/>
      <c r="M352" s="455">
        <v>0</v>
      </c>
    </row>
    <row r="353" spans="2:13" x14ac:dyDescent="0.35">
      <c r="B353" s="451">
        <v>8140</v>
      </c>
      <c r="C353" s="452">
        <v>4100</v>
      </c>
      <c r="D353" s="452"/>
      <c r="E353" s="452"/>
      <c r="F353" s="452"/>
      <c r="G353" s="453" t="s">
        <v>1637</v>
      </c>
      <c r="H353" s="454"/>
      <c r="I353" s="454">
        <v>0</v>
      </c>
      <c r="J353" s="454">
        <v>1432358.04</v>
      </c>
      <c r="K353" s="454">
        <v>1432358.04</v>
      </c>
      <c r="L353" s="454"/>
      <c r="M353" s="455">
        <v>0</v>
      </c>
    </row>
    <row r="354" spans="2:13" x14ac:dyDescent="0.35">
      <c r="B354" s="451">
        <v>8140</v>
      </c>
      <c r="C354" s="452">
        <v>4160</v>
      </c>
      <c r="D354" s="452"/>
      <c r="E354" s="452"/>
      <c r="F354" s="452"/>
      <c r="G354" s="453" t="s">
        <v>116</v>
      </c>
      <c r="H354" s="454"/>
      <c r="I354" s="454">
        <v>0</v>
      </c>
      <c r="J354" s="454">
        <v>1199019.54</v>
      </c>
      <c r="K354" s="454">
        <v>1199019.54</v>
      </c>
      <c r="L354" s="454"/>
      <c r="M354" s="455">
        <v>0</v>
      </c>
    </row>
    <row r="355" spans="2:13" x14ac:dyDescent="0.35">
      <c r="B355" s="451">
        <v>8140</v>
      </c>
      <c r="C355" s="452">
        <v>4169</v>
      </c>
      <c r="D355" s="452"/>
      <c r="E355" s="452"/>
      <c r="F355" s="452"/>
      <c r="G355" s="453" t="s">
        <v>121</v>
      </c>
      <c r="H355" s="454"/>
      <c r="I355" s="454">
        <v>0</v>
      </c>
      <c r="J355" s="454">
        <v>1199019.54</v>
      </c>
      <c r="K355" s="454">
        <v>1199019.54</v>
      </c>
      <c r="L355" s="454"/>
      <c r="M355" s="455">
        <v>0</v>
      </c>
    </row>
    <row r="356" spans="2:13" x14ac:dyDescent="0.35">
      <c r="B356" s="451">
        <v>8140</v>
      </c>
      <c r="C356" s="452">
        <v>4169</v>
      </c>
      <c r="D356" s="452">
        <v>1</v>
      </c>
      <c r="E356" s="452"/>
      <c r="F356" s="452"/>
      <c r="G356" s="453" t="s">
        <v>121</v>
      </c>
      <c r="H356" s="454"/>
      <c r="I356" s="454">
        <v>0</v>
      </c>
      <c r="J356" s="454">
        <v>1199019.54</v>
      </c>
      <c r="K356" s="454">
        <v>1199019.54</v>
      </c>
      <c r="L356" s="454"/>
      <c r="M356" s="455">
        <v>0</v>
      </c>
    </row>
    <row r="357" spans="2:13" x14ac:dyDescent="0.35">
      <c r="B357" s="451">
        <v>8140</v>
      </c>
      <c r="C357" s="452">
        <v>4169</v>
      </c>
      <c r="D357" s="452">
        <v>1</v>
      </c>
      <c r="E357" s="452">
        <v>1</v>
      </c>
      <c r="F357" s="452"/>
      <c r="G357" s="453" t="s">
        <v>121</v>
      </c>
      <c r="H357" s="454"/>
      <c r="I357" s="454">
        <v>0</v>
      </c>
      <c r="J357" s="454">
        <v>1199019.54</v>
      </c>
      <c r="K357" s="454">
        <v>1199019.54</v>
      </c>
      <c r="L357" s="454"/>
      <c r="M357" s="455">
        <v>0</v>
      </c>
    </row>
    <row r="358" spans="2:13" x14ac:dyDescent="0.35">
      <c r="B358" s="451">
        <v>8140</v>
      </c>
      <c r="C358" s="452">
        <v>4169</v>
      </c>
      <c r="D358" s="452">
        <v>1</v>
      </c>
      <c r="E358" s="452">
        <v>1</v>
      </c>
      <c r="F358" s="452">
        <v>2</v>
      </c>
      <c r="G358" s="453" t="s">
        <v>122</v>
      </c>
      <c r="H358" s="454"/>
      <c r="I358" s="454">
        <v>0</v>
      </c>
      <c r="J358" s="454">
        <v>1199019.54</v>
      </c>
      <c r="K358" s="454">
        <v>1199019.54</v>
      </c>
      <c r="L358" s="454"/>
      <c r="M358" s="455">
        <v>0</v>
      </c>
    </row>
    <row r="359" spans="2:13" x14ac:dyDescent="0.35">
      <c r="B359" s="451">
        <v>8140</v>
      </c>
      <c r="C359" s="452">
        <v>4170</v>
      </c>
      <c r="D359" s="452"/>
      <c r="E359" s="452"/>
      <c r="F359" s="452"/>
      <c r="G359" s="453" t="s">
        <v>1644</v>
      </c>
      <c r="H359" s="454"/>
      <c r="I359" s="454">
        <v>0</v>
      </c>
      <c r="J359" s="454">
        <v>233338.5</v>
      </c>
      <c r="K359" s="454">
        <v>233338.5</v>
      </c>
      <c r="L359" s="454"/>
      <c r="M359" s="455">
        <v>0</v>
      </c>
    </row>
    <row r="360" spans="2:13" x14ac:dyDescent="0.35">
      <c r="B360" s="451">
        <v>8140</v>
      </c>
      <c r="C360" s="452">
        <v>4173</v>
      </c>
      <c r="D360" s="452"/>
      <c r="E360" s="452"/>
      <c r="F360" s="452"/>
      <c r="G360" s="453" t="s">
        <v>1645</v>
      </c>
      <c r="H360" s="454"/>
      <c r="I360" s="454">
        <v>0</v>
      </c>
      <c r="J360" s="454">
        <v>233338.5</v>
      </c>
      <c r="K360" s="454">
        <v>233338.5</v>
      </c>
      <c r="L360" s="454"/>
      <c r="M360" s="455">
        <v>0</v>
      </c>
    </row>
    <row r="361" spans="2:13" x14ac:dyDescent="0.35">
      <c r="B361" s="451">
        <v>8140</v>
      </c>
      <c r="C361" s="452">
        <v>4173</v>
      </c>
      <c r="D361" s="452">
        <v>1</v>
      </c>
      <c r="E361" s="452"/>
      <c r="F361" s="452"/>
      <c r="G361" s="453" t="s">
        <v>1645</v>
      </c>
      <c r="H361" s="454"/>
      <c r="I361" s="454">
        <v>0</v>
      </c>
      <c r="J361" s="454">
        <v>233338.5</v>
      </c>
      <c r="K361" s="454">
        <v>233338.5</v>
      </c>
      <c r="L361" s="454"/>
      <c r="M361" s="455">
        <v>0</v>
      </c>
    </row>
    <row r="362" spans="2:13" x14ac:dyDescent="0.35">
      <c r="B362" s="451">
        <v>8140</v>
      </c>
      <c r="C362" s="452">
        <v>4173</v>
      </c>
      <c r="D362" s="452">
        <v>1</v>
      </c>
      <c r="E362" s="452">
        <v>1</v>
      </c>
      <c r="F362" s="452"/>
      <c r="G362" s="453" t="s">
        <v>1645</v>
      </c>
      <c r="H362" s="454"/>
      <c r="I362" s="454">
        <v>0</v>
      </c>
      <c r="J362" s="454">
        <v>233338.5</v>
      </c>
      <c r="K362" s="454">
        <v>233338.5</v>
      </c>
      <c r="L362" s="454"/>
      <c r="M362" s="455">
        <v>0</v>
      </c>
    </row>
    <row r="363" spans="2:13" x14ac:dyDescent="0.35">
      <c r="B363" s="451">
        <v>8140</v>
      </c>
      <c r="C363" s="452">
        <v>4173</v>
      </c>
      <c r="D363" s="452">
        <v>1</v>
      </c>
      <c r="E363" s="452">
        <v>1</v>
      </c>
      <c r="F363" s="452">
        <v>3</v>
      </c>
      <c r="G363" s="453" t="s">
        <v>1649</v>
      </c>
      <c r="H363" s="454"/>
      <c r="I363" s="454">
        <v>0</v>
      </c>
      <c r="J363" s="454">
        <v>11353</v>
      </c>
      <c r="K363" s="454">
        <v>11353</v>
      </c>
      <c r="L363" s="454"/>
      <c r="M363" s="455">
        <v>0</v>
      </c>
    </row>
    <row r="364" spans="2:13" x14ac:dyDescent="0.35">
      <c r="B364" s="451">
        <v>8140</v>
      </c>
      <c r="C364" s="452">
        <v>4173</v>
      </c>
      <c r="D364" s="452">
        <v>1</v>
      </c>
      <c r="E364" s="452">
        <v>1</v>
      </c>
      <c r="F364" s="452">
        <v>13</v>
      </c>
      <c r="G364" s="453" t="s">
        <v>123</v>
      </c>
      <c r="H364" s="454"/>
      <c r="I364" s="454">
        <v>0</v>
      </c>
      <c r="J364" s="454">
        <v>221985.5</v>
      </c>
      <c r="K364" s="454">
        <v>221985.5</v>
      </c>
      <c r="L364" s="454"/>
      <c r="M364" s="455">
        <v>0</v>
      </c>
    </row>
    <row r="365" spans="2:13" x14ac:dyDescent="0.35">
      <c r="B365" s="451">
        <v>8140</v>
      </c>
      <c r="C365" s="452">
        <v>4200</v>
      </c>
      <c r="D365" s="452"/>
      <c r="E365" s="452"/>
      <c r="F365" s="452"/>
      <c r="G365" s="453" t="s">
        <v>1684</v>
      </c>
      <c r="H365" s="454"/>
      <c r="I365" s="454">
        <v>0</v>
      </c>
      <c r="J365" s="454">
        <v>4466518.5999999996</v>
      </c>
      <c r="K365" s="454">
        <v>4466518.5999999996</v>
      </c>
      <c r="L365" s="454"/>
      <c r="M365" s="455">
        <v>0</v>
      </c>
    </row>
    <row r="366" spans="2:13" x14ac:dyDescent="0.35">
      <c r="B366" s="451">
        <v>8140</v>
      </c>
      <c r="C366" s="452">
        <v>4220</v>
      </c>
      <c r="D366" s="452"/>
      <c r="E366" s="452"/>
      <c r="F366" s="452"/>
      <c r="G366" s="453" t="s">
        <v>181</v>
      </c>
      <c r="H366" s="454"/>
      <c r="I366" s="454">
        <v>0</v>
      </c>
      <c r="J366" s="454">
        <v>4466518.5999999996</v>
      </c>
      <c r="K366" s="454">
        <v>4466518.5999999996</v>
      </c>
      <c r="L366" s="454"/>
      <c r="M366" s="455">
        <v>0</v>
      </c>
    </row>
    <row r="367" spans="2:13" x14ac:dyDescent="0.35">
      <c r="B367" s="451">
        <v>8140</v>
      </c>
      <c r="C367" s="452">
        <v>4223</v>
      </c>
      <c r="D367" s="452"/>
      <c r="E367" s="452"/>
      <c r="F367" s="452"/>
      <c r="G367" s="453" t="s">
        <v>33</v>
      </c>
      <c r="H367" s="454"/>
      <c r="I367" s="454">
        <v>0</v>
      </c>
      <c r="J367" s="454">
        <v>4466518.5999999996</v>
      </c>
      <c r="K367" s="454">
        <v>4466518.5999999996</v>
      </c>
      <c r="L367" s="454"/>
      <c r="M367" s="455">
        <v>0</v>
      </c>
    </row>
    <row r="368" spans="2:13" x14ac:dyDescent="0.35">
      <c r="B368" s="451">
        <v>8140</v>
      </c>
      <c r="C368" s="452">
        <v>4223</v>
      </c>
      <c r="D368" s="452">
        <v>1</v>
      </c>
      <c r="E368" s="452"/>
      <c r="F368" s="452"/>
      <c r="G368" s="453" t="s">
        <v>33</v>
      </c>
      <c r="H368" s="454"/>
      <c r="I368" s="454">
        <v>0</v>
      </c>
      <c r="J368" s="454">
        <v>4466518.5999999996</v>
      </c>
      <c r="K368" s="454">
        <v>4466518.5999999996</v>
      </c>
      <c r="L368" s="454"/>
      <c r="M368" s="455">
        <v>0</v>
      </c>
    </row>
    <row r="369" spans="2:13" x14ac:dyDescent="0.35">
      <c r="B369" s="451">
        <v>8140</v>
      </c>
      <c r="C369" s="452">
        <v>4223</v>
      </c>
      <c r="D369" s="452">
        <v>1</v>
      </c>
      <c r="E369" s="452">
        <v>1</v>
      </c>
      <c r="F369" s="452"/>
      <c r="G369" s="453" t="s">
        <v>33</v>
      </c>
      <c r="H369" s="454"/>
      <c r="I369" s="454">
        <v>0</v>
      </c>
      <c r="J369" s="454">
        <v>4466518.5999999996</v>
      </c>
      <c r="K369" s="454">
        <v>4466518.5999999996</v>
      </c>
      <c r="L369" s="454"/>
      <c r="M369" s="455">
        <v>0</v>
      </c>
    </row>
    <row r="370" spans="2:13" x14ac:dyDescent="0.35">
      <c r="B370" s="451">
        <v>8140</v>
      </c>
      <c r="C370" s="452">
        <v>4223</v>
      </c>
      <c r="D370" s="452">
        <v>1</v>
      </c>
      <c r="E370" s="452">
        <v>1</v>
      </c>
      <c r="F370" s="452">
        <v>2</v>
      </c>
      <c r="G370" s="453" t="s">
        <v>1688</v>
      </c>
      <c r="H370" s="454"/>
      <c r="I370" s="454">
        <v>0</v>
      </c>
      <c r="J370" s="454">
        <v>4466518.5999999996</v>
      </c>
      <c r="K370" s="454">
        <v>4466518.5999999996</v>
      </c>
      <c r="L370" s="454"/>
      <c r="M370" s="455">
        <v>0</v>
      </c>
    </row>
    <row r="371" spans="2:13" x14ac:dyDescent="0.35">
      <c r="B371" s="451">
        <v>8140</v>
      </c>
      <c r="C371" s="452">
        <v>4300</v>
      </c>
      <c r="D371" s="452"/>
      <c r="E371" s="452"/>
      <c r="F371" s="452"/>
      <c r="G371" s="453" t="s">
        <v>1710</v>
      </c>
      <c r="H371" s="454"/>
      <c r="I371" s="454">
        <v>0</v>
      </c>
      <c r="J371" s="454">
        <v>0.09</v>
      </c>
      <c r="K371" s="454">
        <v>0.09</v>
      </c>
      <c r="L371" s="454"/>
      <c r="M371" s="455">
        <v>0</v>
      </c>
    </row>
    <row r="372" spans="2:13" x14ac:dyDescent="0.35">
      <c r="B372" s="451">
        <v>8140</v>
      </c>
      <c r="C372" s="452">
        <v>4310</v>
      </c>
      <c r="D372" s="452"/>
      <c r="E372" s="452"/>
      <c r="F372" s="452"/>
      <c r="G372" s="453" t="s">
        <v>117</v>
      </c>
      <c r="H372" s="454"/>
      <c r="I372" s="454">
        <v>0</v>
      </c>
      <c r="J372" s="454">
        <v>0.09</v>
      </c>
      <c r="K372" s="454">
        <v>0.09</v>
      </c>
      <c r="L372" s="454"/>
      <c r="M372" s="455">
        <v>0</v>
      </c>
    </row>
    <row r="373" spans="2:13" x14ac:dyDescent="0.35">
      <c r="B373" s="451">
        <v>8140</v>
      </c>
      <c r="C373" s="452">
        <v>4311</v>
      </c>
      <c r="D373" s="452"/>
      <c r="E373" s="452"/>
      <c r="F373" s="452"/>
      <c r="G373" s="453" t="s">
        <v>1711</v>
      </c>
      <c r="H373" s="454"/>
      <c r="I373" s="454">
        <v>0</v>
      </c>
      <c r="J373" s="454">
        <v>0.09</v>
      </c>
      <c r="K373" s="454">
        <v>0.09</v>
      </c>
      <c r="L373" s="454"/>
      <c r="M373" s="455">
        <v>0</v>
      </c>
    </row>
    <row r="374" spans="2:13" x14ac:dyDescent="0.35">
      <c r="B374" s="451">
        <v>8140</v>
      </c>
      <c r="C374" s="452">
        <v>4311</v>
      </c>
      <c r="D374" s="452">
        <v>1</v>
      </c>
      <c r="E374" s="452"/>
      <c r="F374" s="452"/>
      <c r="G374" s="453" t="s">
        <v>1711</v>
      </c>
      <c r="H374" s="454"/>
      <c r="I374" s="454">
        <v>0</v>
      </c>
      <c r="J374" s="454">
        <v>0.09</v>
      </c>
      <c r="K374" s="454">
        <v>0.09</v>
      </c>
      <c r="L374" s="454"/>
      <c r="M374" s="455">
        <v>0</v>
      </c>
    </row>
    <row r="375" spans="2:13" x14ac:dyDescent="0.35">
      <c r="B375" s="451">
        <v>8140</v>
      </c>
      <c r="C375" s="452">
        <v>4311</v>
      </c>
      <c r="D375" s="452">
        <v>1</v>
      </c>
      <c r="E375" s="452">
        <v>1</v>
      </c>
      <c r="F375" s="452"/>
      <c r="G375" s="453" t="s">
        <v>1714</v>
      </c>
      <c r="H375" s="454"/>
      <c r="I375" s="454">
        <v>0</v>
      </c>
      <c r="J375" s="454">
        <v>0.09</v>
      </c>
      <c r="K375" s="454">
        <v>0.09</v>
      </c>
      <c r="L375" s="454"/>
      <c r="M375" s="455">
        <v>0</v>
      </c>
    </row>
    <row r="376" spans="2:13" x14ac:dyDescent="0.35">
      <c r="B376" s="451">
        <v>8140</v>
      </c>
      <c r="C376" s="452">
        <v>4311</v>
      </c>
      <c r="D376" s="452">
        <v>1</v>
      </c>
      <c r="E376" s="452">
        <v>1</v>
      </c>
      <c r="F376" s="452">
        <v>1</v>
      </c>
      <c r="G376" s="453" t="s">
        <v>1714</v>
      </c>
      <c r="H376" s="454"/>
      <c r="I376" s="454">
        <v>0</v>
      </c>
      <c r="J376" s="454">
        <v>0.09</v>
      </c>
      <c r="K376" s="454">
        <v>0.09</v>
      </c>
      <c r="L376" s="454"/>
      <c r="M376" s="455">
        <v>0</v>
      </c>
    </row>
    <row r="377" spans="2:13" x14ac:dyDescent="0.35">
      <c r="B377" s="451">
        <v>8150</v>
      </c>
      <c r="C377" s="452">
        <v>4000</v>
      </c>
      <c r="D377" s="452"/>
      <c r="E377" s="452"/>
      <c r="F377" s="452"/>
      <c r="G377" s="453" t="s">
        <v>115</v>
      </c>
      <c r="H377" s="454"/>
      <c r="I377" s="454">
        <v>0</v>
      </c>
      <c r="J377" s="454">
        <v>0</v>
      </c>
      <c r="K377" s="454">
        <v>5898876.7300000004</v>
      </c>
      <c r="L377" s="454"/>
      <c r="M377" s="455">
        <v>5898876.7300000004</v>
      </c>
    </row>
    <row r="378" spans="2:13" x14ac:dyDescent="0.35">
      <c r="B378" s="451">
        <v>8150</v>
      </c>
      <c r="C378" s="452">
        <v>4100</v>
      </c>
      <c r="D378" s="452"/>
      <c r="E378" s="452"/>
      <c r="F378" s="452"/>
      <c r="G378" s="453" t="s">
        <v>1637</v>
      </c>
      <c r="H378" s="454"/>
      <c r="I378" s="454">
        <v>0</v>
      </c>
      <c r="J378" s="454">
        <v>0</v>
      </c>
      <c r="K378" s="454">
        <v>1432358.04</v>
      </c>
      <c r="L378" s="454"/>
      <c r="M378" s="455">
        <v>1432358.04</v>
      </c>
    </row>
    <row r="379" spans="2:13" x14ac:dyDescent="0.35">
      <c r="B379" s="451">
        <v>8150</v>
      </c>
      <c r="C379" s="452">
        <v>4160</v>
      </c>
      <c r="D379" s="452"/>
      <c r="E379" s="452"/>
      <c r="F379" s="452"/>
      <c r="G379" s="453" t="s">
        <v>116</v>
      </c>
      <c r="H379" s="454"/>
      <c r="I379" s="454">
        <v>0</v>
      </c>
      <c r="J379" s="454">
        <v>0</v>
      </c>
      <c r="K379" s="454">
        <v>1199019.54</v>
      </c>
      <c r="L379" s="454"/>
      <c r="M379" s="455">
        <v>1199019.54</v>
      </c>
    </row>
    <row r="380" spans="2:13" x14ac:dyDescent="0.35">
      <c r="B380" s="451">
        <v>8150</v>
      </c>
      <c r="C380" s="452">
        <v>4169</v>
      </c>
      <c r="D380" s="452"/>
      <c r="E380" s="452"/>
      <c r="F380" s="452"/>
      <c r="G380" s="453" t="s">
        <v>121</v>
      </c>
      <c r="H380" s="454"/>
      <c r="I380" s="454">
        <v>0</v>
      </c>
      <c r="J380" s="454">
        <v>0</v>
      </c>
      <c r="K380" s="454">
        <v>1199019.54</v>
      </c>
      <c r="L380" s="454"/>
      <c r="M380" s="455">
        <v>1199019.54</v>
      </c>
    </row>
    <row r="381" spans="2:13" x14ac:dyDescent="0.35">
      <c r="B381" s="451">
        <v>8150</v>
      </c>
      <c r="C381" s="452">
        <v>4169</v>
      </c>
      <c r="D381" s="452">
        <v>1</v>
      </c>
      <c r="E381" s="452"/>
      <c r="F381" s="452"/>
      <c r="G381" s="453" t="s">
        <v>121</v>
      </c>
      <c r="H381" s="454"/>
      <c r="I381" s="454">
        <v>0</v>
      </c>
      <c r="J381" s="454">
        <v>0</v>
      </c>
      <c r="K381" s="454">
        <v>1199019.54</v>
      </c>
      <c r="L381" s="454"/>
      <c r="M381" s="455">
        <v>1199019.54</v>
      </c>
    </row>
    <row r="382" spans="2:13" x14ac:dyDescent="0.35">
      <c r="B382" s="451">
        <v>8150</v>
      </c>
      <c r="C382" s="452">
        <v>4169</v>
      </c>
      <c r="D382" s="452">
        <v>1</v>
      </c>
      <c r="E382" s="452">
        <v>1</v>
      </c>
      <c r="F382" s="452"/>
      <c r="G382" s="453" t="s">
        <v>121</v>
      </c>
      <c r="H382" s="454"/>
      <c r="I382" s="454">
        <v>0</v>
      </c>
      <c r="J382" s="454">
        <v>0</v>
      </c>
      <c r="K382" s="454">
        <v>1199019.54</v>
      </c>
      <c r="L382" s="454"/>
      <c r="M382" s="455">
        <v>1199019.54</v>
      </c>
    </row>
    <row r="383" spans="2:13" x14ac:dyDescent="0.35">
      <c r="B383" s="451">
        <v>8150</v>
      </c>
      <c r="C383" s="452">
        <v>4169</v>
      </c>
      <c r="D383" s="452">
        <v>1</v>
      </c>
      <c r="E383" s="452">
        <v>1</v>
      </c>
      <c r="F383" s="452">
        <v>2</v>
      </c>
      <c r="G383" s="453" t="s">
        <v>122</v>
      </c>
      <c r="H383" s="454"/>
      <c r="I383" s="454">
        <v>0</v>
      </c>
      <c r="J383" s="454">
        <v>0</v>
      </c>
      <c r="K383" s="454">
        <v>1199019.54</v>
      </c>
      <c r="L383" s="454"/>
      <c r="M383" s="455">
        <v>1199019.54</v>
      </c>
    </row>
    <row r="384" spans="2:13" x14ac:dyDescent="0.35">
      <c r="B384" s="451">
        <v>8150</v>
      </c>
      <c r="C384" s="452">
        <v>4170</v>
      </c>
      <c r="D384" s="452"/>
      <c r="E384" s="452"/>
      <c r="F384" s="452"/>
      <c r="G384" s="453" t="s">
        <v>1644</v>
      </c>
      <c r="H384" s="454"/>
      <c r="I384" s="454">
        <v>0</v>
      </c>
      <c r="J384" s="454">
        <v>0</v>
      </c>
      <c r="K384" s="454">
        <v>233338.5</v>
      </c>
      <c r="L384" s="454"/>
      <c r="M384" s="455">
        <v>233338.5</v>
      </c>
    </row>
    <row r="385" spans="2:13" x14ac:dyDescent="0.35">
      <c r="B385" s="451">
        <v>8150</v>
      </c>
      <c r="C385" s="452">
        <v>4173</v>
      </c>
      <c r="D385" s="452"/>
      <c r="E385" s="452"/>
      <c r="F385" s="452"/>
      <c r="G385" s="453" t="s">
        <v>1645</v>
      </c>
      <c r="H385" s="454"/>
      <c r="I385" s="454">
        <v>0</v>
      </c>
      <c r="J385" s="454">
        <v>0</v>
      </c>
      <c r="K385" s="454">
        <v>233338.5</v>
      </c>
      <c r="L385" s="454"/>
      <c r="M385" s="455">
        <v>233338.5</v>
      </c>
    </row>
    <row r="386" spans="2:13" x14ac:dyDescent="0.35">
      <c r="B386" s="451">
        <v>8150</v>
      </c>
      <c r="C386" s="452">
        <v>4173</v>
      </c>
      <c r="D386" s="452">
        <v>1</v>
      </c>
      <c r="E386" s="452"/>
      <c r="F386" s="452"/>
      <c r="G386" s="453" t="s">
        <v>1645</v>
      </c>
      <c r="H386" s="454"/>
      <c r="I386" s="454">
        <v>0</v>
      </c>
      <c r="J386" s="454">
        <v>0</v>
      </c>
      <c r="K386" s="454">
        <v>233338.5</v>
      </c>
      <c r="L386" s="454"/>
      <c r="M386" s="455">
        <v>233338.5</v>
      </c>
    </row>
    <row r="387" spans="2:13" x14ac:dyDescent="0.35">
      <c r="B387" s="451">
        <v>8150</v>
      </c>
      <c r="C387" s="452">
        <v>4173</v>
      </c>
      <c r="D387" s="452">
        <v>1</v>
      </c>
      <c r="E387" s="452">
        <v>1</v>
      </c>
      <c r="F387" s="452"/>
      <c r="G387" s="453" t="s">
        <v>1645</v>
      </c>
      <c r="H387" s="454"/>
      <c r="I387" s="454">
        <v>0</v>
      </c>
      <c r="J387" s="454">
        <v>0</v>
      </c>
      <c r="K387" s="454">
        <v>233338.5</v>
      </c>
      <c r="L387" s="454"/>
      <c r="M387" s="455">
        <v>233338.5</v>
      </c>
    </row>
    <row r="388" spans="2:13" x14ac:dyDescent="0.35">
      <c r="B388" s="451">
        <v>8150</v>
      </c>
      <c r="C388" s="452">
        <v>4173</v>
      </c>
      <c r="D388" s="452">
        <v>1</v>
      </c>
      <c r="E388" s="452">
        <v>1</v>
      </c>
      <c r="F388" s="452">
        <v>3</v>
      </c>
      <c r="G388" s="453" t="s">
        <v>1649</v>
      </c>
      <c r="H388" s="454"/>
      <c r="I388" s="454">
        <v>0</v>
      </c>
      <c r="J388" s="454">
        <v>0</v>
      </c>
      <c r="K388" s="454">
        <v>11353</v>
      </c>
      <c r="L388" s="454"/>
      <c r="M388" s="455">
        <v>11353</v>
      </c>
    </row>
    <row r="389" spans="2:13" x14ac:dyDescent="0.35">
      <c r="B389" s="451">
        <v>8150</v>
      </c>
      <c r="C389" s="452">
        <v>4173</v>
      </c>
      <c r="D389" s="452">
        <v>1</v>
      </c>
      <c r="E389" s="452">
        <v>1</v>
      </c>
      <c r="F389" s="452">
        <v>13</v>
      </c>
      <c r="G389" s="453" t="s">
        <v>123</v>
      </c>
      <c r="H389" s="454"/>
      <c r="I389" s="454">
        <v>0</v>
      </c>
      <c r="J389" s="454">
        <v>0</v>
      </c>
      <c r="K389" s="454">
        <v>221985.5</v>
      </c>
      <c r="L389" s="454"/>
      <c r="M389" s="455">
        <v>221985.5</v>
      </c>
    </row>
    <row r="390" spans="2:13" x14ac:dyDescent="0.35">
      <c r="B390" s="451">
        <v>8150</v>
      </c>
      <c r="C390" s="452">
        <v>4200</v>
      </c>
      <c r="D390" s="452"/>
      <c r="E390" s="452"/>
      <c r="F390" s="452"/>
      <c r="G390" s="453" t="s">
        <v>1684</v>
      </c>
      <c r="H390" s="454"/>
      <c r="I390" s="454">
        <v>0</v>
      </c>
      <c r="J390" s="454">
        <v>0</v>
      </c>
      <c r="K390" s="454">
        <v>4466518.5999999996</v>
      </c>
      <c r="L390" s="454"/>
      <c r="M390" s="455">
        <v>4466518.5999999996</v>
      </c>
    </row>
    <row r="391" spans="2:13" x14ac:dyDescent="0.35">
      <c r="B391" s="451">
        <v>8150</v>
      </c>
      <c r="C391" s="452">
        <v>4220</v>
      </c>
      <c r="D391" s="452"/>
      <c r="E391" s="452"/>
      <c r="F391" s="452"/>
      <c r="G391" s="453" t="s">
        <v>181</v>
      </c>
      <c r="H391" s="454"/>
      <c r="I391" s="454">
        <v>0</v>
      </c>
      <c r="J391" s="454">
        <v>0</v>
      </c>
      <c r="K391" s="454">
        <v>4466518.5999999996</v>
      </c>
      <c r="L391" s="454"/>
      <c r="M391" s="455">
        <v>4466518.5999999996</v>
      </c>
    </row>
    <row r="392" spans="2:13" x14ac:dyDescent="0.35">
      <c r="B392" s="451">
        <v>8150</v>
      </c>
      <c r="C392" s="452">
        <v>4223</v>
      </c>
      <c r="D392" s="452"/>
      <c r="E392" s="452"/>
      <c r="F392" s="452"/>
      <c r="G392" s="453" t="s">
        <v>33</v>
      </c>
      <c r="H392" s="454"/>
      <c r="I392" s="454">
        <v>0</v>
      </c>
      <c r="J392" s="454">
        <v>0</v>
      </c>
      <c r="K392" s="454">
        <v>4466518.5999999996</v>
      </c>
      <c r="L392" s="454"/>
      <c r="M392" s="455">
        <v>4466518.5999999996</v>
      </c>
    </row>
    <row r="393" spans="2:13" x14ac:dyDescent="0.35">
      <c r="B393" s="451">
        <v>8150</v>
      </c>
      <c r="C393" s="452">
        <v>4223</v>
      </c>
      <c r="D393" s="452">
        <v>1</v>
      </c>
      <c r="E393" s="452"/>
      <c r="F393" s="452"/>
      <c r="G393" s="453" t="s">
        <v>33</v>
      </c>
      <c r="H393" s="454"/>
      <c r="I393" s="454">
        <v>0</v>
      </c>
      <c r="J393" s="454">
        <v>0</v>
      </c>
      <c r="K393" s="454">
        <v>4466518.5999999996</v>
      </c>
      <c r="L393" s="454"/>
      <c r="M393" s="455">
        <v>4466518.5999999996</v>
      </c>
    </row>
    <row r="394" spans="2:13" x14ac:dyDescent="0.35">
      <c r="B394" s="451">
        <v>8150</v>
      </c>
      <c r="C394" s="452">
        <v>4223</v>
      </c>
      <c r="D394" s="452">
        <v>1</v>
      </c>
      <c r="E394" s="452">
        <v>1</v>
      </c>
      <c r="F394" s="452"/>
      <c r="G394" s="453" t="s">
        <v>33</v>
      </c>
      <c r="H394" s="454"/>
      <c r="I394" s="454">
        <v>0</v>
      </c>
      <c r="J394" s="454">
        <v>0</v>
      </c>
      <c r="K394" s="454">
        <v>4466518.5999999996</v>
      </c>
      <c r="L394" s="454"/>
      <c r="M394" s="455">
        <v>4466518.5999999996</v>
      </c>
    </row>
    <row r="395" spans="2:13" x14ac:dyDescent="0.35">
      <c r="B395" s="451">
        <v>8150</v>
      </c>
      <c r="C395" s="452">
        <v>4223</v>
      </c>
      <c r="D395" s="452">
        <v>1</v>
      </c>
      <c r="E395" s="452">
        <v>1</v>
      </c>
      <c r="F395" s="452">
        <v>2</v>
      </c>
      <c r="G395" s="453" t="s">
        <v>1688</v>
      </c>
      <c r="H395" s="454"/>
      <c r="I395" s="454">
        <v>0</v>
      </c>
      <c r="J395" s="454">
        <v>0</v>
      </c>
      <c r="K395" s="454">
        <v>4466518.5999999996</v>
      </c>
      <c r="L395" s="454"/>
      <c r="M395" s="455">
        <v>4466518.5999999996</v>
      </c>
    </row>
    <row r="396" spans="2:13" x14ac:dyDescent="0.35">
      <c r="B396" s="451">
        <v>8150</v>
      </c>
      <c r="C396" s="452">
        <v>4300</v>
      </c>
      <c r="D396" s="452"/>
      <c r="E396" s="452"/>
      <c r="F396" s="452"/>
      <c r="G396" s="453" t="s">
        <v>1710</v>
      </c>
      <c r="H396" s="454"/>
      <c r="I396" s="454">
        <v>0</v>
      </c>
      <c r="J396" s="454">
        <v>0</v>
      </c>
      <c r="K396" s="454">
        <v>0.09</v>
      </c>
      <c r="L396" s="454"/>
      <c r="M396" s="455">
        <v>0.09</v>
      </c>
    </row>
    <row r="397" spans="2:13" x14ac:dyDescent="0.35">
      <c r="B397" s="451">
        <v>8150</v>
      </c>
      <c r="C397" s="452">
        <v>4310</v>
      </c>
      <c r="D397" s="452"/>
      <c r="E397" s="452"/>
      <c r="F397" s="452"/>
      <c r="G397" s="453" t="s">
        <v>117</v>
      </c>
      <c r="H397" s="454"/>
      <c r="I397" s="454">
        <v>0</v>
      </c>
      <c r="J397" s="454">
        <v>0</v>
      </c>
      <c r="K397" s="454">
        <v>0.09</v>
      </c>
      <c r="L397" s="454"/>
      <c r="M397" s="455">
        <v>0.09</v>
      </c>
    </row>
    <row r="398" spans="2:13" x14ac:dyDescent="0.35">
      <c r="B398" s="451">
        <v>8150</v>
      </c>
      <c r="C398" s="452">
        <v>4311</v>
      </c>
      <c r="D398" s="452"/>
      <c r="E398" s="452"/>
      <c r="F398" s="452"/>
      <c r="G398" s="453" t="s">
        <v>1711</v>
      </c>
      <c r="H398" s="454"/>
      <c r="I398" s="454">
        <v>0</v>
      </c>
      <c r="J398" s="454">
        <v>0</v>
      </c>
      <c r="K398" s="454">
        <v>0.09</v>
      </c>
      <c r="L398" s="454"/>
      <c r="M398" s="455">
        <v>0.09</v>
      </c>
    </row>
    <row r="399" spans="2:13" x14ac:dyDescent="0.35">
      <c r="B399" s="451">
        <v>8150</v>
      </c>
      <c r="C399" s="452">
        <v>4311</v>
      </c>
      <c r="D399" s="452">
        <v>1</v>
      </c>
      <c r="E399" s="452"/>
      <c r="F399" s="452"/>
      <c r="G399" s="453" t="s">
        <v>1711</v>
      </c>
      <c r="H399" s="454"/>
      <c r="I399" s="454">
        <v>0</v>
      </c>
      <c r="J399" s="454">
        <v>0</v>
      </c>
      <c r="K399" s="454">
        <v>0.09</v>
      </c>
      <c r="L399" s="454"/>
      <c r="M399" s="455">
        <v>0.09</v>
      </c>
    </row>
    <row r="400" spans="2:13" x14ac:dyDescent="0.35">
      <c r="B400" s="451">
        <v>8150</v>
      </c>
      <c r="C400" s="452">
        <v>4311</v>
      </c>
      <c r="D400" s="452">
        <v>1</v>
      </c>
      <c r="E400" s="452">
        <v>1</v>
      </c>
      <c r="F400" s="452"/>
      <c r="G400" s="453" t="s">
        <v>1714</v>
      </c>
      <c r="H400" s="454"/>
      <c r="I400" s="454">
        <v>0</v>
      </c>
      <c r="J400" s="454">
        <v>0</v>
      </c>
      <c r="K400" s="454">
        <v>0.09</v>
      </c>
      <c r="L400" s="454"/>
      <c r="M400" s="455">
        <v>0.09</v>
      </c>
    </row>
    <row r="401" spans="2:13" x14ac:dyDescent="0.35">
      <c r="B401" s="451">
        <v>8150</v>
      </c>
      <c r="C401" s="452">
        <v>4311</v>
      </c>
      <c r="D401" s="452">
        <v>1</v>
      </c>
      <c r="E401" s="452">
        <v>1</v>
      </c>
      <c r="F401" s="452">
        <v>1</v>
      </c>
      <c r="G401" s="453" t="s">
        <v>1714</v>
      </c>
      <c r="H401" s="454"/>
      <c r="I401" s="454">
        <v>0</v>
      </c>
      <c r="J401" s="454">
        <v>0</v>
      </c>
      <c r="K401" s="454">
        <v>0.09</v>
      </c>
      <c r="L401" s="454"/>
      <c r="M401" s="455">
        <v>0.09</v>
      </c>
    </row>
    <row r="402" spans="2:13" x14ac:dyDescent="0.35">
      <c r="B402" s="451">
        <v>8200</v>
      </c>
      <c r="C402" s="452"/>
      <c r="D402" s="452"/>
      <c r="E402" s="452"/>
      <c r="F402" s="452"/>
      <c r="G402" s="453" t="s">
        <v>3933</v>
      </c>
      <c r="H402" s="454"/>
      <c r="I402" s="454"/>
      <c r="J402" s="454">
        <v>16045646.390000001</v>
      </c>
      <c r="K402" s="454">
        <v>16045646.390000001</v>
      </c>
      <c r="L402" s="454"/>
      <c r="M402" s="455"/>
    </row>
    <row r="403" spans="2:13" x14ac:dyDescent="0.35">
      <c r="B403" s="451">
        <v>8210</v>
      </c>
      <c r="C403" s="452"/>
      <c r="D403" s="452"/>
      <c r="E403" s="452"/>
      <c r="F403" s="452"/>
      <c r="G403" s="453" t="s">
        <v>3934</v>
      </c>
      <c r="H403" s="454"/>
      <c r="I403" s="454">
        <v>0</v>
      </c>
      <c r="J403" s="454">
        <v>1141371.44</v>
      </c>
      <c r="K403" s="454">
        <v>1141371.44</v>
      </c>
      <c r="L403" s="454"/>
      <c r="M403" s="455">
        <v>0</v>
      </c>
    </row>
    <row r="404" spans="2:13" x14ac:dyDescent="0.35">
      <c r="B404" s="451">
        <v>8211</v>
      </c>
      <c r="C404" s="452"/>
      <c r="D404" s="452"/>
      <c r="E404" s="452"/>
      <c r="F404" s="452"/>
      <c r="G404" s="453" t="s">
        <v>3935</v>
      </c>
      <c r="H404" s="454"/>
      <c r="I404" s="454">
        <v>0</v>
      </c>
      <c r="J404" s="454">
        <v>1088210.9099999999</v>
      </c>
      <c r="K404" s="454">
        <v>870364.13</v>
      </c>
      <c r="L404" s="454"/>
      <c r="M404" s="455">
        <v>-217846.78</v>
      </c>
    </row>
    <row r="405" spans="2:13" x14ac:dyDescent="0.35">
      <c r="B405" s="451">
        <v>8211</v>
      </c>
      <c r="C405" s="452">
        <v>0</v>
      </c>
      <c r="D405" s="452">
        <v>0</v>
      </c>
      <c r="E405" s="452">
        <v>0</v>
      </c>
      <c r="F405" s="452">
        <v>1000</v>
      </c>
      <c r="G405" s="453" t="s">
        <v>1719</v>
      </c>
      <c r="H405" s="454"/>
      <c r="I405" s="454">
        <v>0</v>
      </c>
      <c r="J405" s="454">
        <v>152498.25</v>
      </c>
      <c r="K405" s="454">
        <v>209487.35</v>
      </c>
      <c r="L405" s="454"/>
      <c r="M405" s="455">
        <v>56989.1</v>
      </c>
    </row>
    <row r="406" spans="2:13" x14ac:dyDescent="0.35">
      <c r="B406" s="451">
        <v>8211</v>
      </c>
      <c r="C406" s="452">
        <v>0</v>
      </c>
      <c r="D406" s="452">
        <v>0</v>
      </c>
      <c r="E406" s="452">
        <v>0</v>
      </c>
      <c r="F406" s="452">
        <v>1100</v>
      </c>
      <c r="G406" s="453" t="s">
        <v>1721</v>
      </c>
      <c r="H406" s="454"/>
      <c r="I406" s="454">
        <v>0</v>
      </c>
      <c r="J406" s="454">
        <v>17060</v>
      </c>
      <c r="K406" s="454">
        <v>87470.12</v>
      </c>
      <c r="L406" s="454"/>
      <c r="M406" s="455">
        <v>70410.12</v>
      </c>
    </row>
    <row r="407" spans="2:13" x14ac:dyDescent="0.35">
      <c r="B407" s="451">
        <v>8211</v>
      </c>
      <c r="C407" s="452">
        <v>0</v>
      </c>
      <c r="D407" s="452">
        <v>0</v>
      </c>
      <c r="E407" s="452">
        <v>0</v>
      </c>
      <c r="F407" s="452">
        <v>1130</v>
      </c>
      <c r="G407" s="453" t="s">
        <v>1723</v>
      </c>
      <c r="H407" s="454"/>
      <c r="I407" s="454">
        <v>0</v>
      </c>
      <c r="J407" s="454">
        <v>17060</v>
      </c>
      <c r="K407" s="454">
        <v>87470.12</v>
      </c>
      <c r="L407" s="454"/>
      <c r="M407" s="455">
        <v>70410.12</v>
      </c>
    </row>
    <row r="408" spans="2:13" x14ac:dyDescent="0.35">
      <c r="B408" s="451">
        <v>8211</v>
      </c>
      <c r="C408" s="452">
        <v>0</v>
      </c>
      <c r="D408" s="452">
        <v>0</v>
      </c>
      <c r="E408" s="452">
        <v>0</v>
      </c>
      <c r="F408" s="452">
        <v>1131</v>
      </c>
      <c r="G408" s="453" t="s">
        <v>1725</v>
      </c>
      <c r="H408" s="454"/>
      <c r="I408" s="454">
        <v>0</v>
      </c>
      <c r="J408" s="454">
        <v>17060</v>
      </c>
      <c r="K408" s="454">
        <v>87470.12</v>
      </c>
      <c r="L408" s="454"/>
      <c r="M408" s="455">
        <v>70410.12</v>
      </c>
    </row>
    <row r="409" spans="2:13" x14ac:dyDescent="0.35">
      <c r="B409" s="451">
        <v>8211</v>
      </c>
      <c r="C409" s="452">
        <v>0</v>
      </c>
      <c r="D409" s="452">
        <v>0</v>
      </c>
      <c r="E409" s="452">
        <v>0</v>
      </c>
      <c r="F409" s="452">
        <v>1300</v>
      </c>
      <c r="G409" s="453" t="s">
        <v>2181</v>
      </c>
      <c r="H409" s="454"/>
      <c r="I409" s="454">
        <v>0</v>
      </c>
      <c r="J409" s="454">
        <v>47810.54</v>
      </c>
      <c r="K409" s="454">
        <v>90352.1</v>
      </c>
      <c r="L409" s="454"/>
      <c r="M409" s="455">
        <v>42541.56</v>
      </c>
    </row>
    <row r="410" spans="2:13" x14ac:dyDescent="0.35">
      <c r="B410" s="451">
        <v>8211</v>
      </c>
      <c r="C410" s="452">
        <v>0</v>
      </c>
      <c r="D410" s="452">
        <v>0</v>
      </c>
      <c r="E410" s="452">
        <v>0</v>
      </c>
      <c r="F410" s="452">
        <v>1320</v>
      </c>
      <c r="G410" s="453" t="s">
        <v>2183</v>
      </c>
      <c r="H410" s="454"/>
      <c r="I410" s="454">
        <v>0</v>
      </c>
      <c r="J410" s="454">
        <v>10518.24</v>
      </c>
      <c r="K410" s="454">
        <v>21427.54</v>
      </c>
      <c r="L410" s="454"/>
      <c r="M410" s="455">
        <v>10909.3</v>
      </c>
    </row>
    <row r="411" spans="2:13" x14ac:dyDescent="0.35">
      <c r="B411" s="451">
        <v>8211</v>
      </c>
      <c r="C411" s="452">
        <v>0</v>
      </c>
      <c r="D411" s="452">
        <v>0</v>
      </c>
      <c r="E411" s="452">
        <v>0</v>
      </c>
      <c r="F411" s="452">
        <v>1321</v>
      </c>
      <c r="G411" s="453" t="s">
        <v>2185</v>
      </c>
      <c r="H411" s="454"/>
      <c r="I411" s="454">
        <v>0</v>
      </c>
      <c r="J411" s="454">
        <v>0</v>
      </c>
      <c r="K411" s="454">
        <v>9013</v>
      </c>
      <c r="L411" s="454"/>
      <c r="M411" s="455">
        <v>9013</v>
      </c>
    </row>
    <row r="412" spans="2:13" x14ac:dyDescent="0.35">
      <c r="B412" s="451">
        <v>8211</v>
      </c>
      <c r="C412" s="452">
        <v>0</v>
      </c>
      <c r="D412" s="452">
        <v>0</v>
      </c>
      <c r="E412" s="452">
        <v>0</v>
      </c>
      <c r="F412" s="452">
        <v>1322</v>
      </c>
      <c r="G412" s="453" t="s">
        <v>124</v>
      </c>
      <c r="H412" s="454"/>
      <c r="I412" s="454">
        <v>0</v>
      </c>
      <c r="J412" s="454">
        <v>10518.24</v>
      </c>
      <c r="K412" s="454">
        <v>12414.54</v>
      </c>
      <c r="L412" s="454"/>
      <c r="M412" s="455">
        <v>1896.3</v>
      </c>
    </row>
    <row r="413" spans="2:13" x14ac:dyDescent="0.35">
      <c r="B413" s="451">
        <v>8211</v>
      </c>
      <c r="C413" s="452">
        <v>0</v>
      </c>
      <c r="D413" s="452">
        <v>0</v>
      </c>
      <c r="E413" s="452">
        <v>0</v>
      </c>
      <c r="F413" s="452">
        <v>1340</v>
      </c>
      <c r="G413" s="453" t="s">
        <v>125</v>
      </c>
      <c r="H413" s="454"/>
      <c r="I413" s="454">
        <v>0</v>
      </c>
      <c r="J413" s="454">
        <v>37292.300000000003</v>
      </c>
      <c r="K413" s="454">
        <v>68924.56</v>
      </c>
      <c r="L413" s="454"/>
      <c r="M413" s="455">
        <v>31632.26</v>
      </c>
    </row>
    <row r="414" spans="2:13" x14ac:dyDescent="0.35">
      <c r="B414" s="451">
        <v>8211</v>
      </c>
      <c r="C414" s="452">
        <v>0</v>
      </c>
      <c r="D414" s="452">
        <v>0</v>
      </c>
      <c r="E414" s="452">
        <v>0</v>
      </c>
      <c r="F414" s="452">
        <v>1345</v>
      </c>
      <c r="G414" s="453" t="s">
        <v>126</v>
      </c>
      <c r="H414" s="454"/>
      <c r="I414" s="454">
        <v>0</v>
      </c>
      <c r="J414" s="454">
        <v>37292.300000000003</v>
      </c>
      <c r="K414" s="454">
        <v>68924.56</v>
      </c>
      <c r="L414" s="454"/>
      <c r="M414" s="455">
        <v>31632.26</v>
      </c>
    </row>
    <row r="415" spans="2:13" x14ac:dyDescent="0.35">
      <c r="B415" s="451">
        <v>8211</v>
      </c>
      <c r="C415" s="452">
        <v>0</v>
      </c>
      <c r="D415" s="452">
        <v>0</v>
      </c>
      <c r="E415" s="452">
        <v>0</v>
      </c>
      <c r="F415" s="452">
        <v>1400</v>
      </c>
      <c r="G415" s="453" t="s">
        <v>2581</v>
      </c>
      <c r="H415" s="454"/>
      <c r="I415" s="454">
        <v>0</v>
      </c>
      <c r="J415" s="454">
        <v>87627.71</v>
      </c>
      <c r="K415" s="454">
        <v>10425.129999999999</v>
      </c>
      <c r="L415" s="454"/>
      <c r="M415" s="455">
        <v>-77202.58</v>
      </c>
    </row>
    <row r="416" spans="2:13" x14ac:dyDescent="0.35">
      <c r="B416" s="451">
        <v>8211</v>
      </c>
      <c r="C416" s="452">
        <v>0</v>
      </c>
      <c r="D416" s="452">
        <v>0</v>
      </c>
      <c r="E416" s="452">
        <v>0</v>
      </c>
      <c r="F416" s="452">
        <v>1410</v>
      </c>
      <c r="G416" s="453" t="s">
        <v>2583</v>
      </c>
      <c r="H416" s="454"/>
      <c r="I416" s="454">
        <v>0</v>
      </c>
      <c r="J416" s="454">
        <v>87627.71</v>
      </c>
      <c r="K416" s="454">
        <v>10425.129999999999</v>
      </c>
      <c r="L416" s="454"/>
      <c r="M416" s="455">
        <v>-77202.58</v>
      </c>
    </row>
    <row r="417" spans="2:13" x14ac:dyDescent="0.35">
      <c r="B417" s="451">
        <v>8211</v>
      </c>
      <c r="C417" s="452">
        <v>0</v>
      </c>
      <c r="D417" s="452">
        <v>0</v>
      </c>
      <c r="E417" s="452">
        <v>0</v>
      </c>
      <c r="F417" s="452">
        <v>1412</v>
      </c>
      <c r="G417" s="453" t="s">
        <v>2585</v>
      </c>
      <c r="H417" s="454"/>
      <c r="I417" s="454">
        <v>0</v>
      </c>
      <c r="J417" s="454">
        <v>34501.42</v>
      </c>
      <c r="K417" s="454">
        <v>3546.11</v>
      </c>
      <c r="L417" s="454"/>
      <c r="M417" s="455">
        <v>-30955.31</v>
      </c>
    </row>
    <row r="418" spans="2:13" x14ac:dyDescent="0.35">
      <c r="B418" s="451">
        <v>8211</v>
      </c>
      <c r="C418" s="452">
        <v>0</v>
      </c>
      <c r="D418" s="452">
        <v>0</v>
      </c>
      <c r="E418" s="452">
        <v>0</v>
      </c>
      <c r="F418" s="452">
        <v>1413</v>
      </c>
      <c r="G418" s="453" t="s">
        <v>2692</v>
      </c>
      <c r="H418" s="454"/>
      <c r="I418" s="454">
        <v>0</v>
      </c>
      <c r="J418" s="454">
        <v>34782.559999999998</v>
      </c>
      <c r="K418" s="454">
        <v>5469.02</v>
      </c>
      <c r="L418" s="454"/>
      <c r="M418" s="455">
        <v>-29313.54</v>
      </c>
    </row>
    <row r="419" spans="2:13" x14ac:dyDescent="0.35">
      <c r="B419" s="451">
        <v>8211</v>
      </c>
      <c r="C419" s="452">
        <v>0</v>
      </c>
      <c r="D419" s="452">
        <v>0</v>
      </c>
      <c r="E419" s="452">
        <v>0</v>
      </c>
      <c r="F419" s="452">
        <v>1414</v>
      </c>
      <c r="G419" s="453" t="s">
        <v>2798</v>
      </c>
      <c r="H419" s="454"/>
      <c r="I419" s="454">
        <v>0</v>
      </c>
      <c r="J419" s="454">
        <v>4115.42</v>
      </c>
      <c r="K419" s="454">
        <v>1410</v>
      </c>
      <c r="L419" s="454"/>
      <c r="M419" s="455">
        <v>-2705.42</v>
      </c>
    </row>
    <row r="420" spans="2:13" x14ac:dyDescent="0.35">
      <c r="B420" s="451">
        <v>8211</v>
      </c>
      <c r="C420" s="452">
        <v>0</v>
      </c>
      <c r="D420" s="452">
        <v>0</v>
      </c>
      <c r="E420" s="452">
        <v>0</v>
      </c>
      <c r="F420" s="452">
        <v>1415</v>
      </c>
      <c r="G420" s="453" t="s">
        <v>2891</v>
      </c>
      <c r="H420" s="454"/>
      <c r="I420" s="454">
        <v>0</v>
      </c>
      <c r="J420" s="454">
        <v>5473.65</v>
      </c>
      <c r="K420" s="454">
        <v>0</v>
      </c>
      <c r="L420" s="454"/>
      <c r="M420" s="455">
        <v>-5473.65</v>
      </c>
    </row>
    <row r="421" spans="2:13" x14ac:dyDescent="0.35">
      <c r="B421" s="451">
        <v>8211</v>
      </c>
      <c r="C421" s="452">
        <v>0</v>
      </c>
      <c r="D421" s="452">
        <v>0</v>
      </c>
      <c r="E421" s="452">
        <v>0</v>
      </c>
      <c r="F421" s="452">
        <v>1416</v>
      </c>
      <c r="G421" s="453" t="s">
        <v>2898</v>
      </c>
      <c r="H421" s="454"/>
      <c r="I421" s="454">
        <v>0</v>
      </c>
      <c r="J421" s="454">
        <v>8754.66</v>
      </c>
      <c r="K421" s="454">
        <v>0</v>
      </c>
      <c r="L421" s="454"/>
      <c r="M421" s="455">
        <v>-8754.66</v>
      </c>
    </row>
    <row r="422" spans="2:13" x14ac:dyDescent="0.35">
      <c r="B422" s="451">
        <v>8211</v>
      </c>
      <c r="C422" s="452">
        <v>0</v>
      </c>
      <c r="D422" s="452">
        <v>0</v>
      </c>
      <c r="E422" s="452">
        <v>0</v>
      </c>
      <c r="F422" s="452">
        <v>1500</v>
      </c>
      <c r="G422" s="453" t="s">
        <v>2904</v>
      </c>
      <c r="H422" s="454"/>
      <c r="I422" s="454">
        <v>0</v>
      </c>
      <c r="J422" s="454">
        <v>0</v>
      </c>
      <c r="K422" s="454">
        <v>21240</v>
      </c>
      <c r="L422" s="454"/>
      <c r="M422" s="455">
        <v>21240</v>
      </c>
    </row>
    <row r="423" spans="2:13" x14ac:dyDescent="0.35">
      <c r="B423" s="451">
        <v>8211</v>
      </c>
      <c r="C423" s="452">
        <v>0</v>
      </c>
      <c r="D423" s="452">
        <v>0</v>
      </c>
      <c r="E423" s="452">
        <v>0</v>
      </c>
      <c r="F423" s="452">
        <v>1520</v>
      </c>
      <c r="G423" s="453" t="s">
        <v>120</v>
      </c>
      <c r="H423" s="454"/>
      <c r="I423" s="454">
        <v>0</v>
      </c>
      <c r="J423" s="454">
        <v>0</v>
      </c>
      <c r="K423" s="454">
        <v>21240</v>
      </c>
      <c r="L423" s="454"/>
      <c r="M423" s="455">
        <v>21240</v>
      </c>
    </row>
    <row r="424" spans="2:13" x14ac:dyDescent="0.35">
      <c r="B424" s="451">
        <v>8211</v>
      </c>
      <c r="C424" s="452">
        <v>0</v>
      </c>
      <c r="D424" s="452">
        <v>0</v>
      </c>
      <c r="E424" s="452">
        <v>0</v>
      </c>
      <c r="F424" s="452">
        <v>1522</v>
      </c>
      <c r="G424" s="453" t="s">
        <v>2907</v>
      </c>
      <c r="H424" s="454"/>
      <c r="I424" s="454">
        <v>0</v>
      </c>
      <c r="J424" s="454">
        <v>0</v>
      </c>
      <c r="K424" s="454">
        <v>21240</v>
      </c>
      <c r="L424" s="454"/>
      <c r="M424" s="455">
        <v>21240</v>
      </c>
    </row>
    <row r="425" spans="2:13" x14ac:dyDescent="0.35">
      <c r="B425" s="451">
        <v>8211</v>
      </c>
      <c r="C425" s="452">
        <v>0</v>
      </c>
      <c r="D425" s="452">
        <v>0</v>
      </c>
      <c r="E425" s="452">
        <v>0</v>
      </c>
      <c r="F425" s="452">
        <v>2000</v>
      </c>
      <c r="G425" s="453" t="s">
        <v>2911</v>
      </c>
      <c r="H425" s="454"/>
      <c r="I425" s="454">
        <v>0</v>
      </c>
      <c r="J425" s="454">
        <v>366753.46</v>
      </c>
      <c r="K425" s="454">
        <v>534579.69999999995</v>
      </c>
      <c r="L425" s="454"/>
      <c r="M425" s="455">
        <v>167826.24</v>
      </c>
    </row>
    <row r="426" spans="2:13" x14ac:dyDescent="0.35">
      <c r="B426" s="451">
        <v>8211</v>
      </c>
      <c r="C426" s="452">
        <v>0</v>
      </c>
      <c r="D426" s="452">
        <v>0</v>
      </c>
      <c r="E426" s="452">
        <v>0</v>
      </c>
      <c r="F426" s="452">
        <v>2100</v>
      </c>
      <c r="G426" s="453" t="s">
        <v>2913</v>
      </c>
      <c r="H426" s="454"/>
      <c r="I426" s="454">
        <v>0</v>
      </c>
      <c r="J426" s="454">
        <v>142866.93</v>
      </c>
      <c r="K426" s="454">
        <v>96883.31</v>
      </c>
      <c r="L426" s="454"/>
      <c r="M426" s="455">
        <v>-45983.62</v>
      </c>
    </row>
    <row r="427" spans="2:13" x14ac:dyDescent="0.35">
      <c r="B427" s="451">
        <v>8211</v>
      </c>
      <c r="C427" s="452">
        <v>0</v>
      </c>
      <c r="D427" s="452">
        <v>0</v>
      </c>
      <c r="E427" s="452">
        <v>0</v>
      </c>
      <c r="F427" s="452">
        <v>2110</v>
      </c>
      <c r="G427" s="453" t="s">
        <v>2915</v>
      </c>
      <c r="H427" s="454"/>
      <c r="I427" s="454">
        <v>0</v>
      </c>
      <c r="J427" s="454">
        <v>42655.4</v>
      </c>
      <c r="K427" s="454">
        <v>49467.15</v>
      </c>
      <c r="L427" s="454"/>
      <c r="M427" s="455">
        <v>6811.75</v>
      </c>
    </row>
    <row r="428" spans="2:13" x14ac:dyDescent="0.35">
      <c r="B428" s="451">
        <v>8211</v>
      </c>
      <c r="C428" s="452">
        <v>0</v>
      </c>
      <c r="D428" s="452">
        <v>0</v>
      </c>
      <c r="E428" s="452">
        <v>0</v>
      </c>
      <c r="F428" s="452">
        <v>2111</v>
      </c>
      <c r="G428" s="453" t="s">
        <v>2917</v>
      </c>
      <c r="H428" s="454"/>
      <c r="I428" s="454">
        <v>0</v>
      </c>
      <c r="J428" s="454">
        <v>42655.4</v>
      </c>
      <c r="K428" s="454">
        <v>49467.15</v>
      </c>
      <c r="L428" s="454"/>
      <c r="M428" s="455">
        <v>6811.75</v>
      </c>
    </row>
    <row r="429" spans="2:13" x14ac:dyDescent="0.35">
      <c r="B429" s="451">
        <v>8211</v>
      </c>
      <c r="C429" s="452">
        <v>0</v>
      </c>
      <c r="D429" s="452">
        <v>0</v>
      </c>
      <c r="E429" s="452">
        <v>0</v>
      </c>
      <c r="F429" s="452">
        <v>2140</v>
      </c>
      <c r="G429" s="453" t="s">
        <v>2972</v>
      </c>
      <c r="H429" s="454"/>
      <c r="I429" s="454">
        <v>0</v>
      </c>
      <c r="J429" s="454">
        <v>12100.03</v>
      </c>
      <c r="K429" s="454">
        <v>0</v>
      </c>
      <c r="L429" s="454"/>
      <c r="M429" s="455">
        <v>-12100.03</v>
      </c>
    </row>
    <row r="430" spans="2:13" x14ac:dyDescent="0.35">
      <c r="B430" s="451">
        <v>8211</v>
      </c>
      <c r="C430" s="452">
        <v>0</v>
      </c>
      <c r="D430" s="452">
        <v>0</v>
      </c>
      <c r="E430" s="452">
        <v>0</v>
      </c>
      <c r="F430" s="452">
        <v>2141</v>
      </c>
      <c r="G430" s="453" t="s">
        <v>2974</v>
      </c>
      <c r="H430" s="454"/>
      <c r="I430" s="454">
        <v>0</v>
      </c>
      <c r="J430" s="454">
        <v>12100.03</v>
      </c>
      <c r="K430" s="454">
        <v>0</v>
      </c>
      <c r="L430" s="454"/>
      <c r="M430" s="455">
        <v>-12100.03</v>
      </c>
    </row>
    <row r="431" spans="2:13" x14ac:dyDescent="0.35">
      <c r="B431" s="451">
        <v>8211</v>
      </c>
      <c r="C431" s="452">
        <v>0</v>
      </c>
      <c r="D431" s="452">
        <v>0</v>
      </c>
      <c r="E431" s="452">
        <v>0</v>
      </c>
      <c r="F431" s="452">
        <v>2160</v>
      </c>
      <c r="G431" s="453" t="s">
        <v>2979</v>
      </c>
      <c r="H431" s="454"/>
      <c r="I431" s="454">
        <v>0</v>
      </c>
      <c r="J431" s="454">
        <v>88111.5</v>
      </c>
      <c r="K431" s="454">
        <v>47416.160000000003</v>
      </c>
      <c r="L431" s="454"/>
      <c r="M431" s="455">
        <v>-40695.339999999997</v>
      </c>
    </row>
    <row r="432" spans="2:13" x14ac:dyDescent="0.35">
      <c r="B432" s="451">
        <v>8211</v>
      </c>
      <c r="C432" s="452">
        <v>0</v>
      </c>
      <c r="D432" s="452">
        <v>0</v>
      </c>
      <c r="E432" s="452">
        <v>0</v>
      </c>
      <c r="F432" s="452">
        <v>2161</v>
      </c>
      <c r="G432" s="453" t="s">
        <v>2981</v>
      </c>
      <c r="H432" s="454"/>
      <c r="I432" s="454">
        <v>0</v>
      </c>
      <c r="J432" s="454">
        <v>88111.5</v>
      </c>
      <c r="K432" s="454">
        <v>47416.160000000003</v>
      </c>
      <c r="L432" s="454"/>
      <c r="M432" s="455">
        <v>-40695.339999999997</v>
      </c>
    </row>
    <row r="433" spans="2:13" x14ac:dyDescent="0.35">
      <c r="B433" s="451">
        <v>8211</v>
      </c>
      <c r="C433" s="452">
        <v>0</v>
      </c>
      <c r="D433" s="452">
        <v>0</v>
      </c>
      <c r="E433" s="452">
        <v>0</v>
      </c>
      <c r="F433" s="452">
        <v>2200</v>
      </c>
      <c r="G433" s="453" t="s">
        <v>2994</v>
      </c>
      <c r="H433" s="454"/>
      <c r="I433" s="454">
        <v>0</v>
      </c>
      <c r="J433" s="454">
        <v>0</v>
      </c>
      <c r="K433" s="454">
        <v>2407.39</v>
      </c>
      <c r="L433" s="454"/>
      <c r="M433" s="455">
        <v>2407.39</v>
      </c>
    </row>
    <row r="434" spans="2:13" x14ac:dyDescent="0.35">
      <c r="B434" s="451">
        <v>8211</v>
      </c>
      <c r="C434" s="452">
        <v>0</v>
      </c>
      <c r="D434" s="452">
        <v>0</v>
      </c>
      <c r="E434" s="452">
        <v>0</v>
      </c>
      <c r="F434" s="452">
        <v>2210</v>
      </c>
      <c r="G434" s="453" t="s">
        <v>2996</v>
      </c>
      <c r="H434" s="454"/>
      <c r="I434" s="454">
        <v>0</v>
      </c>
      <c r="J434" s="454">
        <v>0</v>
      </c>
      <c r="K434" s="454">
        <v>2407.39</v>
      </c>
      <c r="L434" s="454"/>
      <c r="M434" s="455">
        <v>2407.39</v>
      </c>
    </row>
    <row r="435" spans="2:13" x14ac:dyDescent="0.35">
      <c r="B435" s="451">
        <v>8211</v>
      </c>
      <c r="C435" s="452">
        <v>0</v>
      </c>
      <c r="D435" s="452">
        <v>0</v>
      </c>
      <c r="E435" s="452">
        <v>0</v>
      </c>
      <c r="F435" s="452">
        <v>2211</v>
      </c>
      <c r="G435" s="453" t="s">
        <v>2996</v>
      </c>
      <c r="H435" s="454"/>
      <c r="I435" s="454">
        <v>0</v>
      </c>
      <c r="J435" s="454">
        <v>0</v>
      </c>
      <c r="K435" s="454">
        <v>2407.39</v>
      </c>
      <c r="L435" s="454"/>
      <c r="M435" s="455">
        <v>2407.39</v>
      </c>
    </row>
    <row r="436" spans="2:13" x14ac:dyDescent="0.35">
      <c r="B436" s="451">
        <v>8211</v>
      </c>
      <c r="C436" s="452">
        <v>0</v>
      </c>
      <c r="D436" s="452">
        <v>0</v>
      </c>
      <c r="E436" s="452">
        <v>0</v>
      </c>
      <c r="F436" s="452">
        <v>2400</v>
      </c>
      <c r="G436" s="453" t="s">
        <v>3017</v>
      </c>
      <c r="H436" s="454"/>
      <c r="I436" s="454">
        <v>0</v>
      </c>
      <c r="J436" s="454">
        <v>0</v>
      </c>
      <c r="K436" s="454">
        <v>1082.31</v>
      </c>
      <c r="L436" s="454"/>
      <c r="M436" s="455">
        <v>1082.31</v>
      </c>
    </row>
    <row r="437" spans="2:13" x14ac:dyDescent="0.35">
      <c r="B437" s="451">
        <v>8211</v>
      </c>
      <c r="C437" s="452">
        <v>0</v>
      </c>
      <c r="D437" s="452">
        <v>0</v>
      </c>
      <c r="E437" s="452">
        <v>0</v>
      </c>
      <c r="F437" s="452">
        <v>2410</v>
      </c>
      <c r="G437" s="453" t="s">
        <v>3019</v>
      </c>
      <c r="H437" s="454"/>
      <c r="I437" s="454">
        <v>0</v>
      </c>
      <c r="J437" s="454">
        <v>0</v>
      </c>
      <c r="K437" s="454">
        <v>1082.31</v>
      </c>
      <c r="L437" s="454"/>
      <c r="M437" s="455">
        <v>1082.31</v>
      </c>
    </row>
    <row r="438" spans="2:13" x14ac:dyDescent="0.35">
      <c r="B438" s="451">
        <v>8211</v>
      </c>
      <c r="C438" s="452">
        <v>0</v>
      </c>
      <c r="D438" s="452">
        <v>0</v>
      </c>
      <c r="E438" s="452">
        <v>0</v>
      </c>
      <c r="F438" s="452">
        <v>2411</v>
      </c>
      <c r="G438" s="453" t="s">
        <v>3019</v>
      </c>
      <c r="H438" s="454"/>
      <c r="I438" s="454">
        <v>0</v>
      </c>
      <c r="J438" s="454">
        <v>0</v>
      </c>
      <c r="K438" s="454">
        <v>1082.31</v>
      </c>
      <c r="L438" s="454"/>
      <c r="M438" s="455">
        <v>1082.31</v>
      </c>
    </row>
    <row r="439" spans="2:13" x14ac:dyDescent="0.35">
      <c r="B439" s="451">
        <v>8211</v>
      </c>
      <c r="C439" s="452">
        <v>0</v>
      </c>
      <c r="D439" s="452">
        <v>0</v>
      </c>
      <c r="E439" s="452">
        <v>0</v>
      </c>
      <c r="F439" s="452">
        <v>2500</v>
      </c>
      <c r="G439" s="453" t="s">
        <v>3028</v>
      </c>
      <c r="H439" s="454"/>
      <c r="I439" s="454">
        <v>0</v>
      </c>
      <c r="J439" s="454">
        <v>0</v>
      </c>
      <c r="K439" s="454">
        <v>50460.800000000003</v>
      </c>
      <c r="L439" s="454"/>
      <c r="M439" s="455">
        <v>50460.800000000003</v>
      </c>
    </row>
    <row r="440" spans="2:13" x14ac:dyDescent="0.35">
      <c r="B440" s="451">
        <v>8211</v>
      </c>
      <c r="C440" s="452">
        <v>0</v>
      </c>
      <c r="D440" s="452">
        <v>0</v>
      </c>
      <c r="E440" s="452">
        <v>0</v>
      </c>
      <c r="F440" s="452">
        <v>2530</v>
      </c>
      <c r="G440" s="453" t="s">
        <v>3030</v>
      </c>
      <c r="H440" s="454"/>
      <c r="I440" s="454">
        <v>0</v>
      </c>
      <c r="J440" s="454">
        <v>0</v>
      </c>
      <c r="K440" s="454">
        <v>314</v>
      </c>
      <c r="L440" s="454"/>
      <c r="M440" s="455">
        <v>314</v>
      </c>
    </row>
    <row r="441" spans="2:13" x14ac:dyDescent="0.35">
      <c r="B441" s="451">
        <v>8211</v>
      </c>
      <c r="C441" s="452">
        <v>0</v>
      </c>
      <c r="D441" s="452">
        <v>0</v>
      </c>
      <c r="E441" s="452">
        <v>0</v>
      </c>
      <c r="F441" s="452">
        <v>2531</v>
      </c>
      <c r="G441" s="453" t="s">
        <v>3030</v>
      </c>
      <c r="H441" s="454"/>
      <c r="I441" s="454">
        <v>0</v>
      </c>
      <c r="J441" s="454">
        <v>0</v>
      </c>
      <c r="K441" s="454">
        <v>314</v>
      </c>
      <c r="L441" s="454"/>
      <c r="M441" s="455">
        <v>314</v>
      </c>
    </row>
    <row r="442" spans="2:13" x14ac:dyDescent="0.35">
      <c r="B442" s="451">
        <v>8211</v>
      </c>
      <c r="C442" s="452">
        <v>0</v>
      </c>
      <c r="D442" s="452">
        <v>0</v>
      </c>
      <c r="E442" s="452">
        <v>0</v>
      </c>
      <c r="F442" s="452">
        <v>2540</v>
      </c>
      <c r="G442" s="453" t="s">
        <v>3034</v>
      </c>
      <c r="H442" s="454"/>
      <c r="I442" s="454">
        <v>0</v>
      </c>
      <c r="J442" s="454">
        <v>0</v>
      </c>
      <c r="K442" s="454">
        <v>50146.8</v>
      </c>
      <c r="L442" s="454"/>
      <c r="M442" s="455">
        <v>50146.8</v>
      </c>
    </row>
    <row r="443" spans="2:13" x14ac:dyDescent="0.35">
      <c r="B443" s="451">
        <v>8211</v>
      </c>
      <c r="C443" s="452">
        <v>0</v>
      </c>
      <c r="D443" s="452">
        <v>0</v>
      </c>
      <c r="E443" s="452">
        <v>0</v>
      </c>
      <c r="F443" s="452">
        <v>2541</v>
      </c>
      <c r="G443" s="453" t="s">
        <v>3034</v>
      </c>
      <c r="H443" s="454"/>
      <c r="I443" s="454">
        <v>0</v>
      </c>
      <c r="J443" s="454">
        <v>0</v>
      </c>
      <c r="K443" s="454">
        <v>50146.8</v>
      </c>
      <c r="L443" s="454"/>
      <c r="M443" s="455">
        <v>50146.8</v>
      </c>
    </row>
    <row r="444" spans="2:13" x14ac:dyDescent="0.35">
      <c r="B444" s="451">
        <v>8211</v>
      </c>
      <c r="C444" s="452">
        <v>0</v>
      </c>
      <c r="D444" s="452">
        <v>0</v>
      </c>
      <c r="E444" s="452">
        <v>0</v>
      </c>
      <c r="F444" s="452">
        <v>2600</v>
      </c>
      <c r="G444" s="453" t="s">
        <v>3046</v>
      </c>
      <c r="H444" s="454"/>
      <c r="I444" s="454">
        <v>0</v>
      </c>
      <c r="J444" s="454">
        <v>42220</v>
      </c>
      <c r="K444" s="454">
        <v>176894.22</v>
      </c>
      <c r="L444" s="454"/>
      <c r="M444" s="455">
        <v>134674.22</v>
      </c>
    </row>
    <row r="445" spans="2:13" x14ac:dyDescent="0.35">
      <c r="B445" s="451">
        <v>8211</v>
      </c>
      <c r="C445" s="452">
        <v>0</v>
      </c>
      <c r="D445" s="452">
        <v>0</v>
      </c>
      <c r="E445" s="452">
        <v>0</v>
      </c>
      <c r="F445" s="452">
        <v>2610</v>
      </c>
      <c r="G445" s="453" t="s">
        <v>3048</v>
      </c>
      <c r="H445" s="454"/>
      <c r="I445" s="454">
        <v>0</v>
      </c>
      <c r="J445" s="454">
        <v>42220</v>
      </c>
      <c r="K445" s="454">
        <v>176894.22</v>
      </c>
      <c r="L445" s="454"/>
      <c r="M445" s="455">
        <v>134674.22</v>
      </c>
    </row>
    <row r="446" spans="2:13" x14ac:dyDescent="0.35">
      <c r="B446" s="451">
        <v>8211</v>
      </c>
      <c r="C446" s="452">
        <v>0</v>
      </c>
      <c r="D446" s="452">
        <v>0</v>
      </c>
      <c r="E446" s="452">
        <v>0</v>
      </c>
      <c r="F446" s="452">
        <v>2611</v>
      </c>
      <c r="G446" s="453" t="s">
        <v>3048</v>
      </c>
      <c r="H446" s="454"/>
      <c r="I446" s="454">
        <v>0</v>
      </c>
      <c r="J446" s="454">
        <v>42220</v>
      </c>
      <c r="K446" s="454">
        <v>176894.22</v>
      </c>
      <c r="L446" s="454"/>
      <c r="M446" s="455">
        <v>134674.22</v>
      </c>
    </row>
    <row r="447" spans="2:13" x14ac:dyDescent="0.35">
      <c r="B447" s="451">
        <v>8211</v>
      </c>
      <c r="C447" s="452">
        <v>0</v>
      </c>
      <c r="D447" s="452">
        <v>0</v>
      </c>
      <c r="E447" s="452">
        <v>0</v>
      </c>
      <c r="F447" s="452">
        <v>2700</v>
      </c>
      <c r="G447" s="453" t="s">
        <v>3235</v>
      </c>
      <c r="H447" s="454"/>
      <c r="I447" s="454">
        <v>0</v>
      </c>
      <c r="J447" s="454">
        <v>92000</v>
      </c>
      <c r="K447" s="454">
        <v>0</v>
      </c>
      <c r="L447" s="454"/>
      <c r="M447" s="455">
        <v>-92000</v>
      </c>
    </row>
    <row r="448" spans="2:13" x14ac:dyDescent="0.35">
      <c r="B448" s="451">
        <v>8211</v>
      </c>
      <c r="C448" s="452">
        <v>0</v>
      </c>
      <c r="D448" s="452">
        <v>0</v>
      </c>
      <c r="E448" s="452">
        <v>0</v>
      </c>
      <c r="F448" s="452">
        <v>2720</v>
      </c>
      <c r="G448" s="453" t="s">
        <v>3237</v>
      </c>
      <c r="H448" s="454"/>
      <c r="I448" s="454">
        <v>0</v>
      </c>
      <c r="J448" s="454">
        <v>92000</v>
      </c>
      <c r="K448" s="454">
        <v>0</v>
      </c>
      <c r="L448" s="454"/>
      <c r="M448" s="455">
        <v>-92000</v>
      </c>
    </row>
    <row r="449" spans="2:13" x14ac:dyDescent="0.35">
      <c r="B449" s="451">
        <v>8211</v>
      </c>
      <c r="C449" s="452">
        <v>0</v>
      </c>
      <c r="D449" s="452">
        <v>0</v>
      </c>
      <c r="E449" s="452">
        <v>0</v>
      </c>
      <c r="F449" s="452">
        <v>2721</v>
      </c>
      <c r="G449" s="453" t="s">
        <v>3237</v>
      </c>
      <c r="H449" s="454"/>
      <c r="I449" s="454">
        <v>0</v>
      </c>
      <c r="J449" s="454">
        <v>92000</v>
      </c>
      <c r="K449" s="454">
        <v>0</v>
      </c>
      <c r="L449" s="454"/>
      <c r="M449" s="455">
        <v>-92000</v>
      </c>
    </row>
    <row r="450" spans="2:13" x14ac:dyDescent="0.35">
      <c r="B450" s="451">
        <v>8211</v>
      </c>
      <c r="C450" s="452">
        <v>0</v>
      </c>
      <c r="D450" s="452">
        <v>0</v>
      </c>
      <c r="E450" s="452">
        <v>0</v>
      </c>
      <c r="F450" s="452">
        <v>2900</v>
      </c>
      <c r="G450" s="453" t="s">
        <v>3241</v>
      </c>
      <c r="H450" s="454"/>
      <c r="I450" s="454">
        <v>0</v>
      </c>
      <c r="J450" s="454">
        <v>89666.53</v>
      </c>
      <c r="K450" s="454">
        <v>206851.67</v>
      </c>
      <c r="L450" s="454"/>
      <c r="M450" s="455">
        <v>117185.14</v>
      </c>
    </row>
    <row r="451" spans="2:13" x14ac:dyDescent="0.35">
      <c r="B451" s="451">
        <v>8211</v>
      </c>
      <c r="C451" s="452">
        <v>0</v>
      </c>
      <c r="D451" s="452">
        <v>0</v>
      </c>
      <c r="E451" s="452">
        <v>0</v>
      </c>
      <c r="F451" s="452">
        <v>2920</v>
      </c>
      <c r="G451" s="453" t="s">
        <v>3243</v>
      </c>
      <c r="H451" s="454"/>
      <c r="I451" s="454">
        <v>0</v>
      </c>
      <c r="J451" s="454">
        <v>0</v>
      </c>
      <c r="K451" s="454">
        <v>6960</v>
      </c>
      <c r="L451" s="454"/>
      <c r="M451" s="455">
        <v>6960</v>
      </c>
    </row>
    <row r="452" spans="2:13" x14ac:dyDescent="0.35">
      <c r="B452" s="451">
        <v>8211</v>
      </c>
      <c r="C452" s="452">
        <v>0</v>
      </c>
      <c r="D452" s="452">
        <v>0</v>
      </c>
      <c r="E452" s="452">
        <v>0</v>
      </c>
      <c r="F452" s="452">
        <v>2921</v>
      </c>
      <c r="G452" s="453" t="s">
        <v>3243</v>
      </c>
      <c r="H452" s="454"/>
      <c r="I452" s="454">
        <v>0</v>
      </c>
      <c r="J452" s="454">
        <v>0</v>
      </c>
      <c r="K452" s="454">
        <v>6960</v>
      </c>
      <c r="L452" s="454"/>
      <c r="M452" s="455">
        <v>6960</v>
      </c>
    </row>
    <row r="453" spans="2:13" x14ac:dyDescent="0.35">
      <c r="B453" s="451">
        <v>8211</v>
      </c>
      <c r="C453" s="452">
        <v>0</v>
      </c>
      <c r="D453" s="452">
        <v>0</v>
      </c>
      <c r="E453" s="452">
        <v>0</v>
      </c>
      <c r="F453" s="452">
        <v>2940</v>
      </c>
      <c r="G453" s="453" t="s">
        <v>3247</v>
      </c>
      <c r="H453" s="454"/>
      <c r="I453" s="454">
        <v>0</v>
      </c>
      <c r="J453" s="454">
        <v>89666.53</v>
      </c>
      <c r="K453" s="454">
        <v>191320.67</v>
      </c>
      <c r="L453" s="454"/>
      <c r="M453" s="455">
        <v>101654.14</v>
      </c>
    </row>
    <row r="454" spans="2:13" x14ac:dyDescent="0.35">
      <c r="B454" s="451">
        <v>8211</v>
      </c>
      <c r="C454" s="452">
        <v>0</v>
      </c>
      <c r="D454" s="452">
        <v>0</v>
      </c>
      <c r="E454" s="452">
        <v>0</v>
      </c>
      <c r="F454" s="452">
        <v>2941</v>
      </c>
      <c r="G454" s="453" t="s">
        <v>3249</v>
      </c>
      <c r="H454" s="454"/>
      <c r="I454" s="454">
        <v>0</v>
      </c>
      <c r="J454" s="454">
        <v>89666.53</v>
      </c>
      <c r="K454" s="454">
        <v>191320.67</v>
      </c>
      <c r="L454" s="454"/>
      <c r="M454" s="455">
        <v>101654.14</v>
      </c>
    </row>
    <row r="455" spans="2:13" x14ac:dyDescent="0.35">
      <c r="B455" s="451">
        <v>8211</v>
      </c>
      <c r="C455" s="452">
        <v>0</v>
      </c>
      <c r="D455" s="452">
        <v>0</v>
      </c>
      <c r="E455" s="452">
        <v>0</v>
      </c>
      <c r="F455" s="452">
        <v>2960</v>
      </c>
      <c r="G455" s="453" t="s">
        <v>3270</v>
      </c>
      <c r="H455" s="454"/>
      <c r="I455" s="454">
        <v>0</v>
      </c>
      <c r="J455" s="454">
        <v>0</v>
      </c>
      <c r="K455" s="454">
        <v>8571</v>
      </c>
      <c r="L455" s="454"/>
      <c r="M455" s="455">
        <v>8571</v>
      </c>
    </row>
    <row r="456" spans="2:13" x14ac:dyDescent="0.35">
      <c r="B456" s="451">
        <v>8211</v>
      </c>
      <c r="C456" s="452">
        <v>0</v>
      </c>
      <c r="D456" s="452">
        <v>0</v>
      </c>
      <c r="E456" s="452">
        <v>0</v>
      </c>
      <c r="F456" s="452">
        <v>2961</v>
      </c>
      <c r="G456" s="453" t="s">
        <v>3270</v>
      </c>
      <c r="H456" s="454"/>
      <c r="I456" s="454">
        <v>0</v>
      </c>
      <c r="J456" s="454">
        <v>0</v>
      </c>
      <c r="K456" s="454">
        <v>8571</v>
      </c>
      <c r="L456" s="454"/>
      <c r="M456" s="455">
        <v>8571</v>
      </c>
    </row>
    <row r="457" spans="2:13" x14ac:dyDescent="0.35">
      <c r="B457" s="451">
        <v>8211</v>
      </c>
      <c r="C457" s="452">
        <v>0</v>
      </c>
      <c r="D457" s="452">
        <v>0</v>
      </c>
      <c r="E457" s="452">
        <v>0</v>
      </c>
      <c r="F457" s="452">
        <v>3000</v>
      </c>
      <c r="G457" s="453" t="s">
        <v>3275</v>
      </c>
      <c r="H457" s="454"/>
      <c r="I457" s="454">
        <v>0</v>
      </c>
      <c r="J457" s="454">
        <v>568959.19999999995</v>
      </c>
      <c r="K457" s="454">
        <v>126297.08</v>
      </c>
      <c r="L457" s="454"/>
      <c r="M457" s="455">
        <v>-442662.12</v>
      </c>
    </row>
    <row r="458" spans="2:13" x14ac:dyDescent="0.35">
      <c r="B458" s="451">
        <v>8211</v>
      </c>
      <c r="C458" s="452">
        <v>0</v>
      </c>
      <c r="D458" s="452">
        <v>0</v>
      </c>
      <c r="E458" s="452">
        <v>0</v>
      </c>
      <c r="F458" s="452">
        <v>3100</v>
      </c>
      <c r="G458" s="453" t="s">
        <v>3277</v>
      </c>
      <c r="H458" s="454"/>
      <c r="I458" s="454">
        <v>0</v>
      </c>
      <c r="J458" s="454">
        <v>19912</v>
      </c>
      <c r="K458" s="454">
        <v>23400.01</v>
      </c>
      <c r="L458" s="454"/>
      <c r="M458" s="455">
        <v>3488.01</v>
      </c>
    </row>
    <row r="459" spans="2:13" x14ac:dyDescent="0.35">
      <c r="B459" s="451">
        <v>8211</v>
      </c>
      <c r="C459" s="452">
        <v>0</v>
      </c>
      <c r="D459" s="452">
        <v>0</v>
      </c>
      <c r="E459" s="452">
        <v>0</v>
      </c>
      <c r="F459" s="452">
        <v>3110</v>
      </c>
      <c r="G459" s="453" t="s">
        <v>3279</v>
      </c>
      <c r="H459" s="454"/>
      <c r="I459" s="454">
        <v>0</v>
      </c>
      <c r="J459" s="454">
        <v>19912</v>
      </c>
      <c r="K459" s="454">
        <v>0</v>
      </c>
      <c r="L459" s="454"/>
      <c r="M459" s="455">
        <v>-19912</v>
      </c>
    </row>
    <row r="460" spans="2:13" x14ac:dyDescent="0.35">
      <c r="B460" s="451">
        <v>8211</v>
      </c>
      <c r="C460" s="452">
        <v>0</v>
      </c>
      <c r="D460" s="452">
        <v>0</v>
      </c>
      <c r="E460" s="452">
        <v>0</v>
      </c>
      <c r="F460" s="452">
        <v>3111</v>
      </c>
      <c r="G460" s="453" t="s">
        <v>3281</v>
      </c>
      <c r="H460" s="454"/>
      <c r="I460" s="454">
        <v>0</v>
      </c>
      <c r="J460" s="454">
        <v>19912</v>
      </c>
      <c r="K460" s="454">
        <v>0</v>
      </c>
      <c r="L460" s="454"/>
      <c r="M460" s="455">
        <v>-19912</v>
      </c>
    </row>
    <row r="461" spans="2:13" x14ac:dyDescent="0.35">
      <c r="B461" s="451">
        <v>8211</v>
      </c>
      <c r="C461" s="452">
        <v>0</v>
      </c>
      <c r="D461" s="452">
        <v>0</v>
      </c>
      <c r="E461" s="452">
        <v>0</v>
      </c>
      <c r="F461" s="452">
        <v>3170</v>
      </c>
      <c r="G461" s="453" t="s">
        <v>3309</v>
      </c>
      <c r="H461" s="454"/>
      <c r="I461" s="454">
        <v>0</v>
      </c>
      <c r="J461" s="454">
        <v>0</v>
      </c>
      <c r="K461" s="454">
        <v>23400.01</v>
      </c>
      <c r="L461" s="454"/>
      <c r="M461" s="455">
        <v>23400.01</v>
      </c>
    </row>
    <row r="462" spans="2:13" x14ac:dyDescent="0.35">
      <c r="B462" s="451">
        <v>8211</v>
      </c>
      <c r="C462" s="452">
        <v>0</v>
      </c>
      <c r="D462" s="452">
        <v>0</v>
      </c>
      <c r="E462" s="452">
        <v>0</v>
      </c>
      <c r="F462" s="452">
        <v>3171</v>
      </c>
      <c r="G462" s="453" t="s">
        <v>3311</v>
      </c>
      <c r="H462" s="454"/>
      <c r="I462" s="454">
        <v>0</v>
      </c>
      <c r="J462" s="454">
        <v>0</v>
      </c>
      <c r="K462" s="454">
        <v>23400.01</v>
      </c>
      <c r="L462" s="454"/>
      <c r="M462" s="455">
        <v>23400.01</v>
      </c>
    </row>
    <row r="463" spans="2:13" x14ac:dyDescent="0.35">
      <c r="B463" s="451">
        <v>8211</v>
      </c>
      <c r="C463" s="452">
        <v>0</v>
      </c>
      <c r="D463" s="452">
        <v>0</v>
      </c>
      <c r="E463" s="452">
        <v>0</v>
      </c>
      <c r="F463" s="452">
        <v>3300</v>
      </c>
      <c r="G463" s="453" t="s">
        <v>3318</v>
      </c>
      <c r="H463" s="454"/>
      <c r="I463" s="454">
        <v>0</v>
      </c>
      <c r="J463" s="454">
        <v>15000</v>
      </c>
      <c r="K463" s="454">
        <v>72192.600000000006</v>
      </c>
      <c r="L463" s="454"/>
      <c r="M463" s="455">
        <v>57192.6</v>
      </c>
    </row>
    <row r="464" spans="2:13" x14ac:dyDescent="0.35">
      <c r="B464" s="451">
        <v>8211</v>
      </c>
      <c r="C464" s="452">
        <v>0</v>
      </c>
      <c r="D464" s="452">
        <v>0</v>
      </c>
      <c r="E464" s="452">
        <v>0</v>
      </c>
      <c r="F464" s="452">
        <v>3360</v>
      </c>
      <c r="G464" s="453" t="s">
        <v>3326</v>
      </c>
      <c r="H464" s="454"/>
      <c r="I464" s="454">
        <v>0</v>
      </c>
      <c r="J464" s="454">
        <v>15000</v>
      </c>
      <c r="K464" s="454">
        <v>72192.600000000006</v>
      </c>
      <c r="L464" s="454"/>
      <c r="M464" s="455">
        <v>57192.6</v>
      </c>
    </row>
    <row r="465" spans="2:13" x14ac:dyDescent="0.35">
      <c r="B465" s="451">
        <v>8211</v>
      </c>
      <c r="C465" s="452">
        <v>0</v>
      </c>
      <c r="D465" s="452">
        <v>0</v>
      </c>
      <c r="E465" s="452">
        <v>0</v>
      </c>
      <c r="F465" s="452">
        <v>3363</v>
      </c>
      <c r="G465" s="453" t="s">
        <v>3331</v>
      </c>
      <c r="H465" s="454"/>
      <c r="I465" s="454">
        <v>0</v>
      </c>
      <c r="J465" s="454">
        <v>15000</v>
      </c>
      <c r="K465" s="454">
        <v>72192.600000000006</v>
      </c>
      <c r="L465" s="454"/>
      <c r="M465" s="455">
        <v>57192.6</v>
      </c>
    </row>
    <row r="466" spans="2:13" x14ac:dyDescent="0.35">
      <c r="B466" s="451">
        <v>8211</v>
      </c>
      <c r="C466" s="452">
        <v>0</v>
      </c>
      <c r="D466" s="452">
        <v>0</v>
      </c>
      <c r="E466" s="452">
        <v>0</v>
      </c>
      <c r="F466" s="452">
        <v>3500</v>
      </c>
      <c r="G466" s="453" t="s">
        <v>3420</v>
      </c>
      <c r="H466" s="454"/>
      <c r="I466" s="454">
        <v>0</v>
      </c>
      <c r="J466" s="454">
        <v>0</v>
      </c>
      <c r="K466" s="454">
        <v>4891.7</v>
      </c>
      <c r="L466" s="454"/>
      <c r="M466" s="455">
        <v>4891.7</v>
      </c>
    </row>
    <row r="467" spans="2:13" x14ac:dyDescent="0.35">
      <c r="B467" s="451">
        <v>8211</v>
      </c>
      <c r="C467" s="452">
        <v>0</v>
      </c>
      <c r="D467" s="452">
        <v>0</v>
      </c>
      <c r="E467" s="452">
        <v>0</v>
      </c>
      <c r="F467" s="452">
        <v>3540</v>
      </c>
      <c r="G467" s="453" t="s">
        <v>3422</v>
      </c>
      <c r="H467" s="454"/>
      <c r="I467" s="454">
        <v>0</v>
      </c>
      <c r="J467" s="454">
        <v>0</v>
      </c>
      <c r="K467" s="454">
        <v>4891.7</v>
      </c>
      <c r="L467" s="454"/>
      <c r="M467" s="455">
        <v>4891.7</v>
      </c>
    </row>
    <row r="468" spans="2:13" x14ac:dyDescent="0.35">
      <c r="B468" s="451">
        <v>8211</v>
      </c>
      <c r="C468" s="452">
        <v>0</v>
      </c>
      <c r="D468" s="452">
        <v>0</v>
      </c>
      <c r="E468" s="452">
        <v>0</v>
      </c>
      <c r="F468" s="452">
        <v>3541</v>
      </c>
      <c r="G468" s="453" t="s">
        <v>3424</v>
      </c>
      <c r="H468" s="454"/>
      <c r="I468" s="454">
        <v>0</v>
      </c>
      <c r="J468" s="454">
        <v>0</v>
      </c>
      <c r="K468" s="454">
        <v>4891.7</v>
      </c>
      <c r="L468" s="454"/>
      <c r="M468" s="455">
        <v>4891.7</v>
      </c>
    </row>
    <row r="469" spans="2:13" x14ac:dyDescent="0.35">
      <c r="B469" s="451">
        <v>8211</v>
      </c>
      <c r="C469" s="452">
        <v>0</v>
      </c>
      <c r="D469" s="452">
        <v>0</v>
      </c>
      <c r="E469" s="452">
        <v>0</v>
      </c>
      <c r="F469" s="452">
        <v>3700</v>
      </c>
      <c r="G469" s="453" t="s">
        <v>3440</v>
      </c>
      <c r="H469" s="454"/>
      <c r="I469" s="454">
        <v>0</v>
      </c>
      <c r="J469" s="454">
        <v>4879.2</v>
      </c>
      <c r="K469" s="454">
        <v>8180.77</v>
      </c>
      <c r="L469" s="454"/>
      <c r="M469" s="455">
        <v>3301.57</v>
      </c>
    </row>
    <row r="470" spans="2:13" x14ac:dyDescent="0.35">
      <c r="B470" s="451">
        <v>8211</v>
      </c>
      <c r="C470" s="452">
        <v>0</v>
      </c>
      <c r="D470" s="452">
        <v>0</v>
      </c>
      <c r="E470" s="452">
        <v>0</v>
      </c>
      <c r="F470" s="452">
        <v>3720</v>
      </c>
      <c r="G470" s="453" t="s">
        <v>3442</v>
      </c>
      <c r="H470" s="454"/>
      <c r="I470" s="454">
        <v>0</v>
      </c>
      <c r="J470" s="454">
        <v>0</v>
      </c>
      <c r="K470" s="454">
        <v>345</v>
      </c>
      <c r="L470" s="454"/>
      <c r="M470" s="455">
        <v>345</v>
      </c>
    </row>
    <row r="471" spans="2:13" x14ac:dyDescent="0.35">
      <c r="B471" s="451">
        <v>8211</v>
      </c>
      <c r="C471" s="452">
        <v>0</v>
      </c>
      <c r="D471" s="452">
        <v>0</v>
      </c>
      <c r="E471" s="452">
        <v>0</v>
      </c>
      <c r="F471" s="452">
        <v>3721</v>
      </c>
      <c r="G471" s="453" t="s">
        <v>3444</v>
      </c>
      <c r="H471" s="454"/>
      <c r="I471" s="454">
        <v>0</v>
      </c>
      <c r="J471" s="454">
        <v>0</v>
      </c>
      <c r="K471" s="454">
        <v>345</v>
      </c>
      <c r="L471" s="454"/>
      <c r="M471" s="455">
        <v>345</v>
      </c>
    </row>
    <row r="472" spans="2:13" x14ac:dyDescent="0.35">
      <c r="B472" s="451">
        <v>8211</v>
      </c>
      <c r="C472" s="452">
        <v>0</v>
      </c>
      <c r="D472" s="452">
        <v>0</v>
      </c>
      <c r="E472" s="452">
        <v>0</v>
      </c>
      <c r="F472" s="452">
        <v>3750</v>
      </c>
      <c r="G472" s="453" t="s">
        <v>3447</v>
      </c>
      <c r="H472" s="454"/>
      <c r="I472" s="454">
        <v>0</v>
      </c>
      <c r="J472" s="454">
        <v>4879.2</v>
      </c>
      <c r="K472" s="454">
        <v>7835.77</v>
      </c>
      <c r="L472" s="454"/>
      <c r="M472" s="455">
        <v>2956.57</v>
      </c>
    </row>
    <row r="473" spans="2:13" x14ac:dyDescent="0.35">
      <c r="B473" s="451">
        <v>8211</v>
      </c>
      <c r="C473" s="452">
        <v>0</v>
      </c>
      <c r="D473" s="452">
        <v>0</v>
      </c>
      <c r="E473" s="452">
        <v>0</v>
      </c>
      <c r="F473" s="452">
        <v>3751</v>
      </c>
      <c r="G473" s="453" t="s">
        <v>3449</v>
      </c>
      <c r="H473" s="454"/>
      <c r="I473" s="454">
        <v>0</v>
      </c>
      <c r="J473" s="454">
        <v>4879.2</v>
      </c>
      <c r="K473" s="454">
        <v>7835.77</v>
      </c>
      <c r="L473" s="454"/>
      <c r="M473" s="455">
        <v>2956.57</v>
      </c>
    </row>
    <row r="474" spans="2:13" x14ac:dyDescent="0.35">
      <c r="B474" s="451">
        <v>8211</v>
      </c>
      <c r="C474" s="452">
        <v>0</v>
      </c>
      <c r="D474" s="452">
        <v>0</v>
      </c>
      <c r="E474" s="452">
        <v>0</v>
      </c>
      <c r="F474" s="452">
        <v>3800</v>
      </c>
      <c r="G474" s="453" t="s">
        <v>3477</v>
      </c>
      <c r="H474" s="454"/>
      <c r="I474" s="454">
        <v>0</v>
      </c>
      <c r="J474" s="454">
        <v>529168</v>
      </c>
      <c r="K474" s="454">
        <v>17632</v>
      </c>
      <c r="L474" s="454"/>
      <c r="M474" s="455">
        <v>-511536</v>
      </c>
    </row>
    <row r="475" spans="2:13" x14ac:dyDescent="0.35">
      <c r="B475" s="451">
        <v>8211</v>
      </c>
      <c r="C475" s="452">
        <v>0</v>
      </c>
      <c r="D475" s="452">
        <v>0</v>
      </c>
      <c r="E475" s="452">
        <v>0</v>
      </c>
      <c r="F475" s="452">
        <v>3820</v>
      </c>
      <c r="G475" s="453" t="s">
        <v>3479</v>
      </c>
      <c r="H475" s="454"/>
      <c r="I475" s="454">
        <v>0</v>
      </c>
      <c r="J475" s="454">
        <v>529168</v>
      </c>
      <c r="K475" s="454">
        <v>17632</v>
      </c>
      <c r="L475" s="454"/>
      <c r="M475" s="455">
        <v>-511536</v>
      </c>
    </row>
    <row r="476" spans="2:13" x14ac:dyDescent="0.35">
      <c r="B476" s="451">
        <v>8211</v>
      </c>
      <c r="C476" s="452">
        <v>0</v>
      </c>
      <c r="D476" s="452">
        <v>0</v>
      </c>
      <c r="E476" s="452">
        <v>0</v>
      </c>
      <c r="F476" s="452">
        <v>3821</v>
      </c>
      <c r="G476" s="453" t="s">
        <v>3481</v>
      </c>
      <c r="H476" s="454"/>
      <c r="I476" s="454">
        <v>0</v>
      </c>
      <c r="J476" s="454">
        <v>529168</v>
      </c>
      <c r="K476" s="454">
        <v>17632</v>
      </c>
      <c r="L476" s="454"/>
      <c r="M476" s="455">
        <v>-511536</v>
      </c>
    </row>
    <row r="477" spans="2:13" x14ac:dyDescent="0.35">
      <c r="B477" s="451">
        <v>8212</v>
      </c>
      <c r="C477" s="452"/>
      <c r="D477" s="452"/>
      <c r="E477" s="452"/>
      <c r="F477" s="452"/>
      <c r="G477" s="453" t="s">
        <v>4121</v>
      </c>
      <c r="H477" s="454"/>
      <c r="I477" s="454">
        <v>0</v>
      </c>
      <c r="J477" s="454">
        <v>16080.53</v>
      </c>
      <c r="K477" s="454">
        <v>45443.31</v>
      </c>
      <c r="L477" s="454"/>
      <c r="M477" s="455">
        <v>29362.78</v>
      </c>
    </row>
    <row r="478" spans="2:13" x14ac:dyDescent="0.35">
      <c r="B478" s="451">
        <v>8212</v>
      </c>
      <c r="C478" s="452">
        <v>0</v>
      </c>
      <c r="D478" s="452">
        <v>0</v>
      </c>
      <c r="E478" s="452">
        <v>0</v>
      </c>
      <c r="F478" s="452">
        <v>4000</v>
      </c>
      <c r="G478" s="453" t="s">
        <v>3485</v>
      </c>
      <c r="H478" s="454"/>
      <c r="I478" s="454">
        <v>0</v>
      </c>
      <c r="J478" s="454">
        <v>16080.53</v>
      </c>
      <c r="K478" s="454">
        <v>45443.31</v>
      </c>
      <c r="L478" s="454"/>
      <c r="M478" s="455">
        <v>29362.78</v>
      </c>
    </row>
    <row r="479" spans="2:13" x14ac:dyDescent="0.35">
      <c r="B479" s="451">
        <v>8212</v>
      </c>
      <c r="C479" s="452">
        <v>0</v>
      </c>
      <c r="D479" s="452">
        <v>0</v>
      </c>
      <c r="E479" s="452">
        <v>0</v>
      </c>
      <c r="F479" s="452">
        <v>4400</v>
      </c>
      <c r="G479" s="453" t="s">
        <v>3487</v>
      </c>
      <c r="H479" s="454"/>
      <c r="I479" s="454">
        <v>0</v>
      </c>
      <c r="J479" s="454">
        <v>16080.53</v>
      </c>
      <c r="K479" s="454">
        <v>45443.31</v>
      </c>
      <c r="L479" s="454"/>
      <c r="M479" s="455">
        <v>29362.78</v>
      </c>
    </row>
    <row r="480" spans="2:13" x14ac:dyDescent="0.35">
      <c r="B480" s="451">
        <v>8212</v>
      </c>
      <c r="C480" s="452">
        <v>0</v>
      </c>
      <c r="D480" s="452">
        <v>0</v>
      </c>
      <c r="E480" s="452">
        <v>0</v>
      </c>
      <c r="F480" s="452">
        <v>4410</v>
      </c>
      <c r="G480" s="453" t="s">
        <v>3489</v>
      </c>
      <c r="H480" s="454"/>
      <c r="I480" s="454">
        <v>0</v>
      </c>
      <c r="J480" s="454">
        <v>0</v>
      </c>
      <c r="K480" s="454">
        <v>43443.31</v>
      </c>
      <c r="L480" s="454"/>
      <c r="M480" s="455">
        <v>43443.31</v>
      </c>
    </row>
    <row r="481" spans="2:13" x14ac:dyDescent="0.35">
      <c r="B481" s="451">
        <v>8212</v>
      </c>
      <c r="C481" s="452">
        <v>0</v>
      </c>
      <c r="D481" s="452">
        <v>0</v>
      </c>
      <c r="E481" s="452">
        <v>0</v>
      </c>
      <c r="F481" s="452">
        <v>4411</v>
      </c>
      <c r="G481" s="453" t="s">
        <v>3491</v>
      </c>
      <c r="H481" s="454"/>
      <c r="I481" s="454">
        <v>0</v>
      </c>
      <c r="J481" s="454">
        <v>0</v>
      </c>
      <c r="K481" s="454">
        <v>43443.31</v>
      </c>
      <c r="L481" s="454"/>
      <c r="M481" s="455">
        <v>43443.31</v>
      </c>
    </row>
    <row r="482" spans="2:13" x14ac:dyDescent="0.35">
      <c r="B482" s="451">
        <v>8212</v>
      </c>
      <c r="C482" s="452">
        <v>0</v>
      </c>
      <c r="D482" s="452">
        <v>0</v>
      </c>
      <c r="E482" s="452">
        <v>0</v>
      </c>
      <c r="F482" s="452">
        <v>4420</v>
      </c>
      <c r="G482" s="453" t="s">
        <v>3540</v>
      </c>
      <c r="H482" s="454"/>
      <c r="I482" s="454">
        <v>0</v>
      </c>
      <c r="J482" s="454">
        <v>16080.53</v>
      </c>
      <c r="K482" s="454">
        <v>0</v>
      </c>
      <c r="L482" s="454"/>
      <c r="M482" s="455">
        <v>-16080.53</v>
      </c>
    </row>
    <row r="483" spans="2:13" x14ac:dyDescent="0.35">
      <c r="B483" s="451">
        <v>8212</v>
      </c>
      <c r="C483" s="452">
        <v>0</v>
      </c>
      <c r="D483" s="452">
        <v>0</v>
      </c>
      <c r="E483" s="452">
        <v>0</v>
      </c>
      <c r="F483" s="452">
        <v>4421</v>
      </c>
      <c r="G483" s="453" t="s">
        <v>127</v>
      </c>
      <c r="H483" s="454"/>
      <c r="I483" s="454">
        <v>0</v>
      </c>
      <c r="J483" s="454">
        <v>16080.53</v>
      </c>
      <c r="K483" s="454">
        <v>0</v>
      </c>
      <c r="L483" s="454"/>
      <c r="M483" s="455">
        <v>-16080.53</v>
      </c>
    </row>
    <row r="484" spans="2:13" x14ac:dyDescent="0.35">
      <c r="B484" s="451">
        <v>8212</v>
      </c>
      <c r="C484" s="452">
        <v>0</v>
      </c>
      <c r="D484" s="452">
        <v>0</v>
      </c>
      <c r="E484" s="452">
        <v>0</v>
      </c>
      <c r="F484" s="452">
        <v>4440</v>
      </c>
      <c r="G484" s="453" t="s">
        <v>4135</v>
      </c>
      <c r="H484" s="454"/>
      <c r="I484" s="454">
        <v>0</v>
      </c>
      <c r="J484" s="454">
        <v>0</v>
      </c>
      <c r="K484" s="454">
        <v>2000</v>
      </c>
      <c r="L484" s="454"/>
      <c r="M484" s="455">
        <v>2000</v>
      </c>
    </row>
    <row r="485" spans="2:13" x14ac:dyDescent="0.35">
      <c r="B485" s="451">
        <v>8212</v>
      </c>
      <c r="C485" s="452">
        <v>0</v>
      </c>
      <c r="D485" s="452">
        <v>0</v>
      </c>
      <c r="E485" s="452">
        <v>0</v>
      </c>
      <c r="F485" s="452">
        <v>4441</v>
      </c>
      <c r="G485" s="453" t="s">
        <v>4135</v>
      </c>
      <c r="H485" s="454"/>
      <c r="I485" s="454">
        <v>0</v>
      </c>
      <c r="J485" s="454">
        <v>0</v>
      </c>
      <c r="K485" s="454">
        <v>2000</v>
      </c>
      <c r="L485" s="454"/>
      <c r="M485" s="455">
        <v>2000</v>
      </c>
    </row>
    <row r="486" spans="2:13" x14ac:dyDescent="0.35">
      <c r="B486" s="451">
        <v>8216</v>
      </c>
      <c r="C486" s="452"/>
      <c r="D486" s="452"/>
      <c r="E486" s="452"/>
      <c r="F486" s="452"/>
      <c r="G486" s="453" t="s">
        <v>4138</v>
      </c>
      <c r="H486" s="454"/>
      <c r="I486" s="454">
        <v>0</v>
      </c>
      <c r="J486" s="454">
        <v>37080</v>
      </c>
      <c r="K486" s="454">
        <v>225564</v>
      </c>
      <c r="L486" s="454"/>
      <c r="M486" s="455">
        <v>188484</v>
      </c>
    </row>
    <row r="487" spans="2:13" x14ac:dyDescent="0.35">
      <c r="B487" s="451">
        <v>8216</v>
      </c>
      <c r="C487" s="452">
        <v>0</v>
      </c>
      <c r="D487" s="452">
        <v>0</v>
      </c>
      <c r="E487" s="452">
        <v>0</v>
      </c>
      <c r="F487" s="452">
        <v>5000</v>
      </c>
      <c r="G487" s="453" t="s">
        <v>3588</v>
      </c>
      <c r="H487" s="454"/>
      <c r="I487" s="454">
        <v>0</v>
      </c>
      <c r="J487" s="454">
        <v>37080</v>
      </c>
      <c r="K487" s="454">
        <v>225564</v>
      </c>
      <c r="L487" s="454"/>
      <c r="M487" s="455">
        <v>188484</v>
      </c>
    </row>
    <row r="488" spans="2:13" x14ac:dyDescent="0.35">
      <c r="B488" s="451">
        <v>8216</v>
      </c>
      <c r="C488" s="452">
        <v>0</v>
      </c>
      <c r="D488" s="452">
        <v>0</v>
      </c>
      <c r="E488" s="452">
        <v>0</v>
      </c>
      <c r="F488" s="452">
        <v>5100</v>
      </c>
      <c r="G488" s="453" t="s">
        <v>3590</v>
      </c>
      <c r="H488" s="454"/>
      <c r="I488" s="454">
        <v>0</v>
      </c>
      <c r="J488" s="454">
        <v>37080</v>
      </c>
      <c r="K488" s="454">
        <v>129716.08</v>
      </c>
      <c r="L488" s="454"/>
      <c r="M488" s="455">
        <v>92636.08</v>
      </c>
    </row>
    <row r="489" spans="2:13" x14ac:dyDescent="0.35">
      <c r="B489" s="451">
        <v>8216</v>
      </c>
      <c r="C489" s="452">
        <v>0</v>
      </c>
      <c r="D489" s="452">
        <v>0</v>
      </c>
      <c r="E489" s="452">
        <v>0</v>
      </c>
      <c r="F489" s="452">
        <v>5110</v>
      </c>
      <c r="G489" s="453" t="s">
        <v>3592</v>
      </c>
      <c r="H489" s="454"/>
      <c r="I489" s="454">
        <v>0</v>
      </c>
      <c r="J489" s="454">
        <v>37080</v>
      </c>
      <c r="K489" s="454">
        <v>72066.12</v>
      </c>
      <c r="L489" s="454"/>
      <c r="M489" s="455">
        <v>34986.120000000003</v>
      </c>
    </row>
    <row r="490" spans="2:13" x14ac:dyDescent="0.35">
      <c r="B490" s="451">
        <v>8216</v>
      </c>
      <c r="C490" s="452">
        <v>0</v>
      </c>
      <c r="D490" s="452">
        <v>0</v>
      </c>
      <c r="E490" s="452">
        <v>0</v>
      </c>
      <c r="F490" s="452">
        <v>5111</v>
      </c>
      <c r="G490" s="453" t="s">
        <v>3594</v>
      </c>
      <c r="H490" s="454"/>
      <c r="I490" s="454">
        <v>0</v>
      </c>
      <c r="J490" s="454">
        <v>37080</v>
      </c>
      <c r="K490" s="454">
        <v>72066.12</v>
      </c>
      <c r="L490" s="454"/>
      <c r="M490" s="455">
        <v>34986.120000000003</v>
      </c>
    </row>
    <row r="491" spans="2:13" x14ac:dyDescent="0.35">
      <c r="B491" s="451">
        <v>8216</v>
      </c>
      <c r="C491" s="452">
        <v>0</v>
      </c>
      <c r="D491" s="452">
        <v>0</v>
      </c>
      <c r="E491" s="452">
        <v>0</v>
      </c>
      <c r="F491" s="452">
        <v>5150</v>
      </c>
      <c r="G491" s="453" t="s">
        <v>3598</v>
      </c>
      <c r="H491" s="454"/>
      <c r="I491" s="454">
        <v>0</v>
      </c>
      <c r="J491" s="454">
        <v>0</v>
      </c>
      <c r="K491" s="454">
        <v>57649.96</v>
      </c>
      <c r="L491" s="454"/>
      <c r="M491" s="455">
        <v>57649.96</v>
      </c>
    </row>
    <row r="492" spans="2:13" x14ac:dyDescent="0.35">
      <c r="B492" s="451">
        <v>8216</v>
      </c>
      <c r="C492" s="452">
        <v>0</v>
      </c>
      <c r="D492" s="452">
        <v>0</v>
      </c>
      <c r="E492" s="452">
        <v>0</v>
      </c>
      <c r="F492" s="452">
        <v>5151</v>
      </c>
      <c r="G492" s="453" t="s">
        <v>3600</v>
      </c>
      <c r="H492" s="454"/>
      <c r="I492" s="454">
        <v>0</v>
      </c>
      <c r="J492" s="454">
        <v>0</v>
      </c>
      <c r="K492" s="454">
        <v>57649.96</v>
      </c>
      <c r="L492" s="454"/>
      <c r="M492" s="455">
        <v>57649.96</v>
      </c>
    </row>
    <row r="493" spans="2:13" x14ac:dyDescent="0.35">
      <c r="B493" s="451">
        <v>8216</v>
      </c>
      <c r="C493" s="452">
        <v>0</v>
      </c>
      <c r="D493" s="452">
        <v>0</v>
      </c>
      <c r="E493" s="452">
        <v>0</v>
      </c>
      <c r="F493" s="452">
        <v>5300</v>
      </c>
      <c r="G493" s="453" t="s">
        <v>3604</v>
      </c>
      <c r="H493" s="454"/>
      <c r="I493" s="454">
        <v>0</v>
      </c>
      <c r="J493" s="454">
        <v>0</v>
      </c>
      <c r="K493" s="454">
        <v>77448</v>
      </c>
      <c r="L493" s="454"/>
      <c r="M493" s="455">
        <v>77448</v>
      </c>
    </row>
    <row r="494" spans="2:13" x14ac:dyDescent="0.35">
      <c r="B494" s="451">
        <v>8216</v>
      </c>
      <c r="C494" s="452">
        <v>0</v>
      </c>
      <c r="D494" s="452">
        <v>0</v>
      </c>
      <c r="E494" s="452">
        <v>0</v>
      </c>
      <c r="F494" s="452">
        <v>5310</v>
      </c>
      <c r="G494" s="453" t="s">
        <v>3606</v>
      </c>
      <c r="H494" s="454"/>
      <c r="I494" s="454">
        <v>0</v>
      </c>
      <c r="J494" s="454">
        <v>0</v>
      </c>
      <c r="K494" s="454">
        <v>69948</v>
      </c>
      <c r="L494" s="454"/>
      <c r="M494" s="455">
        <v>69948</v>
      </c>
    </row>
    <row r="495" spans="2:13" x14ac:dyDescent="0.35">
      <c r="B495" s="451">
        <v>8216</v>
      </c>
      <c r="C495" s="452">
        <v>0</v>
      </c>
      <c r="D495" s="452">
        <v>0</v>
      </c>
      <c r="E495" s="452">
        <v>0</v>
      </c>
      <c r="F495" s="452">
        <v>5311</v>
      </c>
      <c r="G495" s="453" t="s">
        <v>3606</v>
      </c>
      <c r="H495" s="454"/>
      <c r="I495" s="454">
        <v>0</v>
      </c>
      <c r="J495" s="454">
        <v>0</v>
      </c>
      <c r="K495" s="454">
        <v>69948</v>
      </c>
      <c r="L495" s="454"/>
      <c r="M495" s="455">
        <v>69948</v>
      </c>
    </row>
    <row r="496" spans="2:13" x14ac:dyDescent="0.35">
      <c r="B496" s="451">
        <v>8216</v>
      </c>
      <c r="C496" s="452">
        <v>0</v>
      </c>
      <c r="D496" s="452">
        <v>0</v>
      </c>
      <c r="E496" s="452">
        <v>0</v>
      </c>
      <c r="F496" s="452">
        <v>5320</v>
      </c>
      <c r="G496" s="453" t="s">
        <v>4158</v>
      </c>
      <c r="H496" s="454"/>
      <c r="I496" s="454">
        <v>0</v>
      </c>
      <c r="J496" s="454">
        <v>0</v>
      </c>
      <c r="K496" s="454">
        <v>7500</v>
      </c>
      <c r="L496" s="454"/>
      <c r="M496" s="455">
        <v>7500</v>
      </c>
    </row>
    <row r="497" spans="2:13" x14ac:dyDescent="0.35">
      <c r="B497" s="451">
        <v>8216</v>
      </c>
      <c r="C497" s="452">
        <v>0</v>
      </c>
      <c r="D497" s="452">
        <v>0</v>
      </c>
      <c r="E497" s="452">
        <v>0</v>
      </c>
      <c r="F497" s="452">
        <v>5321</v>
      </c>
      <c r="G497" s="453" t="s">
        <v>4158</v>
      </c>
      <c r="H497" s="454"/>
      <c r="I497" s="454">
        <v>0</v>
      </c>
      <c r="J497" s="454">
        <v>0</v>
      </c>
      <c r="K497" s="454">
        <v>7500</v>
      </c>
      <c r="L497" s="454"/>
      <c r="M497" s="455">
        <v>7500</v>
      </c>
    </row>
    <row r="498" spans="2:13" x14ac:dyDescent="0.35">
      <c r="B498" s="451">
        <v>8216</v>
      </c>
      <c r="C498" s="452">
        <v>0</v>
      </c>
      <c r="D498" s="452">
        <v>0</v>
      </c>
      <c r="E498" s="452">
        <v>0</v>
      </c>
      <c r="F498" s="452">
        <v>5600</v>
      </c>
      <c r="G498" s="453" t="s">
        <v>3612</v>
      </c>
      <c r="H498" s="454"/>
      <c r="I498" s="454">
        <v>0</v>
      </c>
      <c r="J498" s="454">
        <v>0</v>
      </c>
      <c r="K498" s="454">
        <v>18399.919999999998</v>
      </c>
      <c r="L498" s="454"/>
      <c r="M498" s="455">
        <v>18399.919999999998</v>
      </c>
    </row>
    <row r="499" spans="2:13" x14ac:dyDescent="0.35">
      <c r="B499" s="451">
        <v>8216</v>
      </c>
      <c r="C499" s="452">
        <v>0</v>
      </c>
      <c r="D499" s="452">
        <v>0</v>
      </c>
      <c r="E499" s="452">
        <v>0</v>
      </c>
      <c r="F499" s="452">
        <v>5660</v>
      </c>
      <c r="G499" s="453" t="s">
        <v>3614</v>
      </c>
      <c r="H499" s="454"/>
      <c r="I499" s="454">
        <v>0</v>
      </c>
      <c r="J499" s="454">
        <v>0</v>
      </c>
      <c r="K499" s="454">
        <v>18399.919999999998</v>
      </c>
      <c r="L499" s="454"/>
      <c r="M499" s="455">
        <v>18399.919999999998</v>
      </c>
    </row>
    <row r="500" spans="2:13" x14ac:dyDescent="0.35">
      <c r="B500" s="451">
        <v>8216</v>
      </c>
      <c r="C500" s="452">
        <v>0</v>
      </c>
      <c r="D500" s="452">
        <v>0</v>
      </c>
      <c r="E500" s="452">
        <v>0</v>
      </c>
      <c r="F500" s="452">
        <v>5661</v>
      </c>
      <c r="G500" s="453" t="s">
        <v>3614</v>
      </c>
      <c r="H500" s="454"/>
      <c r="I500" s="454">
        <v>0</v>
      </c>
      <c r="J500" s="454">
        <v>0</v>
      </c>
      <c r="K500" s="454">
        <v>18399.919999999998</v>
      </c>
      <c r="L500" s="454"/>
      <c r="M500" s="455">
        <v>18399.919999999998</v>
      </c>
    </row>
    <row r="501" spans="2:13" x14ac:dyDescent="0.35">
      <c r="B501" s="451">
        <v>8220</v>
      </c>
      <c r="C501" s="452"/>
      <c r="D501" s="452"/>
      <c r="E501" s="452"/>
      <c r="F501" s="452"/>
      <c r="G501" s="453" t="s">
        <v>4170</v>
      </c>
      <c r="H501" s="454">
        <v>0</v>
      </c>
      <c r="I501" s="454"/>
      <c r="J501" s="454">
        <v>0</v>
      </c>
      <c r="K501" s="454">
        <v>4968091.6500000004</v>
      </c>
      <c r="L501" s="454">
        <v>-4968091.6500000004</v>
      </c>
      <c r="M501" s="455"/>
    </row>
    <row r="502" spans="2:13" x14ac:dyDescent="0.35">
      <c r="B502" s="451">
        <v>8221</v>
      </c>
      <c r="C502" s="452"/>
      <c r="D502" s="452"/>
      <c r="E502" s="452"/>
      <c r="F502" s="452"/>
      <c r="G502" s="453" t="s">
        <v>4171</v>
      </c>
      <c r="H502" s="454">
        <v>0</v>
      </c>
      <c r="I502" s="454"/>
      <c r="J502" s="454">
        <v>0</v>
      </c>
      <c r="K502" s="454">
        <v>4370260.87</v>
      </c>
      <c r="L502" s="454">
        <v>-4370260.87</v>
      </c>
      <c r="M502" s="455"/>
    </row>
    <row r="503" spans="2:13" x14ac:dyDescent="0.35">
      <c r="B503" s="451">
        <v>8221</v>
      </c>
      <c r="C503" s="452">
        <v>0</v>
      </c>
      <c r="D503" s="452">
        <v>0</v>
      </c>
      <c r="E503" s="452">
        <v>0</v>
      </c>
      <c r="F503" s="452">
        <v>1000</v>
      </c>
      <c r="G503" s="453" t="s">
        <v>1719</v>
      </c>
      <c r="H503" s="454">
        <v>0</v>
      </c>
      <c r="I503" s="454"/>
      <c r="J503" s="454">
        <v>0</v>
      </c>
      <c r="K503" s="454">
        <v>2793360.65</v>
      </c>
      <c r="L503" s="454">
        <v>-2793360.65</v>
      </c>
      <c r="M503" s="455"/>
    </row>
    <row r="504" spans="2:13" x14ac:dyDescent="0.35">
      <c r="B504" s="451">
        <v>8221</v>
      </c>
      <c r="C504" s="452">
        <v>0</v>
      </c>
      <c r="D504" s="452">
        <v>0</v>
      </c>
      <c r="E504" s="452">
        <v>0</v>
      </c>
      <c r="F504" s="452">
        <v>1100</v>
      </c>
      <c r="G504" s="453" t="s">
        <v>1721</v>
      </c>
      <c r="H504" s="454">
        <v>0</v>
      </c>
      <c r="I504" s="454"/>
      <c r="J504" s="454">
        <v>0</v>
      </c>
      <c r="K504" s="454">
        <v>1401155.18</v>
      </c>
      <c r="L504" s="454">
        <v>-1401155.18</v>
      </c>
      <c r="M504" s="455"/>
    </row>
    <row r="505" spans="2:13" x14ac:dyDescent="0.35">
      <c r="B505" s="451">
        <v>8221</v>
      </c>
      <c r="C505" s="452">
        <v>0</v>
      </c>
      <c r="D505" s="452">
        <v>0</v>
      </c>
      <c r="E505" s="452">
        <v>0</v>
      </c>
      <c r="F505" s="452">
        <v>1130</v>
      </c>
      <c r="G505" s="453" t="s">
        <v>1723</v>
      </c>
      <c r="H505" s="454">
        <v>0</v>
      </c>
      <c r="I505" s="454"/>
      <c r="J505" s="454">
        <v>0</v>
      </c>
      <c r="K505" s="454">
        <v>1401155.18</v>
      </c>
      <c r="L505" s="454">
        <v>-1401155.18</v>
      </c>
      <c r="M505" s="455"/>
    </row>
    <row r="506" spans="2:13" x14ac:dyDescent="0.35">
      <c r="B506" s="451">
        <v>8221</v>
      </c>
      <c r="C506" s="452">
        <v>0</v>
      </c>
      <c r="D506" s="452">
        <v>0</v>
      </c>
      <c r="E506" s="452">
        <v>0</v>
      </c>
      <c r="F506" s="452">
        <v>1131</v>
      </c>
      <c r="G506" s="453" t="s">
        <v>1725</v>
      </c>
      <c r="H506" s="454">
        <v>0</v>
      </c>
      <c r="I506" s="454"/>
      <c r="J506" s="454">
        <v>0</v>
      </c>
      <c r="K506" s="454">
        <v>1401155.18</v>
      </c>
      <c r="L506" s="454">
        <v>-1401155.18</v>
      </c>
      <c r="M506" s="455"/>
    </row>
    <row r="507" spans="2:13" x14ac:dyDescent="0.35">
      <c r="B507" s="451">
        <v>8221</v>
      </c>
      <c r="C507" s="452">
        <v>0</v>
      </c>
      <c r="D507" s="452">
        <v>0</v>
      </c>
      <c r="E507" s="452">
        <v>0</v>
      </c>
      <c r="F507" s="452">
        <v>1200</v>
      </c>
      <c r="G507" s="453" t="s">
        <v>2163</v>
      </c>
      <c r="H507" s="454">
        <v>0</v>
      </c>
      <c r="I507" s="454"/>
      <c r="J507" s="454">
        <v>0</v>
      </c>
      <c r="K507" s="454">
        <v>26400</v>
      </c>
      <c r="L507" s="454">
        <v>-26400</v>
      </c>
      <c r="M507" s="455"/>
    </row>
    <row r="508" spans="2:13" x14ac:dyDescent="0.35">
      <c r="B508" s="451">
        <v>8221</v>
      </c>
      <c r="C508" s="452">
        <v>0</v>
      </c>
      <c r="D508" s="452">
        <v>0</v>
      </c>
      <c r="E508" s="452">
        <v>0</v>
      </c>
      <c r="F508" s="452">
        <v>1210</v>
      </c>
      <c r="G508" s="453" t="s">
        <v>2165</v>
      </c>
      <c r="H508" s="454">
        <v>0</v>
      </c>
      <c r="I508" s="454"/>
      <c r="J508" s="454">
        <v>0</v>
      </c>
      <c r="K508" s="454">
        <v>26400</v>
      </c>
      <c r="L508" s="454">
        <v>-26400</v>
      </c>
      <c r="M508" s="455"/>
    </row>
    <row r="509" spans="2:13" x14ac:dyDescent="0.35">
      <c r="B509" s="451">
        <v>8221</v>
      </c>
      <c r="C509" s="452">
        <v>0</v>
      </c>
      <c r="D509" s="452">
        <v>0</v>
      </c>
      <c r="E509" s="452">
        <v>0</v>
      </c>
      <c r="F509" s="452">
        <v>1211</v>
      </c>
      <c r="G509" s="453" t="s">
        <v>2167</v>
      </c>
      <c r="H509" s="454">
        <v>0</v>
      </c>
      <c r="I509" s="454"/>
      <c r="J509" s="454">
        <v>0</v>
      </c>
      <c r="K509" s="454">
        <v>26400</v>
      </c>
      <c r="L509" s="454">
        <v>-26400</v>
      </c>
      <c r="M509" s="455"/>
    </row>
    <row r="510" spans="2:13" x14ac:dyDescent="0.35">
      <c r="B510" s="451">
        <v>8221</v>
      </c>
      <c r="C510" s="452">
        <v>0</v>
      </c>
      <c r="D510" s="452">
        <v>0</v>
      </c>
      <c r="E510" s="452">
        <v>0</v>
      </c>
      <c r="F510" s="452">
        <v>1300</v>
      </c>
      <c r="G510" s="453" t="s">
        <v>2181</v>
      </c>
      <c r="H510" s="454">
        <v>0</v>
      </c>
      <c r="I510" s="454"/>
      <c r="J510" s="454">
        <v>0</v>
      </c>
      <c r="K510" s="454">
        <v>1195053.23</v>
      </c>
      <c r="L510" s="454">
        <v>-1195053.23</v>
      </c>
      <c r="M510" s="455"/>
    </row>
    <row r="511" spans="2:13" x14ac:dyDescent="0.35">
      <c r="B511" s="451">
        <v>8221</v>
      </c>
      <c r="C511" s="452">
        <v>0</v>
      </c>
      <c r="D511" s="452">
        <v>0</v>
      </c>
      <c r="E511" s="452">
        <v>0</v>
      </c>
      <c r="F511" s="452">
        <v>1320</v>
      </c>
      <c r="G511" s="453" t="s">
        <v>2183</v>
      </c>
      <c r="H511" s="454">
        <v>0</v>
      </c>
      <c r="I511" s="454"/>
      <c r="J511" s="454">
        <v>0</v>
      </c>
      <c r="K511" s="454">
        <v>188154.27</v>
      </c>
      <c r="L511" s="454">
        <v>-188154.27</v>
      </c>
      <c r="M511" s="455"/>
    </row>
    <row r="512" spans="2:13" x14ac:dyDescent="0.35">
      <c r="B512" s="451">
        <v>8221</v>
      </c>
      <c r="C512" s="452">
        <v>0</v>
      </c>
      <c r="D512" s="452">
        <v>0</v>
      </c>
      <c r="E512" s="452">
        <v>0</v>
      </c>
      <c r="F512" s="452">
        <v>1321</v>
      </c>
      <c r="G512" s="453" t="s">
        <v>2185</v>
      </c>
      <c r="H512" s="454">
        <v>0</v>
      </c>
      <c r="I512" s="454"/>
      <c r="J512" s="454">
        <v>0</v>
      </c>
      <c r="K512" s="454">
        <v>25667</v>
      </c>
      <c r="L512" s="454">
        <v>-25667</v>
      </c>
      <c r="M512" s="455"/>
    </row>
    <row r="513" spans="2:13" x14ac:dyDescent="0.35">
      <c r="B513" s="451">
        <v>8221</v>
      </c>
      <c r="C513" s="452">
        <v>0</v>
      </c>
      <c r="D513" s="452">
        <v>0</v>
      </c>
      <c r="E513" s="452">
        <v>0</v>
      </c>
      <c r="F513" s="452">
        <v>1322</v>
      </c>
      <c r="G513" s="453" t="s">
        <v>124</v>
      </c>
      <c r="H513" s="454">
        <v>0</v>
      </c>
      <c r="I513" s="454"/>
      <c r="J513" s="454">
        <v>0</v>
      </c>
      <c r="K513" s="454">
        <v>162487.26999999999</v>
      </c>
      <c r="L513" s="454">
        <v>-162487.26999999999</v>
      </c>
      <c r="M513" s="455"/>
    </row>
    <row r="514" spans="2:13" x14ac:dyDescent="0.35">
      <c r="B514" s="451">
        <v>8221</v>
      </c>
      <c r="C514" s="452">
        <v>0</v>
      </c>
      <c r="D514" s="452">
        <v>0</v>
      </c>
      <c r="E514" s="452">
        <v>0</v>
      </c>
      <c r="F514" s="452">
        <v>1340</v>
      </c>
      <c r="G514" s="453" t="s">
        <v>125</v>
      </c>
      <c r="H514" s="454">
        <v>0</v>
      </c>
      <c r="I514" s="454"/>
      <c r="J514" s="454">
        <v>0</v>
      </c>
      <c r="K514" s="454">
        <v>1006898.96</v>
      </c>
      <c r="L514" s="454">
        <v>-1006898.96</v>
      </c>
      <c r="M514" s="455"/>
    </row>
    <row r="515" spans="2:13" x14ac:dyDescent="0.35">
      <c r="B515" s="451">
        <v>8221</v>
      </c>
      <c r="C515" s="452">
        <v>0</v>
      </c>
      <c r="D515" s="452">
        <v>0</v>
      </c>
      <c r="E515" s="452">
        <v>0</v>
      </c>
      <c r="F515" s="452">
        <v>1345</v>
      </c>
      <c r="G515" s="453" t="s">
        <v>126</v>
      </c>
      <c r="H515" s="454">
        <v>0</v>
      </c>
      <c r="I515" s="454"/>
      <c r="J515" s="454">
        <v>0</v>
      </c>
      <c r="K515" s="454">
        <v>1006898.96</v>
      </c>
      <c r="L515" s="454">
        <v>-1006898.96</v>
      </c>
      <c r="M515" s="455"/>
    </row>
    <row r="516" spans="2:13" x14ac:dyDescent="0.35">
      <c r="B516" s="451">
        <v>8221</v>
      </c>
      <c r="C516" s="452">
        <v>0</v>
      </c>
      <c r="D516" s="452">
        <v>0</v>
      </c>
      <c r="E516" s="452">
        <v>0</v>
      </c>
      <c r="F516" s="452">
        <v>1400</v>
      </c>
      <c r="G516" s="453" t="s">
        <v>2581</v>
      </c>
      <c r="H516" s="454">
        <v>0</v>
      </c>
      <c r="I516" s="454"/>
      <c r="J516" s="454">
        <v>0</v>
      </c>
      <c r="K516" s="454">
        <v>149512.24</v>
      </c>
      <c r="L516" s="454">
        <v>-149512.24</v>
      </c>
      <c r="M516" s="455"/>
    </row>
    <row r="517" spans="2:13" x14ac:dyDescent="0.35">
      <c r="B517" s="451">
        <v>8221</v>
      </c>
      <c r="C517" s="452">
        <v>0</v>
      </c>
      <c r="D517" s="452">
        <v>0</v>
      </c>
      <c r="E517" s="452">
        <v>0</v>
      </c>
      <c r="F517" s="452">
        <v>1410</v>
      </c>
      <c r="G517" s="453" t="s">
        <v>2583</v>
      </c>
      <c r="H517" s="454">
        <v>0</v>
      </c>
      <c r="I517" s="454"/>
      <c r="J517" s="454">
        <v>0</v>
      </c>
      <c r="K517" s="454">
        <v>149512.24</v>
      </c>
      <c r="L517" s="454">
        <v>-149512.24</v>
      </c>
      <c r="M517" s="455"/>
    </row>
    <row r="518" spans="2:13" x14ac:dyDescent="0.35">
      <c r="B518" s="451">
        <v>8221</v>
      </c>
      <c r="C518" s="452">
        <v>0</v>
      </c>
      <c r="D518" s="452">
        <v>0</v>
      </c>
      <c r="E518" s="452">
        <v>0</v>
      </c>
      <c r="F518" s="452">
        <v>1412</v>
      </c>
      <c r="G518" s="453" t="s">
        <v>2585</v>
      </c>
      <c r="H518" s="454">
        <v>0</v>
      </c>
      <c r="I518" s="454"/>
      <c r="J518" s="454">
        <v>0</v>
      </c>
      <c r="K518" s="454">
        <v>67805.279999999999</v>
      </c>
      <c r="L518" s="454">
        <v>-67805.279999999999</v>
      </c>
      <c r="M518" s="455"/>
    </row>
    <row r="519" spans="2:13" x14ac:dyDescent="0.35">
      <c r="B519" s="451">
        <v>8221</v>
      </c>
      <c r="C519" s="452">
        <v>0</v>
      </c>
      <c r="D519" s="452">
        <v>0</v>
      </c>
      <c r="E519" s="452">
        <v>0</v>
      </c>
      <c r="F519" s="452">
        <v>1413</v>
      </c>
      <c r="G519" s="453" t="s">
        <v>2692</v>
      </c>
      <c r="H519" s="454">
        <v>0</v>
      </c>
      <c r="I519" s="454"/>
      <c r="J519" s="454">
        <v>0</v>
      </c>
      <c r="K519" s="454">
        <v>64770.78</v>
      </c>
      <c r="L519" s="454">
        <v>-64770.78</v>
      </c>
      <c r="M519" s="455"/>
    </row>
    <row r="520" spans="2:13" x14ac:dyDescent="0.35">
      <c r="B520" s="451">
        <v>8221</v>
      </c>
      <c r="C520" s="452">
        <v>0</v>
      </c>
      <c r="D520" s="452">
        <v>0</v>
      </c>
      <c r="E520" s="452">
        <v>0</v>
      </c>
      <c r="F520" s="452">
        <v>1414</v>
      </c>
      <c r="G520" s="453" t="s">
        <v>2798</v>
      </c>
      <c r="H520" s="454">
        <v>0</v>
      </c>
      <c r="I520" s="454"/>
      <c r="J520" s="454">
        <v>0</v>
      </c>
      <c r="K520" s="454">
        <v>10764.49</v>
      </c>
      <c r="L520" s="454">
        <v>-10764.49</v>
      </c>
      <c r="M520" s="455"/>
    </row>
    <row r="521" spans="2:13" x14ac:dyDescent="0.35">
      <c r="B521" s="451">
        <v>8221</v>
      </c>
      <c r="C521" s="452">
        <v>0</v>
      </c>
      <c r="D521" s="452">
        <v>0</v>
      </c>
      <c r="E521" s="452">
        <v>0</v>
      </c>
      <c r="F521" s="452">
        <v>1415</v>
      </c>
      <c r="G521" s="453" t="s">
        <v>2891</v>
      </c>
      <c r="H521" s="454">
        <v>0</v>
      </c>
      <c r="I521" s="454"/>
      <c r="J521" s="454">
        <v>0</v>
      </c>
      <c r="K521" s="454">
        <v>2926.35</v>
      </c>
      <c r="L521" s="454">
        <v>-2926.35</v>
      </c>
      <c r="M521" s="455"/>
    </row>
    <row r="522" spans="2:13" x14ac:dyDescent="0.35">
      <c r="B522" s="451">
        <v>8221</v>
      </c>
      <c r="C522" s="452">
        <v>0</v>
      </c>
      <c r="D522" s="452">
        <v>0</v>
      </c>
      <c r="E522" s="452">
        <v>0</v>
      </c>
      <c r="F522" s="452">
        <v>1416</v>
      </c>
      <c r="G522" s="453" t="s">
        <v>2898</v>
      </c>
      <c r="H522" s="454">
        <v>0</v>
      </c>
      <c r="I522" s="454"/>
      <c r="J522" s="454">
        <v>0</v>
      </c>
      <c r="K522" s="454">
        <v>3245.34</v>
      </c>
      <c r="L522" s="454">
        <v>-3245.34</v>
      </c>
      <c r="M522" s="455"/>
    </row>
    <row r="523" spans="2:13" x14ac:dyDescent="0.35">
      <c r="B523" s="451">
        <v>8221</v>
      </c>
      <c r="C523" s="452">
        <v>0</v>
      </c>
      <c r="D523" s="452">
        <v>0</v>
      </c>
      <c r="E523" s="452">
        <v>0</v>
      </c>
      <c r="F523" s="452">
        <v>1500</v>
      </c>
      <c r="G523" s="453" t="s">
        <v>2904</v>
      </c>
      <c r="H523" s="454">
        <v>0</v>
      </c>
      <c r="I523" s="454"/>
      <c r="J523" s="454">
        <v>0</v>
      </c>
      <c r="K523" s="454">
        <v>21240</v>
      </c>
      <c r="L523" s="454">
        <v>-21240</v>
      </c>
      <c r="M523" s="455"/>
    </row>
    <row r="524" spans="2:13" x14ac:dyDescent="0.35">
      <c r="B524" s="451">
        <v>8221</v>
      </c>
      <c r="C524" s="452">
        <v>0</v>
      </c>
      <c r="D524" s="452">
        <v>0</v>
      </c>
      <c r="E524" s="452">
        <v>0</v>
      </c>
      <c r="F524" s="452">
        <v>1520</v>
      </c>
      <c r="G524" s="453" t="s">
        <v>120</v>
      </c>
      <c r="H524" s="454">
        <v>0</v>
      </c>
      <c r="I524" s="454"/>
      <c r="J524" s="454">
        <v>0</v>
      </c>
      <c r="K524" s="454">
        <v>21240</v>
      </c>
      <c r="L524" s="454">
        <v>-21240</v>
      </c>
      <c r="M524" s="455"/>
    </row>
    <row r="525" spans="2:13" x14ac:dyDescent="0.35">
      <c r="B525" s="451">
        <v>8221</v>
      </c>
      <c r="C525" s="452">
        <v>0</v>
      </c>
      <c r="D525" s="452">
        <v>0</v>
      </c>
      <c r="E525" s="452">
        <v>0</v>
      </c>
      <c r="F525" s="452">
        <v>1522</v>
      </c>
      <c r="G525" s="453" t="s">
        <v>2907</v>
      </c>
      <c r="H525" s="454">
        <v>0</v>
      </c>
      <c r="I525" s="454"/>
      <c r="J525" s="454">
        <v>0</v>
      </c>
      <c r="K525" s="454">
        <v>21240</v>
      </c>
      <c r="L525" s="454">
        <v>-21240</v>
      </c>
      <c r="M525" s="455"/>
    </row>
    <row r="526" spans="2:13" x14ac:dyDescent="0.35">
      <c r="B526" s="451">
        <v>8221</v>
      </c>
      <c r="C526" s="452">
        <v>0</v>
      </c>
      <c r="D526" s="452">
        <v>0</v>
      </c>
      <c r="E526" s="452">
        <v>0</v>
      </c>
      <c r="F526" s="452">
        <v>2000</v>
      </c>
      <c r="G526" s="453" t="s">
        <v>2911</v>
      </c>
      <c r="H526" s="454">
        <v>0</v>
      </c>
      <c r="I526" s="454"/>
      <c r="J526" s="454">
        <v>0</v>
      </c>
      <c r="K526" s="454">
        <v>1209042.44</v>
      </c>
      <c r="L526" s="454">
        <v>-1209042.44</v>
      </c>
      <c r="M526" s="455"/>
    </row>
    <row r="527" spans="2:13" x14ac:dyDescent="0.35">
      <c r="B527" s="451">
        <v>8221</v>
      </c>
      <c r="C527" s="452">
        <v>0</v>
      </c>
      <c r="D527" s="452">
        <v>0</v>
      </c>
      <c r="E527" s="452">
        <v>0</v>
      </c>
      <c r="F527" s="452">
        <v>2100</v>
      </c>
      <c r="G527" s="453" t="s">
        <v>2913</v>
      </c>
      <c r="H527" s="454">
        <v>0</v>
      </c>
      <c r="I527" s="454"/>
      <c r="J527" s="454">
        <v>0</v>
      </c>
      <c r="K527" s="454">
        <v>264874.15999999997</v>
      </c>
      <c r="L527" s="454">
        <v>-264874.15999999997</v>
      </c>
      <c r="M527" s="455"/>
    </row>
    <row r="528" spans="2:13" x14ac:dyDescent="0.35">
      <c r="B528" s="451">
        <v>8221</v>
      </c>
      <c r="C528" s="452">
        <v>0</v>
      </c>
      <c r="D528" s="452">
        <v>0</v>
      </c>
      <c r="E528" s="452">
        <v>0</v>
      </c>
      <c r="F528" s="452">
        <v>2110</v>
      </c>
      <c r="G528" s="453" t="s">
        <v>2915</v>
      </c>
      <c r="H528" s="454">
        <v>0</v>
      </c>
      <c r="I528" s="454"/>
      <c r="J528" s="454">
        <v>0</v>
      </c>
      <c r="K528" s="454">
        <v>152369.54999999999</v>
      </c>
      <c r="L528" s="454">
        <v>-152369.54999999999</v>
      </c>
      <c r="M528" s="455"/>
    </row>
    <row r="529" spans="2:13" x14ac:dyDescent="0.35">
      <c r="B529" s="451">
        <v>8221</v>
      </c>
      <c r="C529" s="452">
        <v>0</v>
      </c>
      <c r="D529" s="452">
        <v>0</v>
      </c>
      <c r="E529" s="452">
        <v>0</v>
      </c>
      <c r="F529" s="452">
        <v>2111</v>
      </c>
      <c r="G529" s="453" t="s">
        <v>2917</v>
      </c>
      <c r="H529" s="454">
        <v>0</v>
      </c>
      <c r="I529" s="454"/>
      <c r="J529" s="454">
        <v>0</v>
      </c>
      <c r="K529" s="454">
        <v>152369.54999999999</v>
      </c>
      <c r="L529" s="454">
        <v>-152369.54999999999</v>
      </c>
      <c r="M529" s="455"/>
    </row>
    <row r="530" spans="2:13" x14ac:dyDescent="0.35">
      <c r="B530" s="451">
        <v>8221</v>
      </c>
      <c r="C530" s="452">
        <v>0</v>
      </c>
      <c r="D530" s="452">
        <v>0</v>
      </c>
      <c r="E530" s="452">
        <v>0</v>
      </c>
      <c r="F530" s="452">
        <v>2140</v>
      </c>
      <c r="G530" s="453" t="s">
        <v>2972</v>
      </c>
      <c r="H530" s="454">
        <v>0</v>
      </c>
      <c r="I530" s="454"/>
      <c r="J530" s="454">
        <v>0</v>
      </c>
      <c r="K530" s="454">
        <v>3199.95</v>
      </c>
      <c r="L530" s="454">
        <v>-3199.95</v>
      </c>
      <c r="M530" s="455"/>
    </row>
    <row r="531" spans="2:13" x14ac:dyDescent="0.35">
      <c r="B531" s="451">
        <v>8221</v>
      </c>
      <c r="C531" s="452">
        <v>0</v>
      </c>
      <c r="D531" s="452">
        <v>0</v>
      </c>
      <c r="E531" s="452">
        <v>0</v>
      </c>
      <c r="F531" s="452">
        <v>2141</v>
      </c>
      <c r="G531" s="453" t="s">
        <v>2974</v>
      </c>
      <c r="H531" s="454">
        <v>0</v>
      </c>
      <c r="I531" s="454"/>
      <c r="J531" s="454">
        <v>0</v>
      </c>
      <c r="K531" s="454">
        <v>3199.95</v>
      </c>
      <c r="L531" s="454">
        <v>-3199.95</v>
      </c>
      <c r="M531" s="455"/>
    </row>
    <row r="532" spans="2:13" x14ac:dyDescent="0.35">
      <c r="B532" s="451">
        <v>8221</v>
      </c>
      <c r="C532" s="452">
        <v>0</v>
      </c>
      <c r="D532" s="452">
        <v>0</v>
      </c>
      <c r="E532" s="452">
        <v>0</v>
      </c>
      <c r="F532" s="452">
        <v>2160</v>
      </c>
      <c r="G532" s="453" t="s">
        <v>2979</v>
      </c>
      <c r="H532" s="454">
        <v>0</v>
      </c>
      <c r="I532" s="454"/>
      <c r="J532" s="454">
        <v>0</v>
      </c>
      <c r="K532" s="454">
        <v>109304.66</v>
      </c>
      <c r="L532" s="454">
        <v>-109304.66</v>
      </c>
      <c r="M532" s="455"/>
    </row>
    <row r="533" spans="2:13" x14ac:dyDescent="0.35">
      <c r="B533" s="451">
        <v>8221</v>
      </c>
      <c r="C533" s="452">
        <v>0</v>
      </c>
      <c r="D533" s="452">
        <v>0</v>
      </c>
      <c r="E533" s="452">
        <v>0</v>
      </c>
      <c r="F533" s="452">
        <v>2161</v>
      </c>
      <c r="G533" s="453" t="s">
        <v>2981</v>
      </c>
      <c r="H533" s="454">
        <v>0</v>
      </c>
      <c r="I533" s="454"/>
      <c r="J533" s="454">
        <v>0</v>
      </c>
      <c r="K533" s="454">
        <v>109304.66</v>
      </c>
      <c r="L533" s="454">
        <v>-109304.66</v>
      </c>
      <c r="M533" s="455"/>
    </row>
    <row r="534" spans="2:13" x14ac:dyDescent="0.35">
      <c r="B534" s="451">
        <v>8221</v>
      </c>
      <c r="C534" s="452">
        <v>0</v>
      </c>
      <c r="D534" s="452">
        <v>0</v>
      </c>
      <c r="E534" s="452">
        <v>0</v>
      </c>
      <c r="F534" s="452">
        <v>2200</v>
      </c>
      <c r="G534" s="453" t="s">
        <v>2994</v>
      </c>
      <c r="H534" s="454">
        <v>0</v>
      </c>
      <c r="I534" s="454"/>
      <c r="J534" s="454">
        <v>0</v>
      </c>
      <c r="K534" s="454">
        <v>216533.39</v>
      </c>
      <c r="L534" s="454">
        <v>-216533.39</v>
      </c>
      <c r="M534" s="455"/>
    </row>
    <row r="535" spans="2:13" x14ac:dyDescent="0.35">
      <c r="B535" s="451">
        <v>8221</v>
      </c>
      <c r="C535" s="452">
        <v>0</v>
      </c>
      <c r="D535" s="452">
        <v>0</v>
      </c>
      <c r="E535" s="452">
        <v>0</v>
      </c>
      <c r="F535" s="452">
        <v>2210</v>
      </c>
      <c r="G535" s="453" t="s">
        <v>2996</v>
      </c>
      <c r="H535" s="454">
        <v>0</v>
      </c>
      <c r="I535" s="454"/>
      <c r="J535" s="454">
        <v>0</v>
      </c>
      <c r="K535" s="454">
        <v>216533.39</v>
      </c>
      <c r="L535" s="454">
        <v>-216533.39</v>
      </c>
      <c r="M535" s="455"/>
    </row>
    <row r="536" spans="2:13" x14ac:dyDescent="0.35">
      <c r="B536" s="451">
        <v>8221</v>
      </c>
      <c r="C536" s="452">
        <v>0</v>
      </c>
      <c r="D536" s="452">
        <v>0</v>
      </c>
      <c r="E536" s="452">
        <v>0</v>
      </c>
      <c r="F536" s="452">
        <v>2211</v>
      </c>
      <c r="G536" s="453" t="s">
        <v>2996</v>
      </c>
      <c r="H536" s="454">
        <v>0</v>
      </c>
      <c r="I536" s="454"/>
      <c r="J536" s="454">
        <v>0</v>
      </c>
      <c r="K536" s="454">
        <v>216533.39</v>
      </c>
      <c r="L536" s="454">
        <v>-216533.39</v>
      </c>
      <c r="M536" s="455"/>
    </row>
    <row r="537" spans="2:13" x14ac:dyDescent="0.35">
      <c r="B537" s="451">
        <v>8221</v>
      </c>
      <c r="C537" s="452">
        <v>0</v>
      </c>
      <c r="D537" s="452">
        <v>0</v>
      </c>
      <c r="E537" s="452">
        <v>0</v>
      </c>
      <c r="F537" s="452">
        <v>2400</v>
      </c>
      <c r="G537" s="453" t="s">
        <v>3017</v>
      </c>
      <c r="H537" s="454">
        <v>0</v>
      </c>
      <c r="I537" s="454"/>
      <c r="J537" s="454">
        <v>0</v>
      </c>
      <c r="K537" s="454">
        <v>51423.99</v>
      </c>
      <c r="L537" s="454">
        <v>-51423.99</v>
      </c>
      <c r="M537" s="455"/>
    </row>
    <row r="538" spans="2:13" x14ac:dyDescent="0.35">
      <c r="B538" s="451">
        <v>8221</v>
      </c>
      <c r="C538" s="452">
        <v>0</v>
      </c>
      <c r="D538" s="452">
        <v>0</v>
      </c>
      <c r="E538" s="452">
        <v>0</v>
      </c>
      <c r="F538" s="452">
        <v>2410</v>
      </c>
      <c r="G538" s="453" t="s">
        <v>3019</v>
      </c>
      <c r="H538" s="454">
        <v>0</v>
      </c>
      <c r="I538" s="454"/>
      <c r="J538" s="454">
        <v>0</v>
      </c>
      <c r="K538" s="454">
        <v>1082.31</v>
      </c>
      <c r="L538" s="454">
        <v>-1082.31</v>
      </c>
      <c r="M538" s="455"/>
    </row>
    <row r="539" spans="2:13" x14ac:dyDescent="0.35">
      <c r="B539" s="451">
        <v>8221</v>
      </c>
      <c r="C539" s="452">
        <v>0</v>
      </c>
      <c r="D539" s="452">
        <v>0</v>
      </c>
      <c r="E539" s="452">
        <v>0</v>
      </c>
      <c r="F539" s="452">
        <v>2411</v>
      </c>
      <c r="G539" s="453" t="s">
        <v>3019</v>
      </c>
      <c r="H539" s="454">
        <v>0</v>
      </c>
      <c r="I539" s="454"/>
      <c r="J539" s="454">
        <v>0</v>
      </c>
      <c r="K539" s="454">
        <v>1082.31</v>
      </c>
      <c r="L539" s="454">
        <v>-1082.31</v>
      </c>
      <c r="M539" s="455"/>
    </row>
    <row r="540" spans="2:13" x14ac:dyDescent="0.35">
      <c r="B540" s="451">
        <v>8221</v>
      </c>
      <c r="C540" s="452">
        <v>0</v>
      </c>
      <c r="D540" s="452">
        <v>0</v>
      </c>
      <c r="E540" s="452">
        <v>0</v>
      </c>
      <c r="F540" s="452">
        <v>2490</v>
      </c>
      <c r="G540" s="453" t="s">
        <v>3023</v>
      </c>
      <c r="H540" s="454">
        <v>0</v>
      </c>
      <c r="I540" s="454"/>
      <c r="J540" s="454">
        <v>0</v>
      </c>
      <c r="K540" s="454">
        <v>50341.68</v>
      </c>
      <c r="L540" s="454">
        <v>-50341.68</v>
      </c>
      <c r="M540" s="455"/>
    </row>
    <row r="541" spans="2:13" x14ac:dyDescent="0.35">
      <c r="B541" s="451">
        <v>8221</v>
      </c>
      <c r="C541" s="452">
        <v>0</v>
      </c>
      <c r="D541" s="452">
        <v>0</v>
      </c>
      <c r="E541" s="452">
        <v>0</v>
      </c>
      <c r="F541" s="452">
        <v>2491</v>
      </c>
      <c r="G541" s="453" t="s">
        <v>3025</v>
      </c>
      <c r="H541" s="454">
        <v>0</v>
      </c>
      <c r="I541" s="454"/>
      <c r="J541" s="454">
        <v>0</v>
      </c>
      <c r="K541" s="454">
        <v>50341.68</v>
      </c>
      <c r="L541" s="454">
        <v>-50341.68</v>
      </c>
      <c r="M541" s="455"/>
    </row>
    <row r="542" spans="2:13" x14ac:dyDescent="0.35">
      <c r="B542" s="451">
        <v>8221</v>
      </c>
      <c r="C542" s="452">
        <v>0</v>
      </c>
      <c r="D542" s="452">
        <v>0</v>
      </c>
      <c r="E542" s="452">
        <v>0</v>
      </c>
      <c r="F542" s="452">
        <v>2500</v>
      </c>
      <c r="G542" s="453" t="s">
        <v>3028</v>
      </c>
      <c r="H542" s="454">
        <v>0</v>
      </c>
      <c r="I542" s="454"/>
      <c r="J542" s="454">
        <v>0</v>
      </c>
      <c r="K542" s="454">
        <v>57890.8</v>
      </c>
      <c r="L542" s="454">
        <v>-57890.8</v>
      </c>
      <c r="M542" s="455"/>
    </row>
    <row r="543" spans="2:13" x14ac:dyDescent="0.35">
      <c r="B543" s="451">
        <v>8221</v>
      </c>
      <c r="C543" s="452">
        <v>0</v>
      </c>
      <c r="D543" s="452">
        <v>0</v>
      </c>
      <c r="E543" s="452">
        <v>0</v>
      </c>
      <c r="F543" s="452">
        <v>2530</v>
      </c>
      <c r="G543" s="453" t="s">
        <v>3030</v>
      </c>
      <c r="H543" s="454">
        <v>0</v>
      </c>
      <c r="I543" s="454"/>
      <c r="J543" s="454">
        <v>0</v>
      </c>
      <c r="K543" s="454">
        <v>314</v>
      </c>
      <c r="L543" s="454">
        <v>-314</v>
      </c>
      <c r="M543" s="455"/>
    </row>
    <row r="544" spans="2:13" x14ac:dyDescent="0.35">
      <c r="B544" s="451">
        <v>8221</v>
      </c>
      <c r="C544" s="452">
        <v>0</v>
      </c>
      <c r="D544" s="452">
        <v>0</v>
      </c>
      <c r="E544" s="452">
        <v>0</v>
      </c>
      <c r="F544" s="452">
        <v>2531</v>
      </c>
      <c r="G544" s="453" t="s">
        <v>3030</v>
      </c>
      <c r="H544" s="454">
        <v>0</v>
      </c>
      <c r="I544" s="454"/>
      <c r="J544" s="454">
        <v>0</v>
      </c>
      <c r="K544" s="454">
        <v>314</v>
      </c>
      <c r="L544" s="454">
        <v>-314</v>
      </c>
      <c r="M544" s="455"/>
    </row>
    <row r="545" spans="2:13" x14ac:dyDescent="0.35">
      <c r="B545" s="451">
        <v>8221</v>
      </c>
      <c r="C545" s="452">
        <v>0</v>
      </c>
      <c r="D545" s="452">
        <v>0</v>
      </c>
      <c r="E545" s="452">
        <v>0</v>
      </c>
      <c r="F545" s="452">
        <v>2540</v>
      </c>
      <c r="G545" s="453" t="s">
        <v>3034</v>
      </c>
      <c r="H545" s="454">
        <v>0</v>
      </c>
      <c r="I545" s="454"/>
      <c r="J545" s="454">
        <v>0</v>
      </c>
      <c r="K545" s="454">
        <v>57576.800000000003</v>
      </c>
      <c r="L545" s="454">
        <v>-57576.800000000003</v>
      </c>
      <c r="M545" s="455"/>
    </row>
    <row r="546" spans="2:13" x14ac:dyDescent="0.35">
      <c r="B546" s="451">
        <v>8221</v>
      </c>
      <c r="C546" s="452">
        <v>0</v>
      </c>
      <c r="D546" s="452">
        <v>0</v>
      </c>
      <c r="E546" s="452">
        <v>0</v>
      </c>
      <c r="F546" s="452">
        <v>2541</v>
      </c>
      <c r="G546" s="453" t="s">
        <v>3034</v>
      </c>
      <c r="H546" s="454">
        <v>0</v>
      </c>
      <c r="I546" s="454"/>
      <c r="J546" s="454">
        <v>0</v>
      </c>
      <c r="K546" s="454">
        <v>57576.800000000003</v>
      </c>
      <c r="L546" s="454">
        <v>-57576.800000000003</v>
      </c>
      <c r="M546" s="455"/>
    </row>
    <row r="547" spans="2:13" x14ac:dyDescent="0.35">
      <c r="B547" s="451">
        <v>8221</v>
      </c>
      <c r="C547" s="452">
        <v>0</v>
      </c>
      <c r="D547" s="452">
        <v>0</v>
      </c>
      <c r="E547" s="452">
        <v>0</v>
      </c>
      <c r="F547" s="452">
        <v>2600</v>
      </c>
      <c r="G547" s="453" t="s">
        <v>3046</v>
      </c>
      <c r="H547" s="454">
        <v>0</v>
      </c>
      <c r="I547" s="454"/>
      <c r="J547" s="454">
        <v>0</v>
      </c>
      <c r="K547" s="454">
        <v>392734.96</v>
      </c>
      <c r="L547" s="454">
        <v>-392734.96</v>
      </c>
      <c r="M547" s="455"/>
    </row>
    <row r="548" spans="2:13" x14ac:dyDescent="0.35">
      <c r="B548" s="451">
        <v>8221</v>
      </c>
      <c r="C548" s="452">
        <v>0</v>
      </c>
      <c r="D548" s="452">
        <v>0</v>
      </c>
      <c r="E548" s="452">
        <v>0</v>
      </c>
      <c r="F548" s="452">
        <v>2610</v>
      </c>
      <c r="G548" s="453" t="s">
        <v>3048</v>
      </c>
      <c r="H548" s="454">
        <v>0</v>
      </c>
      <c r="I548" s="454"/>
      <c r="J548" s="454">
        <v>0</v>
      </c>
      <c r="K548" s="454">
        <v>392734.96</v>
      </c>
      <c r="L548" s="454">
        <v>-392734.96</v>
      </c>
      <c r="M548" s="455"/>
    </row>
    <row r="549" spans="2:13" x14ac:dyDescent="0.35">
      <c r="B549" s="451">
        <v>8221</v>
      </c>
      <c r="C549" s="452">
        <v>0</v>
      </c>
      <c r="D549" s="452">
        <v>0</v>
      </c>
      <c r="E549" s="452">
        <v>0</v>
      </c>
      <c r="F549" s="452">
        <v>2611</v>
      </c>
      <c r="G549" s="453" t="s">
        <v>3048</v>
      </c>
      <c r="H549" s="454">
        <v>0</v>
      </c>
      <c r="I549" s="454"/>
      <c r="J549" s="454">
        <v>0</v>
      </c>
      <c r="K549" s="454">
        <v>392734.96</v>
      </c>
      <c r="L549" s="454">
        <v>-392734.96</v>
      </c>
      <c r="M549" s="455"/>
    </row>
    <row r="550" spans="2:13" x14ac:dyDescent="0.35">
      <c r="B550" s="451">
        <v>8221</v>
      </c>
      <c r="C550" s="452">
        <v>0</v>
      </c>
      <c r="D550" s="452">
        <v>0</v>
      </c>
      <c r="E550" s="452">
        <v>0</v>
      </c>
      <c r="F550" s="452">
        <v>2700</v>
      </c>
      <c r="G550" s="453" t="s">
        <v>3235</v>
      </c>
      <c r="H550" s="454">
        <v>0</v>
      </c>
      <c r="I550" s="454"/>
      <c r="J550" s="454">
        <v>0</v>
      </c>
      <c r="K550" s="454">
        <v>58000</v>
      </c>
      <c r="L550" s="454">
        <v>-58000</v>
      </c>
      <c r="M550" s="455"/>
    </row>
    <row r="551" spans="2:13" x14ac:dyDescent="0.35">
      <c r="B551" s="451">
        <v>8221</v>
      </c>
      <c r="C551" s="452">
        <v>0</v>
      </c>
      <c r="D551" s="452">
        <v>0</v>
      </c>
      <c r="E551" s="452">
        <v>0</v>
      </c>
      <c r="F551" s="452">
        <v>2720</v>
      </c>
      <c r="G551" s="453" t="s">
        <v>3237</v>
      </c>
      <c r="H551" s="454">
        <v>0</v>
      </c>
      <c r="I551" s="454"/>
      <c r="J551" s="454">
        <v>0</v>
      </c>
      <c r="K551" s="454">
        <v>58000</v>
      </c>
      <c r="L551" s="454">
        <v>-58000</v>
      </c>
      <c r="M551" s="455"/>
    </row>
    <row r="552" spans="2:13" x14ac:dyDescent="0.35">
      <c r="B552" s="451">
        <v>8221</v>
      </c>
      <c r="C552" s="452">
        <v>0</v>
      </c>
      <c r="D552" s="452">
        <v>0</v>
      </c>
      <c r="E552" s="452">
        <v>0</v>
      </c>
      <c r="F552" s="452">
        <v>2721</v>
      </c>
      <c r="G552" s="453" t="s">
        <v>3237</v>
      </c>
      <c r="H552" s="454">
        <v>0</v>
      </c>
      <c r="I552" s="454"/>
      <c r="J552" s="454">
        <v>0</v>
      </c>
      <c r="K552" s="454">
        <v>58000</v>
      </c>
      <c r="L552" s="454">
        <v>-58000</v>
      </c>
      <c r="M552" s="455"/>
    </row>
    <row r="553" spans="2:13" x14ac:dyDescent="0.35">
      <c r="B553" s="451">
        <v>8221</v>
      </c>
      <c r="C553" s="452">
        <v>0</v>
      </c>
      <c r="D553" s="452">
        <v>0</v>
      </c>
      <c r="E553" s="452">
        <v>0</v>
      </c>
      <c r="F553" s="452">
        <v>2900</v>
      </c>
      <c r="G553" s="453" t="s">
        <v>3241</v>
      </c>
      <c r="H553" s="454">
        <v>0</v>
      </c>
      <c r="I553" s="454"/>
      <c r="J553" s="454">
        <v>0</v>
      </c>
      <c r="K553" s="454">
        <v>167585.14000000001</v>
      </c>
      <c r="L553" s="454">
        <v>-167585.14000000001</v>
      </c>
      <c r="M553" s="455"/>
    </row>
    <row r="554" spans="2:13" x14ac:dyDescent="0.35">
      <c r="B554" s="451">
        <v>8221</v>
      </c>
      <c r="C554" s="452">
        <v>0</v>
      </c>
      <c r="D554" s="452">
        <v>0</v>
      </c>
      <c r="E554" s="452">
        <v>0</v>
      </c>
      <c r="F554" s="452">
        <v>2920</v>
      </c>
      <c r="G554" s="453" t="s">
        <v>3243</v>
      </c>
      <c r="H554" s="454">
        <v>0</v>
      </c>
      <c r="I554" s="454"/>
      <c r="J554" s="454">
        <v>0</v>
      </c>
      <c r="K554" s="454">
        <v>6960</v>
      </c>
      <c r="L554" s="454">
        <v>-6960</v>
      </c>
      <c r="M554" s="455"/>
    </row>
    <row r="555" spans="2:13" x14ac:dyDescent="0.35">
      <c r="B555" s="451">
        <v>8221</v>
      </c>
      <c r="C555" s="452">
        <v>0</v>
      </c>
      <c r="D555" s="452">
        <v>0</v>
      </c>
      <c r="E555" s="452">
        <v>0</v>
      </c>
      <c r="F555" s="452">
        <v>2921</v>
      </c>
      <c r="G555" s="453" t="s">
        <v>3243</v>
      </c>
      <c r="H555" s="454">
        <v>0</v>
      </c>
      <c r="I555" s="454"/>
      <c r="J555" s="454">
        <v>0</v>
      </c>
      <c r="K555" s="454">
        <v>6960</v>
      </c>
      <c r="L555" s="454">
        <v>-6960</v>
      </c>
      <c r="M555" s="455"/>
    </row>
    <row r="556" spans="2:13" x14ac:dyDescent="0.35">
      <c r="B556" s="451">
        <v>8221</v>
      </c>
      <c r="C556" s="452">
        <v>0</v>
      </c>
      <c r="D556" s="452">
        <v>0</v>
      </c>
      <c r="E556" s="452">
        <v>0</v>
      </c>
      <c r="F556" s="452">
        <v>2940</v>
      </c>
      <c r="G556" s="453" t="s">
        <v>3247</v>
      </c>
      <c r="H556" s="454">
        <v>0</v>
      </c>
      <c r="I556" s="454"/>
      <c r="J556" s="454">
        <v>0</v>
      </c>
      <c r="K556" s="454">
        <v>152054.14000000001</v>
      </c>
      <c r="L556" s="454">
        <v>-152054.14000000001</v>
      </c>
      <c r="M556" s="455"/>
    </row>
    <row r="557" spans="2:13" x14ac:dyDescent="0.35">
      <c r="B557" s="451">
        <v>8221</v>
      </c>
      <c r="C557" s="452">
        <v>0</v>
      </c>
      <c r="D557" s="452">
        <v>0</v>
      </c>
      <c r="E557" s="452">
        <v>0</v>
      </c>
      <c r="F557" s="452">
        <v>2941</v>
      </c>
      <c r="G557" s="453" t="s">
        <v>3249</v>
      </c>
      <c r="H557" s="454">
        <v>0</v>
      </c>
      <c r="I557" s="454"/>
      <c r="J557" s="454">
        <v>0</v>
      </c>
      <c r="K557" s="454">
        <v>152054.14000000001</v>
      </c>
      <c r="L557" s="454">
        <v>-152054.14000000001</v>
      </c>
      <c r="M557" s="455"/>
    </row>
    <row r="558" spans="2:13" x14ac:dyDescent="0.35">
      <c r="B558" s="451">
        <v>8221</v>
      </c>
      <c r="C558" s="452">
        <v>0</v>
      </c>
      <c r="D558" s="452">
        <v>0</v>
      </c>
      <c r="E558" s="452">
        <v>0</v>
      </c>
      <c r="F558" s="452">
        <v>2960</v>
      </c>
      <c r="G558" s="453" t="s">
        <v>3270</v>
      </c>
      <c r="H558" s="454">
        <v>0</v>
      </c>
      <c r="I558" s="454"/>
      <c r="J558" s="454">
        <v>0</v>
      </c>
      <c r="K558" s="454">
        <v>8571</v>
      </c>
      <c r="L558" s="454">
        <v>-8571</v>
      </c>
      <c r="M558" s="455"/>
    </row>
    <row r="559" spans="2:13" x14ac:dyDescent="0.35">
      <c r="B559" s="451">
        <v>8221</v>
      </c>
      <c r="C559" s="452">
        <v>0</v>
      </c>
      <c r="D559" s="452">
        <v>0</v>
      </c>
      <c r="E559" s="452">
        <v>0</v>
      </c>
      <c r="F559" s="452">
        <v>2961</v>
      </c>
      <c r="G559" s="453" t="s">
        <v>3270</v>
      </c>
      <c r="H559" s="454">
        <v>0</v>
      </c>
      <c r="I559" s="454"/>
      <c r="J559" s="454">
        <v>0</v>
      </c>
      <c r="K559" s="454">
        <v>8571</v>
      </c>
      <c r="L559" s="454">
        <v>-8571</v>
      </c>
      <c r="M559" s="455"/>
    </row>
    <row r="560" spans="2:13" x14ac:dyDescent="0.35">
      <c r="B560" s="451">
        <v>8221</v>
      </c>
      <c r="C560" s="452">
        <v>0</v>
      </c>
      <c r="D560" s="452">
        <v>0</v>
      </c>
      <c r="E560" s="452">
        <v>0</v>
      </c>
      <c r="F560" s="452">
        <v>3000</v>
      </c>
      <c r="G560" s="453" t="s">
        <v>3275</v>
      </c>
      <c r="H560" s="454">
        <v>0</v>
      </c>
      <c r="I560" s="454"/>
      <c r="J560" s="454">
        <v>0</v>
      </c>
      <c r="K560" s="454">
        <v>367857.78</v>
      </c>
      <c r="L560" s="454">
        <v>-367857.78</v>
      </c>
      <c r="M560" s="455"/>
    </row>
    <row r="561" spans="2:13" x14ac:dyDescent="0.35">
      <c r="B561" s="451">
        <v>8221</v>
      </c>
      <c r="C561" s="452">
        <v>0</v>
      </c>
      <c r="D561" s="452">
        <v>0</v>
      </c>
      <c r="E561" s="452">
        <v>0</v>
      </c>
      <c r="F561" s="452">
        <v>3100</v>
      </c>
      <c r="G561" s="453" t="s">
        <v>3277</v>
      </c>
      <c r="H561" s="454">
        <v>0</v>
      </c>
      <c r="I561" s="454"/>
      <c r="J561" s="454">
        <v>0</v>
      </c>
      <c r="K561" s="454">
        <v>35569.01</v>
      </c>
      <c r="L561" s="454">
        <v>-35569.01</v>
      </c>
      <c r="M561" s="455"/>
    </row>
    <row r="562" spans="2:13" x14ac:dyDescent="0.35">
      <c r="B562" s="451">
        <v>8221</v>
      </c>
      <c r="C562" s="452">
        <v>0</v>
      </c>
      <c r="D562" s="452">
        <v>0</v>
      </c>
      <c r="E562" s="452">
        <v>0</v>
      </c>
      <c r="F562" s="452">
        <v>3110</v>
      </c>
      <c r="G562" s="453" t="s">
        <v>3279</v>
      </c>
      <c r="H562" s="454">
        <v>0</v>
      </c>
      <c r="I562" s="454"/>
      <c r="J562" s="454">
        <v>0</v>
      </c>
      <c r="K562" s="454">
        <v>7088</v>
      </c>
      <c r="L562" s="454">
        <v>-7088</v>
      </c>
      <c r="M562" s="455"/>
    </row>
    <row r="563" spans="2:13" x14ac:dyDescent="0.35">
      <c r="B563" s="451">
        <v>8221</v>
      </c>
      <c r="C563" s="452">
        <v>0</v>
      </c>
      <c r="D563" s="452">
        <v>0</v>
      </c>
      <c r="E563" s="452">
        <v>0</v>
      </c>
      <c r="F563" s="452">
        <v>3111</v>
      </c>
      <c r="G563" s="453" t="s">
        <v>3281</v>
      </c>
      <c r="H563" s="454">
        <v>0</v>
      </c>
      <c r="I563" s="454"/>
      <c r="J563" s="454">
        <v>0</v>
      </c>
      <c r="K563" s="454">
        <v>7088</v>
      </c>
      <c r="L563" s="454">
        <v>-7088</v>
      </c>
      <c r="M563" s="455"/>
    </row>
    <row r="564" spans="2:13" x14ac:dyDescent="0.35">
      <c r="B564" s="451">
        <v>8221</v>
      </c>
      <c r="C564" s="452">
        <v>0</v>
      </c>
      <c r="D564" s="452">
        <v>0</v>
      </c>
      <c r="E564" s="452">
        <v>0</v>
      </c>
      <c r="F564" s="452">
        <v>3140</v>
      </c>
      <c r="G564" s="453" t="s">
        <v>3295</v>
      </c>
      <c r="H564" s="454">
        <v>0</v>
      </c>
      <c r="I564" s="454"/>
      <c r="J564" s="454">
        <v>0</v>
      </c>
      <c r="K564" s="454">
        <v>5081</v>
      </c>
      <c r="L564" s="454">
        <v>-5081</v>
      </c>
      <c r="M564" s="455"/>
    </row>
    <row r="565" spans="2:13" x14ac:dyDescent="0.35">
      <c r="B565" s="451">
        <v>8221</v>
      </c>
      <c r="C565" s="452">
        <v>0</v>
      </c>
      <c r="D565" s="452">
        <v>0</v>
      </c>
      <c r="E565" s="452">
        <v>0</v>
      </c>
      <c r="F565" s="452">
        <v>3141</v>
      </c>
      <c r="G565" s="453" t="s">
        <v>3297</v>
      </c>
      <c r="H565" s="454">
        <v>0</v>
      </c>
      <c r="I565" s="454"/>
      <c r="J565" s="454">
        <v>0</v>
      </c>
      <c r="K565" s="454">
        <v>5081</v>
      </c>
      <c r="L565" s="454">
        <v>-5081</v>
      </c>
      <c r="M565" s="455"/>
    </row>
    <row r="566" spans="2:13" x14ac:dyDescent="0.35">
      <c r="B566" s="451">
        <v>8221</v>
      </c>
      <c r="C566" s="452">
        <v>0</v>
      </c>
      <c r="D566" s="452">
        <v>0</v>
      </c>
      <c r="E566" s="452">
        <v>0</v>
      </c>
      <c r="F566" s="452">
        <v>3170</v>
      </c>
      <c r="G566" s="453" t="s">
        <v>3309</v>
      </c>
      <c r="H566" s="454">
        <v>0</v>
      </c>
      <c r="I566" s="454"/>
      <c r="J566" s="454">
        <v>0</v>
      </c>
      <c r="K566" s="454">
        <v>23400.01</v>
      </c>
      <c r="L566" s="454">
        <v>-23400.01</v>
      </c>
      <c r="M566" s="455"/>
    </row>
    <row r="567" spans="2:13" x14ac:dyDescent="0.35">
      <c r="B567" s="451">
        <v>8221</v>
      </c>
      <c r="C567" s="452">
        <v>0</v>
      </c>
      <c r="D567" s="452">
        <v>0</v>
      </c>
      <c r="E567" s="452">
        <v>0</v>
      </c>
      <c r="F567" s="452">
        <v>3171</v>
      </c>
      <c r="G567" s="453" t="s">
        <v>3311</v>
      </c>
      <c r="H567" s="454">
        <v>0</v>
      </c>
      <c r="I567" s="454"/>
      <c r="J567" s="454">
        <v>0</v>
      </c>
      <c r="K567" s="454">
        <v>23400.01</v>
      </c>
      <c r="L567" s="454">
        <v>-23400.01</v>
      </c>
      <c r="M567" s="455"/>
    </row>
    <row r="568" spans="2:13" x14ac:dyDescent="0.35">
      <c r="B568" s="451">
        <v>8221</v>
      </c>
      <c r="C568" s="452">
        <v>0</v>
      </c>
      <c r="D568" s="452">
        <v>0</v>
      </c>
      <c r="E568" s="452">
        <v>0</v>
      </c>
      <c r="F568" s="452">
        <v>3300</v>
      </c>
      <c r="G568" s="453" t="s">
        <v>3318</v>
      </c>
      <c r="H568" s="454">
        <v>0</v>
      </c>
      <c r="I568" s="454"/>
      <c r="J568" s="454">
        <v>0</v>
      </c>
      <c r="K568" s="454">
        <v>129626.52</v>
      </c>
      <c r="L568" s="454">
        <v>-129626.52</v>
      </c>
      <c r="M568" s="455"/>
    </row>
    <row r="569" spans="2:13" x14ac:dyDescent="0.35">
      <c r="B569" s="451">
        <v>8221</v>
      </c>
      <c r="C569" s="452">
        <v>0</v>
      </c>
      <c r="D569" s="452">
        <v>0</v>
      </c>
      <c r="E569" s="452">
        <v>0</v>
      </c>
      <c r="F569" s="452">
        <v>3330</v>
      </c>
      <c r="G569" s="453" t="s">
        <v>3320</v>
      </c>
      <c r="H569" s="454">
        <v>0</v>
      </c>
      <c r="I569" s="454"/>
      <c r="J569" s="454">
        <v>0</v>
      </c>
      <c r="K569" s="454">
        <v>33060</v>
      </c>
      <c r="L569" s="454">
        <v>-33060</v>
      </c>
      <c r="M569" s="455"/>
    </row>
    <row r="570" spans="2:13" x14ac:dyDescent="0.35">
      <c r="B570" s="451">
        <v>8221</v>
      </c>
      <c r="C570" s="452">
        <v>0</v>
      </c>
      <c r="D570" s="452">
        <v>0</v>
      </c>
      <c r="E570" s="452">
        <v>0</v>
      </c>
      <c r="F570" s="452">
        <v>3331</v>
      </c>
      <c r="G570" s="453" t="s">
        <v>3322</v>
      </c>
      <c r="H570" s="454">
        <v>0</v>
      </c>
      <c r="I570" s="454"/>
      <c r="J570" s="454">
        <v>0</v>
      </c>
      <c r="K570" s="454">
        <v>33060</v>
      </c>
      <c r="L570" s="454">
        <v>-33060</v>
      </c>
      <c r="M570" s="455"/>
    </row>
    <row r="571" spans="2:13" x14ac:dyDescent="0.35">
      <c r="B571" s="451">
        <v>8221</v>
      </c>
      <c r="C571" s="452">
        <v>0</v>
      </c>
      <c r="D571" s="452">
        <v>0</v>
      </c>
      <c r="E571" s="452">
        <v>0</v>
      </c>
      <c r="F571" s="452">
        <v>3360</v>
      </c>
      <c r="G571" s="453" t="s">
        <v>3326</v>
      </c>
      <c r="H571" s="454">
        <v>0</v>
      </c>
      <c r="I571" s="454"/>
      <c r="J571" s="454">
        <v>0</v>
      </c>
      <c r="K571" s="454">
        <v>96566.52</v>
      </c>
      <c r="L571" s="454">
        <v>-96566.52</v>
      </c>
      <c r="M571" s="455"/>
    </row>
    <row r="572" spans="2:13" x14ac:dyDescent="0.35">
      <c r="B572" s="451">
        <v>8221</v>
      </c>
      <c r="C572" s="452">
        <v>0</v>
      </c>
      <c r="D572" s="452">
        <v>0</v>
      </c>
      <c r="E572" s="452">
        <v>0</v>
      </c>
      <c r="F572" s="452">
        <v>3362</v>
      </c>
      <c r="G572" s="453" t="s">
        <v>3328</v>
      </c>
      <c r="H572" s="454">
        <v>0</v>
      </c>
      <c r="I572" s="454"/>
      <c r="J572" s="454">
        <v>0</v>
      </c>
      <c r="K572" s="454">
        <v>11530.4</v>
      </c>
      <c r="L572" s="454">
        <v>-11530.4</v>
      </c>
      <c r="M572" s="455"/>
    </row>
    <row r="573" spans="2:13" x14ac:dyDescent="0.35">
      <c r="B573" s="451">
        <v>8221</v>
      </c>
      <c r="C573" s="452">
        <v>0</v>
      </c>
      <c r="D573" s="452">
        <v>0</v>
      </c>
      <c r="E573" s="452">
        <v>0</v>
      </c>
      <c r="F573" s="452">
        <v>3363</v>
      </c>
      <c r="G573" s="453" t="s">
        <v>3331</v>
      </c>
      <c r="H573" s="454">
        <v>0</v>
      </c>
      <c r="I573" s="454"/>
      <c r="J573" s="454">
        <v>0</v>
      </c>
      <c r="K573" s="454">
        <v>85036.12</v>
      </c>
      <c r="L573" s="454">
        <v>-85036.12</v>
      </c>
      <c r="M573" s="455"/>
    </row>
    <row r="574" spans="2:13" x14ac:dyDescent="0.35">
      <c r="B574" s="451">
        <v>8221</v>
      </c>
      <c r="C574" s="452">
        <v>0</v>
      </c>
      <c r="D574" s="452">
        <v>0</v>
      </c>
      <c r="E574" s="452">
        <v>0</v>
      </c>
      <c r="F574" s="452">
        <v>3400</v>
      </c>
      <c r="G574" s="453" t="s">
        <v>3337</v>
      </c>
      <c r="H574" s="454">
        <v>0</v>
      </c>
      <c r="I574" s="454"/>
      <c r="J574" s="454">
        <v>0</v>
      </c>
      <c r="K574" s="454">
        <v>12972.55</v>
      </c>
      <c r="L574" s="454">
        <v>-12972.55</v>
      </c>
      <c r="M574" s="455"/>
    </row>
    <row r="575" spans="2:13" x14ac:dyDescent="0.35">
      <c r="B575" s="451">
        <v>8221</v>
      </c>
      <c r="C575" s="452">
        <v>0</v>
      </c>
      <c r="D575" s="452">
        <v>0</v>
      </c>
      <c r="E575" s="452">
        <v>0</v>
      </c>
      <c r="F575" s="452">
        <v>3410</v>
      </c>
      <c r="G575" s="453" t="s">
        <v>3339</v>
      </c>
      <c r="H575" s="454">
        <v>0</v>
      </c>
      <c r="I575" s="454"/>
      <c r="J575" s="454">
        <v>0</v>
      </c>
      <c r="K575" s="454">
        <v>4142.5200000000004</v>
      </c>
      <c r="L575" s="454">
        <v>-4142.5200000000004</v>
      </c>
      <c r="M575" s="455"/>
    </row>
    <row r="576" spans="2:13" x14ac:dyDescent="0.35">
      <c r="B576" s="451">
        <v>8221</v>
      </c>
      <c r="C576" s="452">
        <v>0</v>
      </c>
      <c r="D576" s="452">
        <v>0</v>
      </c>
      <c r="E576" s="452">
        <v>0</v>
      </c>
      <c r="F576" s="452">
        <v>3411</v>
      </c>
      <c r="G576" s="453" t="s">
        <v>3341</v>
      </c>
      <c r="H576" s="454">
        <v>0</v>
      </c>
      <c r="I576" s="454"/>
      <c r="J576" s="454">
        <v>0</v>
      </c>
      <c r="K576" s="454">
        <v>4142.5200000000004</v>
      </c>
      <c r="L576" s="454">
        <v>-4142.5200000000004</v>
      </c>
      <c r="M576" s="455"/>
    </row>
    <row r="577" spans="2:13" x14ac:dyDescent="0.35">
      <c r="B577" s="451">
        <v>8221</v>
      </c>
      <c r="C577" s="452">
        <v>0</v>
      </c>
      <c r="D577" s="452">
        <v>0</v>
      </c>
      <c r="E577" s="452">
        <v>0</v>
      </c>
      <c r="F577" s="452">
        <v>3450</v>
      </c>
      <c r="G577" s="453" t="s">
        <v>3414</v>
      </c>
      <c r="H577" s="454">
        <v>0</v>
      </c>
      <c r="I577" s="454"/>
      <c r="J577" s="454">
        <v>0</v>
      </c>
      <c r="K577" s="454">
        <v>8830.0300000000007</v>
      </c>
      <c r="L577" s="454">
        <v>-8830.0300000000007</v>
      </c>
      <c r="M577" s="455"/>
    </row>
    <row r="578" spans="2:13" x14ac:dyDescent="0.35">
      <c r="B578" s="451">
        <v>8221</v>
      </c>
      <c r="C578" s="452">
        <v>0</v>
      </c>
      <c r="D578" s="452">
        <v>0</v>
      </c>
      <c r="E578" s="452">
        <v>0</v>
      </c>
      <c r="F578" s="452">
        <v>3451</v>
      </c>
      <c r="G578" s="453" t="s">
        <v>3416</v>
      </c>
      <c r="H578" s="454">
        <v>0</v>
      </c>
      <c r="I578" s="454"/>
      <c r="J578" s="454">
        <v>0</v>
      </c>
      <c r="K578" s="454">
        <v>8830.0300000000007</v>
      </c>
      <c r="L578" s="454">
        <v>-8830.0300000000007</v>
      </c>
      <c r="M578" s="455"/>
    </row>
    <row r="579" spans="2:13" x14ac:dyDescent="0.35">
      <c r="B579" s="451">
        <v>8221</v>
      </c>
      <c r="C579" s="452">
        <v>0</v>
      </c>
      <c r="D579" s="452">
        <v>0</v>
      </c>
      <c r="E579" s="452">
        <v>0</v>
      </c>
      <c r="F579" s="452">
        <v>3500</v>
      </c>
      <c r="G579" s="453" t="s">
        <v>3420</v>
      </c>
      <c r="H579" s="454">
        <v>0</v>
      </c>
      <c r="I579" s="454"/>
      <c r="J579" s="454">
        <v>0</v>
      </c>
      <c r="K579" s="454">
        <v>90605.83</v>
      </c>
      <c r="L579" s="454">
        <v>-90605.83</v>
      </c>
      <c r="M579" s="455"/>
    </row>
    <row r="580" spans="2:13" x14ac:dyDescent="0.35">
      <c r="B580" s="451">
        <v>8221</v>
      </c>
      <c r="C580" s="452">
        <v>0</v>
      </c>
      <c r="D580" s="452">
        <v>0</v>
      </c>
      <c r="E580" s="452">
        <v>0</v>
      </c>
      <c r="F580" s="452">
        <v>3540</v>
      </c>
      <c r="G580" s="453" t="s">
        <v>3422</v>
      </c>
      <c r="H580" s="454">
        <v>0</v>
      </c>
      <c r="I580" s="454"/>
      <c r="J580" s="454">
        <v>0</v>
      </c>
      <c r="K580" s="454">
        <v>4891.7</v>
      </c>
      <c r="L580" s="454">
        <v>-4891.7</v>
      </c>
      <c r="M580" s="455"/>
    </row>
    <row r="581" spans="2:13" x14ac:dyDescent="0.35">
      <c r="B581" s="451">
        <v>8221</v>
      </c>
      <c r="C581" s="452">
        <v>0</v>
      </c>
      <c r="D581" s="452">
        <v>0</v>
      </c>
      <c r="E581" s="452">
        <v>0</v>
      </c>
      <c r="F581" s="452">
        <v>3541</v>
      </c>
      <c r="G581" s="453" t="s">
        <v>3424</v>
      </c>
      <c r="H581" s="454">
        <v>0</v>
      </c>
      <c r="I581" s="454"/>
      <c r="J581" s="454">
        <v>0</v>
      </c>
      <c r="K581" s="454">
        <v>4891.7</v>
      </c>
      <c r="L581" s="454">
        <v>-4891.7</v>
      </c>
      <c r="M581" s="455"/>
    </row>
    <row r="582" spans="2:13" x14ac:dyDescent="0.35">
      <c r="B582" s="451">
        <v>8221</v>
      </c>
      <c r="C582" s="452">
        <v>0</v>
      </c>
      <c r="D582" s="452">
        <v>0</v>
      </c>
      <c r="E582" s="452">
        <v>0</v>
      </c>
      <c r="F582" s="452">
        <v>3550</v>
      </c>
      <c r="G582" s="453" t="s">
        <v>3427</v>
      </c>
      <c r="H582" s="454">
        <v>0</v>
      </c>
      <c r="I582" s="454"/>
      <c r="J582" s="454">
        <v>0</v>
      </c>
      <c r="K582" s="454">
        <v>85714.13</v>
      </c>
      <c r="L582" s="454">
        <v>-85714.13</v>
      </c>
      <c r="M582" s="455"/>
    </row>
    <row r="583" spans="2:13" x14ac:dyDescent="0.35">
      <c r="B583" s="451">
        <v>8221</v>
      </c>
      <c r="C583" s="452">
        <v>0</v>
      </c>
      <c r="D583" s="452">
        <v>0</v>
      </c>
      <c r="E583" s="452">
        <v>0</v>
      </c>
      <c r="F583" s="452">
        <v>3551</v>
      </c>
      <c r="G583" s="453" t="s">
        <v>3429</v>
      </c>
      <c r="H583" s="454">
        <v>0</v>
      </c>
      <c r="I583" s="454"/>
      <c r="J583" s="454">
        <v>0</v>
      </c>
      <c r="K583" s="454">
        <v>85714.13</v>
      </c>
      <c r="L583" s="454">
        <v>-85714.13</v>
      </c>
      <c r="M583" s="455"/>
    </row>
    <row r="584" spans="2:13" x14ac:dyDescent="0.35">
      <c r="B584" s="451">
        <v>8221</v>
      </c>
      <c r="C584" s="452">
        <v>0</v>
      </c>
      <c r="D584" s="452">
        <v>0</v>
      </c>
      <c r="E584" s="452">
        <v>0</v>
      </c>
      <c r="F584" s="452">
        <v>3700</v>
      </c>
      <c r="G584" s="453" t="s">
        <v>3440</v>
      </c>
      <c r="H584" s="454">
        <v>0</v>
      </c>
      <c r="I584" s="454"/>
      <c r="J584" s="454">
        <v>0</v>
      </c>
      <c r="K584" s="454">
        <v>40619.870000000003</v>
      </c>
      <c r="L584" s="454">
        <v>-40619.870000000003</v>
      </c>
      <c r="M584" s="455"/>
    </row>
    <row r="585" spans="2:13" x14ac:dyDescent="0.35">
      <c r="B585" s="451">
        <v>8221</v>
      </c>
      <c r="C585" s="452">
        <v>0</v>
      </c>
      <c r="D585" s="452">
        <v>0</v>
      </c>
      <c r="E585" s="452">
        <v>0</v>
      </c>
      <c r="F585" s="452">
        <v>3720</v>
      </c>
      <c r="G585" s="453" t="s">
        <v>3442</v>
      </c>
      <c r="H585" s="454">
        <v>0</v>
      </c>
      <c r="I585" s="454"/>
      <c r="J585" s="454">
        <v>0</v>
      </c>
      <c r="K585" s="454">
        <v>345</v>
      </c>
      <c r="L585" s="454">
        <v>-345</v>
      </c>
      <c r="M585" s="455"/>
    </row>
    <row r="586" spans="2:13" x14ac:dyDescent="0.35">
      <c r="B586" s="451">
        <v>8221</v>
      </c>
      <c r="C586" s="452">
        <v>0</v>
      </c>
      <c r="D586" s="452">
        <v>0</v>
      </c>
      <c r="E586" s="452">
        <v>0</v>
      </c>
      <c r="F586" s="452">
        <v>3721</v>
      </c>
      <c r="G586" s="453" t="s">
        <v>3444</v>
      </c>
      <c r="H586" s="454">
        <v>0</v>
      </c>
      <c r="I586" s="454"/>
      <c r="J586" s="454">
        <v>0</v>
      </c>
      <c r="K586" s="454">
        <v>345</v>
      </c>
      <c r="L586" s="454">
        <v>-345</v>
      </c>
      <c r="M586" s="455"/>
    </row>
    <row r="587" spans="2:13" x14ac:dyDescent="0.35">
      <c r="B587" s="451">
        <v>8221</v>
      </c>
      <c r="C587" s="452">
        <v>0</v>
      </c>
      <c r="D587" s="452">
        <v>0</v>
      </c>
      <c r="E587" s="452">
        <v>0</v>
      </c>
      <c r="F587" s="452">
        <v>3750</v>
      </c>
      <c r="G587" s="453" t="s">
        <v>3447</v>
      </c>
      <c r="H587" s="454">
        <v>0</v>
      </c>
      <c r="I587" s="454"/>
      <c r="J587" s="454">
        <v>0</v>
      </c>
      <c r="K587" s="454">
        <v>40274.870000000003</v>
      </c>
      <c r="L587" s="454">
        <v>-40274.870000000003</v>
      </c>
      <c r="M587" s="455"/>
    </row>
    <row r="588" spans="2:13" x14ac:dyDescent="0.35">
      <c r="B588" s="451">
        <v>8221</v>
      </c>
      <c r="C588" s="452">
        <v>0</v>
      </c>
      <c r="D588" s="452">
        <v>0</v>
      </c>
      <c r="E588" s="452">
        <v>0</v>
      </c>
      <c r="F588" s="452">
        <v>3751</v>
      </c>
      <c r="G588" s="453" t="s">
        <v>3449</v>
      </c>
      <c r="H588" s="454">
        <v>0</v>
      </c>
      <c r="I588" s="454"/>
      <c r="J588" s="454">
        <v>0</v>
      </c>
      <c r="K588" s="454">
        <v>40274.870000000003</v>
      </c>
      <c r="L588" s="454">
        <v>-40274.870000000003</v>
      </c>
      <c r="M588" s="455"/>
    </row>
    <row r="589" spans="2:13" x14ac:dyDescent="0.35">
      <c r="B589" s="451">
        <v>8221</v>
      </c>
      <c r="C589" s="452">
        <v>0</v>
      </c>
      <c r="D589" s="452">
        <v>0</v>
      </c>
      <c r="E589" s="452">
        <v>0</v>
      </c>
      <c r="F589" s="452">
        <v>3800</v>
      </c>
      <c r="G589" s="453" t="s">
        <v>3477</v>
      </c>
      <c r="H589" s="454">
        <v>0</v>
      </c>
      <c r="I589" s="454"/>
      <c r="J589" s="454">
        <v>0</v>
      </c>
      <c r="K589" s="454">
        <v>58464</v>
      </c>
      <c r="L589" s="454">
        <v>-58464</v>
      </c>
      <c r="M589" s="455"/>
    </row>
    <row r="590" spans="2:13" x14ac:dyDescent="0.35">
      <c r="B590" s="451">
        <v>8221</v>
      </c>
      <c r="C590" s="452">
        <v>0</v>
      </c>
      <c r="D590" s="452">
        <v>0</v>
      </c>
      <c r="E590" s="452">
        <v>0</v>
      </c>
      <c r="F590" s="452">
        <v>3820</v>
      </c>
      <c r="G590" s="453" t="s">
        <v>3479</v>
      </c>
      <c r="H590" s="454">
        <v>0</v>
      </c>
      <c r="I590" s="454"/>
      <c r="J590" s="454">
        <v>0</v>
      </c>
      <c r="K590" s="454">
        <v>58464</v>
      </c>
      <c r="L590" s="454">
        <v>-58464</v>
      </c>
      <c r="M590" s="455"/>
    </row>
    <row r="591" spans="2:13" x14ac:dyDescent="0.35">
      <c r="B591" s="451">
        <v>8221</v>
      </c>
      <c r="C591" s="452">
        <v>0</v>
      </c>
      <c r="D591" s="452">
        <v>0</v>
      </c>
      <c r="E591" s="452">
        <v>0</v>
      </c>
      <c r="F591" s="452">
        <v>3821</v>
      </c>
      <c r="G591" s="453" t="s">
        <v>3481</v>
      </c>
      <c r="H591" s="454">
        <v>0</v>
      </c>
      <c r="I591" s="454"/>
      <c r="J591" s="454">
        <v>0</v>
      </c>
      <c r="K591" s="454">
        <v>58464</v>
      </c>
      <c r="L591" s="454">
        <v>-58464</v>
      </c>
      <c r="M591" s="455"/>
    </row>
    <row r="592" spans="2:13" x14ac:dyDescent="0.35">
      <c r="B592" s="451">
        <v>8222</v>
      </c>
      <c r="C592" s="452"/>
      <c r="D592" s="452"/>
      <c r="E592" s="452"/>
      <c r="F592" s="452"/>
      <c r="G592" s="453" t="s">
        <v>5861</v>
      </c>
      <c r="H592" s="454">
        <v>0</v>
      </c>
      <c r="I592" s="454"/>
      <c r="J592" s="454">
        <v>0</v>
      </c>
      <c r="K592" s="454">
        <v>204320.78</v>
      </c>
      <c r="L592" s="454">
        <v>-204320.78</v>
      </c>
      <c r="M592" s="455"/>
    </row>
    <row r="593" spans="2:13" x14ac:dyDescent="0.35">
      <c r="B593" s="451">
        <v>8222</v>
      </c>
      <c r="C593" s="452">
        <v>0</v>
      </c>
      <c r="D593" s="452">
        <v>0</v>
      </c>
      <c r="E593" s="452">
        <v>0</v>
      </c>
      <c r="F593" s="452">
        <v>4000</v>
      </c>
      <c r="G593" s="453" t="s">
        <v>3485</v>
      </c>
      <c r="H593" s="454">
        <v>0</v>
      </c>
      <c r="I593" s="454"/>
      <c r="J593" s="454">
        <v>0</v>
      </c>
      <c r="K593" s="454">
        <v>204320.78</v>
      </c>
      <c r="L593" s="454">
        <v>-204320.78</v>
      </c>
      <c r="M593" s="455"/>
    </row>
    <row r="594" spans="2:13" x14ac:dyDescent="0.35">
      <c r="B594" s="451">
        <v>8222</v>
      </c>
      <c r="C594" s="452">
        <v>0</v>
      </c>
      <c r="D594" s="452">
        <v>0</v>
      </c>
      <c r="E594" s="452">
        <v>0</v>
      </c>
      <c r="F594" s="452">
        <v>4400</v>
      </c>
      <c r="G594" s="453" t="s">
        <v>3487</v>
      </c>
      <c r="H594" s="454">
        <v>0</v>
      </c>
      <c r="I594" s="454"/>
      <c r="J594" s="454">
        <v>0</v>
      </c>
      <c r="K594" s="454">
        <v>204320.78</v>
      </c>
      <c r="L594" s="454">
        <v>-204320.78</v>
      </c>
      <c r="M594" s="455"/>
    </row>
    <row r="595" spans="2:13" x14ac:dyDescent="0.35">
      <c r="B595" s="451">
        <v>8222</v>
      </c>
      <c r="C595" s="452">
        <v>0</v>
      </c>
      <c r="D595" s="452">
        <v>0</v>
      </c>
      <c r="E595" s="452">
        <v>0</v>
      </c>
      <c r="F595" s="452">
        <v>4410</v>
      </c>
      <c r="G595" s="453" t="s">
        <v>3489</v>
      </c>
      <c r="H595" s="454">
        <v>0</v>
      </c>
      <c r="I595" s="454"/>
      <c r="J595" s="454">
        <v>0</v>
      </c>
      <c r="K595" s="454">
        <v>198401.31</v>
      </c>
      <c r="L595" s="454">
        <v>-198401.31</v>
      </c>
      <c r="M595" s="455"/>
    </row>
    <row r="596" spans="2:13" x14ac:dyDescent="0.35">
      <c r="B596" s="451">
        <v>8222</v>
      </c>
      <c r="C596" s="452">
        <v>0</v>
      </c>
      <c r="D596" s="452">
        <v>0</v>
      </c>
      <c r="E596" s="452">
        <v>0</v>
      </c>
      <c r="F596" s="452">
        <v>4411</v>
      </c>
      <c r="G596" s="453" t="s">
        <v>3491</v>
      </c>
      <c r="H596" s="454">
        <v>0</v>
      </c>
      <c r="I596" s="454"/>
      <c r="J596" s="454">
        <v>0</v>
      </c>
      <c r="K596" s="454">
        <v>198401.31</v>
      </c>
      <c r="L596" s="454">
        <v>-198401.31</v>
      </c>
      <c r="M596" s="455"/>
    </row>
    <row r="597" spans="2:13" x14ac:dyDescent="0.35">
      <c r="B597" s="451">
        <v>8222</v>
      </c>
      <c r="C597" s="452">
        <v>0</v>
      </c>
      <c r="D597" s="452">
        <v>0</v>
      </c>
      <c r="E597" s="452">
        <v>0</v>
      </c>
      <c r="F597" s="452">
        <v>4420</v>
      </c>
      <c r="G597" s="453" t="s">
        <v>3540</v>
      </c>
      <c r="H597" s="454">
        <v>0</v>
      </c>
      <c r="I597" s="454"/>
      <c r="J597" s="454">
        <v>0</v>
      </c>
      <c r="K597" s="454">
        <v>5919.47</v>
      </c>
      <c r="L597" s="454">
        <v>-5919.47</v>
      </c>
      <c r="M597" s="455"/>
    </row>
    <row r="598" spans="2:13" x14ac:dyDescent="0.35">
      <c r="B598" s="451">
        <v>8222</v>
      </c>
      <c r="C598" s="452">
        <v>0</v>
      </c>
      <c r="D598" s="452">
        <v>0</v>
      </c>
      <c r="E598" s="452">
        <v>0</v>
      </c>
      <c r="F598" s="452">
        <v>4421</v>
      </c>
      <c r="G598" s="453" t="s">
        <v>127</v>
      </c>
      <c r="H598" s="454">
        <v>0</v>
      </c>
      <c r="I598" s="454"/>
      <c r="J598" s="454">
        <v>0</v>
      </c>
      <c r="K598" s="454">
        <v>5919.47</v>
      </c>
      <c r="L598" s="454">
        <v>-5919.47</v>
      </c>
      <c r="M598" s="455"/>
    </row>
    <row r="599" spans="2:13" x14ac:dyDescent="0.35">
      <c r="B599" s="451">
        <v>8226</v>
      </c>
      <c r="C599" s="452"/>
      <c r="D599" s="452"/>
      <c r="E599" s="452"/>
      <c r="F599" s="452"/>
      <c r="G599" s="453" t="s">
        <v>5919</v>
      </c>
      <c r="H599" s="454">
        <v>0</v>
      </c>
      <c r="I599" s="454"/>
      <c r="J599" s="454">
        <v>0</v>
      </c>
      <c r="K599" s="454">
        <v>393510</v>
      </c>
      <c r="L599" s="454">
        <v>-393510</v>
      </c>
      <c r="M599" s="455"/>
    </row>
    <row r="600" spans="2:13" x14ac:dyDescent="0.35">
      <c r="B600" s="451">
        <v>8226</v>
      </c>
      <c r="C600" s="452">
        <v>0</v>
      </c>
      <c r="D600" s="452">
        <v>0</v>
      </c>
      <c r="E600" s="452">
        <v>0</v>
      </c>
      <c r="F600" s="452">
        <v>5000</v>
      </c>
      <c r="G600" s="453" t="s">
        <v>3588</v>
      </c>
      <c r="H600" s="454">
        <v>0</v>
      </c>
      <c r="I600" s="454"/>
      <c r="J600" s="454">
        <v>0</v>
      </c>
      <c r="K600" s="454">
        <v>393510</v>
      </c>
      <c r="L600" s="454">
        <v>-393510</v>
      </c>
      <c r="M600" s="455"/>
    </row>
    <row r="601" spans="2:13" x14ac:dyDescent="0.35">
      <c r="B601" s="451">
        <v>8226</v>
      </c>
      <c r="C601" s="452">
        <v>0</v>
      </c>
      <c r="D601" s="452">
        <v>0</v>
      </c>
      <c r="E601" s="452">
        <v>0</v>
      </c>
      <c r="F601" s="452">
        <v>5100</v>
      </c>
      <c r="G601" s="453" t="s">
        <v>3590</v>
      </c>
      <c r="H601" s="454">
        <v>0</v>
      </c>
      <c r="I601" s="454"/>
      <c r="J601" s="454">
        <v>0</v>
      </c>
      <c r="K601" s="454">
        <v>332636.08</v>
      </c>
      <c r="L601" s="454">
        <v>-332636.08</v>
      </c>
      <c r="M601" s="455"/>
    </row>
    <row r="602" spans="2:13" x14ac:dyDescent="0.35">
      <c r="B602" s="451">
        <v>8226</v>
      </c>
      <c r="C602" s="452">
        <v>0</v>
      </c>
      <c r="D602" s="452">
        <v>0</v>
      </c>
      <c r="E602" s="452">
        <v>0</v>
      </c>
      <c r="F602" s="452">
        <v>5110</v>
      </c>
      <c r="G602" s="453" t="s">
        <v>3592</v>
      </c>
      <c r="H602" s="454">
        <v>0</v>
      </c>
      <c r="I602" s="454"/>
      <c r="J602" s="454">
        <v>0</v>
      </c>
      <c r="K602" s="454">
        <v>274986.12</v>
      </c>
      <c r="L602" s="454">
        <v>-274986.12</v>
      </c>
      <c r="M602" s="455"/>
    </row>
    <row r="603" spans="2:13" x14ac:dyDescent="0.35">
      <c r="B603" s="451">
        <v>8226</v>
      </c>
      <c r="C603" s="452">
        <v>0</v>
      </c>
      <c r="D603" s="452">
        <v>0</v>
      </c>
      <c r="E603" s="452">
        <v>0</v>
      </c>
      <c r="F603" s="452">
        <v>5111</v>
      </c>
      <c r="G603" s="453" t="s">
        <v>3594</v>
      </c>
      <c r="H603" s="454">
        <v>0</v>
      </c>
      <c r="I603" s="454"/>
      <c r="J603" s="454">
        <v>0</v>
      </c>
      <c r="K603" s="454">
        <v>274986.12</v>
      </c>
      <c r="L603" s="454">
        <v>-274986.12</v>
      </c>
      <c r="M603" s="455"/>
    </row>
    <row r="604" spans="2:13" x14ac:dyDescent="0.35">
      <c r="B604" s="451">
        <v>8226</v>
      </c>
      <c r="C604" s="452">
        <v>0</v>
      </c>
      <c r="D604" s="452">
        <v>0</v>
      </c>
      <c r="E604" s="452">
        <v>0</v>
      </c>
      <c r="F604" s="452">
        <v>5150</v>
      </c>
      <c r="G604" s="453" t="s">
        <v>3598</v>
      </c>
      <c r="H604" s="454">
        <v>0</v>
      </c>
      <c r="I604" s="454"/>
      <c r="J604" s="454">
        <v>0</v>
      </c>
      <c r="K604" s="454">
        <v>57649.96</v>
      </c>
      <c r="L604" s="454">
        <v>-57649.96</v>
      </c>
      <c r="M604" s="455"/>
    </row>
    <row r="605" spans="2:13" x14ac:dyDescent="0.35">
      <c r="B605" s="451">
        <v>8226</v>
      </c>
      <c r="C605" s="452">
        <v>0</v>
      </c>
      <c r="D605" s="452">
        <v>0</v>
      </c>
      <c r="E605" s="452">
        <v>0</v>
      </c>
      <c r="F605" s="452">
        <v>5151</v>
      </c>
      <c r="G605" s="453" t="s">
        <v>3600</v>
      </c>
      <c r="H605" s="454">
        <v>0</v>
      </c>
      <c r="I605" s="454"/>
      <c r="J605" s="454">
        <v>0</v>
      </c>
      <c r="K605" s="454">
        <v>57649.96</v>
      </c>
      <c r="L605" s="454">
        <v>-57649.96</v>
      </c>
      <c r="M605" s="455"/>
    </row>
    <row r="606" spans="2:13" x14ac:dyDescent="0.35">
      <c r="B606" s="451">
        <v>8226</v>
      </c>
      <c r="C606" s="452">
        <v>0</v>
      </c>
      <c r="D606" s="452">
        <v>0</v>
      </c>
      <c r="E606" s="452">
        <v>0</v>
      </c>
      <c r="F606" s="452">
        <v>5300</v>
      </c>
      <c r="G606" s="453" t="s">
        <v>3604</v>
      </c>
      <c r="H606" s="454">
        <v>0</v>
      </c>
      <c r="I606" s="454"/>
      <c r="J606" s="454">
        <v>0</v>
      </c>
      <c r="K606" s="454">
        <v>42474</v>
      </c>
      <c r="L606" s="454">
        <v>-42474</v>
      </c>
      <c r="M606" s="455"/>
    </row>
    <row r="607" spans="2:13" x14ac:dyDescent="0.35">
      <c r="B607" s="451">
        <v>8226</v>
      </c>
      <c r="C607" s="452">
        <v>0</v>
      </c>
      <c r="D607" s="452">
        <v>0</v>
      </c>
      <c r="E607" s="452">
        <v>0</v>
      </c>
      <c r="F607" s="452">
        <v>5310</v>
      </c>
      <c r="G607" s="453" t="s">
        <v>3606</v>
      </c>
      <c r="H607" s="454">
        <v>0</v>
      </c>
      <c r="I607" s="454"/>
      <c r="J607" s="454">
        <v>0</v>
      </c>
      <c r="K607" s="454">
        <v>34974</v>
      </c>
      <c r="L607" s="454">
        <v>-34974</v>
      </c>
      <c r="M607" s="455"/>
    </row>
    <row r="608" spans="2:13" x14ac:dyDescent="0.35">
      <c r="B608" s="451">
        <v>8226</v>
      </c>
      <c r="C608" s="452">
        <v>0</v>
      </c>
      <c r="D608" s="452">
        <v>0</v>
      </c>
      <c r="E608" s="452">
        <v>0</v>
      </c>
      <c r="F608" s="452">
        <v>5311</v>
      </c>
      <c r="G608" s="453" t="s">
        <v>3606</v>
      </c>
      <c r="H608" s="454">
        <v>0</v>
      </c>
      <c r="I608" s="454"/>
      <c r="J608" s="454">
        <v>0</v>
      </c>
      <c r="K608" s="454">
        <v>34974</v>
      </c>
      <c r="L608" s="454">
        <v>-34974</v>
      </c>
      <c r="M608" s="455"/>
    </row>
    <row r="609" spans="2:13" x14ac:dyDescent="0.35">
      <c r="B609" s="451">
        <v>8226</v>
      </c>
      <c r="C609" s="452">
        <v>0</v>
      </c>
      <c r="D609" s="452">
        <v>0</v>
      </c>
      <c r="E609" s="452">
        <v>0</v>
      </c>
      <c r="F609" s="452">
        <v>5320</v>
      </c>
      <c r="G609" s="453" t="s">
        <v>4158</v>
      </c>
      <c r="H609" s="454">
        <v>0</v>
      </c>
      <c r="I609" s="454"/>
      <c r="J609" s="454">
        <v>0</v>
      </c>
      <c r="K609" s="454">
        <v>7500</v>
      </c>
      <c r="L609" s="454">
        <v>-7500</v>
      </c>
      <c r="M609" s="455"/>
    </row>
    <row r="610" spans="2:13" x14ac:dyDescent="0.35">
      <c r="B610" s="451">
        <v>8226</v>
      </c>
      <c r="C610" s="452">
        <v>0</v>
      </c>
      <c r="D610" s="452">
        <v>0</v>
      </c>
      <c r="E610" s="452">
        <v>0</v>
      </c>
      <c r="F610" s="452">
        <v>5321</v>
      </c>
      <c r="G610" s="453" t="s">
        <v>4158</v>
      </c>
      <c r="H610" s="454">
        <v>0</v>
      </c>
      <c r="I610" s="454"/>
      <c r="J610" s="454">
        <v>0</v>
      </c>
      <c r="K610" s="454">
        <v>7500</v>
      </c>
      <c r="L610" s="454">
        <v>-7500</v>
      </c>
      <c r="M610" s="455"/>
    </row>
    <row r="611" spans="2:13" x14ac:dyDescent="0.35">
      <c r="B611" s="451">
        <v>8226</v>
      </c>
      <c r="C611" s="452">
        <v>0</v>
      </c>
      <c r="D611" s="452">
        <v>0</v>
      </c>
      <c r="E611" s="452">
        <v>0</v>
      </c>
      <c r="F611" s="452">
        <v>5600</v>
      </c>
      <c r="G611" s="453" t="s">
        <v>3612</v>
      </c>
      <c r="H611" s="454">
        <v>0</v>
      </c>
      <c r="I611" s="454"/>
      <c r="J611" s="454">
        <v>0</v>
      </c>
      <c r="K611" s="454">
        <v>18399.919999999998</v>
      </c>
      <c r="L611" s="454">
        <v>-18399.919999999998</v>
      </c>
      <c r="M611" s="455"/>
    </row>
    <row r="612" spans="2:13" x14ac:dyDescent="0.35">
      <c r="B612" s="451">
        <v>8226</v>
      </c>
      <c r="C612" s="452">
        <v>0</v>
      </c>
      <c r="D612" s="452">
        <v>0</v>
      </c>
      <c r="E612" s="452">
        <v>0</v>
      </c>
      <c r="F612" s="452">
        <v>5660</v>
      </c>
      <c r="G612" s="453" t="s">
        <v>3614</v>
      </c>
      <c r="H612" s="454">
        <v>0</v>
      </c>
      <c r="I612" s="454"/>
      <c r="J612" s="454">
        <v>0</v>
      </c>
      <c r="K612" s="454">
        <v>18399.919999999998</v>
      </c>
      <c r="L612" s="454">
        <v>-18399.919999999998</v>
      </c>
      <c r="M612" s="455"/>
    </row>
    <row r="613" spans="2:13" x14ac:dyDescent="0.35">
      <c r="B613" s="451">
        <v>8226</v>
      </c>
      <c r="C613" s="452">
        <v>0</v>
      </c>
      <c r="D613" s="452">
        <v>0</v>
      </c>
      <c r="E613" s="452">
        <v>0</v>
      </c>
      <c r="F613" s="452">
        <v>5661</v>
      </c>
      <c r="G613" s="453" t="s">
        <v>3614</v>
      </c>
      <c r="H613" s="454">
        <v>0</v>
      </c>
      <c r="I613" s="454"/>
      <c r="J613" s="454">
        <v>0</v>
      </c>
      <c r="K613" s="454">
        <v>18399.919999999998</v>
      </c>
      <c r="L613" s="454">
        <v>-18399.919999999998</v>
      </c>
      <c r="M613" s="455"/>
    </row>
    <row r="614" spans="2:13" x14ac:dyDescent="0.35">
      <c r="B614" s="451">
        <v>8240</v>
      </c>
      <c r="C614" s="452"/>
      <c r="D614" s="452"/>
      <c r="E614" s="452"/>
      <c r="F614" s="452"/>
      <c r="G614" s="453" t="s">
        <v>5966</v>
      </c>
      <c r="H614" s="454">
        <v>0</v>
      </c>
      <c r="I614" s="454"/>
      <c r="J614" s="454">
        <v>4968091.6500000004</v>
      </c>
      <c r="K614" s="454">
        <v>4968091.6500000004</v>
      </c>
      <c r="L614" s="454">
        <v>0</v>
      </c>
      <c r="M614" s="455"/>
    </row>
    <row r="615" spans="2:13" x14ac:dyDescent="0.35">
      <c r="B615" s="451">
        <v>8241</v>
      </c>
      <c r="C615" s="452"/>
      <c r="D615" s="452"/>
      <c r="E615" s="452"/>
      <c r="F615" s="452"/>
      <c r="G615" s="453" t="s">
        <v>5967</v>
      </c>
      <c r="H615" s="454">
        <v>0</v>
      </c>
      <c r="I615" s="454"/>
      <c r="J615" s="454">
        <v>4370260.87</v>
      </c>
      <c r="K615" s="454">
        <v>4370260.87</v>
      </c>
      <c r="L615" s="454">
        <v>0</v>
      </c>
      <c r="M615" s="455"/>
    </row>
    <row r="616" spans="2:13" x14ac:dyDescent="0.35">
      <c r="B616" s="451">
        <v>8241</v>
      </c>
      <c r="C616" s="452">
        <v>0</v>
      </c>
      <c r="D616" s="452">
        <v>0</v>
      </c>
      <c r="E616" s="452">
        <v>0</v>
      </c>
      <c r="F616" s="452">
        <v>1000</v>
      </c>
      <c r="G616" s="453" t="s">
        <v>1719</v>
      </c>
      <c r="H616" s="454">
        <v>0</v>
      </c>
      <c r="I616" s="454"/>
      <c r="J616" s="454">
        <v>2793360.65</v>
      </c>
      <c r="K616" s="454">
        <v>2793360.65</v>
      </c>
      <c r="L616" s="454">
        <v>0</v>
      </c>
      <c r="M616" s="455"/>
    </row>
    <row r="617" spans="2:13" x14ac:dyDescent="0.35">
      <c r="B617" s="451">
        <v>8241</v>
      </c>
      <c r="C617" s="452">
        <v>0</v>
      </c>
      <c r="D617" s="452">
        <v>0</v>
      </c>
      <c r="E617" s="452">
        <v>0</v>
      </c>
      <c r="F617" s="452">
        <v>1100</v>
      </c>
      <c r="G617" s="453" t="s">
        <v>1721</v>
      </c>
      <c r="H617" s="454">
        <v>0</v>
      </c>
      <c r="I617" s="454"/>
      <c r="J617" s="454">
        <v>1401155.18</v>
      </c>
      <c r="K617" s="454">
        <v>1401155.18</v>
      </c>
      <c r="L617" s="454">
        <v>0</v>
      </c>
      <c r="M617" s="455"/>
    </row>
    <row r="618" spans="2:13" x14ac:dyDescent="0.35">
      <c r="B618" s="451">
        <v>8241</v>
      </c>
      <c r="C618" s="452">
        <v>0</v>
      </c>
      <c r="D618" s="452">
        <v>0</v>
      </c>
      <c r="E618" s="452">
        <v>0</v>
      </c>
      <c r="F618" s="452">
        <v>1130</v>
      </c>
      <c r="G618" s="453" t="s">
        <v>1723</v>
      </c>
      <c r="H618" s="454">
        <v>0</v>
      </c>
      <c r="I618" s="454"/>
      <c r="J618" s="454">
        <v>1401155.18</v>
      </c>
      <c r="K618" s="454">
        <v>1401155.18</v>
      </c>
      <c r="L618" s="454">
        <v>0</v>
      </c>
      <c r="M618" s="455"/>
    </row>
    <row r="619" spans="2:13" x14ac:dyDescent="0.35">
      <c r="B619" s="451">
        <v>8241</v>
      </c>
      <c r="C619" s="452">
        <v>0</v>
      </c>
      <c r="D619" s="452">
        <v>0</v>
      </c>
      <c r="E619" s="452">
        <v>0</v>
      </c>
      <c r="F619" s="452">
        <v>1131</v>
      </c>
      <c r="G619" s="453" t="s">
        <v>1725</v>
      </c>
      <c r="H619" s="454">
        <v>0</v>
      </c>
      <c r="I619" s="454"/>
      <c r="J619" s="454">
        <v>1401155.18</v>
      </c>
      <c r="K619" s="454">
        <v>1401155.18</v>
      </c>
      <c r="L619" s="454">
        <v>0</v>
      </c>
      <c r="M619" s="455"/>
    </row>
    <row r="620" spans="2:13" x14ac:dyDescent="0.35">
      <c r="B620" s="451">
        <v>8241</v>
      </c>
      <c r="C620" s="452">
        <v>0</v>
      </c>
      <c r="D620" s="452">
        <v>0</v>
      </c>
      <c r="E620" s="452">
        <v>0</v>
      </c>
      <c r="F620" s="452">
        <v>1200</v>
      </c>
      <c r="G620" s="453" t="s">
        <v>2163</v>
      </c>
      <c r="H620" s="454">
        <v>0</v>
      </c>
      <c r="I620" s="454"/>
      <c r="J620" s="454">
        <v>26400</v>
      </c>
      <c r="K620" s="454">
        <v>26400</v>
      </c>
      <c r="L620" s="454">
        <v>0</v>
      </c>
      <c r="M620" s="455"/>
    </row>
    <row r="621" spans="2:13" x14ac:dyDescent="0.35">
      <c r="B621" s="451">
        <v>8241</v>
      </c>
      <c r="C621" s="452">
        <v>0</v>
      </c>
      <c r="D621" s="452">
        <v>0</v>
      </c>
      <c r="E621" s="452">
        <v>0</v>
      </c>
      <c r="F621" s="452">
        <v>1210</v>
      </c>
      <c r="G621" s="453" t="s">
        <v>2165</v>
      </c>
      <c r="H621" s="454">
        <v>0</v>
      </c>
      <c r="I621" s="454"/>
      <c r="J621" s="454">
        <v>26400</v>
      </c>
      <c r="K621" s="454">
        <v>26400</v>
      </c>
      <c r="L621" s="454">
        <v>0</v>
      </c>
      <c r="M621" s="455"/>
    </row>
    <row r="622" spans="2:13" x14ac:dyDescent="0.35">
      <c r="B622" s="451">
        <v>8241</v>
      </c>
      <c r="C622" s="452">
        <v>0</v>
      </c>
      <c r="D622" s="452">
        <v>0</v>
      </c>
      <c r="E622" s="452">
        <v>0</v>
      </c>
      <c r="F622" s="452">
        <v>1211</v>
      </c>
      <c r="G622" s="453" t="s">
        <v>2167</v>
      </c>
      <c r="H622" s="454">
        <v>0</v>
      </c>
      <c r="I622" s="454"/>
      <c r="J622" s="454">
        <v>26400</v>
      </c>
      <c r="K622" s="454">
        <v>26400</v>
      </c>
      <c r="L622" s="454">
        <v>0</v>
      </c>
      <c r="M622" s="455"/>
    </row>
    <row r="623" spans="2:13" x14ac:dyDescent="0.35">
      <c r="B623" s="451">
        <v>8241</v>
      </c>
      <c r="C623" s="452">
        <v>0</v>
      </c>
      <c r="D623" s="452">
        <v>0</v>
      </c>
      <c r="E623" s="452">
        <v>0</v>
      </c>
      <c r="F623" s="452">
        <v>1300</v>
      </c>
      <c r="G623" s="453" t="s">
        <v>2181</v>
      </c>
      <c r="H623" s="454">
        <v>0</v>
      </c>
      <c r="I623" s="454"/>
      <c r="J623" s="454">
        <v>1195053.23</v>
      </c>
      <c r="K623" s="454">
        <v>1195053.23</v>
      </c>
      <c r="L623" s="454">
        <v>0</v>
      </c>
      <c r="M623" s="455"/>
    </row>
    <row r="624" spans="2:13" x14ac:dyDescent="0.35">
      <c r="B624" s="451">
        <v>8241</v>
      </c>
      <c r="C624" s="452">
        <v>0</v>
      </c>
      <c r="D624" s="452">
        <v>0</v>
      </c>
      <c r="E624" s="452">
        <v>0</v>
      </c>
      <c r="F624" s="452">
        <v>1320</v>
      </c>
      <c r="G624" s="453" t="s">
        <v>2183</v>
      </c>
      <c r="H624" s="454">
        <v>0</v>
      </c>
      <c r="I624" s="454"/>
      <c r="J624" s="454">
        <v>188154.27</v>
      </c>
      <c r="K624" s="454">
        <v>188154.27</v>
      </c>
      <c r="L624" s="454">
        <v>0</v>
      </c>
      <c r="M624" s="455"/>
    </row>
    <row r="625" spans="2:13" x14ac:dyDescent="0.35">
      <c r="B625" s="451">
        <v>8241</v>
      </c>
      <c r="C625" s="452">
        <v>0</v>
      </c>
      <c r="D625" s="452">
        <v>0</v>
      </c>
      <c r="E625" s="452">
        <v>0</v>
      </c>
      <c r="F625" s="452">
        <v>1321</v>
      </c>
      <c r="G625" s="453" t="s">
        <v>2185</v>
      </c>
      <c r="H625" s="454">
        <v>0</v>
      </c>
      <c r="I625" s="454"/>
      <c r="J625" s="454">
        <v>25667</v>
      </c>
      <c r="K625" s="454">
        <v>25667</v>
      </c>
      <c r="L625" s="454">
        <v>0</v>
      </c>
      <c r="M625" s="455"/>
    </row>
    <row r="626" spans="2:13" x14ac:dyDescent="0.35">
      <c r="B626" s="451">
        <v>8241</v>
      </c>
      <c r="C626" s="452">
        <v>0</v>
      </c>
      <c r="D626" s="452">
        <v>0</v>
      </c>
      <c r="E626" s="452">
        <v>0</v>
      </c>
      <c r="F626" s="452">
        <v>1322</v>
      </c>
      <c r="G626" s="453" t="s">
        <v>124</v>
      </c>
      <c r="H626" s="454">
        <v>0</v>
      </c>
      <c r="I626" s="454"/>
      <c r="J626" s="454">
        <v>162487.26999999999</v>
      </c>
      <c r="K626" s="454">
        <v>162487.26999999999</v>
      </c>
      <c r="L626" s="454">
        <v>0</v>
      </c>
      <c r="M626" s="455"/>
    </row>
    <row r="627" spans="2:13" x14ac:dyDescent="0.35">
      <c r="B627" s="451">
        <v>8241</v>
      </c>
      <c r="C627" s="452">
        <v>0</v>
      </c>
      <c r="D627" s="452">
        <v>0</v>
      </c>
      <c r="E627" s="452">
        <v>0</v>
      </c>
      <c r="F627" s="452">
        <v>1340</v>
      </c>
      <c r="G627" s="453" t="s">
        <v>125</v>
      </c>
      <c r="H627" s="454">
        <v>0</v>
      </c>
      <c r="I627" s="454"/>
      <c r="J627" s="454">
        <v>1006898.96</v>
      </c>
      <c r="K627" s="454">
        <v>1006898.96</v>
      </c>
      <c r="L627" s="454">
        <v>0</v>
      </c>
      <c r="M627" s="455"/>
    </row>
    <row r="628" spans="2:13" x14ac:dyDescent="0.35">
      <c r="B628" s="451">
        <v>8241</v>
      </c>
      <c r="C628" s="452">
        <v>0</v>
      </c>
      <c r="D628" s="452">
        <v>0</v>
      </c>
      <c r="E628" s="452">
        <v>0</v>
      </c>
      <c r="F628" s="452">
        <v>1345</v>
      </c>
      <c r="G628" s="453" t="s">
        <v>126</v>
      </c>
      <c r="H628" s="454">
        <v>0</v>
      </c>
      <c r="I628" s="454"/>
      <c r="J628" s="454">
        <v>1006898.96</v>
      </c>
      <c r="K628" s="454">
        <v>1006898.96</v>
      </c>
      <c r="L628" s="454">
        <v>0</v>
      </c>
      <c r="M628" s="455"/>
    </row>
    <row r="629" spans="2:13" x14ac:dyDescent="0.35">
      <c r="B629" s="451">
        <v>8241</v>
      </c>
      <c r="C629" s="452">
        <v>0</v>
      </c>
      <c r="D629" s="452">
        <v>0</v>
      </c>
      <c r="E629" s="452">
        <v>0</v>
      </c>
      <c r="F629" s="452">
        <v>1400</v>
      </c>
      <c r="G629" s="453" t="s">
        <v>2581</v>
      </c>
      <c r="H629" s="454">
        <v>0</v>
      </c>
      <c r="I629" s="454"/>
      <c r="J629" s="454">
        <v>149512.24</v>
      </c>
      <c r="K629" s="454">
        <v>149512.24</v>
      </c>
      <c r="L629" s="454">
        <v>0</v>
      </c>
      <c r="M629" s="455"/>
    </row>
    <row r="630" spans="2:13" x14ac:dyDescent="0.35">
      <c r="B630" s="451">
        <v>8241</v>
      </c>
      <c r="C630" s="452">
        <v>0</v>
      </c>
      <c r="D630" s="452">
        <v>0</v>
      </c>
      <c r="E630" s="452">
        <v>0</v>
      </c>
      <c r="F630" s="452">
        <v>1410</v>
      </c>
      <c r="G630" s="453" t="s">
        <v>2583</v>
      </c>
      <c r="H630" s="454">
        <v>0</v>
      </c>
      <c r="I630" s="454"/>
      <c r="J630" s="454">
        <v>149512.24</v>
      </c>
      <c r="K630" s="454">
        <v>149512.24</v>
      </c>
      <c r="L630" s="454">
        <v>0</v>
      </c>
      <c r="M630" s="455"/>
    </row>
    <row r="631" spans="2:13" x14ac:dyDescent="0.35">
      <c r="B631" s="451">
        <v>8241</v>
      </c>
      <c r="C631" s="452">
        <v>0</v>
      </c>
      <c r="D631" s="452">
        <v>0</v>
      </c>
      <c r="E631" s="452">
        <v>0</v>
      </c>
      <c r="F631" s="452">
        <v>1412</v>
      </c>
      <c r="G631" s="453" t="s">
        <v>2585</v>
      </c>
      <c r="H631" s="454">
        <v>0</v>
      </c>
      <c r="I631" s="454"/>
      <c r="J631" s="454">
        <v>67805.279999999999</v>
      </c>
      <c r="K631" s="454">
        <v>67805.279999999999</v>
      </c>
      <c r="L631" s="454">
        <v>0</v>
      </c>
      <c r="M631" s="455"/>
    </row>
    <row r="632" spans="2:13" x14ac:dyDescent="0.35">
      <c r="B632" s="451">
        <v>8241</v>
      </c>
      <c r="C632" s="452">
        <v>0</v>
      </c>
      <c r="D632" s="452">
        <v>0</v>
      </c>
      <c r="E632" s="452">
        <v>0</v>
      </c>
      <c r="F632" s="452">
        <v>1413</v>
      </c>
      <c r="G632" s="453" t="s">
        <v>2692</v>
      </c>
      <c r="H632" s="454">
        <v>0</v>
      </c>
      <c r="I632" s="454"/>
      <c r="J632" s="454">
        <v>64770.78</v>
      </c>
      <c r="K632" s="454">
        <v>64770.78</v>
      </c>
      <c r="L632" s="454">
        <v>0</v>
      </c>
      <c r="M632" s="455"/>
    </row>
    <row r="633" spans="2:13" x14ac:dyDescent="0.35">
      <c r="B633" s="451">
        <v>8241</v>
      </c>
      <c r="C633" s="452">
        <v>0</v>
      </c>
      <c r="D633" s="452">
        <v>0</v>
      </c>
      <c r="E633" s="452">
        <v>0</v>
      </c>
      <c r="F633" s="452">
        <v>1414</v>
      </c>
      <c r="G633" s="453" t="s">
        <v>2798</v>
      </c>
      <c r="H633" s="454">
        <v>0</v>
      </c>
      <c r="I633" s="454"/>
      <c r="J633" s="454">
        <v>10764.49</v>
      </c>
      <c r="K633" s="454">
        <v>10764.49</v>
      </c>
      <c r="L633" s="454">
        <v>0</v>
      </c>
      <c r="M633" s="455"/>
    </row>
    <row r="634" spans="2:13" x14ac:dyDescent="0.35">
      <c r="B634" s="451">
        <v>8241</v>
      </c>
      <c r="C634" s="452">
        <v>0</v>
      </c>
      <c r="D634" s="452">
        <v>0</v>
      </c>
      <c r="E634" s="452">
        <v>0</v>
      </c>
      <c r="F634" s="452">
        <v>1415</v>
      </c>
      <c r="G634" s="453" t="s">
        <v>2891</v>
      </c>
      <c r="H634" s="454">
        <v>0</v>
      </c>
      <c r="I634" s="454"/>
      <c r="J634" s="454">
        <v>2926.35</v>
      </c>
      <c r="K634" s="454">
        <v>2926.35</v>
      </c>
      <c r="L634" s="454">
        <v>0</v>
      </c>
      <c r="M634" s="455"/>
    </row>
    <row r="635" spans="2:13" x14ac:dyDescent="0.35">
      <c r="B635" s="451">
        <v>8241</v>
      </c>
      <c r="C635" s="452">
        <v>0</v>
      </c>
      <c r="D635" s="452">
        <v>0</v>
      </c>
      <c r="E635" s="452">
        <v>0</v>
      </c>
      <c r="F635" s="452">
        <v>1416</v>
      </c>
      <c r="G635" s="453" t="s">
        <v>2898</v>
      </c>
      <c r="H635" s="454">
        <v>0</v>
      </c>
      <c r="I635" s="454"/>
      <c r="J635" s="454">
        <v>3245.34</v>
      </c>
      <c r="K635" s="454">
        <v>3245.34</v>
      </c>
      <c r="L635" s="454">
        <v>0</v>
      </c>
      <c r="M635" s="455"/>
    </row>
    <row r="636" spans="2:13" x14ac:dyDescent="0.35">
      <c r="B636" s="451">
        <v>8241</v>
      </c>
      <c r="C636" s="452">
        <v>0</v>
      </c>
      <c r="D636" s="452">
        <v>0</v>
      </c>
      <c r="E636" s="452">
        <v>0</v>
      </c>
      <c r="F636" s="452">
        <v>1500</v>
      </c>
      <c r="G636" s="453" t="s">
        <v>2904</v>
      </c>
      <c r="H636" s="454">
        <v>0</v>
      </c>
      <c r="I636" s="454"/>
      <c r="J636" s="454">
        <v>21240</v>
      </c>
      <c r="K636" s="454">
        <v>21240</v>
      </c>
      <c r="L636" s="454">
        <v>0</v>
      </c>
      <c r="M636" s="455"/>
    </row>
    <row r="637" spans="2:13" x14ac:dyDescent="0.35">
      <c r="B637" s="451">
        <v>8241</v>
      </c>
      <c r="C637" s="452">
        <v>0</v>
      </c>
      <c r="D637" s="452">
        <v>0</v>
      </c>
      <c r="E637" s="452">
        <v>0</v>
      </c>
      <c r="F637" s="452">
        <v>1520</v>
      </c>
      <c r="G637" s="453" t="s">
        <v>120</v>
      </c>
      <c r="H637" s="454">
        <v>0</v>
      </c>
      <c r="I637" s="454"/>
      <c r="J637" s="454">
        <v>21240</v>
      </c>
      <c r="K637" s="454">
        <v>21240</v>
      </c>
      <c r="L637" s="454">
        <v>0</v>
      </c>
      <c r="M637" s="455"/>
    </row>
    <row r="638" spans="2:13" x14ac:dyDescent="0.35">
      <c r="B638" s="451">
        <v>8241</v>
      </c>
      <c r="C638" s="452">
        <v>0</v>
      </c>
      <c r="D638" s="452">
        <v>0</v>
      </c>
      <c r="E638" s="452">
        <v>0</v>
      </c>
      <c r="F638" s="452">
        <v>1522</v>
      </c>
      <c r="G638" s="453" t="s">
        <v>2907</v>
      </c>
      <c r="H638" s="454">
        <v>0</v>
      </c>
      <c r="I638" s="454"/>
      <c r="J638" s="454">
        <v>21240</v>
      </c>
      <c r="K638" s="454">
        <v>21240</v>
      </c>
      <c r="L638" s="454">
        <v>0</v>
      </c>
      <c r="M638" s="455"/>
    </row>
    <row r="639" spans="2:13" x14ac:dyDescent="0.35">
      <c r="B639" s="451">
        <v>8241</v>
      </c>
      <c r="C639" s="452">
        <v>0</v>
      </c>
      <c r="D639" s="452">
        <v>0</v>
      </c>
      <c r="E639" s="452">
        <v>0</v>
      </c>
      <c r="F639" s="452">
        <v>2000</v>
      </c>
      <c r="G639" s="453" t="s">
        <v>2911</v>
      </c>
      <c r="H639" s="454">
        <v>0</v>
      </c>
      <c r="I639" s="454"/>
      <c r="J639" s="454">
        <v>1209042.44</v>
      </c>
      <c r="K639" s="454">
        <v>1209042.44</v>
      </c>
      <c r="L639" s="454">
        <v>0</v>
      </c>
      <c r="M639" s="455"/>
    </row>
    <row r="640" spans="2:13" x14ac:dyDescent="0.35">
      <c r="B640" s="451">
        <v>8241</v>
      </c>
      <c r="C640" s="452">
        <v>0</v>
      </c>
      <c r="D640" s="452">
        <v>0</v>
      </c>
      <c r="E640" s="452">
        <v>0</v>
      </c>
      <c r="F640" s="452">
        <v>2100</v>
      </c>
      <c r="G640" s="453" t="s">
        <v>2913</v>
      </c>
      <c r="H640" s="454">
        <v>0</v>
      </c>
      <c r="I640" s="454"/>
      <c r="J640" s="454">
        <v>264874.15999999997</v>
      </c>
      <c r="K640" s="454">
        <v>264874.15999999997</v>
      </c>
      <c r="L640" s="454">
        <v>0</v>
      </c>
      <c r="M640" s="455"/>
    </row>
    <row r="641" spans="2:13" x14ac:dyDescent="0.35">
      <c r="B641" s="451">
        <v>8241</v>
      </c>
      <c r="C641" s="452">
        <v>0</v>
      </c>
      <c r="D641" s="452">
        <v>0</v>
      </c>
      <c r="E641" s="452">
        <v>0</v>
      </c>
      <c r="F641" s="452">
        <v>2110</v>
      </c>
      <c r="G641" s="453" t="s">
        <v>2915</v>
      </c>
      <c r="H641" s="454">
        <v>0</v>
      </c>
      <c r="I641" s="454"/>
      <c r="J641" s="454">
        <v>152369.54999999999</v>
      </c>
      <c r="K641" s="454">
        <v>152369.54999999999</v>
      </c>
      <c r="L641" s="454">
        <v>0</v>
      </c>
      <c r="M641" s="455"/>
    </row>
    <row r="642" spans="2:13" x14ac:dyDescent="0.35">
      <c r="B642" s="451">
        <v>8241</v>
      </c>
      <c r="C642" s="452">
        <v>0</v>
      </c>
      <c r="D642" s="452">
        <v>0</v>
      </c>
      <c r="E642" s="452">
        <v>0</v>
      </c>
      <c r="F642" s="452">
        <v>2111</v>
      </c>
      <c r="G642" s="453" t="s">
        <v>2917</v>
      </c>
      <c r="H642" s="454">
        <v>0</v>
      </c>
      <c r="I642" s="454"/>
      <c r="J642" s="454">
        <v>152369.54999999999</v>
      </c>
      <c r="K642" s="454">
        <v>152369.54999999999</v>
      </c>
      <c r="L642" s="454">
        <v>0</v>
      </c>
      <c r="M642" s="455"/>
    </row>
    <row r="643" spans="2:13" x14ac:dyDescent="0.35">
      <c r="B643" s="451">
        <v>8241</v>
      </c>
      <c r="C643" s="452">
        <v>0</v>
      </c>
      <c r="D643" s="452">
        <v>0</v>
      </c>
      <c r="E643" s="452">
        <v>0</v>
      </c>
      <c r="F643" s="452">
        <v>2140</v>
      </c>
      <c r="G643" s="453" t="s">
        <v>2972</v>
      </c>
      <c r="H643" s="454">
        <v>0</v>
      </c>
      <c r="I643" s="454"/>
      <c r="J643" s="454">
        <v>3199.95</v>
      </c>
      <c r="K643" s="454">
        <v>3199.95</v>
      </c>
      <c r="L643" s="454">
        <v>0</v>
      </c>
      <c r="M643" s="455"/>
    </row>
    <row r="644" spans="2:13" x14ac:dyDescent="0.35">
      <c r="B644" s="451">
        <v>8241</v>
      </c>
      <c r="C644" s="452">
        <v>0</v>
      </c>
      <c r="D644" s="452">
        <v>0</v>
      </c>
      <c r="E644" s="452">
        <v>0</v>
      </c>
      <c r="F644" s="452">
        <v>2141</v>
      </c>
      <c r="G644" s="453" t="s">
        <v>2974</v>
      </c>
      <c r="H644" s="454">
        <v>0</v>
      </c>
      <c r="I644" s="454"/>
      <c r="J644" s="454">
        <v>3199.95</v>
      </c>
      <c r="K644" s="454">
        <v>3199.95</v>
      </c>
      <c r="L644" s="454">
        <v>0</v>
      </c>
      <c r="M644" s="455"/>
    </row>
    <row r="645" spans="2:13" x14ac:dyDescent="0.35">
      <c r="B645" s="451">
        <v>8241</v>
      </c>
      <c r="C645" s="452">
        <v>0</v>
      </c>
      <c r="D645" s="452">
        <v>0</v>
      </c>
      <c r="E645" s="452">
        <v>0</v>
      </c>
      <c r="F645" s="452">
        <v>2160</v>
      </c>
      <c r="G645" s="453" t="s">
        <v>2979</v>
      </c>
      <c r="H645" s="454">
        <v>0</v>
      </c>
      <c r="I645" s="454"/>
      <c r="J645" s="454">
        <v>109304.66</v>
      </c>
      <c r="K645" s="454">
        <v>109304.66</v>
      </c>
      <c r="L645" s="454">
        <v>0</v>
      </c>
      <c r="M645" s="455"/>
    </row>
    <row r="646" spans="2:13" x14ac:dyDescent="0.35">
      <c r="B646" s="451">
        <v>8241</v>
      </c>
      <c r="C646" s="452">
        <v>0</v>
      </c>
      <c r="D646" s="452">
        <v>0</v>
      </c>
      <c r="E646" s="452">
        <v>0</v>
      </c>
      <c r="F646" s="452">
        <v>2161</v>
      </c>
      <c r="G646" s="453" t="s">
        <v>2981</v>
      </c>
      <c r="H646" s="454">
        <v>0</v>
      </c>
      <c r="I646" s="454"/>
      <c r="J646" s="454">
        <v>109304.66</v>
      </c>
      <c r="K646" s="454">
        <v>109304.66</v>
      </c>
      <c r="L646" s="454">
        <v>0</v>
      </c>
      <c r="M646" s="455"/>
    </row>
    <row r="647" spans="2:13" x14ac:dyDescent="0.35">
      <c r="B647" s="451">
        <v>8241</v>
      </c>
      <c r="C647" s="452">
        <v>0</v>
      </c>
      <c r="D647" s="452">
        <v>0</v>
      </c>
      <c r="E647" s="452">
        <v>0</v>
      </c>
      <c r="F647" s="452">
        <v>2200</v>
      </c>
      <c r="G647" s="453" t="s">
        <v>2994</v>
      </c>
      <c r="H647" s="454">
        <v>0</v>
      </c>
      <c r="I647" s="454"/>
      <c r="J647" s="454">
        <v>216533.39</v>
      </c>
      <c r="K647" s="454">
        <v>216533.39</v>
      </c>
      <c r="L647" s="454">
        <v>0</v>
      </c>
      <c r="M647" s="455"/>
    </row>
    <row r="648" spans="2:13" x14ac:dyDescent="0.35">
      <c r="B648" s="451">
        <v>8241</v>
      </c>
      <c r="C648" s="452">
        <v>0</v>
      </c>
      <c r="D648" s="452">
        <v>0</v>
      </c>
      <c r="E648" s="452">
        <v>0</v>
      </c>
      <c r="F648" s="452">
        <v>2210</v>
      </c>
      <c r="G648" s="453" t="s">
        <v>2996</v>
      </c>
      <c r="H648" s="454">
        <v>0</v>
      </c>
      <c r="I648" s="454"/>
      <c r="J648" s="454">
        <v>216533.39</v>
      </c>
      <c r="K648" s="454">
        <v>216533.39</v>
      </c>
      <c r="L648" s="454">
        <v>0</v>
      </c>
      <c r="M648" s="455"/>
    </row>
    <row r="649" spans="2:13" x14ac:dyDescent="0.35">
      <c r="B649" s="451">
        <v>8241</v>
      </c>
      <c r="C649" s="452">
        <v>0</v>
      </c>
      <c r="D649" s="452">
        <v>0</v>
      </c>
      <c r="E649" s="452">
        <v>0</v>
      </c>
      <c r="F649" s="452">
        <v>2211</v>
      </c>
      <c r="G649" s="453" t="s">
        <v>2996</v>
      </c>
      <c r="H649" s="454">
        <v>0</v>
      </c>
      <c r="I649" s="454"/>
      <c r="J649" s="454">
        <v>216533.39</v>
      </c>
      <c r="K649" s="454">
        <v>216533.39</v>
      </c>
      <c r="L649" s="454">
        <v>0</v>
      </c>
      <c r="M649" s="455"/>
    </row>
    <row r="650" spans="2:13" x14ac:dyDescent="0.35">
      <c r="B650" s="451">
        <v>8241</v>
      </c>
      <c r="C650" s="452">
        <v>0</v>
      </c>
      <c r="D650" s="452">
        <v>0</v>
      </c>
      <c r="E650" s="452">
        <v>0</v>
      </c>
      <c r="F650" s="452">
        <v>2400</v>
      </c>
      <c r="G650" s="453" t="s">
        <v>3017</v>
      </c>
      <c r="H650" s="454">
        <v>0</v>
      </c>
      <c r="I650" s="454"/>
      <c r="J650" s="454">
        <v>51423.99</v>
      </c>
      <c r="K650" s="454">
        <v>51423.99</v>
      </c>
      <c r="L650" s="454">
        <v>0</v>
      </c>
      <c r="M650" s="455"/>
    </row>
    <row r="651" spans="2:13" x14ac:dyDescent="0.35">
      <c r="B651" s="451">
        <v>8241</v>
      </c>
      <c r="C651" s="452">
        <v>0</v>
      </c>
      <c r="D651" s="452">
        <v>0</v>
      </c>
      <c r="E651" s="452">
        <v>0</v>
      </c>
      <c r="F651" s="452">
        <v>2410</v>
      </c>
      <c r="G651" s="453" t="s">
        <v>3019</v>
      </c>
      <c r="H651" s="454">
        <v>0</v>
      </c>
      <c r="I651" s="454"/>
      <c r="J651" s="454">
        <v>1082.31</v>
      </c>
      <c r="K651" s="454">
        <v>1082.31</v>
      </c>
      <c r="L651" s="454">
        <v>0</v>
      </c>
      <c r="M651" s="455"/>
    </row>
    <row r="652" spans="2:13" x14ac:dyDescent="0.35">
      <c r="B652" s="451">
        <v>8241</v>
      </c>
      <c r="C652" s="452">
        <v>0</v>
      </c>
      <c r="D652" s="452">
        <v>0</v>
      </c>
      <c r="E652" s="452">
        <v>0</v>
      </c>
      <c r="F652" s="452">
        <v>2411</v>
      </c>
      <c r="G652" s="453" t="s">
        <v>3019</v>
      </c>
      <c r="H652" s="454">
        <v>0</v>
      </c>
      <c r="I652" s="454"/>
      <c r="J652" s="454">
        <v>1082.31</v>
      </c>
      <c r="K652" s="454">
        <v>1082.31</v>
      </c>
      <c r="L652" s="454">
        <v>0</v>
      </c>
      <c r="M652" s="455"/>
    </row>
    <row r="653" spans="2:13" x14ac:dyDescent="0.35">
      <c r="B653" s="451">
        <v>8241</v>
      </c>
      <c r="C653" s="452">
        <v>0</v>
      </c>
      <c r="D653" s="452">
        <v>0</v>
      </c>
      <c r="E653" s="452">
        <v>0</v>
      </c>
      <c r="F653" s="452">
        <v>2490</v>
      </c>
      <c r="G653" s="453" t="s">
        <v>3023</v>
      </c>
      <c r="H653" s="454">
        <v>0</v>
      </c>
      <c r="I653" s="454"/>
      <c r="J653" s="454">
        <v>50341.68</v>
      </c>
      <c r="K653" s="454">
        <v>50341.68</v>
      </c>
      <c r="L653" s="454">
        <v>0</v>
      </c>
      <c r="M653" s="455"/>
    </row>
    <row r="654" spans="2:13" x14ac:dyDescent="0.35">
      <c r="B654" s="451">
        <v>8241</v>
      </c>
      <c r="C654" s="452">
        <v>0</v>
      </c>
      <c r="D654" s="452">
        <v>0</v>
      </c>
      <c r="E654" s="452">
        <v>0</v>
      </c>
      <c r="F654" s="452">
        <v>2491</v>
      </c>
      <c r="G654" s="453" t="s">
        <v>3025</v>
      </c>
      <c r="H654" s="454">
        <v>0</v>
      </c>
      <c r="I654" s="454"/>
      <c r="J654" s="454">
        <v>50341.68</v>
      </c>
      <c r="K654" s="454">
        <v>50341.68</v>
      </c>
      <c r="L654" s="454">
        <v>0</v>
      </c>
      <c r="M654" s="455"/>
    </row>
    <row r="655" spans="2:13" x14ac:dyDescent="0.35">
      <c r="B655" s="451">
        <v>8241</v>
      </c>
      <c r="C655" s="452">
        <v>0</v>
      </c>
      <c r="D655" s="452">
        <v>0</v>
      </c>
      <c r="E655" s="452">
        <v>0</v>
      </c>
      <c r="F655" s="452">
        <v>2500</v>
      </c>
      <c r="G655" s="453" t="s">
        <v>3028</v>
      </c>
      <c r="H655" s="454">
        <v>0</v>
      </c>
      <c r="I655" s="454"/>
      <c r="J655" s="454">
        <v>57890.8</v>
      </c>
      <c r="K655" s="454">
        <v>57890.8</v>
      </c>
      <c r="L655" s="454">
        <v>0</v>
      </c>
      <c r="M655" s="455"/>
    </row>
    <row r="656" spans="2:13" x14ac:dyDescent="0.35">
      <c r="B656" s="451">
        <v>8241</v>
      </c>
      <c r="C656" s="452">
        <v>0</v>
      </c>
      <c r="D656" s="452">
        <v>0</v>
      </c>
      <c r="E656" s="452">
        <v>0</v>
      </c>
      <c r="F656" s="452">
        <v>2530</v>
      </c>
      <c r="G656" s="453" t="s">
        <v>3030</v>
      </c>
      <c r="H656" s="454">
        <v>0</v>
      </c>
      <c r="I656" s="454"/>
      <c r="J656" s="454">
        <v>314</v>
      </c>
      <c r="K656" s="454">
        <v>314</v>
      </c>
      <c r="L656" s="454">
        <v>0</v>
      </c>
      <c r="M656" s="455"/>
    </row>
    <row r="657" spans="2:13" x14ac:dyDescent="0.35">
      <c r="B657" s="451">
        <v>8241</v>
      </c>
      <c r="C657" s="452">
        <v>0</v>
      </c>
      <c r="D657" s="452">
        <v>0</v>
      </c>
      <c r="E657" s="452">
        <v>0</v>
      </c>
      <c r="F657" s="452">
        <v>2531</v>
      </c>
      <c r="G657" s="453" t="s">
        <v>3030</v>
      </c>
      <c r="H657" s="454">
        <v>0</v>
      </c>
      <c r="I657" s="454"/>
      <c r="J657" s="454">
        <v>314</v>
      </c>
      <c r="K657" s="454">
        <v>314</v>
      </c>
      <c r="L657" s="454">
        <v>0</v>
      </c>
      <c r="M657" s="455"/>
    </row>
    <row r="658" spans="2:13" x14ac:dyDescent="0.35">
      <c r="B658" s="451">
        <v>8241</v>
      </c>
      <c r="C658" s="452">
        <v>0</v>
      </c>
      <c r="D658" s="452">
        <v>0</v>
      </c>
      <c r="E658" s="452">
        <v>0</v>
      </c>
      <c r="F658" s="452">
        <v>2540</v>
      </c>
      <c r="G658" s="453" t="s">
        <v>3034</v>
      </c>
      <c r="H658" s="454">
        <v>0</v>
      </c>
      <c r="I658" s="454"/>
      <c r="J658" s="454">
        <v>57576.800000000003</v>
      </c>
      <c r="K658" s="454">
        <v>57576.800000000003</v>
      </c>
      <c r="L658" s="454">
        <v>0</v>
      </c>
      <c r="M658" s="455"/>
    </row>
    <row r="659" spans="2:13" x14ac:dyDescent="0.35">
      <c r="B659" s="451">
        <v>8241</v>
      </c>
      <c r="C659" s="452">
        <v>0</v>
      </c>
      <c r="D659" s="452">
        <v>0</v>
      </c>
      <c r="E659" s="452">
        <v>0</v>
      </c>
      <c r="F659" s="452">
        <v>2541</v>
      </c>
      <c r="G659" s="453" t="s">
        <v>3034</v>
      </c>
      <c r="H659" s="454">
        <v>0</v>
      </c>
      <c r="I659" s="454"/>
      <c r="J659" s="454">
        <v>57576.800000000003</v>
      </c>
      <c r="K659" s="454">
        <v>57576.800000000003</v>
      </c>
      <c r="L659" s="454">
        <v>0</v>
      </c>
      <c r="M659" s="455"/>
    </row>
    <row r="660" spans="2:13" x14ac:dyDescent="0.35">
      <c r="B660" s="451">
        <v>8241</v>
      </c>
      <c r="C660" s="452">
        <v>0</v>
      </c>
      <c r="D660" s="452">
        <v>0</v>
      </c>
      <c r="E660" s="452">
        <v>0</v>
      </c>
      <c r="F660" s="452">
        <v>2600</v>
      </c>
      <c r="G660" s="453" t="s">
        <v>3046</v>
      </c>
      <c r="H660" s="454">
        <v>0</v>
      </c>
      <c r="I660" s="454"/>
      <c r="J660" s="454">
        <v>392734.96</v>
      </c>
      <c r="K660" s="454">
        <v>392734.96</v>
      </c>
      <c r="L660" s="454">
        <v>0</v>
      </c>
      <c r="M660" s="455"/>
    </row>
    <row r="661" spans="2:13" x14ac:dyDescent="0.35">
      <c r="B661" s="451">
        <v>8241</v>
      </c>
      <c r="C661" s="452">
        <v>0</v>
      </c>
      <c r="D661" s="452">
        <v>0</v>
      </c>
      <c r="E661" s="452">
        <v>0</v>
      </c>
      <c r="F661" s="452">
        <v>2610</v>
      </c>
      <c r="G661" s="453" t="s">
        <v>3048</v>
      </c>
      <c r="H661" s="454">
        <v>0</v>
      </c>
      <c r="I661" s="454"/>
      <c r="J661" s="454">
        <v>392734.96</v>
      </c>
      <c r="K661" s="454">
        <v>392734.96</v>
      </c>
      <c r="L661" s="454">
        <v>0</v>
      </c>
      <c r="M661" s="455"/>
    </row>
    <row r="662" spans="2:13" x14ac:dyDescent="0.35">
      <c r="B662" s="451">
        <v>8241</v>
      </c>
      <c r="C662" s="452">
        <v>0</v>
      </c>
      <c r="D662" s="452">
        <v>0</v>
      </c>
      <c r="E662" s="452">
        <v>0</v>
      </c>
      <c r="F662" s="452">
        <v>2611</v>
      </c>
      <c r="G662" s="453" t="s">
        <v>3048</v>
      </c>
      <c r="H662" s="454">
        <v>0</v>
      </c>
      <c r="I662" s="454"/>
      <c r="J662" s="454">
        <v>392734.96</v>
      </c>
      <c r="K662" s="454">
        <v>392734.96</v>
      </c>
      <c r="L662" s="454">
        <v>0</v>
      </c>
      <c r="M662" s="455"/>
    </row>
    <row r="663" spans="2:13" x14ac:dyDescent="0.35">
      <c r="B663" s="451">
        <v>8241</v>
      </c>
      <c r="C663" s="452">
        <v>0</v>
      </c>
      <c r="D663" s="452">
        <v>0</v>
      </c>
      <c r="E663" s="452">
        <v>0</v>
      </c>
      <c r="F663" s="452">
        <v>2700</v>
      </c>
      <c r="G663" s="453" t="s">
        <v>3235</v>
      </c>
      <c r="H663" s="454">
        <v>0</v>
      </c>
      <c r="I663" s="454"/>
      <c r="J663" s="454">
        <v>58000</v>
      </c>
      <c r="K663" s="454">
        <v>58000</v>
      </c>
      <c r="L663" s="454">
        <v>0</v>
      </c>
      <c r="M663" s="455"/>
    </row>
    <row r="664" spans="2:13" x14ac:dyDescent="0.35">
      <c r="B664" s="451">
        <v>8241</v>
      </c>
      <c r="C664" s="452">
        <v>0</v>
      </c>
      <c r="D664" s="452">
        <v>0</v>
      </c>
      <c r="E664" s="452">
        <v>0</v>
      </c>
      <c r="F664" s="452">
        <v>2720</v>
      </c>
      <c r="G664" s="453" t="s">
        <v>3237</v>
      </c>
      <c r="H664" s="454">
        <v>0</v>
      </c>
      <c r="I664" s="454"/>
      <c r="J664" s="454">
        <v>58000</v>
      </c>
      <c r="K664" s="454">
        <v>58000</v>
      </c>
      <c r="L664" s="454">
        <v>0</v>
      </c>
      <c r="M664" s="455"/>
    </row>
    <row r="665" spans="2:13" x14ac:dyDescent="0.35">
      <c r="B665" s="451">
        <v>8241</v>
      </c>
      <c r="C665" s="452">
        <v>0</v>
      </c>
      <c r="D665" s="452">
        <v>0</v>
      </c>
      <c r="E665" s="452">
        <v>0</v>
      </c>
      <c r="F665" s="452">
        <v>2721</v>
      </c>
      <c r="G665" s="453" t="s">
        <v>3237</v>
      </c>
      <c r="H665" s="454">
        <v>0</v>
      </c>
      <c r="I665" s="454"/>
      <c r="J665" s="454">
        <v>58000</v>
      </c>
      <c r="K665" s="454">
        <v>58000</v>
      </c>
      <c r="L665" s="454">
        <v>0</v>
      </c>
      <c r="M665" s="455"/>
    </row>
    <row r="666" spans="2:13" x14ac:dyDescent="0.35">
      <c r="B666" s="451">
        <v>8241</v>
      </c>
      <c r="C666" s="452">
        <v>0</v>
      </c>
      <c r="D666" s="452">
        <v>0</v>
      </c>
      <c r="E666" s="452">
        <v>0</v>
      </c>
      <c r="F666" s="452">
        <v>2900</v>
      </c>
      <c r="G666" s="453" t="s">
        <v>3241</v>
      </c>
      <c r="H666" s="454">
        <v>0</v>
      </c>
      <c r="I666" s="454"/>
      <c r="J666" s="454">
        <v>167585.14000000001</v>
      </c>
      <c r="K666" s="454">
        <v>167585.14000000001</v>
      </c>
      <c r="L666" s="454">
        <v>0</v>
      </c>
      <c r="M666" s="455"/>
    </row>
    <row r="667" spans="2:13" x14ac:dyDescent="0.35">
      <c r="B667" s="451">
        <v>8241</v>
      </c>
      <c r="C667" s="452">
        <v>0</v>
      </c>
      <c r="D667" s="452">
        <v>0</v>
      </c>
      <c r="E667" s="452">
        <v>0</v>
      </c>
      <c r="F667" s="452">
        <v>2920</v>
      </c>
      <c r="G667" s="453" t="s">
        <v>3243</v>
      </c>
      <c r="H667" s="454">
        <v>0</v>
      </c>
      <c r="I667" s="454"/>
      <c r="J667" s="454">
        <v>6960</v>
      </c>
      <c r="K667" s="454">
        <v>6960</v>
      </c>
      <c r="L667" s="454">
        <v>0</v>
      </c>
      <c r="M667" s="455"/>
    </row>
    <row r="668" spans="2:13" x14ac:dyDescent="0.35">
      <c r="B668" s="451">
        <v>8241</v>
      </c>
      <c r="C668" s="452">
        <v>0</v>
      </c>
      <c r="D668" s="452">
        <v>0</v>
      </c>
      <c r="E668" s="452">
        <v>0</v>
      </c>
      <c r="F668" s="452">
        <v>2921</v>
      </c>
      <c r="G668" s="453" t="s">
        <v>3243</v>
      </c>
      <c r="H668" s="454">
        <v>0</v>
      </c>
      <c r="I668" s="454"/>
      <c r="J668" s="454">
        <v>6960</v>
      </c>
      <c r="K668" s="454">
        <v>6960</v>
      </c>
      <c r="L668" s="454">
        <v>0</v>
      </c>
      <c r="M668" s="455"/>
    </row>
    <row r="669" spans="2:13" x14ac:dyDescent="0.35">
      <c r="B669" s="451">
        <v>8241</v>
      </c>
      <c r="C669" s="452">
        <v>0</v>
      </c>
      <c r="D669" s="452">
        <v>0</v>
      </c>
      <c r="E669" s="452">
        <v>0</v>
      </c>
      <c r="F669" s="452">
        <v>2940</v>
      </c>
      <c r="G669" s="453" t="s">
        <v>3247</v>
      </c>
      <c r="H669" s="454">
        <v>0</v>
      </c>
      <c r="I669" s="454"/>
      <c r="J669" s="454">
        <v>152054.14000000001</v>
      </c>
      <c r="K669" s="454">
        <v>152054.14000000001</v>
      </c>
      <c r="L669" s="454">
        <v>0</v>
      </c>
      <c r="M669" s="455"/>
    </row>
    <row r="670" spans="2:13" x14ac:dyDescent="0.35">
      <c r="B670" s="451">
        <v>8241</v>
      </c>
      <c r="C670" s="452">
        <v>0</v>
      </c>
      <c r="D670" s="452">
        <v>0</v>
      </c>
      <c r="E670" s="452">
        <v>0</v>
      </c>
      <c r="F670" s="452">
        <v>2941</v>
      </c>
      <c r="G670" s="453" t="s">
        <v>3249</v>
      </c>
      <c r="H670" s="454">
        <v>0</v>
      </c>
      <c r="I670" s="454"/>
      <c r="J670" s="454">
        <v>152054.14000000001</v>
      </c>
      <c r="K670" s="454">
        <v>152054.14000000001</v>
      </c>
      <c r="L670" s="454">
        <v>0</v>
      </c>
      <c r="M670" s="455"/>
    </row>
    <row r="671" spans="2:13" x14ac:dyDescent="0.35">
      <c r="B671" s="451">
        <v>8241</v>
      </c>
      <c r="C671" s="452">
        <v>0</v>
      </c>
      <c r="D671" s="452">
        <v>0</v>
      </c>
      <c r="E671" s="452">
        <v>0</v>
      </c>
      <c r="F671" s="452">
        <v>2960</v>
      </c>
      <c r="G671" s="453" t="s">
        <v>3270</v>
      </c>
      <c r="H671" s="454">
        <v>0</v>
      </c>
      <c r="I671" s="454"/>
      <c r="J671" s="454">
        <v>8571</v>
      </c>
      <c r="K671" s="454">
        <v>8571</v>
      </c>
      <c r="L671" s="454">
        <v>0</v>
      </c>
      <c r="M671" s="455"/>
    </row>
    <row r="672" spans="2:13" x14ac:dyDescent="0.35">
      <c r="B672" s="451">
        <v>8241</v>
      </c>
      <c r="C672" s="452">
        <v>0</v>
      </c>
      <c r="D672" s="452">
        <v>0</v>
      </c>
      <c r="E672" s="452">
        <v>0</v>
      </c>
      <c r="F672" s="452">
        <v>2961</v>
      </c>
      <c r="G672" s="453" t="s">
        <v>3270</v>
      </c>
      <c r="H672" s="454">
        <v>0</v>
      </c>
      <c r="I672" s="454"/>
      <c r="J672" s="454">
        <v>8571</v>
      </c>
      <c r="K672" s="454">
        <v>8571</v>
      </c>
      <c r="L672" s="454">
        <v>0</v>
      </c>
      <c r="M672" s="455"/>
    </row>
    <row r="673" spans="2:13" x14ac:dyDescent="0.35">
      <c r="B673" s="451">
        <v>8241</v>
      </c>
      <c r="C673" s="452">
        <v>0</v>
      </c>
      <c r="D673" s="452">
        <v>0</v>
      </c>
      <c r="E673" s="452">
        <v>0</v>
      </c>
      <c r="F673" s="452">
        <v>3000</v>
      </c>
      <c r="G673" s="453" t="s">
        <v>3275</v>
      </c>
      <c r="H673" s="454">
        <v>0</v>
      </c>
      <c r="I673" s="454"/>
      <c r="J673" s="454">
        <v>367857.78</v>
      </c>
      <c r="K673" s="454">
        <v>367857.78</v>
      </c>
      <c r="L673" s="454">
        <v>0</v>
      </c>
      <c r="M673" s="455"/>
    </row>
    <row r="674" spans="2:13" x14ac:dyDescent="0.35">
      <c r="B674" s="451">
        <v>8241</v>
      </c>
      <c r="C674" s="452">
        <v>0</v>
      </c>
      <c r="D674" s="452">
        <v>0</v>
      </c>
      <c r="E674" s="452">
        <v>0</v>
      </c>
      <c r="F674" s="452">
        <v>3100</v>
      </c>
      <c r="G674" s="453" t="s">
        <v>3277</v>
      </c>
      <c r="H674" s="454">
        <v>0</v>
      </c>
      <c r="I674" s="454"/>
      <c r="J674" s="454">
        <v>35569.01</v>
      </c>
      <c r="K674" s="454">
        <v>35569.01</v>
      </c>
      <c r="L674" s="454">
        <v>0</v>
      </c>
      <c r="M674" s="455"/>
    </row>
    <row r="675" spans="2:13" x14ac:dyDescent="0.35">
      <c r="B675" s="451">
        <v>8241</v>
      </c>
      <c r="C675" s="452">
        <v>0</v>
      </c>
      <c r="D675" s="452">
        <v>0</v>
      </c>
      <c r="E675" s="452">
        <v>0</v>
      </c>
      <c r="F675" s="452">
        <v>3110</v>
      </c>
      <c r="G675" s="453" t="s">
        <v>3279</v>
      </c>
      <c r="H675" s="454">
        <v>0</v>
      </c>
      <c r="I675" s="454"/>
      <c r="J675" s="454">
        <v>7088</v>
      </c>
      <c r="K675" s="454">
        <v>7088</v>
      </c>
      <c r="L675" s="454">
        <v>0</v>
      </c>
      <c r="M675" s="455"/>
    </row>
    <row r="676" spans="2:13" x14ac:dyDescent="0.35">
      <c r="B676" s="451">
        <v>8241</v>
      </c>
      <c r="C676" s="452">
        <v>0</v>
      </c>
      <c r="D676" s="452">
        <v>0</v>
      </c>
      <c r="E676" s="452">
        <v>0</v>
      </c>
      <c r="F676" s="452">
        <v>3111</v>
      </c>
      <c r="G676" s="453" t="s">
        <v>3281</v>
      </c>
      <c r="H676" s="454">
        <v>0</v>
      </c>
      <c r="I676" s="454"/>
      <c r="J676" s="454">
        <v>7088</v>
      </c>
      <c r="K676" s="454">
        <v>7088</v>
      </c>
      <c r="L676" s="454">
        <v>0</v>
      </c>
      <c r="M676" s="455"/>
    </row>
    <row r="677" spans="2:13" x14ac:dyDescent="0.35">
      <c r="B677" s="451">
        <v>8241</v>
      </c>
      <c r="C677" s="452">
        <v>0</v>
      </c>
      <c r="D677" s="452">
        <v>0</v>
      </c>
      <c r="E677" s="452">
        <v>0</v>
      </c>
      <c r="F677" s="452">
        <v>3140</v>
      </c>
      <c r="G677" s="453" t="s">
        <v>3295</v>
      </c>
      <c r="H677" s="454">
        <v>0</v>
      </c>
      <c r="I677" s="454"/>
      <c r="J677" s="454">
        <v>5081</v>
      </c>
      <c r="K677" s="454">
        <v>5081</v>
      </c>
      <c r="L677" s="454">
        <v>0</v>
      </c>
      <c r="M677" s="455"/>
    </row>
    <row r="678" spans="2:13" x14ac:dyDescent="0.35">
      <c r="B678" s="451">
        <v>8241</v>
      </c>
      <c r="C678" s="452">
        <v>0</v>
      </c>
      <c r="D678" s="452">
        <v>0</v>
      </c>
      <c r="E678" s="452">
        <v>0</v>
      </c>
      <c r="F678" s="452">
        <v>3141</v>
      </c>
      <c r="G678" s="453" t="s">
        <v>3297</v>
      </c>
      <c r="H678" s="454">
        <v>0</v>
      </c>
      <c r="I678" s="454"/>
      <c r="J678" s="454">
        <v>5081</v>
      </c>
      <c r="K678" s="454">
        <v>5081</v>
      </c>
      <c r="L678" s="454">
        <v>0</v>
      </c>
      <c r="M678" s="455"/>
    </row>
    <row r="679" spans="2:13" x14ac:dyDescent="0.35">
      <c r="B679" s="451">
        <v>8241</v>
      </c>
      <c r="C679" s="452">
        <v>0</v>
      </c>
      <c r="D679" s="452">
        <v>0</v>
      </c>
      <c r="E679" s="452">
        <v>0</v>
      </c>
      <c r="F679" s="452">
        <v>3170</v>
      </c>
      <c r="G679" s="453" t="s">
        <v>3309</v>
      </c>
      <c r="H679" s="454">
        <v>0</v>
      </c>
      <c r="I679" s="454"/>
      <c r="J679" s="454">
        <v>23400.01</v>
      </c>
      <c r="K679" s="454">
        <v>23400.01</v>
      </c>
      <c r="L679" s="454">
        <v>0</v>
      </c>
      <c r="M679" s="455"/>
    </row>
    <row r="680" spans="2:13" x14ac:dyDescent="0.35">
      <c r="B680" s="451">
        <v>8241</v>
      </c>
      <c r="C680" s="452">
        <v>0</v>
      </c>
      <c r="D680" s="452">
        <v>0</v>
      </c>
      <c r="E680" s="452">
        <v>0</v>
      </c>
      <c r="F680" s="452">
        <v>3171</v>
      </c>
      <c r="G680" s="453" t="s">
        <v>3311</v>
      </c>
      <c r="H680" s="454">
        <v>0</v>
      </c>
      <c r="I680" s="454"/>
      <c r="J680" s="454">
        <v>23400.01</v>
      </c>
      <c r="K680" s="454">
        <v>23400.01</v>
      </c>
      <c r="L680" s="454">
        <v>0</v>
      </c>
      <c r="M680" s="455"/>
    </row>
    <row r="681" spans="2:13" x14ac:dyDescent="0.35">
      <c r="B681" s="451">
        <v>8241</v>
      </c>
      <c r="C681" s="452">
        <v>0</v>
      </c>
      <c r="D681" s="452">
        <v>0</v>
      </c>
      <c r="E681" s="452">
        <v>0</v>
      </c>
      <c r="F681" s="452">
        <v>3300</v>
      </c>
      <c r="G681" s="453" t="s">
        <v>3318</v>
      </c>
      <c r="H681" s="454">
        <v>0</v>
      </c>
      <c r="I681" s="454"/>
      <c r="J681" s="454">
        <v>129626.52</v>
      </c>
      <c r="K681" s="454">
        <v>129626.52</v>
      </c>
      <c r="L681" s="454">
        <v>0</v>
      </c>
      <c r="M681" s="455"/>
    </row>
    <row r="682" spans="2:13" x14ac:dyDescent="0.35">
      <c r="B682" s="451">
        <v>8241</v>
      </c>
      <c r="C682" s="452">
        <v>0</v>
      </c>
      <c r="D682" s="452">
        <v>0</v>
      </c>
      <c r="E682" s="452">
        <v>0</v>
      </c>
      <c r="F682" s="452">
        <v>3330</v>
      </c>
      <c r="G682" s="453" t="s">
        <v>3320</v>
      </c>
      <c r="H682" s="454">
        <v>0</v>
      </c>
      <c r="I682" s="454"/>
      <c r="J682" s="454">
        <v>33060</v>
      </c>
      <c r="K682" s="454">
        <v>33060</v>
      </c>
      <c r="L682" s="454">
        <v>0</v>
      </c>
      <c r="M682" s="455"/>
    </row>
    <row r="683" spans="2:13" x14ac:dyDescent="0.35">
      <c r="B683" s="451">
        <v>8241</v>
      </c>
      <c r="C683" s="452">
        <v>0</v>
      </c>
      <c r="D683" s="452">
        <v>0</v>
      </c>
      <c r="E683" s="452">
        <v>0</v>
      </c>
      <c r="F683" s="452">
        <v>3331</v>
      </c>
      <c r="G683" s="453" t="s">
        <v>3322</v>
      </c>
      <c r="H683" s="454">
        <v>0</v>
      </c>
      <c r="I683" s="454"/>
      <c r="J683" s="454">
        <v>33060</v>
      </c>
      <c r="K683" s="454">
        <v>33060</v>
      </c>
      <c r="L683" s="454">
        <v>0</v>
      </c>
      <c r="M683" s="455"/>
    </row>
    <row r="684" spans="2:13" x14ac:dyDescent="0.35">
      <c r="B684" s="451">
        <v>8241</v>
      </c>
      <c r="C684" s="452">
        <v>0</v>
      </c>
      <c r="D684" s="452">
        <v>0</v>
      </c>
      <c r="E684" s="452">
        <v>0</v>
      </c>
      <c r="F684" s="452">
        <v>3360</v>
      </c>
      <c r="G684" s="453" t="s">
        <v>3326</v>
      </c>
      <c r="H684" s="454">
        <v>0</v>
      </c>
      <c r="I684" s="454"/>
      <c r="J684" s="454">
        <v>96566.52</v>
      </c>
      <c r="K684" s="454">
        <v>96566.52</v>
      </c>
      <c r="L684" s="454">
        <v>0</v>
      </c>
      <c r="M684" s="455"/>
    </row>
    <row r="685" spans="2:13" x14ac:dyDescent="0.35">
      <c r="B685" s="451">
        <v>8241</v>
      </c>
      <c r="C685" s="452">
        <v>0</v>
      </c>
      <c r="D685" s="452">
        <v>0</v>
      </c>
      <c r="E685" s="452">
        <v>0</v>
      </c>
      <c r="F685" s="452">
        <v>3362</v>
      </c>
      <c r="G685" s="453" t="s">
        <v>3328</v>
      </c>
      <c r="H685" s="454">
        <v>0</v>
      </c>
      <c r="I685" s="454"/>
      <c r="J685" s="454">
        <v>11530.4</v>
      </c>
      <c r="K685" s="454">
        <v>11530.4</v>
      </c>
      <c r="L685" s="454">
        <v>0</v>
      </c>
      <c r="M685" s="455"/>
    </row>
    <row r="686" spans="2:13" x14ac:dyDescent="0.35">
      <c r="B686" s="451">
        <v>8241</v>
      </c>
      <c r="C686" s="452">
        <v>0</v>
      </c>
      <c r="D686" s="452">
        <v>0</v>
      </c>
      <c r="E686" s="452">
        <v>0</v>
      </c>
      <c r="F686" s="452">
        <v>3363</v>
      </c>
      <c r="G686" s="453" t="s">
        <v>3331</v>
      </c>
      <c r="H686" s="454">
        <v>0</v>
      </c>
      <c r="I686" s="454"/>
      <c r="J686" s="454">
        <v>85036.12</v>
      </c>
      <c r="K686" s="454">
        <v>85036.12</v>
      </c>
      <c r="L686" s="454">
        <v>0</v>
      </c>
      <c r="M686" s="455"/>
    </row>
    <row r="687" spans="2:13" x14ac:dyDescent="0.35">
      <c r="B687" s="451">
        <v>8241</v>
      </c>
      <c r="C687" s="452">
        <v>0</v>
      </c>
      <c r="D687" s="452">
        <v>0</v>
      </c>
      <c r="E687" s="452">
        <v>0</v>
      </c>
      <c r="F687" s="452">
        <v>3400</v>
      </c>
      <c r="G687" s="453" t="s">
        <v>3337</v>
      </c>
      <c r="H687" s="454">
        <v>0</v>
      </c>
      <c r="I687" s="454"/>
      <c r="J687" s="454">
        <v>12972.55</v>
      </c>
      <c r="K687" s="454">
        <v>12972.55</v>
      </c>
      <c r="L687" s="454">
        <v>0</v>
      </c>
      <c r="M687" s="455"/>
    </row>
    <row r="688" spans="2:13" x14ac:dyDescent="0.35">
      <c r="B688" s="451">
        <v>8241</v>
      </c>
      <c r="C688" s="452">
        <v>0</v>
      </c>
      <c r="D688" s="452">
        <v>0</v>
      </c>
      <c r="E688" s="452">
        <v>0</v>
      </c>
      <c r="F688" s="452">
        <v>3410</v>
      </c>
      <c r="G688" s="453" t="s">
        <v>3339</v>
      </c>
      <c r="H688" s="454">
        <v>0</v>
      </c>
      <c r="I688" s="454"/>
      <c r="J688" s="454">
        <v>4142.5200000000004</v>
      </c>
      <c r="K688" s="454">
        <v>4142.5200000000004</v>
      </c>
      <c r="L688" s="454">
        <v>0</v>
      </c>
      <c r="M688" s="455"/>
    </row>
    <row r="689" spans="2:13" x14ac:dyDescent="0.35">
      <c r="B689" s="451">
        <v>8241</v>
      </c>
      <c r="C689" s="452">
        <v>0</v>
      </c>
      <c r="D689" s="452">
        <v>0</v>
      </c>
      <c r="E689" s="452">
        <v>0</v>
      </c>
      <c r="F689" s="452">
        <v>3411</v>
      </c>
      <c r="G689" s="453" t="s">
        <v>3341</v>
      </c>
      <c r="H689" s="454">
        <v>0</v>
      </c>
      <c r="I689" s="454"/>
      <c r="J689" s="454">
        <v>4142.5200000000004</v>
      </c>
      <c r="K689" s="454">
        <v>4142.5200000000004</v>
      </c>
      <c r="L689" s="454">
        <v>0</v>
      </c>
      <c r="M689" s="455"/>
    </row>
    <row r="690" spans="2:13" x14ac:dyDescent="0.35">
      <c r="B690" s="451">
        <v>8241</v>
      </c>
      <c r="C690" s="452">
        <v>0</v>
      </c>
      <c r="D690" s="452">
        <v>0</v>
      </c>
      <c r="E690" s="452">
        <v>0</v>
      </c>
      <c r="F690" s="452">
        <v>3450</v>
      </c>
      <c r="G690" s="453" t="s">
        <v>3414</v>
      </c>
      <c r="H690" s="454">
        <v>0</v>
      </c>
      <c r="I690" s="454"/>
      <c r="J690" s="454">
        <v>8830.0300000000007</v>
      </c>
      <c r="K690" s="454">
        <v>8830.0300000000007</v>
      </c>
      <c r="L690" s="454">
        <v>0</v>
      </c>
      <c r="M690" s="455"/>
    </row>
    <row r="691" spans="2:13" x14ac:dyDescent="0.35">
      <c r="B691" s="451">
        <v>8241</v>
      </c>
      <c r="C691" s="452">
        <v>0</v>
      </c>
      <c r="D691" s="452">
        <v>0</v>
      </c>
      <c r="E691" s="452">
        <v>0</v>
      </c>
      <c r="F691" s="452">
        <v>3451</v>
      </c>
      <c r="G691" s="453" t="s">
        <v>3416</v>
      </c>
      <c r="H691" s="454">
        <v>0</v>
      </c>
      <c r="I691" s="454"/>
      <c r="J691" s="454">
        <v>8830.0300000000007</v>
      </c>
      <c r="K691" s="454">
        <v>8830.0300000000007</v>
      </c>
      <c r="L691" s="454">
        <v>0</v>
      </c>
      <c r="M691" s="455"/>
    </row>
    <row r="692" spans="2:13" x14ac:dyDescent="0.35">
      <c r="B692" s="451">
        <v>8241</v>
      </c>
      <c r="C692" s="452">
        <v>0</v>
      </c>
      <c r="D692" s="452">
        <v>0</v>
      </c>
      <c r="E692" s="452">
        <v>0</v>
      </c>
      <c r="F692" s="452">
        <v>3500</v>
      </c>
      <c r="G692" s="453" t="s">
        <v>3420</v>
      </c>
      <c r="H692" s="454">
        <v>0</v>
      </c>
      <c r="I692" s="454"/>
      <c r="J692" s="454">
        <v>90605.83</v>
      </c>
      <c r="K692" s="454">
        <v>90605.83</v>
      </c>
      <c r="L692" s="454">
        <v>0</v>
      </c>
      <c r="M692" s="455"/>
    </row>
    <row r="693" spans="2:13" x14ac:dyDescent="0.35">
      <c r="B693" s="451">
        <v>8241</v>
      </c>
      <c r="C693" s="452">
        <v>0</v>
      </c>
      <c r="D693" s="452">
        <v>0</v>
      </c>
      <c r="E693" s="452">
        <v>0</v>
      </c>
      <c r="F693" s="452">
        <v>3540</v>
      </c>
      <c r="G693" s="453" t="s">
        <v>3422</v>
      </c>
      <c r="H693" s="454">
        <v>0</v>
      </c>
      <c r="I693" s="454"/>
      <c r="J693" s="454">
        <v>4891.7</v>
      </c>
      <c r="K693" s="454">
        <v>4891.7</v>
      </c>
      <c r="L693" s="454">
        <v>0</v>
      </c>
      <c r="M693" s="455"/>
    </row>
    <row r="694" spans="2:13" x14ac:dyDescent="0.35">
      <c r="B694" s="451">
        <v>8241</v>
      </c>
      <c r="C694" s="452">
        <v>0</v>
      </c>
      <c r="D694" s="452">
        <v>0</v>
      </c>
      <c r="E694" s="452">
        <v>0</v>
      </c>
      <c r="F694" s="452">
        <v>3541</v>
      </c>
      <c r="G694" s="453" t="s">
        <v>3424</v>
      </c>
      <c r="H694" s="454">
        <v>0</v>
      </c>
      <c r="I694" s="454"/>
      <c r="J694" s="454">
        <v>4891.7</v>
      </c>
      <c r="K694" s="454">
        <v>4891.7</v>
      </c>
      <c r="L694" s="454">
        <v>0</v>
      </c>
      <c r="M694" s="455"/>
    </row>
    <row r="695" spans="2:13" x14ac:dyDescent="0.35">
      <c r="B695" s="451">
        <v>8241</v>
      </c>
      <c r="C695" s="452">
        <v>0</v>
      </c>
      <c r="D695" s="452">
        <v>0</v>
      </c>
      <c r="E695" s="452">
        <v>0</v>
      </c>
      <c r="F695" s="452">
        <v>3550</v>
      </c>
      <c r="G695" s="453" t="s">
        <v>3427</v>
      </c>
      <c r="H695" s="454">
        <v>0</v>
      </c>
      <c r="I695" s="454"/>
      <c r="J695" s="454">
        <v>85714.13</v>
      </c>
      <c r="K695" s="454">
        <v>85714.13</v>
      </c>
      <c r="L695" s="454">
        <v>0</v>
      </c>
      <c r="M695" s="455"/>
    </row>
    <row r="696" spans="2:13" x14ac:dyDescent="0.35">
      <c r="B696" s="451">
        <v>8241</v>
      </c>
      <c r="C696" s="452">
        <v>0</v>
      </c>
      <c r="D696" s="452">
        <v>0</v>
      </c>
      <c r="E696" s="452">
        <v>0</v>
      </c>
      <c r="F696" s="452">
        <v>3551</v>
      </c>
      <c r="G696" s="453" t="s">
        <v>3429</v>
      </c>
      <c r="H696" s="454">
        <v>0</v>
      </c>
      <c r="I696" s="454"/>
      <c r="J696" s="454">
        <v>85714.13</v>
      </c>
      <c r="K696" s="454">
        <v>85714.13</v>
      </c>
      <c r="L696" s="454">
        <v>0</v>
      </c>
      <c r="M696" s="455"/>
    </row>
    <row r="697" spans="2:13" x14ac:dyDescent="0.35">
      <c r="B697" s="451">
        <v>8241</v>
      </c>
      <c r="C697" s="452">
        <v>0</v>
      </c>
      <c r="D697" s="452">
        <v>0</v>
      </c>
      <c r="E697" s="452">
        <v>0</v>
      </c>
      <c r="F697" s="452">
        <v>3700</v>
      </c>
      <c r="G697" s="453" t="s">
        <v>3440</v>
      </c>
      <c r="H697" s="454">
        <v>0</v>
      </c>
      <c r="I697" s="454"/>
      <c r="J697" s="454">
        <v>40619.870000000003</v>
      </c>
      <c r="K697" s="454">
        <v>40619.870000000003</v>
      </c>
      <c r="L697" s="454">
        <v>0</v>
      </c>
      <c r="M697" s="455"/>
    </row>
    <row r="698" spans="2:13" x14ac:dyDescent="0.35">
      <c r="B698" s="451">
        <v>8241</v>
      </c>
      <c r="C698" s="452">
        <v>0</v>
      </c>
      <c r="D698" s="452">
        <v>0</v>
      </c>
      <c r="E698" s="452">
        <v>0</v>
      </c>
      <c r="F698" s="452">
        <v>3720</v>
      </c>
      <c r="G698" s="453" t="s">
        <v>3442</v>
      </c>
      <c r="H698" s="454">
        <v>0</v>
      </c>
      <c r="I698" s="454"/>
      <c r="J698" s="454">
        <v>345</v>
      </c>
      <c r="K698" s="454">
        <v>345</v>
      </c>
      <c r="L698" s="454">
        <v>0</v>
      </c>
      <c r="M698" s="455"/>
    </row>
    <row r="699" spans="2:13" x14ac:dyDescent="0.35">
      <c r="B699" s="451">
        <v>8241</v>
      </c>
      <c r="C699" s="452">
        <v>0</v>
      </c>
      <c r="D699" s="452">
        <v>0</v>
      </c>
      <c r="E699" s="452">
        <v>0</v>
      </c>
      <c r="F699" s="452">
        <v>3721</v>
      </c>
      <c r="G699" s="453" t="s">
        <v>3444</v>
      </c>
      <c r="H699" s="454">
        <v>0</v>
      </c>
      <c r="I699" s="454"/>
      <c r="J699" s="454">
        <v>345</v>
      </c>
      <c r="K699" s="454">
        <v>345</v>
      </c>
      <c r="L699" s="454">
        <v>0</v>
      </c>
      <c r="M699" s="455"/>
    </row>
    <row r="700" spans="2:13" x14ac:dyDescent="0.35">
      <c r="B700" s="451">
        <v>8241</v>
      </c>
      <c r="C700" s="452">
        <v>0</v>
      </c>
      <c r="D700" s="452">
        <v>0</v>
      </c>
      <c r="E700" s="452">
        <v>0</v>
      </c>
      <c r="F700" s="452">
        <v>3750</v>
      </c>
      <c r="G700" s="453" t="s">
        <v>3447</v>
      </c>
      <c r="H700" s="454">
        <v>0</v>
      </c>
      <c r="I700" s="454"/>
      <c r="J700" s="454">
        <v>40274.870000000003</v>
      </c>
      <c r="K700" s="454">
        <v>40274.870000000003</v>
      </c>
      <c r="L700" s="454">
        <v>0</v>
      </c>
      <c r="M700" s="455"/>
    </row>
    <row r="701" spans="2:13" x14ac:dyDescent="0.35">
      <c r="B701" s="451">
        <v>8241</v>
      </c>
      <c r="C701" s="452">
        <v>0</v>
      </c>
      <c r="D701" s="452">
        <v>0</v>
      </c>
      <c r="E701" s="452">
        <v>0</v>
      </c>
      <c r="F701" s="452">
        <v>3751</v>
      </c>
      <c r="G701" s="453" t="s">
        <v>3449</v>
      </c>
      <c r="H701" s="454">
        <v>0</v>
      </c>
      <c r="I701" s="454"/>
      <c r="J701" s="454">
        <v>40274.870000000003</v>
      </c>
      <c r="K701" s="454">
        <v>40274.870000000003</v>
      </c>
      <c r="L701" s="454">
        <v>0</v>
      </c>
      <c r="M701" s="455"/>
    </row>
    <row r="702" spans="2:13" x14ac:dyDescent="0.35">
      <c r="B702" s="451">
        <v>8241</v>
      </c>
      <c r="C702" s="452">
        <v>0</v>
      </c>
      <c r="D702" s="452">
        <v>0</v>
      </c>
      <c r="E702" s="452">
        <v>0</v>
      </c>
      <c r="F702" s="452">
        <v>3800</v>
      </c>
      <c r="G702" s="453" t="s">
        <v>3477</v>
      </c>
      <c r="H702" s="454">
        <v>0</v>
      </c>
      <c r="I702" s="454"/>
      <c r="J702" s="454">
        <v>58464</v>
      </c>
      <c r="K702" s="454">
        <v>58464</v>
      </c>
      <c r="L702" s="454">
        <v>0</v>
      </c>
      <c r="M702" s="455"/>
    </row>
    <row r="703" spans="2:13" x14ac:dyDescent="0.35">
      <c r="B703" s="451">
        <v>8241</v>
      </c>
      <c r="C703" s="452">
        <v>0</v>
      </c>
      <c r="D703" s="452">
        <v>0</v>
      </c>
      <c r="E703" s="452">
        <v>0</v>
      </c>
      <c r="F703" s="452">
        <v>3820</v>
      </c>
      <c r="G703" s="453" t="s">
        <v>3479</v>
      </c>
      <c r="H703" s="454">
        <v>0</v>
      </c>
      <c r="I703" s="454"/>
      <c r="J703" s="454">
        <v>58464</v>
      </c>
      <c r="K703" s="454">
        <v>58464</v>
      </c>
      <c r="L703" s="454">
        <v>0</v>
      </c>
      <c r="M703" s="455"/>
    </row>
    <row r="704" spans="2:13" x14ac:dyDescent="0.35">
      <c r="B704" s="451">
        <v>8241</v>
      </c>
      <c r="C704" s="452">
        <v>0</v>
      </c>
      <c r="D704" s="452">
        <v>0</v>
      </c>
      <c r="E704" s="452">
        <v>0</v>
      </c>
      <c r="F704" s="452">
        <v>3821</v>
      </c>
      <c r="G704" s="453" t="s">
        <v>3481</v>
      </c>
      <c r="H704" s="454">
        <v>0</v>
      </c>
      <c r="I704" s="454"/>
      <c r="J704" s="454">
        <v>58464</v>
      </c>
      <c r="K704" s="454">
        <v>58464</v>
      </c>
      <c r="L704" s="454">
        <v>0</v>
      </c>
      <c r="M704" s="455"/>
    </row>
    <row r="705" spans="2:13" x14ac:dyDescent="0.35">
      <c r="B705" s="451">
        <v>8242</v>
      </c>
      <c r="C705" s="452"/>
      <c r="D705" s="452"/>
      <c r="E705" s="452"/>
      <c r="F705" s="452"/>
      <c r="G705" s="453" t="s">
        <v>9257</v>
      </c>
      <c r="H705" s="454">
        <v>0</v>
      </c>
      <c r="I705" s="454"/>
      <c r="J705" s="454">
        <v>204320.78</v>
      </c>
      <c r="K705" s="454">
        <v>204320.78</v>
      </c>
      <c r="L705" s="454">
        <v>0</v>
      </c>
      <c r="M705" s="455"/>
    </row>
    <row r="706" spans="2:13" x14ac:dyDescent="0.35">
      <c r="B706" s="451">
        <v>8242</v>
      </c>
      <c r="C706" s="452">
        <v>0</v>
      </c>
      <c r="D706" s="452">
        <v>0</v>
      </c>
      <c r="E706" s="452">
        <v>0</v>
      </c>
      <c r="F706" s="452">
        <v>4000</v>
      </c>
      <c r="G706" s="453" t="s">
        <v>3485</v>
      </c>
      <c r="H706" s="454">
        <v>0</v>
      </c>
      <c r="I706" s="454"/>
      <c r="J706" s="454">
        <v>204320.78</v>
      </c>
      <c r="K706" s="454">
        <v>204320.78</v>
      </c>
      <c r="L706" s="454">
        <v>0</v>
      </c>
      <c r="M706" s="455"/>
    </row>
    <row r="707" spans="2:13" x14ac:dyDescent="0.35">
      <c r="B707" s="451">
        <v>8242</v>
      </c>
      <c r="C707" s="452">
        <v>0</v>
      </c>
      <c r="D707" s="452">
        <v>0</v>
      </c>
      <c r="E707" s="452">
        <v>0</v>
      </c>
      <c r="F707" s="452">
        <v>4400</v>
      </c>
      <c r="G707" s="453" t="s">
        <v>3487</v>
      </c>
      <c r="H707" s="454">
        <v>0</v>
      </c>
      <c r="I707" s="454"/>
      <c r="J707" s="454">
        <v>204320.78</v>
      </c>
      <c r="K707" s="454">
        <v>204320.78</v>
      </c>
      <c r="L707" s="454">
        <v>0</v>
      </c>
      <c r="M707" s="455"/>
    </row>
    <row r="708" spans="2:13" x14ac:dyDescent="0.35">
      <c r="B708" s="451">
        <v>8242</v>
      </c>
      <c r="C708" s="452">
        <v>0</v>
      </c>
      <c r="D708" s="452">
        <v>0</v>
      </c>
      <c r="E708" s="452">
        <v>0</v>
      </c>
      <c r="F708" s="452">
        <v>4410</v>
      </c>
      <c r="G708" s="453" t="s">
        <v>3489</v>
      </c>
      <c r="H708" s="454">
        <v>0</v>
      </c>
      <c r="I708" s="454"/>
      <c r="J708" s="454">
        <v>198401.31</v>
      </c>
      <c r="K708" s="454">
        <v>198401.31</v>
      </c>
      <c r="L708" s="454">
        <v>0</v>
      </c>
      <c r="M708" s="455"/>
    </row>
    <row r="709" spans="2:13" x14ac:dyDescent="0.35">
      <c r="B709" s="451">
        <v>8242</v>
      </c>
      <c r="C709" s="452">
        <v>0</v>
      </c>
      <c r="D709" s="452">
        <v>0</v>
      </c>
      <c r="E709" s="452">
        <v>0</v>
      </c>
      <c r="F709" s="452">
        <v>4411</v>
      </c>
      <c r="G709" s="453" t="s">
        <v>3491</v>
      </c>
      <c r="H709" s="454">
        <v>0</v>
      </c>
      <c r="I709" s="454"/>
      <c r="J709" s="454">
        <v>198401.31</v>
      </c>
      <c r="K709" s="454">
        <v>198401.31</v>
      </c>
      <c r="L709" s="454">
        <v>0</v>
      </c>
      <c r="M709" s="455"/>
    </row>
    <row r="710" spans="2:13" x14ac:dyDescent="0.35">
      <c r="B710" s="451">
        <v>8242</v>
      </c>
      <c r="C710" s="452">
        <v>0</v>
      </c>
      <c r="D710" s="452">
        <v>0</v>
      </c>
      <c r="E710" s="452">
        <v>0</v>
      </c>
      <c r="F710" s="452">
        <v>4420</v>
      </c>
      <c r="G710" s="453" t="s">
        <v>3540</v>
      </c>
      <c r="H710" s="454">
        <v>0</v>
      </c>
      <c r="I710" s="454"/>
      <c r="J710" s="454">
        <v>5919.47</v>
      </c>
      <c r="K710" s="454">
        <v>5919.47</v>
      </c>
      <c r="L710" s="454">
        <v>0</v>
      </c>
      <c r="M710" s="455"/>
    </row>
    <row r="711" spans="2:13" x14ac:dyDescent="0.35">
      <c r="B711" s="451">
        <v>8242</v>
      </c>
      <c r="C711" s="452">
        <v>0</v>
      </c>
      <c r="D711" s="452">
        <v>0</v>
      </c>
      <c r="E711" s="452">
        <v>0</v>
      </c>
      <c r="F711" s="452">
        <v>4421</v>
      </c>
      <c r="G711" s="453" t="s">
        <v>127</v>
      </c>
      <c r="H711" s="454">
        <v>0</v>
      </c>
      <c r="I711" s="454"/>
      <c r="J711" s="454">
        <v>5919.47</v>
      </c>
      <c r="K711" s="454">
        <v>5919.47</v>
      </c>
      <c r="L711" s="454">
        <v>0</v>
      </c>
      <c r="M711" s="455"/>
    </row>
    <row r="712" spans="2:13" x14ac:dyDescent="0.35">
      <c r="B712" s="451">
        <v>8246</v>
      </c>
      <c r="C712" s="452"/>
      <c r="D712" s="452"/>
      <c r="E712" s="452"/>
      <c r="F712" s="452"/>
      <c r="G712" s="453" t="s">
        <v>9366</v>
      </c>
      <c r="H712" s="454">
        <v>0</v>
      </c>
      <c r="I712" s="454"/>
      <c r="J712" s="454">
        <v>393510</v>
      </c>
      <c r="K712" s="454">
        <v>393510</v>
      </c>
      <c r="L712" s="454">
        <v>0</v>
      </c>
      <c r="M712" s="455"/>
    </row>
    <row r="713" spans="2:13" x14ac:dyDescent="0.35">
      <c r="B713" s="451">
        <v>8246</v>
      </c>
      <c r="C713" s="452">
        <v>0</v>
      </c>
      <c r="D713" s="452">
        <v>0</v>
      </c>
      <c r="E713" s="452">
        <v>0</v>
      </c>
      <c r="F713" s="452">
        <v>5000</v>
      </c>
      <c r="G713" s="453" t="s">
        <v>3588</v>
      </c>
      <c r="H713" s="454">
        <v>0</v>
      </c>
      <c r="I713" s="454"/>
      <c r="J713" s="454">
        <v>393510</v>
      </c>
      <c r="K713" s="454">
        <v>393510</v>
      </c>
      <c r="L713" s="454">
        <v>0</v>
      </c>
      <c r="M713" s="455"/>
    </row>
    <row r="714" spans="2:13" x14ac:dyDescent="0.35">
      <c r="B714" s="451">
        <v>8246</v>
      </c>
      <c r="C714" s="452">
        <v>0</v>
      </c>
      <c r="D714" s="452">
        <v>0</v>
      </c>
      <c r="E714" s="452">
        <v>0</v>
      </c>
      <c r="F714" s="452">
        <v>5100</v>
      </c>
      <c r="G714" s="453" t="s">
        <v>3590</v>
      </c>
      <c r="H714" s="454">
        <v>0</v>
      </c>
      <c r="I714" s="454"/>
      <c r="J714" s="454">
        <v>332636.08</v>
      </c>
      <c r="K714" s="454">
        <v>332636.08</v>
      </c>
      <c r="L714" s="454">
        <v>0</v>
      </c>
      <c r="M714" s="455"/>
    </row>
    <row r="715" spans="2:13" x14ac:dyDescent="0.35">
      <c r="B715" s="451">
        <v>8246</v>
      </c>
      <c r="C715" s="452">
        <v>0</v>
      </c>
      <c r="D715" s="452">
        <v>0</v>
      </c>
      <c r="E715" s="452">
        <v>0</v>
      </c>
      <c r="F715" s="452">
        <v>5110</v>
      </c>
      <c r="G715" s="453" t="s">
        <v>3592</v>
      </c>
      <c r="H715" s="454">
        <v>0</v>
      </c>
      <c r="I715" s="454"/>
      <c r="J715" s="454">
        <v>274986.12</v>
      </c>
      <c r="K715" s="454">
        <v>274986.12</v>
      </c>
      <c r="L715" s="454">
        <v>0</v>
      </c>
      <c r="M715" s="455"/>
    </row>
    <row r="716" spans="2:13" x14ac:dyDescent="0.35">
      <c r="B716" s="451">
        <v>8246</v>
      </c>
      <c r="C716" s="452">
        <v>0</v>
      </c>
      <c r="D716" s="452">
        <v>0</v>
      </c>
      <c r="E716" s="452">
        <v>0</v>
      </c>
      <c r="F716" s="452">
        <v>5111</v>
      </c>
      <c r="G716" s="453" t="s">
        <v>3594</v>
      </c>
      <c r="H716" s="454">
        <v>0</v>
      </c>
      <c r="I716" s="454"/>
      <c r="J716" s="454">
        <v>274986.12</v>
      </c>
      <c r="K716" s="454">
        <v>274986.12</v>
      </c>
      <c r="L716" s="454">
        <v>0</v>
      </c>
      <c r="M716" s="455"/>
    </row>
    <row r="717" spans="2:13" x14ac:dyDescent="0.35">
      <c r="B717" s="451">
        <v>8246</v>
      </c>
      <c r="C717" s="452">
        <v>0</v>
      </c>
      <c r="D717" s="452">
        <v>0</v>
      </c>
      <c r="E717" s="452">
        <v>0</v>
      </c>
      <c r="F717" s="452">
        <v>5150</v>
      </c>
      <c r="G717" s="453" t="s">
        <v>3598</v>
      </c>
      <c r="H717" s="454">
        <v>0</v>
      </c>
      <c r="I717" s="454"/>
      <c r="J717" s="454">
        <v>57649.96</v>
      </c>
      <c r="K717" s="454">
        <v>57649.96</v>
      </c>
      <c r="L717" s="454">
        <v>0</v>
      </c>
      <c r="M717" s="455"/>
    </row>
    <row r="718" spans="2:13" x14ac:dyDescent="0.35">
      <c r="B718" s="451">
        <v>8246</v>
      </c>
      <c r="C718" s="452">
        <v>0</v>
      </c>
      <c r="D718" s="452">
        <v>0</v>
      </c>
      <c r="E718" s="452">
        <v>0</v>
      </c>
      <c r="F718" s="452">
        <v>5151</v>
      </c>
      <c r="G718" s="453" t="s">
        <v>3600</v>
      </c>
      <c r="H718" s="454">
        <v>0</v>
      </c>
      <c r="I718" s="454"/>
      <c r="J718" s="454">
        <v>57649.96</v>
      </c>
      <c r="K718" s="454">
        <v>57649.96</v>
      </c>
      <c r="L718" s="454">
        <v>0</v>
      </c>
      <c r="M718" s="455"/>
    </row>
    <row r="719" spans="2:13" x14ac:dyDescent="0.35">
      <c r="B719" s="451">
        <v>8246</v>
      </c>
      <c r="C719" s="452">
        <v>0</v>
      </c>
      <c r="D719" s="452">
        <v>0</v>
      </c>
      <c r="E719" s="452">
        <v>0</v>
      </c>
      <c r="F719" s="452">
        <v>5300</v>
      </c>
      <c r="G719" s="453" t="s">
        <v>3604</v>
      </c>
      <c r="H719" s="454">
        <v>0</v>
      </c>
      <c r="I719" s="454"/>
      <c r="J719" s="454">
        <v>42474</v>
      </c>
      <c r="K719" s="454">
        <v>42474</v>
      </c>
      <c r="L719" s="454">
        <v>0</v>
      </c>
      <c r="M719" s="455"/>
    </row>
    <row r="720" spans="2:13" x14ac:dyDescent="0.35">
      <c r="B720" s="451">
        <v>8246</v>
      </c>
      <c r="C720" s="452">
        <v>0</v>
      </c>
      <c r="D720" s="452">
        <v>0</v>
      </c>
      <c r="E720" s="452">
        <v>0</v>
      </c>
      <c r="F720" s="452">
        <v>5310</v>
      </c>
      <c r="G720" s="453" t="s">
        <v>3606</v>
      </c>
      <c r="H720" s="454">
        <v>0</v>
      </c>
      <c r="I720" s="454"/>
      <c r="J720" s="454">
        <v>34974</v>
      </c>
      <c r="K720" s="454">
        <v>34974</v>
      </c>
      <c r="L720" s="454">
        <v>0</v>
      </c>
      <c r="M720" s="455"/>
    </row>
    <row r="721" spans="2:13" x14ac:dyDescent="0.35">
      <c r="B721" s="451">
        <v>8246</v>
      </c>
      <c r="C721" s="452">
        <v>0</v>
      </c>
      <c r="D721" s="452">
        <v>0</v>
      </c>
      <c r="E721" s="452">
        <v>0</v>
      </c>
      <c r="F721" s="452">
        <v>5311</v>
      </c>
      <c r="G721" s="453" t="s">
        <v>3606</v>
      </c>
      <c r="H721" s="454">
        <v>0</v>
      </c>
      <c r="I721" s="454"/>
      <c r="J721" s="454">
        <v>34974</v>
      </c>
      <c r="K721" s="454">
        <v>34974</v>
      </c>
      <c r="L721" s="454">
        <v>0</v>
      </c>
      <c r="M721" s="455"/>
    </row>
    <row r="722" spans="2:13" x14ac:dyDescent="0.35">
      <c r="B722" s="451">
        <v>8246</v>
      </c>
      <c r="C722" s="452">
        <v>0</v>
      </c>
      <c r="D722" s="452">
        <v>0</v>
      </c>
      <c r="E722" s="452">
        <v>0</v>
      </c>
      <c r="F722" s="452">
        <v>5320</v>
      </c>
      <c r="G722" s="453" t="s">
        <v>4158</v>
      </c>
      <c r="H722" s="454">
        <v>0</v>
      </c>
      <c r="I722" s="454"/>
      <c r="J722" s="454">
        <v>7500</v>
      </c>
      <c r="K722" s="454">
        <v>7500</v>
      </c>
      <c r="L722" s="454">
        <v>0</v>
      </c>
      <c r="M722" s="455"/>
    </row>
    <row r="723" spans="2:13" x14ac:dyDescent="0.35">
      <c r="B723" s="451">
        <v>8246</v>
      </c>
      <c r="C723" s="452">
        <v>0</v>
      </c>
      <c r="D723" s="452">
        <v>0</v>
      </c>
      <c r="E723" s="452">
        <v>0</v>
      </c>
      <c r="F723" s="452">
        <v>5321</v>
      </c>
      <c r="G723" s="453" t="s">
        <v>4158</v>
      </c>
      <c r="H723" s="454">
        <v>0</v>
      </c>
      <c r="I723" s="454"/>
      <c r="J723" s="454">
        <v>7500</v>
      </c>
      <c r="K723" s="454">
        <v>7500</v>
      </c>
      <c r="L723" s="454">
        <v>0</v>
      </c>
      <c r="M723" s="455"/>
    </row>
    <row r="724" spans="2:13" x14ac:dyDescent="0.35">
      <c r="B724" s="451">
        <v>8246</v>
      </c>
      <c r="C724" s="452">
        <v>0</v>
      </c>
      <c r="D724" s="452">
        <v>0</v>
      </c>
      <c r="E724" s="452">
        <v>0</v>
      </c>
      <c r="F724" s="452">
        <v>5600</v>
      </c>
      <c r="G724" s="453" t="s">
        <v>3612</v>
      </c>
      <c r="H724" s="454">
        <v>0</v>
      </c>
      <c r="I724" s="454"/>
      <c r="J724" s="454">
        <v>18399.919999999998</v>
      </c>
      <c r="K724" s="454">
        <v>18399.919999999998</v>
      </c>
      <c r="L724" s="454">
        <v>0</v>
      </c>
      <c r="M724" s="455"/>
    </row>
    <row r="725" spans="2:13" x14ac:dyDescent="0.35">
      <c r="B725" s="451">
        <v>8246</v>
      </c>
      <c r="C725" s="452">
        <v>0</v>
      </c>
      <c r="D725" s="452">
        <v>0</v>
      </c>
      <c r="E725" s="452">
        <v>0</v>
      </c>
      <c r="F725" s="452">
        <v>5660</v>
      </c>
      <c r="G725" s="453" t="s">
        <v>3614</v>
      </c>
      <c r="H725" s="454">
        <v>0</v>
      </c>
      <c r="I725" s="454"/>
      <c r="J725" s="454">
        <v>18399.919999999998</v>
      </c>
      <c r="K725" s="454">
        <v>18399.919999999998</v>
      </c>
      <c r="L725" s="454">
        <v>0</v>
      </c>
      <c r="M725" s="455"/>
    </row>
    <row r="726" spans="2:13" x14ac:dyDescent="0.35">
      <c r="B726" s="451">
        <v>8246</v>
      </c>
      <c r="C726" s="452">
        <v>0</v>
      </c>
      <c r="D726" s="452">
        <v>0</v>
      </c>
      <c r="E726" s="452">
        <v>0</v>
      </c>
      <c r="F726" s="452">
        <v>5661</v>
      </c>
      <c r="G726" s="453" t="s">
        <v>3614</v>
      </c>
      <c r="H726" s="454">
        <v>0</v>
      </c>
      <c r="I726" s="454"/>
      <c r="J726" s="454">
        <v>18399.919999999998</v>
      </c>
      <c r="K726" s="454">
        <v>18399.919999999998</v>
      </c>
      <c r="L726" s="454">
        <v>0</v>
      </c>
      <c r="M726" s="455"/>
    </row>
    <row r="727" spans="2:13" x14ac:dyDescent="0.35">
      <c r="B727" s="451">
        <v>8250</v>
      </c>
      <c r="C727" s="452"/>
      <c r="D727" s="452"/>
      <c r="E727" s="452"/>
      <c r="F727" s="452"/>
      <c r="G727" s="453" t="s">
        <v>9445</v>
      </c>
      <c r="H727" s="454">
        <v>0</v>
      </c>
      <c r="I727" s="454"/>
      <c r="J727" s="454">
        <v>4968091.6500000004</v>
      </c>
      <c r="K727" s="454">
        <v>4968091.6500000004</v>
      </c>
      <c r="L727" s="454">
        <v>0</v>
      </c>
      <c r="M727" s="455"/>
    </row>
    <row r="728" spans="2:13" x14ac:dyDescent="0.35">
      <c r="B728" s="451">
        <v>8251</v>
      </c>
      <c r="C728" s="452"/>
      <c r="D728" s="452"/>
      <c r="E728" s="452"/>
      <c r="F728" s="452"/>
      <c r="G728" s="453" t="s">
        <v>9446</v>
      </c>
      <c r="H728" s="454">
        <v>0</v>
      </c>
      <c r="I728" s="454"/>
      <c r="J728" s="454">
        <v>4370260.87</v>
      </c>
      <c r="K728" s="454">
        <v>4370260.87</v>
      </c>
      <c r="L728" s="454">
        <v>0</v>
      </c>
      <c r="M728" s="455"/>
    </row>
    <row r="729" spans="2:13" x14ac:dyDescent="0.35">
      <c r="B729" s="451">
        <v>8251</v>
      </c>
      <c r="C729" s="452">
        <v>0</v>
      </c>
      <c r="D729" s="452">
        <v>0</v>
      </c>
      <c r="E729" s="452">
        <v>0</v>
      </c>
      <c r="F729" s="452">
        <v>1000</v>
      </c>
      <c r="G729" s="453" t="s">
        <v>1719</v>
      </c>
      <c r="H729" s="454">
        <v>0</v>
      </c>
      <c r="I729" s="454"/>
      <c r="J729" s="454">
        <v>2793360.65</v>
      </c>
      <c r="K729" s="454">
        <v>2793360.65</v>
      </c>
      <c r="L729" s="454">
        <v>0</v>
      </c>
      <c r="M729" s="455"/>
    </row>
    <row r="730" spans="2:13" x14ac:dyDescent="0.35">
      <c r="B730" s="451">
        <v>8251</v>
      </c>
      <c r="C730" s="452">
        <v>0</v>
      </c>
      <c r="D730" s="452">
        <v>0</v>
      </c>
      <c r="E730" s="452">
        <v>0</v>
      </c>
      <c r="F730" s="452">
        <v>1100</v>
      </c>
      <c r="G730" s="453" t="s">
        <v>1721</v>
      </c>
      <c r="H730" s="454">
        <v>0</v>
      </c>
      <c r="I730" s="454"/>
      <c r="J730" s="454">
        <v>1401155.18</v>
      </c>
      <c r="K730" s="454">
        <v>1401155.18</v>
      </c>
      <c r="L730" s="454">
        <v>0</v>
      </c>
      <c r="M730" s="455"/>
    </row>
    <row r="731" spans="2:13" x14ac:dyDescent="0.35">
      <c r="B731" s="451">
        <v>8251</v>
      </c>
      <c r="C731" s="452">
        <v>0</v>
      </c>
      <c r="D731" s="452">
        <v>0</v>
      </c>
      <c r="E731" s="452">
        <v>0</v>
      </c>
      <c r="F731" s="452">
        <v>1130</v>
      </c>
      <c r="G731" s="453" t="s">
        <v>1723</v>
      </c>
      <c r="H731" s="454">
        <v>0</v>
      </c>
      <c r="I731" s="454"/>
      <c r="J731" s="454">
        <v>1401155.18</v>
      </c>
      <c r="K731" s="454">
        <v>1401155.18</v>
      </c>
      <c r="L731" s="454">
        <v>0</v>
      </c>
      <c r="M731" s="455"/>
    </row>
    <row r="732" spans="2:13" x14ac:dyDescent="0.35">
      <c r="B732" s="451">
        <v>8251</v>
      </c>
      <c r="C732" s="452">
        <v>0</v>
      </c>
      <c r="D732" s="452">
        <v>0</v>
      </c>
      <c r="E732" s="452">
        <v>0</v>
      </c>
      <c r="F732" s="452">
        <v>1131</v>
      </c>
      <c r="G732" s="453" t="s">
        <v>1725</v>
      </c>
      <c r="H732" s="454">
        <v>0</v>
      </c>
      <c r="I732" s="454"/>
      <c r="J732" s="454">
        <v>1401155.18</v>
      </c>
      <c r="K732" s="454">
        <v>1401155.18</v>
      </c>
      <c r="L732" s="454">
        <v>0</v>
      </c>
      <c r="M732" s="455"/>
    </row>
    <row r="733" spans="2:13" x14ac:dyDescent="0.35">
      <c r="B733" s="451">
        <v>8251</v>
      </c>
      <c r="C733" s="452">
        <v>0</v>
      </c>
      <c r="D733" s="452">
        <v>0</v>
      </c>
      <c r="E733" s="452">
        <v>0</v>
      </c>
      <c r="F733" s="452">
        <v>1200</v>
      </c>
      <c r="G733" s="453" t="s">
        <v>2163</v>
      </c>
      <c r="H733" s="454">
        <v>0</v>
      </c>
      <c r="I733" s="454"/>
      <c r="J733" s="454">
        <v>26400</v>
      </c>
      <c r="K733" s="454">
        <v>26400</v>
      </c>
      <c r="L733" s="454">
        <v>0</v>
      </c>
      <c r="M733" s="455"/>
    </row>
    <row r="734" spans="2:13" x14ac:dyDescent="0.35">
      <c r="B734" s="451">
        <v>8251</v>
      </c>
      <c r="C734" s="452">
        <v>0</v>
      </c>
      <c r="D734" s="452">
        <v>0</v>
      </c>
      <c r="E734" s="452">
        <v>0</v>
      </c>
      <c r="F734" s="452">
        <v>1210</v>
      </c>
      <c r="G734" s="453" t="s">
        <v>2165</v>
      </c>
      <c r="H734" s="454">
        <v>0</v>
      </c>
      <c r="I734" s="454"/>
      <c r="J734" s="454">
        <v>26400</v>
      </c>
      <c r="K734" s="454">
        <v>26400</v>
      </c>
      <c r="L734" s="454">
        <v>0</v>
      </c>
      <c r="M734" s="455"/>
    </row>
    <row r="735" spans="2:13" x14ac:dyDescent="0.35">
      <c r="B735" s="451">
        <v>8251</v>
      </c>
      <c r="C735" s="452">
        <v>0</v>
      </c>
      <c r="D735" s="452">
        <v>0</v>
      </c>
      <c r="E735" s="452">
        <v>0</v>
      </c>
      <c r="F735" s="452">
        <v>1211</v>
      </c>
      <c r="G735" s="453" t="s">
        <v>2167</v>
      </c>
      <c r="H735" s="454">
        <v>0</v>
      </c>
      <c r="I735" s="454"/>
      <c r="J735" s="454">
        <v>26400</v>
      </c>
      <c r="K735" s="454">
        <v>26400</v>
      </c>
      <c r="L735" s="454">
        <v>0</v>
      </c>
      <c r="M735" s="455"/>
    </row>
    <row r="736" spans="2:13" x14ac:dyDescent="0.35">
      <c r="B736" s="451">
        <v>8251</v>
      </c>
      <c r="C736" s="452">
        <v>0</v>
      </c>
      <c r="D736" s="452">
        <v>0</v>
      </c>
      <c r="E736" s="452">
        <v>0</v>
      </c>
      <c r="F736" s="452">
        <v>1300</v>
      </c>
      <c r="G736" s="453" t="s">
        <v>2181</v>
      </c>
      <c r="H736" s="454">
        <v>0</v>
      </c>
      <c r="I736" s="454"/>
      <c r="J736" s="454">
        <v>1195053.23</v>
      </c>
      <c r="K736" s="454">
        <v>1195053.23</v>
      </c>
      <c r="L736" s="454">
        <v>0</v>
      </c>
      <c r="M736" s="455"/>
    </row>
    <row r="737" spans="2:13" x14ac:dyDescent="0.35">
      <c r="B737" s="451">
        <v>8251</v>
      </c>
      <c r="C737" s="452">
        <v>0</v>
      </c>
      <c r="D737" s="452">
        <v>0</v>
      </c>
      <c r="E737" s="452">
        <v>0</v>
      </c>
      <c r="F737" s="452">
        <v>1320</v>
      </c>
      <c r="G737" s="453" t="s">
        <v>2183</v>
      </c>
      <c r="H737" s="454">
        <v>0</v>
      </c>
      <c r="I737" s="454"/>
      <c r="J737" s="454">
        <v>188154.27</v>
      </c>
      <c r="K737" s="454">
        <v>188154.27</v>
      </c>
      <c r="L737" s="454">
        <v>0</v>
      </c>
      <c r="M737" s="455"/>
    </row>
    <row r="738" spans="2:13" x14ac:dyDescent="0.35">
      <c r="B738" s="451">
        <v>8251</v>
      </c>
      <c r="C738" s="452">
        <v>0</v>
      </c>
      <c r="D738" s="452">
        <v>0</v>
      </c>
      <c r="E738" s="452">
        <v>0</v>
      </c>
      <c r="F738" s="452">
        <v>1321</v>
      </c>
      <c r="G738" s="453" t="s">
        <v>2185</v>
      </c>
      <c r="H738" s="454">
        <v>0</v>
      </c>
      <c r="I738" s="454"/>
      <c r="J738" s="454">
        <v>25667</v>
      </c>
      <c r="K738" s="454">
        <v>25667</v>
      </c>
      <c r="L738" s="454">
        <v>0</v>
      </c>
      <c r="M738" s="455"/>
    </row>
    <row r="739" spans="2:13" x14ac:dyDescent="0.35">
      <c r="B739" s="451">
        <v>8251</v>
      </c>
      <c r="C739" s="452">
        <v>0</v>
      </c>
      <c r="D739" s="452">
        <v>0</v>
      </c>
      <c r="E739" s="452">
        <v>0</v>
      </c>
      <c r="F739" s="452">
        <v>1322</v>
      </c>
      <c r="G739" s="453" t="s">
        <v>124</v>
      </c>
      <c r="H739" s="454">
        <v>0</v>
      </c>
      <c r="I739" s="454"/>
      <c r="J739" s="454">
        <v>162487.26999999999</v>
      </c>
      <c r="K739" s="454">
        <v>162487.26999999999</v>
      </c>
      <c r="L739" s="454">
        <v>0</v>
      </c>
      <c r="M739" s="455"/>
    </row>
    <row r="740" spans="2:13" x14ac:dyDescent="0.35">
      <c r="B740" s="451">
        <v>8251</v>
      </c>
      <c r="C740" s="452">
        <v>0</v>
      </c>
      <c r="D740" s="452">
        <v>0</v>
      </c>
      <c r="E740" s="452">
        <v>0</v>
      </c>
      <c r="F740" s="452">
        <v>1340</v>
      </c>
      <c r="G740" s="453" t="s">
        <v>125</v>
      </c>
      <c r="H740" s="454">
        <v>0</v>
      </c>
      <c r="I740" s="454"/>
      <c r="J740" s="454">
        <v>1006898.96</v>
      </c>
      <c r="K740" s="454">
        <v>1006898.96</v>
      </c>
      <c r="L740" s="454">
        <v>0</v>
      </c>
      <c r="M740" s="455"/>
    </row>
    <row r="741" spans="2:13" x14ac:dyDescent="0.35">
      <c r="B741" s="451">
        <v>8251</v>
      </c>
      <c r="C741" s="452">
        <v>0</v>
      </c>
      <c r="D741" s="452">
        <v>0</v>
      </c>
      <c r="E741" s="452">
        <v>0</v>
      </c>
      <c r="F741" s="452">
        <v>1345</v>
      </c>
      <c r="G741" s="453" t="s">
        <v>126</v>
      </c>
      <c r="H741" s="454">
        <v>0</v>
      </c>
      <c r="I741" s="454"/>
      <c r="J741" s="454">
        <v>1006898.96</v>
      </c>
      <c r="K741" s="454">
        <v>1006898.96</v>
      </c>
      <c r="L741" s="454">
        <v>0</v>
      </c>
      <c r="M741" s="455"/>
    </row>
    <row r="742" spans="2:13" x14ac:dyDescent="0.35">
      <c r="B742" s="451">
        <v>8251</v>
      </c>
      <c r="C742" s="452">
        <v>0</v>
      </c>
      <c r="D742" s="452">
        <v>0</v>
      </c>
      <c r="E742" s="452">
        <v>0</v>
      </c>
      <c r="F742" s="452">
        <v>1400</v>
      </c>
      <c r="G742" s="453" t="s">
        <v>2581</v>
      </c>
      <c r="H742" s="454">
        <v>0</v>
      </c>
      <c r="I742" s="454"/>
      <c r="J742" s="454">
        <v>149512.24</v>
      </c>
      <c r="K742" s="454">
        <v>149512.24</v>
      </c>
      <c r="L742" s="454">
        <v>0</v>
      </c>
      <c r="M742" s="455"/>
    </row>
    <row r="743" spans="2:13" x14ac:dyDescent="0.35">
      <c r="B743" s="451">
        <v>8251</v>
      </c>
      <c r="C743" s="452">
        <v>0</v>
      </c>
      <c r="D743" s="452">
        <v>0</v>
      </c>
      <c r="E743" s="452">
        <v>0</v>
      </c>
      <c r="F743" s="452">
        <v>1410</v>
      </c>
      <c r="G743" s="453" t="s">
        <v>2583</v>
      </c>
      <c r="H743" s="454">
        <v>0</v>
      </c>
      <c r="I743" s="454"/>
      <c r="J743" s="454">
        <v>149512.24</v>
      </c>
      <c r="K743" s="454">
        <v>149512.24</v>
      </c>
      <c r="L743" s="454">
        <v>0</v>
      </c>
      <c r="M743" s="455"/>
    </row>
    <row r="744" spans="2:13" x14ac:dyDescent="0.35">
      <c r="B744" s="451">
        <v>8251</v>
      </c>
      <c r="C744" s="452">
        <v>0</v>
      </c>
      <c r="D744" s="452">
        <v>0</v>
      </c>
      <c r="E744" s="452">
        <v>0</v>
      </c>
      <c r="F744" s="452">
        <v>1412</v>
      </c>
      <c r="G744" s="453" t="s">
        <v>2585</v>
      </c>
      <c r="H744" s="454">
        <v>0</v>
      </c>
      <c r="I744" s="454"/>
      <c r="J744" s="454">
        <v>67805.279999999999</v>
      </c>
      <c r="K744" s="454">
        <v>67805.279999999999</v>
      </c>
      <c r="L744" s="454">
        <v>0</v>
      </c>
      <c r="M744" s="455"/>
    </row>
    <row r="745" spans="2:13" x14ac:dyDescent="0.35">
      <c r="B745" s="451">
        <v>8251</v>
      </c>
      <c r="C745" s="452">
        <v>0</v>
      </c>
      <c r="D745" s="452">
        <v>0</v>
      </c>
      <c r="E745" s="452">
        <v>0</v>
      </c>
      <c r="F745" s="452">
        <v>1413</v>
      </c>
      <c r="G745" s="453" t="s">
        <v>2692</v>
      </c>
      <c r="H745" s="454">
        <v>0</v>
      </c>
      <c r="I745" s="454"/>
      <c r="J745" s="454">
        <v>64770.78</v>
      </c>
      <c r="K745" s="454">
        <v>64770.78</v>
      </c>
      <c r="L745" s="454">
        <v>0</v>
      </c>
      <c r="M745" s="455"/>
    </row>
    <row r="746" spans="2:13" x14ac:dyDescent="0.35">
      <c r="B746" s="451">
        <v>8251</v>
      </c>
      <c r="C746" s="452">
        <v>0</v>
      </c>
      <c r="D746" s="452">
        <v>0</v>
      </c>
      <c r="E746" s="452">
        <v>0</v>
      </c>
      <c r="F746" s="452">
        <v>1414</v>
      </c>
      <c r="G746" s="453" t="s">
        <v>2798</v>
      </c>
      <c r="H746" s="454">
        <v>0</v>
      </c>
      <c r="I746" s="454"/>
      <c r="J746" s="454">
        <v>10764.49</v>
      </c>
      <c r="K746" s="454">
        <v>10764.49</v>
      </c>
      <c r="L746" s="454">
        <v>0</v>
      </c>
      <c r="M746" s="455"/>
    </row>
    <row r="747" spans="2:13" x14ac:dyDescent="0.35">
      <c r="B747" s="451">
        <v>8251</v>
      </c>
      <c r="C747" s="452">
        <v>0</v>
      </c>
      <c r="D747" s="452">
        <v>0</v>
      </c>
      <c r="E747" s="452">
        <v>0</v>
      </c>
      <c r="F747" s="452">
        <v>1415</v>
      </c>
      <c r="G747" s="453" t="s">
        <v>2891</v>
      </c>
      <c r="H747" s="454">
        <v>0</v>
      </c>
      <c r="I747" s="454"/>
      <c r="J747" s="454">
        <v>2926.35</v>
      </c>
      <c r="K747" s="454">
        <v>2926.35</v>
      </c>
      <c r="L747" s="454">
        <v>0</v>
      </c>
      <c r="M747" s="455"/>
    </row>
    <row r="748" spans="2:13" x14ac:dyDescent="0.35">
      <c r="B748" s="451">
        <v>8251</v>
      </c>
      <c r="C748" s="452">
        <v>0</v>
      </c>
      <c r="D748" s="452">
        <v>0</v>
      </c>
      <c r="E748" s="452">
        <v>0</v>
      </c>
      <c r="F748" s="452">
        <v>1416</v>
      </c>
      <c r="G748" s="453" t="s">
        <v>2898</v>
      </c>
      <c r="H748" s="454">
        <v>0</v>
      </c>
      <c r="I748" s="454"/>
      <c r="J748" s="454">
        <v>3245.34</v>
      </c>
      <c r="K748" s="454">
        <v>3245.34</v>
      </c>
      <c r="L748" s="454">
        <v>0</v>
      </c>
      <c r="M748" s="455"/>
    </row>
    <row r="749" spans="2:13" x14ac:dyDescent="0.35">
      <c r="B749" s="451">
        <v>8251</v>
      </c>
      <c r="C749" s="452">
        <v>0</v>
      </c>
      <c r="D749" s="452">
        <v>0</v>
      </c>
      <c r="E749" s="452">
        <v>0</v>
      </c>
      <c r="F749" s="452">
        <v>1500</v>
      </c>
      <c r="G749" s="453" t="s">
        <v>2904</v>
      </c>
      <c r="H749" s="454">
        <v>0</v>
      </c>
      <c r="I749" s="454"/>
      <c r="J749" s="454">
        <v>21240</v>
      </c>
      <c r="K749" s="454">
        <v>21240</v>
      </c>
      <c r="L749" s="454">
        <v>0</v>
      </c>
      <c r="M749" s="455"/>
    </row>
    <row r="750" spans="2:13" x14ac:dyDescent="0.35">
      <c r="B750" s="451">
        <v>8251</v>
      </c>
      <c r="C750" s="452">
        <v>0</v>
      </c>
      <c r="D750" s="452">
        <v>0</v>
      </c>
      <c r="E750" s="452">
        <v>0</v>
      </c>
      <c r="F750" s="452">
        <v>1520</v>
      </c>
      <c r="G750" s="453" t="s">
        <v>120</v>
      </c>
      <c r="H750" s="454">
        <v>0</v>
      </c>
      <c r="I750" s="454"/>
      <c r="J750" s="454">
        <v>21240</v>
      </c>
      <c r="K750" s="454">
        <v>21240</v>
      </c>
      <c r="L750" s="454">
        <v>0</v>
      </c>
      <c r="M750" s="455"/>
    </row>
    <row r="751" spans="2:13" x14ac:dyDescent="0.35">
      <c r="B751" s="451">
        <v>8251</v>
      </c>
      <c r="C751" s="452">
        <v>0</v>
      </c>
      <c r="D751" s="452">
        <v>0</v>
      </c>
      <c r="E751" s="452">
        <v>0</v>
      </c>
      <c r="F751" s="452">
        <v>1522</v>
      </c>
      <c r="G751" s="453" t="s">
        <v>2907</v>
      </c>
      <c r="H751" s="454">
        <v>0</v>
      </c>
      <c r="I751" s="454"/>
      <c r="J751" s="454">
        <v>21240</v>
      </c>
      <c r="K751" s="454">
        <v>21240</v>
      </c>
      <c r="L751" s="454">
        <v>0</v>
      </c>
      <c r="M751" s="455"/>
    </row>
    <row r="752" spans="2:13" x14ac:dyDescent="0.35">
      <c r="B752" s="451">
        <v>8251</v>
      </c>
      <c r="C752" s="452">
        <v>0</v>
      </c>
      <c r="D752" s="452">
        <v>0</v>
      </c>
      <c r="E752" s="452">
        <v>0</v>
      </c>
      <c r="F752" s="452">
        <v>2000</v>
      </c>
      <c r="G752" s="453" t="s">
        <v>2911</v>
      </c>
      <c r="H752" s="454">
        <v>0</v>
      </c>
      <c r="I752" s="454"/>
      <c r="J752" s="454">
        <v>1209042.44</v>
      </c>
      <c r="K752" s="454">
        <v>1209042.44</v>
      </c>
      <c r="L752" s="454">
        <v>0</v>
      </c>
      <c r="M752" s="455"/>
    </row>
    <row r="753" spans="2:13" x14ac:dyDescent="0.35">
      <c r="B753" s="451">
        <v>8251</v>
      </c>
      <c r="C753" s="452">
        <v>0</v>
      </c>
      <c r="D753" s="452">
        <v>0</v>
      </c>
      <c r="E753" s="452">
        <v>0</v>
      </c>
      <c r="F753" s="452">
        <v>2100</v>
      </c>
      <c r="G753" s="453" t="s">
        <v>2913</v>
      </c>
      <c r="H753" s="454">
        <v>0</v>
      </c>
      <c r="I753" s="454"/>
      <c r="J753" s="454">
        <v>264874.15999999997</v>
      </c>
      <c r="K753" s="454">
        <v>264874.15999999997</v>
      </c>
      <c r="L753" s="454">
        <v>0</v>
      </c>
      <c r="M753" s="455"/>
    </row>
    <row r="754" spans="2:13" x14ac:dyDescent="0.35">
      <c r="B754" s="451">
        <v>8251</v>
      </c>
      <c r="C754" s="452">
        <v>0</v>
      </c>
      <c r="D754" s="452">
        <v>0</v>
      </c>
      <c r="E754" s="452">
        <v>0</v>
      </c>
      <c r="F754" s="452">
        <v>2110</v>
      </c>
      <c r="G754" s="453" t="s">
        <v>2915</v>
      </c>
      <c r="H754" s="454">
        <v>0</v>
      </c>
      <c r="I754" s="454"/>
      <c r="J754" s="454">
        <v>152369.54999999999</v>
      </c>
      <c r="K754" s="454">
        <v>152369.54999999999</v>
      </c>
      <c r="L754" s="454">
        <v>0</v>
      </c>
      <c r="M754" s="455"/>
    </row>
    <row r="755" spans="2:13" x14ac:dyDescent="0.35">
      <c r="B755" s="451">
        <v>8251</v>
      </c>
      <c r="C755" s="452">
        <v>0</v>
      </c>
      <c r="D755" s="452">
        <v>0</v>
      </c>
      <c r="E755" s="452">
        <v>0</v>
      </c>
      <c r="F755" s="452">
        <v>2111</v>
      </c>
      <c r="G755" s="453" t="s">
        <v>2917</v>
      </c>
      <c r="H755" s="454">
        <v>0</v>
      </c>
      <c r="I755" s="454"/>
      <c r="J755" s="454">
        <v>152369.54999999999</v>
      </c>
      <c r="K755" s="454">
        <v>152369.54999999999</v>
      </c>
      <c r="L755" s="454">
        <v>0</v>
      </c>
      <c r="M755" s="455"/>
    </row>
    <row r="756" spans="2:13" x14ac:dyDescent="0.35">
      <c r="B756" s="451">
        <v>8251</v>
      </c>
      <c r="C756" s="452">
        <v>0</v>
      </c>
      <c r="D756" s="452">
        <v>0</v>
      </c>
      <c r="E756" s="452">
        <v>0</v>
      </c>
      <c r="F756" s="452">
        <v>2140</v>
      </c>
      <c r="G756" s="453" t="s">
        <v>2972</v>
      </c>
      <c r="H756" s="454">
        <v>0</v>
      </c>
      <c r="I756" s="454"/>
      <c r="J756" s="454">
        <v>3199.95</v>
      </c>
      <c r="K756" s="454">
        <v>3199.95</v>
      </c>
      <c r="L756" s="454">
        <v>0</v>
      </c>
      <c r="M756" s="455"/>
    </row>
    <row r="757" spans="2:13" x14ac:dyDescent="0.35">
      <c r="B757" s="451">
        <v>8251</v>
      </c>
      <c r="C757" s="452">
        <v>0</v>
      </c>
      <c r="D757" s="452">
        <v>0</v>
      </c>
      <c r="E757" s="452">
        <v>0</v>
      </c>
      <c r="F757" s="452">
        <v>2141</v>
      </c>
      <c r="G757" s="453" t="s">
        <v>2974</v>
      </c>
      <c r="H757" s="454">
        <v>0</v>
      </c>
      <c r="I757" s="454"/>
      <c r="J757" s="454">
        <v>3199.95</v>
      </c>
      <c r="K757" s="454">
        <v>3199.95</v>
      </c>
      <c r="L757" s="454">
        <v>0</v>
      </c>
      <c r="M757" s="455"/>
    </row>
    <row r="758" spans="2:13" x14ac:dyDescent="0.35">
      <c r="B758" s="451">
        <v>8251</v>
      </c>
      <c r="C758" s="452">
        <v>0</v>
      </c>
      <c r="D758" s="452">
        <v>0</v>
      </c>
      <c r="E758" s="452">
        <v>0</v>
      </c>
      <c r="F758" s="452">
        <v>2160</v>
      </c>
      <c r="G758" s="453" t="s">
        <v>2979</v>
      </c>
      <c r="H758" s="454">
        <v>0</v>
      </c>
      <c r="I758" s="454"/>
      <c r="J758" s="454">
        <v>109304.66</v>
      </c>
      <c r="K758" s="454">
        <v>109304.66</v>
      </c>
      <c r="L758" s="454">
        <v>0</v>
      </c>
      <c r="M758" s="455"/>
    </row>
    <row r="759" spans="2:13" x14ac:dyDescent="0.35">
      <c r="B759" s="451">
        <v>8251</v>
      </c>
      <c r="C759" s="452">
        <v>0</v>
      </c>
      <c r="D759" s="452">
        <v>0</v>
      </c>
      <c r="E759" s="452">
        <v>0</v>
      </c>
      <c r="F759" s="452">
        <v>2161</v>
      </c>
      <c r="G759" s="453" t="s">
        <v>2981</v>
      </c>
      <c r="H759" s="454">
        <v>0</v>
      </c>
      <c r="I759" s="454"/>
      <c r="J759" s="454">
        <v>109304.66</v>
      </c>
      <c r="K759" s="454">
        <v>109304.66</v>
      </c>
      <c r="L759" s="454">
        <v>0</v>
      </c>
      <c r="M759" s="455"/>
    </row>
    <row r="760" spans="2:13" x14ac:dyDescent="0.35">
      <c r="B760" s="451">
        <v>8251</v>
      </c>
      <c r="C760" s="452">
        <v>0</v>
      </c>
      <c r="D760" s="452">
        <v>0</v>
      </c>
      <c r="E760" s="452">
        <v>0</v>
      </c>
      <c r="F760" s="452">
        <v>2200</v>
      </c>
      <c r="G760" s="453" t="s">
        <v>2994</v>
      </c>
      <c r="H760" s="454">
        <v>0</v>
      </c>
      <c r="I760" s="454"/>
      <c r="J760" s="454">
        <v>216533.39</v>
      </c>
      <c r="K760" s="454">
        <v>216533.39</v>
      </c>
      <c r="L760" s="454">
        <v>0</v>
      </c>
      <c r="M760" s="455"/>
    </row>
    <row r="761" spans="2:13" x14ac:dyDescent="0.35">
      <c r="B761" s="451">
        <v>8251</v>
      </c>
      <c r="C761" s="452">
        <v>0</v>
      </c>
      <c r="D761" s="452">
        <v>0</v>
      </c>
      <c r="E761" s="452">
        <v>0</v>
      </c>
      <c r="F761" s="452">
        <v>2210</v>
      </c>
      <c r="G761" s="453" t="s">
        <v>2996</v>
      </c>
      <c r="H761" s="454">
        <v>0</v>
      </c>
      <c r="I761" s="454"/>
      <c r="J761" s="454">
        <v>216533.39</v>
      </c>
      <c r="K761" s="454">
        <v>216533.39</v>
      </c>
      <c r="L761" s="454">
        <v>0</v>
      </c>
      <c r="M761" s="455"/>
    </row>
    <row r="762" spans="2:13" x14ac:dyDescent="0.35">
      <c r="B762" s="451">
        <v>8251</v>
      </c>
      <c r="C762" s="452">
        <v>0</v>
      </c>
      <c r="D762" s="452">
        <v>0</v>
      </c>
      <c r="E762" s="452">
        <v>0</v>
      </c>
      <c r="F762" s="452">
        <v>2211</v>
      </c>
      <c r="G762" s="453" t="s">
        <v>2996</v>
      </c>
      <c r="H762" s="454">
        <v>0</v>
      </c>
      <c r="I762" s="454"/>
      <c r="J762" s="454">
        <v>216533.39</v>
      </c>
      <c r="K762" s="454">
        <v>216533.39</v>
      </c>
      <c r="L762" s="454">
        <v>0</v>
      </c>
      <c r="M762" s="455"/>
    </row>
    <row r="763" spans="2:13" x14ac:dyDescent="0.35">
      <c r="B763" s="451">
        <v>8251</v>
      </c>
      <c r="C763" s="452">
        <v>0</v>
      </c>
      <c r="D763" s="452">
        <v>0</v>
      </c>
      <c r="E763" s="452">
        <v>0</v>
      </c>
      <c r="F763" s="452">
        <v>2400</v>
      </c>
      <c r="G763" s="453" t="s">
        <v>3017</v>
      </c>
      <c r="H763" s="454">
        <v>0</v>
      </c>
      <c r="I763" s="454"/>
      <c r="J763" s="454">
        <v>51423.99</v>
      </c>
      <c r="K763" s="454">
        <v>51423.99</v>
      </c>
      <c r="L763" s="454">
        <v>0</v>
      </c>
      <c r="M763" s="455"/>
    </row>
    <row r="764" spans="2:13" x14ac:dyDescent="0.35">
      <c r="B764" s="451">
        <v>8251</v>
      </c>
      <c r="C764" s="452">
        <v>0</v>
      </c>
      <c r="D764" s="452">
        <v>0</v>
      </c>
      <c r="E764" s="452">
        <v>0</v>
      </c>
      <c r="F764" s="452">
        <v>2410</v>
      </c>
      <c r="G764" s="453" t="s">
        <v>3019</v>
      </c>
      <c r="H764" s="454">
        <v>0</v>
      </c>
      <c r="I764" s="454"/>
      <c r="J764" s="454">
        <v>1082.31</v>
      </c>
      <c r="K764" s="454">
        <v>1082.31</v>
      </c>
      <c r="L764" s="454">
        <v>0</v>
      </c>
      <c r="M764" s="455"/>
    </row>
    <row r="765" spans="2:13" x14ac:dyDescent="0.35">
      <c r="B765" s="451">
        <v>8251</v>
      </c>
      <c r="C765" s="452">
        <v>0</v>
      </c>
      <c r="D765" s="452">
        <v>0</v>
      </c>
      <c r="E765" s="452">
        <v>0</v>
      </c>
      <c r="F765" s="452">
        <v>2411</v>
      </c>
      <c r="G765" s="453" t="s">
        <v>3019</v>
      </c>
      <c r="H765" s="454">
        <v>0</v>
      </c>
      <c r="I765" s="454"/>
      <c r="J765" s="454">
        <v>1082.31</v>
      </c>
      <c r="K765" s="454">
        <v>1082.31</v>
      </c>
      <c r="L765" s="454">
        <v>0</v>
      </c>
      <c r="M765" s="455"/>
    </row>
    <row r="766" spans="2:13" x14ac:dyDescent="0.35">
      <c r="B766" s="451">
        <v>8251</v>
      </c>
      <c r="C766" s="452">
        <v>0</v>
      </c>
      <c r="D766" s="452">
        <v>0</v>
      </c>
      <c r="E766" s="452">
        <v>0</v>
      </c>
      <c r="F766" s="452">
        <v>2490</v>
      </c>
      <c r="G766" s="453" t="s">
        <v>3023</v>
      </c>
      <c r="H766" s="454">
        <v>0</v>
      </c>
      <c r="I766" s="454"/>
      <c r="J766" s="454">
        <v>50341.68</v>
      </c>
      <c r="K766" s="454">
        <v>50341.68</v>
      </c>
      <c r="L766" s="454">
        <v>0</v>
      </c>
      <c r="M766" s="455"/>
    </row>
    <row r="767" spans="2:13" x14ac:dyDescent="0.35">
      <c r="B767" s="451">
        <v>8251</v>
      </c>
      <c r="C767" s="452">
        <v>0</v>
      </c>
      <c r="D767" s="452">
        <v>0</v>
      </c>
      <c r="E767" s="452">
        <v>0</v>
      </c>
      <c r="F767" s="452">
        <v>2491</v>
      </c>
      <c r="G767" s="453" t="s">
        <v>3025</v>
      </c>
      <c r="H767" s="454">
        <v>0</v>
      </c>
      <c r="I767" s="454"/>
      <c r="J767" s="454">
        <v>50341.68</v>
      </c>
      <c r="K767" s="454">
        <v>50341.68</v>
      </c>
      <c r="L767" s="454">
        <v>0</v>
      </c>
      <c r="M767" s="455"/>
    </row>
    <row r="768" spans="2:13" x14ac:dyDescent="0.35">
      <c r="B768" s="451">
        <v>8251</v>
      </c>
      <c r="C768" s="452">
        <v>0</v>
      </c>
      <c r="D768" s="452">
        <v>0</v>
      </c>
      <c r="E768" s="452">
        <v>0</v>
      </c>
      <c r="F768" s="452">
        <v>2500</v>
      </c>
      <c r="G768" s="453" t="s">
        <v>3028</v>
      </c>
      <c r="H768" s="454">
        <v>0</v>
      </c>
      <c r="I768" s="454"/>
      <c r="J768" s="454">
        <v>57890.8</v>
      </c>
      <c r="K768" s="454">
        <v>57890.8</v>
      </c>
      <c r="L768" s="454">
        <v>0</v>
      </c>
      <c r="M768" s="455"/>
    </row>
    <row r="769" spans="2:13" x14ac:dyDescent="0.35">
      <c r="B769" s="451">
        <v>8251</v>
      </c>
      <c r="C769" s="452">
        <v>0</v>
      </c>
      <c r="D769" s="452">
        <v>0</v>
      </c>
      <c r="E769" s="452">
        <v>0</v>
      </c>
      <c r="F769" s="452">
        <v>2530</v>
      </c>
      <c r="G769" s="453" t="s">
        <v>3030</v>
      </c>
      <c r="H769" s="454">
        <v>0</v>
      </c>
      <c r="I769" s="454"/>
      <c r="J769" s="454">
        <v>314</v>
      </c>
      <c r="K769" s="454">
        <v>314</v>
      </c>
      <c r="L769" s="454">
        <v>0</v>
      </c>
      <c r="M769" s="455"/>
    </row>
    <row r="770" spans="2:13" x14ac:dyDescent="0.35">
      <c r="B770" s="451">
        <v>8251</v>
      </c>
      <c r="C770" s="452">
        <v>0</v>
      </c>
      <c r="D770" s="452">
        <v>0</v>
      </c>
      <c r="E770" s="452">
        <v>0</v>
      </c>
      <c r="F770" s="452">
        <v>2531</v>
      </c>
      <c r="G770" s="453" t="s">
        <v>3030</v>
      </c>
      <c r="H770" s="454">
        <v>0</v>
      </c>
      <c r="I770" s="454"/>
      <c r="J770" s="454">
        <v>314</v>
      </c>
      <c r="K770" s="454">
        <v>314</v>
      </c>
      <c r="L770" s="454">
        <v>0</v>
      </c>
      <c r="M770" s="455"/>
    </row>
    <row r="771" spans="2:13" x14ac:dyDescent="0.35">
      <c r="B771" s="451">
        <v>8251</v>
      </c>
      <c r="C771" s="452">
        <v>0</v>
      </c>
      <c r="D771" s="452">
        <v>0</v>
      </c>
      <c r="E771" s="452">
        <v>0</v>
      </c>
      <c r="F771" s="452">
        <v>2540</v>
      </c>
      <c r="G771" s="453" t="s">
        <v>3034</v>
      </c>
      <c r="H771" s="454">
        <v>0</v>
      </c>
      <c r="I771" s="454"/>
      <c r="J771" s="454">
        <v>57576.800000000003</v>
      </c>
      <c r="K771" s="454">
        <v>57576.800000000003</v>
      </c>
      <c r="L771" s="454">
        <v>0</v>
      </c>
      <c r="M771" s="455"/>
    </row>
    <row r="772" spans="2:13" x14ac:dyDescent="0.35">
      <c r="B772" s="451">
        <v>8251</v>
      </c>
      <c r="C772" s="452">
        <v>0</v>
      </c>
      <c r="D772" s="452">
        <v>0</v>
      </c>
      <c r="E772" s="452">
        <v>0</v>
      </c>
      <c r="F772" s="452">
        <v>2541</v>
      </c>
      <c r="G772" s="453" t="s">
        <v>3034</v>
      </c>
      <c r="H772" s="454">
        <v>0</v>
      </c>
      <c r="I772" s="454"/>
      <c r="J772" s="454">
        <v>57576.800000000003</v>
      </c>
      <c r="K772" s="454">
        <v>57576.800000000003</v>
      </c>
      <c r="L772" s="454">
        <v>0</v>
      </c>
      <c r="M772" s="455"/>
    </row>
    <row r="773" spans="2:13" x14ac:dyDescent="0.35">
      <c r="B773" s="451">
        <v>8251</v>
      </c>
      <c r="C773" s="452">
        <v>0</v>
      </c>
      <c r="D773" s="452">
        <v>0</v>
      </c>
      <c r="E773" s="452">
        <v>0</v>
      </c>
      <c r="F773" s="452">
        <v>2600</v>
      </c>
      <c r="G773" s="453" t="s">
        <v>3046</v>
      </c>
      <c r="H773" s="454">
        <v>0</v>
      </c>
      <c r="I773" s="454"/>
      <c r="J773" s="454">
        <v>392734.96</v>
      </c>
      <c r="K773" s="454">
        <v>392734.96</v>
      </c>
      <c r="L773" s="454">
        <v>0</v>
      </c>
      <c r="M773" s="455"/>
    </row>
    <row r="774" spans="2:13" x14ac:dyDescent="0.35">
      <c r="B774" s="451">
        <v>8251</v>
      </c>
      <c r="C774" s="452">
        <v>0</v>
      </c>
      <c r="D774" s="452">
        <v>0</v>
      </c>
      <c r="E774" s="452">
        <v>0</v>
      </c>
      <c r="F774" s="452">
        <v>2610</v>
      </c>
      <c r="G774" s="453" t="s">
        <v>3048</v>
      </c>
      <c r="H774" s="454">
        <v>0</v>
      </c>
      <c r="I774" s="454"/>
      <c r="J774" s="454">
        <v>392734.96</v>
      </c>
      <c r="K774" s="454">
        <v>392734.96</v>
      </c>
      <c r="L774" s="454">
        <v>0</v>
      </c>
      <c r="M774" s="455"/>
    </row>
    <row r="775" spans="2:13" x14ac:dyDescent="0.35">
      <c r="B775" s="451">
        <v>8251</v>
      </c>
      <c r="C775" s="452">
        <v>0</v>
      </c>
      <c r="D775" s="452">
        <v>0</v>
      </c>
      <c r="E775" s="452">
        <v>0</v>
      </c>
      <c r="F775" s="452">
        <v>2611</v>
      </c>
      <c r="G775" s="453" t="s">
        <v>3048</v>
      </c>
      <c r="H775" s="454">
        <v>0</v>
      </c>
      <c r="I775" s="454"/>
      <c r="J775" s="454">
        <v>392734.96</v>
      </c>
      <c r="K775" s="454">
        <v>392734.96</v>
      </c>
      <c r="L775" s="454">
        <v>0</v>
      </c>
      <c r="M775" s="455"/>
    </row>
    <row r="776" spans="2:13" x14ac:dyDescent="0.35">
      <c r="B776" s="451">
        <v>8251</v>
      </c>
      <c r="C776" s="452">
        <v>0</v>
      </c>
      <c r="D776" s="452">
        <v>0</v>
      </c>
      <c r="E776" s="452">
        <v>0</v>
      </c>
      <c r="F776" s="452">
        <v>2700</v>
      </c>
      <c r="G776" s="453" t="s">
        <v>3235</v>
      </c>
      <c r="H776" s="454">
        <v>0</v>
      </c>
      <c r="I776" s="454"/>
      <c r="J776" s="454">
        <v>58000</v>
      </c>
      <c r="K776" s="454">
        <v>58000</v>
      </c>
      <c r="L776" s="454">
        <v>0</v>
      </c>
      <c r="M776" s="455"/>
    </row>
    <row r="777" spans="2:13" x14ac:dyDescent="0.35">
      <c r="B777" s="451">
        <v>8251</v>
      </c>
      <c r="C777" s="452">
        <v>0</v>
      </c>
      <c r="D777" s="452">
        <v>0</v>
      </c>
      <c r="E777" s="452">
        <v>0</v>
      </c>
      <c r="F777" s="452">
        <v>2720</v>
      </c>
      <c r="G777" s="453" t="s">
        <v>3237</v>
      </c>
      <c r="H777" s="454">
        <v>0</v>
      </c>
      <c r="I777" s="454"/>
      <c r="J777" s="454">
        <v>58000</v>
      </c>
      <c r="K777" s="454">
        <v>58000</v>
      </c>
      <c r="L777" s="454">
        <v>0</v>
      </c>
      <c r="M777" s="455"/>
    </row>
    <row r="778" spans="2:13" x14ac:dyDescent="0.35">
      <c r="B778" s="451">
        <v>8251</v>
      </c>
      <c r="C778" s="452">
        <v>0</v>
      </c>
      <c r="D778" s="452">
        <v>0</v>
      </c>
      <c r="E778" s="452">
        <v>0</v>
      </c>
      <c r="F778" s="452">
        <v>2721</v>
      </c>
      <c r="G778" s="453" t="s">
        <v>3237</v>
      </c>
      <c r="H778" s="454">
        <v>0</v>
      </c>
      <c r="I778" s="454"/>
      <c r="J778" s="454">
        <v>58000</v>
      </c>
      <c r="K778" s="454">
        <v>58000</v>
      </c>
      <c r="L778" s="454">
        <v>0</v>
      </c>
      <c r="M778" s="455"/>
    </row>
    <row r="779" spans="2:13" x14ac:dyDescent="0.35">
      <c r="B779" s="451">
        <v>8251</v>
      </c>
      <c r="C779" s="452">
        <v>0</v>
      </c>
      <c r="D779" s="452">
        <v>0</v>
      </c>
      <c r="E779" s="452">
        <v>0</v>
      </c>
      <c r="F779" s="452">
        <v>2900</v>
      </c>
      <c r="G779" s="453" t="s">
        <v>3241</v>
      </c>
      <c r="H779" s="454">
        <v>0</v>
      </c>
      <c r="I779" s="454"/>
      <c r="J779" s="454">
        <v>167585.14000000001</v>
      </c>
      <c r="K779" s="454">
        <v>167585.14000000001</v>
      </c>
      <c r="L779" s="454">
        <v>0</v>
      </c>
      <c r="M779" s="455"/>
    </row>
    <row r="780" spans="2:13" x14ac:dyDescent="0.35">
      <c r="B780" s="451">
        <v>8251</v>
      </c>
      <c r="C780" s="452">
        <v>0</v>
      </c>
      <c r="D780" s="452">
        <v>0</v>
      </c>
      <c r="E780" s="452">
        <v>0</v>
      </c>
      <c r="F780" s="452">
        <v>2920</v>
      </c>
      <c r="G780" s="453" t="s">
        <v>3243</v>
      </c>
      <c r="H780" s="454">
        <v>0</v>
      </c>
      <c r="I780" s="454"/>
      <c r="J780" s="454">
        <v>6960</v>
      </c>
      <c r="K780" s="454">
        <v>6960</v>
      </c>
      <c r="L780" s="454">
        <v>0</v>
      </c>
      <c r="M780" s="455"/>
    </row>
    <row r="781" spans="2:13" x14ac:dyDescent="0.35">
      <c r="B781" s="451">
        <v>8251</v>
      </c>
      <c r="C781" s="452">
        <v>0</v>
      </c>
      <c r="D781" s="452">
        <v>0</v>
      </c>
      <c r="E781" s="452">
        <v>0</v>
      </c>
      <c r="F781" s="452">
        <v>2921</v>
      </c>
      <c r="G781" s="453" t="s">
        <v>3243</v>
      </c>
      <c r="H781" s="454">
        <v>0</v>
      </c>
      <c r="I781" s="454"/>
      <c r="J781" s="454">
        <v>6960</v>
      </c>
      <c r="K781" s="454">
        <v>6960</v>
      </c>
      <c r="L781" s="454">
        <v>0</v>
      </c>
      <c r="M781" s="455"/>
    </row>
    <row r="782" spans="2:13" x14ac:dyDescent="0.35">
      <c r="B782" s="451">
        <v>8251</v>
      </c>
      <c r="C782" s="452">
        <v>0</v>
      </c>
      <c r="D782" s="452">
        <v>0</v>
      </c>
      <c r="E782" s="452">
        <v>0</v>
      </c>
      <c r="F782" s="452">
        <v>2940</v>
      </c>
      <c r="G782" s="453" t="s">
        <v>3247</v>
      </c>
      <c r="H782" s="454">
        <v>0</v>
      </c>
      <c r="I782" s="454"/>
      <c r="J782" s="454">
        <v>152054.14000000001</v>
      </c>
      <c r="K782" s="454">
        <v>152054.14000000001</v>
      </c>
      <c r="L782" s="454">
        <v>0</v>
      </c>
      <c r="M782" s="455"/>
    </row>
    <row r="783" spans="2:13" x14ac:dyDescent="0.35">
      <c r="B783" s="451">
        <v>8251</v>
      </c>
      <c r="C783" s="452">
        <v>0</v>
      </c>
      <c r="D783" s="452">
        <v>0</v>
      </c>
      <c r="E783" s="452">
        <v>0</v>
      </c>
      <c r="F783" s="452">
        <v>2941</v>
      </c>
      <c r="G783" s="453" t="s">
        <v>3249</v>
      </c>
      <c r="H783" s="454">
        <v>0</v>
      </c>
      <c r="I783" s="454"/>
      <c r="J783" s="454">
        <v>152054.14000000001</v>
      </c>
      <c r="K783" s="454">
        <v>152054.14000000001</v>
      </c>
      <c r="L783" s="454">
        <v>0</v>
      </c>
      <c r="M783" s="455"/>
    </row>
    <row r="784" spans="2:13" x14ac:dyDescent="0.35">
      <c r="B784" s="451">
        <v>8251</v>
      </c>
      <c r="C784" s="452">
        <v>0</v>
      </c>
      <c r="D784" s="452">
        <v>0</v>
      </c>
      <c r="E784" s="452">
        <v>0</v>
      </c>
      <c r="F784" s="452">
        <v>2960</v>
      </c>
      <c r="G784" s="453" t="s">
        <v>3270</v>
      </c>
      <c r="H784" s="454">
        <v>0</v>
      </c>
      <c r="I784" s="454"/>
      <c r="J784" s="454">
        <v>8571</v>
      </c>
      <c r="K784" s="454">
        <v>8571</v>
      </c>
      <c r="L784" s="454">
        <v>0</v>
      </c>
      <c r="M784" s="455"/>
    </row>
    <row r="785" spans="2:13" x14ac:dyDescent="0.35">
      <c r="B785" s="451">
        <v>8251</v>
      </c>
      <c r="C785" s="452">
        <v>0</v>
      </c>
      <c r="D785" s="452">
        <v>0</v>
      </c>
      <c r="E785" s="452">
        <v>0</v>
      </c>
      <c r="F785" s="452">
        <v>2961</v>
      </c>
      <c r="G785" s="453" t="s">
        <v>3270</v>
      </c>
      <c r="H785" s="454">
        <v>0</v>
      </c>
      <c r="I785" s="454"/>
      <c r="J785" s="454">
        <v>8571</v>
      </c>
      <c r="K785" s="454">
        <v>8571</v>
      </c>
      <c r="L785" s="454">
        <v>0</v>
      </c>
      <c r="M785" s="455"/>
    </row>
    <row r="786" spans="2:13" x14ac:dyDescent="0.35">
      <c r="B786" s="451">
        <v>8251</v>
      </c>
      <c r="C786" s="452">
        <v>0</v>
      </c>
      <c r="D786" s="452">
        <v>0</v>
      </c>
      <c r="E786" s="452">
        <v>0</v>
      </c>
      <c r="F786" s="452">
        <v>3000</v>
      </c>
      <c r="G786" s="453" t="s">
        <v>3275</v>
      </c>
      <c r="H786" s="454">
        <v>0</v>
      </c>
      <c r="I786" s="454"/>
      <c r="J786" s="454">
        <v>367857.78</v>
      </c>
      <c r="K786" s="454">
        <v>367857.78</v>
      </c>
      <c r="L786" s="454">
        <v>0</v>
      </c>
      <c r="M786" s="455"/>
    </row>
    <row r="787" spans="2:13" x14ac:dyDescent="0.35">
      <c r="B787" s="451">
        <v>8251</v>
      </c>
      <c r="C787" s="452">
        <v>0</v>
      </c>
      <c r="D787" s="452">
        <v>0</v>
      </c>
      <c r="E787" s="452">
        <v>0</v>
      </c>
      <c r="F787" s="452">
        <v>3100</v>
      </c>
      <c r="G787" s="453" t="s">
        <v>3277</v>
      </c>
      <c r="H787" s="454">
        <v>0</v>
      </c>
      <c r="I787" s="454"/>
      <c r="J787" s="454">
        <v>35569.01</v>
      </c>
      <c r="K787" s="454">
        <v>35569.01</v>
      </c>
      <c r="L787" s="454">
        <v>0</v>
      </c>
      <c r="M787" s="455"/>
    </row>
    <row r="788" spans="2:13" x14ac:dyDescent="0.35">
      <c r="B788" s="451">
        <v>8251</v>
      </c>
      <c r="C788" s="452">
        <v>0</v>
      </c>
      <c r="D788" s="452">
        <v>0</v>
      </c>
      <c r="E788" s="452">
        <v>0</v>
      </c>
      <c r="F788" s="452">
        <v>3110</v>
      </c>
      <c r="G788" s="453" t="s">
        <v>3279</v>
      </c>
      <c r="H788" s="454">
        <v>0</v>
      </c>
      <c r="I788" s="454"/>
      <c r="J788" s="454">
        <v>7088</v>
      </c>
      <c r="K788" s="454">
        <v>7088</v>
      </c>
      <c r="L788" s="454">
        <v>0</v>
      </c>
      <c r="M788" s="455"/>
    </row>
    <row r="789" spans="2:13" x14ac:dyDescent="0.35">
      <c r="B789" s="451">
        <v>8251</v>
      </c>
      <c r="C789" s="452">
        <v>0</v>
      </c>
      <c r="D789" s="452">
        <v>0</v>
      </c>
      <c r="E789" s="452">
        <v>0</v>
      </c>
      <c r="F789" s="452">
        <v>3111</v>
      </c>
      <c r="G789" s="453" t="s">
        <v>3281</v>
      </c>
      <c r="H789" s="454">
        <v>0</v>
      </c>
      <c r="I789" s="454"/>
      <c r="J789" s="454">
        <v>7088</v>
      </c>
      <c r="K789" s="454">
        <v>7088</v>
      </c>
      <c r="L789" s="454">
        <v>0</v>
      </c>
      <c r="M789" s="455"/>
    </row>
    <row r="790" spans="2:13" x14ac:dyDescent="0.35">
      <c r="B790" s="451">
        <v>8251</v>
      </c>
      <c r="C790" s="452">
        <v>0</v>
      </c>
      <c r="D790" s="452">
        <v>0</v>
      </c>
      <c r="E790" s="452">
        <v>0</v>
      </c>
      <c r="F790" s="452">
        <v>3140</v>
      </c>
      <c r="G790" s="453" t="s">
        <v>3295</v>
      </c>
      <c r="H790" s="454">
        <v>0</v>
      </c>
      <c r="I790" s="454"/>
      <c r="J790" s="454">
        <v>5081</v>
      </c>
      <c r="K790" s="454">
        <v>5081</v>
      </c>
      <c r="L790" s="454">
        <v>0</v>
      </c>
      <c r="M790" s="455"/>
    </row>
    <row r="791" spans="2:13" x14ac:dyDescent="0.35">
      <c r="B791" s="451">
        <v>8251</v>
      </c>
      <c r="C791" s="452">
        <v>0</v>
      </c>
      <c r="D791" s="452">
        <v>0</v>
      </c>
      <c r="E791" s="452">
        <v>0</v>
      </c>
      <c r="F791" s="452">
        <v>3141</v>
      </c>
      <c r="G791" s="453" t="s">
        <v>3297</v>
      </c>
      <c r="H791" s="454">
        <v>0</v>
      </c>
      <c r="I791" s="454"/>
      <c r="J791" s="454">
        <v>5081</v>
      </c>
      <c r="K791" s="454">
        <v>5081</v>
      </c>
      <c r="L791" s="454">
        <v>0</v>
      </c>
      <c r="M791" s="455"/>
    </row>
    <row r="792" spans="2:13" x14ac:dyDescent="0.35">
      <c r="B792" s="451">
        <v>8251</v>
      </c>
      <c r="C792" s="452">
        <v>0</v>
      </c>
      <c r="D792" s="452">
        <v>0</v>
      </c>
      <c r="E792" s="452">
        <v>0</v>
      </c>
      <c r="F792" s="452">
        <v>3170</v>
      </c>
      <c r="G792" s="453" t="s">
        <v>3309</v>
      </c>
      <c r="H792" s="454">
        <v>0</v>
      </c>
      <c r="I792" s="454"/>
      <c r="J792" s="454">
        <v>23400.01</v>
      </c>
      <c r="K792" s="454">
        <v>23400.01</v>
      </c>
      <c r="L792" s="454">
        <v>0</v>
      </c>
      <c r="M792" s="455"/>
    </row>
    <row r="793" spans="2:13" x14ac:dyDescent="0.35">
      <c r="B793" s="451">
        <v>8251</v>
      </c>
      <c r="C793" s="452">
        <v>0</v>
      </c>
      <c r="D793" s="452">
        <v>0</v>
      </c>
      <c r="E793" s="452">
        <v>0</v>
      </c>
      <c r="F793" s="452">
        <v>3171</v>
      </c>
      <c r="G793" s="453" t="s">
        <v>3311</v>
      </c>
      <c r="H793" s="454">
        <v>0</v>
      </c>
      <c r="I793" s="454"/>
      <c r="J793" s="454">
        <v>23400.01</v>
      </c>
      <c r="K793" s="454">
        <v>23400.01</v>
      </c>
      <c r="L793" s="454">
        <v>0</v>
      </c>
      <c r="M793" s="455"/>
    </row>
    <row r="794" spans="2:13" x14ac:dyDescent="0.35">
      <c r="B794" s="451">
        <v>8251</v>
      </c>
      <c r="C794" s="452">
        <v>0</v>
      </c>
      <c r="D794" s="452">
        <v>0</v>
      </c>
      <c r="E794" s="452">
        <v>0</v>
      </c>
      <c r="F794" s="452">
        <v>3300</v>
      </c>
      <c r="G794" s="453" t="s">
        <v>3318</v>
      </c>
      <c r="H794" s="454">
        <v>0</v>
      </c>
      <c r="I794" s="454"/>
      <c r="J794" s="454">
        <v>129626.52</v>
      </c>
      <c r="K794" s="454">
        <v>129626.52</v>
      </c>
      <c r="L794" s="454">
        <v>0</v>
      </c>
      <c r="M794" s="455"/>
    </row>
    <row r="795" spans="2:13" x14ac:dyDescent="0.35">
      <c r="B795" s="451">
        <v>8251</v>
      </c>
      <c r="C795" s="452">
        <v>0</v>
      </c>
      <c r="D795" s="452">
        <v>0</v>
      </c>
      <c r="E795" s="452">
        <v>0</v>
      </c>
      <c r="F795" s="452">
        <v>3330</v>
      </c>
      <c r="G795" s="453" t="s">
        <v>3320</v>
      </c>
      <c r="H795" s="454">
        <v>0</v>
      </c>
      <c r="I795" s="454"/>
      <c r="J795" s="454">
        <v>33060</v>
      </c>
      <c r="K795" s="454">
        <v>33060</v>
      </c>
      <c r="L795" s="454">
        <v>0</v>
      </c>
      <c r="M795" s="455"/>
    </row>
    <row r="796" spans="2:13" x14ac:dyDescent="0.35">
      <c r="B796" s="451">
        <v>8251</v>
      </c>
      <c r="C796" s="452">
        <v>0</v>
      </c>
      <c r="D796" s="452">
        <v>0</v>
      </c>
      <c r="E796" s="452">
        <v>0</v>
      </c>
      <c r="F796" s="452">
        <v>3331</v>
      </c>
      <c r="G796" s="453" t="s">
        <v>3322</v>
      </c>
      <c r="H796" s="454">
        <v>0</v>
      </c>
      <c r="I796" s="454"/>
      <c r="J796" s="454">
        <v>33060</v>
      </c>
      <c r="K796" s="454">
        <v>33060</v>
      </c>
      <c r="L796" s="454">
        <v>0</v>
      </c>
      <c r="M796" s="455"/>
    </row>
    <row r="797" spans="2:13" x14ac:dyDescent="0.35">
      <c r="B797" s="451">
        <v>8251</v>
      </c>
      <c r="C797" s="452">
        <v>0</v>
      </c>
      <c r="D797" s="452">
        <v>0</v>
      </c>
      <c r="E797" s="452">
        <v>0</v>
      </c>
      <c r="F797" s="452">
        <v>3360</v>
      </c>
      <c r="G797" s="453" t="s">
        <v>3326</v>
      </c>
      <c r="H797" s="454">
        <v>0</v>
      </c>
      <c r="I797" s="454"/>
      <c r="J797" s="454">
        <v>96566.52</v>
      </c>
      <c r="K797" s="454">
        <v>96566.52</v>
      </c>
      <c r="L797" s="454">
        <v>0</v>
      </c>
      <c r="M797" s="455"/>
    </row>
    <row r="798" spans="2:13" x14ac:dyDescent="0.35">
      <c r="B798" s="451">
        <v>8251</v>
      </c>
      <c r="C798" s="452">
        <v>0</v>
      </c>
      <c r="D798" s="452">
        <v>0</v>
      </c>
      <c r="E798" s="452">
        <v>0</v>
      </c>
      <c r="F798" s="452">
        <v>3362</v>
      </c>
      <c r="G798" s="453" t="s">
        <v>3328</v>
      </c>
      <c r="H798" s="454">
        <v>0</v>
      </c>
      <c r="I798" s="454"/>
      <c r="J798" s="454">
        <v>11530.4</v>
      </c>
      <c r="K798" s="454">
        <v>11530.4</v>
      </c>
      <c r="L798" s="454">
        <v>0</v>
      </c>
      <c r="M798" s="455"/>
    </row>
    <row r="799" spans="2:13" x14ac:dyDescent="0.35">
      <c r="B799" s="451">
        <v>8251</v>
      </c>
      <c r="C799" s="452">
        <v>0</v>
      </c>
      <c r="D799" s="452">
        <v>0</v>
      </c>
      <c r="E799" s="452">
        <v>0</v>
      </c>
      <c r="F799" s="452">
        <v>3363</v>
      </c>
      <c r="G799" s="453" t="s">
        <v>3331</v>
      </c>
      <c r="H799" s="454">
        <v>0</v>
      </c>
      <c r="I799" s="454"/>
      <c r="J799" s="454">
        <v>85036.12</v>
      </c>
      <c r="K799" s="454">
        <v>85036.12</v>
      </c>
      <c r="L799" s="454">
        <v>0</v>
      </c>
      <c r="M799" s="455"/>
    </row>
    <row r="800" spans="2:13" x14ac:dyDescent="0.35">
      <c r="B800" s="451">
        <v>8251</v>
      </c>
      <c r="C800" s="452">
        <v>0</v>
      </c>
      <c r="D800" s="452">
        <v>0</v>
      </c>
      <c r="E800" s="452">
        <v>0</v>
      </c>
      <c r="F800" s="452">
        <v>3400</v>
      </c>
      <c r="G800" s="453" t="s">
        <v>3337</v>
      </c>
      <c r="H800" s="454">
        <v>0</v>
      </c>
      <c r="I800" s="454"/>
      <c r="J800" s="454">
        <v>12972.55</v>
      </c>
      <c r="K800" s="454">
        <v>12972.55</v>
      </c>
      <c r="L800" s="454">
        <v>0</v>
      </c>
      <c r="M800" s="455"/>
    </row>
    <row r="801" spans="2:13" x14ac:dyDescent="0.35">
      <c r="B801" s="451">
        <v>8251</v>
      </c>
      <c r="C801" s="452">
        <v>0</v>
      </c>
      <c r="D801" s="452">
        <v>0</v>
      </c>
      <c r="E801" s="452">
        <v>0</v>
      </c>
      <c r="F801" s="452">
        <v>3410</v>
      </c>
      <c r="G801" s="453" t="s">
        <v>3339</v>
      </c>
      <c r="H801" s="454">
        <v>0</v>
      </c>
      <c r="I801" s="454"/>
      <c r="J801" s="454">
        <v>4142.5200000000004</v>
      </c>
      <c r="K801" s="454">
        <v>4142.5200000000004</v>
      </c>
      <c r="L801" s="454">
        <v>0</v>
      </c>
      <c r="M801" s="455"/>
    </row>
    <row r="802" spans="2:13" x14ac:dyDescent="0.35">
      <c r="B802" s="451">
        <v>8251</v>
      </c>
      <c r="C802" s="452">
        <v>0</v>
      </c>
      <c r="D802" s="452">
        <v>0</v>
      </c>
      <c r="E802" s="452">
        <v>0</v>
      </c>
      <c r="F802" s="452">
        <v>3411</v>
      </c>
      <c r="G802" s="453" t="s">
        <v>3341</v>
      </c>
      <c r="H802" s="454">
        <v>0</v>
      </c>
      <c r="I802" s="454"/>
      <c r="J802" s="454">
        <v>4142.5200000000004</v>
      </c>
      <c r="K802" s="454">
        <v>4142.5200000000004</v>
      </c>
      <c r="L802" s="454">
        <v>0</v>
      </c>
      <c r="M802" s="455"/>
    </row>
    <row r="803" spans="2:13" x14ac:dyDescent="0.35">
      <c r="B803" s="451">
        <v>8251</v>
      </c>
      <c r="C803" s="452">
        <v>0</v>
      </c>
      <c r="D803" s="452">
        <v>0</v>
      </c>
      <c r="E803" s="452">
        <v>0</v>
      </c>
      <c r="F803" s="452">
        <v>3450</v>
      </c>
      <c r="G803" s="453" t="s">
        <v>3414</v>
      </c>
      <c r="H803" s="454">
        <v>0</v>
      </c>
      <c r="I803" s="454"/>
      <c r="J803" s="454">
        <v>8830.0300000000007</v>
      </c>
      <c r="K803" s="454">
        <v>8830.0300000000007</v>
      </c>
      <c r="L803" s="454">
        <v>0</v>
      </c>
      <c r="M803" s="455"/>
    </row>
    <row r="804" spans="2:13" x14ac:dyDescent="0.35">
      <c r="B804" s="451">
        <v>8251</v>
      </c>
      <c r="C804" s="452">
        <v>0</v>
      </c>
      <c r="D804" s="452">
        <v>0</v>
      </c>
      <c r="E804" s="452">
        <v>0</v>
      </c>
      <c r="F804" s="452">
        <v>3451</v>
      </c>
      <c r="G804" s="453" t="s">
        <v>3416</v>
      </c>
      <c r="H804" s="454">
        <v>0</v>
      </c>
      <c r="I804" s="454"/>
      <c r="J804" s="454">
        <v>8830.0300000000007</v>
      </c>
      <c r="K804" s="454">
        <v>8830.0300000000007</v>
      </c>
      <c r="L804" s="454">
        <v>0</v>
      </c>
      <c r="M804" s="455"/>
    </row>
    <row r="805" spans="2:13" x14ac:dyDescent="0.35">
      <c r="B805" s="451">
        <v>8251</v>
      </c>
      <c r="C805" s="452">
        <v>0</v>
      </c>
      <c r="D805" s="452">
        <v>0</v>
      </c>
      <c r="E805" s="452">
        <v>0</v>
      </c>
      <c r="F805" s="452">
        <v>3500</v>
      </c>
      <c r="G805" s="453" t="s">
        <v>3420</v>
      </c>
      <c r="H805" s="454">
        <v>0</v>
      </c>
      <c r="I805" s="454"/>
      <c r="J805" s="454">
        <v>90605.83</v>
      </c>
      <c r="K805" s="454">
        <v>90605.83</v>
      </c>
      <c r="L805" s="454">
        <v>0</v>
      </c>
      <c r="M805" s="455"/>
    </row>
    <row r="806" spans="2:13" x14ac:dyDescent="0.35">
      <c r="B806" s="451">
        <v>8251</v>
      </c>
      <c r="C806" s="452">
        <v>0</v>
      </c>
      <c r="D806" s="452">
        <v>0</v>
      </c>
      <c r="E806" s="452">
        <v>0</v>
      </c>
      <c r="F806" s="452">
        <v>3540</v>
      </c>
      <c r="G806" s="453" t="s">
        <v>3422</v>
      </c>
      <c r="H806" s="454">
        <v>0</v>
      </c>
      <c r="I806" s="454"/>
      <c r="J806" s="454">
        <v>4891.7</v>
      </c>
      <c r="K806" s="454">
        <v>4891.7</v>
      </c>
      <c r="L806" s="454">
        <v>0</v>
      </c>
      <c r="M806" s="455"/>
    </row>
    <row r="807" spans="2:13" x14ac:dyDescent="0.35">
      <c r="B807" s="451">
        <v>8251</v>
      </c>
      <c r="C807" s="452">
        <v>0</v>
      </c>
      <c r="D807" s="452">
        <v>0</v>
      </c>
      <c r="E807" s="452">
        <v>0</v>
      </c>
      <c r="F807" s="452">
        <v>3541</v>
      </c>
      <c r="G807" s="453" t="s">
        <v>3424</v>
      </c>
      <c r="H807" s="454">
        <v>0</v>
      </c>
      <c r="I807" s="454"/>
      <c r="J807" s="454">
        <v>4891.7</v>
      </c>
      <c r="K807" s="454">
        <v>4891.7</v>
      </c>
      <c r="L807" s="454">
        <v>0</v>
      </c>
      <c r="M807" s="455"/>
    </row>
    <row r="808" spans="2:13" x14ac:dyDescent="0.35">
      <c r="B808" s="451">
        <v>8251</v>
      </c>
      <c r="C808" s="452">
        <v>0</v>
      </c>
      <c r="D808" s="452">
        <v>0</v>
      </c>
      <c r="E808" s="452">
        <v>0</v>
      </c>
      <c r="F808" s="452">
        <v>3550</v>
      </c>
      <c r="G808" s="453" t="s">
        <v>3427</v>
      </c>
      <c r="H808" s="454">
        <v>0</v>
      </c>
      <c r="I808" s="454"/>
      <c r="J808" s="454">
        <v>85714.13</v>
      </c>
      <c r="K808" s="454">
        <v>85714.13</v>
      </c>
      <c r="L808" s="454">
        <v>0</v>
      </c>
      <c r="M808" s="455"/>
    </row>
    <row r="809" spans="2:13" x14ac:dyDescent="0.35">
      <c r="B809" s="451">
        <v>8251</v>
      </c>
      <c r="C809" s="452">
        <v>0</v>
      </c>
      <c r="D809" s="452">
        <v>0</v>
      </c>
      <c r="E809" s="452">
        <v>0</v>
      </c>
      <c r="F809" s="452">
        <v>3551</v>
      </c>
      <c r="G809" s="453" t="s">
        <v>3429</v>
      </c>
      <c r="H809" s="454">
        <v>0</v>
      </c>
      <c r="I809" s="454"/>
      <c r="J809" s="454">
        <v>85714.13</v>
      </c>
      <c r="K809" s="454">
        <v>85714.13</v>
      </c>
      <c r="L809" s="454">
        <v>0</v>
      </c>
      <c r="M809" s="455"/>
    </row>
    <row r="810" spans="2:13" x14ac:dyDescent="0.35">
      <c r="B810" s="451">
        <v>8251</v>
      </c>
      <c r="C810" s="452">
        <v>0</v>
      </c>
      <c r="D810" s="452">
        <v>0</v>
      </c>
      <c r="E810" s="452">
        <v>0</v>
      </c>
      <c r="F810" s="452">
        <v>3700</v>
      </c>
      <c r="G810" s="453" t="s">
        <v>3440</v>
      </c>
      <c r="H810" s="454">
        <v>0</v>
      </c>
      <c r="I810" s="454"/>
      <c r="J810" s="454">
        <v>40619.870000000003</v>
      </c>
      <c r="K810" s="454">
        <v>40619.870000000003</v>
      </c>
      <c r="L810" s="454">
        <v>0</v>
      </c>
      <c r="M810" s="455"/>
    </row>
    <row r="811" spans="2:13" x14ac:dyDescent="0.35">
      <c r="B811" s="451">
        <v>8251</v>
      </c>
      <c r="C811" s="452">
        <v>0</v>
      </c>
      <c r="D811" s="452">
        <v>0</v>
      </c>
      <c r="E811" s="452">
        <v>0</v>
      </c>
      <c r="F811" s="452">
        <v>3720</v>
      </c>
      <c r="G811" s="453" t="s">
        <v>3442</v>
      </c>
      <c r="H811" s="454">
        <v>0</v>
      </c>
      <c r="I811" s="454"/>
      <c r="J811" s="454">
        <v>345</v>
      </c>
      <c r="K811" s="454">
        <v>345</v>
      </c>
      <c r="L811" s="454">
        <v>0</v>
      </c>
      <c r="M811" s="455"/>
    </row>
    <row r="812" spans="2:13" x14ac:dyDescent="0.35">
      <c r="B812" s="451">
        <v>8251</v>
      </c>
      <c r="C812" s="452">
        <v>0</v>
      </c>
      <c r="D812" s="452">
        <v>0</v>
      </c>
      <c r="E812" s="452">
        <v>0</v>
      </c>
      <c r="F812" s="452">
        <v>3721</v>
      </c>
      <c r="G812" s="453" t="s">
        <v>3444</v>
      </c>
      <c r="H812" s="454">
        <v>0</v>
      </c>
      <c r="I812" s="454"/>
      <c r="J812" s="454">
        <v>345</v>
      </c>
      <c r="K812" s="454">
        <v>345</v>
      </c>
      <c r="L812" s="454">
        <v>0</v>
      </c>
      <c r="M812" s="455"/>
    </row>
    <row r="813" spans="2:13" x14ac:dyDescent="0.35">
      <c r="B813" s="451">
        <v>8251</v>
      </c>
      <c r="C813" s="452">
        <v>0</v>
      </c>
      <c r="D813" s="452">
        <v>0</v>
      </c>
      <c r="E813" s="452">
        <v>0</v>
      </c>
      <c r="F813" s="452">
        <v>3750</v>
      </c>
      <c r="G813" s="453" t="s">
        <v>3447</v>
      </c>
      <c r="H813" s="454">
        <v>0</v>
      </c>
      <c r="I813" s="454"/>
      <c r="J813" s="454">
        <v>40274.870000000003</v>
      </c>
      <c r="K813" s="454">
        <v>40274.870000000003</v>
      </c>
      <c r="L813" s="454">
        <v>0</v>
      </c>
      <c r="M813" s="455"/>
    </row>
    <row r="814" spans="2:13" x14ac:dyDescent="0.35">
      <c r="B814" s="451">
        <v>8251</v>
      </c>
      <c r="C814" s="452">
        <v>0</v>
      </c>
      <c r="D814" s="452">
        <v>0</v>
      </c>
      <c r="E814" s="452">
        <v>0</v>
      </c>
      <c r="F814" s="452">
        <v>3751</v>
      </c>
      <c r="G814" s="453" t="s">
        <v>3449</v>
      </c>
      <c r="H814" s="454">
        <v>0</v>
      </c>
      <c r="I814" s="454"/>
      <c r="J814" s="454">
        <v>40274.870000000003</v>
      </c>
      <c r="K814" s="454">
        <v>40274.870000000003</v>
      </c>
      <c r="L814" s="454">
        <v>0</v>
      </c>
      <c r="M814" s="455"/>
    </row>
    <row r="815" spans="2:13" x14ac:dyDescent="0.35">
      <c r="B815" s="451">
        <v>8251</v>
      </c>
      <c r="C815" s="452">
        <v>0</v>
      </c>
      <c r="D815" s="452">
        <v>0</v>
      </c>
      <c r="E815" s="452">
        <v>0</v>
      </c>
      <c r="F815" s="452">
        <v>3800</v>
      </c>
      <c r="G815" s="453" t="s">
        <v>3477</v>
      </c>
      <c r="H815" s="454">
        <v>0</v>
      </c>
      <c r="I815" s="454"/>
      <c r="J815" s="454">
        <v>58464</v>
      </c>
      <c r="K815" s="454">
        <v>58464</v>
      </c>
      <c r="L815" s="454">
        <v>0</v>
      </c>
      <c r="M815" s="455"/>
    </row>
    <row r="816" spans="2:13" x14ac:dyDescent="0.35">
      <c r="B816" s="451">
        <v>8251</v>
      </c>
      <c r="C816" s="452">
        <v>0</v>
      </c>
      <c r="D816" s="452">
        <v>0</v>
      </c>
      <c r="E816" s="452">
        <v>0</v>
      </c>
      <c r="F816" s="452">
        <v>3820</v>
      </c>
      <c r="G816" s="453" t="s">
        <v>3479</v>
      </c>
      <c r="H816" s="454">
        <v>0</v>
      </c>
      <c r="I816" s="454"/>
      <c r="J816" s="454">
        <v>58464</v>
      </c>
      <c r="K816" s="454">
        <v>58464</v>
      </c>
      <c r="L816" s="454">
        <v>0</v>
      </c>
      <c r="M816" s="455"/>
    </row>
    <row r="817" spans="2:13" x14ac:dyDescent="0.35">
      <c r="B817" s="451">
        <v>8251</v>
      </c>
      <c r="C817" s="452">
        <v>0</v>
      </c>
      <c r="D817" s="452">
        <v>0</v>
      </c>
      <c r="E817" s="452">
        <v>0</v>
      </c>
      <c r="F817" s="452">
        <v>3821</v>
      </c>
      <c r="G817" s="453" t="s">
        <v>3481</v>
      </c>
      <c r="H817" s="454">
        <v>0</v>
      </c>
      <c r="I817" s="454"/>
      <c r="J817" s="454">
        <v>58464</v>
      </c>
      <c r="K817" s="454">
        <v>58464</v>
      </c>
      <c r="L817" s="454">
        <v>0</v>
      </c>
      <c r="M817" s="455"/>
    </row>
    <row r="818" spans="2:13" x14ac:dyDescent="0.35">
      <c r="B818" s="451">
        <v>8252</v>
      </c>
      <c r="C818" s="452"/>
      <c r="D818" s="452"/>
      <c r="E818" s="452"/>
      <c r="F818" s="452"/>
      <c r="G818" s="453" t="s">
        <v>12736</v>
      </c>
      <c r="H818" s="454">
        <v>0</v>
      </c>
      <c r="I818" s="454"/>
      <c r="J818" s="454">
        <v>204320.78</v>
      </c>
      <c r="K818" s="454">
        <v>204320.78</v>
      </c>
      <c r="L818" s="454">
        <v>0</v>
      </c>
      <c r="M818" s="455"/>
    </row>
    <row r="819" spans="2:13" x14ac:dyDescent="0.35">
      <c r="B819" s="451">
        <v>8252</v>
      </c>
      <c r="C819" s="452">
        <v>0</v>
      </c>
      <c r="D819" s="452">
        <v>0</v>
      </c>
      <c r="E819" s="452">
        <v>0</v>
      </c>
      <c r="F819" s="452">
        <v>4000</v>
      </c>
      <c r="G819" s="453" t="s">
        <v>3485</v>
      </c>
      <c r="H819" s="454">
        <v>0</v>
      </c>
      <c r="I819" s="454"/>
      <c r="J819" s="454">
        <v>204320.78</v>
      </c>
      <c r="K819" s="454">
        <v>204320.78</v>
      </c>
      <c r="L819" s="454">
        <v>0</v>
      </c>
      <c r="M819" s="455"/>
    </row>
    <row r="820" spans="2:13" x14ac:dyDescent="0.35">
      <c r="B820" s="451">
        <v>8252</v>
      </c>
      <c r="C820" s="452">
        <v>0</v>
      </c>
      <c r="D820" s="452">
        <v>0</v>
      </c>
      <c r="E820" s="452">
        <v>0</v>
      </c>
      <c r="F820" s="452">
        <v>4400</v>
      </c>
      <c r="G820" s="453" t="s">
        <v>3487</v>
      </c>
      <c r="H820" s="454">
        <v>0</v>
      </c>
      <c r="I820" s="454"/>
      <c r="J820" s="454">
        <v>204320.78</v>
      </c>
      <c r="K820" s="454">
        <v>204320.78</v>
      </c>
      <c r="L820" s="454">
        <v>0</v>
      </c>
      <c r="M820" s="455"/>
    </row>
    <row r="821" spans="2:13" x14ac:dyDescent="0.35">
      <c r="B821" s="451">
        <v>8252</v>
      </c>
      <c r="C821" s="452">
        <v>0</v>
      </c>
      <c r="D821" s="452">
        <v>0</v>
      </c>
      <c r="E821" s="452">
        <v>0</v>
      </c>
      <c r="F821" s="452">
        <v>4410</v>
      </c>
      <c r="G821" s="453" t="s">
        <v>3489</v>
      </c>
      <c r="H821" s="454">
        <v>0</v>
      </c>
      <c r="I821" s="454"/>
      <c r="J821" s="454">
        <v>198401.31</v>
      </c>
      <c r="K821" s="454">
        <v>198401.31</v>
      </c>
      <c r="L821" s="454">
        <v>0</v>
      </c>
      <c r="M821" s="455"/>
    </row>
    <row r="822" spans="2:13" x14ac:dyDescent="0.35">
      <c r="B822" s="451">
        <v>8252</v>
      </c>
      <c r="C822" s="452">
        <v>0</v>
      </c>
      <c r="D822" s="452">
        <v>0</v>
      </c>
      <c r="E822" s="452">
        <v>0</v>
      </c>
      <c r="F822" s="452">
        <v>4411</v>
      </c>
      <c r="G822" s="453" t="s">
        <v>3491</v>
      </c>
      <c r="H822" s="454">
        <v>0</v>
      </c>
      <c r="I822" s="454"/>
      <c r="J822" s="454">
        <v>198401.31</v>
      </c>
      <c r="K822" s="454">
        <v>198401.31</v>
      </c>
      <c r="L822" s="454">
        <v>0</v>
      </c>
      <c r="M822" s="455"/>
    </row>
    <row r="823" spans="2:13" x14ac:dyDescent="0.35">
      <c r="B823" s="451">
        <v>8252</v>
      </c>
      <c r="C823" s="452">
        <v>0</v>
      </c>
      <c r="D823" s="452">
        <v>0</v>
      </c>
      <c r="E823" s="452">
        <v>0</v>
      </c>
      <c r="F823" s="452">
        <v>4420</v>
      </c>
      <c r="G823" s="453" t="s">
        <v>3540</v>
      </c>
      <c r="H823" s="454">
        <v>0</v>
      </c>
      <c r="I823" s="454"/>
      <c r="J823" s="454">
        <v>5919.47</v>
      </c>
      <c r="K823" s="454">
        <v>5919.47</v>
      </c>
      <c r="L823" s="454">
        <v>0</v>
      </c>
      <c r="M823" s="455"/>
    </row>
    <row r="824" spans="2:13" x14ac:dyDescent="0.35">
      <c r="B824" s="451">
        <v>8252</v>
      </c>
      <c r="C824" s="452">
        <v>0</v>
      </c>
      <c r="D824" s="452">
        <v>0</v>
      </c>
      <c r="E824" s="452">
        <v>0</v>
      </c>
      <c r="F824" s="452">
        <v>4421</v>
      </c>
      <c r="G824" s="453" t="s">
        <v>127</v>
      </c>
      <c r="H824" s="454">
        <v>0</v>
      </c>
      <c r="I824" s="454"/>
      <c r="J824" s="454">
        <v>5919.47</v>
      </c>
      <c r="K824" s="454">
        <v>5919.47</v>
      </c>
      <c r="L824" s="454">
        <v>0</v>
      </c>
      <c r="M824" s="455"/>
    </row>
    <row r="825" spans="2:13" x14ac:dyDescent="0.35">
      <c r="B825" s="451">
        <v>8256</v>
      </c>
      <c r="C825" s="452"/>
      <c r="D825" s="452"/>
      <c r="E825" s="452"/>
      <c r="F825" s="452"/>
      <c r="G825" s="453" t="s">
        <v>12845</v>
      </c>
      <c r="H825" s="454">
        <v>0</v>
      </c>
      <c r="I825" s="454"/>
      <c r="J825" s="454">
        <v>393510</v>
      </c>
      <c r="K825" s="454">
        <v>393510</v>
      </c>
      <c r="L825" s="454">
        <v>0</v>
      </c>
      <c r="M825" s="455"/>
    </row>
    <row r="826" spans="2:13" x14ac:dyDescent="0.35">
      <c r="B826" s="451">
        <v>8256</v>
      </c>
      <c r="C826" s="452">
        <v>0</v>
      </c>
      <c r="D826" s="452">
        <v>0</v>
      </c>
      <c r="E826" s="452">
        <v>0</v>
      </c>
      <c r="F826" s="452">
        <v>5000</v>
      </c>
      <c r="G826" s="453" t="s">
        <v>3588</v>
      </c>
      <c r="H826" s="454">
        <v>0</v>
      </c>
      <c r="I826" s="454"/>
      <c r="J826" s="454">
        <v>393510</v>
      </c>
      <c r="K826" s="454">
        <v>393510</v>
      </c>
      <c r="L826" s="454">
        <v>0</v>
      </c>
      <c r="M826" s="455"/>
    </row>
    <row r="827" spans="2:13" x14ac:dyDescent="0.35">
      <c r="B827" s="451">
        <v>8256</v>
      </c>
      <c r="C827" s="452">
        <v>0</v>
      </c>
      <c r="D827" s="452">
        <v>0</v>
      </c>
      <c r="E827" s="452">
        <v>0</v>
      </c>
      <c r="F827" s="452">
        <v>5100</v>
      </c>
      <c r="G827" s="453" t="s">
        <v>3590</v>
      </c>
      <c r="H827" s="454">
        <v>0</v>
      </c>
      <c r="I827" s="454"/>
      <c r="J827" s="454">
        <v>332636.08</v>
      </c>
      <c r="K827" s="454">
        <v>332636.08</v>
      </c>
      <c r="L827" s="454">
        <v>0</v>
      </c>
      <c r="M827" s="455"/>
    </row>
    <row r="828" spans="2:13" x14ac:dyDescent="0.35">
      <c r="B828" s="451">
        <v>8256</v>
      </c>
      <c r="C828" s="452">
        <v>0</v>
      </c>
      <c r="D828" s="452">
        <v>0</v>
      </c>
      <c r="E828" s="452">
        <v>0</v>
      </c>
      <c r="F828" s="452">
        <v>5110</v>
      </c>
      <c r="G828" s="453" t="s">
        <v>3592</v>
      </c>
      <c r="H828" s="454">
        <v>0</v>
      </c>
      <c r="I828" s="454"/>
      <c r="J828" s="454">
        <v>274986.12</v>
      </c>
      <c r="K828" s="454">
        <v>274986.12</v>
      </c>
      <c r="L828" s="454">
        <v>0</v>
      </c>
      <c r="M828" s="455"/>
    </row>
    <row r="829" spans="2:13" x14ac:dyDescent="0.35">
      <c r="B829" s="451">
        <v>8256</v>
      </c>
      <c r="C829" s="452">
        <v>0</v>
      </c>
      <c r="D829" s="452">
        <v>0</v>
      </c>
      <c r="E829" s="452">
        <v>0</v>
      </c>
      <c r="F829" s="452">
        <v>5111</v>
      </c>
      <c r="G829" s="453" t="s">
        <v>3594</v>
      </c>
      <c r="H829" s="454">
        <v>0</v>
      </c>
      <c r="I829" s="454"/>
      <c r="J829" s="454">
        <v>274986.12</v>
      </c>
      <c r="K829" s="454">
        <v>274986.12</v>
      </c>
      <c r="L829" s="454">
        <v>0</v>
      </c>
      <c r="M829" s="455"/>
    </row>
    <row r="830" spans="2:13" x14ac:dyDescent="0.35">
      <c r="B830" s="451">
        <v>8256</v>
      </c>
      <c r="C830" s="452">
        <v>0</v>
      </c>
      <c r="D830" s="452">
        <v>0</v>
      </c>
      <c r="E830" s="452">
        <v>0</v>
      </c>
      <c r="F830" s="452">
        <v>5150</v>
      </c>
      <c r="G830" s="453" t="s">
        <v>3598</v>
      </c>
      <c r="H830" s="454">
        <v>0</v>
      </c>
      <c r="I830" s="454"/>
      <c r="J830" s="454">
        <v>57649.96</v>
      </c>
      <c r="K830" s="454">
        <v>57649.96</v>
      </c>
      <c r="L830" s="454">
        <v>0</v>
      </c>
      <c r="M830" s="455"/>
    </row>
    <row r="831" spans="2:13" x14ac:dyDescent="0.35">
      <c r="B831" s="451">
        <v>8256</v>
      </c>
      <c r="C831" s="452">
        <v>0</v>
      </c>
      <c r="D831" s="452">
        <v>0</v>
      </c>
      <c r="E831" s="452">
        <v>0</v>
      </c>
      <c r="F831" s="452">
        <v>5151</v>
      </c>
      <c r="G831" s="453" t="s">
        <v>3600</v>
      </c>
      <c r="H831" s="454">
        <v>0</v>
      </c>
      <c r="I831" s="454"/>
      <c r="J831" s="454">
        <v>57649.96</v>
      </c>
      <c r="K831" s="454">
        <v>57649.96</v>
      </c>
      <c r="L831" s="454">
        <v>0</v>
      </c>
      <c r="M831" s="455"/>
    </row>
    <row r="832" spans="2:13" x14ac:dyDescent="0.35">
      <c r="B832" s="451">
        <v>8256</v>
      </c>
      <c r="C832" s="452">
        <v>0</v>
      </c>
      <c r="D832" s="452">
        <v>0</v>
      </c>
      <c r="E832" s="452">
        <v>0</v>
      </c>
      <c r="F832" s="452">
        <v>5300</v>
      </c>
      <c r="G832" s="453" t="s">
        <v>3604</v>
      </c>
      <c r="H832" s="454">
        <v>0</v>
      </c>
      <c r="I832" s="454"/>
      <c r="J832" s="454">
        <v>42474</v>
      </c>
      <c r="K832" s="454">
        <v>42474</v>
      </c>
      <c r="L832" s="454">
        <v>0</v>
      </c>
      <c r="M832" s="455"/>
    </row>
    <row r="833" spans="2:13" x14ac:dyDescent="0.35">
      <c r="B833" s="451">
        <v>8256</v>
      </c>
      <c r="C833" s="452">
        <v>0</v>
      </c>
      <c r="D833" s="452">
        <v>0</v>
      </c>
      <c r="E833" s="452">
        <v>0</v>
      </c>
      <c r="F833" s="452">
        <v>5310</v>
      </c>
      <c r="G833" s="453" t="s">
        <v>3606</v>
      </c>
      <c r="H833" s="454">
        <v>0</v>
      </c>
      <c r="I833" s="454"/>
      <c r="J833" s="454">
        <v>34974</v>
      </c>
      <c r="K833" s="454">
        <v>34974</v>
      </c>
      <c r="L833" s="454">
        <v>0</v>
      </c>
      <c r="M833" s="455"/>
    </row>
    <row r="834" spans="2:13" x14ac:dyDescent="0.35">
      <c r="B834" s="451">
        <v>8256</v>
      </c>
      <c r="C834" s="452">
        <v>0</v>
      </c>
      <c r="D834" s="452">
        <v>0</v>
      </c>
      <c r="E834" s="452">
        <v>0</v>
      </c>
      <c r="F834" s="452">
        <v>5311</v>
      </c>
      <c r="G834" s="453" t="s">
        <v>3606</v>
      </c>
      <c r="H834" s="454">
        <v>0</v>
      </c>
      <c r="I834" s="454"/>
      <c r="J834" s="454">
        <v>34974</v>
      </c>
      <c r="K834" s="454">
        <v>34974</v>
      </c>
      <c r="L834" s="454">
        <v>0</v>
      </c>
      <c r="M834" s="455"/>
    </row>
    <row r="835" spans="2:13" x14ac:dyDescent="0.35">
      <c r="B835" s="451">
        <v>8256</v>
      </c>
      <c r="C835" s="452">
        <v>0</v>
      </c>
      <c r="D835" s="452">
        <v>0</v>
      </c>
      <c r="E835" s="452">
        <v>0</v>
      </c>
      <c r="F835" s="452">
        <v>5320</v>
      </c>
      <c r="G835" s="453" t="s">
        <v>4158</v>
      </c>
      <c r="H835" s="454">
        <v>0</v>
      </c>
      <c r="I835" s="454"/>
      <c r="J835" s="454">
        <v>7500</v>
      </c>
      <c r="K835" s="454">
        <v>7500</v>
      </c>
      <c r="L835" s="454">
        <v>0</v>
      </c>
      <c r="M835" s="455"/>
    </row>
    <row r="836" spans="2:13" x14ac:dyDescent="0.35">
      <c r="B836" s="451">
        <v>8256</v>
      </c>
      <c r="C836" s="452">
        <v>0</v>
      </c>
      <c r="D836" s="452">
        <v>0</v>
      </c>
      <c r="E836" s="452">
        <v>0</v>
      </c>
      <c r="F836" s="452">
        <v>5321</v>
      </c>
      <c r="G836" s="453" t="s">
        <v>4158</v>
      </c>
      <c r="H836" s="454">
        <v>0</v>
      </c>
      <c r="I836" s="454"/>
      <c r="J836" s="454">
        <v>7500</v>
      </c>
      <c r="K836" s="454">
        <v>7500</v>
      </c>
      <c r="L836" s="454">
        <v>0</v>
      </c>
      <c r="M836" s="455"/>
    </row>
    <row r="837" spans="2:13" x14ac:dyDescent="0.35">
      <c r="B837" s="451">
        <v>8256</v>
      </c>
      <c r="C837" s="452">
        <v>0</v>
      </c>
      <c r="D837" s="452">
        <v>0</v>
      </c>
      <c r="E837" s="452">
        <v>0</v>
      </c>
      <c r="F837" s="452">
        <v>5600</v>
      </c>
      <c r="G837" s="453" t="s">
        <v>3612</v>
      </c>
      <c r="H837" s="454">
        <v>0</v>
      </c>
      <c r="I837" s="454"/>
      <c r="J837" s="454">
        <v>18399.919999999998</v>
      </c>
      <c r="K837" s="454">
        <v>18399.919999999998</v>
      </c>
      <c r="L837" s="454">
        <v>0</v>
      </c>
      <c r="M837" s="455"/>
    </row>
    <row r="838" spans="2:13" x14ac:dyDescent="0.35">
      <c r="B838" s="451">
        <v>8256</v>
      </c>
      <c r="C838" s="452">
        <v>0</v>
      </c>
      <c r="D838" s="452">
        <v>0</v>
      </c>
      <c r="E838" s="452">
        <v>0</v>
      </c>
      <c r="F838" s="452">
        <v>5660</v>
      </c>
      <c r="G838" s="453" t="s">
        <v>3614</v>
      </c>
      <c r="H838" s="454">
        <v>0</v>
      </c>
      <c r="I838" s="454"/>
      <c r="J838" s="454">
        <v>18399.919999999998</v>
      </c>
      <c r="K838" s="454">
        <v>18399.919999999998</v>
      </c>
      <c r="L838" s="454">
        <v>0</v>
      </c>
      <c r="M838" s="455"/>
    </row>
    <row r="839" spans="2:13" x14ac:dyDescent="0.35">
      <c r="B839" s="451">
        <v>8256</v>
      </c>
      <c r="C839" s="452">
        <v>0</v>
      </c>
      <c r="D839" s="452">
        <v>0</v>
      </c>
      <c r="E839" s="452">
        <v>0</v>
      </c>
      <c r="F839" s="452">
        <v>5661</v>
      </c>
      <c r="G839" s="453" t="s">
        <v>3614</v>
      </c>
      <c r="H839" s="454">
        <v>0</v>
      </c>
      <c r="I839" s="454"/>
      <c r="J839" s="454">
        <v>18399.919999999998</v>
      </c>
      <c r="K839" s="454">
        <v>18399.919999999998</v>
      </c>
      <c r="L839" s="454">
        <v>0</v>
      </c>
      <c r="M839" s="455"/>
    </row>
    <row r="840" spans="2:13" x14ac:dyDescent="0.35">
      <c r="B840" s="451">
        <v>8270</v>
      </c>
      <c r="C840" s="452"/>
      <c r="D840" s="452"/>
      <c r="E840" s="452"/>
      <c r="F840" s="452"/>
      <c r="G840" s="453" t="s">
        <v>12924</v>
      </c>
      <c r="H840" s="454">
        <v>0</v>
      </c>
      <c r="I840" s="454"/>
      <c r="J840" s="454">
        <v>4968091.6500000004</v>
      </c>
      <c r="K840" s="454">
        <v>0</v>
      </c>
      <c r="L840" s="454">
        <v>4968091.6500000004</v>
      </c>
      <c r="M840" s="455"/>
    </row>
    <row r="841" spans="2:13" x14ac:dyDescent="0.35">
      <c r="B841" s="451">
        <v>8271</v>
      </c>
      <c r="C841" s="452"/>
      <c r="D841" s="452"/>
      <c r="E841" s="452"/>
      <c r="F841" s="452"/>
      <c r="G841" s="453" t="s">
        <v>12925</v>
      </c>
      <c r="H841" s="454">
        <v>0</v>
      </c>
      <c r="I841" s="454"/>
      <c r="J841" s="454">
        <v>4370260.87</v>
      </c>
      <c r="K841" s="454">
        <v>0</v>
      </c>
      <c r="L841" s="454">
        <v>4370260.87</v>
      </c>
      <c r="M841" s="455"/>
    </row>
    <row r="842" spans="2:13" x14ac:dyDescent="0.35">
      <c r="B842" s="451">
        <v>8271</v>
      </c>
      <c r="C842" s="452">
        <v>0</v>
      </c>
      <c r="D842" s="452">
        <v>0</v>
      </c>
      <c r="E842" s="452">
        <v>0</v>
      </c>
      <c r="F842" s="452">
        <v>1000</v>
      </c>
      <c r="G842" s="453" t="s">
        <v>1719</v>
      </c>
      <c r="H842" s="454">
        <v>0</v>
      </c>
      <c r="I842" s="454"/>
      <c r="J842" s="454">
        <v>2793360.65</v>
      </c>
      <c r="K842" s="454">
        <v>0</v>
      </c>
      <c r="L842" s="454">
        <v>2793360.65</v>
      </c>
      <c r="M842" s="455"/>
    </row>
    <row r="843" spans="2:13" x14ac:dyDescent="0.35">
      <c r="B843" s="451">
        <v>8271</v>
      </c>
      <c r="C843" s="452">
        <v>0</v>
      </c>
      <c r="D843" s="452">
        <v>0</v>
      </c>
      <c r="E843" s="452">
        <v>0</v>
      </c>
      <c r="F843" s="452">
        <v>1100</v>
      </c>
      <c r="G843" s="453" t="s">
        <v>1721</v>
      </c>
      <c r="H843" s="454">
        <v>0</v>
      </c>
      <c r="I843" s="454"/>
      <c r="J843" s="454">
        <v>1401155.18</v>
      </c>
      <c r="K843" s="454">
        <v>0</v>
      </c>
      <c r="L843" s="454">
        <v>1401155.18</v>
      </c>
      <c r="M843" s="455"/>
    </row>
    <row r="844" spans="2:13" x14ac:dyDescent="0.35">
      <c r="B844" s="451">
        <v>8271</v>
      </c>
      <c r="C844" s="452">
        <v>0</v>
      </c>
      <c r="D844" s="452">
        <v>0</v>
      </c>
      <c r="E844" s="452">
        <v>0</v>
      </c>
      <c r="F844" s="452">
        <v>1130</v>
      </c>
      <c r="G844" s="453" t="s">
        <v>1723</v>
      </c>
      <c r="H844" s="454">
        <v>0</v>
      </c>
      <c r="I844" s="454"/>
      <c r="J844" s="454">
        <v>1401155.18</v>
      </c>
      <c r="K844" s="454">
        <v>0</v>
      </c>
      <c r="L844" s="454">
        <v>1401155.18</v>
      </c>
      <c r="M844" s="455"/>
    </row>
    <row r="845" spans="2:13" x14ac:dyDescent="0.35">
      <c r="B845" s="451">
        <v>8271</v>
      </c>
      <c r="C845" s="452">
        <v>0</v>
      </c>
      <c r="D845" s="452">
        <v>0</v>
      </c>
      <c r="E845" s="452">
        <v>0</v>
      </c>
      <c r="F845" s="452">
        <v>1131</v>
      </c>
      <c r="G845" s="453" t="s">
        <v>1725</v>
      </c>
      <c r="H845" s="454">
        <v>0</v>
      </c>
      <c r="I845" s="454"/>
      <c r="J845" s="454">
        <v>1401155.18</v>
      </c>
      <c r="K845" s="454">
        <v>0</v>
      </c>
      <c r="L845" s="454">
        <v>1401155.18</v>
      </c>
      <c r="M845" s="455"/>
    </row>
    <row r="846" spans="2:13" x14ac:dyDescent="0.35">
      <c r="B846" s="451">
        <v>8271</v>
      </c>
      <c r="C846" s="452">
        <v>0</v>
      </c>
      <c r="D846" s="452">
        <v>0</v>
      </c>
      <c r="E846" s="452">
        <v>0</v>
      </c>
      <c r="F846" s="452">
        <v>1200</v>
      </c>
      <c r="G846" s="453" t="s">
        <v>2163</v>
      </c>
      <c r="H846" s="454">
        <v>0</v>
      </c>
      <c r="I846" s="454"/>
      <c r="J846" s="454">
        <v>26400</v>
      </c>
      <c r="K846" s="454">
        <v>0</v>
      </c>
      <c r="L846" s="454">
        <v>26400</v>
      </c>
      <c r="M846" s="455"/>
    </row>
    <row r="847" spans="2:13" x14ac:dyDescent="0.35">
      <c r="B847" s="451">
        <v>8271</v>
      </c>
      <c r="C847" s="452">
        <v>0</v>
      </c>
      <c r="D847" s="452">
        <v>0</v>
      </c>
      <c r="E847" s="452">
        <v>0</v>
      </c>
      <c r="F847" s="452">
        <v>1210</v>
      </c>
      <c r="G847" s="453" t="s">
        <v>2165</v>
      </c>
      <c r="H847" s="454">
        <v>0</v>
      </c>
      <c r="I847" s="454"/>
      <c r="J847" s="454">
        <v>26400</v>
      </c>
      <c r="K847" s="454">
        <v>0</v>
      </c>
      <c r="L847" s="454">
        <v>26400</v>
      </c>
      <c r="M847" s="455"/>
    </row>
    <row r="848" spans="2:13" x14ac:dyDescent="0.35">
      <c r="B848" s="451">
        <v>8271</v>
      </c>
      <c r="C848" s="452">
        <v>0</v>
      </c>
      <c r="D848" s="452">
        <v>0</v>
      </c>
      <c r="E848" s="452">
        <v>0</v>
      </c>
      <c r="F848" s="452">
        <v>1211</v>
      </c>
      <c r="G848" s="453" t="s">
        <v>2167</v>
      </c>
      <c r="H848" s="454">
        <v>0</v>
      </c>
      <c r="I848" s="454"/>
      <c r="J848" s="454">
        <v>26400</v>
      </c>
      <c r="K848" s="454">
        <v>0</v>
      </c>
      <c r="L848" s="454">
        <v>26400</v>
      </c>
      <c r="M848" s="455"/>
    </row>
    <row r="849" spans="2:13" x14ac:dyDescent="0.35">
      <c r="B849" s="451">
        <v>8271</v>
      </c>
      <c r="C849" s="452">
        <v>0</v>
      </c>
      <c r="D849" s="452">
        <v>0</v>
      </c>
      <c r="E849" s="452">
        <v>0</v>
      </c>
      <c r="F849" s="452">
        <v>1300</v>
      </c>
      <c r="G849" s="453" t="s">
        <v>2181</v>
      </c>
      <c r="H849" s="454">
        <v>0</v>
      </c>
      <c r="I849" s="454"/>
      <c r="J849" s="454">
        <v>1195053.23</v>
      </c>
      <c r="K849" s="454">
        <v>0</v>
      </c>
      <c r="L849" s="454">
        <v>1195053.23</v>
      </c>
      <c r="M849" s="455"/>
    </row>
    <row r="850" spans="2:13" x14ac:dyDescent="0.35">
      <c r="B850" s="451">
        <v>8271</v>
      </c>
      <c r="C850" s="452">
        <v>0</v>
      </c>
      <c r="D850" s="452">
        <v>0</v>
      </c>
      <c r="E850" s="452">
        <v>0</v>
      </c>
      <c r="F850" s="452">
        <v>1320</v>
      </c>
      <c r="G850" s="453" t="s">
        <v>2183</v>
      </c>
      <c r="H850" s="454">
        <v>0</v>
      </c>
      <c r="I850" s="454"/>
      <c r="J850" s="454">
        <v>188154.27</v>
      </c>
      <c r="K850" s="454">
        <v>0</v>
      </c>
      <c r="L850" s="454">
        <v>188154.27</v>
      </c>
      <c r="M850" s="455"/>
    </row>
    <row r="851" spans="2:13" x14ac:dyDescent="0.35">
      <c r="B851" s="451">
        <v>8271</v>
      </c>
      <c r="C851" s="452">
        <v>0</v>
      </c>
      <c r="D851" s="452">
        <v>0</v>
      </c>
      <c r="E851" s="452">
        <v>0</v>
      </c>
      <c r="F851" s="452">
        <v>1321</v>
      </c>
      <c r="G851" s="453" t="s">
        <v>2185</v>
      </c>
      <c r="H851" s="454">
        <v>0</v>
      </c>
      <c r="I851" s="454"/>
      <c r="J851" s="454">
        <v>25667</v>
      </c>
      <c r="K851" s="454">
        <v>0</v>
      </c>
      <c r="L851" s="454">
        <v>25667</v>
      </c>
      <c r="M851" s="455"/>
    </row>
    <row r="852" spans="2:13" x14ac:dyDescent="0.35">
      <c r="B852" s="451">
        <v>8271</v>
      </c>
      <c r="C852" s="452">
        <v>0</v>
      </c>
      <c r="D852" s="452">
        <v>0</v>
      </c>
      <c r="E852" s="452">
        <v>0</v>
      </c>
      <c r="F852" s="452">
        <v>1322</v>
      </c>
      <c r="G852" s="453" t="s">
        <v>124</v>
      </c>
      <c r="H852" s="454">
        <v>0</v>
      </c>
      <c r="I852" s="454"/>
      <c r="J852" s="454">
        <v>162487.26999999999</v>
      </c>
      <c r="K852" s="454">
        <v>0</v>
      </c>
      <c r="L852" s="454">
        <v>162487.26999999999</v>
      </c>
      <c r="M852" s="455"/>
    </row>
    <row r="853" spans="2:13" x14ac:dyDescent="0.35">
      <c r="B853" s="451">
        <v>8271</v>
      </c>
      <c r="C853" s="452">
        <v>0</v>
      </c>
      <c r="D853" s="452">
        <v>0</v>
      </c>
      <c r="E853" s="452">
        <v>0</v>
      </c>
      <c r="F853" s="452">
        <v>1340</v>
      </c>
      <c r="G853" s="453" t="s">
        <v>125</v>
      </c>
      <c r="H853" s="454">
        <v>0</v>
      </c>
      <c r="I853" s="454"/>
      <c r="J853" s="454">
        <v>1006898.96</v>
      </c>
      <c r="K853" s="454">
        <v>0</v>
      </c>
      <c r="L853" s="454">
        <v>1006898.96</v>
      </c>
      <c r="M853" s="455"/>
    </row>
    <row r="854" spans="2:13" x14ac:dyDescent="0.35">
      <c r="B854" s="451">
        <v>8271</v>
      </c>
      <c r="C854" s="452">
        <v>0</v>
      </c>
      <c r="D854" s="452">
        <v>0</v>
      </c>
      <c r="E854" s="452">
        <v>0</v>
      </c>
      <c r="F854" s="452">
        <v>1345</v>
      </c>
      <c r="G854" s="453" t="s">
        <v>126</v>
      </c>
      <c r="H854" s="454">
        <v>0</v>
      </c>
      <c r="I854" s="454"/>
      <c r="J854" s="454">
        <v>1006898.96</v>
      </c>
      <c r="K854" s="454">
        <v>0</v>
      </c>
      <c r="L854" s="454">
        <v>1006898.96</v>
      </c>
      <c r="M854" s="455"/>
    </row>
    <row r="855" spans="2:13" x14ac:dyDescent="0.35">
      <c r="B855" s="451">
        <v>8271</v>
      </c>
      <c r="C855" s="452">
        <v>0</v>
      </c>
      <c r="D855" s="452">
        <v>0</v>
      </c>
      <c r="E855" s="452">
        <v>0</v>
      </c>
      <c r="F855" s="452">
        <v>1400</v>
      </c>
      <c r="G855" s="453" t="s">
        <v>2581</v>
      </c>
      <c r="H855" s="454">
        <v>0</v>
      </c>
      <c r="I855" s="454"/>
      <c r="J855" s="454">
        <v>149512.24</v>
      </c>
      <c r="K855" s="454">
        <v>0</v>
      </c>
      <c r="L855" s="454">
        <v>149512.24</v>
      </c>
      <c r="M855" s="455"/>
    </row>
    <row r="856" spans="2:13" x14ac:dyDescent="0.35">
      <c r="B856" s="451">
        <v>8271</v>
      </c>
      <c r="C856" s="452">
        <v>0</v>
      </c>
      <c r="D856" s="452">
        <v>0</v>
      </c>
      <c r="E856" s="452">
        <v>0</v>
      </c>
      <c r="F856" s="452">
        <v>1410</v>
      </c>
      <c r="G856" s="453" t="s">
        <v>2583</v>
      </c>
      <c r="H856" s="454">
        <v>0</v>
      </c>
      <c r="I856" s="454"/>
      <c r="J856" s="454">
        <v>149512.24</v>
      </c>
      <c r="K856" s="454">
        <v>0</v>
      </c>
      <c r="L856" s="454">
        <v>149512.24</v>
      </c>
      <c r="M856" s="455"/>
    </row>
    <row r="857" spans="2:13" x14ac:dyDescent="0.35">
      <c r="B857" s="451">
        <v>8271</v>
      </c>
      <c r="C857" s="452">
        <v>0</v>
      </c>
      <c r="D857" s="452">
        <v>0</v>
      </c>
      <c r="E857" s="452">
        <v>0</v>
      </c>
      <c r="F857" s="452">
        <v>1412</v>
      </c>
      <c r="G857" s="453" t="s">
        <v>2585</v>
      </c>
      <c r="H857" s="454">
        <v>0</v>
      </c>
      <c r="I857" s="454"/>
      <c r="J857" s="454">
        <v>67805.279999999999</v>
      </c>
      <c r="K857" s="454">
        <v>0</v>
      </c>
      <c r="L857" s="454">
        <v>67805.279999999999</v>
      </c>
      <c r="M857" s="455"/>
    </row>
    <row r="858" spans="2:13" x14ac:dyDescent="0.35">
      <c r="B858" s="451">
        <v>8271</v>
      </c>
      <c r="C858" s="452">
        <v>0</v>
      </c>
      <c r="D858" s="452">
        <v>0</v>
      </c>
      <c r="E858" s="452">
        <v>0</v>
      </c>
      <c r="F858" s="452">
        <v>1413</v>
      </c>
      <c r="G858" s="453" t="s">
        <v>2692</v>
      </c>
      <c r="H858" s="454">
        <v>0</v>
      </c>
      <c r="I858" s="454"/>
      <c r="J858" s="454">
        <v>64770.78</v>
      </c>
      <c r="K858" s="454">
        <v>0</v>
      </c>
      <c r="L858" s="454">
        <v>64770.78</v>
      </c>
      <c r="M858" s="455"/>
    </row>
    <row r="859" spans="2:13" x14ac:dyDescent="0.35">
      <c r="B859" s="451">
        <v>8271</v>
      </c>
      <c r="C859" s="452">
        <v>0</v>
      </c>
      <c r="D859" s="452">
        <v>0</v>
      </c>
      <c r="E859" s="452">
        <v>0</v>
      </c>
      <c r="F859" s="452">
        <v>1414</v>
      </c>
      <c r="G859" s="453" t="s">
        <v>2798</v>
      </c>
      <c r="H859" s="454">
        <v>0</v>
      </c>
      <c r="I859" s="454"/>
      <c r="J859" s="454">
        <v>10764.49</v>
      </c>
      <c r="K859" s="454">
        <v>0</v>
      </c>
      <c r="L859" s="454">
        <v>10764.49</v>
      </c>
      <c r="M859" s="455"/>
    </row>
    <row r="860" spans="2:13" x14ac:dyDescent="0.35">
      <c r="B860" s="451">
        <v>8271</v>
      </c>
      <c r="C860" s="452">
        <v>0</v>
      </c>
      <c r="D860" s="452">
        <v>0</v>
      </c>
      <c r="E860" s="452">
        <v>0</v>
      </c>
      <c r="F860" s="452">
        <v>1415</v>
      </c>
      <c r="G860" s="453" t="s">
        <v>2891</v>
      </c>
      <c r="H860" s="454">
        <v>0</v>
      </c>
      <c r="I860" s="454"/>
      <c r="J860" s="454">
        <v>2926.35</v>
      </c>
      <c r="K860" s="454">
        <v>0</v>
      </c>
      <c r="L860" s="454">
        <v>2926.35</v>
      </c>
      <c r="M860" s="455"/>
    </row>
    <row r="861" spans="2:13" x14ac:dyDescent="0.35">
      <c r="B861" s="451">
        <v>8271</v>
      </c>
      <c r="C861" s="452">
        <v>0</v>
      </c>
      <c r="D861" s="452">
        <v>0</v>
      </c>
      <c r="E861" s="452">
        <v>0</v>
      </c>
      <c r="F861" s="452">
        <v>1416</v>
      </c>
      <c r="G861" s="453" t="s">
        <v>2898</v>
      </c>
      <c r="H861" s="454">
        <v>0</v>
      </c>
      <c r="I861" s="454"/>
      <c r="J861" s="454">
        <v>3245.34</v>
      </c>
      <c r="K861" s="454">
        <v>0</v>
      </c>
      <c r="L861" s="454">
        <v>3245.34</v>
      </c>
      <c r="M861" s="455"/>
    </row>
    <row r="862" spans="2:13" x14ac:dyDescent="0.35">
      <c r="B862" s="451">
        <v>8271</v>
      </c>
      <c r="C862" s="452">
        <v>0</v>
      </c>
      <c r="D862" s="452">
        <v>0</v>
      </c>
      <c r="E862" s="452">
        <v>0</v>
      </c>
      <c r="F862" s="452">
        <v>1500</v>
      </c>
      <c r="G862" s="453" t="s">
        <v>2904</v>
      </c>
      <c r="H862" s="454">
        <v>0</v>
      </c>
      <c r="I862" s="454"/>
      <c r="J862" s="454">
        <v>21240</v>
      </c>
      <c r="K862" s="454">
        <v>0</v>
      </c>
      <c r="L862" s="454">
        <v>21240</v>
      </c>
      <c r="M862" s="455"/>
    </row>
    <row r="863" spans="2:13" x14ac:dyDescent="0.35">
      <c r="B863" s="451">
        <v>8271</v>
      </c>
      <c r="C863" s="452">
        <v>0</v>
      </c>
      <c r="D863" s="452">
        <v>0</v>
      </c>
      <c r="E863" s="452">
        <v>0</v>
      </c>
      <c r="F863" s="452">
        <v>1520</v>
      </c>
      <c r="G863" s="453" t="s">
        <v>120</v>
      </c>
      <c r="H863" s="454">
        <v>0</v>
      </c>
      <c r="I863" s="454"/>
      <c r="J863" s="454">
        <v>21240</v>
      </c>
      <c r="K863" s="454">
        <v>0</v>
      </c>
      <c r="L863" s="454">
        <v>21240</v>
      </c>
      <c r="M863" s="455"/>
    </row>
    <row r="864" spans="2:13" x14ac:dyDescent="0.35">
      <c r="B864" s="451">
        <v>8271</v>
      </c>
      <c r="C864" s="452">
        <v>0</v>
      </c>
      <c r="D864" s="452">
        <v>0</v>
      </c>
      <c r="E864" s="452">
        <v>0</v>
      </c>
      <c r="F864" s="452">
        <v>1522</v>
      </c>
      <c r="G864" s="453" t="s">
        <v>2907</v>
      </c>
      <c r="H864" s="454">
        <v>0</v>
      </c>
      <c r="I864" s="454"/>
      <c r="J864" s="454">
        <v>21240</v>
      </c>
      <c r="K864" s="454">
        <v>0</v>
      </c>
      <c r="L864" s="454">
        <v>21240</v>
      </c>
      <c r="M864" s="455"/>
    </row>
    <row r="865" spans="2:13" x14ac:dyDescent="0.35">
      <c r="B865" s="451">
        <v>8271</v>
      </c>
      <c r="C865" s="452">
        <v>0</v>
      </c>
      <c r="D865" s="452">
        <v>0</v>
      </c>
      <c r="E865" s="452">
        <v>0</v>
      </c>
      <c r="F865" s="452">
        <v>2000</v>
      </c>
      <c r="G865" s="453" t="s">
        <v>2911</v>
      </c>
      <c r="H865" s="454">
        <v>0</v>
      </c>
      <c r="I865" s="454"/>
      <c r="J865" s="454">
        <v>1209042.44</v>
      </c>
      <c r="K865" s="454">
        <v>0</v>
      </c>
      <c r="L865" s="454">
        <v>1209042.44</v>
      </c>
      <c r="M865" s="455"/>
    </row>
    <row r="866" spans="2:13" x14ac:dyDescent="0.35">
      <c r="B866" s="451">
        <v>8271</v>
      </c>
      <c r="C866" s="452">
        <v>0</v>
      </c>
      <c r="D866" s="452">
        <v>0</v>
      </c>
      <c r="E866" s="452">
        <v>0</v>
      </c>
      <c r="F866" s="452">
        <v>2100</v>
      </c>
      <c r="G866" s="453" t="s">
        <v>2913</v>
      </c>
      <c r="H866" s="454">
        <v>0</v>
      </c>
      <c r="I866" s="454"/>
      <c r="J866" s="454">
        <v>264874.15999999997</v>
      </c>
      <c r="K866" s="454">
        <v>0</v>
      </c>
      <c r="L866" s="454">
        <v>264874.15999999997</v>
      </c>
      <c r="M866" s="455"/>
    </row>
    <row r="867" spans="2:13" x14ac:dyDescent="0.35">
      <c r="B867" s="451">
        <v>8271</v>
      </c>
      <c r="C867" s="452">
        <v>0</v>
      </c>
      <c r="D867" s="452">
        <v>0</v>
      </c>
      <c r="E867" s="452">
        <v>0</v>
      </c>
      <c r="F867" s="452">
        <v>2110</v>
      </c>
      <c r="G867" s="453" t="s">
        <v>2915</v>
      </c>
      <c r="H867" s="454">
        <v>0</v>
      </c>
      <c r="I867" s="454"/>
      <c r="J867" s="454">
        <v>152369.54999999999</v>
      </c>
      <c r="K867" s="454">
        <v>0</v>
      </c>
      <c r="L867" s="454">
        <v>152369.54999999999</v>
      </c>
      <c r="M867" s="455"/>
    </row>
    <row r="868" spans="2:13" x14ac:dyDescent="0.35">
      <c r="B868" s="451">
        <v>8271</v>
      </c>
      <c r="C868" s="452">
        <v>0</v>
      </c>
      <c r="D868" s="452">
        <v>0</v>
      </c>
      <c r="E868" s="452">
        <v>0</v>
      </c>
      <c r="F868" s="452">
        <v>2111</v>
      </c>
      <c r="G868" s="453" t="s">
        <v>2917</v>
      </c>
      <c r="H868" s="454">
        <v>0</v>
      </c>
      <c r="I868" s="454"/>
      <c r="J868" s="454">
        <v>152369.54999999999</v>
      </c>
      <c r="K868" s="454">
        <v>0</v>
      </c>
      <c r="L868" s="454">
        <v>152369.54999999999</v>
      </c>
      <c r="M868" s="455"/>
    </row>
    <row r="869" spans="2:13" x14ac:dyDescent="0.35">
      <c r="B869" s="451">
        <v>8271</v>
      </c>
      <c r="C869" s="452">
        <v>0</v>
      </c>
      <c r="D869" s="452">
        <v>0</v>
      </c>
      <c r="E869" s="452">
        <v>0</v>
      </c>
      <c r="F869" s="452">
        <v>2140</v>
      </c>
      <c r="G869" s="453" t="s">
        <v>2972</v>
      </c>
      <c r="H869" s="454">
        <v>0</v>
      </c>
      <c r="I869" s="454"/>
      <c r="J869" s="454">
        <v>3199.95</v>
      </c>
      <c r="K869" s="454">
        <v>0</v>
      </c>
      <c r="L869" s="454">
        <v>3199.95</v>
      </c>
      <c r="M869" s="455"/>
    </row>
    <row r="870" spans="2:13" x14ac:dyDescent="0.35">
      <c r="B870" s="451">
        <v>8271</v>
      </c>
      <c r="C870" s="452">
        <v>0</v>
      </c>
      <c r="D870" s="452">
        <v>0</v>
      </c>
      <c r="E870" s="452">
        <v>0</v>
      </c>
      <c r="F870" s="452">
        <v>2141</v>
      </c>
      <c r="G870" s="453" t="s">
        <v>2974</v>
      </c>
      <c r="H870" s="454">
        <v>0</v>
      </c>
      <c r="I870" s="454"/>
      <c r="J870" s="454">
        <v>3199.95</v>
      </c>
      <c r="K870" s="454">
        <v>0</v>
      </c>
      <c r="L870" s="454">
        <v>3199.95</v>
      </c>
      <c r="M870" s="455"/>
    </row>
    <row r="871" spans="2:13" x14ac:dyDescent="0.35">
      <c r="B871" s="451">
        <v>8271</v>
      </c>
      <c r="C871" s="452">
        <v>0</v>
      </c>
      <c r="D871" s="452">
        <v>0</v>
      </c>
      <c r="E871" s="452">
        <v>0</v>
      </c>
      <c r="F871" s="452">
        <v>2160</v>
      </c>
      <c r="G871" s="453" t="s">
        <v>2979</v>
      </c>
      <c r="H871" s="454">
        <v>0</v>
      </c>
      <c r="I871" s="454"/>
      <c r="J871" s="454">
        <v>109304.66</v>
      </c>
      <c r="K871" s="454">
        <v>0</v>
      </c>
      <c r="L871" s="454">
        <v>109304.66</v>
      </c>
      <c r="M871" s="455"/>
    </row>
    <row r="872" spans="2:13" x14ac:dyDescent="0.35">
      <c r="B872" s="451">
        <v>8271</v>
      </c>
      <c r="C872" s="452">
        <v>0</v>
      </c>
      <c r="D872" s="452">
        <v>0</v>
      </c>
      <c r="E872" s="452">
        <v>0</v>
      </c>
      <c r="F872" s="452">
        <v>2161</v>
      </c>
      <c r="G872" s="453" t="s">
        <v>2981</v>
      </c>
      <c r="H872" s="454">
        <v>0</v>
      </c>
      <c r="I872" s="454"/>
      <c r="J872" s="454">
        <v>109304.66</v>
      </c>
      <c r="K872" s="454">
        <v>0</v>
      </c>
      <c r="L872" s="454">
        <v>109304.66</v>
      </c>
      <c r="M872" s="455"/>
    </row>
    <row r="873" spans="2:13" x14ac:dyDescent="0.35">
      <c r="B873" s="451">
        <v>8271</v>
      </c>
      <c r="C873" s="452">
        <v>0</v>
      </c>
      <c r="D873" s="452">
        <v>0</v>
      </c>
      <c r="E873" s="452">
        <v>0</v>
      </c>
      <c r="F873" s="452">
        <v>2200</v>
      </c>
      <c r="G873" s="453" t="s">
        <v>2994</v>
      </c>
      <c r="H873" s="454">
        <v>0</v>
      </c>
      <c r="I873" s="454"/>
      <c r="J873" s="454">
        <v>216533.39</v>
      </c>
      <c r="K873" s="454">
        <v>0</v>
      </c>
      <c r="L873" s="454">
        <v>216533.39</v>
      </c>
      <c r="M873" s="455"/>
    </row>
    <row r="874" spans="2:13" x14ac:dyDescent="0.35">
      <c r="B874" s="451">
        <v>8271</v>
      </c>
      <c r="C874" s="452">
        <v>0</v>
      </c>
      <c r="D874" s="452">
        <v>0</v>
      </c>
      <c r="E874" s="452">
        <v>0</v>
      </c>
      <c r="F874" s="452">
        <v>2210</v>
      </c>
      <c r="G874" s="453" t="s">
        <v>2996</v>
      </c>
      <c r="H874" s="454">
        <v>0</v>
      </c>
      <c r="I874" s="454"/>
      <c r="J874" s="454">
        <v>216533.39</v>
      </c>
      <c r="K874" s="454">
        <v>0</v>
      </c>
      <c r="L874" s="454">
        <v>216533.39</v>
      </c>
      <c r="M874" s="455"/>
    </row>
    <row r="875" spans="2:13" x14ac:dyDescent="0.35">
      <c r="B875" s="451">
        <v>8271</v>
      </c>
      <c r="C875" s="452">
        <v>0</v>
      </c>
      <c r="D875" s="452">
        <v>0</v>
      </c>
      <c r="E875" s="452">
        <v>0</v>
      </c>
      <c r="F875" s="452">
        <v>2211</v>
      </c>
      <c r="G875" s="453" t="s">
        <v>2996</v>
      </c>
      <c r="H875" s="454">
        <v>0</v>
      </c>
      <c r="I875" s="454"/>
      <c r="J875" s="454">
        <v>216533.39</v>
      </c>
      <c r="K875" s="454">
        <v>0</v>
      </c>
      <c r="L875" s="454">
        <v>216533.39</v>
      </c>
      <c r="M875" s="455"/>
    </row>
    <row r="876" spans="2:13" x14ac:dyDescent="0.35">
      <c r="B876" s="451">
        <v>8271</v>
      </c>
      <c r="C876" s="452">
        <v>0</v>
      </c>
      <c r="D876" s="452">
        <v>0</v>
      </c>
      <c r="E876" s="452">
        <v>0</v>
      </c>
      <c r="F876" s="452">
        <v>2400</v>
      </c>
      <c r="G876" s="453" t="s">
        <v>3017</v>
      </c>
      <c r="H876" s="454">
        <v>0</v>
      </c>
      <c r="I876" s="454"/>
      <c r="J876" s="454">
        <v>51423.99</v>
      </c>
      <c r="K876" s="454">
        <v>0</v>
      </c>
      <c r="L876" s="454">
        <v>51423.99</v>
      </c>
      <c r="M876" s="455"/>
    </row>
    <row r="877" spans="2:13" x14ac:dyDescent="0.35">
      <c r="B877" s="451">
        <v>8271</v>
      </c>
      <c r="C877" s="452">
        <v>0</v>
      </c>
      <c r="D877" s="452">
        <v>0</v>
      </c>
      <c r="E877" s="452">
        <v>0</v>
      </c>
      <c r="F877" s="452">
        <v>2410</v>
      </c>
      <c r="G877" s="453" t="s">
        <v>3019</v>
      </c>
      <c r="H877" s="454">
        <v>0</v>
      </c>
      <c r="I877" s="454"/>
      <c r="J877" s="454">
        <v>1082.31</v>
      </c>
      <c r="K877" s="454">
        <v>0</v>
      </c>
      <c r="L877" s="454">
        <v>1082.31</v>
      </c>
      <c r="M877" s="455"/>
    </row>
    <row r="878" spans="2:13" x14ac:dyDescent="0.35">
      <c r="B878" s="451">
        <v>8271</v>
      </c>
      <c r="C878" s="452">
        <v>0</v>
      </c>
      <c r="D878" s="452">
        <v>0</v>
      </c>
      <c r="E878" s="452">
        <v>0</v>
      </c>
      <c r="F878" s="452">
        <v>2411</v>
      </c>
      <c r="G878" s="453" t="s">
        <v>3019</v>
      </c>
      <c r="H878" s="454">
        <v>0</v>
      </c>
      <c r="I878" s="454"/>
      <c r="J878" s="454">
        <v>1082.31</v>
      </c>
      <c r="K878" s="454">
        <v>0</v>
      </c>
      <c r="L878" s="454">
        <v>1082.31</v>
      </c>
      <c r="M878" s="455"/>
    </row>
    <row r="879" spans="2:13" x14ac:dyDescent="0.35">
      <c r="B879" s="451">
        <v>8271</v>
      </c>
      <c r="C879" s="452">
        <v>0</v>
      </c>
      <c r="D879" s="452">
        <v>0</v>
      </c>
      <c r="E879" s="452">
        <v>0</v>
      </c>
      <c r="F879" s="452">
        <v>2490</v>
      </c>
      <c r="G879" s="453" t="s">
        <v>3023</v>
      </c>
      <c r="H879" s="454">
        <v>0</v>
      </c>
      <c r="I879" s="454"/>
      <c r="J879" s="454">
        <v>50341.68</v>
      </c>
      <c r="K879" s="454">
        <v>0</v>
      </c>
      <c r="L879" s="454">
        <v>50341.68</v>
      </c>
      <c r="M879" s="455"/>
    </row>
    <row r="880" spans="2:13" x14ac:dyDescent="0.35">
      <c r="B880" s="451">
        <v>8271</v>
      </c>
      <c r="C880" s="452">
        <v>0</v>
      </c>
      <c r="D880" s="452">
        <v>0</v>
      </c>
      <c r="E880" s="452">
        <v>0</v>
      </c>
      <c r="F880" s="452">
        <v>2491</v>
      </c>
      <c r="G880" s="453" t="s">
        <v>3025</v>
      </c>
      <c r="H880" s="454">
        <v>0</v>
      </c>
      <c r="I880" s="454"/>
      <c r="J880" s="454">
        <v>50341.68</v>
      </c>
      <c r="K880" s="454">
        <v>0</v>
      </c>
      <c r="L880" s="454">
        <v>50341.68</v>
      </c>
      <c r="M880" s="455"/>
    </row>
    <row r="881" spans="2:13" x14ac:dyDescent="0.35">
      <c r="B881" s="451">
        <v>8271</v>
      </c>
      <c r="C881" s="452">
        <v>0</v>
      </c>
      <c r="D881" s="452">
        <v>0</v>
      </c>
      <c r="E881" s="452">
        <v>0</v>
      </c>
      <c r="F881" s="452">
        <v>2500</v>
      </c>
      <c r="G881" s="453" t="s">
        <v>3028</v>
      </c>
      <c r="H881" s="454">
        <v>0</v>
      </c>
      <c r="I881" s="454"/>
      <c r="J881" s="454">
        <v>57890.8</v>
      </c>
      <c r="K881" s="454">
        <v>0</v>
      </c>
      <c r="L881" s="454">
        <v>57890.8</v>
      </c>
      <c r="M881" s="455"/>
    </row>
    <row r="882" spans="2:13" x14ac:dyDescent="0.35">
      <c r="B882" s="451">
        <v>8271</v>
      </c>
      <c r="C882" s="452">
        <v>0</v>
      </c>
      <c r="D882" s="452">
        <v>0</v>
      </c>
      <c r="E882" s="452">
        <v>0</v>
      </c>
      <c r="F882" s="452">
        <v>2530</v>
      </c>
      <c r="G882" s="453" t="s">
        <v>3030</v>
      </c>
      <c r="H882" s="454">
        <v>0</v>
      </c>
      <c r="I882" s="454"/>
      <c r="J882" s="454">
        <v>314</v>
      </c>
      <c r="K882" s="454">
        <v>0</v>
      </c>
      <c r="L882" s="454">
        <v>314</v>
      </c>
      <c r="M882" s="455"/>
    </row>
    <row r="883" spans="2:13" x14ac:dyDescent="0.35">
      <c r="B883" s="451">
        <v>8271</v>
      </c>
      <c r="C883" s="452">
        <v>0</v>
      </c>
      <c r="D883" s="452">
        <v>0</v>
      </c>
      <c r="E883" s="452">
        <v>0</v>
      </c>
      <c r="F883" s="452">
        <v>2531</v>
      </c>
      <c r="G883" s="453" t="s">
        <v>3030</v>
      </c>
      <c r="H883" s="454">
        <v>0</v>
      </c>
      <c r="I883" s="454"/>
      <c r="J883" s="454">
        <v>314</v>
      </c>
      <c r="K883" s="454">
        <v>0</v>
      </c>
      <c r="L883" s="454">
        <v>314</v>
      </c>
      <c r="M883" s="455"/>
    </row>
    <row r="884" spans="2:13" x14ac:dyDescent="0.35">
      <c r="B884" s="451">
        <v>8271</v>
      </c>
      <c r="C884" s="452">
        <v>0</v>
      </c>
      <c r="D884" s="452">
        <v>0</v>
      </c>
      <c r="E884" s="452">
        <v>0</v>
      </c>
      <c r="F884" s="452">
        <v>2540</v>
      </c>
      <c r="G884" s="453" t="s">
        <v>3034</v>
      </c>
      <c r="H884" s="454">
        <v>0</v>
      </c>
      <c r="I884" s="454"/>
      <c r="J884" s="454">
        <v>57576.800000000003</v>
      </c>
      <c r="K884" s="454">
        <v>0</v>
      </c>
      <c r="L884" s="454">
        <v>57576.800000000003</v>
      </c>
      <c r="M884" s="455"/>
    </row>
    <row r="885" spans="2:13" x14ac:dyDescent="0.35">
      <c r="B885" s="451">
        <v>8271</v>
      </c>
      <c r="C885" s="452">
        <v>0</v>
      </c>
      <c r="D885" s="452">
        <v>0</v>
      </c>
      <c r="E885" s="452">
        <v>0</v>
      </c>
      <c r="F885" s="452">
        <v>2541</v>
      </c>
      <c r="G885" s="453" t="s">
        <v>3034</v>
      </c>
      <c r="H885" s="454">
        <v>0</v>
      </c>
      <c r="I885" s="454"/>
      <c r="J885" s="454">
        <v>57576.800000000003</v>
      </c>
      <c r="K885" s="454">
        <v>0</v>
      </c>
      <c r="L885" s="454">
        <v>57576.800000000003</v>
      </c>
      <c r="M885" s="455"/>
    </row>
    <row r="886" spans="2:13" x14ac:dyDescent="0.35">
      <c r="B886" s="451">
        <v>8271</v>
      </c>
      <c r="C886" s="452">
        <v>0</v>
      </c>
      <c r="D886" s="452">
        <v>0</v>
      </c>
      <c r="E886" s="452">
        <v>0</v>
      </c>
      <c r="F886" s="452">
        <v>2600</v>
      </c>
      <c r="G886" s="453" t="s">
        <v>3046</v>
      </c>
      <c r="H886" s="454">
        <v>0</v>
      </c>
      <c r="I886" s="454"/>
      <c r="J886" s="454">
        <v>392734.96</v>
      </c>
      <c r="K886" s="454">
        <v>0</v>
      </c>
      <c r="L886" s="454">
        <v>392734.96</v>
      </c>
      <c r="M886" s="455"/>
    </row>
    <row r="887" spans="2:13" x14ac:dyDescent="0.35">
      <c r="B887" s="451">
        <v>8271</v>
      </c>
      <c r="C887" s="452">
        <v>0</v>
      </c>
      <c r="D887" s="452">
        <v>0</v>
      </c>
      <c r="E887" s="452">
        <v>0</v>
      </c>
      <c r="F887" s="452">
        <v>2610</v>
      </c>
      <c r="G887" s="453" t="s">
        <v>3048</v>
      </c>
      <c r="H887" s="454">
        <v>0</v>
      </c>
      <c r="I887" s="454"/>
      <c r="J887" s="454">
        <v>392734.96</v>
      </c>
      <c r="K887" s="454">
        <v>0</v>
      </c>
      <c r="L887" s="454">
        <v>392734.96</v>
      </c>
      <c r="M887" s="455"/>
    </row>
    <row r="888" spans="2:13" x14ac:dyDescent="0.35">
      <c r="B888" s="451">
        <v>8271</v>
      </c>
      <c r="C888" s="452">
        <v>0</v>
      </c>
      <c r="D888" s="452">
        <v>0</v>
      </c>
      <c r="E888" s="452">
        <v>0</v>
      </c>
      <c r="F888" s="452">
        <v>2611</v>
      </c>
      <c r="G888" s="453" t="s">
        <v>3048</v>
      </c>
      <c r="H888" s="454">
        <v>0</v>
      </c>
      <c r="I888" s="454"/>
      <c r="J888" s="454">
        <v>392734.96</v>
      </c>
      <c r="K888" s="454">
        <v>0</v>
      </c>
      <c r="L888" s="454">
        <v>392734.96</v>
      </c>
      <c r="M888" s="455"/>
    </row>
    <row r="889" spans="2:13" x14ac:dyDescent="0.35">
      <c r="B889" s="451">
        <v>8271</v>
      </c>
      <c r="C889" s="452">
        <v>0</v>
      </c>
      <c r="D889" s="452">
        <v>0</v>
      </c>
      <c r="E889" s="452">
        <v>0</v>
      </c>
      <c r="F889" s="452">
        <v>2700</v>
      </c>
      <c r="G889" s="453" t="s">
        <v>3235</v>
      </c>
      <c r="H889" s="454">
        <v>0</v>
      </c>
      <c r="I889" s="454"/>
      <c r="J889" s="454">
        <v>58000</v>
      </c>
      <c r="K889" s="454">
        <v>0</v>
      </c>
      <c r="L889" s="454">
        <v>58000</v>
      </c>
      <c r="M889" s="455"/>
    </row>
    <row r="890" spans="2:13" x14ac:dyDescent="0.35">
      <c r="B890" s="451">
        <v>8271</v>
      </c>
      <c r="C890" s="452">
        <v>0</v>
      </c>
      <c r="D890" s="452">
        <v>0</v>
      </c>
      <c r="E890" s="452">
        <v>0</v>
      </c>
      <c r="F890" s="452">
        <v>2720</v>
      </c>
      <c r="G890" s="453" t="s">
        <v>3237</v>
      </c>
      <c r="H890" s="454">
        <v>0</v>
      </c>
      <c r="I890" s="454"/>
      <c r="J890" s="454">
        <v>58000</v>
      </c>
      <c r="K890" s="454">
        <v>0</v>
      </c>
      <c r="L890" s="454">
        <v>58000</v>
      </c>
      <c r="M890" s="455"/>
    </row>
    <row r="891" spans="2:13" x14ac:dyDescent="0.35">
      <c r="B891" s="451">
        <v>8271</v>
      </c>
      <c r="C891" s="452">
        <v>0</v>
      </c>
      <c r="D891" s="452">
        <v>0</v>
      </c>
      <c r="E891" s="452">
        <v>0</v>
      </c>
      <c r="F891" s="452">
        <v>2721</v>
      </c>
      <c r="G891" s="453" t="s">
        <v>3237</v>
      </c>
      <c r="H891" s="454">
        <v>0</v>
      </c>
      <c r="I891" s="454"/>
      <c r="J891" s="454">
        <v>58000</v>
      </c>
      <c r="K891" s="454">
        <v>0</v>
      </c>
      <c r="L891" s="454">
        <v>58000</v>
      </c>
      <c r="M891" s="455"/>
    </row>
    <row r="892" spans="2:13" x14ac:dyDescent="0.35">
      <c r="B892" s="451">
        <v>8271</v>
      </c>
      <c r="C892" s="452">
        <v>0</v>
      </c>
      <c r="D892" s="452">
        <v>0</v>
      </c>
      <c r="E892" s="452">
        <v>0</v>
      </c>
      <c r="F892" s="452">
        <v>2900</v>
      </c>
      <c r="G892" s="453" t="s">
        <v>3241</v>
      </c>
      <c r="H892" s="454">
        <v>0</v>
      </c>
      <c r="I892" s="454"/>
      <c r="J892" s="454">
        <v>167585.14000000001</v>
      </c>
      <c r="K892" s="454">
        <v>0</v>
      </c>
      <c r="L892" s="454">
        <v>167585.14000000001</v>
      </c>
      <c r="M892" s="455"/>
    </row>
    <row r="893" spans="2:13" x14ac:dyDescent="0.35">
      <c r="B893" s="451">
        <v>8271</v>
      </c>
      <c r="C893" s="452">
        <v>0</v>
      </c>
      <c r="D893" s="452">
        <v>0</v>
      </c>
      <c r="E893" s="452">
        <v>0</v>
      </c>
      <c r="F893" s="452">
        <v>2920</v>
      </c>
      <c r="G893" s="453" t="s">
        <v>3243</v>
      </c>
      <c r="H893" s="454">
        <v>0</v>
      </c>
      <c r="I893" s="454"/>
      <c r="J893" s="454">
        <v>6960</v>
      </c>
      <c r="K893" s="454">
        <v>0</v>
      </c>
      <c r="L893" s="454">
        <v>6960</v>
      </c>
      <c r="M893" s="455"/>
    </row>
    <row r="894" spans="2:13" x14ac:dyDescent="0.35">
      <c r="B894" s="451">
        <v>8271</v>
      </c>
      <c r="C894" s="452">
        <v>0</v>
      </c>
      <c r="D894" s="452">
        <v>0</v>
      </c>
      <c r="E894" s="452">
        <v>0</v>
      </c>
      <c r="F894" s="452">
        <v>2921</v>
      </c>
      <c r="G894" s="453" t="s">
        <v>3243</v>
      </c>
      <c r="H894" s="454">
        <v>0</v>
      </c>
      <c r="I894" s="454"/>
      <c r="J894" s="454">
        <v>6960</v>
      </c>
      <c r="K894" s="454">
        <v>0</v>
      </c>
      <c r="L894" s="454">
        <v>6960</v>
      </c>
      <c r="M894" s="455"/>
    </row>
    <row r="895" spans="2:13" x14ac:dyDescent="0.35">
      <c r="B895" s="451">
        <v>8271</v>
      </c>
      <c r="C895" s="452">
        <v>0</v>
      </c>
      <c r="D895" s="452">
        <v>0</v>
      </c>
      <c r="E895" s="452">
        <v>0</v>
      </c>
      <c r="F895" s="452">
        <v>2940</v>
      </c>
      <c r="G895" s="453" t="s">
        <v>3247</v>
      </c>
      <c r="H895" s="454">
        <v>0</v>
      </c>
      <c r="I895" s="454"/>
      <c r="J895" s="454">
        <v>152054.14000000001</v>
      </c>
      <c r="K895" s="454">
        <v>0</v>
      </c>
      <c r="L895" s="454">
        <v>152054.14000000001</v>
      </c>
      <c r="M895" s="455"/>
    </row>
    <row r="896" spans="2:13" x14ac:dyDescent="0.35">
      <c r="B896" s="451">
        <v>8271</v>
      </c>
      <c r="C896" s="452">
        <v>0</v>
      </c>
      <c r="D896" s="452">
        <v>0</v>
      </c>
      <c r="E896" s="452">
        <v>0</v>
      </c>
      <c r="F896" s="452">
        <v>2941</v>
      </c>
      <c r="G896" s="453" t="s">
        <v>3249</v>
      </c>
      <c r="H896" s="454">
        <v>0</v>
      </c>
      <c r="I896" s="454"/>
      <c r="J896" s="454">
        <v>152054.14000000001</v>
      </c>
      <c r="K896" s="454">
        <v>0</v>
      </c>
      <c r="L896" s="454">
        <v>152054.14000000001</v>
      </c>
      <c r="M896" s="455"/>
    </row>
    <row r="897" spans="2:13" x14ac:dyDescent="0.35">
      <c r="B897" s="451">
        <v>8271</v>
      </c>
      <c r="C897" s="452">
        <v>0</v>
      </c>
      <c r="D897" s="452">
        <v>0</v>
      </c>
      <c r="E897" s="452">
        <v>0</v>
      </c>
      <c r="F897" s="452">
        <v>2960</v>
      </c>
      <c r="G897" s="453" t="s">
        <v>3270</v>
      </c>
      <c r="H897" s="454">
        <v>0</v>
      </c>
      <c r="I897" s="454"/>
      <c r="J897" s="454">
        <v>8571</v>
      </c>
      <c r="K897" s="454">
        <v>0</v>
      </c>
      <c r="L897" s="454">
        <v>8571</v>
      </c>
      <c r="M897" s="455"/>
    </row>
    <row r="898" spans="2:13" x14ac:dyDescent="0.35">
      <c r="B898" s="451">
        <v>8271</v>
      </c>
      <c r="C898" s="452">
        <v>0</v>
      </c>
      <c r="D898" s="452">
        <v>0</v>
      </c>
      <c r="E898" s="452">
        <v>0</v>
      </c>
      <c r="F898" s="452">
        <v>2961</v>
      </c>
      <c r="G898" s="453" t="s">
        <v>3270</v>
      </c>
      <c r="H898" s="454">
        <v>0</v>
      </c>
      <c r="I898" s="454"/>
      <c r="J898" s="454">
        <v>8571</v>
      </c>
      <c r="K898" s="454">
        <v>0</v>
      </c>
      <c r="L898" s="454">
        <v>8571</v>
      </c>
      <c r="M898" s="455"/>
    </row>
    <row r="899" spans="2:13" x14ac:dyDescent="0.35">
      <c r="B899" s="451">
        <v>8271</v>
      </c>
      <c r="C899" s="452">
        <v>0</v>
      </c>
      <c r="D899" s="452">
        <v>0</v>
      </c>
      <c r="E899" s="452">
        <v>0</v>
      </c>
      <c r="F899" s="452">
        <v>3000</v>
      </c>
      <c r="G899" s="453" t="s">
        <v>3275</v>
      </c>
      <c r="H899" s="454">
        <v>0</v>
      </c>
      <c r="I899" s="454"/>
      <c r="J899" s="454">
        <v>367857.78</v>
      </c>
      <c r="K899" s="454">
        <v>0</v>
      </c>
      <c r="L899" s="454">
        <v>367857.78</v>
      </c>
      <c r="M899" s="455"/>
    </row>
    <row r="900" spans="2:13" x14ac:dyDescent="0.35">
      <c r="B900" s="451">
        <v>8271</v>
      </c>
      <c r="C900" s="452">
        <v>0</v>
      </c>
      <c r="D900" s="452">
        <v>0</v>
      </c>
      <c r="E900" s="452">
        <v>0</v>
      </c>
      <c r="F900" s="452">
        <v>3100</v>
      </c>
      <c r="G900" s="453" t="s">
        <v>3277</v>
      </c>
      <c r="H900" s="454">
        <v>0</v>
      </c>
      <c r="I900" s="454"/>
      <c r="J900" s="454">
        <v>35569.01</v>
      </c>
      <c r="K900" s="454">
        <v>0</v>
      </c>
      <c r="L900" s="454">
        <v>35569.01</v>
      </c>
      <c r="M900" s="455"/>
    </row>
    <row r="901" spans="2:13" x14ac:dyDescent="0.35">
      <c r="B901" s="451">
        <v>8271</v>
      </c>
      <c r="C901" s="452">
        <v>0</v>
      </c>
      <c r="D901" s="452">
        <v>0</v>
      </c>
      <c r="E901" s="452">
        <v>0</v>
      </c>
      <c r="F901" s="452">
        <v>3110</v>
      </c>
      <c r="G901" s="453" t="s">
        <v>3279</v>
      </c>
      <c r="H901" s="454">
        <v>0</v>
      </c>
      <c r="I901" s="454"/>
      <c r="J901" s="454">
        <v>7088</v>
      </c>
      <c r="K901" s="454">
        <v>0</v>
      </c>
      <c r="L901" s="454">
        <v>7088</v>
      </c>
      <c r="M901" s="455"/>
    </row>
    <row r="902" spans="2:13" x14ac:dyDescent="0.35">
      <c r="B902" s="451">
        <v>8271</v>
      </c>
      <c r="C902" s="452">
        <v>0</v>
      </c>
      <c r="D902" s="452">
        <v>0</v>
      </c>
      <c r="E902" s="452">
        <v>0</v>
      </c>
      <c r="F902" s="452">
        <v>3111</v>
      </c>
      <c r="G902" s="453" t="s">
        <v>3281</v>
      </c>
      <c r="H902" s="454">
        <v>0</v>
      </c>
      <c r="I902" s="454"/>
      <c r="J902" s="454">
        <v>7088</v>
      </c>
      <c r="K902" s="454">
        <v>0</v>
      </c>
      <c r="L902" s="454">
        <v>7088</v>
      </c>
      <c r="M902" s="455"/>
    </row>
    <row r="903" spans="2:13" x14ac:dyDescent="0.35">
      <c r="B903" s="451">
        <v>8271</v>
      </c>
      <c r="C903" s="452">
        <v>0</v>
      </c>
      <c r="D903" s="452">
        <v>0</v>
      </c>
      <c r="E903" s="452">
        <v>0</v>
      </c>
      <c r="F903" s="452">
        <v>3140</v>
      </c>
      <c r="G903" s="453" t="s">
        <v>3295</v>
      </c>
      <c r="H903" s="454">
        <v>0</v>
      </c>
      <c r="I903" s="454"/>
      <c r="J903" s="454">
        <v>5081</v>
      </c>
      <c r="K903" s="454">
        <v>0</v>
      </c>
      <c r="L903" s="454">
        <v>5081</v>
      </c>
      <c r="M903" s="455"/>
    </row>
    <row r="904" spans="2:13" x14ac:dyDescent="0.35">
      <c r="B904" s="451">
        <v>8271</v>
      </c>
      <c r="C904" s="452">
        <v>0</v>
      </c>
      <c r="D904" s="452">
        <v>0</v>
      </c>
      <c r="E904" s="452">
        <v>0</v>
      </c>
      <c r="F904" s="452">
        <v>3141</v>
      </c>
      <c r="G904" s="453" t="s">
        <v>3297</v>
      </c>
      <c r="H904" s="454">
        <v>0</v>
      </c>
      <c r="I904" s="454"/>
      <c r="J904" s="454">
        <v>5081</v>
      </c>
      <c r="K904" s="454">
        <v>0</v>
      </c>
      <c r="L904" s="454">
        <v>5081</v>
      </c>
      <c r="M904" s="455"/>
    </row>
    <row r="905" spans="2:13" x14ac:dyDescent="0.35">
      <c r="B905" s="451">
        <v>8271</v>
      </c>
      <c r="C905" s="452">
        <v>0</v>
      </c>
      <c r="D905" s="452">
        <v>0</v>
      </c>
      <c r="E905" s="452">
        <v>0</v>
      </c>
      <c r="F905" s="452">
        <v>3170</v>
      </c>
      <c r="G905" s="453" t="s">
        <v>3309</v>
      </c>
      <c r="H905" s="454">
        <v>0</v>
      </c>
      <c r="I905" s="454"/>
      <c r="J905" s="454">
        <v>23400.01</v>
      </c>
      <c r="K905" s="454">
        <v>0</v>
      </c>
      <c r="L905" s="454">
        <v>23400.01</v>
      </c>
      <c r="M905" s="455"/>
    </row>
    <row r="906" spans="2:13" x14ac:dyDescent="0.35">
      <c r="B906" s="451">
        <v>8271</v>
      </c>
      <c r="C906" s="452">
        <v>0</v>
      </c>
      <c r="D906" s="452">
        <v>0</v>
      </c>
      <c r="E906" s="452">
        <v>0</v>
      </c>
      <c r="F906" s="452">
        <v>3171</v>
      </c>
      <c r="G906" s="453" t="s">
        <v>3311</v>
      </c>
      <c r="H906" s="454">
        <v>0</v>
      </c>
      <c r="I906" s="454"/>
      <c r="J906" s="454">
        <v>23400.01</v>
      </c>
      <c r="K906" s="454">
        <v>0</v>
      </c>
      <c r="L906" s="454">
        <v>23400.01</v>
      </c>
      <c r="M906" s="455"/>
    </row>
    <row r="907" spans="2:13" x14ac:dyDescent="0.35">
      <c r="B907" s="451">
        <v>8271</v>
      </c>
      <c r="C907" s="452">
        <v>0</v>
      </c>
      <c r="D907" s="452">
        <v>0</v>
      </c>
      <c r="E907" s="452">
        <v>0</v>
      </c>
      <c r="F907" s="452">
        <v>3300</v>
      </c>
      <c r="G907" s="453" t="s">
        <v>3318</v>
      </c>
      <c r="H907" s="454">
        <v>0</v>
      </c>
      <c r="I907" s="454"/>
      <c r="J907" s="454">
        <v>129626.52</v>
      </c>
      <c r="K907" s="454">
        <v>0</v>
      </c>
      <c r="L907" s="454">
        <v>129626.52</v>
      </c>
      <c r="M907" s="455"/>
    </row>
    <row r="908" spans="2:13" x14ac:dyDescent="0.35">
      <c r="B908" s="451">
        <v>8271</v>
      </c>
      <c r="C908" s="452">
        <v>0</v>
      </c>
      <c r="D908" s="452">
        <v>0</v>
      </c>
      <c r="E908" s="452">
        <v>0</v>
      </c>
      <c r="F908" s="452">
        <v>3330</v>
      </c>
      <c r="G908" s="453" t="s">
        <v>3320</v>
      </c>
      <c r="H908" s="454">
        <v>0</v>
      </c>
      <c r="I908" s="454"/>
      <c r="J908" s="454">
        <v>33060</v>
      </c>
      <c r="K908" s="454">
        <v>0</v>
      </c>
      <c r="L908" s="454">
        <v>33060</v>
      </c>
      <c r="M908" s="455"/>
    </row>
    <row r="909" spans="2:13" x14ac:dyDescent="0.35">
      <c r="B909" s="451">
        <v>8271</v>
      </c>
      <c r="C909" s="452">
        <v>0</v>
      </c>
      <c r="D909" s="452">
        <v>0</v>
      </c>
      <c r="E909" s="452">
        <v>0</v>
      </c>
      <c r="F909" s="452">
        <v>3331</v>
      </c>
      <c r="G909" s="453" t="s">
        <v>3322</v>
      </c>
      <c r="H909" s="454">
        <v>0</v>
      </c>
      <c r="I909" s="454"/>
      <c r="J909" s="454">
        <v>33060</v>
      </c>
      <c r="K909" s="454">
        <v>0</v>
      </c>
      <c r="L909" s="454">
        <v>33060</v>
      </c>
      <c r="M909" s="455"/>
    </row>
    <row r="910" spans="2:13" x14ac:dyDescent="0.35">
      <c r="B910" s="451">
        <v>8271</v>
      </c>
      <c r="C910" s="452">
        <v>0</v>
      </c>
      <c r="D910" s="452">
        <v>0</v>
      </c>
      <c r="E910" s="452">
        <v>0</v>
      </c>
      <c r="F910" s="452">
        <v>3360</v>
      </c>
      <c r="G910" s="453" t="s">
        <v>3326</v>
      </c>
      <c r="H910" s="454">
        <v>0</v>
      </c>
      <c r="I910" s="454"/>
      <c r="J910" s="454">
        <v>96566.52</v>
      </c>
      <c r="K910" s="454">
        <v>0</v>
      </c>
      <c r="L910" s="454">
        <v>96566.52</v>
      </c>
      <c r="M910" s="455"/>
    </row>
    <row r="911" spans="2:13" x14ac:dyDescent="0.35">
      <c r="B911" s="451">
        <v>8271</v>
      </c>
      <c r="C911" s="452">
        <v>0</v>
      </c>
      <c r="D911" s="452">
        <v>0</v>
      </c>
      <c r="E911" s="452">
        <v>0</v>
      </c>
      <c r="F911" s="452">
        <v>3362</v>
      </c>
      <c r="G911" s="453" t="s">
        <v>3328</v>
      </c>
      <c r="H911" s="454">
        <v>0</v>
      </c>
      <c r="I911" s="454"/>
      <c r="J911" s="454">
        <v>11530.4</v>
      </c>
      <c r="K911" s="454">
        <v>0</v>
      </c>
      <c r="L911" s="454">
        <v>11530.4</v>
      </c>
      <c r="M911" s="455"/>
    </row>
    <row r="912" spans="2:13" x14ac:dyDescent="0.35">
      <c r="B912" s="451">
        <v>8271</v>
      </c>
      <c r="C912" s="452">
        <v>0</v>
      </c>
      <c r="D912" s="452">
        <v>0</v>
      </c>
      <c r="E912" s="452">
        <v>0</v>
      </c>
      <c r="F912" s="452">
        <v>3363</v>
      </c>
      <c r="G912" s="453" t="s">
        <v>3331</v>
      </c>
      <c r="H912" s="454">
        <v>0</v>
      </c>
      <c r="I912" s="454"/>
      <c r="J912" s="454">
        <v>85036.12</v>
      </c>
      <c r="K912" s="454">
        <v>0</v>
      </c>
      <c r="L912" s="454">
        <v>85036.12</v>
      </c>
      <c r="M912" s="455"/>
    </row>
    <row r="913" spans="2:13" x14ac:dyDescent="0.35">
      <c r="B913" s="451">
        <v>8271</v>
      </c>
      <c r="C913" s="452">
        <v>0</v>
      </c>
      <c r="D913" s="452">
        <v>0</v>
      </c>
      <c r="E913" s="452">
        <v>0</v>
      </c>
      <c r="F913" s="452">
        <v>3400</v>
      </c>
      <c r="G913" s="453" t="s">
        <v>3337</v>
      </c>
      <c r="H913" s="454">
        <v>0</v>
      </c>
      <c r="I913" s="454"/>
      <c r="J913" s="454">
        <v>12972.55</v>
      </c>
      <c r="K913" s="454">
        <v>0</v>
      </c>
      <c r="L913" s="454">
        <v>12972.55</v>
      </c>
      <c r="M913" s="455"/>
    </row>
    <row r="914" spans="2:13" x14ac:dyDescent="0.35">
      <c r="B914" s="451">
        <v>8271</v>
      </c>
      <c r="C914" s="452">
        <v>0</v>
      </c>
      <c r="D914" s="452">
        <v>0</v>
      </c>
      <c r="E914" s="452">
        <v>0</v>
      </c>
      <c r="F914" s="452">
        <v>3410</v>
      </c>
      <c r="G914" s="453" t="s">
        <v>3339</v>
      </c>
      <c r="H914" s="454">
        <v>0</v>
      </c>
      <c r="I914" s="454"/>
      <c r="J914" s="454">
        <v>4142.5200000000004</v>
      </c>
      <c r="K914" s="454">
        <v>0</v>
      </c>
      <c r="L914" s="454">
        <v>4142.5200000000004</v>
      </c>
      <c r="M914" s="455"/>
    </row>
    <row r="915" spans="2:13" x14ac:dyDescent="0.35">
      <c r="B915" s="451">
        <v>8271</v>
      </c>
      <c r="C915" s="452">
        <v>0</v>
      </c>
      <c r="D915" s="452">
        <v>0</v>
      </c>
      <c r="E915" s="452">
        <v>0</v>
      </c>
      <c r="F915" s="452">
        <v>3411</v>
      </c>
      <c r="G915" s="453" t="s">
        <v>3341</v>
      </c>
      <c r="H915" s="454">
        <v>0</v>
      </c>
      <c r="I915" s="454"/>
      <c r="J915" s="454">
        <v>4142.5200000000004</v>
      </c>
      <c r="K915" s="454">
        <v>0</v>
      </c>
      <c r="L915" s="454">
        <v>4142.5200000000004</v>
      </c>
      <c r="M915" s="455"/>
    </row>
    <row r="916" spans="2:13" x14ac:dyDescent="0.35">
      <c r="B916" s="451">
        <v>8271</v>
      </c>
      <c r="C916" s="452">
        <v>0</v>
      </c>
      <c r="D916" s="452">
        <v>0</v>
      </c>
      <c r="E916" s="452">
        <v>0</v>
      </c>
      <c r="F916" s="452">
        <v>3450</v>
      </c>
      <c r="G916" s="453" t="s">
        <v>3414</v>
      </c>
      <c r="H916" s="454">
        <v>0</v>
      </c>
      <c r="I916" s="454"/>
      <c r="J916" s="454">
        <v>8830.0300000000007</v>
      </c>
      <c r="K916" s="454">
        <v>0</v>
      </c>
      <c r="L916" s="454">
        <v>8830.0300000000007</v>
      </c>
      <c r="M916" s="455"/>
    </row>
    <row r="917" spans="2:13" x14ac:dyDescent="0.35">
      <c r="B917" s="451">
        <v>8271</v>
      </c>
      <c r="C917" s="452">
        <v>0</v>
      </c>
      <c r="D917" s="452">
        <v>0</v>
      </c>
      <c r="E917" s="452">
        <v>0</v>
      </c>
      <c r="F917" s="452">
        <v>3451</v>
      </c>
      <c r="G917" s="453" t="s">
        <v>3416</v>
      </c>
      <c r="H917" s="454">
        <v>0</v>
      </c>
      <c r="I917" s="454"/>
      <c r="J917" s="454">
        <v>8830.0300000000007</v>
      </c>
      <c r="K917" s="454">
        <v>0</v>
      </c>
      <c r="L917" s="454">
        <v>8830.0300000000007</v>
      </c>
      <c r="M917" s="455"/>
    </row>
    <row r="918" spans="2:13" x14ac:dyDescent="0.35">
      <c r="B918" s="451">
        <v>8271</v>
      </c>
      <c r="C918" s="452">
        <v>0</v>
      </c>
      <c r="D918" s="452">
        <v>0</v>
      </c>
      <c r="E918" s="452">
        <v>0</v>
      </c>
      <c r="F918" s="452">
        <v>3500</v>
      </c>
      <c r="G918" s="453" t="s">
        <v>3420</v>
      </c>
      <c r="H918" s="454">
        <v>0</v>
      </c>
      <c r="I918" s="454"/>
      <c r="J918" s="454">
        <v>90605.83</v>
      </c>
      <c r="K918" s="454">
        <v>0</v>
      </c>
      <c r="L918" s="454">
        <v>90605.83</v>
      </c>
      <c r="M918" s="455"/>
    </row>
    <row r="919" spans="2:13" x14ac:dyDescent="0.35">
      <c r="B919" s="451">
        <v>8271</v>
      </c>
      <c r="C919" s="452">
        <v>0</v>
      </c>
      <c r="D919" s="452">
        <v>0</v>
      </c>
      <c r="E919" s="452">
        <v>0</v>
      </c>
      <c r="F919" s="452">
        <v>3540</v>
      </c>
      <c r="G919" s="453" t="s">
        <v>3422</v>
      </c>
      <c r="H919" s="454">
        <v>0</v>
      </c>
      <c r="I919" s="454"/>
      <c r="J919" s="454">
        <v>4891.7</v>
      </c>
      <c r="K919" s="454">
        <v>0</v>
      </c>
      <c r="L919" s="454">
        <v>4891.7</v>
      </c>
      <c r="M919" s="455"/>
    </row>
    <row r="920" spans="2:13" x14ac:dyDescent="0.35">
      <c r="B920" s="451">
        <v>8271</v>
      </c>
      <c r="C920" s="452">
        <v>0</v>
      </c>
      <c r="D920" s="452">
        <v>0</v>
      </c>
      <c r="E920" s="452">
        <v>0</v>
      </c>
      <c r="F920" s="452">
        <v>3541</v>
      </c>
      <c r="G920" s="453" t="s">
        <v>3424</v>
      </c>
      <c r="H920" s="454">
        <v>0</v>
      </c>
      <c r="I920" s="454"/>
      <c r="J920" s="454">
        <v>4891.7</v>
      </c>
      <c r="K920" s="454">
        <v>0</v>
      </c>
      <c r="L920" s="454">
        <v>4891.7</v>
      </c>
      <c r="M920" s="455"/>
    </row>
    <row r="921" spans="2:13" x14ac:dyDescent="0.35">
      <c r="B921" s="451">
        <v>8271</v>
      </c>
      <c r="C921" s="452">
        <v>0</v>
      </c>
      <c r="D921" s="452">
        <v>0</v>
      </c>
      <c r="E921" s="452">
        <v>0</v>
      </c>
      <c r="F921" s="452">
        <v>3550</v>
      </c>
      <c r="G921" s="453" t="s">
        <v>3427</v>
      </c>
      <c r="H921" s="454">
        <v>0</v>
      </c>
      <c r="I921" s="454"/>
      <c r="J921" s="454">
        <v>85714.13</v>
      </c>
      <c r="K921" s="454">
        <v>0</v>
      </c>
      <c r="L921" s="454">
        <v>85714.13</v>
      </c>
      <c r="M921" s="455"/>
    </row>
    <row r="922" spans="2:13" x14ac:dyDescent="0.35">
      <c r="B922" s="451">
        <v>8271</v>
      </c>
      <c r="C922" s="452">
        <v>0</v>
      </c>
      <c r="D922" s="452">
        <v>0</v>
      </c>
      <c r="E922" s="452">
        <v>0</v>
      </c>
      <c r="F922" s="452">
        <v>3551</v>
      </c>
      <c r="G922" s="453" t="s">
        <v>3429</v>
      </c>
      <c r="H922" s="454">
        <v>0</v>
      </c>
      <c r="I922" s="454"/>
      <c r="J922" s="454">
        <v>85714.13</v>
      </c>
      <c r="K922" s="454">
        <v>0</v>
      </c>
      <c r="L922" s="454">
        <v>85714.13</v>
      </c>
      <c r="M922" s="455"/>
    </row>
    <row r="923" spans="2:13" x14ac:dyDescent="0.35">
      <c r="B923" s="451">
        <v>8271</v>
      </c>
      <c r="C923" s="452">
        <v>0</v>
      </c>
      <c r="D923" s="452">
        <v>0</v>
      </c>
      <c r="E923" s="452">
        <v>0</v>
      </c>
      <c r="F923" s="452">
        <v>3700</v>
      </c>
      <c r="G923" s="453" t="s">
        <v>3440</v>
      </c>
      <c r="H923" s="454">
        <v>0</v>
      </c>
      <c r="I923" s="454"/>
      <c r="J923" s="454">
        <v>40619.870000000003</v>
      </c>
      <c r="K923" s="454">
        <v>0</v>
      </c>
      <c r="L923" s="454">
        <v>40619.870000000003</v>
      </c>
      <c r="M923" s="455"/>
    </row>
    <row r="924" spans="2:13" x14ac:dyDescent="0.35">
      <c r="B924" s="451">
        <v>8271</v>
      </c>
      <c r="C924" s="452">
        <v>0</v>
      </c>
      <c r="D924" s="452">
        <v>0</v>
      </c>
      <c r="E924" s="452">
        <v>0</v>
      </c>
      <c r="F924" s="452">
        <v>3720</v>
      </c>
      <c r="G924" s="453" t="s">
        <v>3442</v>
      </c>
      <c r="H924" s="454">
        <v>0</v>
      </c>
      <c r="I924" s="454"/>
      <c r="J924" s="454">
        <v>345</v>
      </c>
      <c r="K924" s="454">
        <v>0</v>
      </c>
      <c r="L924" s="454">
        <v>345</v>
      </c>
      <c r="M924" s="455"/>
    </row>
    <row r="925" spans="2:13" x14ac:dyDescent="0.35">
      <c r="B925" s="451">
        <v>8271</v>
      </c>
      <c r="C925" s="452">
        <v>0</v>
      </c>
      <c r="D925" s="452">
        <v>0</v>
      </c>
      <c r="E925" s="452">
        <v>0</v>
      </c>
      <c r="F925" s="452">
        <v>3721</v>
      </c>
      <c r="G925" s="453" t="s">
        <v>3444</v>
      </c>
      <c r="H925" s="454">
        <v>0</v>
      </c>
      <c r="I925" s="454"/>
      <c r="J925" s="454">
        <v>345</v>
      </c>
      <c r="K925" s="454">
        <v>0</v>
      </c>
      <c r="L925" s="454">
        <v>345</v>
      </c>
      <c r="M925" s="455"/>
    </row>
    <row r="926" spans="2:13" x14ac:dyDescent="0.35">
      <c r="B926" s="451">
        <v>8271</v>
      </c>
      <c r="C926" s="452">
        <v>0</v>
      </c>
      <c r="D926" s="452">
        <v>0</v>
      </c>
      <c r="E926" s="452">
        <v>0</v>
      </c>
      <c r="F926" s="452">
        <v>3750</v>
      </c>
      <c r="G926" s="453" t="s">
        <v>3447</v>
      </c>
      <c r="H926" s="454">
        <v>0</v>
      </c>
      <c r="I926" s="454"/>
      <c r="J926" s="454">
        <v>40274.870000000003</v>
      </c>
      <c r="K926" s="454">
        <v>0</v>
      </c>
      <c r="L926" s="454">
        <v>40274.870000000003</v>
      </c>
      <c r="M926" s="455"/>
    </row>
    <row r="927" spans="2:13" x14ac:dyDescent="0.35">
      <c r="B927" s="451">
        <v>8271</v>
      </c>
      <c r="C927" s="452">
        <v>0</v>
      </c>
      <c r="D927" s="452">
        <v>0</v>
      </c>
      <c r="E927" s="452">
        <v>0</v>
      </c>
      <c r="F927" s="452">
        <v>3751</v>
      </c>
      <c r="G927" s="453" t="s">
        <v>3449</v>
      </c>
      <c r="H927" s="454">
        <v>0</v>
      </c>
      <c r="I927" s="454"/>
      <c r="J927" s="454">
        <v>40274.870000000003</v>
      </c>
      <c r="K927" s="454">
        <v>0</v>
      </c>
      <c r="L927" s="454">
        <v>40274.870000000003</v>
      </c>
      <c r="M927" s="455"/>
    </row>
    <row r="928" spans="2:13" x14ac:dyDescent="0.35">
      <c r="B928" s="451">
        <v>8271</v>
      </c>
      <c r="C928" s="452">
        <v>0</v>
      </c>
      <c r="D928" s="452">
        <v>0</v>
      </c>
      <c r="E928" s="452">
        <v>0</v>
      </c>
      <c r="F928" s="452">
        <v>3800</v>
      </c>
      <c r="G928" s="453" t="s">
        <v>3477</v>
      </c>
      <c r="H928" s="454">
        <v>0</v>
      </c>
      <c r="I928" s="454"/>
      <c r="J928" s="454">
        <v>58464</v>
      </c>
      <c r="K928" s="454">
        <v>0</v>
      </c>
      <c r="L928" s="454">
        <v>58464</v>
      </c>
      <c r="M928" s="455"/>
    </row>
    <row r="929" spans="2:13" x14ac:dyDescent="0.35">
      <c r="B929" s="451">
        <v>8271</v>
      </c>
      <c r="C929" s="452">
        <v>0</v>
      </c>
      <c r="D929" s="452">
        <v>0</v>
      </c>
      <c r="E929" s="452">
        <v>0</v>
      </c>
      <c r="F929" s="452">
        <v>3820</v>
      </c>
      <c r="G929" s="453" t="s">
        <v>3479</v>
      </c>
      <c r="H929" s="454">
        <v>0</v>
      </c>
      <c r="I929" s="454"/>
      <c r="J929" s="454">
        <v>58464</v>
      </c>
      <c r="K929" s="454">
        <v>0</v>
      </c>
      <c r="L929" s="454">
        <v>58464</v>
      </c>
      <c r="M929" s="455"/>
    </row>
    <row r="930" spans="2:13" x14ac:dyDescent="0.35">
      <c r="B930" s="451">
        <v>8271</v>
      </c>
      <c r="C930" s="452">
        <v>0</v>
      </c>
      <c r="D930" s="452">
        <v>0</v>
      </c>
      <c r="E930" s="452">
        <v>0</v>
      </c>
      <c r="F930" s="452">
        <v>3821</v>
      </c>
      <c r="G930" s="453" t="s">
        <v>3481</v>
      </c>
      <c r="H930" s="454">
        <v>0</v>
      </c>
      <c r="I930" s="454"/>
      <c r="J930" s="454">
        <v>58464</v>
      </c>
      <c r="K930" s="454">
        <v>0</v>
      </c>
      <c r="L930" s="454">
        <v>58464</v>
      </c>
      <c r="M930" s="455"/>
    </row>
    <row r="931" spans="2:13" x14ac:dyDescent="0.35">
      <c r="B931" s="451">
        <v>8272</v>
      </c>
      <c r="C931" s="452"/>
      <c r="D931" s="452"/>
      <c r="E931" s="452"/>
      <c r="F931" s="452"/>
      <c r="G931" s="453" t="s">
        <v>14615</v>
      </c>
      <c r="H931" s="454">
        <v>0</v>
      </c>
      <c r="I931" s="454"/>
      <c r="J931" s="454">
        <v>204320.78</v>
      </c>
      <c r="K931" s="454">
        <v>0</v>
      </c>
      <c r="L931" s="454">
        <v>204320.78</v>
      </c>
      <c r="M931" s="455"/>
    </row>
    <row r="932" spans="2:13" x14ac:dyDescent="0.35">
      <c r="B932" s="451">
        <v>8272</v>
      </c>
      <c r="C932" s="452">
        <v>0</v>
      </c>
      <c r="D932" s="452">
        <v>0</v>
      </c>
      <c r="E932" s="452">
        <v>0</v>
      </c>
      <c r="F932" s="452">
        <v>4000</v>
      </c>
      <c r="G932" s="453" t="s">
        <v>3485</v>
      </c>
      <c r="H932" s="454">
        <v>0</v>
      </c>
      <c r="I932" s="454"/>
      <c r="J932" s="454">
        <v>204320.78</v>
      </c>
      <c r="K932" s="454">
        <v>0</v>
      </c>
      <c r="L932" s="454">
        <v>204320.78</v>
      </c>
      <c r="M932" s="455"/>
    </row>
    <row r="933" spans="2:13" x14ac:dyDescent="0.35">
      <c r="B933" s="451">
        <v>8272</v>
      </c>
      <c r="C933" s="452">
        <v>0</v>
      </c>
      <c r="D933" s="452">
        <v>0</v>
      </c>
      <c r="E933" s="452">
        <v>0</v>
      </c>
      <c r="F933" s="452">
        <v>4400</v>
      </c>
      <c r="G933" s="453" t="s">
        <v>3487</v>
      </c>
      <c r="H933" s="454">
        <v>0</v>
      </c>
      <c r="I933" s="454"/>
      <c r="J933" s="454">
        <v>204320.78</v>
      </c>
      <c r="K933" s="454">
        <v>0</v>
      </c>
      <c r="L933" s="454">
        <v>204320.78</v>
      </c>
      <c r="M933" s="455"/>
    </row>
    <row r="934" spans="2:13" x14ac:dyDescent="0.35">
      <c r="B934" s="451">
        <v>8272</v>
      </c>
      <c r="C934" s="452">
        <v>0</v>
      </c>
      <c r="D934" s="452">
        <v>0</v>
      </c>
      <c r="E934" s="452">
        <v>0</v>
      </c>
      <c r="F934" s="452">
        <v>4410</v>
      </c>
      <c r="G934" s="453" t="s">
        <v>3489</v>
      </c>
      <c r="H934" s="454">
        <v>0</v>
      </c>
      <c r="I934" s="454"/>
      <c r="J934" s="454">
        <v>198401.31</v>
      </c>
      <c r="K934" s="454">
        <v>0</v>
      </c>
      <c r="L934" s="454">
        <v>198401.31</v>
      </c>
      <c r="M934" s="455"/>
    </row>
    <row r="935" spans="2:13" x14ac:dyDescent="0.35">
      <c r="B935" s="451">
        <v>8272</v>
      </c>
      <c r="C935" s="452">
        <v>0</v>
      </c>
      <c r="D935" s="452">
        <v>0</v>
      </c>
      <c r="E935" s="452">
        <v>0</v>
      </c>
      <c r="F935" s="452">
        <v>4411</v>
      </c>
      <c r="G935" s="453" t="s">
        <v>3491</v>
      </c>
      <c r="H935" s="454">
        <v>0</v>
      </c>
      <c r="I935" s="454"/>
      <c r="J935" s="454">
        <v>198401.31</v>
      </c>
      <c r="K935" s="454">
        <v>0</v>
      </c>
      <c r="L935" s="454">
        <v>198401.31</v>
      </c>
      <c r="M935" s="455"/>
    </row>
    <row r="936" spans="2:13" x14ac:dyDescent="0.35">
      <c r="B936" s="451">
        <v>8272</v>
      </c>
      <c r="C936" s="452">
        <v>0</v>
      </c>
      <c r="D936" s="452">
        <v>0</v>
      </c>
      <c r="E936" s="452">
        <v>0</v>
      </c>
      <c r="F936" s="452">
        <v>4420</v>
      </c>
      <c r="G936" s="453" t="s">
        <v>3540</v>
      </c>
      <c r="H936" s="454">
        <v>0</v>
      </c>
      <c r="I936" s="454"/>
      <c r="J936" s="454">
        <v>5919.47</v>
      </c>
      <c r="K936" s="454">
        <v>0</v>
      </c>
      <c r="L936" s="454">
        <v>5919.47</v>
      </c>
      <c r="M936" s="455"/>
    </row>
    <row r="937" spans="2:13" x14ac:dyDescent="0.35">
      <c r="B937" s="451">
        <v>8272</v>
      </c>
      <c r="C937" s="452">
        <v>0</v>
      </c>
      <c r="D937" s="452">
        <v>0</v>
      </c>
      <c r="E937" s="452">
        <v>0</v>
      </c>
      <c r="F937" s="452">
        <v>4421</v>
      </c>
      <c r="G937" s="453" t="s">
        <v>127</v>
      </c>
      <c r="H937" s="454">
        <v>0</v>
      </c>
      <c r="I937" s="454"/>
      <c r="J937" s="454">
        <v>5919.47</v>
      </c>
      <c r="K937" s="454">
        <v>0</v>
      </c>
      <c r="L937" s="454">
        <v>5919.47</v>
      </c>
      <c r="M937" s="455"/>
    </row>
    <row r="938" spans="2:13" x14ac:dyDescent="0.35">
      <c r="B938" s="451">
        <v>8276</v>
      </c>
      <c r="C938" s="452"/>
      <c r="D938" s="452"/>
      <c r="E938" s="452"/>
      <c r="F938" s="452"/>
      <c r="G938" s="453" t="s">
        <v>14673</v>
      </c>
      <c r="H938" s="454">
        <v>0</v>
      </c>
      <c r="I938" s="454"/>
      <c r="J938" s="454">
        <v>393510</v>
      </c>
      <c r="K938" s="454">
        <v>0</v>
      </c>
      <c r="L938" s="454">
        <v>393510</v>
      </c>
      <c r="M938" s="455"/>
    </row>
    <row r="939" spans="2:13" x14ac:dyDescent="0.35">
      <c r="B939" s="451">
        <v>8276</v>
      </c>
      <c r="C939" s="452">
        <v>0</v>
      </c>
      <c r="D939" s="452">
        <v>0</v>
      </c>
      <c r="E939" s="452">
        <v>0</v>
      </c>
      <c r="F939" s="452">
        <v>5000</v>
      </c>
      <c r="G939" s="453" t="s">
        <v>3588</v>
      </c>
      <c r="H939" s="454">
        <v>0</v>
      </c>
      <c r="I939" s="454"/>
      <c r="J939" s="454">
        <v>393510</v>
      </c>
      <c r="K939" s="454">
        <v>0</v>
      </c>
      <c r="L939" s="454">
        <v>393510</v>
      </c>
      <c r="M939" s="455"/>
    </row>
    <row r="940" spans="2:13" x14ac:dyDescent="0.35">
      <c r="B940" s="451">
        <v>8276</v>
      </c>
      <c r="C940" s="452">
        <v>0</v>
      </c>
      <c r="D940" s="452">
        <v>0</v>
      </c>
      <c r="E940" s="452">
        <v>0</v>
      </c>
      <c r="F940" s="452">
        <v>5100</v>
      </c>
      <c r="G940" s="453" t="s">
        <v>3590</v>
      </c>
      <c r="H940" s="454">
        <v>0</v>
      </c>
      <c r="I940" s="454"/>
      <c r="J940" s="454">
        <v>332636.08</v>
      </c>
      <c r="K940" s="454">
        <v>0</v>
      </c>
      <c r="L940" s="454">
        <v>332636.08</v>
      </c>
      <c r="M940" s="455"/>
    </row>
    <row r="941" spans="2:13" x14ac:dyDescent="0.35">
      <c r="B941" s="451">
        <v>8276</v>
      </c>
      <c r="C941" s="452">
        <v>0</v>
      </c>
      <c r="D941" s="452">
        <v>0</v>
      </c>
      <c r="E941" s="452">
        <v>0</v>
      </c>
      <c r="F941" s="452">
        <v>5110</v>
      </c>
      <c r="G941" s="453" t="s">
        <v>3592</v>
      </c>
      <c r="H941" s="454">
        <v>0</v>
      </c>
      <c r="I941" s="454"/>
      <c r="J941" s="454">
        <v>274986.12</v>
      </c>
      <c r="K941" s="454">
        <v>0</v>
      </c>
      <c r="L941" s="454">
        <v>274986.12</v>
      </c>
      <c r="M941" s="455"/>
    </row>
    <row r="942" spans="2:13" x14ac:dyDescent="0.35">
      <c r="B942" s="451">
        <v>8276</v>
      </c>
      <c r="C942" s="452">
        <v>0</v>
      </c>
      <c r="D942" s="452">
        <v>0</v>
      </c>
      <c r="E942" s="452">
        <v>0</v>
      </c>
      <c r="F942" s="452">
        <v>5111</v>
      </c>
      <c r="G942" s="453" t="s">
        <v>3594</v>
      </c>
      <c r="H942" s="454">
        <v>0</v>
      </c>
      <c r="I942" s="454"/>
      <c r="J942" s="454">
        <v>274986.12</v>
      </c>
      <c r="K942" s="454">
        <v>0</v>
      </c>
      <c r="L942" s="454">
        <v>274986.12</v>
      </c>
      <c r="M942" s="455"/>
    </row>
    <row r="943" spans="2:13" x14ac:dyDescent="0.35">
      <c r="B943" s="451">
        <v>8276</v>
      </c>
      <c r="C943" s="452">
        <v>0</v>
      </c>
      <c r="D943" s="452">
        <v>0</v>
      </c>
      <c r="E943" s="452">
        <v>0</v>
      </c>
      <c r="F943" s="452">
        <v>5150</v>
      </c>
      <c r="G943" s="453" t="s">
        <v>3598</v>
      </c>
      <c r="H943" s="454">
        <v>0</v>
      </c>
      <c r="I943" s="454"/>
      <c r="J943" s="454">
        <v>57649.96</v>
      </c>
      <c r="K943" s="454">
        <v>0</v>
      </c>
      <c r="L943" s="454">
        <v>57649.96</v>
      </c>
      <c r="M943" s="455"/>
    </row>
    <row r="944" spans="2:13" x14ac:dyDescent="0.35">
      <c r="B944" s="451">
        <v>8276</v>
      </c>
      <c r="C944" s="452">
        <v>0</v>
      </c>
      <c r="D944" s="452">
        <v>0</v>
      </c>
      <c r="E944" s="452">
        <v>0</v>
      </c>
      <c r="F944" s="452">
        <v>5151</v>
      </c>
      <c r="G944" s="453" t="s">
        <v>3600</v>
      </c>
      <c r="H944" s="454">
        <v>0</v>
      </c>
      <c r="I944" s="454"/>
      <c r="J944" s="454">
        <v>57649.96</v>
      </c>
      <c r="K944" s="454">
        <v>0</v>
      </c>
      <c r="L944" s="454">
        <v>57649.96</v>
      </c>
      <c r="M944" s="455"/>
    </row>
    <row r="945" spans="2:13" x14ac:dyDescent="0.35">
      <c r="B945" s="451">
        <v>8276</v>
      </c>
      <c r="C945" s="452">
        <v>0</v>
      </c>
      <c r="D945" s="452">
        <v>0</v>
      </c>
      <c r="E945" s="452">
        <v>0</v>
      </c>
      <c r="F945" s="452">
        <v>5300</v>
      </c>
      <c r="G945" s="453" t="s">
        <v>3604</v>
      </c>
      <c r="H945" s="454">
        <v>0</v>
      </c>
      <c r="I945" s="454"/>
      <c r="J945" s="454">
        <v>42474</v>
      </c>
      <c r="K945" s="454">
        <v>0</v>
      </c>
      <c r="L945" s="454">
        <v>42474</v>
      </c>
      <c r="M945" s="455"/>
    </row>
    <row r="946" spans="2:13" x14ac:dyDescent="0.35">
      <c r="B946" s="451">
        <v>8276</v>
      </c>
      <c r="C946" s="452">
        <v>0</v>
      </c>
      <c r="D946" s="452">
        <v>0</v>
      </c>
      <c r="E946" s="452">
        <v>0</v>
      </c>
      <c r="F946" s="452">
        <v>5310</v>
      </c>
      <c r="G946" s="453" t="s">
        <v>3606</v>
      </c>
      <c r="H946" s="454">
        <v>0</v>
      </c>
      <c r="I946" s="454"/>
      <c r="J946" s="454">
        <v>34974</v>
      </c>
      <c r="K946" s="454">
        <v>0</v>
      </c>
      <c r="L946" s="454">
        <v>34974</v>
      </c>
      <c r="M946" s="455"/>
    </row>
    <row r="947" spans="2:13" x14ac:dyDescent="0.35">
      <c r="B947" s="451">
        <v>8276</v>
      </c>
      <c r="C947" s="452">
        <v>0</v>
      </c>
      <c r="D947" s="452">
        <v>0</v>
      </c>
      <c r="E947" s="452">
        <v>0</v>
      </c>
      <c r="F947" s="452">
        <v>5311</v>
      </c>
      <c r="G947" s="453" t="s">
        <v>3606</v>
      </c>
      <c r="H947" s="454">
        <v>0</v>
      </c>
      <c r="I947" s="454"/>
      <c r="J947" s="454">
        <v>34974</v>
      </c>
      <c r="K947" s="454">
        <v>0</v>
      </c>
      <c r="L947" s="454">
        <v>34974</v>
      </c>
      <c r="M947" s="455"/>
    </row>
    <row r="948" spans="2:13" x14ac:dyDescent="0.35">
      <c r="B948" s="451">
        <v>8276</v>
      </c>
      <c r="C948" s="452">
        <v>0</v>
      </c>
      <c r="D948" s="452">
        <v>0</v>
      </c>
      <c r="E948" s="452">
        <v>0</v>
      </c>
      <c r="F948" s="452">
        <v>5320</v>
      </c>
      <c r="G948" s="453" t="s">
        <v>4158</v>
      </c>
      <c r="H948" s="454">
        <v>0</v>
      </c>
      <c r="I948" s="454"/>
      <c r="J948" s="454">
        <v>7500</v>
      </c>
      <c r="K948" s="454">
        <v>0</v>
      </c>
      <c r="L948" s="454">
        <v>7500</v>
      </c>
      <c r="M948" s="455"/>
    </row>
    <row r="949" spans="2:13" x14ac:dyDescent="0.35">
      <c r="B949" s="451">
        <v>8276</v>
      </c>
      <c r="C949" s="452">
        <v>0</v>
      </c>
      <c r="D949" s="452">
        <v>0</v>
      </c>
      <c r="E949" s="452">
        <v>0</v>
      </c>
      <c r="F949" s="452">
        <v>5321</v>
      </c>
      <c r="G949" s="453" t="s">
        <v>4158</v>
      </c>
      <c r="H949" s="454">
        <v>0</v>
      </c>
      <c r="I949" s="454"/>
      <c r="J949" s="454">
        <v>7500</v>
      </c>
      <c r="K949" s="454">
        <v>0</v>
      </c>
      <c r="L949" s="454">
        <v>7500</v>
      </c>
      <c r="M949" s="455"/>
    </row>
    <row r="950" spans="2:13" x14ac:dyDescent="0.35">
      <c r="B950" s="451">
        <v>8276</v>
      </c>
      <c r="C950" s="452">
        <v>0</v>
      </c>
      <c r="D950" s="452">
        <v>0</v>
      </c>
      <c r="E950" s="452">
        <v>0</v>
      </c>
      <c r="F950" s="452">
        <v>5600</v>
      </c>
      <c r="G950" s="453" t="s">
        <v>3612</v>
      </c>
      <c r="H950" s="454">
        <v>0</v>
      </c>
      <c r="I950" s="454"/>
      <c r="J950" s="454">
        <v>18399.919999999998</v>
      </c>
      <c r="K950" s="454">
        <v>0</v>
      </c>
      <c r="L950" s="454">
        <v>18399.919999999998</v>
      </c>
      <c r="M950" s="455"/>
    </row>
    <row r="951" spans="2:13" x14ac:dyDescent="0.35">
      <c r="B951" s="451">
        <v>8276</v>
      </c>
      <c r="C951" s="452">
        <v>0</v>
      </c>
      <c r="D951" s="452">
        <v>0</v>
      </c>
      <c r="E951" s="452">
        <v>0</v>
      </c>
      <c r="F951" s="452">
        <v>5660</v>
      </c>
      <c r="G951" s="453" t="s">
        <v>3614</v>
      </c>
      <c r="H951" s="454">
        <v>0</v>
      </c>
      <c r="I951" s="454"/>
      <c r="J951" s="454">
        <v>18399.919999999998</v>
      </c>
      <c r="K951" s="454">
        <v>0</v>
      </c>
      <c r="L951" s="454">
        <v>18399.919999999998</v>
      </c>
      <c r="M951" s="455"/>
    </row>
    <row r="952" spans="2:13" x14ac:dyDescent="0.35">
      <c r="B952" s="451"/>
      <c r="C952" s="452"/>
      <c r="D952" s="452"/>
      <c r="E952" s="452"/>
      <c r="F952" s="452"/>
      <c r="G952" s="453"/>
      <c r="H952" s="454"/>
      <c r="I952" s="454"/>
      <c r="J952" s="454"/>
      <c r="K952" s="454"/>
      <c r="L952" s="454"/>
      <c r="M952" s="455"/>
    </row>
    <row r="953" spans="2:13" x14ac:dyDescent="0.35">
      <c r="B953" s="451"/>
      <c r="C953" s="452"/>
      <c r="D953" s="452"/>
      <c r="E953" s="452"/>
      <c r="F953" s="452"/>
      <c r="G953" s="453"/>
      <c r="H953" s="454"/>
      <c r="I953" s="454"/>
      <c r="J953" s="454"/>
      <c r="K953" s="454"/>
      <c r="L953" s="454"/>
      <c r="M953" s="455"/>
    </row>
    <row r="954" spans="2:13" x14ac:dyDescent="0.35">
      <c r="B954" s="451"/>
      <c r="C954" s="452"/>
      <c r="D954" s="452"/>
      <c r="E954" s="452"/>
      <c r="F954" s="452"/>
      <c r="G954" s="453"/>
      <c r="H954" s="454"/>
      <c r="I954" s="454"/>
      <c r="J954" s="454"/>
      <c r="K954" s="454"/>
      <c r="L954" s="454"/>
      <c r="M954" s="455"/>
    </row>
    <row r="955" spans="2:13" x14ac:dyDescent="0.35">
      <c r="B955" s="451"/>
      <c r="C955" s="452"/>
      <c r="D955" s="452"/>
      <c r="E955" s="452"/>
      <c r="F955" s="452"/>
      <c r="G955" s="453"/>
      <c r="H955" s="454"/>
      <c r="I955" s="454"/>
      <c r="J955" s="454"/>
      <c r="K955" s="454"/>
      <c r="L955" s="454"/>
      <c r="M955" s="455"/>
    </row>
    <row r="956" spans="2:13" x14ac:dyDescent="0.35">
      <c r="B956" s="451"/>
      <c r="C956" s="452"/>
      <c r="D956" s="452"/>
      <c r="E956" s="452"/>
      <c r="F956" s="452"/>
      <c r="G956" s="453"/>
      <c r="H956" s="454"/>
      <c r="I956" s="454"/>
      <c r="J956" s="454"/>
      <c r="K956" s="454"/>
      <c r="L956" s="454"/>
      <c r="M956" s="455"/>
    </row>
    <row r="957" spans="2:13" x14ac:dyDescent="0.35">
      <c r="B957" s="451"/>
      <c r="C957" s="452"/>
      <c r="D957" s="452"/>
      <c r="E957" s="452"/>
      <c r="F957" s="452"/>
      <c r="G957" s="453"/>
      <c r="H957" s="454"/>
      <c r="I957" s="454"/>
      <c r="J957" s="454"/>
      <c r="K957" s="454"/>
      <c r="L957" s="454"/>
      <c r="M957" s="455"/>
    </row>
    <row r="958" spans="2:13" x14ac:dyDescent="0.35">
      <c r="B958" s="451"/>
      <c r="C958" s="452"/>
      <c r="D958" s="452"/>
      <c r="E958" s="452"/>
      <c r="F958" s="452"/>
      <c r="G958" s="453"/>
      <c r="H958" s="454"/>
      <c r="I958" s="454"/>
      <c r="J958" s="454"/>
      <c r="K958" s="454"/>
      <c r="L958" s="454"/>
      <c r="M958" s="455"/>
    </row>
    <row r="959" spans="2:13" x14ac:dyDescent="0.35">
      <c r="B959" s="451"/>
      <c r="C959" s="452"/>
      <c r="D959" s="452"/>
      <c r="E959" s="452"/>
      <c r="F959" s="452"/>
      <c r="G959" s="453"/>
      <c r="H959" s="454"/>
      <c r="I959" s="454"/>
      <c r="J959" s="454"/>
      <c r="K959" s="454"/>
      <c r="L959" s="454"/>
      <c r="M959" s="455"/>
    </row>
    <row r="960" spans="2:13" x14ac:dyDescent="0.35">
      <c r="B960" s="451"/>
      <c r="C960" s="452"/>
      <c r="D960" s="452"/>
      <c r="E960" s="452"/>
      <c r="F960" s="452"/>
      <c r="G960" s="453"/>
      <c r="H960" s="454"/>
      <c r="I960" s="454"/>
      <c r="J960" s="454"/>
      <c r="K960" s="454"/>
      <c r="L960" s="454"/>
      <c r="M960" s="455"/>
    </row>
    <row r="961" spans="2:13" x14ac:dyDescent="0.35">
      <c r="B961" s="451"/>
      <c r="C961" s="452"/>
      <c r="D961" s="452"/>
      <c r="E961" s="452"/>
      <c r="F961" s="452"/>
      <c r="G961" s="453"/>
      <c r="H961" s="454"/>
      <c r="I961" s="454"/>
      <c r="J961" s="454"/>
      <c r="K961" s="454"/>
      <c r="L961" s="454"/>
      <c r="M961" s="455"/>
    </row>
    <row r="962" spans="2:13" x14ac:dyDescent="0.35">
      <c r="B962" s="451"/>
      <c r="C962" s="452"/>
      <c r="D962" s="452"/>
      <c r="E962" s="452"/>
      <c r="F962" s="452"/>
      <c r="G962" s="453"/>
      <c r="H962" s="454"/>
      <c r="I962" s="454"/>
      <c r="J962" s="454"/>
      <c r="K962" s="454"/>
      <c r="L962" s="454"/>
      <c r="M962" s="455"/>
    </row>
    <row r="963" spans="2:13" x14ac:dyDescent="0.35">
      <c r="B963" s="451"/>
      <c r="C963" s="452"/>
      <c r="D963" s="452"/>
      <c r="E963" s="452"/>
      <c r="F963" s="452"/>
      <c r="G963" s="453"/>
      <c r="H963" s="454"/>
      <c r="I963" s="454"/>
      <c r="J963" s="454"/>
      <c r="K963" s="454"/>
      <c r="L963" s="454"/>
      <c r="M963" s="455"/>
    </row>
    <row r="964" spans="2:13" x14ac:dyDescent="0.35">
      <c r="B964" s="451"/>
      <c r="C964" s="452"/>
      <c r="D964" s="452"/>
      <c r="E964" s="452"/>
      <c r="F964" s="452"/>
      <c r="G964" s="453"/>
      <c r="H964" s="454"/>
      <c r="I964" s="454"/>
      <c r="J964" s="454"/>
      <c r="K964" s="454"/>
      <c r="L964" s="454"/>
      <c r="M964" s="455"/>
    </row>
    <row r="965" spans="2:13" ht="17.25" thickBot="1" x14ac:dyDescent="0.4">
      <c r="B965" s="456"/>
      <c r="C965" s="457"/>
      <c r="D965" s="457"/>
      <c r="E965" s="457"/>
      <c r="F965" s="457"/>
      <c r="G965" s="458"/>
      <c r="H965" s="459"/>
      <c r="I965" s="459"/>
      <c r="J965" s="459"/>
      <c r="K965" s="459"/>
      <c r="L965" s="459"/>
      <c r="M965" s="460"/>
    </row>
    <row r="966" spans="2:13" ht="18" thickTop="1" thickBot="1" x14ac:dyDescent="0.4">
      <c r="B966" s="461"/>
      <c r="C966" s="461"/>
      <c r="D966" s="461"/>
      <c r="E966" s="461"/>
      <c r="F966" s="461"/>
      <c r="G966" s="462" t="s">
        <v>7</v>
      </c>
      <c r="H966" s="463">
        <v>855323.92</v>
      </c>
      <c r="I966" s="464">
        <v>855323.92</v>
      </c>
      <c r="J966" s="464">
        <v>80255243.959999993</v>
      </c>
      <c r="K966" s="464">
        <v>80255243.959999993</v>
      </c>
      <c r="L966" s="464">
        <v>7167664.7400000002</v>
      </c>
      <c r="M966" s="465">
        <v>7167664.7400000002</v>
      </c>
    </row>
    <row r="967" spans="2:13" ht="17.25" thickTop="1" x14ac:dyDescent="0.35">
      <c r="B967" s="461"/>
      <c r="C967" s="461"/>
      <c r="D967" s="461"/>
      <c r="E967" s="461"/>
      <c r="F967" s="461"/>
      <c r="G967" s="461"/>
      <c r="H967" s="461"/>
      <c r="I967" s="461"/>
      <c r="J967" s="461"/>
      <c r="K967" s="461"/>
      <c r="L967" s="461"/>
      <c r="M967" s="461"/>
    </row>
    <row r="968" spans="2:13" x14ac:dyDescent="0.35">
      <c r="B968" s="461"/>
      <c r="C968" s="461"/>
      <c r="D968" s="461"/>
      <c r="E968" s="461"/>
      <c r="F968" s="461"/>
      <c r="G968" s="461"/>
      <c r="H968" s="461"/>
      <c r="I968" s="461"/>
      <c r="J968" s="461"/>
      <c r="K968" s="461"/>
      <c r="L968" s="461"/>
      <c r="M968" s="461"/>
    </row>
  </sheetData>
  <customSheetViews>
    <customSheetView guid="{05A24B3F-0046-4A93-964B-C8E884CA78A3}" showGridLines="0" fitToPage="1" topLeftCell="A49">
      <selection activeCell="C53" sqref="C53"/>
      <pageMargins left="0.39370078740157483" right="0.39370078740157483" top="0.39370078740157483" bottom="0.39370078740157483" header="0" footer="0"/>
      <printOptions horizontalCentered="1"/>
      <pageSetup scale="68" orientation="landscape" r:id="rId1"/>
      <headerFooter alignWithMargins="0"/>
    </customSheetView>
    <customSheetView guid="{AB7C7113-F865-4779-9FA4-3A0AD2C9E93A}" showGridLines="0" fitToPage="1" topLeftCell="A49">
      <selection activeCell="C53" sqref="C53"/>
      <pageMargins left="0.39370078740157483" right="0.39370078740157483" top="0.39370078740157483" bottom="0.39370078740157483" header="0" footer="0"/>
      <printOptions horizontalCentered="1"/>
      <pageSetup scale="68" orientation="landscape" r:id="rId2"/>
      <headerFooter alignWithMargins="0"/>
    </customSheetView>
  </customSheetViews>
  <mergeCells count="7">
    <mergeCell ref="B2:M2"/>
    <mergeCell ref="H3:I3"/>
    <mergeCell ref="B7:F7"/>
    <mergeCell ref="G7:G8"/>
    <mergeCell ref="H7:I7"/>
    <mergeCell ref="J7:K7"/>
    <mergeCell ref="L7:M7"/>
  </mergeCells>
  <printOptions horizontalCentered="1"/>
  <pageMargins left="0.39370078740157483" right="0.39370078740157483" top="0.39370078740157483" bottom="0.39370078740157483" header="0" footer="0"/>
  <pageSetup scale="60" orientation="landscape" r:id="rId3"/>
  <headerFooter alignWithMargins="0"/>
  <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N137"/>
  <sheetViews>
    <sheetView showGridLines="0" topLeftCell="A112" zoomScale="50" zoomScaleNormal="50" workbookViewId="0">
      <selection activeCell="C144" sqref="C144"/>
    </sheetView>
  </sheetViews>
  <sheetFormatPr baseColWidth="10" defaultRowHeight="15" x14ac:dyDescent="0.25"/>
  <cols>
    <col min="2" max="2" width="24.140625" customWidth="1"/>
    <col min="3" max="3" width="18" customWidth="1"/>
    <col min="4" max="4" width="59" style="200" customWidth="1"/>
    <col min="5" max="5" width="20.42578125" style="200" bestFit="1" customWidth="1"/>
    <col min="6" max="7" width="20.42578125" style="200" customWidth="1"/>
    <col min="8" max="9" width="15.5703125" style="200" customWidth="1"/>
    <col min="10" max="10" width="10" bestFit="1" customWidth="1"/>
    <col min="11" max="11" width="11" bestFit="1" customWidth="1"/>
    <col min="12" max="12" width="15.7109375" bestFit="1" customWidth="1"/>
    <col min="13" max="13" width="12.85546875" bestFit="1" customWidth="1"/>
    <col min="14" max="14" width="10.42578125" bestFit="1" customWidth="1"/>
  </cols>
  <sheetData>
    <row r="1" spans="2:14" ht="15.75" thickBot="1" x14ac:dyDescent="0.3"/>
    <row r="2" spans="2:14" s="11" customFormat="1" ht="61.5" customHeight="1" thickTop="1" x14ac:dyDescent="0.45">
      <c r="B2" s="518" t="s">
        <v>234</v>
      </c>
      <c r="C2" s="519"/>
      <c r="D2" s="519"/>
      <c r="E2" s="519"/>
      <c r="F2" s="519"/>
      <c r="G2" s="519"/>
      <c r="H2" s="519"/>
      <c r="I2" s="519"/>
      <c r="J2" s="519"/>
      <c r="K2" s="519"/>
      <c r="L2" s="519"/>
      <c r="M2" s="519"/>
      <c r="N2" s="520"/>
    </row>
    <row r="3" spans="2:14" s="11" customFormat="1" ht="18.75" customHeight="1" x14ac:dyDescent="0.35">
      <c r="B3" s="466" t="s">
        <v>267</v>
      </c>
      <c r="C3" s="467"/>
      <c r="D3" s="468"/>
      <c r="E3" s="468"/>
      <c r="F3" s="469"/>
      <c r="G3" s="469"/>
      <c r="H3" s="17"/>
      <c r="I3" s="470"/>
      <c r="J3" s="470"/>
      <c r="K3" s="470"/>
      <c r="L3" s="471" t="s">
        <v>268</v>
      </c>
      <c r="M3" s="472"/>
      <c r="N3" s="473"/>
    </row>
    <row r="4" spans="2:14" s="11" customFormat="1" ht="17.25" thickBot="1" x14ac:dyDescent="0.4">
      <c r="B4" s="474"/>
      <c r="C4" s="475"/>
      <c r="D4" s="475"/>
      <c r="E4" s="475"/>
      <c r="F4" s="475"/>
      <c r="G4" s="475"/>
      <c r="H4" s="475"/>
      <c r="I4" s="475"/>
      <c r="J4" s="475"/>
      <c r="K4" s="475"/>
      <c r="L4" s="475"/>
      <c r="M4" s="475"/>
      <c r="N4" s="476"/>
    </row>
    <row r="5" spans="2:14" ht="7.5" customHeight="1" thickTop="1" thickBot="1" x14ac:dyDescent="0.3">
      <c r="D5"/>
      <c r="E5"/>
      <c r="F5"/>
      <c r="G5"/>
      <c r="H5"/>
      <c r="I5"/>
    </row>
    <row r="6" spans="2:14" ht="27.75" customHeight="1" thickBot="1" x14ac:dyDescent="0.3">
      <c r="B6" s="521" t="s">
        <v>227</v>
      </c>
      <c r="C6" s="521" t="s">
        <v>228</v>
      </c>
      <c r="D6" s="521"/>
      <c r="E6" s="522" t="s">
        <v>229</v>
      </c>
      <c r="F6" s="522" t="s">
        <v>258</v>
      </c>
      <c r="G6" s="522" t="s">
        <v>259</v>
      </c>
      <c r="H6" s="521" t="s">
        <v>260</v>
      </c>
      <c r="I6" s="521"/>
      <c r="J6" s="522" t="s">
        <v>261</v>
      </c>
      <c r="K6" s="522" t="s">
        <v>262</v>
      </c>
      <c r="L6" s="522" t="s">
        <v>263</v>
      </c>
      <c r="M6" s="516" t="s">
        <v>264</v>
      </c>
      <c r="N6" s="517"/>
    </row>
    <row r="7" spans="2:14" ht="40.5" customHeight="1" thickBot="1" x14ac:dyDescent="0.3">
      <c r="B7" s="521"/>
      <c r="C7" s="521"/>
      <c r="D7" s="521"/>
      <c r="E7" s="521"/>
      <c r="F7" s="521"/>
      <c r="G7" s="521"/>
      <c r="H7" s="382" t="s">
        <v>182</v>
      </c>
      <c r="I7" s="382" t="s">
        <v>183</v>
      </c>
      <c r="J7" s="521"/>
      <c r="K7" s="521"/>
      <c r="L7" s="521"/>
      <c r="M7" s="382" t="s">
        <v>184</v>
      </c>
      <c r="N7" s="382" t="s">
        <v>185</v>
      </c>
    </row>
    <row r="8" spans="2:14" ht="30" customHeight="1" x14ac:dyDescent="0.25">
      <c r="B8" s="477"/>
      <c r="C8" s="478"/>
      <c r="D8" s="479"/>
      <c r="E8" s="480"/>
      <c r="F8" s="480"/>
      <c r="G8" s="479"/>
      <c r="H8" s="479"/>
      <c r="I8" s="479"/>
      <c r="J8" s="479"/>
      <c r="K8" s="479"/>
      <c r="L8" s="479"/>
      <c r="M8" s="480"/>
      <c r="N8" s="481"/>
    </row>
    <row r="9" spans="2:14" ht="30" customHeight="1" x14ac:dyDescent="0.25">
      <c r="B9" s="482" t="s">
        <v>14725</v>
      </c>
      <c r="C9" s="483">
        <v>2060805</v>
      </c>
      <c r="D9" s="484" t="s">
        <v>186</v>
      </c>
      <c r="E9" s="485" t="s">
        <v>14726</v>
      </c>
      <c r="F9" s="485">
        <v>301</v>
      </c>
      <c r="G9" s="484" t="s">
        <v>14727</v>
      </c>
      <c r="H9" s="484"/>
      <c r="I9" s="484"/>
      <c r="J9" s="484" t="s">
        <v>14728</v>
      </c>
      <c r="K9" s="484" t="s">
        <v>14729</v>
      </c>
      <c r="L9" s="484" t="s">
        <v>14730</v>
      </c>
      <c r="M9" s="485">
        <v>11</v>
      </c>
      <c r="N9" s="486">
        <v>11</v>
      </c>
    </row>
    <row r="10" spans="2:14" ht="30" customHeight="1" x14ac:dyDescent="0.25">
      <c r="B10" s="482" t="s">
        <v>14725</v>
      </c>
      <c r="C10" s="483">
        <v>2060805</v>
      </c>
      <c r="D10" s="484" t="s">
        <v>186</v>
      </c>
      <c r="E10" s="485" t="s">
        <v>14726</v>
      </c>
      <c r="F10" s="485">
        <v>301</v>
      </c>
      <c r="G10" s="484" t="s">
        <v>14727</v>
      </c>
      <c r="H10" s="484"/>
      <c r="I10" s="484"/>
      <c r="J10" s="484" t="s">
        <v>14728</v>
      </c>
      <c r="K10" s="484" t="s">
        <v>14729</v>
      </c>
      <c r="L10" s="484" t="s">
        <v>14731</v>
      </c>
      <c r="M10" s="485">
        <v>6</v>
      </c>
      <c r="N10" s="486">
        <v>7</v>
      </c>
    </row>
    <row r="11" spans="2:14" ht="30" customHeight="1" x14ac:dyDescent="0.25">
      <c r="B11" s="482" t="s">
        <v>14725</v>
      </c>
      <c r="C11" s="487">
        <v>2060805</v>
      </c>
      <c r="D11" s="484" t="s">
        <v>186</v>
      </c>
      <c r="E11" s="488" t="s">
        <v>14726</v>
      </c>
      <c r="F11" s="488">
        <v>301</v>
      </c>
      <c r="G11" s="489" t="s">
        <v>14727</v>
      </c>
      <c r="H11" s="489"/>
      <c r="I11" s="489"/>
      <c r="J11" s="489" t="s">
        <v>14728</v>
      </c>
      <c r="K11" s="489" t="s">
        <v>14729</v>
      </c>
      <c r="L11" s="489" t="s">
        <v>14732</v>
      </c>
      <c r="M11" s="488">
        <v>10</v>
      </c>
      <c r="N11" s="490">
        <v>10</v>
      </c>
    </row>
    <row r="12" spans="2:14" ht="30" customHeight="1" x14ac:dyDescent="0.25">
      <c r="B12" s="482" t="s">
        <v>14725</v>
      </c>
      <c r="C12" s="487">
        <v>2060805</v>
      </c>
      <c r="D12" s="484" t="s">
        <v>186</v>
      </c>
      <c r="E12" s="488" t="s">
        <v>14726</v>
      </c>
      <c r="F12" s="488">
        <v>301</v>
      </c>
      <c r="G12" s="489" t="s">
        <v>14727</v>
      </c>
      <c r="H12" s="489"/>
      <c r="I12" s="489"/>
      <c r="J12" s="489" t="s">
        <v>14728</v>
      </c>
      <c r="K12" s="489" t="s">
        <v>14729</v>
      </c>
      <c r="L12" s="489" t="s">
        <v>14733</v>
      </c>
      <c r="M12" s="488">
        <v>0</v>
      </c>
      <c r="N12" s="490">
        <v>0</v>
      </c>
    </row>
    <row r="13" spans="2:14" ht="30" customHeight="1" x14ac:dyDescent="0.25">
      <c r="B13" s="482" t="s">
        <v>14725</v>
      </c>
      <c r="C13" s="487">
        <v>2060805</v>
      </c>
      <c r="D13" s="484" t="s">
        <v>186</v>
      </c>
      <c r="E13" s="488" t="s">
        <v>14726</v>
      </c>
      <c r="F13" s="488">
        <v>301</v>
      </c>
      <c r="G13" s="489" t="s">
        <v>14727</v>
      </c>
      <c r="H13" s="489"/>
      <c r="I13" s="489"/>
      <c r="J13" s="489" t="s">
        <v>14728</v>
      </c>
      <c r="K13" s="489" t="s">
        <v>14729</v>
      </c>
      <c r="L13" s="489" t="s">
        <v>14734</v>
      </c>
      <c r="M13" s="488">
        <v>7</v>
      </c>
      <c r="N13" s="490">
        <v>7</v>
      </c>
    </row>
    <row r="14" spans="2:14" ht="30" customHeight="1" x14ac:dyDescent="0.25">
      <c r="B14" s="482" t="s">
        <v>14725</v>
      </c>
      <c r="C14" s="487">
        <v>2060805</v>
      </c>
      <c r="D14" s="484" t="s">
        <v>186</v>
      </c>
      <c r="E14" s="488" t="s">
        <v>14726</v>
      </c>
      <c r="F14" s="488">
        <v>301</v>
      </c>
      <c r="G14" s="489" t="s">
        <v>14727</v>
      </c>
      <c r="H14" s="489"/>
      <c r="I14" s="489"/>
      <c r="J14" s="489" t="s">
        <v>14728</v>
      </c>
      <c r="K14" s="489" t="s">
        <v>14729</v>
      </c>
      <c r="L14" s="489" t="s">
        <v>14735</v>
      </c>
      <c r="M14" s="488">
        <v>10</v>
      </c>
      <c r="N14" s="490">
        <v>11</v>
      </c>
    </row>
    <row r="15" spans="2:14" ht="30" customHeight="1" x14ac:dyDescent="0.25">
      <c r="B15" s="482" t="s">
        <v>14736</v>
      </c>
      <c r="C15" s="487">
        <v>1030101</v>
      </c>
      <c r="D15" s="484" t="s">
        <v>187</v>
      </c>
      <c r="E15" s="488" t="s">
        <v>14737</v>
      </c>
      <c r="F15" s="488">
        <v>300</v>
      </c>
      <c r="G15" s="489" t="s">
        <v>14738</v>
      </c>
      <c r="H15" s="489"/>
      <c r="I15" s="489"/>
      <c r="J15" s="489" t="s">
        <v>14739</v>
      </c>
      <c r="K15" s="489" t="s">
        <v>14740</v>
      </c>
      <c r="L15" s="489" t="s">
        <v>14741</v>
      </c>
      <c r="M15" s="488">
        <v>500</v>
      </c>
      <c r="N15" s="490">
        <v>500</v>
      </c>
    </row>
    <row r="16" spans="2:14" ht="30" customHeight="1" x14ac:dyDescent="0.25">
      <c r="B16" s="482" t="s">
        <v>14736</v>
      </c>
      <c r="C16" s="487">
        <v>1050205</v>
      </c>
      <c r="D16" s="484" t="s">
        <v>188</v>
      </c>
      <c r="E16" s="488" t="s">
        <v>14742</v>
      </c>
      <c r="F16" s="488">
        <v>306</v>
      </c>
      <c r="G16" s="489" t="s">
        <v>14743</v>
      </c>
      <c r="H16" s="489"/>
      <c r="I16" s="489"/>
      <c r="J16" s="489" t="s">
        <v>14744</v>
      </c>
      <c r="K16" s="489" t="s">
        <v>14745</v>
      </c>
      <c r="L16" s="489" t="s">
        <v>14746</v>
      </c>
      <c r="M16" s="488">
        <v>1</v>
      </c>
      <c r="N16" s="490">
        <v>1</v>
      </c>
    </row>
    <row r="17" spans="2:14" ht="30" customHeight="1" x14ac:dyDescent="0.25">
      <c r="B17" s="482" t="s">
        <v>14736</v>
      </c>
      <c r="C17" s="487">
        <v>1050205</v>
      </c>
      <c r="D17" s="484" t="s">
        <v>188</v>
      </c>
      <c r="E17" s="488" t="s">
        <v>14742</v>
      </c>
      <c r="F17" s="488">
        <v>306</v>
      </c>
      <c r="G17" s="489" t="s">
        <v>14743</v>
      </c>
      <c r="H17" s="489"/>
      <c r="I17" s="489"/>
      <c r="J17" s="489" t="s">
        <v>14744</v>
      </c>
      <c r="K17" s="489" t="s">
        <v>14745</v>
      </c>
      <c r="L17" s="489" t="s">
        <v>14747</v>
      </c>
      <c r="M17" s="488">
        <v>1</v>
      </c>
      <c r="N17" s="490">
        <v>1</v>
      </c>
    </row>
    <row r="18" spans="2:14" ht="30" customHeight="1" x14ac:dyDescent="0.25">
      <c r="B18" s="482" t="s">
        <v>14736</v>
      </c>
      <c r="C18" s="487">
        <v>1050205</v>
      </c>
      <c r="D18" s="484" t="s">
        <v>188</v>
      </c>
      <c r="E18" s="488" t="s">
        <v>14742</v>
      </c>
      <c r="F18" s="488">
        <v>306</v>
      </c>
      <c r="G18" s="489" t="s">
        <v>14743</v>
      </c>
      <c r="H18" s="489"/>
      <c r="I18" s="489"/>
      <c r="J18" s="489" t="s">
        <v>14744</v>
      </c>
      <c r="K18" s="489" t="s">
        <v>14745</v>
      </c>
      <c r="L18" s="489" t="s">
        <v>14748</v>
      </c>
      <c r="M18" s="488">
        <v>12</v>
      </c>
      <c r="N18" s="490">
        <v>12</v>
      </c>
    </row>
    <row r="19" spans="2:14" ht="30" customHeight="1" x14ac:dyDescent="0.25">
      <c r="B19" s="482" t="s">
        <v>14749</v>
      </c>
      <c r="C19" s="487">
        <v>2030101</v>
      </c>
      <c r="D19" s="484" t="s">
        <v>189</v>
      </c>
      <c r="E19" s="488" t="s">
        <v>14726</v>
      </c>
      <c r="F19" s="488">
        <v>310</v>
      </c>
      <c r="G19" s="489" t="s">
        <v>14750</v>
      </c>
      <c r="H19" s="489"/>
      <c r="I19" s="489"/>
      <c r="J19" s="489" t="s">
        <v>14751</v>
      </c>
      <c r="K19" s="489" t="s">
        <v>14752</v>
      </c>
      <c r="L19" s="489" t="s">
        <v>14753</v>
      </c>
      <c r="M19" s="488">
        <v>215</v>
      </c>
      <c r="N19" s="490">
        <v>0</v>
      </c>
    </row>
    <row r="20" spans="2:14" ht="30" customHeight="1" x14ac:dyDescent="0.25">
      <c r="B20" s="482" t="s">
        <v>14749</v>
      </c>
      <c r="C20" s="487">
        <v>2030101</v>
      </c>
      <c r="D20" s="484" t="s">
        <v>189</v>
      </c>
      <c r="E20" s="488" t="s">
        <v>14726</v>
      </c>
      <c r="F20" s="488">
        <v>310</v>
      </c>
      <c r="G20" s="489" t="s">
        <v>14750</v>
      </c>
      <c r="H20" s="489"/>
      <c r="I20" s="489"/>
      <c r="J20" s="489" t="s">
        <v>14751</v>
      </c>
      <c r="K20" s="489" t="s">
        <v>14752</v>
      </c>
      <c r="L20" s="489" t="s">
        <v>14754</v>
      </c>
      <c r="M20" s="488">
        <v>694</v>
      </c>
      <c r="N20" s="490">
        <v>188</v>
      </c>
    </row>
    <row r="21" spans="2:14" ht="30" customHeight="1" x14ac:dyDescent="0.25">
      <c r="B21" s="482" t="s">
        <v>14749</v>
      </c>
      <c r="C21" s="487">
        <v>2030101</v>
      </c>
      <c r="D21" s="484" t="s">
        <v>189</v>
      </c>
      <c r="E21" s="488" t="s">
        <v>14726</v>
      </c>
      <c r="F21" s="488">
        <v>310</v>
      </c>
      <c r="G21" s="489" t="s">
        <v>14750</v>
      </c>
      <c r="H21" s="489"/>
      <c r="I21" s="489"/>
      <c r="J21" s="489" t="s">
        <v>14751</v>
      </c>
      <c r="K21" s="489" t="s">
        <v>14752</v>
      </c>
      <c r="L21" s="489" t="s">
        <v>14755</v>
      </c>
      <c r="M21" s="488">
        <v>690</v>
      </c>
      <c r="N21" s="490">
        <v>0</v>
      </c>
    </row>
    <row r="22" spans="2:14" ht="30" customHeight="1" x14ac:dyDescent="0.25">
      <c r="B22" s="482" t="s">
        <v>14749</v>
      </c>
      <c r="C22" s="487">
        <v>2030101</v>
      </c>
      <c r="D22" s="484" t="s">
        <v>189</v>
      </c>
      <c r="E22" s="488" t="s">
        <v>14726</v>
      </c>
      <c r="F22" s="488">
        <v>310</v>
      </c>
      <c r="G22" s="489" t="s">
        <v>14750</v>
      </c>
      <c r="H22" s="489"/>
      <c r="I22" s="489"/>
      <c r="J22" s="489" t="s">
        <v>14751</v>
      </c>
      <c r="K22" s="489" t="s">
        <v>14752</v>
      </c>
      <c r="L22" s="489" t="s">
        <v>14756</v>
      </c>
      <c r="M22" s="488">
        <v>70</v>
      </c>
      <c r="N22" s="490">
        <v>30</v>
      </c>
    </row>
    <row r="23" spans="2:14" ht="30" customHeight="1" x14ac:dyDescent="0.25">
      <c r="B23" s="482" t="s">
        <v>14749</v>
      </c>
      <c r="C23" s="487">
        <v>2030101</v>
      </c>
      <c r="D23" s="484" t="s">
        <v>189</v>
      </c>
      <c r="E23" s="488" t="s">
        <v>14726</v>
      </c>
      <c r="F23" s="488">
        <v>310</v>
      </c>
      <c r="G23" s="489" t="s">
        <v>14750</v>
      </c>
      <c r="H23" s="489"/>
      <c r="I23" s="489"/>
      <c r="J23" s="489" t="s">
        <v>14751</v>
      </c>
      <c r="K23" s="489" t="s">
        <v>14752</v>
      </c>
      <c r="L23" s="489" t="s">
        <v>14757</v>
      </c>
      <c r="M23" s="488">
        <v>1</v>
      </c>
      <c r="N23" s="490">
        <v>1</v>
      </c>
    </row>
    <row r="24" spans="2:14" ht="30" customHeight="1" x14ac:dyDescent="0.25">
      <c r="B24" s="482" t="s">
        <v>14749</v>
      </c>
      <c r="C24" s="487">
        <v>2030101</v>
      </c>
      <c r="D24" s="484" t="s">
        <v>189</v>
      </c>
      <c r="E24" s="488" t="s">
        <v>14726</v>
      </c>
      <c r="F24" s="488">
        <v>310</v>
      </c>
      <c r="G24" s="489" t="s">
        <v>14750</v>
      </c>
      <c r="H24" s="489"/>
      <c r="I24" s="489"/>
      <c r="J24" s="489" t="s">
        <v>14751</v>
      </c>
      <c r="K24" s="489" t="s">
        <v>14752</v>
      </c>
      <c r="L24" s="489" t="s">
        <v>14758</v>
      </c>
      <c r="M24" s="488">
        <v>20</v>
      </c>
      <c r="N24" s="490">
        <v>20</v>
      </c>
    </row>
    <row r="25" spans="2:14" ht="30" customHeight="1" x14ac:dyDescent="0.25">
      <c r="B25" s="482" t="s">
        <v>14749</v>
      </c>
      <c r="C25" s="487">
        <v>2030101</v>
      </c>
      <c r="D25" s="484" t="s">
        <v>189</v>
      </c>
      <c r="E25" s="488" t="s">
        <v>14726</v>
      </c>
      <c r="F25" s="488">
        <v>310</v>
      </c>
      <c r="G25" s="489" t="s">
        <v>14750</v>
      </c>
      <c r="H25" s="489"/>
      <c r="I25" s="489"/>
      <c r="J25" s="489" t="s">
        <v>14751</v>
      </c>
      <c r="K25" s="489" t="s">
        <v>14752</v>
      </c>
      <c r="L25" s="489" t="s">
        <v>14759</v>
      </c>
      <c r="M25" s="488">
        <v>2350</v>
      </c>
      <c r="N25" s="490">
        <v>292</v>
      </c>
    </row>
    <row r="26" spans="2:14" ht="30" customHeight="1" x14ac:dyDescent="0.25">
      <c r="B26" s="482" t="s">
        <v>14749</v>
      </c>
      <c r="C26" s="487">
        <v>2030101</v>
      </c>
      <c r="D26" s="484" t="s">
        <v>189</v>
      </c>
      <c r="E26" s="488" t="s">
        <v>14726</v>
      </c>
      <c r="F26" s="488">
        <v>310</v>
      </c>
      <c r="G26" s="489" t="s">
        <v>14750</v>
      </c>
      <c r="H26" s="489"/>
      <c r="I26" s="489"/>
      <c r="J26" s="489" t="s">
        <v>14751</v>
      </c>
      <c r="K26" s="489" t="s">
        <v>14752</v>
      </c>
      <c r="L26" s="489" t="s">
        <v>14760</v>
      </c>
      <c r="M26" s="488">
        <v>400</v>
      </c>
      <c r="N26" s="490">
        <v>0</v>
      </c>
    </row>
    <row r="27" spans="2:14" ht="30" customHeight="1" x14ac:dyDescent="0.25">
      <c r="B27" s="482" t="s">
        <v>14749</v>
      </c>
      <c r="C27" s="487">
        <v>2030101</v>
      </c>
      <c r="D27" s="484" t="s">
        <v>189</v>
      </c>
      <c r="E27" s="488" t="s">
        <v>14726</v>
      </c>
      <c r="F27" s="488">
        <v>310</v>
      </c>
      <c r="G27" s="489" t="s">
        <v>14750</v>
      </c>
      <c r="H27" s="489"/>
      <c r="I27" s="489"/>
      <c r="J27" s="489" t="s">
        <v>14751</v>
      </c>
      <c r="K27" s="489" t="s">
        <v>14752</v>
      </c>
      <c r="L27" s="489" t="s">
        <v>14761</v>
      </c>
      <c r="M27" s="488">
        <v>92</v>
      </c>
      <c r="N27" s="490">
        <v>92</v>
      </c>
    </row>
    <row r="28" spans="2:14" ht="30" customHeight="1" x14ac:dyDescent="0.25">
      <c r="B28" s="482" t="s">
        <v>14749</v>
      </c>
      <c r="C28" s="487">
        <v>2030101</v>
      </c>
      <c r="D28" s="484" t="s">
        <v>189</v>
      </c>
      <c r="E28" s="488" t="s">
        <v>14726</v>
      </c>
      <c r="F28" s="488">
        <v>310</v>
      </c>
      <c r="G28" s="489" t="s">
        <v>14750</v>
      </c>
      <c r="H28" s="489"/>
      <c r="I28" s="489"/>
      <c r="J28" s="489" t="s">
        <v>14751</v>
      </c>
      <c r="K28" s="489" t="s">
        <v>14752</v>
      </c>
      <c r="L28" s="489" t="s">
        <v>14762</v>
      </c>
      <c r="M28" s="488">
        <v>12</v>
      </c>
      <c r="N28" s="490">
        <v>12</v>
      </c>
    </row>
    <row r="29" spans="2:14" ht="30" customHeight="1" x14ac:dyDescent="0.25">
      <c r="B29" s="482" t="s">
        <v>14749</v>
      </c>
      <c r="C29" s="487">
        <v>2030101</v>
      </c>
      <c r="D29" s="484" t="s">
        <v>189</v>
      </c>
      <c r="E29" s="488" t="s">
        <v>14726</v>
      </c>
      <c r="F29" s="488">
        <v>310</v>
      </c>
      <c r="G29" s="489" t="s">
        <v>14750</v>
      </c>
      <c r="H29" s="489"/>
      <c r="I29" s="489"/>
      <c r="J29" s="489" t="s">
        <v>14751</v>
      </c>
      <c r="K29" s="489" t="s">
        <v>14752</v>
      </c>
      <c r="L29" s="489" t="s">
        <v>14763</v>
      </c>
      <c r="M29" s="488">
        <v>12</v>
      </c>
      <c r="N29" s="490">
        <v>12</v>
      </c>
    </row>
    <row r="30" spans="2:14" ht="30" customHeight="1" x14ac:dyDescent="0.25">
      <c r="B30" s="482" t="s">
        <v>14749</v>
      </c>
      <c r="C30" s="487">
        <v>2030101</v>
      </c>
      <c r="D30" s="484" t="s">
        <v>189</v>
      </c>
      <c r="E30" s="488" t="s">
        <v>14726</v>
      </c>
      <c r="F30" s="488">
        <v>310</v>
      </c>
      <c r="G30" s="489" t="s">
        <v>14750</v>
      </c>
      <c r="H30" s="489"/>
      <c r="I30" s="489"/>
      <c r="J30" s="489" t="s">
        <v>14751</v>
      </c>
      <c r="K30" s="489" t="s">
        <v>14752</v>
      </c>
      <c r="L30" s="489" t="s">
        <v>14764</v>
      </c>
      <c r="M30" s="488">
        <v>7</v>
      </c>
      <c r="N30" s="490">
        <v>7</v>
      </c>
    </row>
    <row r="31" spans="2:14" ht="30" customHeight="1" x14ac:dyDescent="0.25">
      <c r="B31" s="482" t="s">
        <v>14749</v>
      </c>
      <c r="C31" s="487">
        <v>2030101</v>
      </c>
      <c r="D31" s="484" t="s">
        <v>189</v>
      </c>
      <c r="E31" s="488" t="s">
        <v>14726</v>
      </c>
      <c r="F31" s="488">
        <v>310</v>
      </c>
      <c r="G31" s="489" t="s">
        <v>14750</v>
      </c>
      <c r="H31" s="489"/>
      <c r="I31" s="489"/>
      <c r="J31" s="489" t="s">
        <v>14751</v>
      </c>
      <c r="K31" s="489" t="s">
        <v>14752</v>
      </c>
      <c r="L31" s="489" t="s">
        <v>14765</v>
      </c>
      <c r="M31" s="488">
        <v>67</v>
      </c>
      <c r="N31" s="490">
        <v>58</v>
      </c>
    </row>
    <row r="32" spans="2:14" ht="30" customHeight="1" x14ac:dyDescent="0.25">
      <c r="B32" s="482" t="s">
        <v>14749</v>
      </c>
      <c r="C32" s="487">
        <v>2030101</v>
      </c>
      <c r="D32" s="484" t="s">
        <v>189</v>
      </c>
      <c r="E32" s="488" t="s">
        <v>14726</v>
      </c>
      <c r="F32" s="488">
        <v>310</v>
      </c>
      <c r="G32" s="489" t="s">
        <v>14750</v>
      </c>
      <c r="H32" s="489"/>
      <c r="I32" s="489"/>
      <c r="J32" s="489" t="s">
        <v>14751</v>
      </c>
      <c r="K32" s="489" t="s">
        <v>14752</v>
      </c>
      <c r="L32" s="489" t="s">
        <v>14766</v>
      </c>
      <c r="M32" s="488">
        <v>240</v>
      </c>
      <c r="N32" s="490">
        <v>180</v>
      </c>
    </row>
    <row r="33" spans="2:14" ht="30" customHeight="1" x14ac:dyDescent="0.25">
      <c r="B33" s="482" t="s">
        <v>14749</v>
      </c>
      <c r="C33" s="487">
        <v>2050603</v>
      </c>
      <c r="D33" s="484" t="s">
        <v>190</v>
      </c>
      <c r="E33" s="488" t="s">
        <v>14726</v>
      </c>
      <c r="F33" s="488">
        <v>311</v>
      </c>
      <c r="G33" s="489" t="s">
        <v>14767</v>
      </c>
      <c r="H33" s="489"/>
      <c r="I33" s="489"/>
      <c r="J33" s="489" t="s">
        <v>14768</v>
      </c>
      <c r="K33" s="489" t="s">
        <v>14769</v>
      </c>
      <c r="L33" s="489" t="s">
        <v>14770</v>
      </c>
      <c r="M33" s="488">
        <v>1</v>
      </c>
      <c r="N33" s="490">
        <v>1</v>
      </c>
    </row>
    <row r="34" spans="2:14" ht="30" customHeight="1" x14ac:dyDescent="0.25">
      <c r="B34" s="482" t="s">
        <v>14749</v>
      </c>
      <c r="C34" s="487">
        <v>2050603</v>
      </c>
      <c r="D34" s="484" t="s">
        <v>190</v>
      </c>
      <c r="E34" s="488" t="s">
        <v>14726</v>
      </c>
      <c r="F34" s="488">
        <v>311</v>
      </c>
      <c r="G34" s="489" t="s">
        <v>14767</v>
      </c>
      <c r="H34" s="489"/>
      <c r="I34" s="489"/>
      <c r="J34" s="489" t="s">
        <v>14768</v>
      </c>
      <c r="K34" s="489" t="s">
        <v>14769</v>
      </c>
      <c r="L34" s="489" t="s">
        <v>14771</v>
      </c>
      <c r="M34" s="488">
        <v>12</v>
      </c>
      <c r="N34" s="490">
        <v>12</v>
      </c>
    </row>
    <row r="35" spans="2:14" ht="30" customHeight="1" x14ac:dyDescent="0.25">
      <c r="B35" s="482" t="s">
        <v>14749</v>
      </c>
      <c r="C35" s="487">
        <v>2050603</v>
      </c>
      <c r="D35" s="484" t="s">
        <v>190</v>
      </c>
      <c r="E35" s="488" t="s">
        <v>14726</v>
      </c>
      <c r="F35" s="488">
        <v>311</v>
      </c>
      <c r="G35" s="489" t="s">
        <v>14767</v>
      </c>
      <c r="H35" s="489"/>
      <c r="I35" s="489"/>
      <c r="J35" s="489" t="s">
        <v>14768</v>
      </c>
      <c r="K35" s="489" t="s">
        <v>14769</v>
      </c>
      <c r="L35" s="489" t="s">
        <v>14772</v>
      </c>
      <c r="M35" s="488">
        <v>4</v>
      </c>
      <c r="N35" s="490">
        <v>4</v>
      </c>
    </row>
    <row r="36" spans="2:14" ht="30" customHeight="1" x14ac:dyDescent="0.25">
      <c r="B36" s="482" t="s">
        <v>14749</v>
      </c>
      <c r="C36" s="487">
        <v>2050603</v>
      </c>
      <c r="D36" s="484" t="s">
        <v>190</v>
      </c>
      <c r="E36" s="488" t="s">
        <v>14726</v>
      </c>
      <c r="F36" s="488">
        <v>311</v>
      </c>
      <c r="G36" s="489" t="s">
        <v>14767</v>
      </c>
      <c r="H36" s="489"/>
      <c r="I36" s="489"/>
      <c r="J36" s="489" t="s">
        <v>14768</v>
      </c>
      <c r="K36" s="489" t="s">
        <v>14769</v>
      </c>
      <c r="L36" s="489" t="s">
        <v>14773</v>
      </c>
      <c r="M36" s="488">
        <v>4</v>
      </c>
      <c r="N36" s="490">
        <v>3</v>
      </c>
    </row>
    <row r="37" spans="2:14" ht="30" customHeight="1" x14ac:dyDescent="0.25">
      <c r="B37" s="482" t="s">
        <v>14749</v>
      </c>
      <c r="C37" s="487">
        <v>2050603</v>
      </c>
      <c r="D37" s="484" t="s">
        <v>190</v>
      </c>
      <c r="E37" s="488" t="s">
        <v>14726</v>
      </c>
      <c r="F37" s="488">
        <v>311</v>
      </c>
      <c r="G37" s="489" t="s">
        <v>14767</v>
      </c>
      <c r="H37" s="489"/>
      <c r="I37" s="489"/>
      <c r="J37" s="489" t="s">
        <v>14768</v>
      </c>
      <c r="K37" s="489" t="s">
        <v>14769</v>
      </c>
      <c r="L37" s="489" t="s">
        <v>14774</v>
      </c>
      <c r="M37" s="488">
        <v>403908</v>
      </c>
      <c r="N37" s="490">
        <v>348783</v>
      </c>
    </row>
    <row r="38" spans="2:14" ht="30" customHeight="1" x14ac:dyDescent="0.25">
      <c r="B38" s="482" t="s">
        <v>14749</v>
      </c>
      <c r="C38" s="487">
        <v>2050603</v>
      </c>
      <c r="D38" s="484" t="s">
        <v>190</v>
      </c>
      <c r="E38" s="488" t="s">
        <v>14726</v>
      </c>
      <c r="F38" s="488">
        <v>311</v>
      </c>
      <c r="G38" s="489" t="s">
        <v>14767</v>
      </c>
      <c r="H38" s="489"/>
      <c r="I38" s="489"/>
      <c r="J38" s="489" t="s">
        <v>14768</v>
      </c>
      <c r="K38" s="489" t="s">
        <v>14769</v>
      </c>
      <c r="L38" s="489" t="s">
        <v>14775</v>
      </c>
      <c r="M38" s="488">
        <v>115236</v>
      </c>
      <c r="N38" s="490">
        <v>100782</v>
      </c>
    </row>
    <row r="39" spans="2:14" ht="30" customHeight="1" x14ac:dyDescent="0.25">
      <c r="B39" s="482" t="s">
        <v>14749</v>
      </c>
      <c r="C39" s="487">
        <v>2050603</v>
      </c>
      <c r="D39" s="484" t="s">
        <v>190</v>
      </c>
      <c r="E39" s="488" t="s">
        <v>14726</v>
      </c>
      <c r="F39" s="488">
        <v>311</v>
      </c>
      <c r="G39" s="489" t="s">
        <v>14767</v>
      </c>
      <c r="H39" s="489"/>
      <c r="I39" s="489"/>
      <c r="J39" s="489" t="s">
        <v>14768</v>
      </c>
      <c r="K39" s="489" t="s">
        <v>14769</v>
      </c>
      <c r="L39" s="489" t="s">
        <v>14776</v>
      </c>
      <c r="M39" s="488">
        <v>12</v>
      </c>
      <c r="N39" s="490">
        <v>14</v>
      </c>
    </row>
    <row r="40" spans="2:14" ht="30" customHeight="1" x14ac:dyDescent="0.25">
      <c r="B40" s="482" t="s">
        <v>14749</v>
      </c>
      <c r="C40" s="487">
        <v>2050603</v>
      </c>
      <c r="D40" s="484" t="s">
        <v>190</v>
      </c>
      <c r="E40" s="488" t="s">
        <v>14726</v>
      </c>
      <c r="F40" s="488">
        <v>311</v>
      </c>
      <c r="G40" s="489" t="s">
        <v>14767</v>
      </c>
      <c r="H40" s="489"/>
      <c r="I40" s="489"/>
      <c r="J40" s="489" t="s">
        <v>14768</v>
      </c>
      <c r="K40" s="489" t="s">
        <v>14769</v>
      </c>
      <c r="L40" s="489" t="s">
        <v>14777</v>
      </c>
      <c r="M40" s="488">
        <v>1</v>
      </c>
      <c r="N40" s="490">
        <v>1</v>
      </c>
    </row>
    <row r="41" spans="2:14" ht="30" customHeight="1" x14ac:dyDescent="0.25">
      <c r="B41" s="482" t="s">
        <v>14749</v>
      </c>
      <c r="C41" s="487">
        <v>2060501</v>
      </c>
      <c r="D41" s="484" t="s">
        <v>191</v>
      </c>
      <c r="E41" s="488" t="s">
        <v>14726</v>
      </c>
      <c r="F41" s="488">
        <v>311</v>
      </c>
      <c r="G41" s="489" t="s">
        <v>14767</v>
      </c>
      <c r="H41" s="489"/>
      <c r="I41" s="489"/>
      <c r="J41" s="489" t="s">
        <v>14778</v>
      </c>
      <c r="K41" s="489" t="s">
        <v>14779</v>
      </c>
      <c r="L41" s="489" t="s">
        <v>14780</v>
      </c>
      <c r="M41" s="488">
        <v>12</v>
      </c>
      <c r="N41" s="490">
        <v>3</v>
      </c>
    </row>
    <row r="42" spans="2:14" ht="30" customHeight="1" x14ac:dyDescent="0.25">
      <c r="B42" s="482" t="s">
        <v>14749</v>
      </c>
      <c r="C42" s="487">
        <v>2060501</v>
      </c>
      <c r="D42" s="484" t="s">
        <v>191</v>
      </c>
      <c r="E42" s="488" t="s">
        <v>14726</v>
      </c>
      <c r="F42" s="488">
        <v>311</v>
      </c>
      <c r="G42" s="489" t="s">
        <v>14767</v>
      </c>
      <c r="H42" s="489"/>
      <c r="I42" s="489"/>
      <c r="J42" s="489" t="s">
        <v>14778</v>
      </c>
      <c r="K42" s="489" t="s">
        <v>14779</v>
      </c>
      <c r="L42" s="489" t="s">
        <v>14781</v>
      </c>
      <c r="M42" s="488">
        <v>60</v>
      </c>
      <c r="N42" s="490">
        <v>55</v>
      </c>
    </row>
    <row r="43" spans="2:14" ht="30" customHeight="1" x14ac:dyDescent="0.25">
      <c r="B43" s="482" t="s">
        <v>14749</v>
      </c>
      <c r="C43" s="487">
        <v>2060501</v>
      </c>
      <c r="D43" s="484" t="s">
        <v>191</v>
      </c>
      <c r="E43" s="488" t="s">
        <v>14726</v>
      </c>
      <c r="F43" s="488">
        <v>311</v>
      </c>
      <c r="G43" s="489" t="s">
        <v>14767</v>
      </c>
      <c r="H43" s="489"/>
      <c r="I43" s="489"/>
      <c r="J43" s="489" t="s">
        <v>14778</v>
      </c>
      <c r="K43" s="489" t="s">
        <v>14779</v>
      </c>
      <c r="L43" s="489" t="s">
        <v>14782</v>
      </c>
      <c r="M43" s="488">
        <v>34</v>
      </c>
      <c r="N43" s="490">
        <v>13</v>
      </c>
    </row>
    <row r="44" spans="2:14" ht="30" customHeight="1" x14ac:dyDescent="0.25">
      <c r="B44" s="482" t="s">
        <v>14749</v>
      </c>
      <c r="C44" s="487">
        <v>2060501</v>
      </c>
      <c r="D44" s="484" t="s">
        <v>191</v>
      </c>
      <c r="E44" s="488" t="s">
        <v>14726</v>
      </c>
      <c r="F44" s="488">
        <v>313</v>
      </c>
      <c r="G44" s="489" t="s">
        <v>14783</v>
      </c>
      <c r="H44" s="489"/>
      <c r="I44" s="489"/>
      <c r="J44" s="489" t="s">
        <v>14778</v>
      </c>
      <c r="K44" s="489" t="s">
        <v>14779</v>
      </c>
      <c r="L44" s="489" t="s">
        <v>14784</v>
      </c>
      <c r="M44" s="488">
        <v>582</v>
      </c>
      <c r="N44" s="490">
        <v>582</v>
      </c>
    </row>
    <row r="45" spans="2:14" ht="30" customHeight="1" x14ac:dyDescent="0.25">
      <c r="B45" s="482" t="s">
        <v>14749</v>
      </c>
      <c r="C45" s="487">
        <v>2060501</v>
      </c>
      <c r="D45" s="484" t="s">
        <v>191</v>
      </c>
      <c r="E45" s="488" t="s">
        <v>14726</v>
      </c>
      <c r="F45" s="488">
        <v>313</v>
      </c>
      <c r="G45" s="489" t="s">
        <v>14783</v>
      </c>
      <c r="H45" s="489"/>
      <c r="I45" s="489"/>
      <c r="J45" s="489" t="s">
        <v>14778</v>
      </c>
      <c r="K45" s="489" t="s">
        <v>14779</v>
      </c>
      <c r="L45" s="489" t="s">
        <v>14785</v>
      </c>
      <c r="M45" s="488">
        <v>12</v>
      </c>
      <c r="N45" s="490">
        <v>12</v>
      </c>
    </row>
    <row r="46" spans="2:14" ht="30" customHeight="1" x14ac:dyDescent="0.25">
      <c r="B46" s="482" t="s">
        <v>14749</v>
      </c>
      <c r="C46" s="487">
        <v>2060801</v>
      </c>
      <c r="D46" s="484" t="s">
        <v>192</v>
      </c>
      <c r="E46" s="488" t="s">
        <v>14726</v>
      </c>
      <c r="F46" s="488">
        <v>301</v>
      </c>
      <c r="G46" s="489" t="s">
        <v>14727</v>
      </c>
      <c r="H46" s="489"/>
      <c r="I46" s="489"/>
      <c r="J46" s="489" t="s">
        <v>14786</v>
      </c>
      <c r="K46" s="489" t="s">
        <v>14787</v>
      </c>
      <c r="L46" s="489" t="s">
        <v>14788</v>
      </c>
      <c r="M46" s="488">
        <v>1</v>
      </c>
      <c r="N46" s="490">
        <v>1</v>
      </c>
    </row>
    <row r="47" spans="2:14" ht="30" customHeight="1" x14ac:dyDescent="0.25">
      <c r="B47" s="482" t="s">
        <v>14749</v>
      </c>
      <c r="C47" s="487">
        <v>2060802</v>
      </c>
      <c r="D47" s="484" t="s">
        <v>193</v>
      </c>
      <c r="E47" s="488" t="s">
        <v>14726</v>
      </c>
      <c r="F47" s="488">
        <v>314</v>
      </c>
      <c r="G47" s="489" t="s">
        <v>14789</v>
      </c>
      <c r="H47" s="489"/>
      <c r="I47" s="489"/>
      <c r="J47" s="489" t="s">
        <v>14790</v>
      </c>
      <c r="K47" s="489" t="s">
        <v>14791</v>
      </c>
      <c r="L47" s="489" t="s">
        <v>14792</v>
      </c>
      <c r="M47" s="488">
        <v>6</v>
      </c>
      <c r="N47" s="490">
        <v>4</v>
      </c>
    </row>
    <row r="48" spans="2:14" ht="30" customHeight="1" x14ac:dyDescent="0.25">
      <c r="B48" s="482" t="s">
        <v>14749</v>
      </c>
      <c r="C48" s="487">
        <v>2060802</v>
      </c>
      <c r="D48" s="484" t="s">
        <v>193</v>
      </c>
      <c r="E48" s="488" t="s">
        <v>14726</v>
      </c>
      <c r="F48" s="488">
        <v>314</v>
      </c>
      <c r="G48" s="489" t="s">
        <v>14789</v>
      </c>
      <c r="H48" s="489"/>
      <c r="I48" s="489"/>
      <c r="J48" s="489" t="s">
        <v>14790</v>
      </c>
      <c r="K48" s="489" t="s">
        <v>14793</v>
      </c>
      <c r="L48" s="489" t="s">
        <v>14792</v>
      </c>
      <c r="M48" s="488">
        <v>6</v>
      </c>
      <c r="N48" s="490">
        <v>4</v>
      </c>
    </row>
    <row r="49" spans="2:14" ht="30" customHeight="1" x14ac:dyDescent="0.25">
      <c r="B49" s="482" t="s">
        <v>14749</v>
      </c>
      <c r="C49" s="487">
        <v>2060802</v>
      </c>
      <c r="D49" s="484" t="s">
        <v>193</v>
      </c>
      <c r="E49" s="488" t="s">
        <v>14726</v>
      </c>
      <c r="F49" s="488">
        <v>314</v>
      </c>
      <c r="G49" s="489" t="s">
        <v>14789</v>
      </c>
      <c r="H49" s="489"/>
      <c r="I49" s="489"/>
      <c r="J49" s="489" t="s">
        <v>14790</v>
      </c>
      <c r="K49" s="489" t="s">
        <v>14793</v>
      </c>
      <c r="L49" s="489" t="s">
        <v>14794</v>
      </c>
      <c r="M49" s="488">
        <v>265</v>
      </c>
      <c r="N49" s="490">
        <v>63</v>
      </c>
    </row>
    <row r="50" spans="2:14" ht="30" customHeight="1" x14ac:dyDescent="0.25">
      <c r="B50" s="482" t="s">
        <v>14749</v>
      </c>
      <c r="C50" s="487">
        <v>2060802</v>
      </c>
      <c r="D50" s="484" t="s">
        <v>193</v>
      </c>
      <c r="E50" s="488" t="s">
        <v>14726</v>
      </c>
      <c r="F50" s="488">
        <v>314</v>
      </c>
      <c r="G50" s="489" t="s">
        <v>14789</v>
      </c>
      <c r="H50" s="489"/>
      <c r="I50" s="489"/>
      <c r="J50" s="489" t="s">
        <v>14790</v>
      </c>
      <c r="K50" s="489" t="s">
        <v>14793</v>
      </c>
      <c r="L50" s="489" t="s">
        <v>14795</v>
      </c>
      <c r="M50" s="488">
        <v>4</v>
      </c>
      <c r="N50" s="490">
        <v>0</v>
      </c>
    </row>
    <row r="51" spans="2:14" ht="30" customHeight="1" x14ac:dyDescent="0.25">
      <c r="B51" s="482" t="s">
        <v>14749</v>
      </c>
      <c r="C51" s="487">
        <v>2060802</v>
      </c>
      <c r="D51" s="484" t="s">
        <v>193</v>
      </c>
      <c r="E51" s="488" t="s">
        <v>14726</v>
      </c>
      <c r="F51" s="488">
        <v>314</v>
      </c>
      <c r="G51" s="489" t="s">
        <v>14789</v>
      </c>
      <c r="H51" s="489"/>
      <c r="I51" s="489"/>
      <c r="J51" s="489" t="s">
        <v>14790</v>
      </c>
      <c r="K51" s="489" t="s">
        <v>14793</v>
      </c>
      <c r="L51" s="489" t="s">
        <v>14796</v>
      </c>
      <c r="M51" s="488">
        <v>12</v>
      </c>
      <c r="N51" s="490">
        <v>12</v>
      </c>
    </row>
    <row r="52" spans="2:14" ht="30" customHeight="1" x14ac:dyDescent="0.25">
      <c r="B52" s="482" t="s">
        <v>14749</v>
      </c>
      <c r="C52" s="487">
        <v>2060802</v>
      </c>
      <c r="D52" s="484" t="s">
        <v>193</v>
      </c>
      <c r="E52" s="488" t="s">
        <v>14726</v>
      </c>
      <c r="F52" s="488">
        <v>314</v>
      </c>
      <c r="G52" s="489" t="s">
        <v>14789</v>
      </c>
      <c r="H52" s="489"/>
      <c r="I52" s="489"/>
      <c r="J52" s="489" t="s">
        <v>14790</v>
      </c>
      <c r="K52" s="489" t="s">
        <v>14791</v>
      </c>
      <c r="L52" s="489" t="s">
        <v>14797</v>
      </c>
      <c r="M52" s="488">
        <v>16</v>
      </c>
      <c r="N52" s="490">
        <v>43</v>
      </c>
    </row>
    <row r="53" spans="2:14" ht="30" customHeight="1" x14ac:dyDescent="0.25">
      <c r="B53" s="482" t="s">
        <v>14749</v>
      </c>
      <c r="C53" s="487">
        <v>2060802</v>
      </c>
      <c r="D53" s="484" t="s">
        <v>193</v>
      </c>
      <c r="E53" s="488" t="s">
        <v>14726</v>
      </c>
      <c r="F53" s="488">
        <v>314</v>
      </c>
      <c r="G53" s="489" t="s">
        <v>14789</v>
      </c>
      <c r="H53" s="489"/>
      <c r="I53" s="489"/>
      <c r="J53" s="489" t="s">
        <v>14790</v>
      </c>
      <c r="K53" s="489" t="s">
        <v>14793</v>
      </c>
      <c r="L53" s="489" t="s">
        <v>14798</v>
      </c>
      <c r="M53" s="488">
        <v>23</v>
      </c>
      <c r="N53" s="490">
        <v>23</v>
      </c>
    </row>
    <row r="54" spans="2:14" ht="30" customHeight="1" x14ac:dyDescent="0.25">
      <c r="B54" s="482" t="s">
        <v>14749</v>
      </c>
      <c r="C54" s="487">
        <v>2060802</v>
      </c>
      <c r="D54" s="484" t="s">
        <v>193</v>
      </c>
      <c r="E54" s="488" t="s">
        <v>14726</v>
      </c>
      <c r="F54" s="488">
        <v>314</v>
      </c>
      <c r="G54" s="489" t="s">
        <v>14789</v>
      </c>
      <c r="H54" s="489"/>
      <c r="I54" s="489"/>
      <c r="J54" s="489" t="s">
        <v>14790</v>
      </c>
      <c r="K54" s="489" t="s">
        <v>14793</v>
      </c>
      <c r="L54" s="489" t="s">
        <v>14799</v>
      </c>
      <c r="M54" s="488">
        <v>340</v>
      </c>
      <c r="N54" s="490">
        <v>194</v>
      </c>
    </row>
    <row r="55" spans="2:14" ht="30" customHeight="1" x14ac:dyDescent="0.25">
      <c r="B55" s="482" t="s">
        <v>14749</v>
      </c>
      <c r="C55" s="487">
        <v>2060802</v>
      </c>
      <c r="D55" s="484" t="s">
        <v>193</v>
      </c>
      <c r="E55" s="488" t="s">
        <v>14726</v>
      </c>
      <c r="F55" s="488">
        <v>314</v>
      </c>
      <c r="G55" s="489" t="s">
        <v>14789</v>
      </c>
      <c r="H55" s="489"/>
      <c r="I55" s="489"/>
      <c r="J55" s="489" t="s">
        <v>14790</v>
      </c>
      <c r="K55" s="489" t="s">
        <v>14791</v>
      </c>
      <c r="L55" s="489" t="s">
        <v>14800</v>
      </c>
      <c r="M55" s="488">
        <v>24</v>
      </c>
      <c r="N55" s="490">
        <v>27</v>
      </c>
    </row>
    <row r="56" spans="2:14" ht="30" customHeight="1" x14ac:dyDescent="0.25">
      <c r="B56" s="482" t="s">
        <v>14749</v>
      </c>
      <c r="C56" s="487">
        <v>2060802</v>
      </c>
      <c r="D56" s="484" t="s">
        <v>193</v>
      </c>
      <c r="E56" s="488" t="s">
        <v>14726</v>
      </c>
      <c r="F56" s="488">
        <v>314</v>
      </c>
      <c r="G56" s="489" t="s">
        <v>14789</v>
      </c>
      <c r="H56" s="489"/>
      <c r="I56" s="489"/>
      <c r="J56" s="489" t="s">
        <v>14790</v>
      </c>
      <c r="K56" s="489" t="s">
        <v>14793</v>
      </c>
      <c r="L56" s="489" t="s">
        <v>14800</v>
      </c>
      <c r="M56" s="488">
        <v>24</v>
      </c>
      <c r="N56" s="490">
        <v>27</v>
      </c>
    </row>
    <row r="57" spans="2:14" ht="30" customHeight="1" x14ac:dyDescent="0.25">
      <c r="B57" s="482" t="s">
        <v>14749</v>
      </c>
      <c r="C57" s="487">
        <v>2060802</v>
      </c>
      <c r="D57" s="484" t="s">
        <v>193</v>
      </c>
      <c r="E57" s="488" t="s">
        <v>14726</v>
      </c>
      <c r="F57" s="488">
        <v>314</v>
      </c>
      <c r="G57" s="489" t="s">
        <v>14789</v>
      </c>
      <c r="H57" s="489"/>
      <c r="I57" s="489"/>
      <c r="J57" s="489" t="s">
        <v>14790</v>
      </c>
      <c r="K57" s="489" t="s">
        <v>14793</v>
      </c>
      <c r="L57" s="489" t="s">
        <v>14801</v>
      </c>
      <c r="M57" s="488">
        <v>117</v>
      </c>
      <c r="N57" s="490">
        <v>43</v>
      </c>
    </row>
    <row r="58" spans="2:14" ht="30" customHeight="1" x14ac:dyDescent="0.25">
      <c r="B58" s="482" t="s">
        <v>14749</v>
      </c>
      <c r="C58" s="487">
        <v>2060802</v>
      </c>
      <c r="D58" s="484" t="s">
        <v>193</v>
      </c>
      <c r="E58" s="488" t="s">
        <v>14726</v>
      </c>
      <c r="F58" s="488">
        <v>314</v>
      </c>
      <c r="G58" s="489" t="s">
        <v>14789</v>
      </c>
      <c r="H58" s="489"/>
      <c r="I58" s="489"/>
      <c r="J58" s="489" t="s">
        <v>14790</v>
      </c>
      <c r="K58" s="489" t="s">
        <v>14793</v>
      </c>
      <c r="L58" s="489" t="s">
        <v>14802</v>
      </c>
      <c r="M58" s="488">
        <v>4</v>
      </c>
      <c r="N58" s="490">
        <v>4</v>
      </c>
    </row>
    <row r="59" spans="2:14" ht="30" customHeight="1" x14ac:dyDescent="0.25">
      <c r="B59" s="482" t="s">
        <v>14749</v>
      </c>
      <c r="C59" s="487">
        <v>2060802</v>
      </c>
      <c r="D59" s="484" t="s">
        <v>193</v>
      </c>
      <c r="E59" s="488" t="s">
        <v>14726</v>
      </c>
      <c r="F59" s="488">
        <v>314</v>
      </c>
      <c r="G59" s="489" t="s">
        <v>14789</v>
      </c>
      <c r="H59" s="489"/>
      <c r="I59" s="489"/>
      <c r="J59" s="489" t="s">
        <v>14790</v>
      </c>
      <c r="K59" s="489" t="s">
        <v>14791</v>
      </c>
      <c r="L59" s="489" t="s">
        <v>14803</v>
      </c>
      <c r="M59" s="488">
        <v>4</v>
      </c>
      <c r="N59" s="490">
        <v>4</v>
      </c>
    </row>
    <row r="60" spans="2:14" ht="30" customHeight="1" x14ac:dyDescent="0.25">
      <c r="B60" s="482" t="s">
        <v>14749</v>
      </c>
      <c r="C60" s="487">
        <v>2060802</v>
      </c>
      <c r="D60" s="484" t="s">
        <v>193</v>
      </c>
      <c r="E60" s="488" t="s">
        <v>14726</v>
      </c>
      <c r="F60" s="488">
        <v>314</v>
      </c>
      <c r="G60" s="489" t="s">
        <v>14789</v>
      </c>
      <c r="H60" s="489"/>
      <c r="I60" s="489"/>
      <c r="J60" s="489" t="s">
        <v>14790</v>
      </c>
      <c r="K60" s="489" t="s">
        <v>14791</v>
      </c>
      <c r="L60" s="489" t="s">
        <v>14796</v>
      </c>
      <c r="M60" s="488">
        <v>12</v>
      </c>
      <c r="N60" s="490">
        <v>12</v>
      </c>
    </row>
    <row r="61" spans="2:14" ht="30" customHeight="1" x14ac:dyDescent="0.25">
      <c r="B61" s="482" t="s">
        <v>14749</v>
      </c>
      <c r="C61" s="487">
        <v>2060802</v>
      </c>
      <c r="D61" s="484" t="s">
        <v>193</v>
      </c>
      <c r="E61" s="488" t="s">
        <v>14726</v>
      </c>
      <c r="F61" s="488">
        <v>314</v>
      </c>
      <c r="G61" s="489" t="s">
        <v>14789</v>
      </c>
      <c r="H61" s="489"/>
      <c r="I61" s="489"/>
      <c r="J61" s="489" t="s">
        <v>14790</v>
      </c>
      <c r="K61" s="489" t="s">
        <v>14791</v>
      </c>
      <c r="L61" s="489" t="s">
        <v>14804</v>
      </c>
      <c r="M61" s="488">
        <v>28</v>
      </c>
      <c r="N61" s="490">
        <v>23</v>
      </c>
    </row>
    <row r="62" spans="2:14" ht="30" customHeight="1" x14ac:dyDescent="0.25">
      <c r="B62" s="482" t="s">
        <v>14749</v>
      </c>
      <c r="C62" s="487">
        <v>2060802</v>
      </c>
      <c r="D62" s="484" t="s">
        <v>193</v>
      </c>
      <c r="E62" s="488" t="s">
        <v>14726</v>
      </c>
      <c r="F62" s="488">
        <v>314</v>
      </c>
      <c r="G62" s="489" t="s">
        <v>14789</v>
      </c>
      <c r="H62" s="489"/>
      <c r="I62" s="489"/>
      <c r="J62" s="489" t="s">
        <v>14790</v>
      </c>
      <c r="K62" s="489" t="s">
        <v>14793</v>
      </c>
      <c r="L62" s="489" t="s">
        <v>14804</v>
      </c>
      <c r="M62" s="488">
        <v>28</v>
      </c>
      <c r="N62" s="490">
        <v>23</v>
      </c>
    </row>
    <row r="63" spans="2:14" ht="30" customHeight="1" x14ac:dyDescent="0.25">
      <c r="B63" s="482" t="s">
        <v>14749</v>
      </c>
      <c r="C63" s="487">
        <v>2060802</v>
      </c>
      <c r="D63" s="484" t="s">
        <v>193</v>
      </c>
      <c r="E63" s="488" t="s">
        <v>14726</v>
      </c>
      <c r="F63" s="488">
        <v>314</v>
      </c>
      <c r="G63" s="489" t="s">
        <v>14789</v>
      </c>
      <c r="H63" s="489"/>
      <c r="I63" s="489"/>
      <c r="J63" s="489" t="s">
        <v>14790</v>
      </c>
      <c r="K63" s="489" t="s">
        <v>14791</v>
      </c>
      <c r="L63" s="489" t="s">
        <v>14805</v>
      </c>
      <c r="M63" s="488">
        <v>100</v>
      </c>
      <c r="N63" s="490">
        <v>25</v>
      </c>
    </row>
    <row r="64" spans="2:14" ht="30" customHeight="1" x14ac:dyDescent="0.25">
      <c r="B64" s="482" t="s">
        <v>14749</v>
      </c>
      <c r="C64" s="487">
        <v>2060802</v>
      </c>
      <c r="D64" s="484" t="s">
        <v>193</v>
      </c>
      <c r="E64" s="488" t="s">
        <v>14726</v>
      </c>
      <c r="F64" s="488">
        <v>314</v>
      </c>
      <c r="G64" s="489" t="s">
        <v>14789</v>
      </c>
      <c r="H64" s="489"/>
      <c r="I64" s="489"/>
      <c r="J64" s="489" t="s">
        <v>14790</v>
      </c>
      <c r="K64" s="489" t="s">
        <v>14791</v>
      </c>
      <c r="L64" s="489" t="s">
        <v>14806</v>
      </c>
      <c r="M64" s="488">
        <v>4</v>
      </c>
      <c r="N64" s="490">
        <v>3</v>
      </c>
    </row>
    <row r="65" spans="2:14" ht="30" customHeight="1" x14ac:dyDescent="0.25">
      <c r="B65" s="482" t="s">
        <v>14749</v>
      </c>
      <c r="C65" s="487">
        <v>2060802</v>
      </c>
      <c r="D65" s="484" t="s">
        <v>193</v>
      </c>
      <c r="E65" s="488" t="s">
        <v>14726</v>
      </c>
      <c r="F65" s="488">
        <v>314</v>
      </c>
      <c r="G65" s="489" t="s">
        <v>14789</v>
      </c>
      <c r="H65" s="489"/>
      <c r="I65" s="489"/>
      <c r="J65" s="489" t="s">
        <v>14790</v>
      </c>
      <c r="K65" s="489" t="s">
        <v>14791</v>
      </c>
      <c r="L65" s="489" t="s">
        <v>14794</v>
      </c>
      <c r="M65" s="488">
        <v>265</v>
      </c>
      <c r="N65" s="490">
        <v>63</v>
      </c>
    </row>
    <row r="66" spans="2:14" ht="30" customHeight="1" x14ac:dyDescent="0.25">
      <c r="B66" s="482" t="s">
        <v>14749</v>
      </c>
      <c r="C66" s="487">
        <v>2060802</v>
      </c>
      <c r="D66" s="484" t="s">
        <v>193</v>
      </c>
      <c r="E66" s="488" t="s">
        <v>14726</v>
      </c>
      <c r="F66" s="488">
        <v>314</v>
      </c>
      <c r="G66" s="489" t="s">
        <v>14789</v>
      </c>
      <c r="H66" s="489"/>
      <c r="I66" s="489"/>
      <c r="J66" s="489" t="s">
        <v>14790</v>
      </c>
      <c r="K66" s="489" t="s">
        <v>14791</v>
      </c>
      <c r="L66" s="489" t="s">
        <v>14807</v>
      </c>
      <c r="M66" s="488">
        <v>102</v>
      </c>
      <c r="N66" s="490">
        <v>62</v>
      </c>
    </row>
    <row r="67" spans="2:14" ht="30" customHeight="1" x14ac:dyDescent="0.25">
      <c r="B67" s="482" t="s">
        <v>14749</v>
      </c>
      <c r="C67" s="487">
        <v>2060802</v>
      </c>
      <c r="D67" s="484" t="s">
        <v>193</v>
      </c>
      <c r="E67" s="488" t="s">
        <v>14726</v>
      </c>
      <c r="F67" s="488">
        <v>314</v>
      </c>
      <c r="G67" s="489" t="s">
        <v>14789</v>
      </c>
      <c r="H67" s="489"/>
      <c r="I67" s="489"/>
      <c r="J67" s="489" t="s">
        <v>14790</v>
      </c>
      <c r="K67" s="489" t="s">
        <v>14793</v>
      </c>
      <c r="L67" s="489" t="s">
        <v>14808</v>
      </c>
      <c r="M67" s="488">
        <v>4</v>
      </c>
      <c r="N67" s="490">
        <v>4</v>
      </c>
    </row>
    <row r="68" spans="2:14" ht="30" customHeight="1" x14ac:dyDescent="0.25">
      <c r="B68" s="482" t="s">
        <v>14749</v>
      </c>
      <c r="C68" s="487">
        <v>2060802</v>
      </c>
      <c r="D68" s="484" t="s">
        <v>193</v>
      </c>
      <c r="E68" s="488" t="s">
        <v>14726</v>
      </c>
      <c r="F68" s="488">
        <v>314</v>
      </c>
      <c r="G68" s="489" t="s">
        <v>14789</v>
      </c>
      <c r="H68" s="489"/>
      <c r="I68" s="489"/>
      <c r="J68" s="489" t="s">
        <v>14790</v>
      </c>
      <c r="K68" s="489" t="s">
        <v>14791</v>
      </c>
      <c r="L68" s="489" t="s">
        <v>14799</v>
      </c>
      <c r="M68" s="488">
        <v>340</v>
      </c>
      <c r="N68" s="490">
        <v>194</v>
      </c>
    </row>
    <row r="69" spans="2:14" ht="30" customHeight="1" x14ac:dyDescent="0.25">
      <c r="B69" s="482" t="s">
        <v>14749</v>
      </c>
      <c r="C69" s="487">
        <v>2060802</v>
      </c>
      <c r="D69" s="484" t="s">
        <v>193</v>
      </c>
      <c r="E69" s="488" t="s">
        <v>14726</v>
      </c>
      <c r="F69" s="488">
        <v>314</v>
      </c>
      <c r="G69" s="489" t="s">
        <v>14789</v>
      </c>
      <c r="H69" s="489"/>
      <c r="I69" s="489"/>
      <c r="J69" s="489" t="s">
        <v>14790</v>
      </c>
      <c r="K69" s="489" t="s">
        <v>14791</v>
      </c>
      <c r="L69" s="489" t="s">
        <v>14801</v>
      </c>
      <c r="M69" s="488">
        <v>117</v>
      </c>
      <c r="N69" s="490">
        <v>43</v>
      </c>
    </row>
    <row r="70" spans="2:14" ht="30" customHeight="1" x14ac:dyDescent="0.25">
      <c r="B70" s="482" t="s">
        <v>14749</v>
      </c>
      <c r="C70" s="487">
        <v>2060802</v>
      </c>
      <c r="D70" s="484" t="s">
        <v>193</v>
      </c>
      <c r="E70" s="488" t="s">
        <v>14726</v>
      </c>
      <c r="F70" s="488">
        <v>314</v>
      </c>
      <c r="G70" s="489" t="s">
        <v>14789</v>
      </c>
      <c r="H70" s="489"/>
      <c r="I70" s="489"/>
      <c r="J70" s="489" t="s">
        <v>14790</v>
      </c>
      <c r="K70" s="489" t="s">
        <v>14791</v>
      </c>
      <c r="L70" s="489" t="s">
        <v>14809</v>
      </c>
      <c r="M70" s="488">
        <v>6</v>
      </c>
      <c r="N70" s="490">
        <v>3</v>
      </c>
    </row>
    <row r="71" spans="2:14" ht="30" customHeight="1" x14ac:dyDescent="0.25">
      <c r="B71" s="482" t="s">
        <v>14749</v>
      </c>
      <c r="C71" s="487">
        <v>2060802</v>
      </c>
      <c r="D71" s="484" t="s">
        <v>193</v>
      </c>
      <c r="E71" s="488" t="s">
        <v>14726</v>
      </c>
      <c r="F71" s="488">
        <v>314</v>
      </c>
      <c r="G71" s="489" t="s">
        <v>14789</v>
      </c>
      <c r="H71" s="489"/>
      <c r="I71" s="489"/>
      <c r="J71" s="489" t="s">
        <v>14790</v>
      </c>
      <c r="K71" s="489" t="s">
        <v>14793</v>
      </c>
      <c r="L71" s="489" t="s">
        <v>14809</v>
      </c>
      <c r="M71" s="488">
        <v>6</v>
      </c>
      <c r="N71" s="490">
        <v>3</v>
      </c>
    </row>
    <row r="72" spans="2:14" ht="30" customHeight="1" x14ac:dyDescent="0.25">
      <c r="B72" s="482" t="s">
        <v>14749</v>
      </c>
      <c r="C72" s="487">
        <v>2060802</v>
      </c>
      <c r="D72" s="484" t="s">
        <v>193</v>
      </c>
      <c r="E72" s="488" t="s">
        <v>14726</v>
      </c>
      <c r="F72" s="488">
        <v>314</v>
      </c>
      <c r="G72" s="489" t="s">
        <v>14789</v>
      </c>
      <c r="H72" s="489"/>
      <c r="I72" s="489"/>
      <c r="J72" s="489" t="s">
        <v>14790</v>
      </c>
      <c r="K72" s="489" t="s">
        <v>14793</v>
      </c>
      <c r="L72" s="489" t="s">
        <v>14810</v>
      </c>
      <c r="M72" s="488">
        <v>3</v>
      </c>
      <c r="N72" s="490">
        <v>5</v>
      </c>
    </row>
    <row r="73" spans="2:14" ht="30" customHeight="1" x14ac:dyDescent="0.25">
      <c r="B73" s="482" t="s">
        <v>14749</v>
      </c>
      <c r="C73" s="487">
        <v>2060802</v>
      </c>
      <c r="D73" s="484" t="s">
        <v>193</v>
      </c>
      <c r="E73" s="488" t="s">
        <v>14726</v>
      </c>
      <c r="F73" s="488">
        <v>314</v>
      </c>
      <c r="G73" s="489" t="s">
        <v>14789</v>
      </c>
      <c r="H73" s="489"/>
      <c r="I73" s="489"/>
      <c r="J73" s="489" t="s">
        <v>14790</v>
      </c>
      <c r="K73" s="489" t="s">
        <v>14793</v>
      </c>
      <c r="L73" s="489" t="s">
        <v>14803</v>
      </c>
      <c r="M73" s="488">
        <v>4</v>
      </c>
      <c r="N73" s="490">
        <v>4</v>
      </c>
    </row>
    <row r="74" spans="2:14" ht="30" customHeight="1" x14ac:dyDescent="0.25">
      <c r="B74" s="482" t="s">
        <v>14749</v>
      </c>
      <c r="C74" s="487">
        <v>2060802</v>
      </c>
      <c r="D74" s="484" t="s">
        <v>193</v>
      </c>
      <c r="E74" s="488" t="s">
        <v>14726</v>
      </c>
      <c r="F74" s="488">
        <v>314</v>
      </c>
      <c r="G74" s="489" t="s">
        <v>14789</v>
      </c>
      <c r="H74" s="489"/>
      <c r="I74" s="489"/>
      <c r="J74" s="489" t="s">
        <v>14790</v>
      </c>
      <c r="K74" s="489" t="s">
        <v>14793</v>
      </c>
      <c r="L74" s="489" t="s">
        <v>14797</v>
      </c>
      <c r="M74" s="488">
        <v>16</v>
      </c>
      <c r="N74" s="490">
        <v>43</v>
      </c>
    </row>
    <row r="75" spans="2:14" ht="30" customHeight="1" x14ac:dyDescent="0.25">
      <c r="B75" s="482" t="s">
        <v>14749</v>
      </c>
      <c r="C75" s="487">
        <v>2060802</v>
      </c>
      <c r="D75" s="484" t="s">
        <v>193</v>
      </c>
      <c r="E75" s="488" t="s">
        <v>14726</v>
      </c>
      <c r="F75" s="488">
        <v>314</v>
      </c>
      <c r="G75" s="489" t="s">
        <v>14789</v>
      </c>
      <c r="H75" s="489"/>
      <c r="I75" s="489"/>
      <c r="J75" s="489" t="s">
        <v>14790</v>
      </c>
      <c r="K75" s="489" t="s">
        <v>14791</v>
      </c>
      <c r="L75" s="489" t="s">
        <v>14811</v>
      </c>
      <c r="M75" s="488">
        <v>36</v>
      </c>
      <c r="N75" s="490">
        <v>10</v>
      </c>
    </row>
    <row r="76" spans="2:14" ht="30" customHeight="1" x14ac:dyDescent="0.25">
      <c r="B76" s="482" t="s">
        <v>14749</v>
      </c>
      <c r="C76" s="487">
        <v>2060802</v>
      </c>
      <c r="D76" s="484" t="s">
        <v>193</v>
      </c>
      <c r="E76" s="488" t="s">
        <v>14726</v>
      </c>
      <c r="F76" s="488">
        <v>314</v>
      </c>
      <c r="G76" s="489" t="s">
        <v>14789</v>
      </c>
      <c r="H76" s="489"/>
      <c r="I76" s="489"/>
      <c r="J76" s="489" t="s">
        <v>14790</v>
      </c>
      <c r="K76" s="489" t="s">
        <v>14791</v>
      </c>
      <c r="L76" s="489" t="s">
        <v>14808</v>
      </c>
      <c r="M76" s="488">
        <v>4</v>
      </c>
      <c r="N76" s="490">
        <v>4</v>
      </c>
    </row>
    <row r="77" spans="2:14" ht="30" customHeight="1" x14ac:dyDescent="0.25">
      <c r="B77" s="482" t="s">
        <v>14749</v>
      </c>
      <c r="C77" s="487">
        <v>2060802</v>
      </c>
      <c r="D77" s="484" t="s">
        <v>193</v>
      </c>
      <c r="E77" s="488" t="s">
        <v>14726</v>
      </c>
      <c r="F77" s="488">
        <v>314</v>
      </c>
      <c r="G77" s="489" t="s">
        <v>14789</v>
      </c>
      <c r="H77" s="489"/>
      <c r="I77" s="489"/>
      <c r="J77" s="489" t="s">
        <v>14790</v>
      </c>
      <c r="K77" s="489" t="s">
        <v>14791</v>
      </c>
      <c r="L77" s="489" t="s">
        <v>14812</v>
      </c>
      <c r="M77" s="488">
        <v>4</v>
      </c>
      <c r="N77" s="490">
        <v>4</v>
      </c>
    </row>
    <row r="78" spans="2:14" ht="30" customHeight="1" x14ac:dyDescent="0.25">
      <c r="B78" s="482" t="s">
        <v>14749</v>
      </c>
      <c r="C78" s="487">
        <v>2060802</v>
      </c>
      <c r="D78" s="484" t="s">
        <v>193</v>
      </c>
      <c r="E78" s="488" t="s">
        <v>14726</v>
      </c>
      <c r="F78" s="488">
        <v>314</v>
      </c>
      <c r="G78" s="489" t="s">
        <v>14789</v>
      </c>
      <c r="H78" s="489"/>
      <c r="I78" s="489"/>
      <c r="J78" s="489" t="s">
        <v>14790</v>
      </c>
      <c r="K78" s="489" t="s">
        <v>14793</v>
      </c>
      <c r="L78" s="489" t="s">
        <v>14807</v>
      </c>
      <c r="M78" s="488">
        <v>102</v>
      </c>
      <c r="N78" s="490">
        <v>62</v>
      </c>
    </row>
    <row r="79" spans="2:14" ht="30" customHeight="1" x14ac:dyDescent="0.25">
      <c r="B79" s="482" t="s">
        <v>14749</v>
      </c>
      <c r="C79" s="487">
        <v>2060802</v>
      </c>
      <c r="D79" s="484" t="s">
        <v>193</v>
      </c>
      <c r="E79" s="488" t="s">
        <v>14726</v>
      </c>
      <c r="F79" s="488">
        <v>314</v>
      </c>
      <c r="G79" s="489" t="s">
        <v>14789</v>
      </c>
      <c r="H79" s="489"/>
      <c r="I79" s="489"/>
      <c r="J79" s="489" t="s">
        <v>14790</v>
      </c>
      <c r="K79" s="489" t="s">
        <v>14791</v>
      </c>
      <c r="L79" s="489" t="s">
        <v>14802</v>
      </c>
      <c r="M79" s="488">
        <v>4</v>
      </c>
      <c r="N79" s="490">
        <v>4</v>
      </c>
    </row>
    <row r="80" spans="2:14" ht="30" customHeight="1" x14ac:dyDescent="0.25">
      <c r="B80" s="482" t="s">
        <v>14749</v>
      </c>
      <c r="C80" s="487">
        <v>2060802</v>
      </c>
      <c r="D80" s="484" t="s">
        <v>193</v>
      </c>
      <c r="E80" s="488" t="s">
        <v>14726</v>
      </c>
      <c r="F80" s="488">
        <v>314</v>
      </c>
      <c r="G80" s="489" t="s">
        <v>14789</v>
      </c>
      <c r="H80" s="489"/>
      <c r="I80" s="489"/>
      <c r="J80" s="489" t="s">
        <v>14790</v>
      </c>
      <c r="K80" s="489" t="s">
        <v>14791</v>
      </c>
      <c r="L80" s="489" t="s">
        <v>14810</v>
      </c>
      <c r="M80" s="488">
        <v>3</v>
      </c>
      <c r="N80" s="490">
        <v>5</v>
      </c>
    </row>
    <row r="81" spans="2:14" ht="30" customHeight="1" x14ac:dyDescent="0.25">
      <c r="B81" s="482" t="s">
        <v>14749</v>
      </c>
      <c r="C81" s="487">
        <v>2060802</v>
      </c>
      <c r="D81" s="484" t="s">
        <v>193</v>
      </c>
      <c r="E81" s="488" t="s">
        <v>14726</v>
      </c>
      <c r="F81" s="488">
        <v>314</v>
      </c>
      <c r="G81" s="489" t="s">
        <v>14789</v>
      </c>
      <c r="H81" s="489"/>
      <c r="I81" s="489"/>
      <c r="J81" s="489" t="s">
        <v>14790</v>
      </c>
      <c r="K81" s="489" t="s">
        <v>14793</v>
      </c>
      <c r="L81" s="489" t="s">
        <v>14812</v>
      </c>
      <c r="M81" s="488">
        <v>4</v>
      </c>
      <c r="N81" s="490">
        <v>4</v>
      </c>
    </row>
    <row r="82" spans="2:14" ht="30" customHeight="1" x14ac:dyDescent="0.25">
      <c r="B82" s="482" t="s">
        <v>14749</v>
      </c>
      <c r="C82" s="487">
        <v>2060802</v>
      </c>
      <c r="D82" s="484" t="s">
        <v>193</v>
      </c>
      <c r="E82" s="488" t="s">
        <v>14726</v>
      </c>
      <c r="F82" s="488">
        <v>314</v>
      </c>
      <c r="G82" s="489" t="s">
        <v>14789</v>
      </c>
      <c r="H82" s="489"/>
      <c r="I82" s="489"/>
      <c r="J82" s="489" t="s">
        <v>14790</v>
      </c>
      <c r="K82" s="489" t="s">
        <v>14793</v>
      </c>
      <c r="L82" s="489" t="s">
        <v>14806</v>
      </c>
      <c r="M82" s="488">
        <v>4</v>
      </c>
      <c r="N82" s="490">
        <v>3</v>
      </c>
    </row>
    <row r="83" spans="2:14" x14ac:dyDescent="0.25">
      <c r="B83" s="482" t="s">
        <v>14749</v>
      </c>
      <c r="C83" s="487">
        <v>2060802</v>
      </c>
      <c r="D83" s="484" t="s">
        <v>193</v>
      </c>
      <c r="E83" s="488" t="s">
        <v>14726</v>
      </c>
      <c r="F83" s="488">
        <v>314</v>
      </c>
      <c r="G83" s="489" t="s">
        <v>14789</v>
      </c>
      <c r="H83" s="489"/>
      <c r="I83" s="489"/>
      <c r="J83" s="489" t="s">
        <v>14790</v>
      </c>
      <c r="K83" s="489" t="s">
        <v>14791</v>
      </c>
      <c r="L83" s="489" t="s">
        <v>14798</v>
      </c>
      <c r="M83" s="488">
        <v>23</v>
      </c>
      <c r="N83" s="490">
        <v>23</v>
      </c>
    </row>
    <row r="84" spans="2:14" x14ac:dyDescent="0.25">
      <c r="B84" s="482" t="s">
        <v>14749</v>
      </c>
      <c r="C84" s="487">
        <v>2060802</v>
      </c>
      <c r="D84" s="484" t="s">
        <v>193</v>
      </c>
      <c r="E84" s="488" t="s">
        <v>14726</v>
      </c>
      <c r="F84" s="488">
        <v>314</v>
      </c>
      <c r="G84" s="489" t="s">
        <v>14789</v>
      </c>
      <c r="H84" s="489"/>
      <c r="I84" s="489"/>
      <c r="J84" s="489" t="s">
        <v>14790</v>
      </c>
      <c r="K84" s="489" t="s">
        <v>14793</v>
      </c>
      <c r="L84" s="489" t="s">
        <v>14811</v>
      </c>
      <c r="M84" s="488">
        <v>36</v>
      </c>
      <c r="N84" s="490">
        <v>10</v>
      </c>
    </row>
    <row r="85" spans="2:14" x14ac:dyDescent="0.25">
      <c r="B85" s="482" t="s">
        <v>14749</v>
      </c>
      <c r="C85" s="487">
        <v>2060802</v>
      </c>
      <c r="D85" s="484" t="s">
        <v>193</v>
      </c>
      <c r="E85" s="488" t="s">
        <v>14726</v>
      </c>
      <c r="F85" s="488">
        <v>314</v>
      </c>
      <c r="G85" s="489" t="s">
        <v>14789</v>
      </c>
      <c r="H85" s="489"/>
      <c r="I85" s="489"/>
      <c r="J85" s="489" t="s">
        <v>14790</v>
      </c>
      <c r="K85" s="489" t="s">
        <v>14793</v>
      </c>
      <c r="L85" s="489" t="s">
        <v>14805</v>
      </c>
      <c r="M85" s="488">
        <v>100</v>
      </c>
      <c r="N85" s="490">
        <v>25</v>
      </c>
    </row>
    <row r="86" spans="2:14" x14ac:dyDescent="0.25">
      <c r="B86" s="482" t="s">
        <v>14749</v>
      </c>
      <c r="C86" s="487">
        <v>2060802</v>
      </c>
      <c r="D86" s="484" t="s">
        <v>193</v>
      </c>
      <c r="E86" s="488" t="s">
        <v>14726</v>
      </c>
      <c r="F86" s="488">
        <v>314</v>
      </c>
      <c r="G86" s="489" t="s">
        <v>14789</v>
      </c>
      <c r="H86" s="489"/>
      <c r="I86" s="489"/>
      <c r="J86" s="489" t="s">
        <v>14790</v>
      </c>
      <c r="K86" s="489" t="s">
        <v>14791</v>
      </c>
      <c r="L86" s="489" t="s">
        <v>14795</v>
      </c>
      <c r="M86" s="488">
        <v>4</v>
      </c>
      <c r="N86" s="490">
        <v>0</v>
      </c>
    </row>
    <row r="87" spans="2:14" x14ac:dyDescent="0.25">
      <c r="B87" s="482" t="s">
        <v>14749</v>
      </c>
      <c r="C87" s="487">
        <v>2060803</v>
      </c>
      <c r="D87" s="484" t="s">
        <v>194</v>
      </c>
      <c r="E87" s="488" t="s">
        <v>14726</v>
      </c>
      <c r="F87" s="488">
        <v>301</v>
      </c>
      <c r="G87" s="489" t="s">
        <v>14727</v>
      </c>
      <c r="H87" s="489"/>
      <c r="I87" s="489"/>
      <c r="J87" s="489" t="s">
        <v>14813</v>
      </c>
      <c r="K87" s="489" t="s">
        <v>14814</v>
      </c>
      <c r="L87" s="489" t="s">
        <v>14815</v>
      </c>
      <c r="M87" s="488">
        <v>6</v>
      </c>
      <c r="N87" s="490">
        <v>6</v>
      </c>
    </row>
    <row r="88" spans="2:14" x14ac:dyDescent="0.25">
      <c r="B88" s="482" t="s">
        <v>14749</v>
      </c>
      <c r="C88" s="487">
        <v>2060803</v>
      </c>
      <c r="D88" s="484" t="s">
        <v>194</v>
      </c>
      <c r="E88" s="488" t="s">
        <v>14726</v>
      </c>
      <c r="F88" s="488">
        <v>301</v>
      </c>
      <c r="G88" s="489" t="s">
        <v>14727</v>
      </c>
      <c r="H88" s="489"/>
      <c r="I88" s="489"/>
      <c r="J88" s="489" t="s">
        <v>14816</v>
      </c>
      <c r="K88" s="489" t="s">
        <v>14817</v>
      </c>
      <c r="L88" s="489" t="s">
        <v>14818</v>
      </c>
      <c r="M88" s="488">
        <v>36</v>
      </c>
      <c r="N88" s="490">
        <v>38</v>
      </c>
    </row>
    <row r="89" spans="2:14" x14ac:dyDescent="0.25">
      <c r="B89" s="482" t="s">
        <v>14749</v>
      </c>
      <c r="C89" s="487">
        <v>2060803</v>
      </c>
      <c r="D89" s="484" t="s">
        <v>194</v>
      </c>
      <c r="E89" s="488" t="s">
        <v>14726</v>
      </c>
      <c r="F89" s="488">
        <v>301</v>
      </c>
      <c r="G89" s="489" t="s">
        <v>14727</v>
      </c>
      <c r="H89" s="489"/>
      <c r="I89" s="489"/>
      <c r="J89" s="489" t="s">
        <v>14813</v>
      </c>
      <c r="K89" s="489" t="s">
        <v>14814</v>
      </c>
      <c r="L89" s="489" t="s">
        <v>14819</v>
      </c>
      <c r="M89" s="488">
        <v>53</v>
      </c>
      <c r="N89" s="490">
        <v>50</v>
      </c>
    </row>
    <row r="90" spans="2:14" x14ac:dyDescent="0.25">
      <c r="B90" s="482" t="s">
        <v>14749</v>
      </c>
      <c r="C90" s="487">
        <v>2060803</v>
      </c>
      <c r="D90" s="484" t="s">
        <v>194</v>
      </c>
      <c r="E90" s="488" t="s">
        <v>14726</v>
      </c>
      <c r="F90" s="488">
        <v>301</v>
      </c>
      <c r="G90" s="489" t="s">
        <v>14727</v>
      </c>
      <c r="H90" s="489"/>
      <c r="I90" s="489"/>
      <c r="J90" s="489" t="s">
        <v>14816</v>
      </c>
      <c r="K90" s="489" t="s">
        <v>14817</v>
      </c>
      <c r="L90" s="489" t="s">
        <v>14815</v>
      </c>
      <c r="M90" s="488">
        <v>6</v>
      </c>
      <c r="N90" s="490">
        <v>6</v>
      </c>
    </row>
    <row r="91" spans="2:14" x14ac:dyDescent="0.25">
      <c r="B91" s="482" t="s">
        <v>14749</v>
      </c>
      <c r="C91" s="487">
        <v>2060803</v>
      </c>
      <c r="D91" s="484" t="s">
        <v>194</v>
      </c>
      <c r="E91" s="488" t="s">
        <v>14726</v>
      </c>
      <c r="F91" s="488">
        <v>301</v>
      </c>
      <c r="G91" s="489" t="s">
        <v>14727</v>
      </c>
      <c r="H91" s="489"/>
      <c r="I91" s="489"/>
      <c r="J91" s="489" t="s">
        <v>14816</v>
      </c>
      <c r="K91" s="489" t="s">
        <v>14817</v>
      </c>
      <c r="L91" s="489" t="s">
        <v>14820</v>
      </c>
      <c r="M91" s="488">
        <v>1</v>
      </c>
      <c r="N91" s="490">
        <v>0</v>
      </c>
    </row>
    <row r="92" spans="2:14" x14ac:dyDescent="0.25">
      <c r="B92" s="482" t="s">
        <v>14749</v>
      </c>
      <c r="C92" s="487">
        <v>2060803</v>
      </c>
      <c r="D92" s="484" t="s">
        <v>194</v>
      </c>
      <c r="E92" s="488" t="s">
        <v>14726</v>
      </c>
      <c r="F92" s="488">
        <v>301</v>
      </c>
      <c r="G92" s="489" t="s">
        <v>14727</v>
      </c>
      <c r="H92" s="489"/>
      <c r="I92" s="489"/>
      <c r="J92" s="489" t="s">
        <v>14813</v>
      </c>
      <c r="K92" s="489" t="s">
        <v>14814</v>
      </c>
      <c r="L92" s="489" t="s">
        <v>14818</v>
      </c>
      <c r="M92" s="488">
        <v>36</v>
      </c>
      <c r="N92" s="490">
        <v>38</v>
      </c>
    </row>
    <row r="93" spans="2:14" x14ac:dyDescent="0.25">
      <c r="B93" s="482" t="s">
        <v>14749</v>
      </c>
      <c r="C93" s="487">
        <v>2060803</v>
      </c>
      <c r="D93" s="484" t="s">
        <v>194</v>
      </c>
      <c r="E93" s="488" t="s">
        <v>14726</v>
      </c>
      <c r="F93" s="488">
        <v>301</v>
      </c>
      <c r="G93" s="489" t="s">
        <v>14727</v>
      </c>
      <c r="H93" s="489"/>
      <c r="I93" s="489"/>
      <c r="J93" s="489" t="s">
        <v>14816</v>
      </c>
      <c r="K93" s="489" t="s">
        <v>14817</v>
      </c>
      <c r="L93" s="489" t="s">
        <v>14821</v>
      </c>
      <c r="M93" s="488">
        <v>165</v>
      </c>
      <c r="N93" s="490">
        <v>53</v>
      </c>
    </row>
    <row r="94" spans="2:14" x14ac:dyDescent="0.25">
      <c r="B94" s="482" t="s">
        <v>14749</v>
      </c>
      <c r="C94" s="487">
        <v>2060803</v>
      </c>
      <c r="D94" s="484" t="s">
        <v>194</v>
      </c>
      <c r="E94" s="488" t="s">
        <v>14726</v>
      </c>
      <c r="F94" s="488">
        <v>301</v>
      </c>
      <c r="G94" s="489" t="s">
        <v>14727</v>
      </c>
      <c r="H94" s="489"/>
      <c r="I94" s="489"/>
      <c r="J94" s="489" t="s">
        <v>14816</v>
      </c>
      <c r="K94" s="489" t="s">
        <v>14817</v>
      </c>
      <c r="L94" s="489" t="s">
        <v>14822</v>
      </c>
      <c r="M94" s="488">
        <v>22</v>
      </c>
      <c r="N94" s="490">
        <v>21</v>
      </c>
    </row>
    <row r="95" spans="2:14" x14ac:dyDescent="0.25">
      <c r="B95" s="482" t="s">
        <v>14749</v>
      </c>
      <c r="C95" s="487">
        <v>2060803</v>
      </c>
      <c r="D95" s="484" t="s">
        <v>194</v>
      </c>
      <c r="E95" s="488" t="s">
        <v>14726</v>
      </c>
      <c r="F95" s="488">
        <v>301</v>
      </c>
      <c r="G95" s="489" t="s">
        <v>14727</v>
      </c>
      <c r="H95" s="489"/>
      <c r="I95" s="489"/>
      <c r="J95" s="489" t="s">
        <v>14813</v>
      </c>
      <c r="K95" s="489" t="s">
        <v>14814</v>
      </c>
      <c r="L95" s="489" t="s">
        <v>14821</v>
      </c>
      <c r="M95" s="488">
        <v>165</v>
      </c>
      <c r="N95" s="490">
        <v>53</v>
      </c>
    </row>
    <row r="96" spans="2:14" x14ac:dyDescent="0.25">
      <c r="B96" s="482" t="s">
        <v>14749</v>
      </c>
      <c r="C96" s="487">
        <v>2060803</v>
      </c>
      <c r="D96" s="484" t="s">
        <v>194</v>
      </c>
      <c r="E96" s="488" t="s">
        <v>14726</v>
      </c>
      <c r="F96" s="488">
        <v>301</v>
      </c>
      <c r="G96" s="489" t="s">
        <v>14727</v>
      </c>
      <c r="H96" s="489"/>
      <c r="I96" s="489"/>
      <c r="J96" s="489" t="s">
        <v>14813</v>
      </c>
      <c r="K96" s="489" t="s">
        <v>14814</v>
      </c>
      <c r="L96" s="489" t="s">
        <v>14822</v>
      </c>
      <c r="M96" s="488">
        <v>22</v>
      </c>
      <c r="N96" s="490">
        <v>21</v>
      </c>
    </row>
    <row r="97" spans="2:14" x14ac:dyDescent="0.25">
      <c r="B97" s="482" t="s">
        <v>14749</v>
      </c>
      <c r="C97" s="487">
        <v>2060803</v>
      </c>
      <c r="D97" s="484" t="s">
        <v>194</v>
      </c>
      <c r="E97" s="488" t="s">
        <v>14726</v>
      </c>
      <c r="F97" s="488">
        <v>301</v>
      </c>
      <c r="G97" s="489" t="s">
        <v>14727</v>
      </c>
      <c r="H97" s="489"/>
      <c r="I97" s="489"/>
      <c r="J97" s="489" t="s">
        <v>14816</v>
      </c>
      <c r="K97" s="489" t="s">
        <v>14817</v>
      </c>
      <c r="L97" s="489" t="s">
        <v>14819</v>
      </c>
      <c r="M97" s="488">
        <v>53</v>
      </c>
      <c r="N97" s="490">
        <v>50</v>
      </c>
    </row>
    <row r="98" spans="2:14" x14ac:dyDescent="0.25">
      <c r="B98" s="482" t="s">
        <v>14749</v>
      </c>
      <c r="C98" s="487">
        <v>2060803</v>
      </c>
      <c r="D98" s="484" t="s">
        <v>194</v>
      </c>
      <c r="E98" s="488" t="s">
        <v>14726</v>
      </c>
      <c r="F98" s="488">
        <v>301</v>
      </c>
      <c r="G98" s="489" t="s">
        <v>14727</v>
      </c>
      <c r="H98" s="489"/>
      <c r="I98" s="489"/>
      <c r="J98" s="489" t="s">
        <v>14813</v>
      </c>
      <c r="K98" s="489" t="s">
        <v>14814</v>
      </c>
      <c r="L98" s="489" t="s">
        <v>14820</v>
      </c>
      <c r="M98" s="488">
        <v>1</v>
      </c>
      <c r="N98" s="490">
        <v>0</v>
      </c>
    </row>
    <row r="99" spans="2:14" x14ac:dyDescent="0.25">
      <c r="B99" s="482" t="s">
        <v>14749</v>
      </c>
      <c r="C99" s="487">
        <v>2060804</v>
      </c>
      <c r="D99" s="484" t="s">
        <v>195</v>
      </c>
      <c r="E99" s="488" t="s">
        <v>14726</v>
      </c>
      <c r="F99" s="488">
        <v>301</v>
      </c>
      <c r="G99" s="489" t="s">
        <v>14727</v>
      </c>
      <c r="H99" s="489"/>
      <c r="I99" s="489"/>
      <c r="J99" s="489" t="s">
        <v>14823</v>
      </c>
      <c r="K99" s="489" t="s">
        <v>14824</v>
      </c>
      <c r="L99" s="489" t="s">
        <v>14825</v>
      </c>
      <c r="M99" s="488">
        <v>10</v>
      </c>
      <c r="N99" s="490">
        <v>10</v>
      </c>
    </row>
    <row r="100" spans="2:14" x14ac:dyDescent="0.25">
      <c r="B100" s="482" t="s">
        <v>14749</v>
      </c>
      <c r="C100" s="487">
        <v>2060804</v>
      </c>
      <c r="D100" s="484" t="s">
        <v>195</v>
      </c>
      <c r="E100" s="488" t="s">
        <v>14726</v>
      </c>
      <c r="F100" s="488">
        <v>301</v>
      </c>
      <c r="G100" s="489" t="s">
        <v>14727</v>
      </c>
      <c r="H100" s="489"/>
      <c r="I100" s="489"/>
      <c r="J100" s="489" t="s">
        <v>14823</v>
      </c>
      <c r="K100" s="489" t="s">
        <v>14824</v>
      </c>
      <c r="L100" s="489" t="s">
        <v>14826</v>
      </c>
      <c r="M100" s="488">
        <v>10</v>
      </c>
      <c r="N100" s="490">
        <v>10</v>
      </c>
    </row>
    <row r="101" spans="2:14" x14ac:dyDescent="0.25">
      <c r="B101" s="482" t="s">
        <v>14749</v>
      </c>
      <c r="C101" s="487">
        <v>2060804</v>
      </c>
      <c r="D101" s="484" t="s">
        <v>195</v>
      </c>
      <c r="E101" s="488" t="s">
        <v>14726</v>
      </c>
      <c r="F101" s="488">
        <v>301</v>
      </c>
      <c r="G101" s="489" t="s">
        <v>14727</v>
      </c>
      <c r="H101" s="489"/>
      <c r="I101" s="489"/>
      <c r="J101" s="489" t="s">
        <v>14823</v>
      </c>
      <c r="K101" s="489" t="s">
        <v>14824</v>
      </c>
      <c r="L101" s="489" t="s">
        <v>14827</v>
      </c>
      <c r="M101" s="488">
        <v>22</v>
      </c>
      <c r="N101" s="490">
        <v>6</v>
      </c>
    </row>
    <row r="102" spans="2:14" x14ac:dyDescent="0.25">
      <c r="B102" s="482" t="s">
        <v>14749</v>
      </c>
      <c r="C102" s="487">
        <v>2060804</v>
      </c>
      <c r="D102" s="484" t="s">
        <v>195</v>
      </c>
      <c r="E102" s="488" t="s">
        <v>14726</v>
      </c>
      <c r="F102" s="488">
        <v>301</v>
      </c>
      <c r="G102" s="489" t="s">
        <v>14727</v>
      </c>
      <c r="H102" s="489"/>
      <c r="I102" s="489"/>
      <c r="J102" s="489" t="s">
        <v>14823</v>
      </c>
      <c r="K102" s="489" t="s">
        <v>14824</v>
      </c>
      <c r="L102" s="489" t="s">
        <v>14828</v>
      </c>
      <c r="M102" s="488">
        <v>12</v>
      </c>
      <c r="N102" s="490">
        <v>7</v>
      </c>
    </row>
    <row r="103" spans="2:14" x14ac:dyDescent="0.25">
      <c r="B103" s="482" t="s">
        <v>14749</v>
      </c>
      <c r="C103" s="487">
        <v>2060804</v>
      </c>
      <c r="D103" s="484" t="s">
        <v>195</v>
      </c>
      <c r="E103" s="488" t="s">
        <v>14726</v>
      </c>
      <c r="F103" s="488">
        <v>308</v>
      </c>
      <c r="G103" s="489" t="s">
        <v>14829</v>
      </c>
      <c r="H103" s="489"/>
      <c r="I103" s="489"/>
      <c r="J103" s="489" t="s">
        <v>14823</v>
      </c>
      <c r="K103" s="489" t="s">
        <v>14824</v>
      </c>
      <c r="L103" s="489" t="s">
        <v>14830</v>
      </c>
      <c r="M103" s="488">
        <v>182</v>
      </c>
      <c r="N103" s="490">
        <v>50</v>
      </c>
    </row>
    <row r="104" spans="2:14" x14ac:dyDescent="0.25">
      <c r="B104" s="482" t="s">
        <v>14749</v>
      </c>
      <c r="C104" s="487">
        <v>2060804</v>
      </c>
      <c r="D104" s="484" t="s">
        <v>195</v>
      </c>
      <c r="E104" s="488" t="s">
        <v>14726</v>
      </c>
      <c r="F104" s="488">
        <v>308</v>
      </c>
      <c r="G104" s="489" t="s">
        <v>14829</v>
      </c>
      <c r="H104" s="489"/>
      <c r="I104" s="489"/>
      <c r="J104" s="489" t="s">
        <v>14823</v>
      </c>
      <c r="K104" s="489" t="s">
        <v>14824</v>
      </c>
      <c r="L104" s="489" t="s">
        <v>14831</v>
      </c>
      <c r="M104" s="488">
        <v>15</v>
      </c>
      <c r="N104" s="490">
        <v>13</v>
      </c>
    </row>
    <row r="105" spans="2:14" x14ac:dyDescent="0.25">
      <c r="B105" s="482" t="s">
        <v>14749</v>
      </c>
      <c r="C105" s="487">
        <v>2060804</v>
      </c>
      <c r="D105" s="484" t="s">
        <v>195</v>
      </c>
      <c r="E105" s="488" t="s">
        <v>14726</v>
      </c>
      <c r="F105" s="488">
        <v>308</v>
      </c>
      <c r="G105" s="489" t="s">
        <v>14829</v>
      </c>
      <c r="H105" s="489"/>
      <c r="I105" s="489"/>
      <c r="J105" s="489" t="s">
        <v>14823</v>
      </c>
      <c r="K105" s="489" t="s">
        <v>14824</v>
      </c>
      <c r="L105" s="489" t="s">
        <v>14832</v>
      </c>
      <c r="M105" s="488">
        <v>8</v>
      </c>
      <c r="N105" s="490">
        <v>7</v>
      </c>
    </row>
    <row r="106" spans="2:14" x14ac:dyDescent="0.25">
      <c r="B106" s="482" t="s">
        <v>14749</v>
      </c>
      <c r="C106" s="487">
        <v>2060804</v>
      </c>
      <c r="D106" s="484" t="s">
        <v>195</v>
      </c>
      <c r="E106" s="488" t="s">
        <v>14726</v>
      </c>
      <c r="F106" s="488">
        <v>308</v>
      </c>
      <c r="G106" s="489" t="s">
        <v>14829</v>
      </c>
      <c r="H106" s="489"/>
      <c r="I106" s="489"/>
      <c r="J106" s="489" t="s">
        <v>14823</v>
      </c>
      <c r="K106" s="489" t="s">
        <v>14824</v>
      </c>
      <c r="L106" s="489" t="s">
        <v>14833</v>
      </c>
      <c r="M106" s="488">
        <v>242</v>
      </c>
      <c r="N106" s="490">
        <v>45</v>
      </c>
    </row>
    <row r="107" spans="2:14" x14ac:dyDescent="0.25">
      <c r="B107" s="482" t="s">
        <v>14749</v>
      </c>
      <c r="C107" s="487">
        <v>2060804</v>
      </c>
      <c r="D107" s="484" t="s">
        <v>195</v>
      </c>
      <c r="E107" s="488" t="s">
        <v>14726</v>
      </c>
      <c r="F107" s="488">
        <v>312</v>
      </c>
      <c r="G107" s="489" t="s">
        <v>14834</v>
      </c>
      <c r="H107" s="489"/>
      <c r="I107" s="489"/>
      <c r="J107" s="489" t="s">
        <v>14823</v>
      </c>
      <c r="K107" s="489" t="s">
        <v>14824</v>
      </c>
      <c r="L107" s="489" t="s">
        <v>14835</v>
      </c>
      <c r="M107" s="488">
        <v>15</v>
      </c>
      <c r="N107" s="490">
        <v>8</v>
      </c>
    </row>
    <row r="108" spans="2:14" x14ac:dyDescent="0.25">
      <c r="B108" s="482" t="s">
        <v>14749</v>
      </c>
      <c r="C108" s="487">
        <v>2060804</v>
      </c>
      <c r="D108" s="484" t="s">
        <v>195</v>
      </c>
      <c r="E108" s="488" t="s">
        <v>14726</v>
      </c>
      <c r="F108" s="488">
        <v>312</v>
      </c>
      <c r="G108" s="489" t="s">
        <v>14834</v>
      </c>
      <c r="H108" s="489"/>
      <c r="I108" s="489"/>
      <c r="J108" s="489" t="s">
        <v>14823</v>
      </c>
      <c r="K108" s="489" t="s">
        <v>14824</v>
      </c>
      <c r="L108" s="489" t="s">
        <v>14836</v>
      </c>
      <c r="M108" s="488">
        <v>231</v>
      </c>
      <c r="N108" s="490">
        <v>230</v>
      </c>
    </row>
    <row r="109" spans="2:14" x14ac:dyDescent="0.25">
      <c r="B109" s="482" t="s">
        <v>14749</v>
      </c>
      <c r="C109" s="487">
        <v>2060806</v>
      </c>
      <c r="D109" s="484" t="s">
        <v>196</v>
      </c>
      <c r="E109" s="488" t="s">
        <v>14726</v>
      </c>
      <c r="F109" s="488">
        <v>301</v>
      </c>
      <c r="G109" s="489" t="s">
        <v>14727</v>
      </c>
      <c r="H109" s="489"/>
      <c r="I109" s="489"/>
      <c r="J109" s="489" t="s">
        <v>14837</v>
      </c>
      <c r="K109" s="489" t="s">
        <v>14838</v>
      </c>
      <c r="L109" s="489" t="s">
        <v>14839</v>
      </c>
      <c r="M109" s="488">
        <v>6</v>
      </c>
      <c r="N109" s="490">
        <v>6</v>
      </c>
    </row>
    <row r="110" spans="2:14" x14ac:dyDescent="0.25">
      <c r="B110" s="482" t="s">
        <v>14749</v>
      </c>
      <c r="C110" s="487">
        <v>2060806</v>
      </c>
      <c r="D110" s="484" t="s">
        <v>196</v>
      </c>
      <c r="E110" s="488" t="s">
        <v>14726</v>
      </c>
      <c r="F110" s="488">
        <v>301</v>
      </c>
      <c r="G110" s="489" t="s">
        <v>14727</v>
      </c>
      <c r="H110" s="489"/>
      <c r="I110" s="489"/>
      <c r="J110" s="489" t="s">
        <v>14837</v>
      </c>
      <c r="K110" s="489" t="s">
        <v>14838</v>
      </c>
      <c r="L110" s="489" t="s">
        <v>14840</v>
      </c>
      <c r="M110" s="488">
        <v>4</v>
      </c>
      <c r="N110" s="490">
        <v>4</v>
      </c>
    </row>
    <row r="111" spans="2:14" x14ac:dyDescent="0.25">
      <c r="B111" s="482" t="s">
        <v>14749</v>
      </c>
      <c r="C111" s="487">
        <v>2060806</v>
      </c>
      <c r="D111" s="484" t="s">
        <v>196</v>
      </c>
      <c r="E111" s="488" t="s">
        <v>14726</v>
      </c>
      <c r="F111" s="488">
        <v>301</v>
      </c>
      <c r="G111" s="489" t="s">
        <v>14727</v>
      </c>
      <c r="H111" s="489"/>
      <c r="I111" s="489"/>
      <c r="J111" s="489" t="s">
        <v>14841</v>
      </c>
      <c r="K111" s="489" t="s">
        <v>14842</v>
      </c>
      <c r="L111" s="489" t="s">
        <v>14840</v>
      </c>
      <c r="M111" s="488">
        <v>4</v>
      </c>
      <c r="N111" s="490">
        <v>4</v>
      </c>
    </row>
    <row r="112" spans="2:14" x14ac:dyDescent="0.25">
      <c r="B112" s="482" t="s">
        <v>14749</v>
      </c>
      <c r="C112" s="487">
        <v>2060806</v>
      </c>
      <c r="D112" s="484" t="s">
        <v>196</v>
      </c>
      <c r="E112" s="488" t="s">
        <v>14726</v>
      </c>
      <c r="F112" s="488">
        <v>301</v>
      </c>
      <c r="G112" s="489" t="s">
        <v>14727</v>
      </c>
      <c r="H112" s="489"/>
      <c r="I112" s="489"/>
      <c r="J112" s="489" t="s">
        <v>14837</v>
      </c>
      <c r="K112" s="489" t="s">
        <v>14838</v>
      </c>
      <c r="L112" s="489" t="s">
        <v>14843</v>
      </c>
      <c r="M112" s="488">
        <v>51</v>
      </c>
      <c r="N112" s="490">
        <v>42</v>
      </c>
    </row>
    <row r="113" spans="2:14" x14ac:dyDescent="0.25">
      <c r="B113" s="482" t="s">
        <v>14749</v>
      </c>
      <c r="C113" s="487">
        <v>2060806</v>
      </c>
      <c r="D113" s="484" t="s">
        <v>196</v>
      </c>
      <c r="E113" s="488" t="s">
        <v>14726</v>
      </c>
      <c r="F113" s="488">
        <v>301</v>
      </c>
      <c r="G113" s="489" t="s">
        <v>14727</v>
      </c>
      <c r="H113" s="489"/>
      <c r="I113" s="489"/>
      <c r="J113" s="489" t="s">
        <v>14837</v>
      </c>
      <c r="K113" s="489" t="s">
        <v>14838</v>
      </c>
      <c r="L113" s="489" t="s">
        <v>14844</v>
      </c>
      <c r="M113" s="488">
        <v>11</v>
      </c>
      <c r="N113" s="490">
        <v>11</v>
      </c>
    </row>
    <row r="114" spans="2:14" x14ac:dyDescent="0.25">
      <c r="B114" s="482" t="s">
        <v>14749</v>
      </c>
      <c r="C114" s="487">
        <v>2060806</v>
      </c>
      <c r="D114" s="484" t="s">
        <v>196</v>
      </c>
      <c r="E114" s="488" t="s">
        <v>14726</v>
      </c>
      <c r="F114" s="488">
        <v>301</v>
      </c>
      <c r="G114" s="489" t="s">
        <v>14727</v>
      </c>
      <c r="H114" s="489"/>
      <c r="I114" s="489"/>
      <c r="J114" s="489" t="s">
        <v>14841</v>
      </c>
      <c r="K114" s="489" t="s">
        <v>14842</v>
      </c>
      <c r="L114" s="489" t="s">
        <v>14845</v>
      </c>
      <c r="M114" s="488">
        <v>4</v>
      </c>
      <c r="N114" s="490">
        <v>0</v>
      </c>
    </row>
    <row r="115" spans="2:14" x14ac:dyDescent="0.25">
      <c r="B115" s="482" t="s">
        <v>14749</v>
      </c>
      <c r="C115" s="487">
        <v>2060806</v>
      </c>
      <c r="D115" s="484" t="s">
        <v>196</v>
      </c>
      <c r="E115" s="488" t="s">
        <v>14726</v>
      </c>
      <c r="F115" s="488">
        <v>301</v>
      </c>
      <c r="G115" s="489" t="s">
        <v>14727</v>
      </c>
      <c r="H115" s="489"/>
      <c r="I115" s="489"/>
      <c r="J115" s="489" t="s">
        <v>14841</v>
      </c>
      <c r="K115" s="489" t="s">
        <v>14842</v>
      </c>
      <c r="L115" s="489" t="s">
        <v>14846</v>
      </c>
      <c r="M115" s="488">
        <v>11</v>
      </c>
      <c r="N115" s="490">
        <v>8</v>
      </c>
    </row>
    <row r="116" spans="2:14" x14ac:dyDescent="0.25">
      <c r="B116" s="482" t="s">
        <v>14749</v>
      </c>
      <c r="C116" s="487">
        <v>2060806</v>
      </c>
      <c r="D116" s="484" t="s">
        <v>196</v>
      </c>
      <c r="E116" s="488" t="s">
        <v>14726</v>
      </c>
      <c r="F116" s="488">
        <v>301</v>
      </c>
      <c r="G116" s="489" t="s">
        <v>14727</v>
      </c>
      <c r="H116" s="489"/>
      <c r="I116" s="489"/>
      <c r="J116" s="489" t="s">
        <v>14837</v>
      </c>
      <c r="K116" s="489" t="s">
        <v>14838</v>
      </c>
      <c r="L116" s="489" t="s">
        <v>14847</v>
      </c>
      <c r="M116" s="488">
        <v>6</v>
      </c>
      <c r="N116" s="490">
        <v>6</v>
      </c>
    </row>
    <row r="117" spans="2:14" x14ac:dyDescent="0.25">
      <c r="B117" s="482" t="s">
        <v>14749</v>
      </c>
      <c r="C117" s="487">
        <v>2060806</v>
      </c>
      <c r="D117" s="484" t="s">
        <v>196</v>
      </c>
      <c r="E117" s="488" t="s">
        <v>14726</v>
      </c>
      <c r="F117" s="488">
        <v>301</v>
      </c>
      <c r="G117" s="489" t="s">
        <v>14727</v>
      </c>
      <c r="H117" s="489"/>
      <c r="I117" s="489"/>
      <c r="J117" s="489" t="s">
        <v>14841</v>
      </c>
      <c r="K117" s="489" t="s">
        <v>14842</v>
      </c>
      <c r="L117" s="489" t="s">
        <v>14843</v>
      </c>
      <c r="M117" s="488">
        <v>51</v>
      </c>
      <c r="N117" s="490">
        <v>42</v>
      </c>
    </row>
    <row r="118" spans="2:14" x14ac:dyDescent="0.25">
      <c r="B118" s="482" t="s">
        <v>14749</v>
      </c>
      <c r="C118" s="487">
        <v>2060806</v>
      </c>
      <c r="D118" s="484" t="s">
        <v>196</v>
      </c>
      <c r="E118" s="488" t="s">
        <v>14726</v>
      </c>
      <c r="F118" s="488">
        <v>301</v>
      </c>
      <c r="G118" s="489" t="s">
        <v>14727</v>
      </c>
      <c r="H118" s="489"/>
      <c r="I118" s="489"/>
      <c r="J118" s="489" t="s">
        <v>14841</v>
      </c>
      <c r="K118" s="489" t="s">
        <v>14842</v>
      </c>
      <c r="L118" s="489" t="s">
        <v>14848</v>
      </c>
      <c r="M118" s="488">
        <v>4</v>
      </c>
      <c r="N118" s="490">
        <v>0</v>
      </c>
    </row>
    <row r="119" spans="2:14" x14ac:dyDescent="0.25">
      <c r="B119" s="482" t="s">
        <v>14749</v>
      </c>
      <c r="C119" s="487">
        <v>2060806</v>
      </c>
      <c r="D119" s="484" t="s">
        <v>196</v>
      </c>
      <c r="E119" s="488" t="s">
        <v>14726</v>
      </c>
      <c r="F119" s="488">
        <v>301</v>
      </c>
      <c r="G119" s="489" t="s">
        <v>14727</v>
      </c>
      <c r="H119" s="489"/>
      <c r="I119" s="489"/>
      <c r="J119" s="489" t="s">
        <v>14837</v>
      </c>
      <c r="K119" s="489" t="s">
        <v>14838</v>
      </c>
      <c r="L119" s="489" t="s">
        <v>14849</v>
      </c>
      <c r="M119" s="488">
        <v>150</v>
      </c>
      <c r="N119" s="490">
        <v>149</v>
      </c>
    </row>
    <row r="120" spans="2:14" x14ac:dyDescent="0.25">
      <c r="B120" s="482" t="s">
        <v>14749</v>
      </c>
      <c r="C120" s="487">
        <v>2060806</v>
      </c>
      <c r="D120" s="484" t="s">
        <v>196</v>
      </c>
      <c r="E120" s="488" t="s">
        <v>14726</v>
      </c>
      <c r="F120" s="488">
        <v>301</v>
      </c>
      <c r="G120" s="489" t="s">
        <v>14727</v>
      </c>
      <c r="H120" s="489"/>
      <c r="I120" s="489"/>
      <c r="J120" s="489" t="s">
        <v>14837</v>
      </c>
      <c r="K120" s="489" t="s">
        <v>14838</v>
      </c>
      <c r="L120" s="489" t="s">
        <v>14848</v>
      </c>
      <c r="M120" s="488">
        <v>4</v>
      </c>
      <c r="N120" s="490">
        <v>0</v>
      </c>
    </row>
    <row r="121" spans="2:14" x14ac:dyDescent="0.25">
      <c r="B121" s="482" t="s">
        <v>14749</v>
      </c>
      <c r="C121" s="487">
        <v>2060806</v>
      </c>
      <c r="D121" s="484" t="s">
        <v>196</v>
      </c>
      <c r="E121" s="488" t="s">
        <v>14726</v>
      </c>
      <c r="F121" s="488">
        <v>301</v>
      </c>
      <c r="G121" s="489" t="s">
        <v>14727</v>
      </c>
      <c r="H121" s="489"/>
      <c r="I121" s="489"/>
      <c r="J121" s="489" t="s">
        <v>14841</v>
      </c>
      <c r="K121" s="489" t="s">
        <v>14842</v>
      </c>
      <c r="L121" s="489" t="s">
        <v>14849</v>
      </c>
      <c r="M121" s="488">
        <v>150</v>
      </c>
      <c r="N121" s="490">
        <v>149</v>
      </c>
    </row>
    <row r="122" spans="2:14" x14ac:dyDescent="0.25">
      <c r="B122" s="482" t="s">
        <v>14749</v>
      </c>
      <c r="C122" s="487">
        <v>2060806</v>
      </c>
      <c r="D122" s="484" t="s">
        <v>196</v>
      </c>
      <c r="E122" s="488" t="s">
        <v>14726</v>
      </c>
      <c r="F122" s="488">
        <v>301</v>
      </c>
      <c r="G122" s="489" t="s">
        <v>14727</v>
      </c>
      <c r="H122" s="489"/>
      <c r="I122" s="489"/>
      <c r="J122" s="489" t="s">
        <v>14841</v>
      </c>
      <c r="K122" s="489" t="s">
        <v>14842</v>
      </c>
      <c r="L122" s="489" t="s">
        <v>14850</v>
      </c>
      <c r="M122" s="488">
        <v>15</v>
      </c>
      <c r="N122" s="490">
        <v>15</v>
      </c>
    </row>
    <row r="123" spans="2:14" x14ac:dyDescent="0.25">
      <c r="B123" s="482" t="s">
        <v>14749</v>
      </c>
      <c r="C123" s="487">
        <v>2060806</v>
      </c>
      <c r="D123" s="484" t="s">
        <v>196</v>
      </c>
      <c r="E123" s="488" t="s">
        <v>14726</v>
      </c>
      <c r="F123" s="488">
        <v>301</v>
      </c>
      <c r="G123" s="489" t="s">
        <v>14727</v>
      </c>
      <c r="H123" s="489"/>
      <c r="I123" s="489"/>
      <c r="J123" s="489" t="s">
        <v>14837</v>
      </c>
      <c r="K123" s="489" t="s">
        <v>14838</v>
      </c>
      <c r="L123" s="489" t="s">
        <v>14850</v>
      </c>
      <c r="M123" s="488">
        <v>15</v>
      </c>
      <c r="N123" s="490">
        <v>15</v>
      </c>
    </row>
    <row r="124" spans="2:14" x14ac:dyDescent="0.25">
      <c r="B124" s="482" t="s">
        <v>14749</v>
      </c>
      <c r="C124" s="487">
        <v>2060806</v>
      </c>
      <c r="D124" s="484" t="s">
        <v>196</v>
      </c>
      <c r="E124" s="488" t="s">
        <v>14726</v>
      </c>
      <c r="F124" s="488">
        <v>301</v>
      </c>
      <c r="G124" s="489" t="s">
        <v>14727</v>
      </c>
      <c r="H124" s="489"/>
      <c r="I124" s="489"/>
      <c r="J124" s="489" t="s">
        <v>14837</v>
      </c>
      <c r="K124" s="489" t="s">
        <v>14838</v>
      </c>
      <c r="L124" s="489" t="s">
        <v>14845</v>
      </c>
      <c r="M124" s="488">
        <v>4</v>
      </c>
      <c r="N124" s="490">
        <v>0</v>
      </c>
    </row>
    <row r="125" spans="2:14" x14ac:dyDescent="0.25">
      <c r="B125" s="482" t="s">
        <v>14749</v>
      </c>
      <c r="C125" s="487">
        <v>2060806</v>
      </c>
      <c r="D125" s="484" t="s">
        <v>196</v>
      </c>
      <c r="E125" s="488" t="s">
        <v>14726</v>
      </c>
      <c r="F125" s="488">
        <v>301</v>
      </c>
      <c r="G125" s="489" t="s">
        <v>14727</v>
      </c>
      <c r="H125" s="489"/>
      <c r="I125" s="489"/>
      <c r="J125" s="489" t="s">
        <v>14841</v>
      </c>
      <c r="K125" s="489" t="s">
        <v>14842</v>
      </c>
      <c r="L125" s="489" t="s">
        <v>14844</v>
      </c>
      <c r="M125" s="488">
        <v>11</v>
      </c>
      <c r="N125" s="490">
        <v>11</v>
      </c>
    </row>
    <row r="126" spans="2:14" x14ac:dyDescent="0.25">
      <c r="B126" s="482" t="s">
        <v>14749</v>
      </c>
      <c r="C126" s="487">
        <v>2060806</v>
      </c>
      <c r="D126" s="484" t="s">
        <v>196</v>
      </c>
      <c r="E126" s="488" t="s">
        <v>14726</v>
      </c>
      <c r="F126" s="488">
        <v>301</v>
      </c>
      <c r="G126" s="489" t="s">
        <v>14727</v>
      </c>
      <c r="H126" s="489"/>
      <c r="I126" s="489"/>
      <c r="J126" s="489" t="s">
        <v>14841</v>
      </c>
      <c r="K126" s="489" t="s">
        <v>14842</v>
      </c>
      <c r="L126" s="489" t="s">
        <v>14847</v>
      </c>
      <c r="M126" s="488">
        <v>6</v>
      </c>
      <c r="N126" s="490">
        <v>6</v>
      </c>
    </row>
    <row r="127" spans="2:14" x14ac:dyDescent="0.25">
      <c r="B127" s="482" t="s">
        <v>14749</v>
      </c>
      <c r="C127" s="487">
        <v>2060806</v>
      </c>
      <c r="D127" s="484" t="s">
        <v>196</v>
      </c>
      <c r="E127" s="488" t="s">
        <v>14726</v>
      </c>
      <c r="F127" s="488">
        <v>301</v>
      </c>
      <c r="G127" s="489" t="s">
        <v>14727</v>
      </c>
      <c r="H127" s="489"/>
      <c r="I127" s="489"/>
      <c r="J127" s="489" t="s">
        <v>14841</v>
      </c>
      <c r="K127" s="489" t="s">
        <v>14842</v>
      </c>
      <c r="L127" s="489" t="s">
        <v>14839</v>
      </c>
      <c r="M127" s="488">
        <v>6</v>
      </c>
      <c r="N127" s="490">
        <v>6</v>
      </c>
    </row>
    <row r="128" spans="2:14" x14ac:dyDescent="0.25">
      <c r="B128" s="482" t="s">
        <v>14749</v>
      </c>
      <c r="C128" s="487">
        <v>2060806</v>
      </c>
      <c r="D128" s="484" t="s">
        <v>196</v>
      </c>
      <c r="E128" s="488" t="s">
        <v>14726</v>
      </c>
      <c r="F128" s="488">
        <v>301</v>
      </c>
      <c r="G128" s="489" t="s">
        <v>14727</v>
      </c>
      <c r="H128" s="489"/>
      <c r="I128" s="489"/>
      <c r="J128" s="489" t="s">
        <v>14837</v>
      </c>
      <c r="K128" s="489" t="s">
        <v>14838</v>
      </c>
      <c r="L128" s="489" t="s">
        <v>14846</v>
      </c>
      <c r="M128" s="488">
        <v>11</v>
      </c>
      <c r="N128" s="490">
        <v>8</v>
      </c>
    </row>
    <row r="129" spans="2:14" x14ac:dyDescent="0.25">
      <c r="B129" s="482"/>
      <c r="C129" s="487"/>
      <c r="D129" s="484"/>
      <c r="E129" s="488"/>
      <c r="F129" s="488"/>
      <c r="G129" s="489"/>
      <c r="H129" s="489"/>
      <c r="I129" s="489"/>
      <c r="J129" s="489"/>
      <c r="K129" s="489"/>
      <c r="L129" s="489"/>
      <c r="M129" s="488"/>
      <c r="N129" s="490"/>
    </row>
    <row r="130" spans="2:14" x14ac:dyDescent="0.25">
      <c r="B130" s="482"/>
      <c r="C130" s="487"/>
      <c r="D130" s="484"/>
      <c r="E130" s="488"/>
      <c r="F130" s="488"/>
      <c r="G130" s="489"/>
      <c r="H130" s="489"/>
      <c r="I130" s="489"/>
      <c r="J130" s="489"/>
      <c r="K130" s="489"/>
      <c r="L130" s="489"/>
      <c r="M130" s="488"/>
      <c r="N130" s="490"/>
    </row>
    <row r="131" spans="2:14" x14ac:dyDescent="0.25">
      <c r="B131" s="482"/>
      <c r="C131" s="487"/>
      <c r="D131" s="484"/>
      <c r="E131" s="488"/>
      <c r="F131" s="488"/>
      <c r="G131" s="489"/>
      <c r="H131" s="489"/>
      <c r="I131" s="489"/>
      <c r="J131" s="489"/>
      <c r="K131" s="489"/>
      <c r="L131" s="489"/>
      <c r="M131" s="488"/>
      <c r="N131" s="490"/>
    </row>
    <row r="132" spans="2:14" x14ac:dyDescent="0.25">
      <c r="B132" s="482"/>
      <c r="C132" s="487"/>
      <c r="D132" s="484"/>
      <c r="E132" s="488"/>
      <c r="F132" s="488"/>
      <c r="G132" s="489"/>
      <c r="H132" s="489"/>
      <c r="I132" s="489"/>
      <c r="J132" s="489"/>
      <c r="K132" s="489"/>
      <c r="L132" s="489"/>
      <c r="M132" s="488"/>
      <c r="N132" s="490"/>
    </row>
    <row r="133" spans="2:14" x14ac:dyDescent="0.25">
      <c r="B133" s="482"/>
      <c r="C133" s="483"/>
      <c r="D133" s="484"/>
      <c r="E133" s="485"/>
      <c r="F133" s="485"/>
      <c r="G133" s="484"/>
      <c r="H133" s="484"/>
      <c r="I133" s="484"/>
      <c r="J133" s="484"/>
      <c r="K133" s="484"/>
      <c r="L133" s="484"/>
      <c r="M133" s="485"/>
      <c r="N133" s="486"/>
    </row>
    <row r="134" spans="2:14" x14ac:dyDescent="0.25">
      <c r="B134" s="482"/>
      <c r="C134" s="483"/>
      <c r="D134" s="484"/>
      <c r="E134" s="485"/>
      <c r="F134" s="485"/>
      <c r="G134" s="484"/>
      <c r="H134" s="484"/>
      <c r="I134" s="484"/>
      <c r="J134" s="484"/>
      <c r="K134" s="484"/>
      <c r="L134" s="484"/>
      <c r="M134" s="485"/>
      <c r="N134" s="486"/>
    </row>
    <row r="135" spans="2:14" ht="18.75" thickBot="1" x14ac:dyDescent="0.3">
      <c r="B135" s="514" t="s">
        <v>265</v>
      </c>
      <c r="C135" s="515"/>
      <c r="D135" s="515"/>
      <c r="E135" s="203"/>
      <c r="F135" s="203"/>
      <c r="G135" s="203"/>
      <c r="H135" s="203"/>
      <c r="I135" s="203"/>
      <c r="J135" s="203"/>
      <c r="K135" s="203"/>
      <c r="L135" s="203"/>
      <c r="M135" s="491">
        <f>SUM(M8:M134)</f>
        <v>529348</v>
      </c>
      <c r="N135" s="492">
        <f>SUM(N8:N134)</f>
        <v>454034</v>
      </c>
    </row>
    <row r="136" spans="2:14" x14ac:dyDescent="0.25">
      <c r="B136" s="381" t="s">
        <v>235</v>
      </c>
      <c r="D136"/>
      <c r="E136"/>
      <c r="F136"/>
      <c r="G136"/>
      <c r="H136"/>
      <c r="I136"/>
    </row>
    <row r="137" spans="2:14" x14ac:dyDescent="0.25">
      <c r="D137"/>
      <c r="E137"/>
      <c r="F137"/>
      <c r="G137"/>
      <c r="H137"/>
      <c r="I137"/>
    </row>
  </sheetData>
  <mergeCells count="12">
    <mergeCell ref="B135:D135"/>
    <mergeCell ref="M6:N6"/>
    <mergeCell ref="B2:N2"/>
    <mergeCell ref="B6:B7"/>
    <mergeCell ref="C6:D7"/>
    <mergeCell ref="E6:E7"/>
    <mergeCell ref="F6:F7"/>
    <mergeCell ref="G6:G7"/>
    <mergeCell ref="H6:I6"/>
    <mergeCell ref="J6:J7"/>
    <mergeCell ref="K6:K7"/>
    <mergeCell ref="L6:L7"/>
  </mergeCells>
  <pageMargins left="0.70866141732283472" right="0.70866141732283472" top="0.74803149606299213" bottom="0.74803149606299213" header="0.31496062992125984" footer="0.31496062992125984"/>
  <pageSetup scale="45"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H292"/>
  <sheetViews>
    <sheetView view="pageBreakPreview" zoomScale="60" zoomScaleNormal="100" workbookViewId="0">
      <selection activeCell="F298" sqref="F298"/>
    </sheetView>
  </sheetViews>
  <sheetFormatPr baseColWidth="10" defaultRowHeight="15" x14ac:dyDescent="0.25"/>
  <cols>
    <col min="1" max="1" width="2.140625" customWidth="1"/>
    <col min="2" max="2" width="29.7109375" customWidth="1"/>
    <col min="3" max="3" width="50.5703125" customWidth="1"/>
    <col min="4" max="4" width="15.28515625" customWidth="1"/>
  </cols>
  <sheetData>
    <row r="1" spans="2:8" ht="10.5" customHeight="1" thickBot="1" x14ac:dyDescent="0.3"/>
    <row r="2" spans="2:8" ht="96.75" customHeight="1" thickTop="1" x14ac:dyDescent="0.25">
      <c r="B2" s="500" t="s">
        <v>14851</v>
      </c>
      <c r="C2" s="523"/>
      <c r="D2" s="523"/>
      <c r="E2" s="523"/>
      <c r="F2" s="523"/>
      <c r="G2" s="523"/>
      <c r="H2" s="524"/>
    </row>
    <row r="3" spans="2:8" ht="18" x14ac:dyDescent="0.25">
      <c r="B3" s="383"/>
      <c r="C3" s="384"/>
      <c r="D3" s="503"/>
      <c r="E3" s="503"/>
      <c r="F3" s="385"/>
      <c r="G3" s="385"/>
      <c r="H3" s="386"/>
    </row>
    <row r="4" spans="2:8" x14ac:dyDescent="0.25">
      <c r="B4" s="387" t="s">
        <v>267</v>
      </c>
      <c r="C4" s="388"/>
      <c r="D4" s="389"/>
      <c r="E4" s="389"/>
      <c r="F4" s="390"/>
      <c r="G4" s="389"/>
      <c r="H4" s="391" t="s">
        <v>268</v>
      </c>
    </row>
    <row r="5" spans="2:8" ht="15.75" thickBot="1" x14ac:dyDescent="0.3">
      <c r="B5" s="493"/>
      <c r="C5" s="393"/>
      <c r="D5" s="394"/>
      <c r="E5" s="394"/>
      <c r="F5" s="394"/>
      <c r="G5" s="394"/>
      <c r="H5" s="395"/>
    </row>
    <row r="6" spans="2:8" ht="16.5" thickTop="1" thickBot="1" x14ac:dyDescent="0.3">
      <c r="B6" s="396"/>
      <c r="C6" s="397"/>
      <c r="D6" s="398"/>
      <c r="E6" s="398"/>
      <c r="F6" s="398"/>
      <c r="G6" s="398"/>
      <c r="H6" s="398"/>
    </row>
    <row r="7" spans="2:8" ht="36.75" thickTop="1" thickBot="1" x14ac:dyDescent="0.3">
      <c r="B7" s="399" t="s">
        <v>269</v>
      </c>
      <c r="C7" s="400" t="s">
        <v>270</v>
      </c>
      <c r="D7" s="400" t="s">
        <v>271</v>
      </c>
      <c r="E7" s="401" t="s">
        <v>272</v>
      </c>
      <c r="F7" s="401" t="s">
        <v>273</v>
      </c>
      <c r="G7" s="400" t="s">
        <v>274</v>
      </c>
      <c r="H7" s="402" t="s">
        <v>275</v>
      </c>
    </row>
    <row r="8" spans="2:8" ht="16.5" thickTop="1" thickBot="1" x14ac:dyDescent="0.3">
      <c r="B8" s="403"/>
      <c r="C8" s="404"/>
      <c r="D8" s="405"/>
      <c r="E8" s="405"/>
      <c r="F8" s="405"/>
      <c r="G8" s="405"/>
      <c r="H8" s="405"/>
    </row>
    <row r="9" spans="2:8" ht="15.75" thickTop="1" x14ac:dyDescent="0.25">
      <c r="B9" s="406"/>
      <c r="C9" s="407"/>
      <c r="D9" s="408"/>
      <c r="E9" s="408"/>
      <c r="F9" s="408"/>
      <c r="G9" s="408"/>
      <c r="H9" s="409"/>
    </row>
    <row r="10" spans="2:8" x14ac:dyDescent="0.25">
      <c r="B10" s="410">
        <v>2000</v>
      </c>
      <c r="C10" s="411" t="s">
        <v>108</v>
      </c>
      <c r="D10" s="412">
        <v>2662971.59</v>
      </c>
      <c r="E10" s="412">
        <v>273773.09000000003</v>
      </c>
      <c r="F10" s="412">
        <v>476979.97</v>
      </c>
      <c r="G10" s="412">
        <v>2866178.47</v>
      </c>
      <c r="H10" s="413"/>
    </row>
    <row r="11" spans="2:8" x14ac:dyDescent="0.25">
      <c r="B11" s="410">
        <v>2100</v>
      </c>
      <c r="C11" s="411" t="s">
        <v>1362</v>
      </c>
      <c r="D11" s="412">
        <v>2662971.59</v>
      </c>
      <c r="E11" s="412">
        <v>273773.09000000003</v>
      </c>
      <c r="F11" s="412">
        <v>476979.97</v>
      </c>
      <c r="G11" s="412">
        <v>2866178.47</v>
      </c>
      <c r="H11" s="413"/>
    </row>
    <row r="12" spans="2:8" x14ac:dyDescent="0.25">
      <c r="B12" s="410">
        <v>2110</v>
      </c>
      <c r="C12" s="411" t="s">
        <v>1363</v>
      </c>
      <c r="D12" s="412">
        <v>2662971.59</v>
      </c>
      <c r="E12" s="412">
        <v>273773.09000000003</v>
      </c>
      <c r="F12" s="412">
        <v>476979.97</v>
      </c>
      <c r="G12" s="412">
        <v>2866178.47</v>
      </c>
      <c r="H12" s="413"/>
    </row>
    <row r="13" spans="2:8" x14ac:dyDescent="0.25">
      <c r="B13" s="410">
        <v>2112</v>
      </c>
      <c r="C13" s="411" t="s">
        <v>1364</v>
      </c>
      <c r="D13" s="412">
        <v>-0.2</v>
      </c>
      <c r="E13" s="412">
        <v>84378.99</v>
      </c>
      <c r="F13" s="412">
        <v>84378.99</v>
      </c>
      <c r="G13" s="412">
        <v>-0.2</v>
      </c>
      <c r="H13" s="413"/>
    </row>
    <row r="14" spans="2:8" x14ac:dyDescent="0.25">
      <c r="B14" s="410" t="s">
        <v>1365</v>
      </c>
      <c r="C14" s="411" t="s">
        <v>1366</v>
      </c>
      <c r="D14" s="412">
        <v>-0.2</v>
      </c>
      <c r="E14" s="412">
        <v>84378.99</v>
      </c>
      <c r="F14" s="412">
        <v>84378.99</v>
      </c>
      <c r="G14" s="412">
        <v>-0.2</v>
      </c>
      <c r="H14" s="413"/>
    </row>
    <row r="15" spans="2:8" x14ac:dyDescent="0.25">
      <c r="B15" s="410" t="s">
        <v>1367</v>
      </c>
      <c r="C15" s="411" t="s">
        <v>1368</v>
      </c>
      <c r="D15" s="412">
        <v>-0.2</v>
      </c>
      <c r="E15" s="412">
        <v>84378.99</v>
      </c>
      <c r="F15" s="412">
        <v>84378.99</v>
      </c>
      <c r="G15" s="412">
        <v>-0.2</v>
      </c>
      <c r="H15" s="413"/>
    </row>
    <row r="16" spans="2:8" x14ac:dyDescent="0.25">
      <c r="B16" s="410" t="s">
        <v>1369</v>
      </c>
      <c r="C16" s="411" t="s">
        <v>984</v>
      </c>
      <c r="D16" s="412">
        <v>-0.2</v>
      </c>
      <c r="E16" s="412">
        <v>0</v>
      </c>
      <c r="F16" s="412">
        <v>0</v>
      </c>
      <c r="G16" s="412">
        <v>-0.2</v>
      </c>
      <c r="H16" s="413"/>
    </row>
    <row r="17" spans="2:8" x14ac:dyDescent="0.25">
      <c r="B17" s="410" t="s">
        <v>1370</v>
      </c>
      <c r="C17" s="411" t="s">
        <v>1371</v>
      </c>
      <c r="D17" s="412">
        <v>0</v>
      </c>
      <c r="E17" s="412">
        <v>80283</v>
      </c>
      <c r="F17" s="412">
        <v>80283</v>
      </c>
      <c r="G17" s="412">
        <v>0</v>
      </c>
      <c r="H17" s="413"/>
    </row>
    <row r="18" spans="2:8" ht="26.25" x14ac:dyDescent="0.25">
      <c r="B18" s="410" t="s">
        <v>1372</v>
      </c>
      <c r="C18" s="411" t="s">
        <v>492</v>
      </c>
      <c r="D18" s="412"/>
      <c r="E18" s="412">
        <v>0</v>
      </c>
      <c r="F18" s="412">
        <v>80283</v>
      </c>
      <c r="G18" s="412"/>
      <c r="H18" s="413"/>
    </row>
    <row r="19" spans="2:8" ht="26.25" x14ac:dyDescent="0.25">
      <c r="B19" s="410" t="s">
        <v>1373</v>
      </c>
      <c r="C19" s="411" t="s">
        <v>595</v>
      </c>
      <c r="D19" s="412"/>
      <c r="E19" s="412">
        <v>80283</v>
      </c>
      <c r="F19" s="412">
        <v>0</v>
      </c>
      <c r="G19" s="412"/>
      <c r="H19" s="413"/>
    </row>
    <row r="20" spans="2:8" x14ac:dyDescent="0.25">
      <c r="B20" s="410" t="s">
        <v>1374</v>
      </c>
      <c r="C20" s="411" t="s">
        <v>1375</v>
      </c>
      <c r="D20" s="412">
        <v>0</v>
      </c>
      <c r="E20" s="412">
        <v>4095.99</v>
      </c>
      <c r="F20" s="412">
        <v>4095.99</v>
      </c>
      <c r="G20" s="412">
        <v>0</v>
      </c>
      <c r="H20" s="413"/>
    </row>
    <row r="21" spans="2:8" x14ac:dyDescent="0.25">
      <c r="B21" s="410" t="s">
        <v>1376</v>
      </c>
      <c r="C21" s="411" t="s">
        <v>395</v>
      </c>
      <c r="D21" s="412"/>
      <c r="E21" s="412">
        <v>4095.99</v>
      </c>
      <c r="F21" s="412">
        <v>0</v>
      </c>
      <c r="G21" s="412"/>
      <c r="H21" s="413"/>
    </row>
    <row r="22" spans="2:8" ht="26.25" x14ac:dyDescent="0.25">
      <c r="B22" s="410" t="s">
        <v>1377</v>
      </c>
      <c r="C22" s="411" t="s">
        <v>619</v>
      </c>
      <c r="D22" s="412"/>
      <c r="E22" s="412">
        <v>0</v>
      </c>
      <c r="F22" s="412">
        <v>4095.99</v>
      </c>
      <c r="G22" s="412"/>
      <c r="H22" s="413"/>
    </row>
    <row r="23" spans="2:8" x14ac:dyDescent="0.25">
      <c r="B23" s="410">
        <v>2117</v>
      </c>
      <c r="C23" s="411" t="s">
        <v>1378</v>
      </c>
      <c r="D23" s="412">
        <v>2662971.79</v>
      </c>
      <c r="E23" s="412">
        <v>189394.1</v>
      </c>
      <c r="F23" s="412">
        <v>392600.98</v>
      </c>
      <c r="G23" s="412">
        <v>2866178.67</v>
      </c>
      <c r="H23" s="413"/>
    </row>
    <row r="24" spans="2:8" x14ac:dyDescent="0.25">
      <c r="B24" s="410" t="s">
        <v>1379</v>
      </c>
      <c r="C24" s="411" t="s">
        <v>1380</v>
      </c>
      <c r="D24" s="412">
        <v>2662971.79</v>
      </c>
      <c r="E24" s="412">
        <v>189394.1</v>
      </c>
      <c r="F24" s="412">
        <v>392600.98</v>
      </c>
      <c r="G24" s="412">
        <v>2866178.67</v>
      </c>
      <c r="H24" s="413"/>
    </row>
    <row r="25" spans="2:8" x14ac:dyDescent="0.25">
      <c r="B25" s="410" t="s">
        <v>1381</v>
      </c>
      <c r="C25" s="411" t="s">
        <v>1382</v>
      </c>
      <c r="D25" s="412">
        <v>2662971.79</v>
      </c>
      <c r="E25" s="412">
        <v>189394.1</v>
      </c>
      <c r="F25" s="412">
        <v>392600.98</v>
      </c>
      <c r="G25" s="412">
        <v>2866178.67</v>
      </c>
      <c r="H25" s="413"/>
    </row>
    <row r="26" spans="2:8" x14ac:dyDescent="0.25">
      <c r="B26" s="410" t="s">
        <v>1383</v>
      </c>
      <c r="C26" s="411" t="s">
        <v>1384</v>
      </c>
      <c r="D26" s="412">
        <v>0.34</v>
      </c>
      <c r="E26" s="412">
        <v>0</v>
      </c>
      <c r="F26" s="412">
        <v>0</v>
      </c>
      <c r="G26" s="412">
        <v>0.34</v>
      </c>
      <c r="H26" s="413"/>
    </row>
    <row r="27" spans="2:8" x14ac:dyDescent="0.25">
      <c r="B27" s="410" t="s">
        <v>1385</v>
      </c>
      <c r="C27" s="411" t="s">
        <v>1386</v>
      </c>
      <c r="D27" s="412">
        <v>0.34</v>
      </c>
      <c r="E27" s="412">
        <v>0</v>
      </c>
      <c r="F27" s="412">
        <v>0</v>
      </c>
      <c r="G27" s="412">
        <v>0.34</v>
      </c>
      <c r="H27" s="413"/>
    </row>
    <row r="28" spans="2:8" x14ac:dyDescent="0.25">
      <c r="B28" s="410" t="s">
        <v>1387</v>
      </c>
      <c r="C28" s="411" t="s">
        <v>1388</v>
      </c>
      <c r="D28" s="412">
        <v>-45590.15</v>
      </c>
      <c r="E28" s="412">
        <v>119200.1</v>
      </c>
      <c r="F28" s="412">
        <v>97511.67</v>
      </c>
      <c r="G28" s="412">
        <v>-67278.58</v>
      </c>
      <c r="H28" s="413"/>
    </row>
    <row r="29" spans="2:8" ht="26.25" x14ac:dyDescent="0.25">
      <c r="B29" s="410" t="s">
        <v>1389</v>
      </c>
      <c r="C29" s="411" t="s">
        <v>1390</v>
      </c>
      <c r="D29" s="412">
        <v>-17739.150000000001</v>
      </c>
      <c r="E29" s="412">
        <v>41611.75</v>
      </c>
      <c r="F29" s="412">
        <v>50916.78</v>
      </c>
      <c r="G29" s="412">
        <v>-8434.1200000000008</v>
      </c>
      <c r="H29" s="413"/>
    </row>
    <row r="30" spans="2:8" ht="26.25" x14ac:dyDescent="0.25">
      <c r="B30" s="410" t="s">
        <v>1391</v>
      </c>
      <c r="C30" s="411" t="s">
        <v>393</v>
      </c>
      <c r="D30" s="412"/>
      <c r="E30" s="412">
        <v>4752.5200000000004</v>
      </c>
      <c r="F30" s="412">
        <v>0</v>
      </c>
      <c r="G30" s="412"/>
      <c r="H30" s="413"/>
    </row>
    <row r="31" spans="2:8" ht="26.25" x14ac:dyDescent="0.25">
      <c r="B31" s="410" t="s">
        <v>1392</v>
      </c>
      <c r="C31" s="411" t="s">
        <v>417</v>
      </c>
      <c r="D31" s="412"/>
      <c r="E31" s="412">
        <v>2129.54</v>
      </c>
      <c r="F31" s="412">
        <v>0</v>
      </c>
      <c r="G31" s="412"/>
      <c r="H31" s="413"/>
    </row>
    <row r="32" spans="2:8" ht="26.25" x14ac:dyDescent="0.25">
      <c r="B32" s="410" t="s">
        <v>1393</v>
      </c>
      <c r="C32" s="411" t="s">
        <v>434</v>
      </c>
      <c r="D32" s="412"/>
      <c r="E32" s="412">
        <v>4259.08</v>
      </c>
      <c r="F32" s="412">
        <v>0</v>
      </c>
      <c r="G32" s="412"/>
      <c r="H32" s="413"/>
    </row>
    <row r="33" spans="2:8" ht="39" x14ac:dyDescent="0.25">
      <c r="B33" s="410" t="s">
        <v>1394</v>
      </c>
      <c r="C33" s="411" t="s">
        <v>436</v>
      </c>
      <c r="D33" s="412"/>
      <c r="E33" s="412">
        <v>5268.22</v>
      </c>
      <c r="F33" s="412">
        <v>0</v>
      </c>
      <c r="G33" s="412"/>
      <c r="H33" s="413"/>
    </row>
    <row r="34" spans="2:8" ht="26.25" x14ac:dyDescent="0.25">
      <c r="B34" s="410" t="s">
        <v>1395</v>
      </c>
      <c r="C34" s="411" t="s">
        <v>577</v>
      </c>
      <c r="D34" s="412"/>
      <c r="E34" s="412">
        <v>4332.6099999999997</v>
      </c>
      <c r="F34" s="412">
        <v>0</v>
      </c>
      <c r="G34" s="412"/>
      <c r="H34" s="413"/>
    </row>
    <row r="35" spans="2:8" ht="26.25" x14ac:dyDescent="0.25">
      <c r="B35" s="410" t="s">
        <v>1396</v>
      </c>
      <c r="C35" s="411" t="s">
        <v>589</v>
      </c>
      <c r="D35" s="412"/>
      <c r="E35" s="412">
        <v>4436.4399999999996</v>
      </c>
      <c r="F35" s="412">
        <v>0</v>
      </c>
      <c r="G35" s="412"/>
      <c r="H35" s="413"/>
    </row>
    <row r="36" spans="2:8" ht="39" x14ac:dyDescent="0.25">
      <c r="B36" s="410" t="s">
        <v>1397</v>
      </c>
      <c r="C36" s="411" t="s">
        <v>617</v>
      </c>
      <c r="D36" s="412"/>
      <c r="E36" s="412">
        <v>0</v>
      </c>
      <c r="F36" s="412">
        <v>1701.9</v>
      </c>
      <c r="G36" s="412"/>
      <c r="H36" s="413"/>
    </row>
    <row r="37" spans="2:8" ht="26.25" x14ac:dyDescent="0.25">
      <c r="B37" s="410" t="s">
        <v>1398</v>
      </c>
      <c r="C37" s="411" t="s">
        <v>627</v>
      </c>
      <c r="D37" s="412"/>
      <c r="E37" s="412">
        <v>0</v>
      </c>
      <c r="F37" s="412">
        <v>2019.1</v>
      </c>
      <c r="G37" s="412"/>
      <c r="H37" s="413"/>
    </row>
    <row r="38" spans="2:8" ht="39" x14ac:dyDescent="0.25">
      <c r="B38" s="410" t="s">
        <v>1399</v>
      </c>
      <c r="C38" s="411" t="s">
        <v>637</v>
      </c>
      <c r="D38" s="412"/>
      <c r="E38" s="412">
        <v>0</v>
      </c>
      <c r="F38" s="412">
        <v>675.34</v>
      </c>
      <c r="G38" s="412"/>
      <c r="H38" s="413"/>
    </row>
    <row r="39" spans="2:8" ht="26.25" x14ac:dyDescent="0.25">
      <c r="B39" s="410" t="s">
        <v>1400</v>
      </c>
      <c r="C39" s="411" t="s">
        <v>641</v>
      </c>
      <c r="D39" s="412"/>
      <c r="E39" s="412">
        <v>0</v>
      </c>
      <c r="F39" s="412">
        <v>2019.1</v>
      </c>
      <c r="G39" s="412"/>
      <c r="H39" s="413"/>
    </row>
    <row r="40" spans="2:8" ht="26.25" x14ac:dyDescent="0.25">
      <c r="B40" s="410" t="s">
        <v>1401</v>
      </c>
      <c r="C40" s="411" t="s">
        <v>663</v>
      </c>
      <c r="D40" s="412"/>
      <c r="E40" s="412">
        <v>0</v>
      </c>
      <c r="F40" s="412">
        <v>1750.7</v>
      </c>
      <c r="G40" s="412"/>
      <c r="H40" s="413"/>
    </row>
    <row r="41" spans="2:8" ht="26.25" x14ac:dyDescent="0.25">
      <c r="B41" s="410" t="s">
        <v>1402</v>
      </c>
      <c r="C41" s="411" t="s">
        <v>666</v>
      </c>
      <c r="D41" s="412"/>
      <c r="E41" s="412">
        <v>0</v>
      </c>
      <c r="F41" s="412">
        <v>1750.7</v>
      </c>
      <c r="G41" s="412"/>
      <c r="H41" s="413"/>
    </row>
    <row r="42" spans="2:8" ht="26.25" x14ac:dyDescent="0.25">
      <c r="B42" s="410" t="s">
        <v>1403</v>
      </c>
      <c r="C42" s="411" t="s">
        <v>668</v>
      </c>
      <c r="D42" s="412"/>
      <c r="E42" s="412">
        <v>0</v>
      </c>
      <c r="F42" s="412">
        <v>1884.9</v>
      </c>
      <c r="G42" s="412"/>
      <c r="H42" s="413"/>
    </row>
    <row r="43" spans="2:8" ht="26.25" x14ac:dyDescent="0.25">
      <c r="B43" s="410" t="s">
        <v>1404</v>
      </c>
      <c r="C43" s="411" t="s">
        <v>675</v>
      </c>
      <c r="D43" s="412"/>
      <c r="E43" s="412">
        <v>0</v>
      </c>
      <c r="F43" s="412">
        <v>2037.4</v>
      </c>
      <c r="G43" s="412"/>
      <c r="H43" s="413"/>
    </row>
    <row r="44" spans="2:8" ht="26.25" x14ac:dyDescent="0.25">
      <c r="B44" s="410" t="s">
        <v>1405</v>
      </c>
      <c r="C44" s="411" t="s">
        <v>677</v>
      </c>
      <c r="D44" s="412"/>
      <c r="E44" s="412">
        <v>0</v>
      </c>
      <c r="F44" s="412">
        <v>2037.4</v>
      </c>
      <c r="G44" s="412"/>
      <c r="H44" s="413"/>
    </row>
    <row r="45" spans="2:8" ht="39" x14ac:dyDescent="0.25">
      <c r="B45" s="410" t="s">
        <v>1406</v>
      </c>
      <c r="C45" s="411" t="s">
        <v>694</v>
      </c>
      <c r="D45" s="412"/>
      <c r="E45" s="412">
        <v>0</v>
      </c>
      <c r="F45" s="412">
        <v>2037.4</v>
      </c>
      <c r="G45" s="412"/>
      <c r="H45" s="413"/>
    </row>
    <row r="46" spans="2:8" ht="26.25" x14ac:dyDescent="0.25">
      <c r="B46" s="410" t="s">
        <v>1407</v>
      </c>
      <c r="C46" s="411" t="s">
        <v>288</v>
      </c>
      <c r="D46" s="412"/>
      <c r="E46" s="412">
        <v>2129.54</v>
      </c>
      <c r="F46" s="412">
        <v>0</v>
      </c>
      <c r="G46" s="412"/>
      <c r="H46" s="413"/>
    </row>
    <row r="47" spans="2:8" ht="26.25" x14ac:dyDescent="0.25">
      <c r="B47" s="410" t="s">
        <v>1408</v>
      </c>
      <c r="C47" s="411" t="s">
        <v>764</v>
      </c>
      <c r="D47" s="412"/>
      <c r="E47" s="412">
        <v>0</v>
      </c>
      <c r="F47" s="412">
        <v>1750.7</v>
      </c>
      <c r="G47" s="412"/>
      <c r="H47" s="413"/>
    </row>
    <row r="48" spans="2:8" ht="26.25" x14ac:dyDescent="0.25">
      <c r="B48" s="410" t="s">
        <v>1409</v>
      </c>
      <c r="C48" s="411" t="s">
        <v>768</v>
      </c>
      <c r="D48" s="412"/>
      <c r="E48" s="412">
        <v>0</v>
      </c>
      <c r="F48" s="412">
        <v>1750.7</v>
      </c>
      <c r="G48" s="412"/>
      <c r="H48" s="413"/>
    </row>
    <row r="49" spans="2:8" ht="26.25" x14ac:dyDescent="0.25">
      <c r="B49" s="410" t="s">
        <v>1410</v>
      </c>
      <c r="C49" s="411" t="s">
        <v>782</v>
      </c>
      <c r="D49" s="412"/>
      <c r="E49" s="412">
        <v>0</v>
      </c>
      <c r="F49" s="412">
        <v>675.34</v>
      </c>
      <c r="G49" s="412"/>
      <c r="H49" s="413"/>
    </row>
    <row r="50" spans="2:8" ht="26.25" x14ac:dyDescent="0.25">
      <c r="B50" s="410" t="s">
        <v>1411</v>
      </c>
      <c r="C50" s="411" t="s">
        <v>813</v>
      </c>
      <c r="D50" s="412"/>
      <c r="E50" s="412">
        <v>0</v>
      </c>
      <c r="F50" s="412">
        <v>1614.38</v>
      </c>
      <c r="G50" s="412"/>
      <c r="H50" s="413"/>
    </row>
    <row r="51" spans="2:8" ht="26.25" x14ac:dyDescent="0.25">
      <c r="B51" s="410" t="s">
        <v>1412</v>
      </c>
      <c r="C51" s="411" t="s">
        <v>824</v>
      </c>
      <c r="D51" s="412"/>
      <c r="E51" s="412">
        <v>0</v>
      </c>
      <c r="F51" s="412">
        <v>1750.7</v>
      </c>
      <c r="G51" s="412"/>
      <c r="H51" s="413"/>
    </row>
    <row r="52" spans="2:8" ht="26.25" x14ac:dyDescent="0.25">
      <c r="B52" s="410" t="s">
        <v>1413</v>
      </c>
      <c r="C52" s="411" t="s">
        <v>831</v>
      </c>
      <c r="D52" s="412"/>
      <c r="E52" s="412">
        <v>0</v>
      </c>
      <c r="F52" s="412">
        <v>2037.4</v>
      </c>
      <c r="G52" s="412"/>
      <c r="H52" s="413"/>
    </row>
    <row r="53" spans="2:8" ht="26.25" x14ac:dyDescent="0.25">
      <c r="B53" s="410" t="s">
        <v>1414</v>
      </c>
      <c r="C53" s="411" t="s">
        <v>845</v>
      </c>
      <c r="D53" s="412"/>
      <c r="E53" s="412">
        <v>0</v>
      </c>
      <c r="F53" s="412">
        <v>2037.4</v>
      </c>
      <c r="G53" s="412"/>
      <c r="H53" s="413"/>
    </row>
    <row r="54" spans="2:8" ht="26.25" x14ac:dyDescent="0.25">
      <c r="B54" s="410" t="s">
        <v>1415</v>
      </c>
      <c r="C54" s="411" t="s">
        <v>855</v>
      </c>
      <c r="D54" s="412"/>
      <c r="E54" s="412">
        <v>0</v>
      </c>
      <c r="F54" s="412">
        <v>674.33</v>
      </c>
      <c r="G54" s="412"/>
      <c r="H54" s="413"/>
    </row>
    <row r="55" spans="2:8" ht="39" x14ac:dyDescent="0.25">
      <c r="B55" s="410" t="s">
        <v>1416</v>
      </c>
      <c r="C55" s="411" t="s">
        <v>857</v>
      </c>
      <c r="D55" s="412"/>
      <c r="E55" s="412">
        <v>0</v>
      </c>
      <c r="F55" s="412">
        <v>2019.1</v>
      </c>
      <c r="G55" s="412"/>
      <c r="H55" s="413"/>
    </row>
    <row r="56" spans="2:8" ht="39" x14ac:dyDescent="0.25">
      <c r="B56" s="410" t="s">
        <v>1417</v>
      </c>
      <c r="C56" s="411" t="s">
        <v>859</v>
      </c>
      <c r="D56" s="412"/>
      <c r="E56" s="412">
        <v>0</v>
      </c>
      <c r="F56" s="412">
        <v>674.33</v>
      </c>
      <c r="G56" s="412"/>
      <c r="H56" s="413"/>
    </row>
    <row r="57" spans="2:8" ht="26.25" x14ac:dyDescent="0.25">
      <c r="B57" s="410" t="s">
        <v>1418</v>
      </c>
      <c r="C57" s="411" t="s">
        <v>300</v>
      </c>
      <c r="D57" s="412"/>
      <c r="E57" s="412">
        <v>6555</v>
      </c>
      <c r="F57" s="412">
        <v>0</v>
      </c>
      <c r="G57" s="412"/>
      <c r="H57" s="413"/>
    </row>
    <row r="58" spans="2:8" ht="26.25" x14ac:dyDescent="0.25">
      <c r="B58" s="410" t="s">
        <v>1419</v>
      </c>
      <c r="C58" s="411" t="s">
        <v>865</v>
      </c>
      <c r="D58" s="412"/>
      <c r="E58" s="412">
        <v>0</v>
      </c>
      <c r="F58" s="412">
        <v>675.34</v>
      </c>
      <c r="G58" s="412"/>
      <c r="H58" s="413"/>
    </row>
    <row r="59" spans="2:8" ht="26.25" x14ac:dyDescent="0.25">
      <c r="B59" s="410" t="s">
        <v>1420</v>
      </c>
      <c r="C59" s="411" t="s">
        <v>867</v>
      </c>
      <c r="D59" s="412"/>
      <c r="E59" s="412">
        <v>0</v>
      </c>
      <c r="F59" s="412">
        <v>2019.1</v>
      </c>
      <c r="G59" s="412"/>
      <c r="H59" s="413"/>
    </row>
    <row r="60" spans="2:8" ht="39" x14ac:dyDescent="0.25">
      <c r="B60" s="410" t="s">
        <v>1421</v>
      </c>
      <c r="C60" s="411" t="s">
        <v>869</v>
      </c>
      <c r="D60" s="412"/>
      <c r="E60" s="412">
        <v>0</v>
      </c>
      <c r="F60" s="412">
        <v>2019.1</v>
      </c>
      <c r="G60" s="412"/>
      <c r="H60" s="413"/>
    </row>
    <row r="61" spans="2:8" ht="39" x14ac:dyDescent="0.25">
      <c r="B61" s="410" t="s">
        <v>1422</v>
      </c>
      <c r="C61" s="411" t="s">
        <v>873</v>
      </c>
      <c r="D61" s="412"/>
      <c r="E61" s="412">
        <v>0</v>
      </c>
      <c r="F61" s="412">
        <v>675.34</v>
      </c>
      <c r="G61" s="412"/>
      <c r="H61" s="413"/>
    </row>
    <row r="62" spans="2:8" ht="26.25" x14ac:dyDescent="0.25">
      <c r="B62" s="410" t="s">
        <v>1423</v>
      </c>
      <c r="C62" s="411" t="s">
        <v>877</v>
      </c>
      <c r="D62" s="412"/>
      <c r="E62" s="412">
        <v>0</v>
      </c>
      <c r="F62" s="412">
        <v>2019.1</v>
      </c>
      <c r="G62" s="412"/>
      <c r="H62" s="413"/>
    </row>
    <row r="63" spans="2:8" ht="26.25" x14ac:dyDescent="0.25">
      <c r="B63" s="410" t="s">
        <v>1424</v>
      </c>
      <c r="C63" s="411" t="s">
        <v>879</v>
      </c>
      <c r="D63" s="412"/>
      <c r="E63" s="412">
        <v>0</v>
      </c>
      <c r="F63" s="412">
        <v>1750.7</v>
      </c>
      <c r="G63" s="412"/>
      <c r="H63" s="413"/>
    </row>
    <row r="64" spans="2:8" ht="26.25" x14ac:dyDescent="0.25">
      <c r="B64" s="410" t="s">
        <v>1425</v>
      </c>
      <c r="C64" s="411" t="s">
        <v>891</v>
      </c>
      <c r="D64" s="412"/>
      <c r="E64" s="412">
        <v>0</v>
      </c>
      <c r="F64" s="412">
        <v>1750.7</v>
      </c>
      <c r="G64" s="412"/>
      <c r="H64" s="413"/>
    </row>
    <row r="65" spans="2:8" ht="26.25" x14ac:dyDescent="0.25">
      <c r="B65" s="410" t="s">
        <v>1426</v>
      </c>
      <c r="C65" s="411" t="s">
        <v>893</v>
      </c>
      <c r="D65" s="412"/>
      <c r="E65" s="412">
        <v>0</v>
      </c>
      <c r="F65" s="412">
        <v>1701.9</v>
      </c>
      <c r="G65" s="412"/>
      <c r="H65" s="413"/>
    </row>
    <row r="66" spans="2:8" ht="26.25" x14ac:dyDescent="0.25">
      <c r="B66" s="410" t="s">
        <v>1427</v>
      </c>
      <c r="C66" s="411" t="s">
        <v>897</v>
      </c>
      <c r="D66" s="412"/>
      <c r="E66" s="412">
        <v>0</v>
      </c>
      <c r="F66" s="412">
        <v>2037.4</v>
      </c>
      <c r="G66" s="412"/>
      <c r="H66" s="413"/>
    </row>
    <row r="67" spans="2:8" ht="26.25" x14ac:dyDescent="0.25">
      <c r="B67" s="410" t="s">
        <v>1428</v>
      </c>
      <c r="C67" s="411" t="s">
        <v>308</v>
      </c>
      <c r="D67" s="412"/>
      <c r="E67" s="412">
        <v>3123.97</v>
      </c>
      <c r="F67" s="412">
        <v>0</v>
      </c>
      <c r="G67" s="412"/>
      <c r="H67" s="413"/>
    </row>
    <row r="68" spans="2:8" ht="39" x14ac:dyDescent="0.25">
      <c r="B68" s="410" t="s">
        <v>1429</v>
      </c>
      <c r="C68" s="411" t="s">
        <v>913</v>
      </c>
      <c r="D68" s="412"/>
      <c r="E68" s="412">
        <v>0</v>
      </c>
      <c r="F68" s="412">
        <v>675.34</v>
      </c>
      <c r="G68" s="412"/>
      <c r="H68" s="413"/>
    </row>
    <row r="69" spans="2:8" ht="39" x14ac:dyDescent="0.25">
      <c r="B69" s="410" t="s">
        <v>1430</v>
      </c>
      <c r="C69" s="411" t="s">
        <v>915</v>
      </c>
      <c r="D69" s="412"/>
      <c r="E69" s="412">
        <v>0</v>
      </c>
      <c r="F69" s="412">
        <v>2019.1</v>
      </c>
      <c r="G69" s="412"/>
      <c r="H69" s="413"/>
    </row>
    <row r="70" spans="2:8" ht="26.25" x14ac:dyDescent="0.25">
      <c r="B70" s="410" t="s">
        <v>1431</v>
      </c>
      <c r="C70" s="411" t="s">
        <v>917</v>
      </c>
      <c r="D70" s="412"/>
      <c r="E70" s="412">
        <v>0</v>
      </c>
      <c r="F70" s="412">
        <v>675.34</v>
      </c>
      <c r="G70" s="412"/>
      <c r="H70" s="413"/>
    </row>
    <row r="71" spans="2:8" ht="26.25" x14ac:dyDescent="0.25">
      <c r="B71" s="410" t="s">
        <v>1432</v>
      </c>
      <c r="C71" s="411" t="s">
        <v>282</v>
      </c>
      <c r="D71" s="412"/>
      <c r="E71" s="412">
        <v>4624.83</v>
      </c>
      <c r="F71" s="412">
        <v>0</v>
      </c>
      <c r="G71" s="412"/>
      <c r="H71" s="413"/>
    </row>
    <row r="72" spans="2:8" ht="26.25" x14ac:dyDescent="0.25">
      <c r="B72" s="410" t="s">
        <v>1433</v>
      </c>
      <c r="C72" s="411" t="s">
        <v>1434</v>
      </c>
      <c r="D72" s="412">
        <v>-15096.25</v>
      </c>
      <c r="E72" s="412">
        <v>58645</v>
      </c>
      <c r="F72" s="412">
        <v>38605.06</v>
      </c>
      <c r="G72" s="412">
        <v>-35136.19</v>
      </c>
      <c r="H72" s="413"/>
    </row>
    <row r="73" spans="2:8" ht="26.25" x14ac:dyDescent="0.25">
      <c r="B73" s="410" t="s">
        <v>1435</v>
      </c>
      <c r="C73" s="411" t="s">
        <v>393</v>
      </c>
      <c r="D73" s="412"/>
      <c r="E73" s="412">
        <v>6405.01</v>
      </c>
      <c r="F73" s="412">
        <v>0</v>
      </c>
      <c r="G73" s="412"/>
      <c r="H73" s="413"/>
    </row>
    <row r="74" spans="2:8" ht="26.25" x14ac:dyDescent="0.25">
      <c r="B74" s="410" t="s">
        <v>1436</v>
      </c>
      <c r="C74" s="411" t="s">
        <v>417</v>
      </c>
      <c r="D74" s="412"/>
      <c r="E74" s="412">
        <v>1198.19</v>
      </c>
      <c r="F74" s="412">
        <v>0</v>
      </c>
      <c r="G74" s="412"/>
      <c r="H74" s="413"/>
    </row>
    <row r="75" spans="2:8" ht="26.25" x14ac:dyDescent="0.25">
      <c r="B75" s="410" t="s">
        <v>1437</v>
      </c>
      <c r="C75" s="411" t="s">
        <v>434</v>
      </c>
      <c r="D75" s="412"/>
      <c r="E75" s="412">
        <v>5740</v>
      </c>
      <c r="F75" s="412">
        <v>0</v>
      </c>
      <c r="G75" s="412"/>
      <c r="H75" s="413"/>
    </row>
    <row r="76" spans="2:8" ht="39" x14ac:dyDescent="0.25">
      <c r="B76" s="410" t="s">
        <v>1438</v>
      </c>
      <c r="C76" s="411" t="s">
        <v>436</v>
      </c>
      <c r="D76" s="412"/>
      <c r="E76" s="412">
        <v>7100.02</v>
      </c>
      <c r="F76" s="412">
        <v>0</v>
      </c>
      <c r="G76" s="412"/>
      <c r="H76" s="413"/>
    </row>
    <row r="77" spans="2:8" ht="26.25" x14ac:dyDescent="0.25">
      <c r="B77" s="410" t="s">
        <v>1439</v>
      </c>
      <c r="C77" s="411" t="s">
        <v>577</v>
      </c>
      <c r="D77" s="412"/>
      <c r="E77" s="412">
        <v>5642.58</v>
      </c>
      <c r="F77" s="412">
        <v>0</v>
      </c>
      <c r="G77" s="412"/>
      <c r="H77" s="413"/>
    </row>
    <row r="78" spans="2:8" ht="26.25" x14ac:dyDescent="0.25">
      <c r="B78" s="410" t="s">
        <v>1440</v>
      </c>
      <c r="C78" s="411" t="s">
        <v>589</v>
      </c>
      <c r="D78" s="412"/>
      <c r="E78" s="412">
        <v>5931.84</v>
      </c>
      <c r="F78" s="412">
        <v>0</v>
      </c>
      <c r="G78" s="412"/>
      <c r="H78" s="413"/>
    </row>
    <row r="79" spans="2:8" ht="39" x14ac:dyDescent="0.25">
      <c r="B79" s="410" t="s">
        <v>1441</v>
      </c>
      <c r="C79" s="411" t="s">
        <v>617</v>
      </c>
      <c r="D79" s="412"/>
      <c r="E79" s="412">
        <v>0</v>
      </c>
      <c r="F79" s="412">
        <v>1290.3800000000001</v>
      </c>
      <c r="G79" s="412"/>
      <c r="H79" s="413"/>
    </row>
    <row r="80" spans="2:8" ht="26.25" x14ac:dyDescent="0.25">
      <c r="B80" s="410" t="s">
        <v>1442</v>
      </c>
      <c r="C80" s="411" t="s">
        <v>627</v>
      </c>
      <c r="D80" s="412"/>
      <c r="E80" s="412">
        <v>0</v>
      </c>
      <c r="F80" s="412">
        <v>1530.88</v>
      </c>
      <c r="G80" s="412"/>
      <c r="H80" s="413"/>
    </row>
    <row r="81" spans="2:8" ht="39" x14ac:dyDescent="0.25">
      <c r="B81" s="410" t="s">
        <v>1443</v>
      </c>
      <c r="C81" s="411" t="s">
        <v>637</v>
      </c>
      <c r="D81" s="412"/>
      <c r="E81" s="412">
        <v>0</v>
      </c>
      <c r="F81" s="412">
        <v>512.04</v>
      </c>
      <c r="G81" s="412"/>
      <c r="H81" s="413"/>
    </row>
    <row r="82" spans="2:8" ht="26.25" x14ac:dyDescent="0.25">
      <c r="B82" s="410" t="s">
        <v>1444</v>
      </c>
      <c r="C82" s="411" t="s">
        <v>641</v>
      </c>
      <c r="D82" s="412"/>
      <c r="E82" s="412">
        <v>0</v>
      </c>
      <c r="F82" s="412">
        <v>1530.88</v>
      </c>
      <c r="G82" s="412"/>
      <c r="H82" s="413"/>
    </row>
    <row r="83" spans="2:8" ht="26.25" x14ac:dyDescent="0.25">
      <c r="B83" s="410" t="s">
        <v>1445</v>
      </c>
      <c r="C83" s="411" t="s">
        <v>663</v>
      </c>
      <c r="D83" s="412"/>
      <c r="E83" s="412">
        <v>0</v>
      </c>
      <c r="F83" s="412">
        <v>1327.38</v>
      </c>
      <c r="G83" s="412"/>
      <c r="H83" s="413"/>
    </row>
    <row r="84" spans="2:8" ht="26.25" x14ac:dyDescent="0.25">
      <c r="B84" s="410" t="s">
        <v>1446</v>
      </c>
      <c r="C84" s="411" t="s">
        <v>666</v>
      </c>
      <c r="D84" s="412"/>
      <c r="E84" s="412">
        <v>0</v>
      </c>
      <c r="F84" s="412">
        <v>1327.38</v>
      </c>
      <c r="G84" s="412"/>
      <c r="H84" s="413"/>
    </row>
    <row r="85" spans="2:8" ht="26.25" x14ac:dyDescent="0.25">
      <c r="B85" s="410" t="s">
        <v>1447</v>
      </c>
      <c r="C85" s="411" t="s">
        <v>668</v>
      </c>
      <c r="D85" s="412"/>
      <c r="E85" s="412">
        <v>0</v>
      </c>
      <c r="F85" s="412">
        <v>1429.13</v>
      </c>
      <c r="G85" s="412"/>
      <c r="H85" s="413"/>
    </row>
    <row r="86" spans="2:8" ht="26.25" x14ac:dyDescent="0.25">
      <c r="B86" s="410" t="s">
        <v>1448</v>
      </c>
      <c r="C86" s="411" t="s">
        <v>675</v>
      </c>
      <c r="D86" s="412"/>
      <c r="E86" s="412">
        <v>0</v>
      </c>
      <c r="F86" s="412">
        <v>1544.76</v>
      </c>
      <c r="G86" s="412"/>
      <c r="H86" s="413"/>
    </row>
    <row r="87" spans="2:8" ht="26.25" x14ac:dyDescent="0.25">
      <c r="B87" s="410" t="s">
        <v>1449</v>
      </c>
      <c r="C87" s="411" t="s">
        <v>677</v>
      </c>
      <c r="D87" s="412"/>
      <c r="E87" s="412">
        <v>0</v>
      </c>
      <c r="F87" s="412">
        <v>1544.76</v>
      </c>
      <c r="G87" s="412"/>
      <c r="H87" s="413"/>
    </row>
    <row r="88" spans="2:8" ht="39" x14ac:dyDescent="0.25">
      <c r="B88" s="410" t="s">
        <v>1450</v>
      </c>
      <c r="C88" s="411" t="s">
        <v>694</v>
      </c>
      <c r="D88" s="412"/>
      <c r="E88" s="412">
        <v>0</v>
      </c>
      <c r="F88" s="412">
        <v>1544.76</v>
      </c>
      <c r="G88" s="412"/>
      <c r="H88" s="413"/>
    </row>
    <row r="89" spans="2:8" ht="26.25" x14ac:dyDescent="0.25">
      <c r="B89" s="410" t="s">
        <v>1451</v>
      </c>
      <c r="C89" s="411" t="s">
        <v>288</v>
      </c>
      <c r="D89" s="412"/>
      <c r="E89" s="412">
        <v>4541.8100000000004</v>
      </c>
      <c r="F89" s="412">
        <v>0</v>
      </c>
      <c r="G89" s="412"/>
      <c r="H89" s="413"/>
    </row>
    <row r="90" spans="2:8" ht="26.25" x14ac:dyDescent="0.25">
      <c r="B90" s="410" t="s">
        <v>1452</v>
      </c>
      <c r="C90" s="411" t="s">
        <v>764</v>
      </c>
      <c r="D90" s="412"/>
      <c r="E90" s="412">
        <v>0</v>
      </c>
      <c r="F90" s="412">
        <v>1327.38</v>
      </c>
      <c r="G90" s="412"/>
      <c r="H90" s="413"/>
    </row>
    <row r="91" spans="2:8" ht="26.25" x14ac:dyDescent="0.25">
      <c r="B91" s="410" t="s">
        <v>1453</v>
      </c>
      <c r="C91" s="411" t="s">
        <v>768</v>
      </c>
      <c r="D91" s="412"/>
      <c r="E91" s="412">
        <v>0</v>
      </c>
      <c r="F91" s="412">
        <v>1327.38</v>
      </c>
      <c r="G91" s="412"/>
      <c r="H91" s="413"/>
    </row>
    <row r="92" spans="2:8" ht="26.25" x14ac:dyDescent="0.25">
      <c r="B92" s="410" t="s">
        <v>1454</v>
      </c>
      <c r="C92" s="411" t="s">
        <v>782</v>
      </c>
      <c r="D92" s="412"/>
      <c r="E92" s="412">
        <v>0</v>
      </c>
      <c r="F92" s="412">
        <v>512.04</v>
      </c>
      <c r="G92" s="412"/>
      <c r="H92" s="413"/>
    </row>
    <row r="93" spans="2:8" ht="26.25" x14ac:dyDescent="0.25">
      <c r="B93" s="410" t="s">
        <v>1455</v>
      </c>
      <c r="C93" s="411" t="s">
        <v>813</v>
      </c>
      <c r="D93" s="412"/>
      <c r="E93" s="412">
        <v>0</v>
      </c>
      <c r="F93" s="412">
        <v>1224.01</v>
      </c>
      <c r="G93" s="412"/>
      <c r="H93" s="413"/>
    </row>
    <row r="94" spans="2:8" ht="26.25" x14ac:dyDescent="0.25">
      <c r="B94" s="410" t="s">
        <v>1456</v>
      </c>
      <c r="C94" s="411" t="s">
        <v>824</v>
      </c>
      <c r="D94" s="412"/>
      <c r="E94" s="412">
        <v>0</v>
      </c>
      <c r="F94" s="412">
        <v>1327.38</v>
      </c>
      <c r="G94" s="412"/>
      <c r="H94" s="413"/>
    </row>
    <row r="95" spans="2:8" ht="26.25" x14ac:dyDescent="0.25">
      <c r="B95" s="410" t="s">
        <v>1457</v>
      </c>
      <c r="C95" s="411" t="s">
        <v>831</v>
      </c>
      <c r="D95" s="412"/>
      <c r="E95" s="412">
        <v>0</v>
      </c>
      <c r="F95" s="412">
        <v>1544.76</v>
      </c>
      <c r="G95" s="412"/>
      <c r="H95" s="413"/>
    </row>
    <row r="96" spans="2:8" ht="26.25" x14ac:dyDescent="0.25">
      <c r="B96" s="410" t="s">
        <v>1458</v>
      </c>
      <c r="C96" s="411" t="s">
        <v>845</v>
      </c>
      <c r="D96" s="412"/>
      <c r="E96" s="412">
        <v>0</v>
      </c>
      <c r="F96" s="412">
        <v>1544.76</v>
      </c>
      <c r="G96" s="412"/>
      <c r="H96" s="413"/>
    </row>
    <row r="97" spans="2:8" ht="26.25" x14ac:dyDescent="0.25">
      <c r="B97" s="410" t="s">
        <v>1459</v>
      </c>
      <c r="C97" s="411" t="s">
        <v>855</v>
      </c>
      <c r="D97" s="412"/>
      <c r="E97" s="412">
        <v>0</v>
      </c>
      <c r="F97" s="412">
        <v>511.27</v>
      </c>
      <c r="G97" s="412"/>
      <c r="H97" s="413"/>
    </row>
    <row r="98" spans="2:8" ht="39" x14ac:dyDescent="0.25">
      <c r="B98" s="410" t="s">
        <v>1460</v>
      </c>
      <c r="C98" s="411" t="s">
        <v>857</v>
      </c>
      <c r="D98" s="412"/>
      <c r="E98" s="412">
        <v>0</v>
      </c>
      <c r="F98" s="412">
        <v>1530.88</v>
      </c>
      <c r="G98" s="412"/>
      <c r="H98" s="413"/>
    </row>
    <row r="99" spans="2:8" ht="39" x14ac:dyDescent="0.25">
      <c r="B99" s="410" t="s">
        <v>1461</v>
      </c>
      <c r="C99" s="411" t="s">
        <v>859</v>
      </c>
      <c r="D99" s="412"/>
      <c r="E99" s="412">
        <v>0</v>
      </c>
      <c r="F99" s="412">
        <v>511.27</v>
      </c>
      <c r="G99" s="412"/>
      <c r="H99" s="413"/>
    </row>
    <row r="100" spans="2:8" ht="26.25" x14ac:dyDescent="0.25">
      <c r="B100" s="410" t="s">
        <v>1462</v>
      </c>
      <c r="C100" s="411" t="s">
        <v>300</v>
      </c>
      <c r="D100" s="412"/>
      <c r="E100" s="412">
        <v>8834.2199999999993</v>
      </c>
      <c r="F100" s="412">
        <v>0</v>
      </c>
      <c r="G100" s="412"/>
      <c r="H100" s="413"/>
    </row>
    <row r="101" spans="2:8" ht="26.25" x14ac:dyDescent="0.25">
      <c r="B101" s="410" t="s">
        <v>1463</v>
      </c>
      <c r="C101" s="411" t="s">
        <v>865</v>
      </c>
      <c r="D101" s="412"/>
      <c r="E101" s="412">
        <v>0</v>
      </c>
      <c r="F101" s="412">
        <v>512.04</v>
      </c>
      <c r="G101" s="412"/>
      <c r="H101" s="413"/>
    </row>
    <row r="102" spans="2:8" ht="26.25" x14ac:dyDescent="0.25">
      <c r="B102" s="410" t="s">
        <v>1464</v>
      </c>
      <c r="C102" s="411" t="s">
        <v>867</v>
      </c>
      <c r="D102" s="412"/>
      <c r="E102" s="412">
        <v>0</v>
      </c>
      <c r="F102" s="412">
        <v>1530.88</v>
      </c>
      <c r="G102" s="412"/>
      <c r="H102" s="413"/>
    </row>
    <row r="103" spans="2:8" ht="39" x14ac:dyDescent="0.25">
      <c r="B103" s="410" t="s">
        <v>1465</v>
      </c>
      <c r="C103" s="411" t="s">
        <v>869</v>
      </c>
      <c r="D103" s="412"/>
      <c r="E103" s="412">
        <v>0</v>
      </c>
      <c r="F103" s="412">
        <v>1530.88</v>
      </c>
      <c r="G103" s="412"/>
      <c r="H103" s="413"/>
    </row>
    <row r="104" spans="2:8" ht="39" x14ac:dyDescent="0.25">
      <c r="B104" s="410" t="s">
        <v>1466</v>
      </c>
      <c r="C104" s="411" t="s">
        <v>873</v>
      </c>
      <c r="D104" s="412"/>
      <c r="E104" s="412">
        <v>0</v>
      </c>
      <c r="F104" s="412">
        <v>512.04</v>
      </c>
      <c r="G104" s="412"/>
      <c r="H104" s="413"/>
    </row>
    <row r="105" spans="2:8" ht="26.25" x14ac:dyDescent="0.25">
      <c r="B105" s="410" t="s">
        <v>1467</v>
      </c>
      <c r="C105" s="411" t="s">
        <v>877</v>
      </c>
      <c r="D105" s="412"/>
      <c r="E105" s="412">
        <v>0</v>
      </c>
      <c r="F105" s="412">
        <v>1530.88</v>
      </c>
      <c r="G105" s="412"/>
      <c r="H105" s="413"/>
    </row>
    <row r="106" spans="2:8" ht="26.25" x14ac:dyDescent="0.25">
      <c r="B106" s="410" t="s">
        <v>1468</v>
      </c>
      <c r="C106" s="411" t="s">
        <v>879</v>
      </c>
      <c r="D106" s="412"/>
      <c r="E106" s="412">
        <v>0</v>
      </c>
      <c r="F106" s="412">
        <v>1327.38</v>
      </c>
      <c r="G106" s="412"/>
      <c r="H106" s="413"/>
    </row>
    <row r="107" spans="2:8" ht="26.25" x14ac:dyDescent="0.25">
      <c r="B107" s="410" t="s">
        <v>1469</v>
      </c>
      <c r="C107" s="411" t="s">
        <v>891</v>
      </c>
      <c r="D107" s="412"/>
      <c r="E107" s="412">
        <v>0</v>
      </c>
      <c r="F107" s="412">
        <v>1327.38</v>
      </c>
      <c r="G107" s="412"/>
      <c r="H107" s="413"/>
    </row>
    <row r="108" spans="2:8" ht="26.25" x14ac:dyDescent="0.25">
      <c r="B108" s="410" t="s">
        <v>1470</v>
      </c>
      <c r="C108" s="411" t="s">
        <v>893</v>
      </c>
      <c r="D108" s="412"/>
      <c r="E108" s="412">
        <v>0</v>
      </c>
      <c r="F108" s="412">
        <v>1290.3800000000001</v>
      </c>
      <c r="G108" s="412"/>
      <c r="H108" s="413"/>
    </row>
    <row r="109" spans="2:8" ht="26.25" x14ac:dyDescent="0.25">
      <c r="B109" s="410" t="s">
        <v>1471</v>
      </c>
      <c r="C109" s="411" t="s">
        <v>897</v>
      </c>
      <c r="D109" s="412"/>
      <c r="E109" s="412">
        <v>0</v>
      </c>
      <c r="F109" s="412">
        <v>1544.76</v>
      </c>
      <c r="G109" s="412"/>
      <c r="H109" s="413"/>
    </row>
    <row r="110" spans="2:8" ht="26.25" x14ac:dyDescent="0.25">
      <c r="B110" s="410" t="s">
        <v>1472</v>
      </c>
      <c r="C110" s="411" t="s">
        <v>308</v>
      </c>
      <c r="D110" s="412"/>
      <c r="E110" s="412">
        <v>4417.1099999999997</v>
      </c>
      <c r="F110" s="412">
        <v>0</v>
      </c>
      <c r="G110" s="412"/>
      <c r="H110" s="413"/>
    </row>
    <row r="111" spans="2:8" ht="39" x14ac:dyDescent="0.25">
      <c r="B111" s="410" t="s">
        <v>1473</v>
      </c>
      <c r="C111" s="411" t="s">
        <v>913</v>
      </c>
      <c r="D111" s="412"/>
      <c r="E111" s="412">
        <v>0</v>
      </c>
      <c r="F111" s="412">
        <v>512.04</v>
      </c>
      <c r="G111" s="412"/>
      <c r="H111" s="413"/>
    </row>
    <row r="112" spans="2:8" ht="39" x14ac:dyDescent="0.25">
      <c r="B112" s="410" t="s">
        <v>1474</v>
      </c>
      <c r="C112" s="411" t="s">
        <v>915</v>
      </c>
      <c r="D112" s="412"/>
      <c r="E112" s="412">
        <v>0</v>
      </c>
      <c r="F112" s="412">
        <v>1530.88</v>
      </c>
      <c r="G112" s="412"/>
      <c r="H112" s="413"/>
    </row>
    <row r="113" spans="2:8" ht="26.25" x14ac:dyDescent="0.25">
      <c r="B113" s="410" t="s">
        <v>1475</v>
      </c>
      <c r="C113" s="411" t="s">
        <v>917</v>
      </c>
      <c r="D113" s="412"/>
      <c r="E113" s="412">
        <v>0</v>
      </c>
      <c r="F113" s="412">
        <v>512.04</v>
      </c>
      <c r="G113" s="412"/>
      <c r="H113" s="413"/>
    </row>
    <row r="114" spans="2:8" ht="26.25" x14ac:dyDescent="0.25">
      <c r="B114" s="410" t="s">
        <v>1476</v>
      </c>
      <c r="C114" s="411" t="s">
        <v>282</v>
      </c>
      <c r="D114" s="412"/>
      <c r="E114" s="412">
        <v>8834.2199999999993</v>
      </c>
      <c r="F114" s="412">
        <v>0</v>
      </c>
      <c r="G114" s="412"/>
      <c r="H114" s="413"/>
    </row>
    <row r="115" spans="2:8" ht="26.25" x14ac:dyDescent="0.25">
      <c r="B115" s="410" t="s">
        <v>1477</v>
      </c>
      <c r="C115" s="411" t="s">
        <v>1478</v>
      </c>
      <c r="D115" s="412">
        <v>1766.81</v>
      </c>
      <c r="E115" s="412">
        <v>7371.37</v>
      </c>
      <c r="F115" s="412">
        <v>7989.83</v>
      </c>
      <c r="G115" s="412">
        <v>2385.27</v>
      </c>
      <c r="H115" s="413"/>
    </row>
    <row r="116" spans="2:8" ht="26.25" x14ac:dyDescent="0.25">
      <c r="B116" s="410" t="s">
        <v>1479</v>
      </c>
      <c r="C116" s="411" t="s">
        <v>393</v>
      </c>
      <c r="D116" s="412"/>
      <c r="E116" s="412">
        <v>777.93</v>
      </c>
      <c r="F116" s="412">
        <v>0</v>
      </c>
      <c r="G116" s="412"/>
      <c r="H116" s="413"/>
    </row>
    <row r="117" spans="2:8" ht="26.25" x14ac:dyDescent="0.25">
      <c r="B117" s="410" t="s">
        <v>1480</v>
      </c>
      <c r="C117" s="411" t="s">
        <v>434</v>
      </c>
      <c r="D117" s="412"/>
      <c r="E117" s="412">
        <v>654.9</v>
      </c>
      <c r="F117" s="412">
        <v>0</v>
      </c>
      <c r="G117" s="412"/>
      <c r="H117" s="413"/>
    </row>
    <row r="118" spans="2:8" ht="39" x14ac:dyDescent="0.25">
      <c r="B118" s="410" t="s">
        <v>1481</v>
      </c>
      <c r="C118" s="411" t="s">
        <v>436</v>
      </c>
      <c r="D118" s="412"/>
      <c r="E118" s="412">
        <v>906.5</v>
      </c>
      <c r="F118" s="412">
        <v>0</v>
      </c>
      <c r="G118" s="412"/>
      <c r="H118" s="413"/>
    </row>
    <row r="119" spans="2:8" ht="26.25" x14ac:dyDescent="0.25">
      <c r="B119" s="410" t="s">
        <v>1482</v>
      </c>
      <c r="C119" s="411" t="s">
        <v>577</v>
      </c>
      <c r="D119" s="412"/>
      <c r="E119" s="412">
        <v>627.59</v>
      </c>
      <c r="F119" s="412">
        <v>0</v>
      </c>
      <c r="G119" s="412"/>
      <c r="H119" s="413"/>
    </row>
    <row r="120" spans="2:8" ht="26.25" x14ac:dyDescent="0.25">
      <c r="B120" s="410" t="s">
        <v>1483</v>
      </c>
      <c r="C120" s="411" t="s">
        <v>589</v>
      </c>
      <c r="D120" s="412"/>
      <c r="E120" s="412">
        <v>681.2</v>
      </c>
      <c r="F120" s="412">
        <v>0</v>
      </c>
      <c r="G120" s="412"/>
      <c r="H120" s="413"/>
    </row>
    <row r="121" spans="2:8" ht="39" x14ac:dyDescent="0.25">
      <c r="B121" s="410" t="s">
        <v>1484</v>
      </c>
      <c r="C121" s="411" t="s">
        <v>617</v>
      </c>
      <c r="D121" s="412"/>
      <c r="E121" s="412">
        <v>0</v>
      </c>
      <c r="F121" s="412">
        <v>236.6</v>
      </c>
      <c r="G121" s="412"/>
      <c r="H121" s="413"/>
    </row>
    <row r="122" spans="2:8" ht="26.25" x14ac:dyDescent="0.25">
      <c r="B122" s="410" t="s">
        <v>1485</v>
      </c>
      <c r="C122" s="411" t="s">
        <v>627</v>
      </c>
      <c r="D122" s="412"/>
      <c r="E122" s="412">
        <v>0</v>
      </c>
      <c r="F122" s="412">
        <v>309.39999999999998</v>
      </c>
      <c r="G122" s="412"/>
      <c r="H122" s="413"/>
    </row>
    <row r="123" spans="2:8" ht="39" x14ac:dyDescent="0.25">
      <c r="B123" s="410" t="s">
        <v>1486</v>
      </c>
      <c r="C123" s="411" t="s">
        <v>637</v>
      </c>
      <c r="D123" s="412"/>
      <c r="E123" s="412">
        <v>0</v>
      </c>
      <c r="F123" s="412">
        <v>155</v>
      </c>
      <c r="G123" s="412"/>
      <c r="H123" s="413"/>
    </row>
    <row r="124" spans="2:8" ht="26.25" x14ac:dyDescent="0.25">
      <c r="B124" s="410" t="s">
        <v>1487</v>
      </c>
      <c r="C124" s="411" t="s">
        <v>641</v>
      </c>
      <c r="D124" s="412"/>
      <c r="E124" s="412">
        <v>0</v>
      </c>
      <c r="F124" s="412">
        <v>309.39999999999998</v>
      </c>
      <c r="G124" s="412"/>
      <c r="H124" s="413"/>
    </row>
    <row r="125" spans="2:8" ht="26.25" x14ac:dyDescent="0.25">
      <c r="B125" s="410" t="s">
        <v>1488</v>
      </c>
      <c r="C125" s="411" t="s">
        <v>663</v>
      </c>
      <c r="D125" s="412"/>
      <c r="E125" s="412">
        <v>0</v>
      </c>
      <c r="F125" s="412">
        <v>247.8</v>
      </c>
      <c r="G125" s="412"/>
      <c r="H125" s="413"/>
    </row>
    <row r="126" spans="2:8" ht="26.25" x14ac:dyDescent="0.25">
      <c r="B126" s="410" t="s">
        <v>1489</v>
      </c>
      <c r="C126" s="411" t="s">
        <v>666</v>
      </c>
      <c r="D126" s="412"/>
      <c r="E126" s="412">
        <v>0</v>
      </c>
      <c r="F126" s="412">
        <v>247.8</v>
      </c>
      <c r="G126" s="412"/>
      <c r="H126" s="413"/>
    </row>
    <row r="127" spans="2:8" ht="26.25" x14ac:dyDescent="0.25">
      <c r="B127" s="410" t="s">
        <v>1490</v>
      </c>
      <c r="C127" s="411" t="s">
        <v>668</v>
      </c>
      <c r="D127" s="412"/>
      <c r="E127" s="412">
        <v>0</v>
      </c>
      <c r="F127" s="412">
        <v>278.60000000000002</v>
      </c>
      <c r="G127" s="412"/>
      <c r="H127" s="413"/>
    </row>
    <row r="128" spans="2:8" ht="26.25" x14ac:dyDescent="0.25">
      <c r="B128" s="410" t="s">
        <v>1491</v>
      </c>
      <c r="C128" s="411" t="s">
        <v>675</v>
      </c>
      <c r="D128" s="412"/>
      <c r="E128" s="412">
        <v>0</v>
      </c>
      <c r="F128" s="412">
        <v>313.60000000000002</v>
      </c>
      <c r="G128" s="412"/>
      <c r="H128" s="413"/>
    </row>
    <row r="129" spans="2:8" ht="26.25" x14ac:dyDescent="0.25">
      <c r="B129" s="410" t="s">
        <v>1492</v>
      </c>
      <c r="C129" s="411" t="s">
        <v>677</v>
      </c>
      <c r="D129" s="412"/>
      <c r="E129" s="412">
        <v>0</v>
      </c>
      <c r="F129" s="412">
        <v>313.60000000000002</v>
      </c>
      <c r="G129" s="412"/>
      <c r="H129" s="413"/>
    </row>
    <row r="130" spans="2:8" ht="39" x14ac:dyDescent="0.25">
      <c r="B130" s="410" t="s">
        <v>1493</v>
      </c>
      <c r="C130" s="411" t="s">
        <v>694</v>
      </c>
      <c r="D130" s="412"/>
      <c r="E130" s="412">
        <v>0</v>
      </c>
      <c r="F130" s="412">
        <v>313.60000000000002</v>
      </c>
      <c r="G130" s="412"/>
      <c r="H130" s="413"/>
    </row>
    <row r="131" spans="2:8" ht="26.25" x14ac:dyDescent="0.25">
      <c r="B131" s="410" t="s">
        <v>1494</v>
      </c>
      <c r="C131" s="411" t="s">
        <v>288</v>
      </c>
      <c r="D131" s="412"/>
      <c r="E131" s="412">
        <v>654.9</v>
      </c>
      <c r="F131" s="412">
        <v>0</v>
      </c>
      <c r="G131" s="412"/>
      <c r="H131" s="413"/>
    </row>
    <row r="132" spans="2:8" ht="26.25" x14ac:dyDescent="0.25">
      <c r="B132" s="410" t="s">
        <v>1495</v>
      </c>
      <c r="C132" s="411" t="s">
        <v>764</v>
      </c>
      <c r="D132" s="412"/>
      <c r="E132" s="412">
        <v>0</v>
      </c>
      <c r="F132" s="412">
        <v>247.8</v>
      </c>
      <c r="G132" s="412"/>
      <c r="H132" s="413"/>
    </row>
    <row r="133" spans="2:8" ht="26.25" x14ac:dyDescent="0.25">
      <c r="B133" s="410" t="s">
        <v>1496</v>
      </c>
      <c r="C133" s="411" t="s">
        <v>768</v>
      </c>
      <c r="D133" s="412"/>
      <c r="E133" s="412">
        <v>0</v>
      </c>
      <c r="F133" s="412">
        <v>247.8</v>
      </c>
      <c r="G133" s="412"/>
      <c r="H133" s="413"/>
    </row>
    <row r="134" spans="2:8" ht="26.25" x14ac:dyDescent="0.25">
      <c r="B134" s="410" t="s">
        <v>1497</v>
      </c>
      <c r="C134" s="411" t="s">
        <v>782</v>
      </c>
      <c r="D134" s="412"/>
      <c r="E134" s="412">
        <v>0</v>
      </c>
      <c r="F134" s="412">
        <v>155</v>
      </c>
      <c r="G134" s="412"/>
      <c r="H134" s="413"/>
    </row>
    <row r="135" spans="2:8" ht="26.25" x14ac:dyDescent="0.25">
      <c r="B135" s="410" t="s">
        <v>1498</v>
      </c>
      <c r="C135" s="411" t="s">
        <v>813</v>
      </c>
      <c r="D135" s="412"/>
      <c r="E135" s="412">
        <v>0</v>
      </c>
      <c r="F135" s="412">
        <v>216.51</v>
      </c>
      <c r="G135" s="412"/>
      <c r="H135" s="413"/>
    </row>
    <row r="136" spans="2:8" ht="26.25" x14ac:dyDescent="0.25">
      <c r="B136" s="410" t="s">
        <v>1499</v>
      </c>
      <c r="C136" s="411" t="s">
        <v>824</v>
      </c>
      <c r="D136" s="412"/>
      <c r="E136" s="412">
        <v>0</v>
      </c>
      <c r="F136" s="412">
        <v>247.8</v>
      </c>
      <c r="G136" s="412"/>
      <c r="H136" s="413"/>
    </row>
    <row r="137" spans="2:8" ht="26.25" x14ac:dyDescent="0.25">
      <c r="B137" s="410" t="s">
        <v>1500</v>
      </c>
      <c r="C137" s="411" t="s">
        <v>831</v>
      </c>
      <c r="D137" s="412"/>
      <c r="E137" s="412">
        <v>0</v>
      </c>
      <c r="F137" s="412">
        <v>313.60000000000002</v>
      </c>
      <c r="G137" s="412"/>
      <c r="H137" s="413"/>
    </row>
    <row r="138" spans="2:8" ht="26.25" x14ac:dyDescent="0.25">
      <c r="B138" s="410" t="s">
        <v>1501</v>
      </c>
      <c r="C138" s="411" t="s">
        <v>845</v>
      </c>
      <c r="D138" s="412"/>
      <c r="E138" s="412">
        <v>0</v>
      </c>
      <c r="F138" s="412">
        <v>313.60000000000002</v>
      </c>
      <c r="G138" s="412"/>
      <c r="H138" s="413"/>
    </row>
    <row r="139" spans="2:8" ht="26.25" x14ac:dyDescent="0.25">
      <c r="B139" s="410" t="s">
        <v>1502</v>
      </c>
      <c r="C139" s="411" t="s">
        <v>855</v>
      </c>
      <c r="D139" s="412"/>
      <c r="E139" s="412">
        <v>0</v>
      </c>
      <c r="F139" s="412">
        <v>154.76</v>
      </c>
      <c r="G139" s="412"/>
      <c r="H139" s="413"/>
    </row>
    <row r="140" spans="2:8" ht="39" x14ac:dyDescent="0.25">
      <c r="B140" s="410" t="s">
        <v>1503</v>
      </c>
      <c r="C140" s="411" t="s">
        <v>857</v>
      </c>
      <c r="D140" s="412"/>
      <c r="E140" s="412">
        <v>0</v>
      </c>
      <c r="F140" s="412">
        <v>309.39999999999998</v>
      </c>
      <c r="G140" s="412"/>
      <c r="H140" s="413"/>
    </row>
    <row r="141" spans="2:8" ht="39" x14ac:dyDescent="0.25">
      <c r="B141" s="410" t="s">
        <v>1504</v>
      </c>
      <c r="C141" s="411" t="s">
        <v>859</v>
      </c>
      <c r="D141" s="412"/>
      <c r="E141" s="412">
        <v>0</v>
      </c>
      <c r="F141" s="412">
        <v>154.76</v>
      </c>
      <c r="G141" s="412"/>
      <c r="H141" s="413"/>
    </row>
    <row r="142" spans="2:8" ht="26.25" x14ac:dyDescent="0.25">
      <c r="B142" s="410" t="s">
        <v>1505</v>
      </c>
      <c r="C142" s="411" t="s">
        <v>300</v>
      </c>
      <c r="D142" s="412"/>
      <c r="E142" s="412">
        <v>1227.3399999999999</v>
      </c>
      <c r="F142" s="412">
        <v>0</v>
      </c>
      <c r="G142" s="412"/>
      <c r="H142" s="413"/>
    </row>
    <row r="143" spans="2:8" ht="26.25" x14ac:dyDescent="0.25">
      <c r="B143" s="410" t="s">
        <v>1506</v>
      </c>
      <c r="C143" s="411" t="s">
        <v>865</v>
      </c>
      <c r="D143" s="412"/>
      <c r="E143" s="412">
        <v>0</v>
      </c>
      <c r="F143" s="412">
        <v>155</v>
      </c>
      <c r="G143" s="412"/>
      <c r="H143" s="413"/>
    </row>
    <row r="144" spans="2:8" ht="26.25" x14ac:dyDescent="0.25">
      <c r="B144" s="410" t="s">
        <v>1507</v>
      </c>
      <c r="C144" s="411" t="s">
        <v>867</v>
      </c>
      <c r="D144" s="412"/>
      <c r="E144" s="412">
        <v>0</v>
      </c>
      <c r="F144" s="412">
        <v>309.39999999999998</v>
      </c>
      <c r="G144" s="412"/>
      <c r="H144" s="413"/>
    </row>
    <row r="145" spans="2:8" ht="39" x14ac:dyDescent="0.25">
      <c r="B145" s="410" t="s">
        <v>1508</v>
      </c>
      <c r="C145" s="411" t="s">
        <v>869</v>
      </c>
      <c r="D145" s="412"/>
      <c r="E145" s="412">
        <v>0</v>
      </c>
      <c r="F145" s="412">
        <v>309.39999999999998</v>
      </c>
      <c r="G145" s="412"/>
      <c r="H145" s="413"/>
    </row>
    <row r="146" spans="2:8" ht="39" x14ac:dyDescent="0.25">
      <c r="B146" s="410" t="s">
        <v>1509</v>
      </c>
      <c r="C146" s="411" t="s">
        <v>873</v>
      </c>
      <c r="D146" s="412"/>
      <c r="E146" s="412">
        <v>0</v>
      </c>
      <c r="F146" s="412">
        <v>155</v>
      </c>
      <c r="G146" s="412"/>
      <c r="H146" s="413"/>
    </row>
    <row r="147" spans="2:8" ht="26.25" x14ac:dyDescent="0.25">
      <c r="B147" s="410" t="s">
        <v>1510</v>
      </c>
      <c r="C147" s="411" t="s">
        <v>877</v>
      </c>
      <c r="D147" s="412"/>
      <c r="E147" s="412">
        <v>0</v>
      </c>
      <c r="F147" s="412">
        <v>309.39999999999998</v>
      </c>
      <c r="G147" s="412"/>
      <c r="H147" s="413"/>
    </row>
    <row r="148" spans="2:8" ht="26.25" x14ac:dyDescent="0.25">
      <c r="B148" s="410" t="s">
        <v>1511</v>
      </c>
      <c r="C148" s="411" t="s">
        <v>879</v>
      </c>
      <c r="D148" s="412"/>
      <c r="E148" s="412">
        <v>0</v>
      </c>
      <c r="F148" s="412">
        <v>247.8</v>
      </c>
      <c r="G148" s="412"/>
      <c r="H148" s="413"/>
    </row>
    <row r="149" spans="2:8" ht="26.25" x14ac:dyDescent="0.25">
      <c r="B149" s="410" t="s">
        <v>1512</v>
      </c>
      <c r="C149" s="411" t="s">
        <v>891</v>
      </c>
      <c r="D149" s="412"/>
      <c r="E149" s="412">
        <v>0</v>
      </c>
      <c r="F149" s="412">
        <v>247.8</v>
      </c>
      <c r="G149" s="412"/>
      <c r="H149" s="413"/>
    </row>
    <row r="150" spans="2:8" ht="26.25" x14ac:dyDescent="0.25">
      <c r="B150" s="410" t="s">
        <v>1513</v>
      </c>
      <c r="C150" s="411" t="s">
        <v>893</v>
      </c>
      <c r="D150" s="412"/>
      <c r="E150" s="412">
        <v>0</v>
      </c>
      <c r="F150" s="412">
        <v>236.6</v>
      </c>
      <c r="G150" s="412"/>
      <c r="H150" s="413"/>
    </row>
    <row r="151" spans="2:8" ht="26.25" x14ac:dyDescent="0.25">
      <c r="B151" s="410" t="s">
        <v>1514</v>
      </c>
      <c r="C151" s="411" t="s">
        <v>897</v>
      </c>
      <c r="D151" s="412"/>
      <c r="E151" s="412">
        <v>0</v>
      </c>
      <c r="F151" s="412">
        <v>313.60000000000002</v>
      </c>
      <c r="G151" s="412"/>
      <c r="H151" s="413"/>
    </row>
    <row r="152" spans="2:8" ht="26.25" x14ac:dyDescent="0.25">
      <c r="B152" s="410" t="s">
        <v>1515</v>
      </c>
      <c r="C152" s="411" t="s">
        <v>308</v>
      </c>
      <c r="D152" s="412"/>
      <c r="E152" s="412">
        <v>613.66999999999996</v>
      </c>
      <c r="F152" s="412">
        <v>0</v>
      </c>
      <c r="G152" s="412"/>
      <c r="H152" s="413"/>
    </row>
    <row r="153" spans="2:8" ht="39" x14ac:dyDescent="0.25">
      <c r="B153" s="410" t="s">
        <v>1516</v>
      </c>
      <c r="C153" s="411" t="s">
        <v>913</v>
      </c>
      <c r="D153" s="412"/>
      <c r="E153" s="412">
        <v>0</v>
      </c>
      <c r="F153" s="412">
        <v>155</v>
      </c>
      <c r="G153" s="412"/>
      <c r="H153" s="413"/>
    </row>
    <row r="154" spans="2:8" ht="39" x14ac:dyDescent="0.25">
      <c r="B154" s="410" t="s">
        <v>1517</v>
      </c>
      <c r="C154" s="411" t="s">
        <v>915</v>
      </c>
      <c r="D154" s="412"/>
      <c r="E154" s="412">
        <v>0</v>
      </c>
      <c r="F154" s="412">
        <v>309.39999999999998</v>
      </c>
      <c r="G154" s="412"/>
      <c r="H154" s="413"/>
    </row>
    <row r="155" spans="2:8" ht="26.25" x14ac:dyDescent="0.25">
      <c r="B155" s="410" t="s">
        <v>1518</v>
      </c>
      <c r="C155" s="411" t="s">
        <v>917</v>
      </c>
      <c r="D155" s="412"/>
      <c r="E155" s="412">
        <v>0</v>
      </c>
      <c r="F155" s="412">
        <v>155</v>
      </c>
      <c r="G155" s="412"/>
      <c r="H155" s="413"/>
    </row>
    <row r="156" spans="2:8" ht="26.25" x14ac:dyDescent="0.25">
      <c r="B156" s="410" t="s">
        <v>1519</v>
      </c>
      <c r="C156" s="411" t="s">
        <v>282</v>
      </c>
      <c r="D156" s="412"/>
      <c r="E156" s="412">
        <v>1227.3399999999999</v>
      </c>
      <c r="F156" s="412">
        <v>0</v>
      </c>
      <c r="G156" s="412"/>
      <c r="H156" s="413"/>
    </row>
    <row r="157" spans="2:8" ht="26.25" x14ac:dyDescent="0.25">
      <c r="B157" s="410" t="s">
        <v>1520</v>
      </c>
      <c r="C157" s="411" t="s">
        <v>1521</v>
      </c>
      <c r="D157" s="412">
        <v>-5580.67</v>
      </c>
      <c r="E157" s="412">
        <v>4353.1899999999996</v>
      </c>
      <c r="F157" s="412">
        <v>0</v>
      </c>
      <c r="G157" s="412">
        <v>-9933.86</v>
      </c>
      <c r="H157" s="413"/>
    </row>
    <row r="158" spans="2:8" ht="26.25" x14ac:dyDescent="0.25">
      <c r="B158" s="410" t="s">
        <v>1522</v>
      </c>
      <c r="C158" s="411" t="s">
        <v>393</v>
      </c>
      <c r="D158" s="412"/>
      <c r="E158" s="412">
        <v>560.45000000000005</v>
      </c>
      <c r="F158" s="412">
        <v>0</v>
      </c>
      <c r="G158" s="412"/>
      <c r="H158" s="413"/>
    </row>
    <row r="159" spans="2:8" ht="26.25" x14ac:dyDescent="0.25">
      <c r="B159" s="410" t="s">
        <v>1523</v>
      </c>
      <c r="C159" s="411" t="s">
        <v>417</v>
      </c>
      <c r="D159" s="412"/>
      <c r="E159" s="412">
        <v>251.13</v>
      </c>
      <c r="F159" s="412">
        <v>0</v>
      </c>
      <c r="G159" s="412"/>
      <c r="H159" s="413"/>
    </row>
    <row r="160" spans="2:8" ht="26.25" x14ac:dyDescent="0.25">
      <c r="B160" s="410" t="s">
        <v>1524</v>
      </c>
      <c r="C160" s="411" t="s">
        <v>434</v>
      </c>
      <c r="D160" s="412"/>
      <c r="E160" s="412">
        <v>502.26</v>
      </c>
      <c r="F160" s="412">
        <v>0</v>
      </c>
      <c r="G160" s="412"/>
      <c r="H160" s="413"/>
    </row>
    <row r="161" spans="2:8" ht="39" x14ac:dyDescent="0.25">
      <c r="B161" s="410" t="s">
        <v>1525</v>
      </c>
      <c r="C161" s="411" t="s">
        <v>436</v>
      </c>
      <c r="D161" s="412"/>
      <c r="E161" s="412">
        <v>621.27</v>
      </c>
      <c r="F161" s="412">
        <v>0</v>
      </c>
      <c r="G161" s="412"/>
      <c r="H161" s="413"/>
    </row>
    <row r="162" spans="2:8" ht="26.25" x14ac:dyDescent="0.25">
      <c r="B162" s="410" t="s">
        <v>1526</v>
      </c>
      <c r="C162" s="411" t="s">
        <v>577</v>
      </c>
      <c r="D162" s="412"/>
      <c r="E162" s="412">
        <v>493.73</v>
      </c>
      <c r="F162" s="412">
        <v>0</v>
      </c>
      <c r="G162" s="412"/>
      <c r="H162" s="413"/>
    </row>
    <row r="163" spans="2:8" ht="26.25" x14ac:dyDescent="0.25">
      <c r="B163" s="410" t="s">
        <v>1527</v>
      </c>
      <c r="C163" s="411" t="s">
        <v>589</v>
      </c>
      <c r="D163" s="412"/>
      <c r="E163" s="412">
        <v>513.72</v>
      </c>
      <c r="F163" s="412">
        <v>0</v>
      </c>
      <c r="G163" s="412"/>
      <c r="H163" s="413"/>
    </row>
    <row r="164" spans="2:8" ht="26.25" x14ac:dyDescent="0.25">
      <c r="B164" s="410" t="s">
        <v>1528</v>
      </c>
      <c r="C164" s="411" t="s">
        <v>288</v>
      </c>
      <c r="D164" s="412"/>
      <c r="E164" s="412">
        <v>251.13</v>
      </c>
      <c r="F164" s="412">
        <v>0</v>
      </c>
      <c r="G164" s="412"/>
      <c r="H164" s="413"/>
    </row>
    <row r="165" spans="2:8" ht="26.25" x14ac:dyDescent="0.25">
      <c r="B165" s="410" t="s">
        <v>1529</v>
      </c>
      <c r="C165" s="411" t="s">
        <v>300</v>
      </c>
      <c r="D165" s="412"/>
      <c r="E165" s="412">
        <v>773</v>
      </c>
      <c r="F165" s="412">
        <v>0</v>
      </c>
      <c r="G165" s="412"/>
      <c r="H165" s="413"/>
    </row>
    <row r="166" spans="2:8" ht="26.25" x14ac:dyDescent="0.25">
      <c r="B166" s="410" t="s">
        <v>1530</v>
      </c>
      <c r="C166" s="411" t="s">
        <v>282</v>
      </c>
      <c r="D166" s="412"/>
      <c r="E166" s="412">
        <v>386.5</v>
      </c>
      <c r="F166" s="412">
        <v>0</v>
      </c>
      <c r="G166" s="412"/>
      <c r="H166" s="413"/>
    </row>
    <row r="167" spans="2:8" x14ac:dyDescent="0.25">
      <c r="B167" s="410" t="s">
        <v>1531</v>
      </c>
      <c r="C167" s="411" t="s">
        <v>1532</v>
      </c>
      <c r="D167" s="412">
        <v>-8940.89</v>
      </c>
      <c r="E167" s="412">
        <v>7218.79</v>
      </c>
      <c r="F167" s="412">
        <v>0</v>
      </c>
      <c r="G167" s="412">
        <v>-16159.68</v>
      </c>
      <c r="H167" s="413"/>
    </row>
    <row r="168" spans="2:8" ht="26.25" x14ac:dyDescent="0.25">
      <c r="B168" s="410" t="s">
        <v>1533</v>
      </c>
      <c r="C168" s="411" t="s">
        <v>393</v>
      </c>
      <c r="D168" s="412"/>
      <c r="E168" s="412">
        <v>929.36</v>
      </c>
      <c r="F168" s="412">
        <v>0</v>
      </c>
      <c r="G168" s="412"/>
      <c r="H168" s="413"/>
    </row>
    <row r="169" spans="2:8" ht="26.25" x14ac:dyDescent="0.25">
      <c r="B169" s="410" t="s">
        <v>1534</v>
      </c>
      <c r="C169" s="411" t="s">
        <v>417</v>
      </c>
      <c r="D169" s="412"/>
      <c r="E169" s="412">
        <v>416.44</v>
      </c>
      <c r="F169" s="412">
        <v>0</v>
      </c>
      <c r="G169" s="412"/>
      <c r="H169" s="413"/>
    </row>
    <row r="170" spans="2:8" ht="26.25" x14ac:dyDescent="0.25">
      <c r="B170" s="410" t="s">
        <v>1535</v>
      </c>
      <c r="C170" s="411" t="s">
        <v>434</v>
      </c>
      <c r="D170" s="412"/>
      <c r="E170" s="412">
        <v>832.88</v>
      </c>
      <c r="F170" s="412">
        <v>0</v>
      </c>
      <c r="G170" s="412"/>
      <c r="H170" s="413"/>
    </row>
    <row r="171" spans="2:8" ht="39" x14ac:dyDescent="0.25">
      <c r="B171" s="410" t="s">
        <v>1536</v>
      </c>
      <c r="C171" s="411" t="s">
        <v>436</v>
      </c>
      <c r="D171" s="412"/>
      <c r="E171" s="412">
        <v>1030.21</v>
      </c>
      <c r="F171" s="412">
        <v>0</v>
      </c>
      <c r="G171" s="412"/>
      <c r="H171" s="413"/>
    </row>
    <row r="172" spans="2:8" ht="26.25" x14ac:dyDescent="0.25">
      <c r="B172" s="410" t="s">
        <v>1537</v>
      </c>
      <c r="C172" s="411" t="s">
        <v>577</v>
      </c>
      <c r="D172" s="412"/>
      <c r="E172" s="412">
        <v>818.76</v>
      </c>
      <c r="F172" s="412">
        <v>0</v>
      </c>
      <c r="G172" s="412"/>
      <c r="H172" s="413"/>
    </row>
    <row r="173" spans="2:8" ht="26.25" x14ac:dyDescent="0.25">
      <c r="B173" s="410" t="s">
        <v>1538</v>
      </c>
      <c r="C173" s="411" t="s">
        <v>589</v>
      </c>
      <c r="D173" s="412"/>
      <c r="E173" s="412">
        <v>851.94</v>
      </c>
      <c r="F173" s="412">
        <v>0</v>
      </c>
      <c r="G173" s="412"/>
      <c r="H173" s="413"/>
    </row>
    <row r="174" spans="2:8" ht="26.25" x14ac:dyDescent="0.25">
      <c r="B174" s="410" t="s">
        <v>1539</v>
      </c>
      <c r="C174" s="411" t="s">
        <v>288</v>
      </c>
      <c r="D174" s="412"/>
      <c r="E174" s="412">
        <v>416.44</v>
      </c>
      <c r="F174" s="412">
        <v>0</v>
      </c>
      <c r="G174" s="412"/>
      <c r="H174" s="413"/>
    </row>
    <row r="175" spans="2:8" ht="26.25" x14ac:dyDescent="0.25">
      <c r="B175" s="410" t="s">
        <v>1540</v>
      </c>
      <c r="C175" s="411" t="s">
        <v>300</v>
      </c>
      <c r="D175" s="412"/>
      <c r="E175" s="412">
        <v>1281.8399999999999</v>
      </c>
      <c r="F175" s="412">
        <v>0</v>
      </c>
      <c r="G175" s="412"/>
      <c r="H175" s="413"/>
    </row>
    <row r="176" spans="2:8" ht="26.25" x14ac:dyDescent="0.25">
      <c r="B176" s="410" t="s">
        <v>1541</v>
      </c>
      <c r="C176" s="411" t="s">
        <v>282</v>
      </c>
      <c r="D176" s="412"/>
      <c r="E176" s="412">
        <v>640.91999999999996</v>
      </c>
      <c r="F176" s="412">
        <v>0</v>
      </c>
      <c r="G176" s="412"/>
      <c r="H176" s="413"/>
    </row>
    <row r="177" spans="2:8" x14ac:dyDescent="0.25">
      <c r="B177" s="410" t="s">
        <v>1542</v>
      </c>
      <c r="C177" s="411" t="s">
        <v>1543</v>
      </c>
      <c r="D177" s="412">
        <v>2708082.08</v>
      </c>
      <c r="E177" s="412">
        <v>70194</v>
      </c>
      <c r="F177" s="412">
        <v>285489.31</v>
      </c>
      <c r="G177" s="412">
        <v>2923377.39</v>
      </c>
      <c r="H177" s="413"/>
    </row>
    <row r="178" spans="2:8" x14ac:dyDescent="0.25">
      <c r="B178" s="410" t="s">
        <v>1544</v>
      </c>
      <c r="C178" s="411" t="s">
        <v>1545</v>
      </c>
      <c r="D178" s="412">
        <v>2692090.29</v>
      </c>
      <c r="E178" s="412">
        <v>70194</v>
      </c>
      <c r="F178" s="412">
        <v>285489.31</v>
      </c>
      <c r="G178" s="412">
        <v>2907385.6</v>
      </c>
      <c r="H178" s="413"/>
    </row>
    <row r="179" spans="2:8" x14ac:dyDescent="0.25">
      <c r="B179" s="410" t="s">
        <v>1546</v>
      </c>
      <c r="C179" s="411" t="s">
        <v>324</v>
      </c>
      <c r="D179" s="412"/>
      <c r="E179" s="412">
        <v>35901</v>
      </c>
      <c r="F179" s="412">
        <v>0</v>
      </c>
      <c r="G179" s="412"/>
      <c r="H179" s="413"/>
    </row>
    <row r="180" spans="2:8" x14ac:dyDescent="0.25">
      <c r="B180" s="410" t="s">
        <v>1547</v>
      </c>
      <c r="C180" s="411" t="s">
        <v>326</v>
      </c>
      <c r="D180" s="412"/>
      <c r="E180" s="412">
        <v>34293</v>
      </c>
      <c r="F180" s="412">
        <v>0</v>
      </c>
      <c r="G180" s="412"/>
      <c r="H180" s="413"/>
    </row>
    <row r="181" spans="2:8" ht="26.25" x14ac:dyDescent="0.25">
      <c r="B181" s="410" t="s">
        <v>1548</v>
      </c>
      <c r="C181" s="411" t="s">
        <v>591</v>
      </c>
      <c r="D181" s="412"/>
      <c r="E181" s="412">
        <v>0</v>
      </c>
      <c r="F181" s="412">
        <v>273.23</v>
      </c>
      <c r="G181" s="412"/>
      <c r="H181" s="413"/>
    </row>
    <row r="182" spans="2:8" ht="39" x14ac:dyDescent="0.25">
      <c r="B182" s="410" t="s">
        <v>1549</v>
      </c>
      <c r="C182" s="411" t="s">
        <v>617</v>
      </c>
      <c r="D182" s="412"/>
      <c r="E182" s="412">
        <v>0</v>
      </c>
      <c r="F182" s="412">
        <v>9640.91</v>
      </c>
      <c r="G182" s="412"/>
      <c r="H182" s="413"/>
    </row>
    <row r="183" spans="2:8" ht="26.25" x14ac:dyDescent="0.25">
      <c r="B183" s="410" t="s">
        <v>1550</v>
      </c>
      <c r="C183" s="411" t="s">
        <v>627</v>
      </c>
      <c r="D183" s="412"/>
      <c r="E183" s="412">
        <v>0</v>
      </c>
      <c r="F183" s="412">
        <v>11371.57</v>
      </c>
      <c r="G183" s="412"/>
      <c r="H183" s="413"/>
    </row>
    <row r="184" spans="2:8" ht="39" x14ac:dyDescent="0.25">
      <c r="B184" s="410" t="s">
        <v>1551</v>
      </c>
      <c r="C184" s="411" t="s">
        <v>637</v>
      </c>
      <c r="D184" s="412"/>
      <c r="E184" s="412">
        <v>0</v>
      </c>
      <c r="F184" s="412">
        <v>1653.75</v>
      </c>
      <c r="G184" s="412"/>
      <c r="H184" s="413"/>
    </row>
    <row r="185" spans="2:8" ht="39" x14ac:dyDescent="0.25">
      <c r="B185" s="410" t="s">
        <v>1552</v>
      </c>
      <c r="C185" s="411" t="s">
        <v>639</v>
      </c>
      <c r="D185" s="412"/>
      <c r="E185" s="412">
        <v>0</v>
      </c>
      <c r="F185" s="412">
        <v>275.64</v>
      </c>
      <c r="G185" s="412"/>
      <c r="H185" s="413"/>
    </row>
    <row r="186" spans="2:8" ht="26.25" x14ac:dyDescent="0.25">
      <c r="B186" s="410" t="s">
        <v>1553</v>
      </c>
      <c r="C186" s="411" t="s">
        <v>641</v>
      </c>
      <c r="D186" s="412"/>
      <c r="E186" s="412">
        <v>0</v>
      </c>
      <c r="F186" s="412">
        <v>11116.76</v>
      </c>
      <c r="G186" s="412"/>
      <c r="H186" s="413"/>
    </row>
    <row r="187" spans="2:8" ht="26.25" x14ac:dyDescent="0.25">
      <c r="B187" s="410" t="s">
        <v>1554</v>
      </c>
      <c r="C187" s="411" t="s">
        <v>663</v>
      </c>
      <c r="D187" s="412"/>
      <c r="E187" s="412">
        <v>0</v>
      </c>
      <c r="F187" s="412">
        <v>10282.09</v>
      </c>
      <c r="G187" s="412"/>
      <c r="H187" s="413"/>
    </row>
    <row r="188" spans="2:8" ht="26.25" x14ac:dyDescent="0.25">
      <c r="B188" s="410" t="s">
        <v>1555</v>
      </c>
      <c r="C188" s="411" t="s">
        <v>666</v>
      </c>
      <c r="D188" s="412"/>
      <c r="E188" s="412">
        <v>0</v>
      </c>
      <c r="F188" s="412">
        <v>10282.09</v>
      </c>
      <c r="G188" s="412"/>
      <c r="H188" s="413"/>
    </row>
    <row r="189" spans="2:8" ht="26.25" x14ac:dyDescent="0.25">
      <c r="B189" s="410" t="s">
        <v>1556</v>
      </c>
      <c r="C189" s="411" t="s">
        <v>668</v>
      </c>
      <c r="D189" s="412"/>
      <c r="E189" s="412">
        <v>0</v>
      </c>
      <c r="F189" s="412">
        <v>10979.05</v>
      </c>
      <c r="G189" s="412"/>
      <c r="H189" s="413"/>
    </row>
    <row r="190" spans="2:8" ht="26.25" x14ac:dyDescent="0.25">
      <c r="B190" s="410" t="s">
        <v>1557</v>
      </c>
      <c r="C190" s="411" t="s">
        <v>672</v>
      </c>
      <c r="D190" s="412"/>
      <c r="E190" s="412">
        <v>0</v>
      </c>
      <c r="F190" s="412">
        <v>273.23</v>
      </c>
      <c r="G190" s="412"/>
      <c r="H190" s="413"/>
    </row>
    <row r="191" spans="2:8" ht="26.25" x14ac:dyDescent="0.25">
      <c r="B191" s="410" t="s">
        <v>1558</v>
      </c>
      <c r="C191" s="411" t="s">
        <v>675</v>
      </c>
      <c r="D191" s="412"/>
      <c r="E191" s="412">
        <v>0</v>
      </c>
      <c r="F191" s="412">
        <v>10285.08</v>
      </c>
      <c r="G191" s="412"/>
      <c r="H191" s="413"/>
    </row>
    <row r="192" spans="2:8" ht="26.25" x14ac:dyDescent="0.25">
      <c r="B192" s="410" t="s">
        <v>1559</v>
      </c>
      <c r="C192" s="411" t="s">
        <v>677</v>
      </c>
      <c r="D192" s="412"/>
      <c r="E192" s="412">
        <v>0</v>
      </c>
      <c r="F192" s="412">
        <v>10557.48</v>
      </c>
      <c r="G192" s="412"/>
      <c r="H192" s="413"/>
    </row>
    <row r="193" spans="2:8" ht="26.25" x14ac:dyDescent="0.25">
      <c r="B193" s="410" t="s">
        <v>1560</v>
      </c>
      <c r="C193" s="411" t="s">
        <v>679</v>
      </c>
      <c r="D193" s="412"/>
      <c r="E193" s="412">
        <v>0</v>
      </c>
      <c r="F193" s="412">
        <v>275.64</v>
      </c>
      <c r="G193" s="412"/>
      <c r="H193" s="413"/>
    </row>
    <row r="194" spans="2:8" ht="39" x14ac:dyDescent="0.25">
      <c r="B194" s="410" t="s">
        <v>1561</v>
      </c>
      <c r="C194" s="411" t="s">
        <v>694</v>
      </c>
      <c r="D194" s="412"/>
      <c r="E194" s="412">
        <v>0</v>
      </c>
      <c r="F194" s="412">
        <v>10684.08</v>
      </c>
      <c r="G194" s="412"/>
      <c r="H194" s="413"/>
    </row>
    <row r="195" spans="2:8" ht="26.25" x14ac:dyDescent="0.25">
      <c r="B195" s="410" t="s">
        <v>1562</v>
      </c>
      <c r="C195" s="411" t="s">
        <v>736</v>
      </c>
      <c r="D195" s="412"/>
      <c r="E195" s="412">
        <v>0</v>
      </c>
      <c r="F195" s="412">
        <v>126.6</v>
      </c>
      <c r="G195" s="412"/>
      <c r="H195" s="413"/>
    </row>
    <row r="196" spans="2:8" ht="39" x14ac:dyDescent="0.25">
      <c r="B196" s="410" t="s">
        <v>1563</v>
      </c>
      <c r="C196" s="411" t="s">
        <v>750</v>
      </c>
      <c r="D196" s="412"/>
      <c r="E196" s="412">
        <v>0</v>
      </c>
      <c r="F196" s="412">
        <v>145.80000000000001</v>
      </c>
      <c r="G196" s="412"/>
      <c r="H196" s="413"/>
    </row>
    <row r="197" spans="2:8" ht="26.25" x14ac:dyDescent="0.25">
      <c r="B197" s="410" t="s">
        <v>1564</v>
      </c>
      <c r="C197" s="411" t="s">
        <v>764</v>
      </c>
      <c r="D197" s="412"/>
      <c r="E197" s="412">
        <v>0</v>
      </c>
      <c r="F197" s="412">
        <v>10156.77</v>
      </c>
      <c r="G197" s="412"/>
      <c r="H197" s="413"/>
    </row>
    <row r="198" spans="2:8" ht="26.25" x14ac:dyDescent="0.25">
      <c r="B198" s="410" t="s">
        <v>1565</v>
      </c>
      <c r="C198" s="411" t="s">
        <v>766</v>
      </c>
      <c r="D198" s="412"/>
      <c r="E198" s="412">
        <v>0</v>
      </c>
      <c r="F198" s="412">
        <v>635.11</v>
      </c>
      <c r="G198" s="412"/>
      <c r="H198" s="413"/>
    </row>
    <row r="199" spans="2:8" ht="26.25" x14ac:dyDescent="0.25">
      <c r="B199" s="410" t="s">
        <v>1566</v>
      </c>
      <c r="C199" s="411" t="s">
        <v>768</v>
      </c>
      <c r="D199" s="412"/>
      <c r="E199" s="412">
        <v>0</v>
      </c>
      <c r="F199" s="412">
        <v>10532.29</v>
      </c>
      <c r="G199" s="412"/>
      <c r="H199" s="413"/>
    </row>
    <row r="200" spans="2:8" ht="26.25" x14ac:dyDescent="0.25">
      <c r="B200" s="410" t="s">
        <v>1567</v>
      </c>
      <c r="C200" s="411" t="s">
        <v>770</v>
      </c>
      <c r="D200" s="412"/>
      <c r="E200" s="412">
        <v>0</v>
      </c>
      <c r="F200" s="412">
        <v>635.11</v>
      </c>
      <c r="G200" s="412"/>
      <c r="H200" s="413"/>
    </row>
    <row r="201" spans="2:8" ht="26.25" x14ac:dyDescent="0.25">
      <c r="B201" s="410" t="s">
        <v>1568</v>
      </c>
      <c r="C201" s="411" t="s">
        <v>782</v>
      </c>
      <c r="D201" s="412"/>
      <c r="E201" s="412">
        <v>0</v>
      </c>
      <c r="F201" s="412">
        <v>275.64</v>
      </c>
      <c r="G201" s="412"/>
      <c r="H201" s="413"/>
    </row>
    <row r="202" spans="2:8" ht="26.25" x14ac:dyDescent="0.25">
      <c r="B202" s="410" t="s">
        <v>1569</v>
      </c>
      <c r="C202" s="411" t="s">
        <v>782</v>
      </c>
      <c r="D202" s="412"/>
      <c r="E202" s="412">
        <v>0</v>
      </c>
      <c r="F202" s="412">
        <v>1653.75</v>
      </c>
      <c r="G202" s="412"/>
      <c r="H202" s="413"/>
    </row>
    <row r="203" spans="2:8" ht="26.25" x14ac:dyDescent="0.25">
      <c r="B203" s="410" t="s">
        <v>1570</v>
      </c>
      <c r="C203" s="411" t="s">
        <v>813</v>
      </c>
      <c r="D203" s="412"/>
      <c r="E203" s="412">
        <v>0</v>
      </c>
      <c r="F203" s="412">
        <v>10075.629999999999</v>
      </c>
      <c r="G203" s="412"/>
      <c r="H203" s="413"/>
    </row>
    <row r="204" spans="2:8" ht="26.25" x14ac:dyDescent="0.25">
      <c r="B204" s="410" t="s">
        <v>1571</v>
      </c>
      <c r="C204" s="411" t="s">
        <v>824</v>
      </c>
      <c r="D204" s="412"/>
      <c r="E204" s="412">
        <v>0</v>
      </c>
      <c r="F204" s="412">
        <v>10435.709999999999</v>
      </c>
      <c r="G204" s="412"/>
      <c r="H204" s="413"/>
    </row>
    <row r="205" spans="2:8" ht="26.25" x14ac:dyDescent="0.25">
      <c r="B205" s="410" t="s">
        <v>1572</v>
      </c>
      <c r="C205" s="411" t="s">
        <v>826</v>
      </c>
      <c r="D205" s="412"/>
      <c r="E205" s="412">
        <v>0</v>
      </c>
      <c r="F205" s="412">
        <v>273.23</v>
      </c>
      <c r="G205" s="412"/>
      <c r="H205" s="413"/>
    </row>
    <row r="206" spans="2:8" ht="26.25" x14ac:dyDescent="0.25">
      <c r="B206" s="410" t="s">
        <v>1573</v>
      </c>
      <c r="C206" s="411" t="s">
        <v>824</v>
      </c>
      <c r="D206" s="412"/>
      <c r="E206" s="412">
        <v>0</v>
      </c>
      <c r="F206" s="412">
        <v>273.23</v>
      </c>
      <c r="G206" s="412"/>
      <c r="H206" s="413"/>
    </row>
    <row r="207" spans="2:8" ht="26.25" x14ac:dyDescent="0.25">
      <c r="B207" s="410" t="s">
        <v>1574</v>
      </c>
      <c r="C207" s="411" t="s">
        <v>831</v>
      </c>
      <c r="D207" s="412"/>
      <c r="E207" s="412">
        <v>0</v>
      </c>
      <c r="F207" s="412">
        <v>10584.98</v>
      </c>
      <c r="G207" s="412"/>
      <c r="H207" s="413"/>
    </row>
    <row r="208" spans="2:8" ht="39" x14ac:dyDescent="0.25">
      <c r="B208" s="410" t="s">
        <v>1575</v>
      </c>
      <c r="C208" s="411" t="s">
        <v>833</v>
      </c>
      <c r="D208" s="412"/>
      <c r="E208" s="412">
        <v>0</v>
      </c>
      <c r="F208" s="412">
        <v>273.23</v>
      </c>
      <c r="G208" s="412"/>
      <c r="H208" s="413"/>
    </row>
    <row r="209" spans="2:8" ht="39" x14ac:dyDescent="0.25">
      <c r="B209" s="410" t="s">
        <v>1576</v>
      </c>
      <c r="C209" s="411" t="s">
        <v>835</v>
      </c>
      <c r="D209" s="412"/>
      <c r="E209" s="412">
        <v>0</v>
      </c>
      <c r="F209" s="412">
        <v>145.80000000000001</v>
      </c>
      <c r="G209" s="412"/>
      <c r="H209" s="413"/>
    </row>
    <row r="210" spans="2:8" ht="26.25" x14ac:dyDescent="0.25">
      <c r="B210" s="410" t="s">
        <v>1577</v>
      </c>
      <c r="C210" s="411" t="s">
        <v>843</v>
      </c>
      <c r="D210" s="412"/>
      <c r="E210" s="412">
        <v>0</v>
      </c>
      <c r="F210" s="412">
        <v>273.23</v>
      </c>
      <c r="G210" s="412"/>
      <c r="H210" s="413"/>
    </row>
    <row r="211" spans="2:8" ht="26.25" x14ac:dyDescent="0.25">
      <c r="B211" s="410" t="s">
        <v>1578</v>
      </c>
      <c r="C211" s="411" t="s">
        <v>845</v>
      </c>
      <c r="D211" s="412"/>
      <c r="E211" s="412">
        <v>0</v>
      </c>
      <c r="F211" s="412">
        <v>10557.48</v>
      </c>
      <c r="G211" s="412"/>
      <c r="H211" s="413"/>
    </row>
    <row r="212" spans="2:8" ht="39" x14ac:dyDescent="0.25">
      <c r="B212" s="410" t="s">
        <v>1579</v>
      </c>
      <c r="C212" s="411" t="s">
        <v>847</v>
      </c>
      <c r="D212" s="412"/>
      <c r="E212" s="412">
        <v>0</v>
      </c>
      <c r="F212" s="412">
        <v>126.6</v>
      </c>
      <c r="G212" s="412"/>
      <c r="H212" s="413"/>
    </row>
    <row r="213" spans="2:8" ht="39" x14ac:dyDescent="0.25">
      <c r="B213" s="410" t="s">
        <v>1580</v>
      </c>
      <c r="C213" s="411" t="s">
        <v>849</v>
      </c>
      <c r="D213" s="412"/>
      <c r="E213" s="412">
        <v>0</v>
      </c>
      <c r="F213" s="412">
        <v>275.64</v>
      </c>
      <c r="G213" s="412"/>
      <c r="H213" s="413"/>
    </row>
    <row r="214" spans="2:8" ht="26.25" x14ac:dyDescent="0.25">
      <c r="B214" s="410" t="s">
        <v>1581</v>
      </c>
      <c r="C214" s="411" t="s">
        <v>855</v>
      </c>
      <c r="D214" s="412"/>
      <c r="E214" s="412">
        <v>0</v>
      </c>
      <c r="F214" s="412">
        <v>1925.86</v>
      </c>
      <c r="G214" s="412"/>
      <c r="H214" s="413"/>
    </row>
    <row r="215" spans="2:8" ht="39" x14ac:dyDescent="0.25">
      <c r="B215" s="410" t="s">
        <v>1582</v>
      </c>
      <c r="C215" s="411" t="s">
        <v>857</v>
      </c>
      <c r="D215" s="412"/>
      <c r="E215" s="412">
        <v>0</v>
      </c>
      <c r="F215" s="412">
        <v>7409.57</v>
      </c>
      <c r="G215" s="412"/>
      <c r="H215" s="413"/>
    </row>
    <row r="216" spans="2:8" ht="39" x14ac:dyDescent="0.25">
      <c r="B216" s="410" t="s">
        <v>1583</v>
      </c>
      <c r="C216" s="411" t="s">
        <v>859</v>
      </c>
      <c r="D216" s="412"/>
      <c r="E216" s="412">
        <v>0</v>
      </c>
      <c r="F216" s="412">
        <v>2310.5</v>
      </c>
      <c r="G216" s="412"/>
      <c r="H216" s="413"/>
    </row>
    <row r="217" spans="2:8" ht="26.25" x14ac:dyDescent="0.25">
      <c r="B217" s="410" t="s">
        <v>1584</v>
      </c>
      <c r="C217" s="411" t="s">
        <v>863</v>
      </c>
      <c r="D217" s="412"/>
      <c r="E217" s="412">
        <v>0</v>
      </c>
      <c r="F217" s="412">
        <v>275.64</v>
      </c>
      <c r="G217" s="412"/>
      <c r="H217" s="413"/>
    </row>
    <row r="218" spans="2:8" ht="26.25" x14ac:dyDescent="0.25">
      <c r="B218" s="410" t="s">
        <v>1585</v>
      </c>
      <c r="C218" s="411" t="s">
        <v>865</v>
      </c>
      <c r="D218" s="412"/>
      <c r="E218" s="412">
        <v>0</v>
      </c>
      <c r="F218" s="412">
        <v>1653.75</v>
      </c>
      <c r="G218" s="412"/>
      <c r="H218" s="413"/>
    </row>
    <row r="219" spans="2:8" ht="26.25" x14ac:dyDescent="0.25">
      <c r="B219" s="410" t="s">
        <v>1586</v>
      </c>
      <c r="C219" s="411" t="s">
        <v>867</v>
      </c>
      <c r="D219" s="412"/>
      <c r="E219" s="412">
        <v>0</v>
      </c>
      <c r="F219" s="412">
        <v>11428.29</v>
      </c>
      <c r="G219" s="412"/>
      <c r="H219" s="413"/>
    </row>
    <row r="220" spans="2:8" ht="39" x14ac:dyDescent="0.25">
      <c r="B220" s="410" t="s">
        <v>1587</v>
      </c>
      <c r="C220" s="411" t="s">
        <v>869</v>
      </c>
      <c r="D220" s="412"/>
      <c r="E220" s="412">
        <v>0</v>
      </c>
      <c r="F220" s="412">
        <v>11428.29</v>
      </c>
      <c r="G220" s="412"/>
      <c r="H220" s="413"/>
    </row>
    <row r="221" spans="2:8" ht="39" x14ac:dyDescent="0.25">
      <c r="B221" s="410" t="s">
        <v>1588</v>
      </c>
      <c r="C221" s="411" t="s">
        <v>871</v>
      </c>
      <c r="D221" s="412"/>
      <c r="E221" s="412">
        <v>0</v>
      </c>
      <c r="F221" s="412">
        <v>275.64</v>
      </c>
      <c r="G221" s="412"/>
      <c r="H221" s="413"/>
    </row>
    <row r="222" spans="2:8" ht="39" x14ac:dyDescent="0.25">
      <c r="B222" s="410" t="s">
        <v>1589</v>
      </c>
      <c r="C222" s="411" t="s">
        <v>873</v>
      </c>
      <c r="D222" s="412"/>
      <c r="E222" s="412">
        <v>0</v>
      </c>
      <c r="F222" s="412">
        <v>1653.75</v>
      </c>
      <c r="G222" s="412"/>
      <c r="H222" s="413"/>
    </row>
    <row r="223" spans="2:8" ht="26.25" x14ac:dyDescent="0.25">
      <c r="B223" s="410" t="s">
        <v>1590</v>
      </c>
      <c r="C223" s="411" t="s">
        <v>877</v>
      </c>
      <c r="D223" s="412"/>
      <c r="E223" s="412">
        <v>0</v>
      </c>
      <c r="F223" s="412">
        <v>11116.76</v>
      </c>
      <c r="G223" s="412"/>
      <c r="H223" s="413"/>
    </row>
    <row r="224" spans="2:8" ht="26.25" x14ac:dyDescent="0.25">
      <c r="B224" s="410" t="s">
        <v>1591</v>
      </c>
      <c r="C224" s="411" t="s">
        <v>879</v>
      </c>
      <c r="D224" s="412"/>
      <c r="E224" s="412">
        <v>0</v>
      </c>
      <c r="F224" s="412">
        <v>10547.93</v>
      </c>
      <c r="G224" s="412"/>
      <c r="H224" s="413"/>
    </row>
    <row r="225" spans="2:8" ht="26.25" x14ac:dyDescent="0.25">
      <c r="B225" s="410" t="s">
        <v>1592</v>
      </c>
      <c r="C225" s="411" t="s">
        <v>881</v>
      </c>
      <c r="D225" s="412"/>
      <c r="E225" s="412">
        <v>0</v>
      </c>
      <c r="F225" s="412">
        <v>635.11</v>
      </c>
      <c r="G225" s="412"/>
      <c r="H225" s="413"/>
    </row>
    <row r="226" spans="2:8" ht="26.25" x14ac:dyDescent="0.25">
      <c r="B226" s="410" t="s">
        <v>1593</v>
      </c>
      <c r="C226" s="411" t="s">
        <v>883</v>
      </c>
      <c r="D226" s="412"/>
      <c r="E226" s="412">
        <v>0</v>
      </c>
      <c r="F226" s="412">
        <v>635.11</v>
      </c>
      <c r="G226" s="412"/>
      <c r="H226" s="413"/>
    </row>
    <row r="227" spans="2:8" ht="26.25" x14ac:dyDescent="0.25">
      <c r="B227" s="410" t="s">
        <v>1594</v>
      </c>
      <c r="C227" s="411" t="s">
        <v>891</v>
      </c>
      <c r="D227" s="412"/>
      <c r="E227" s="412">
        <v>0</v>
      </c>
      <c r="F227" s="412">
        <v>10282.09</v>
      </c>
      <c r="G227" s="412"/>
      <c r="H227" s="413"/>
    </row>
    <row r="228" spans="2:8" ht="26.25" x14ac:dyDescent="0.25">
      <c r="B228" s="410" t="s">
        <v>1595</v>
      </c>
      <c r="C228" s="411" t="s">
        <v>893</v>
      </c>
      <c r="D228" s="412"/>
      <c r="E228" s="412">
        <v>0</v>
      </c>
      <c r="F228" s="412">
        <v>9640.91</v>
      </c>
      <c r="G228" s="412"/>
      <c r="H228" s="413"/>
    </row>
    <row r="229" spans="2:8" ht="26.25" x14ac:dyDescent="0.25">
      <c r="B229" s="410" t="s">
        <v>1596</v>
      </c>
      <c r="C229" s="411" t="s">
        <v>895</v>
      </c>
      <c r="D229" s="412"/>
      <c r="E229" s="412">
        <v>0</v>
      </c>
      <c r="F229" s="412">
        <v>273.23</v>
      </c>
      <c r="G229" s="412"/>
      <c r="H229" s="413"/>
    </row>
    <row r="230" spans="2:8" ht="26.25" x14ac:dyDescent="0.25">
      <c r="B230" s="410" t="s">
        <v>1597</v>
      </c>
      <c r="C230" s="411" t="s">
        <v>897</v>
      </c>
      <c r="D230" s="412"/>
      <c r="E230" s="412">
        <v>0</v>
      </c>
      <c r="F230" s="412">
        <v>10684.08</v>
      </c>
      <c r="G230" s="412"/>
      <c r="H230" s="413"/>
    </row>
    <row r="231" spans="2:8" ht="26.25" x14ac:dyDescent="0.25">
      <c r="B231" s="410" t="s">
        <v>1598</v>
      </c>
      <c r="C231" s="411" t="s">
        <v>899</v>
      </c>
      <c r="D231" s="412"/>
      <c r="E231" s="412">
        <v>0</v>
      </c>
      <c r="F231" s="412">
        <v>275.64</v>
      </c>
      <c r="G231" s="412"/>
      <c r="H231" s="413"/>
    </row>
    <row r="232" spans="2:8" ht="26.25" x14ac:dyDescent="0.25">
      <c r="B232" s="410" t="s">
        <v>1599</v>
      </c>
      <c r="C232" s="411" t="s">
        <v>911</v>
      </c>
      <c r="D232" s="412"/>
      <c r="E232" s="412">
        <v>0</v>
      </c>
      <c r="F232" s="412">
        <v>275.64</v>
      </c>
      <c r="G232" s="412"/>
      <c r="H232" s="413"/>
    </row>
    <row r="233" spans="2:8" ht="39" x14ac:dyDescent="0.25">
      <c r="B233" s="410" t="s">
        <v>1600</v>
      </c>
      <c r="C233" s="411" t="s">
        <v>913</v>
      </c>
      <c r="D233" s="412"/>
      <c r="E233" s="412">
        <v>0</v>
      </c>
      <c r="F233" s="412">
        <v>1653.75</v>
      </c>
      <c r="G233" s="412"/>
      <c r="H233" s="413"/>
    </row>
    <row r="234" spans="2:8" ht="39" x14ac:dyDescent="0.25">
      <c r="B234" s="410" t="s">
        <v>1601</v>
      </c>
      <c r="C234" s="411" t="s">
        <v>915</v>
      </c>
      <c r="D234" s="412"/>
      <c r="E234" s="412">
        <v>0</v>
      </c>
      <c r="F234" s="412">
        <v>11426.13</v>
      </c>
      <c r="G234" s="412"/>
      <c r="H234" s="413"/>
    </row>
    <row r="235" spans="2:8" ht="26.25" x14ac:dyDescent="0.25">
      <c r="B235" s="410" t="s">
        <v>1602</v>
      </c>
      <c r="C235" s="411" t="s">
        <v>917</v>
      </c>
      <c r="D235" s="412"/>
      <c r="E235" s="412">
        <v>0</v>
      </c>
      <c r="F235" s="412">
        <v>1653.75</v>
      </c>
      <c r="G235" s="412"/>
      <c r="H235" s="413"/>
    </row>
    <row r="236" spans="2:8" ht="39" x14ac:dyDescent="0.25">
      <c r="B236" s="410" t="s">
        <v>1603</v>
      </c>
      <c r="C236" s="411" t="s">
        <v>919</v>
      </c>
      <c r="D236" s="412"/>
      <c r="E236" s="412">
        <v>0</v>
      </c>
      <c r="F236" s="412">
        <v>275.64</v>
      </c>
      <c r="G236" s="412"/>
      <c r="H236" s="413"/>
    </row>
    <row r="237" spans="2:8" ht="26.25" x14ac:dyDescent="0.25">
      <c r="B237" s="410" t="s">
        <v>1604</v>
      </c>
      <c r="C237" s="411" t="s">
        <v>921</v>
      </c>
      <c r="D237" s="412"/>
      <c r="E237" s="412">
        <v>0</v>
      </c>
      <c r="F237" s="412">
        <v>12225.87</v>
      </c>
      <c r="G237" s="412"/>
      <c r="H237" s="413"/>
    </row>
    <row r="238" spans="2:8" x14ac:dyDescent="0.25">
      <c r="B238" s="410" t="s">
        <v>1605</v>
      </c>
      <c r="C238" s="411" t="s">
        <v>925</v>
      </c>
      <c r="D238" s="412"/>
      <c r="E238" s="412">
        <v>0</v>
      </c>
      <c r="F238" s="412">
        <v>93.03</v>
      </c>
      <c r="G238" s="412"/>
      <c r="H238" s="413"/>
    </row>
    <row r="239" spans="2:8" x14ac:dyDescent="0.25">
      <c r="B239" s="410" t="s">
        <v>1606</v>
      </c>
      <c r="C239" s="411" t="s">
        <v>927</v>
      </c>
      <c r="D239" s="412"/>
      <c r="E239" s="412">
        <v>0</v>
      </c>
      <c r="F239" s="412">
        <v>26.92</v>
      </c>
      <c r="G239" s="412"/>
      <c r="H239" s="413"/>
    </row>
    <row r="240" spans="2:8" x14ac:dyDescent="0.25">
      <c r="B240" s="410" t="s">
        <v>1607</v>
      </c>
      <c r="C240" s="411" t="s">
        <v>1608</v>
      </c>
      <c r="D240" s="412">
        <v>15991.79</v>
      </c>
      <c r="E240" s="412">
        <v>0</v>
      </c>
      <c r="F240" s="412">
        <v>0</v>
      </c>
      <c r="G240" s="412">
        <v>15991.79</v>
      </c>
      <c r="H240" s="413"/>
    </row>
    <row r="241" spans="2:8" x14ac:dyDescent="0.25">
      <c r="B241" s="410" t="s">
        <v>1609</v>
      </c>
      <c r="C241" s="411" t="s">
        <v>1610</v>
      </c>
      <c r="D241" s="412">
        <v>479.52</v>
      </c>
      <c r="E241" s="412">
        <v>0</v>
      </c>
      <c r="F241" s="412">
        <v>0</v>
      </c>
      <c r="G241" s="412">
        <v>479.52</v>
      </c>
      <c r="H241" s="413"/>
    </row>
    <row r="242" spans="2:8" x14ac:dyDescent="0.25">
      <c r="B242" s="410" t="s">
        <v>1611</v>
      </c>
      <c r="C242" s="411" t="s">
        <v>1610</v>
      </c>
      <c r="D242" s="412">
        <v>229.76</v>
      </c>
      <c r="E242" s="412">
        <v>0</v>
      </c>
      <c r="F242" s="412">
        <v>0</v>
      </c>
      <c r="G242" s="412">
        <v>229.76</v>
      </c>
      <c r="H242" s="413"/>
    </row>
    <row r="243" spans="2:8" x14ac:dyDescent="0.25">
      <c r="B243" s="410" t="s">
        <v>1612</v>
      </c>
      <c r="C243" s="411" t="s">
        <v>1613</v>
      </c>
      <c r="D243" s="412">
        <v>229.76</v>
      </c>
      <c r="E243" s="412">
        <v>0</v>
      </c>
      <c r="F243" s="412">
        <v>0</v>
      </c>
      <c r="G243" s="412">
        <v>229.76</v>
      </c>
      <c r="H243" s="413"/>
    </row>
    <row r="244" spans="2:8" x14ac:dyDescent="0.25">
      <c r="B244" s="410" t="s">
        <v>1614</v>
      </c>
      <c r="C244" s="411" t="s">
        <v>1615</v>
      </c>
      <c r="D244" s="412">
        <v>20</v>
      </c>
      <c r="E244" s="412">
        <v>0</v>
      </c>
      <c r="F244" s="412">
        <v>0</v>
      </c>
      <c r="G244" s="412">
        <v>20</v>
      </c>
      <c r="H244" s="413"/>
    </row>
    <row r="245" spans="2:8" x14ac:dyDescent="0.25">
      <c r="B245" s="410" t="s">
        <v>1616</v>
      </c>
      <c r="C245" s="411" t="s">
        <v>1617</v>
      </c>
      <c r="D245" s="412">
        <v>0</v>
      </c>
      <c r="E245" s="412">
        <v>0</v>
      </c>
      <c r="F245" s="412">
        <v>9600</v>
      </c>
      <c r="G245" s="412">
        <v>9600</v>
      </c>
      <c r="H245" s="413"/>
    </row>
    <row r="246" spans="2:8" x14ac:dyDescent="0.25">
      <c r="B246" s="410" t="s">
        <v>1618</v>
      </c>
      <c r="C246" s="411" t="s">
        <v>1617</v>
      </c>
      <c r="D246" s="412">
        <v>0</v>
      </c>
      <c r="E246" s="412">
        <v>0</v>
      </c>
      <c r="F246" s="412">
        <v>9600</v>
      </c>
      <c r="G246" s="412">
        <v>9600</v>
      </c>
      <c r="H246" s="413"/>
    </row>
    <row r="247" spans="2:8" ht="39" x14ac:dyDescent="0.25">
      <c r="B247" s="410" t="s">
        <v>1619</v>
      </c>
      <c r="C247" s="411" t="s">
        <v>637</v>
      </c>
      <c r="D247" s="412"/>
      <c r="E247" s="412">
        <v>0</v>
      </c>
      <c r="F247" s="412">
        <v>1600</v>
      </c>
      <c r="G247" s="412"/>
      <c r="H247" s="413"/>
    </row>
    <row r="248" spans="2:8" ht="26.25" x14ac:dyDescent="0.25">
      <c r="B248" s="410" t="s">
        <v>1620</v>
      </c>
      <c r="C248" s="411" t="s">
        <v>782</v>
      </c>
      <c r="D248" s="412"/>
      <c r="E248" s="412">
        <v>0</v>
      </c>
      <c r="F248" s="412">
        <v>1600</v>
      </c>
      <c r="G248" s="412"/>
      <c r="H248" s="413"/>
    </row>
    <row r="249" spans="2:8" ht="26.25" x14ac:dyDescent="0.25">
      <c r="B249" s="410" t="s">
        <v>1621</v>
      </c>
      <c r="C249" s="411" t="s">
        <v>865</v>
      </c>
      <c r="D249" s="412"/>
      <c r="E249" s="412">
        <v>0</v>
      </c>
      <c r="F249" s="412">
        <v>1600</v>
      </c>
      <c r="G249" s="412"/>
      <c r="H249" s="413"/>
    </row>
    <row r="250" spans="2:8" ht="39" x14ac:dyDescent="0.25">
      <c r="B250" s="410" t="s">
        <v>1622</v>
      </c>
      <c r="C250" s="411" t="s">
        <v>873</v>
      </c>
      <c r="D250" s="412"/>
      <c r="E250" s="412">
        <v>0</v>
      </c>
      <c r="F250" s="412">
        <v>1600</v>
      </c>
      <c r="G250" s="412"/>
      <c r="H250" s="413"/>
    </row>
    <row r="251" spans="2:8" ht="39" x14ac:dyDescent="0.25">
      <c r="B251" s="410" t="s">
        <v>1623</v>
      </c>
      <c r="C251" s="411" t="s">
        <v>913</v>
      </c>
      <c r="D251" s="412"/>
      <c r="E251" s="412">
        <v>0</v>
      </c>
      <c r="F251" s="412">
        <v>1600</v>
      </c>
      <c r="G251" s="412"/>
      <c r="H251" s="413"/>
    </row>
    <row r="252" spans="2:8" ht="26.25" x14ac:dyDescent="0.25">
      <c r="B252" s="410" t="s">
        <v>1624</v>
      </c>
      <c r="C252" s="411" t="s">
        <v>917</v>
      </c>
      <c r="D252" s="412"/>
      <c r="E252" s="412">
        <v>0</v>
      </c>
      <c r="F252" s="412">
        <v>1600</v>
      </c>
      <c r="G252" s="412"/>
      <c r="H252" s="413"/>
    </row>
    <row r="253" spans="2:8" ht="64.5" x14ac:dyDescent="0.25">
      <c r="B253" s="410">
        <v>4200</v>
      </c>
      <c r="C253" s="411" t="s">
        <v>1684</v>
      </c>
      <c r="D253" s="412">
        <v>0</v>
      </c>
      <c r="E253" s="412">
        <v>0</v>
      </c>
      <c r="F253" s="412">
        <v>4466518.5999999996</v>
      </c>
      <c r="G253" s="412">
        <v>4466518.5999999996</v>
      </c>
      <c r="H253" s="413"/>
    </row>
    <row r="254" spans="2:8" ht="26.25" x14ac:dyDescent="0.25">
      <c r="B254" s="410">
        <v>4220</v>
      </c>
      <c r="C254" s="411" t="s">
        <v>181</v>
      </c>
      <c r="D254" s="412">
        <v>0</v>
      </c>
      <c r="E254" s="412">
        <v>0</v>
      </c>
      <c r="F254" s="412">
        <v>4466518.5999999996</v>
      </c>
      <c r="G254" s="412">
        <v>4466518.5999999996</v>
      </c>
      <c r="H254" s="413"/>
    </row>
    <row r="255" spans="2:8" x14ac:dyDescent="0.25">
      <c r="B255" s="410">
        <v>4223</v>
      </c>
      <c r="C255" s="411" t="s">
        <v>33</v>
      </c>
      <c r="D255" s="412">
        <v>0</v>
      </c>
      <c r="E255" s="412">
        <v>0</v>
      </c>
      <c r="F255" s="412">
        <v>4466518.5999999996</v>
      </c>
      <c r="G255" s="412">
        <v>4466518.5999999996</v>
      </c>
      <c r="H255" s="413"/>
    </row>
    <row r="256" spans="2:8" x14ac:dyDescent="0.25">
      <c r="B256" s="410" t="s">
        <v>1685</v>
      </c>
      <c r="C256" s="411" t="s">
        <v>33</v>
      </c>
      <c r="D256" s="412">
        <v>0</v>
      </c>
      <c r="E256" s="412">
        <v>0</v>
      </c>
      <c r="F256" s="412">
        <v>4466518.5999999996</v>
      </c>
      <c r="G256" s="412">
        <v>4466518.5999999996</v>
      </c>
      <c r="H256" s="413"/>
    </row>
    <row r="257" spans="2:8" x14ac:dyDescent="0.25">
      <c r="B257" s="410" t="s">
        <v>1686</v>
      </c>
      <c r="C257" s="411" t="s">
        <v>33</v>
      </c>
      <c r="D257" s="412">
        <v>0</v>
      </c>
      <c r="E257" s="412">
        <v>0</v>
      </c>
      <c r="F257" s="412">
        <v>4466518.5999999996</v>
      </c>
      <c r="G257" s="412">
        <v>4466518.5999999996</v>
      </c>
      <c r="H257" s="413"/>
    </row>
    <row r="258" spans="2:8" x14ac:dyDescent="0.25">
      <c r="B258" s="410" t="s">
        <v>1687</v>
      </c>
      <c r="C258" s="411" t="s">
        <v>1688</v>
      </c>
      <c r="D258" s="412">
        <v>0</v>
      </c>
      <c r="E258" s="412">
        <v>0</v>
      </c>
      <c r="F258" s="412">
        <v>4466518.5999999996</v>
      </c>
      <c r="G258" s="412">
        <v>4466518.5999999996</v>
      </c>
      <c r="H258" s="413"/>
    </row>
    <row r="259" spans="2:8" x14ac:dyDescent="0.25">
      <c r="B259" s="410" t="s">
        <v>1689</v>
      </c>
      <c r="C259" s="411" t="s">
        <v>320</v>
      </c>
      <c r="D259" s="412"/>
      <c r="E259" s="412">
        <v>0</v>
      </c>
      <c r="F259" s="412">
        <v>378628</v>
      </c>
      <c r="G259" s="412"/>
      <c r="H259" s="413"/>
    </row>
    <row r="260" spans="2:8" ht="39" x14ac:dyDescent="0.25">
      <c r="B260" s="410" t="s">
        <v>1690</v>
      </c>
      <c r="C260" s="411" t="s">
        <v>328</v>
      </c>
      <c r="D260" s="412"/>
      <c r="E260" s="412">
        <v>0</v>
      </c>
      <c r="F260" s="412">
        <v>467958.47</v>
      </c>
      <c r="G260" s="412"/>
      <c r="H260" s="413"/>
    </row>
    <row r="261" spans="2:8" ht="26.25" x14ac:dyDescent="0.25">
      <c r="B261" s="410" t="s">
        <v>1691</v>
      </c>
      <c r="C261" s="411" t="s">
        <v>336</v>
      </c>
      <c r="D261" s="412"/>
      <c r="E261" s="412">
        <v>0</v>
      </c>
      <c r="F261" s="412">
        <v>300000</v>
      </c>
      <c r="G261" s="412"/>
      <c r="H261" s="413"/>
    </row>
    <row r="262" spans="2:8" ht="26.25" x14ac:dyDescent="0.25">
      <c r="B262" s="410" t="s">
        <v>1692</v>
      </c>
      <c r="C262" s="411" t="s">
        <v>358</v>
      </c>
      <c r="D262" s="412"/>
      <c r="E262" s="412">
        <v>0</v>
      </c>
      <c r="F262" s="412">
        <v>374542</v>
      </c>
      <c r="G262" s="412"/>
      <c r="H262" s="413"/>
    </row>
    <row r="263" spans="2:8" x14ac:dyDescent="0.25">
      <c r="B263" s="410" t="s">
        <v>1693</v>
      </c>
      <c r="C263" s="411" t="s">
        <v>625</v>
      </c>
      <c r="D263" s="412"/>
      <c r="E263" s="412">
        <v>0</v>
      </c>
      <c r="F263" s="412">
        <v>30000</v>
      </c>
      <c r="G263" s="412"/>
      <c r="H263" s="413"/>
    </row>
    <row r="264" spans="2:8" ht="26.25" x14ac:dyDescent="0.25">
      <c r="B264" s="410" t="s">
        <v>1694</v>
      </c>
      <c r="C264" s="411" t="s">
        <v>659</v>
      </c>
      <c r="D264" s="412"/>
      <c r="E264" s="412">
        <v>0</v>
      </c>
      <c r="F264" s="412">
        <v>260296.3</v>
      </c>
      <c r="G264" s="412"/>
      <c r="H264" s="413"/>
    </row>
    <row r="265" spans="2:8" ht="39" x14ac:dyDescent="0.25">
      <c r="B265" s="410" t="s">
        <v>1695</v>
      </c>
      <c r="C265" s="411" t="s">
        <v>286</v>
      </c>
      <c r="D265" s="412"/>
      <c r="E265" s="412">
        <v>0</v>
      </c>
      <c r="F265" s="412">
        <v>14645.58</v>
      </c>
      <c r="G265" s="412"/>
      <c r="H265" s="413"/>
    </row>
    <row r="266" spans="2:8" x14ac:dyDescent="0.25">
      <c r="B266" s="410" t="s">
        <v>1696</v>
      </c>
      <c r="C266" s="411" t="s">
        <v>776</v>
      </c>
      <c r="D266" s="412"/>
      <c r="E266" s="412">
        <v>0</v>
      </c>
      <c r="F266" s="412">
        <v>317878.25</v>
      </c>
      <c r="G266" s="412"/>
      <c r="H266" s="413"/>
    </row>
    <row r="267" spans="2:8" ht="26.25" x14ac:dyDescent="0.25">
      <c r="B267" s="410" t="s">
        <v>1697</v>
      </c>
      <c r="C267" s="411" t="s">
        <v>778</v>
      </c>
      <c r="D267" s="412"/>
      <c r="E267" s="412">
        <v>0</v>
      </c>
      <c r="F267" s="412">
        <v>415326</v>
      </c>
      <c r="G267" s="412"/>
      <c r="H267" s="413"/>
    </row>
    <row r="268" spans="2:8" ht="39" x14ac:dyDescent="0.25">
      <c r="B268" s="410" t="s">
        <v>1698</v>
      </c>
      <c r="C268" s="411" t="s">
        <v>290</v>
      </c>
      <c r="D268" s="412"/>
      <c r="E268" s="412">
        <v>0</v>
      </c>
      <c r="F268" s="412">
        <v>13356.51</v>
      </c>
      <c r="G268" s="412"/>
      <c r="H268" s="413"/>
    </row>
    <row r="269" spans="2:8" ht="26.25" x14ac:dyDescent="0.25">
      <c r="B269" s="410" t="s">
        <v>1699</v>
      </c>
      <c r="C269" s="411" t="s">
        <v>829</v>
      </c>
      <c r="D269" s="412"/>
      <c r="E269" s="412">
        <v>0</v>
      </c>
      <c r="F269" s="412">
        <v>375151</v>
      </c>
      <c r="G269" s="412"/>
      <c r="H269" s="413"/>
    </row>
    <row r="270" spans="2:8" ht="26.25" x14ac:dyDescent="0.25">
      <c r="B270" s="410" t="s">
        <v>1700</v>
      </c>
      <c r="C270" s="411" t="s">
        <v>851</v>
      </c>
      <c r="D270" s="412"/>
      <c r="E270" s="412">
        <v>0</v>
      </c>
      <c r="F270" s="412">
        <v>270000</v>
      </c>
      <c r="G270" s="412"/>
      <c r="H270" s="413"/>
    </row>
    <row r="271" spans="2:8" ht="39" x14ac:dyDescent="0.25">
      <c r="B271" s="410" t="s">
        <v>1701</v>
      </c>
      <c r="C271" s="411" t="s">
        <v>294</v>
      </c>
      <c r="D271" s="412"/>
      <c r="E271" s="412">
        <v>0</v>
      </c>
      <c r="F271" s="412">
        <v>21810.68</v>
      </c>
      <c r="G271" s="412"/>
      <c r="H271" s="413"/>
    </row>
    <row r="272" spans="2:8" x14ac:dyDescent="0.25">
      <c r="B272" s="410" t="s">
        <v>1702</v>
      </c>
      <c r="C272" s="411" t="s">
        <v>853</v>
      </c>
      <c r="D272" s="412"/>
      <c r="E272" s="412">
        <v>0</v>
      </c>
      <c r="F272" s="412">
        <v>300000</v>
      </c>
      <c r="G272" s="412"/>
      <c r="H272" s="413"/>
    </row>
    <row r="273" spans="2:8" ht="39" x14ac:dyDescent="0.25">
      <c r="B273" s="410" t="s">
        <v>1703</v>
      </c>
      <c r="C273" s="411" t="s">
        <v>861</v>
      </c>
      <c r="D273" s="412"/>
      <c r="E273" s="412">
        <v>0</v>
      </c>
      <c r="F273" s="412">
        <v>406155</v>
      </c>
      <c r="G273" s="412"/>
      <c r="H273" s="413"/>
    </row>
    <row r="274" spans="2:8" ht="39" x14ac:dyDescent="0.25">
      <c r="B274" s="410" t="s">
        <v>1704</v>
      </c>
      <c r="C274" s="411" t="s">
        <v>298</v>
      </c>
      <c r="D274" s="412"/>
      <c r="E274" s="412">
        <v>0</v>
      </c>
      <c r="F274" s="412">
        <v>21709.5</v>
      </c>
      <c r="G274" s="412"/>
      <c r="H274" s="413"/>
    </row>
    <row r="275" spans="2:8" ht="39" x14ac:dyDescent="0.25">
      <c r="B275" s="410" t="s">
        <v>1705</v>
      </c>
      <c r="C275" s="411" t="s">
        <v>875</v>
      </c>
      <c r="D275" s="412"/>
      <c r="E275" s="412">
        <v>0</v>
      </c>
      <c r="F275" s="412">
        <v>335933.17</v>
      </c>
      <c r="G275" s="412"/>
      <c r="H275" s="413"/>
    </row>
    <row r="276" spans="2:8" ht="39" x14ac:dyDescent="0.25">
      <c r="B276" s="410" t="s">
        <v>1706</v>
      </c>
      <c r="C276" s="411" t="s">
        <v>302</v>
      </c>
      <c r="D276" s="412"/>
      <c r="E276" s="412">
        <v>0</v>
      </c>
      <c r="F276" s="412">
        <v>29074.92</v>
      </c>
      <c r="G276" s="412"/>
      <c r="H276" s="413"/>
    </row>
    <row r="277" spans="2:8" ht="39" x14ac:dyDescent="0.25">
      <c r="B277" s="410" t="s">
        <v>1707</v>
      </c>
      <c r="C277" s="411" t="s">
        <v>306</v>
      </c>
      <c r="D277" s="412"/>
      <c r="E277" s="412">
        <v>0</v>
      </c>
      <c r="F277" s="412">
        <v>21810.68</v>
      </c>
      <c r="G277" s="412"/>
      <c r="H277" s="413"/>
    </row>
    <row r="278" spans="2:8" ht="26.25" x14ac:dyDescent="0.25">
      <c r="B278" s="410" t="s">
        <v>1708</v>
      </c>
      <c r="C278" s="411" t="s">
        <v>935</v>
      </c>
      <c r="D278" s="412"/>
      <c r="E278" s="412">
        <v>0</v>
      </c>
      <c r="F278" s="412">
        <v>86125.21</v>
      </c>
      <c r="G278" s="412"/>
      <c r="H278" s="413"/>
    </row>
    <row r="279" spans="2:8" ht="39" x14ac:dyDescent="0.25">
      <c r="B279" s="410" t="s">
        <v>1709</v>
      </c>
      <c r="C279" s="411" t="s">
        <v>310</v>
      </c>
      <c r="D279" s="412"/>
      <c r="E279" s="412">
        <v>0</v>
      </c>
      <c r="F279" s="412">
        <v>26117.33</v>
      </c>
      <c r="G279" s="412"/>
      <c r="H279" s="413"/>
    </row>
    <row r="280" spans="2:8" x14ac:dyDescent="0.25">
      <c r="B280" s="410"/>
      <c r="C280" s="411"/>
      <c r="D280" s="412"/>
      <c r="E280" s="412"/>
      <c r="F280" s="412"/>
      <c r="G280" s="412"/>
      <c r="H280" s="413"/>
    </row>
    <row r="281" spans="2:8" x14ac:dyDescent="0.25">
      <c r="B281" s="410"/>
      <c r="C281" s="411"/>
      <c r="D281" s="412"/>
      <c r="E281" s="412"/>
      <c r="F281" s="412"/>
      <c r="G281" s="412"/>
      <c r="H281" s="413"/>
    </row>
    <row r="282" spans="2:8" x14ac:dyDescent="0.25">
      <c r="B282" s="410"/>
      <c r="C282" s="411"/>
      <c r="D282" s="412"/>
      <c r="E282" s="412"/>
      <c r="F282" s="412"/>
      <c r="G282" s="412"/>
      <c r="H282" s="413"/>
    </row>
    <row r="283" spans="2:8" x14ac:dyDescent="0.25">
      <c r="B283" s="410"/>
      <c r="C283" s="411"/>
      <c r="D283" s="412"/>
      <c r="E283" s="412"/>
      <c r="F283" s="412"/>
      <c r="G283" s="412"/>
      <c r="H283" s="413"/>
    </row>
    <row r="284" spans="2:8" x14ac:dyDescent="0.25">
      <c r="B284" s="410"/>
      <c r="C284" s="411"/>
      <c r="D284" s="412"/>
      <c r="E284" s="412"/>
      <c r="F284" s="412"/>
      <c r="G284" s="412"/>
      <c r="H284" s="413"/>
    </row>
    <row r="285" spans="2:8" x14ac:dyDescent="0.25">
      <c r="B285" s="410"/>
      <c r="C285" s="411"/>
      <c r="D285" s="412"/>
      <c r="E285" s="412"/>
      <c r="F285" s="412"/>
      <c r="G285" s="412"/>
      <c r="H285" s="413"/>
    </row>
    <row r="286" spans="2:8" x14ac:dyDescent="0.25">
      <c r="B286" s="410"/>
      <c r="C286" s="411"/>
      <c r="D286" s="412"/>
      <c r="E286" s="412"/>
      <c r="F286" s="412"/>
      <c r="G286" s="412"/>
      <c r="H286" s="413"/>
    </row>
    <row r="287" spans="2:8" x14ac:dyDescent="0.25">
      <c r="B287" s="410"/>
      <c r="C287" s="411"/>
      <c r="D287" s="412"/>
      <c r="E287" s="412"/>
      <c r="F287" s="412"/>
      <c r="G287" s="412"/>
      <c r="H287" s="413"/>
    </row>
    <row r="288" spans="2:8" x14ac:dyDescent="0.25">
      <c r="B288" s="410"/>
      <c r="C288" s="411"/>
      <c r="D288" s="412"/>
      <c r="E288" s="412"/>
      <c r="F288" s="412"/>
      <c r="G288" s="412"/>
      <c r="H288" s="413"/>
    </row>
    <row r="289" spans="2:8" x14ac:dyDescent="0.25">
      <c r="B289" s="410"/>
      <c r="C289" s="411"/>
      <c r="D289" s="412"/>
      <c r="E289" s="412"/>
      <c r="F289" s="412"/>
      <c r="G289" s="412"/>
      <c r="H289" s="413"/>
    </row>
    <row r="290" spans="2:8" x14ac:dyDescent="0.25">
      <c r="B290" s="410"/>
      <c r="C290" s="411"/>
      <c r="D290" s="412"/>
      <c r="E290" s="412"/>
      <c r="F290" s="412"/>
      <c r="G290" s="412"/>
      <c r="H290" s="413"/>
    </row>
    <row r="291" spans="2:8" ht="15.75" thickBot="1" x14ac:dyDescent="0.3">
      <c r="B291" s="414"/>
      <c r="C291" s="415"/>
      <c r="D291" s="416"/>
      <c r="E291" s="416"/>
      <c r="F291" s="416"/>
      <c r="G291" s="416"/>
      <c r="H291" s="417"/>
    </row>
    <row r="292" spans="2:8" ht="15.75" thickTop="1" x14ac:dyDescent="0.25">
      <c r="B292" s="418"/>
      <c r="C292" s="419"/>
      <c r="D292" s="420"/>
      <c r="E292" s="420"/>
      <c r="F292" s="420"/>
      <c r="G292" s="420"/>
      <c r="H292" s="420"/>
    </row>
  </sheetData>
  <mergeCells count="2">
    <mergeCell ref="B2:H2"/>
    <mergeCell ref="D3:E3"/>
  </mergeCells>
  <pageMargins left="0.70866141732283472" right="0.70866141732283472" top="0.74803149606299213" bottom="0.74803149606299213" header="0.31496062992125984" footer="0.31496062992125984"/>
  <pageSetup paperSize="9" scale="60" orientation="portrait" horizontalDpi="0" verticalDpi="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14">
    <pageSetUpPr fitToPage="1"/>
  </sheetPr>
  <dimension ref="A1:AA74"/>
  <sheetViews>
    <sheetView showGridLines="0" view="pageBreakPreview" topLeftCell="H1" zoomScale="98" zoomScaleNormal="110" zoomScaleSheetLayoutView="98" workbookViewId="0">
      <selection activeCell="N3" sqref="N3"/>
    </sheetView>
  </sheetViews>
  <sheetFormatPr baseColWidth="10" defaultRowHeight="18" x14ac:dyDescent="0.35"/>
  <cols>
    <col min="1" max="1" width="2.85546875" style="19" customWidth="1"/>
    <col min="2" max="2" width="54.140625" style="19" customWidth="1"/>
    <col min="3" max="3" width="16.7109375" style="19" bestFit="1" customWidth="1"/>
    <col min="4" max="15" width="17.42578125" style="19" customWidth="1"/>
    <col min="16" max="19" width="1" style="19" customWidth="1"/>
    <col min="20" max="16384" width="11.42578125" style="19"/>
  </cols>
  <sheetData>
    <row r="1" spans="1:15" ht="4.5" customHeight="1" thickBot="1" x14ac:dyDescent="0.4">
      <c r="A1" s="20"/>
      <c r="B1" s="20"/>
      <c r="C1" s="20"/>
      <c r="D1" s="20"/>
      <c r="E1" s="20"/>
      <c r="F1" s="20"/>
      <c r="G1" s="20"/>
      <c r="H1" s="20"/>
      <c r="I1" s="20"/>
      <c r="J1" s="20"/>
      <c r="K1" s="20"/>
      <c r="L1" s="20"/>
      <c r="M1" s="20"/>
      <c r="N1" s="20"/>
      <c r="O1" s="20"/>
    </row>
    <row r="2" spans="1:15" ht="53.25" customHeight="1" thickTop="1" x14ac:dyDescent="0.35">
      <c r="A2" s="20"/>
      <c r="B2" s="528" t="s">
        <v>237</v>
      </c>
      <c r="C2" s="529"/>
      <c r="D2" s="530"/>
      <c r="E2" s="530"/>
      <c r="F2" s="530"/>
      <c r="G2" s="530"/>
      <c r="H2" s="530"/>
      <c r="I2" s="530"/>
      <c r="J2" s="530"/>
      <c r="K2" s="530"/>
      <c r="L2" s="530"/>
      <c r="M2" s="530"/>
      <c r="N2" s="530"/>
      <c r="O2" s="531"/>
    </row>
    <row r="3" spans="1:15" ht="22.5" customHeight="1" thickBot="1" x14ac:dyDescent="0.4">
      <c r="A3" s="20"/>
      <c r="B3" s="546" t="s">
        <v>14852</v>
      </c>
      <c r="C3" s="547"/>
      <c r="D3" s="212"/>
      <c r="E3" s="212"/>
      <c r="F3" s="212"/>
      <c r="G3" s="212"/>
      <c r="H3" s="212"/>
      <c r="I3" s="212"/>
      <c r="J3" s="212"/>
      <c r="K3" s="212"/>
      <c r="L3" s="212"/>
      <c r="M3" s="213"/>
      <c r="N3" s="213" t="s">
        <v>165</v>
      </c>
      <c r="O3" s="214"/>
    </row>
    <row r="4" spans="1:15" ht="3.75" customHeight="1" thickTop="1" thickBot="1" x14ac:dyDescent="0.4">
      <c r="A4" s="20"/>
      <c r="B4" s="29"/>
      <c r="C4" s="29"/>
      <c r="D4" s="29"/>
      <c r="E4" s="29"/>
      <c r="F4" s="29"/>
      <c r="G4" s="29"/>
      <c r="H4" s="29"/>
      <c r="I4" s="29"/>
      <c r="J4" s="29"/>
      <c r="K4" s="29"/>
      <c r="L4" s="29"/>
      <c r="M4" s="29"/>
      <c r="N4" s="29"/>
      <c r="O4" s="29"/>
    </row>
    <row r="5" spans="1:15" ht="38.25" customHeight="1" thickTop="1" x14ac:dyDescent="0.35">
      <c r="A5" s="20"/>
      <c r="B5" s="550" t="s">
        <v>39</v>
      </c>
      <c r="C5" s="551"/>
      <c r="D5" s="532" t="s">
        <v>40</v>
      </c>
      <c r="E5" s="533"/>
      <c r="F5" s="533"/>
      <c r="G5" s="533"/>
      <c r="H5" s="533"/>
      <c r="I5" s="533"/>
      <c r="J5" s="533"/>
      <c r="K5" s="533"/>
      <c r="L5" s="533"/>
      <c r="M5" s="533"/>
      <c r="N5" s="533"/>
      <c r="O5" s="534"/>
    </row>
    <row r="6" spans="1:15" ht="38.25" customHeight="1" x14ac:dyDescent="0.35">
      <c r="A6" s="20"/>
      <c r="B6" s="552"/>
      <c r="C6" s="553"/>
      <c r="D6" s="535" t="s">
        <v>197</v>
      </c>
      <c r="E6" s="536"/>
      <c r="F6" s="536"/>
      <c r="G6" s="536"/>
      <c r="H6" s="536"/>
      <c r="I6" s="537"/>
      <c r="J6" s="538" t="s">
        <v>238</v>
      </c>
      <c r="K6" s="536"/>
      <c r="L6" s="536"/>
      <c r="M6" s="536"/>
      <c r="N6" s="536"/>
      <c r="O6" s="539"/>
    </row>
    <row r="7" spans="1:15" ht="27.75" customHeight="1" x14ac:dyDescent="0.35">
      <c r="A7" s="20"/>
      <c r="B7" s="552"/>
      <c r="C7" s="553"/>
      <c r="D7" s="540" t="s">
        <v>37</v>
      </c>
      <c r="E7" s="541"/>
      <c r="F7" s="542"/>
      <c r="G7" s="543" t="s">
        <v>38</v>
      </c>
      <c r="H7" s="541"/>
      <c r="I7" s="542"/>
      <c r="J7" s="543" t="s">
        <v>37</v>
      </c>
      <c r="K7" s="541"/>
      <c r="L7" s="542"/>
      <c r="M7" s="543" t="s">
        <v>38</v>
      </c>
      <c r="N7" s="541"/>
      <c r="O7" s="544"/>
    </row>
    <row r="8" spans="1:15" ht="31.5" customHeight="1" x14ac:dyDescent="0.35">
      <c r="A8" s="20"/>
      <c r="B8" s="552"/>
      <c r="C8" s="553"/>
      <c r="D8" s="77" t="s">
        <v>41</v>
      </c>
      <c r="E8" s="78" t="s">
        <v>41</v>
      </c>
      <c r="F8" s="78" t="s">
        <v>41</v>
      </c>
      <c r="G8" s="78" t="s">
        <v>41</v>
      </c>
      <c r="H8" s="78" t="s">
        <v>41</v>
      </c>
      <c r="I8" s="78" t="s">
        <v>41</v>
      </c>
      <c r="J8" s="78" t="s">
        <v>41</v>
      </c>
      <c r="K8" s="78" t="s">
        <v>41</v>
      </c>
      <c r="L8" s="78" t="s">
        <v>41</v>
      </c>
      <c r="M8" s="78" t="s">
        <v>41</v>
      </c>
      <c r="N8" s="78" t="s">
        <v>41</v>
      </c>
      <c r="O8" s="79" t="s">
        <v>41</v>
      </c>
    </row>
    <row r="9" spans="1:15" ht="5.25" customHeight="1" thickBot="1" x14ac:dyDescent="0.4">
      <c r="B9" s="210"/>
      <c r="C9" s="211"/>
      <c r="D9" s="80"/>
      <c r="E9" s="81"/>
      <c r="F9" s="81"/>
      <c r="G9" s="81"/>
      <c r="H9" s="81"/>
      <c r="I9" s="81"/>
      <c r="J9" s="81"/>
      <c r="K9" s="81"/>
      <c r="L9" s="81"/>
      <c r="M9" s="81"/>
      <c r="N9" s="81"/>
      <c r="O9" s="82"/>
    </row>
    <row r="10" spans="1:15" ht="6" customHeight="1" thickTop="1" x14ac:dyDescent="0.35">
      <c r="B10" s="83"/>
      <c r="C10" s="206"/>
      <c r="D10" s="74"/>
      <c r="E10" s="74"/>
      <c r="F10" s="74"/>
      <c r="G10" s="74"/>
      <c r="H10" s="74"/>
      <c r="I10" s="74"/>
      <c r="J10" s="74"/>
      <c r="K10" s="74"/>
      <c r="L10" s="74"/>
      <c r="M10" s="74"/>
      <c r="N10" s="74"/>
      <c r="O10" s="84"/>
    </row>
    <row r="11" spans="1:15" ht="50.1" customHeight="1" x14ac:dyDescent="0.35">
      <c r="B11" s="525" t="s">
        <v>42</v>
      </c>
      <c r="C11" s="545"/>
      <c r="D11" s="86"/>
      <c r="E11" s="86"/>
      <c r="F11" s="86"/>
      <c r="G11" s="86"/>
      <c r="H11" s="86"/>
      <c r="I11" s="86"/>
      <c r="J11" s="86"/>
      <c r="K11" s="86"/>
      <c r="L11" s="86"/>
      <c r="M11" s="86"/>
      <c r="N11" s="86"/>
      <c r="O11" s="87"/>
    </row>
    <row r="12" spans="1:15" ht="50.1" customHeight="1" x14ac:dyDescent="0.35">
      <c r="B12" s="560" t="s">
        <v>43</v>
      </c>
      <c r="C12" s="561"/>
      <c r="D12" s="88"/>
      <c r="E12" s="88"/>
      <c r="F12" s="88"/>
      <c r="G12" s="88"/>
      <c r="H12" s="88"/>
      <c r="I12" s="88"/>
      <c r="J12" s="88"/>
      <c r="K12" s="88"/>
      <c r="L12" s="88"/>
      <c r="M12" s="88"/>
      <c r="N12" s="88"/>
      <c r="O12" s="89"/>
    </row>
    <row r="13" spans="1:15" ht="50.1" customHeight="1" x14ac:dyDescent="0.35">
      <c r="B13" s="560" t="s">
        <v>44</v>
      </c>
      <c r="C13" s="561"/>
      <c r="D13" s="90"/>
      <c r="E13" s="90"/>
      <c r="F13" s="90"/>
      <c r="G13" s="90"/>
      <c r="H13" s="90"/>
      <c r="I13" s="90"/>
      <c r="J13" s="90"/>
      <c r="K13" s="90"/>
      <c r="L13" s="90"/>
      <c r="M13" s="90"/>
      <c r="N13" s="90"/>
      <c r="O13" s="91"/>
    </row>
    <row r="14" spans="1:15" ht="50.1" customHeight="1" x14ac:dyDescent="0.35">
      <c r="B14" s="560" t="s">
        <v>45</v>
      </c>
      <c r="C14" s="561"/>
      <c r="D14" s="90"/>
      <c r="E14" s="90"/>
      <c r="F14" s="90"/>
      <c r="G14" s="90"/>
      <c r="H14" s="90"/>
      <c r="I14" s="90"/>
      <c r="J14" s="90"/>
      <c r="K14" s="90"/>
      <c r="L14" s="90"/>
      <c r="M14" s="90"/>
      <c r="N14" s="90"/>
      <c r="O14" s="91"/>
    </row>
    <row r="15" spans="1:15" ht="50.1" customHeight="1" x14ac:dyDescent="0.35">
      <c r="B15" s="560" t="s">
        <v>46</v>
      </c>
      <c r="C15" s="561"/>
      <c r="D15" s="88"/>
      <c r="E15" s="88"/>
      <c r="F15" s="88"/>
      <c r="G15" s="88"/>
      <c r="H15" s="88"/>
      <c r="I15" s="88"/>
      <c r="J15" s="88"/>
      <c r="K15" s="88"/>
      <c r="L15" s="88"/>
      <c r="M15" s="88"/>
      <c r="N15" s="88"/>
      <c r="O15" s="89"/>
    </row>
    <row r="16" spans="1:15" ht="50.1" customHeight="1" x14ac:dyDescent="0.35">
      <c r="B16" s="560" t="s">
        <v>47</v>
      </c>
      <c r="C16" s="561"/>
      <c r="D16" s="92"/>
      <c r="E16" s="92"/>
      <c r="F16" s="92"/>
      <c r="G16" s="92"/>
      <c r="H16" s="92"/>
      <c r="I16" s="92"/>
      <c r="J16" s="92"/>
      <c r="K16" s="92"/>
      <c r="L16" s="92"/>
      <c r="M16" s="92"/>
      <c r="N16" s="92"/>
      <c r="O16" s="93"/>
    </row>
    <row r="17" spans="2:27" ht="50.1" customHeight="1" x14ac:dyDescent="0.35">
      <c r="B17" s="85" t="s">
        <v>180</v>
      </c>
      <c r="C17" s="207"/>
      <c r="D17" s="94">
        <v>0</v>
      </c>
      <c r="E17" s="94">
        <v>0</v>
      </c>
      <c r="F17" s="94">
        <v>0</v>
      </c>
      <c r="G17" s="94">
        <v>0</v>
      </c>
      <c r="H17" s="94">
        <v>0</v>
      </c>
      <c r="I17" s="94">
        <v>0</v>
      </c>
      <c r="J17" s="94">
        <v>0</v>
      </c>
      <c r="K17" s="94">
        <v>0</v>
      </c>
      <c r="L17" s="94">
        <v>0</v>
      </c>
      <c r="M17" s="94">
        <v>0</v>
      </c>
      <c r="N17" s="94">
        <v>0</v>
      </c>
      <c r="O17" s="95">
        <v>0</v>
      </c>
    </row>
    <row r="18" spans="2:27" ht="50.1" customHeight="1" x14ac:dyDescent="0.35">
      <c r="B18" s="560" t="s">
        <v>166</v>
      </c>
      <c r="C18" s="561"/>
      <c r="D18" s="92"/>
      <c r="E18" s="92"/>
      <c r="F18" s="92"/>
      <c r="G18" s="92"/>
      <c r="H18" s="92"/>
      <c r="I18" s="92"/>
      <c r="J18" s="92"/>
      <c r="K18" s="92"/>
      <c r="L18" s="92"/>
      <c r="M18" s="92"/>
      <c r="N18" s="92"/>
      <c r="O18" s="93"/>
    </row>
    <row r="19" spans="2:27" ht="50.1" customHeight="1" x14ac:dyDescent="0.35">
      <c r="B19" s="85" t="s">
        <v>167</v>
      </c>
      <c r="C19" s="207"/>
      <c r="D19" s="94">
        <f>D17+D18</f>
        <v>0</v>
      </c>
      <c r="E19" s="94">
        <f>E17+E18</f>
        <v>0</v>
      </c>
      <c r="F19" s="94">
        <f>F17+F18</f>
        <v>0</v>
      </c>
      <c r="G19" s="94">
        <f>G17+G18</f>
        <v>0</v>
      </c>
      <c r="H19" s="94">
        <f t="shared" ref="H19:M19" si="0">H17+H18</f>
        <v>0</v>
      </c>
      <c r="I19" s="94">
        <f t="shared" si="0"/>
        <v>0</v>
      </c>
      <c r="J19" s="94">
        <f t="shared" si="0"/>
        <v>0</v>
      </c>
      <c r="K19" s="94">
        <f t="shared" si="0"/>
        <v>0</v>
      </c>
      <c r="L19" s="94">
        <f t="shared" si="0"/>
        <v>0</v>
      </c>
      <c r="M19" s="94">
        <f t="shared" si="0"/>
        <v>0</v>
      </c>
      <c r="N19" s="94">
        <f>N17+N18</f>
        <v>0</v>
      </c>
      <c r="O19" s="95">
        <f>O17+O18</f>
        <v>0</v>
      </c>
    </row>
    <row r="20" spans="2:27" ht="50.1" customHeight="1" x14ac:dyDescent="0.35">
      <c r="B20" s="560" t="s">
        <v>168</v>
      </c>
      <c r="C20" s="561"/>
      <c r="D20" s="92"/>
      <c r="E20" s="92"/>
      <c r="F20" s="92"/>
      <c r="G20" s="92"/>
      <c r="H20" s="92"/>
      <c r="I20" s="92"/>
      <c r="J20" s="92"/>
      <c r="K20" s="92"/>
      <c r="L20" s="92"/>
      <c r="M20" s="92"/>
      <c r="N20" s="92"/>
      <c r="O20" s="93"/>
    </row>
    <row r="21" spans="2:27" ht="50.1" customHeight="1" x14ac:dyDescent="0.35">
      <c r="B21" s="560" t="s">
        <v>169</v>
      </c>
      <c r="C21" s="561"/>
      <c r="D21" s="92"/>
      <c r="E21" s="92"/>
      <c r="F21" s="92"/>
      <c r="G21" s="92"/>
      <c r="H21" s="92"/>
      <c r="I21" s="92"/>
      <c r="J21" s="92"/>
      <c r="K21" s="92"/>
      <c r="L21" s="92"/>
      <c r="M21" s="92"/>
      <c r="N21" s="92"/>
      <c r="O21" s="93"/>
    </row>
    <row r="22" spans="2:27" ht="50.1" customHeight="1" x14ac:dyDescent="0.35">
      <c r="B22" s="85" t="s">
        <v>170</v>
      </c>
      <c r="C22" s="207"/>
      <c r="D22" s="94">
        <f t="shared" ref="D22:O22" si="1">+D19-D21</f>
        <v>0</v>
      </c>
      <c r="E22" s="94">
        <f t="shared" si="1"/>
        <v>0</v>
      </c>
      <c r="F22" s="94">
        <f t="shared" si="1"/>
        <v>0</v>
      </c>
      <c r="G22" s="94">
        <f t="shared" si="1"/>
        <v>0</v>
      </c>
      <c r="H22" s="94">
        <f t="shared" si="1"/>
        <v>0</v>
      </c>
      <c r="I22" s="94">
        <f t="shared" si="1"/>
        <v>0</v>
      </c>
      <c r="J22" s="94">
        <f t="shared" si="1"/>
        <v>0</v>
      </c>
      <c r="K22" s="94">
        <f t="shared" si="1"/>
        <v>0</v>
      </c>
      <c r="L22" s="94">
        <f t="shared" si="1"/>
        <v>0</v>
      </c>
      <c r="M22" s="94">
        <f t="shared" si="1"/>
        <v>0</v>
      </c>
      <c r="N22" s="94">
        <f t="shared" si="1"/>
        <v>0</v>
      </c>
      <c r="O22" s="95">
        <f t="shared" si="1"/>
        <v>0</v>
      </c>
    </row>
    <row r="23" spans="2:27" s="96" customFormat="1" ht="50.1" customHeight="1" x14ac:dyDescent="0.35">
      <c r="B23" s="560" t="s">
        <v>48</v>
      </c>
      <c r="C23" s="561"/>
      <c r="D23" s="92"/>
      <c r="E23" s="92"/>
      <c r="F23" s="92"/>
      <c r="G23" s="92"/>
      <c r="H23" s="92"/>
      <c r="I23" s="92"/>
      <c r="J23" s="92"/>
      <c r="K23" s="92"/>
      <c r="L23" s="92"/>
      <c r="M23" s="92"/>
      <c r="N23" s="92"/>
      <c r="O23" s="93"/>
    </row>
    <row r="24" spans="2:27" s="20" customFormat="1" ht="50.1" customHeight="1" x14ac:dyDescent="0.35">
      <c r="B24" s="558" t="s">
        <v>49</v>
      </c>
      <c r="C24" s="559"/>
      <c r="D24" s="97"/>
      <c r="E24" s="97"/>
      <c r="F24" s="97"/>
      <c r="G24" s="97"/>
      <c r="H24" s="97"/>
      <c r="I24" s="97"/>
      <c r="J24" s="97"/>
      <c r="K24" s="97"/>
      <c r="L24" s="97"/>
      <c r="M24" s="97"/>
      <c r="N24" s="97"/>
      <c r="O24" s="98"/>
      <c r="P24" s="99"/>
      <c r="Q24" s="100"/>
      <c r="R24" s="72"/>
      <c r="S24" s="72"/>
      <c r="T24" s="72"/>
      <c r="U24" s="72"/>
      <c r="V24" s="72"/>
      <c r="W24" s="72"/>
      <c r="X24" s="72"/>
      <c r="Y24" s="72"/>
      <c r="Z24" s="72"/>
      <c r="AA24" s="72"/>
    </row>
    <row r="25" spans="2:27" s="20" customFormat="1" ht="50.1" customHeight="1" x14ac:dyDescent="0.35">
      <c r="B25" s="560" t="s">
        <v>50</v>
      </c>
      <c r="C25" s="561"/>
      <c r="D25" s="101"/>
      <c r="E25" s="101"/>
      <c r="F25" s="101"/>
      <c r="G25" s="101"/>
      <c r="H25" s="101"/>
      <c r="I25" s="101"/>
      <c r="J25" s="101"/>
      <c r="K25" s="101"/>
      <c r="L25" s="101"/>
      <c r="M25" s="101"/>
      <c r="N25" s="101"/>
      <c r="O25" s="102"/>
      <c r="P25" s="99"/>
      <c r="Q25" s="100"/>
      <c r="R25" s="72"/>
      <c r="S25" s="72"/>
      <c r="T25" s="72"/>
      <c r="U25" s="72"/>
      <c r="V25" s="72"/>
      <c r="W25" s="72"/>
      <c r="X25" s="72"/>
      <c r="Y25" s="72"/>
      <c r="Z25" s="72"/>
      <c r="AA25" s="72"/>
    </row>
    <row r="26" spans="2:27" s="20" customFormat="1" ht="50.1" customHeight="1" x14ac:dyDescent="0.35">
      <c r="B26" s="558" t="s">
        <v>51</v>
      </c>
      <c r="C26" s="559"/>
      <c r="D26" s="97"/>
      <c r="E26" s="97"/>
      <c r="F26" s="97"/>
      <c r="G26" s="97"/>
      <c r="H26" s="97"/>
      <c r="I26" s="97"/>
      <c r="J26" s="97"/>
      <c r="K26" s="97"/>
      <c r="L26" s="97"/>
      <c r="M26" s="97"/>
      <c r="N26" s="97"/>
      <c r="O26" s="98"/>
      <c r="P26" s="99"/>
      <c r="Q26" s="100"/>
      <c r="R26" s="72"/>
      <c r="S26" s="72"/>
      <c r="T26" s="72"/>
      <c r="U26" s="72"/>
      <c r="V26" s="72"/>
      <c r="W26" s="72"/>
      <c r="X26" s="72"/>
      <c r="Y26" s="72"/>
      <c r="Z26" s="72"/>
      <c r="AA26" s="72"/>
    </row>
    <row r="27" spans="2:27" s="20" customFormat="1" ht="50.1" customHeight="1" x14ac:dyDescent="0.35">
      <c r="B27" s="556" t="s">
        <v>52</v>
      </c>
      <c r="C27" s="557"/>
      <c r="D27" s="97"/>
      <c r="E27" s="97"/>
      <c r="F27" s="97"/>
      <c r="G27" s="97"/>
      <c r="H27" s="97"/>
      <c r="I27" s="97"/>
      <c r="J27" s="97"/>
      <c r="K27" s="97"/>
      <c r="L27" s="97"/>
      <c r="M27" s="97"/>
      <c r="N27" s="97"/>
      <c r="O27" s="98"/>
      <c r="P27" s="99"/>
      <c r="Q27" s="100"/>
      <c r="R27" s="72"/>
      <c r="S27" s="72"/>
      <c r="T27" s="72"/>
      <c r="U27" s="72"/>
      <c r="V27" s="72"/>
      <c r="W27" s="72"/>
      <c r="X27" s="72"/>
      <c r="Y27" s="72"/>
      <c r="Z27" s="72"/>
      <c r="AA27" s="72"/>
    </row>
    <row r="28" spans="2:27" ht="50.1" customHeight="1" x14ac:dyDescent="0.35">
      <c r="B28" s="525" t="s">
        <v>53</v>
      </c>
      <c r="C28" s="526"/>
      <c r="D28" s="526"/>
      <c r="E28" s="526"/>
      <c r="F28" s="526"/>
      <c r="G28" s="526"/>
      <c r="H28" s="526"/>
      <c r="I28" s="526"/>
      <c r="J28" s="526"/>
      <c r="K28" s="526"/>
      <c r="L28" s="526"/>
      <c r="M28" s="526"/>
      <c r="N28" s="526"/>
      <c r="O28" s="527"/>
    </row>
    <row r="29" spans="2:27" ht="50.1" customHeight="1" x14ac:dyDescent="0.35">
      <c r="B29" s="554" t="s">
        <v>54</v>
      </c>
      <c r="C29" s="555"/>
      <c r="D29" s="92" t="s">
        <v>55</v>
      </c>
      <c r="E29" s="92" t="s">
        <v>55</v>
      </c>
      <c r="F29" s="92" t="s">
        <v>55</v>
      </c>
      <c r="G29" s="92" t="s">
        <v>55</v>
      </c>
      <c r="H29" s="92" t="s">
        <v>55</v>
      </c>
      <c r="I29" s="92" t="s">
        <v>55</v>
      </c>
      <c r="J29" s="92" t="s">
        <v>55</v>
      </c>
      <c r="K29" s="92" t="s">
        <v>55</v>
      </c>
      <c r="L29" s="92" t="s">
        <v>55</v>
      </c>
      <c r="M29" s="92" t="s">
        <v>55</v>
      </c>
      <c r="N29" s="92" t="s">
        <v>55</v>
      </c>
      <c r="O29" s="93" t="s">
        <v>55</v>
      </c>
    </row>
    <row r="30" spans="2:27" ht="50.1" customHeight="1" x14ac:dyDescent="0.35">
      <c r="B30" s="548" t="s">
        <v>56</v>
      </c>
      <c r="C30" s="208" t="s">
        <v>198</v>
      </c>
      <c r="D30" s="204"/>
      <c r="E30" s="204"/>
      <c r="F30" s="204"/>
      <c r="G30" s="204"/>
      <c r="H30" s="204"/>
      <c r="I30" s="204"/>
      <c r="J30" s="204"/>
      <c r="K30" s="204"/>
      <c r="L30" s="204"/>
      <c r="M30" s="204"/>
      <c r="N30" s="204"/>
      <c r="O30" s="205"/>
    </row>
    <row r="31" spans="2:27" ht="50.1" customHeight="1" thickBot="1" x14ac:dyDescent="0.4">
      <c r="B31" s="549"/>
      <c r="C31" s="209" t="s">
        <v>199</v>
      </c>
      <c r="D31" s="103"/>
      <c r="E31" s="103"/>
      <c r="F31" s="103"/>
      <c r="G31" s="103"/>
      <c r="H31" s="103"/>
      <c r="I31" s="103"/>
      <c r="J31" s="103"/>
      <c r="K31" s="103"/>
      <c r="L31" s="103"/>
      <c r="M31" s="103"/>
      <c r="N31" s="103"/>
      <c r="O31" s="104"/>
    </row>
    <row r="32" spans="2:27" s="20" customFormat="1" ht="18.75" thickTop="1" x14ac:dyDescent="0.35">
      <c r="B32" s="72" t="s">
        <v>235</v>
      </c>
      <c r="C32" s="72"/>
      <c r="D32" s="72"/>
      <c r="E32" s="72"/>
      <c r="F32" s="72"/>
      <c r="G32" s="72"/>
      <c r="H32" s="72"/>
      <c r="I32" s="72"/>
      <c r="J32" s="72"/>
      <c r="K32" s="72"/>
      <c r="L32" s="72"/>
      <c r="M32" s="72"/>
      <c r="N32" s="72"/>
      <c r="O32" s="72"/>
      <c r="P32" s="72"/>
      <c r="Q32" s="72"/>
      <c r="R32" s="72"/>
      <c r="S32" s="72"/>
      <c r="T32" s="72"/>
      <c r="U32" s="72"/>
      <c r="V32" s="72"/>
      <c r="W32" s="72"/>
      <c r="X32" s="72"/>
      <c r="Y32" s="72"/>
      <c r="Z32" s="72"/>
      <c r="AA32" s="72"/>
    </row>
    <row r="33" spans="2:3" x14ac:dyDescent="0.35">
      <c r="B33" s="105" t="s">
        <v>236</v>
      </c>
      <c r="C33" s="105"/>
    </row>
    <row r="34" spans="2:3" x14ac:dyDescent="0.35">
      <c r="B34" s="105"/>
      <c r="C34" s="105"/>
    </row>
    <row r="35" spans="2:3" x14ac:dyDescent="0.35">
      <c r="B35" s="105"/>
      <c r="C35" s="105"/>
    </row>
    <row r="36" spans="2:3" x14ac:dyDescent="0.35">
      <c r="B36" s="105"/>
      <c r="C36" s="105"/>
    </row>
    <row r="67" spans="4:5" x14ac:dyDescent="0.35">
      <c r="D67" s="202"/>
    </row>
    <row r="74" spans="4:5" x14ac:dyDescent="0.35">
      <c r="E74" s="201"/>
    </row>
  </sheetData>
  <customSheetViews>
    <customSheetView guid="{05A24B3F-0046-4A93-964B-C8E884CA78A3}" showPageBreaks="1" showGridLines="0" fitToPage="1" printArea="1" view="pageBreakPreview">
      <selection activeCell="H16" sqref="H16"/>
      <pageMargins left="0.51181102362204722" right="0.70866141732283472" top="0.35433070866141736" bottom="0.35433070866141736" header="0.31496062992125984" footer="0.31496062992125984"/>
      <printOptions horizontalCentered="1"/>
      <pageSetup scale="47" fitToHeight="0" orientation="landscape" r:id="rId1"/>
    </customSheetView>
    <customSheetView guid="{AB7C7113-F865-4779-9FA4-3A0AD2C9E93A}" showPageBreaks="1" showGridLines="0" fitToPage="1" printArea="1" view="pageBreakPreview">
      <selection activeCell="H16" sqref="H16"/>
      <pageMargins left="0.51181102362204722" right="0.70866141732283472" top="0.35433070866141736" bottom="0.35433070866141736" header="0.31496062992125984" footer="0.31496062992125984"/>
      <printOptions horizontalCentered="1"/>
      <pageSetup scale="47" fitToHeight="0" orientation="landscape" r:id="rId2"/>
    </customSheetView>
  </customSheetViews>
  <mergeCells count="27">
    <mergeCell ref="B30:B31"/>
    <mergeCell ref="B5:C8"/>
    <mergeCell ref="B29:C29"/>
    <mergeCell ref="B27:C27"/>
    <mergeCell ref="B26:C26"/>
    <mergeCell ref="B25:C25"/>
    <mergeCell ref="B24:C24"/>
    <mergeCell ref="B23:C23"/>
    <mergeCell ref="B21:C21"/>
    <mergeCell ref="B20:C20"/>
    <mergeCell ref="B18:C18"/>
    <mergeCell ref="B16:C16"/>
    <mergeCell ref="B15:C15"/>
    <mergeCell ref="B14:C14"/>
    <mergeCell ref="B13:C13"/>
    <mergeCell ref="B12:C12"/>
    <mergeCell ref="B28:O28"/>
    <mergeCell ref="B2:O2"/>
    <mergeCell ref="D5:O5"/>
    <mergeCell ref="D6:I6"/>
    <mergeCell ref="J6:O6"/>
    <mergeCell ref="D7:F7"/>
    <mergeCell ref="G7:I7"/>
    <mergeCell ref="J7:L7"/>
    <mergeCell ref="M7:O7"/>
    <mergeCell ref="B11:C11"/>
    <mergeCell ref="B3:C3"/>
  </mergeCells>
  <printOptions horizontalCentered="1"/>
  <pageMargins left="0.51181102362204722" right="0.70866141732283472" top="0.35433070866141736" bottom="0.35433070866141736" header="0.31496062992125984" footer="0.31496062992125984"/>
  <pageSetup scale="38" orientation="landscape" r:id="rId3"/>
  <drawing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17">
    <pageSetUpPr fitToPage="1"/>
  </sheetPr>
  <dimension ref="A1:V89"/>
  <sheetViews>
    <sheetView showGridLines="0" view="pageBreakPreview" topLeftCell="B1" zoomScale="50" zoomScaleNormal="100" zoomScaleSheetLayoutView="50" workbookViewId="0">
      <selection activeCell="T4" sqref="T4"/>
    </sheetView>
  </sheetViews>
  <sheetFormatPr baseColWidth="10" defaultRowHeight="18" x14ac:dyDescent="0.35"/>
  <cols>
    <col min="1" max="1" width="2.28515625" style="20" customWidth="1"/>
    <col min="2" max="2" width="53.42578125" style="20" customWidth="1"/>
    <col min="3" max="3" width="18.7109375" style="20" customWidth="1"/>
    <col min="4" max="4" width="20.42578125" style="20" customWidth="1"/>
    <col min="5" max="5" width="18.7109375" style="20" customWidth="1"/>
    <col min="6" max="6" width="0.7109375" style="20" customWidth="1"/>
    <col min="7" max="9" width="18.140625" style="20" customWidth="1"/>
    <col min="10" max="10" width="22.42578125" style="20" customWidth="1"/>
    <col min="11" max="13" width="18.140625" style="20" customWidth="1"/>
    <col min="14" max="14" width="20.28515625" style="20" customWidth="1"/>
    <col min="15" max="16" width="18.140625" style="20" customWidth="1"/>
    <col min="17" max="17" width="1" style="20" customWidth="1"/>
    <col min="18" max="18" width="24.28515625" style="20" customWidth="1"/>
    <col min="19" max="19" width="1" style="20" customWidth="1"/>
    <col min="20" max="20" width="26.140625" style="20" customWidth="1"/>
    <col min="21" max="16384" width="11.42578125" style="20"/>
  </cols>
  <sheetData>
    <row r="1" spans="1:22" ht="6" customHeight="1" thickBot="1" x14ac:dyDescent="0.4"/>
    <row r="2" spans="1:22" ht="33" customHeight="1" thickTop="1" x14ac:dyDescent="0.35">
      <c r="B2" s="566" t="s">
        <v>171</v>
      </c>
      <c r="C2" s="567"/>
      <c r="D2" s="567"/>
      <c r="E2" s="567"/>
      <c r="F2" s="567"/>
      <c r="G2" s="567"/>
      <c r="H2" s="567"/>
      <c r="I2" s="567"/>
      <c r="J2" s="567"/>
      <c r="K2" s="567"/>
      <c r="L2" s="567"/>
      <c r="M2" s="567"/>
      <c r="N2" s="567"/>
      <c r="O2" s="567"/>
      <c r="P2" s="567"/>
      <c r="Q2" s="567"/>
      <c r="R2" s="567"/>
      <c r="S2" s="567"/>
      <c r="T2" s="568"/>
      <c r="U2" s="25"/>
      <c r="V2" s="25"/>
    </row>
    <row r="3" spans="1:22" ht="33" customHeight="1" x14ac:dyDescent="0.35">
      <c r="A3" s="26"/>
      <c r="B3" s="569"/>
      <c r="C3" s="570"/>
      <c r="D3" s="570"/>
      <c r="E3" s="570"/>
      <c r="F3" s="570"/>
      <c r="G3" s="570"/>
      <c r="H3" s="570"/>
      <c r="I3" s="570"/>
      <c r="J3" s="570"/>
      <c r="K3" s="570"/>
      <c r="L3" s="570"/>
      <c r="M3" s="570"/>
      <c r="N3" s="570"/>
      <c r="O3" s="570"/>
      <c r="P3" s="570"/>
      <c r="Q3" s="570"/>
      <c r="R3" s="570"/>
      <c r="S3" s="570"/>
      <c r="T3" s="571"/>
      <c r="U3" s="25"/>
      <c r="V3" s="25"/>
    </row>
    <row r="4" spans="1:22" ht="33" customHeight="1" thickBot="1" x14ac:dyDescent="0.4">
      <c r="B4" s="572" t="s">
        <v>14853</v>
      </c>
      <c r="C4" s="573"/>
      <c r="D4" s="573"/>
      <c r="E4" s="573"/>
      <c r="F4" s="27"/>
      <c r="G4" s="27"/>
      <c r="H4" s="27"/>
      <c r="I4" s="27"/>
      <c r="J4" s="27"/>
      <c r="K4" s="27"/>
      <c r="L4" s="27"/>
      <c r="M4" s="27"/>
      <c r="N4" s="27"/>
      <c r="O4" s="27"/>
      <c r="P4" s="27"/>
      <c r="Q4" s="27"/>
      <c r="R4" s="27"/>
      <c r="S4" s="27"/>
      <c r="T4" s="28" t="s">
        <v>14854</v>
      </c>
      <c r="U4" s="25"/>
      <c r="V4" s="25"/>
    </row>
    <row r="5" spans="1:22" ht="6" customHeight="1" thickTop="1" thickBot="1" x14ac:dyDescent="0.4">
      <c r="B5" s="29"/>
      <c r="C5" s="29"/>
      <c r="D5" s="29"/>
      <c r="E5" s="29"/>
      <c r="G5" s="30"/>
      <c r="H5" s="30"/>
      <c r="I5" s="30"/>
      <c r="J5" s="30"/>
      <c r="K5" s="30"/>
      <c r="L5" s="30"/>
      <c r="M5" s="30"/>
      <c r="N5" s="30"/>
      <c r="O5" s="30"/>
      <c r="P5" s="30"/>
      <c r="Q5" s="30"/>
      <c r="R5" s="30"/>
      <c r="S5" s="30"/>
      <c r="T5" s="30"/>
    </row>
    <row r="6" spans="1:22" ht="55.5" customHeight="1" thickTop="1" thickBot="1" x14ac:dyDescent="0.5">
      <c r="B6" s="574" t="s">
        <v>8</v>
      </c>
      <c r="C6" s="576" t="s">
        <v>172</v>
      </c>
      <c r="D6" s="576"/>
      <c r="E6" s="576"/>
      <c r="F6" s="326"/>
      <c r="G6" s="577" t="s">
        <v>173</v>
      </c>
      <c r="H6" s="578"/>
      <c r="I6" s="578"/>
      <c r="J6" s="578"/>
      <c r="K6" s="578"/>
      <c r="L6" s="578"/>
      <c r="M6" s="578"/>
      <c r="N6" s="578"/>
      <c r="O6" s="578"/>
      <c r="P6" s="579"/>
      <c r="Q6" s="327"/>
      <c r="R6" s="580" t="s">
        <v>9</v>
      </c>
      <c r="S6" s="327"/>
      <c r="T6" s="582" t="s">
        <v>174</v>
      </c>
    </row>
    <row r="7" spans="1:22" ht="85.5" customHeight="1" thickTop="1" thickBot="1" x14ac:dyDescent="0.4">
      <c r="B7" s="575"/>
      <c r="C7" s="333" t="s">
        <v>10</v>
      </c>
      <c r="D7" s="333" t="s">
        <v>11</v>
      </c>
      <c r="E7" s="328" t="s">
        <v>12</v>
      </c>
      <c r="F7" s="329"/>
      <c r="G7" s="333" t="s">
        <v>210</v>
      </c>
      <c r="H7" s="333" t="s">
        <v>13</v>
      </c>
      <c r="I7" s="333" t="s">
        <v>14</v>
      </c>
      <c r="J7" s="333" t="s">
        <v>15</v>
      </c>
      <c r="K7" s="333" t="s">
        <v>16</v>
      </c>
      <c r="L7" s="333" t="s">
        <v>17</v>
      </c>
      <c r="M7" s="333" t="s">
        <v>18</v>
      </c>
      <c r="N7" s="333" t="s">
        <v>19</v>
      </c>
      <c r="O7" s="333" t="s">
        <v>20</v>
      </c>
      <c r="P7" s="330" t="s">
        <v>21</v>
      </c>
      <c r="Q7" s="331"/>
      <c r="R7" s="581"/>
      <c r="S7" s="331"/>
      <c r="T7" s="583"/>
    </row>
    <row r="8" spans="1:22" s="24" customFormat="1" ht="9" customHeight="1" thickTop="1" thickBot="1" x14ac:dyDescent="0.4">
      <c r="B8" s="32"/>
      <c r="C8" s="33"/>
      <c r="D8" s="34"/>
      <c r="E8" s="35"/>
      <c r="F8" s="36"/>
      <c r="G8" s="222">
        <v>1000</v>
      </c>
      <c r="H8" s="222">
        <v>2000</v>
      </c>
      <c r="I8" s="222">
        <v>3000</v>
      </c>
      <c r="J8" s="222">
        <v>4000</v>
      </c>
      <c r="K8" s="222">
        <v>5000</v>
      </c>
      <c r="L8" s="222">
        <v>6000</v>
      </c>
      <c r="M8" s="222">
        <v>7000</v>
      </c>
      <c r="N8" s="222">
        <v>8000</v>
      </c>
      <c r="O8" s="222">
        <v>9000</v>
      </c>
      <c r="P8" s="222"/>
      <c r="Q8" s="37"/>
      <c r="R8" s="37"/>
      <c r="S8" s="37"/>
      <c r="T8" s="38"/>
    </row>
    <row r="9" spans="1:22" ht="25.5" thickTop="1" thickBot="1" x14ac:dyDescent="0.45">
      <c r="B9" s="199" t="s">
        <v>175</v>
      </c>
      <c r="C9" s="228"/>
      <c r="D9" s="230"/>
      <c r="E9" s="229"/>
      <c r="F9" s="39"/>
      <c r="G9" s="562"/>
      <c r="H9" s="563"/>
      <c r="I9" s="563"/>
      <c r="J9" s="563"/>
      <c r="K9" s="563"/>
      <c r="L9" s="563"/>
      <c r="M9" s="563"/>
      <c r="N9" s="563"/>
      <c r="O9" s="563"/>
      <c r="P9" s="564"/>
      <c r="Q9" s="40"/>
      <c r="R9" s="41"/>
      <c r="S9" s="40"/>
      <c r="T9" s="42"/>
    </row>
    <row r="10" spans="1:22" ht="35.25" customHeight="1" thickTop="1" thickBot="1" x14ac:dyDescent="0.4">
      <c r="B10" s="272" t="s">
        <v>208</v>
      </c>
      <c r="C10" s="273"/>
      <c r="D10" s="274"/>
      <c r="E10" s="275"/>
      <c r="F10" s="39"/>
      <c r="G10" s="276"/>
      <c r="H10" s="277"/>
      <c r="I10" s="277"/>
      <c r="J10" s="277"/>
      <c r="K10" s="277"/>
      <c r="L10" s="277"/>
      <c r="M10" s="277"/>
      <c r="N10" s="277"/>
      <c r="O10" s="277"/>
      <c r="P10" s="278"/>
      <c r="Q10" s="279"/>
      <c r="R10" s="280"/>
      <c r="S10" s="281"/>
      <c r="T10" s="282"/>
      <c r="U10" s="31"/>
    </row>
    <row r="11" spans="1:22" ht="48" customHeight="1" thickTop="1" x14ac:dyDescent="0.35">
      <c r="B11" s="283" t="s">
        <v>200</v>
      </c>
      <c r="C11" s="284"/>
      <c r="D11" s="285"/>
      <c r="E11" s="286">
        <f>+C11+D11</f>
        <v>0</v>
      </c>
      <c r="F11" s="39"/>
      <c r="G11" s="287"/>
      <c r="H11" s="288"/>
      <c r="I11" s="288"/>
      <c r="J11" s="288"/>
      <c r="K11" s="288"/>
      <c r="L11" s="288"/>
      <c r="M11" s="288"/>
      <c r="N11" s="288"/>
      <c r="O11" s="288"/>
      <c r="P11" s="289"/>
      <c r="Q11" s="290"/>
      <c r="R11" s="291">
        <f t="shared" ref="R11:R18" si="0">E11-P11</f>
        <v>0</v>
      </c>
      <c r="S11" s="292"/>
      <c r="T11" s="293"/>
      <c r="U11" s="294"/>
    </row>
    <row r="12" spans="1:22" ht="51" customHeight="1" x14ac:dyDescent="0.35">
      <c r="B12" s="295" t="s">
        <v>201</v>
      </c>
      <c r="C12" s="271"/>
      <c r="D12" s="296"/>
      <c r="E12" s="297">
        <f t="shared" ref="E12:E20" si="1">+C12+D12</f>
        <v>0</v>
      </c>
      <c r="F12" s="39"/>
      <c r="G12" s="298"/>
      <c r="H12" s="51"/>
      <c r="I12" s="51"/>
      <c r="J12" s="51"/>
      <c r="K12" s="51"/>
      <c r="L12" s="51"/>
      <c r="M12" s="51"/>
      <c r="N12" s="51"/>
      <c r="O12" s="51"/>
      <c r="P12" s="299"/>
      <c r="Q12" s="290"/>
      <c r="R12" s="300">
        <f t="shared" si="0"/>
        <v>0</v>
      </c>
      <c r="S12" s="301"/>
      <c r="T12" s="300"/>
      <c r="U12" s="302"/>
    </row>
    <row r="13" spans="1:22" ht="35.25" customHeight="1" x14ac:dyDescent="0.35">
      <c r="B13" s="49" t="s">
        <v>202</v>
      </c>
      <c r="C13" s="303"/>
      <c r="D13" s="296"/>
      <c r="E13" s="297">
        <f t="shared" si="1"/>
        <v>0</v>
      </c>
      <c r="F13" s="39"/>
      <c r="G13" s="298"/>
      <c r="H13" s="51"/>
      <c r="I13" s="51"/>
      <c r="J13" s="51"/>
      <c r="K13" s="51"/>
      <c r="L13" s="51"/>
      <c r="M13" s="51"/>
      <c r="N13" s="51"/>
      <c r="O13" s="51"/>
      <c r="P13" s="299"/>
      <c r="Q13" s="290"/>
      <c r="R13" s="300">
        <f t="shared" si="0"/>
        <v>0</v>
      </c>
      <c r="S13" s="301"/>
      <c r="T13" s="300"/>
      <c r="U13" s="302"/>
    </row>
    <row r="14" spans="1:22" ht="86.25" customHeight="1" x14ac:dyDescent="0.35">
      <c r="B14" s="295" t="s">
        <v>203</v>
      </c>
      <c r="C14" s="271"/>
      <c r="D14" s="296"/>
      <c r="E14" s="297">
        <f t="shared" si="1"/>
        <v>0</v>
      </c>
      <c r="F14" s="39"/>
      <c r="G14" s="298"/>
      <c r="H14" s="51"/>
      <c r="I14" s="51"/>
      <c r="J14" s="51"/>
      <c r="K14" s="51"/>
      <c r="L14" s="51"/>
      <c r="M14" s="51"/>
      <c r="N14" s="51"/>
      <c r="O14" s="51"/>
      <c r="P14" s="299"/>
      <c r="Q14" s="290"/>
      <c r="R14" s="300">
        <f t="shared" si="0"/>
        <v>0</v>
      </c>
      <c r="S14" s="301"/>
      <c r="T14" s="300"/>
      <c r="U14" s="302"/>
    </row>
    <row r="15" spans="1:22" ht="35.25" customHeight="1" x14ac:dyDescent="0.35">
      <c r="B15" s="295" t="s">
        <v>204</v>
      </c>
      <c r="C15" s="271"/>
      <c r="D15" s="296"/>
      <c r="E15" s="297">
        <f t="shared" si="1"/>
        <v>0</v>
      </c>
      <c r="F15" s="39"/>
      <c r="G15" s="298"/>
      <c r="H15" s="51"/>
      <c r="I15" s="51"/>
      <c r="J15" s="51"/>
      <c r="K15" s="51"/>
      <c r="L15" s="51"/>
      <c r="M15" s="51"/>
      <c r="N15" s="51"/>
      <c r="O15" s="51"/>
      <c r="P15" s="299"/>
      <c r="Q15" s="290"/>
      <c r="R15" s="300">
        <f t="shared" si="0"/>
        <v>0</v>
      </c>
      <c r="S15" s="301"/>
      <c r="T15" s="300"/>
      <c r="U15" s="302"/>
    </row>
    <row r="16" spans="1:22" ht="35.25" customHeight="1" x14ac:dyDescent="0.35">
      <c r="B16" s="295" t="s">
        <v>205</v>
      </c>
      <c r="C16" s="271"/>
      <c r="D16" s="296"/>
      <c r="E16" s="297">
        <f t="shared" si="1"/>
        <v>0</v>
      </c>
      <c r="F16" s="39"/>
      <c r="G16" s="298"/>
      <c r="H16" s="51"/>
      <c r="I16" s="51"/>
      <c r="J16" s="51"/>
      <c r="K16" s="51"/>
      <c r="L16" s="51"/>
      <c r="M16" s="51"/>
      <c r="N16" s="51"/>
      <c r="O16" s="51"/>
      <c r="P16" s="299"/>
      <c r="Q16" s="290"/>
      <c r="R16" s="300">
        <f t="shared" si="0"/>
        <v>0</v>
      </c>
      <c r="S16" s="301"/>
      <c r="T16" s="300"/>
      <c r="U16" s="302"/>
    </row>
    <row r="17" spans="2:21" ht="35.25" customHeight="1" x14ac:dyDescent="0.35">
      <c r="B17" s="295" t="s">
        <v>206</v>
      </c>
      <c r="C17" s="271"/>
      <c r="D17" s="296"/>
      <c r="E17" s="297">
        <f t="shared" si="1"/>
        <v>0</v>
      </c>
      <c r="F17" s="39"/>
      <c r="G17" s="298"/>
      <c r="H17" s="51"/>
      <c r="I17" s="51"/>
      <c r="J17" s="51"/>
      <c r="K17" s="51"/>
      <c r="L17" s="51"/>
      <c r="M17" s="51"/>
      <c r="N17" s="51"/>
      <c r="O17" s="51"/>
      <c r="P17" s="299"/>
      <c r="Q17" s="290"/>
      <c r="R17" s="300">
        <f t="shared" si="0"/>
        <v>0</v>
      </c>
      <c r="S17" s="301"/>
      <c r="T17" s="300"/>
      <c r="U17" s="302"/>
    </row>
    <row r="18" spans="2:21" ht="35.25" customHeight="1" x14ac:dyDescent="0.35">
      <c r="B18" s="295" t="s">
        <v>207</v>
      </c>
      <c r="C18" s="271"/>
      <c r="D18" s="296"/>
      <c r="E18" s="297">
        <f t="shared" si="1"/>
        <v>0</v>
      </c>
      <c r="F18" s="39"/>
      <c r="G18" s="298"/>
      <c r="H18" s="51"/>
      <c r="I18" s="51"/>
      <c r="J18" s="51"/>
      <c r="K18" s="51"/>
      <c r="L18" s="51"/>
      <c r="M18" s="51"/>
      <c r="N18" s="51"/>
      <c r="O18" s="51"/>
      <c r="P18" s="299"/>
      <c r="Q18" s="290"/>
      <c r="R18" s="300">
        <f t="shared" si="0"/>
        <v>0</v>
      </c>
      <c r="S18" s="301"/>
      <c r="T18" s="300"/>
      <c r="U18" s="302"/>
    </row>
    <row r="19" spans="2:21" ht="35.25" customHeight="1" x14ac:dyDescent="0.35">
      <c r="B19" s="295" t="s">
        <v>26</v>
      </c>
      <c r="C19" s="271"/>
      <c r="D19" s="296"/>
      <c r="E19" s="297">
        <f>+C19+D19</f>
        <v>0</v>
      </c>
      <c r="F19" s="39"/>
      <c r="G19" s="298"/>
      <c r="H19" s="51"/>
      <c r="I19" s="51"/>
      <c r="J19" s="51"/>
      <c r="K19" s="51"/>
      <c r="L19" s="51"/>
      <c r="M19" s="51"/>
      <c r="N19" s="51"/>
      <c r="O19" s="51"/>
      <c r="P19" s="299"/>
      <c r="Q19" s="290"/>
      <c r="R19" s="300"/>
      <c r="S19" s="301"/>
      <c r="T19" s="300"/>
      <c r="U19" s="302"/>
    </row>
    <row r="20" spans="2:21" ht="48" customHeight="1" x14ac:dyDescent="0.35">
      <c r="B20" s="295" t="s">
        <v>230</v>
      </c>
      <c r="C20" s="271"/>
      <c r="D20" s="304"/>
      <c r="E20" s="297">
        <f t="shared" si="1"/>
        <v>0</v>
      </c>
      <c r="F20" s="39"/>
      <c r="G20" s="298"/>
      <c r="H20" s="51"/>
      <c r="I20" s="51"/>
      <c r="J20" s="51"/>
      <c r="K20" s="51"/>
      <c r="L20" s="51"/>
      <c r="M20" s="51"/>
      <c r="N20" s="51"/>
      <c r="O20" s="51"/>
      <c r="P20" s="299"/>
      <c r="Q20" s="290"/>
      <c r="R20" s="300">
        <f>E20-P20</f>
        <v>0</v>
      </c>
      <c r="S20" s="301"/>
      <c r="T20" s="300"/>
      <c r="U20" s="302"/>
    </row>
    <row r="21" spans="2:21" ht="35.25" customHeight="1" thickBot="1" x14ac:dyDescent="0.4">
      <c r="B21" s="305"/>
      <c r="C21" s="306"/>
      <c r="D21" s="307"/>
      <c r="E21" s="308">
        <f>+C21+D21</f>
        <v>0</v>
      </c>
      <c r="F21" s="39"/>
      <c r="G21" s="309"/>
      <c r="H21" s="55"/>
      <c r="I21" s="55"/>
      <c r="J21" s="55"/>
      <c r="K21" s="55"/>
      <c r="L21" s="55"/>
      <c r="M21" s="55"/>
      <c r="N21" s="55"/>
      <c r="O21" s="55"/>
      <c r="P21" s="310"/>
      <c r="Q21" s="290"/>
      <c r="R21" s="311">
        <f>E21-P21</f>
        <v>0</v>
      </c>
      <c r="S21" s="301"/>
      <c r="T21" s="311"/>
      <c r="U21" s="302"/>
    </row>
    <row r="22" spans="2:21" ht="35.25" customHeight="1" thickTop="1" thickBot="1" x14ac:dyDescent="0.4">
      <c r="B22" s="58" t="s">
        <v>209</v>
      </c>
      <c r="C22" s="312">
        <f>SUM(C11:C21)</f>
        <v>0</v>
      </c>
      <c r="D22" s="312">
        <f>SUM(D11:D21)</f>
        <v>0</v>
      </c>
      <c r="E22" s="313">
        <f>SUM(E11:E21)</f>
        <v>0</v>
      </c>
      <c r="F22" s="39"/>
      <c r="G22" s="314">
        <f t="shared" ref="G22:P22" si="2">SUM(G11:G21)</f>
        <v>0</v>
      </c>
      <c r="H22" s="315">
        <f t="shared" si="2"/>
        <v>0</v>
      </c>
      <c r="I22" s="316">
        <f t="shared" si="2"/>
        <v>0</v>
      </c>
      <c r="J22" s="316">
        <f t="shared" si="2"/>
        <v>0</v>
      </c>
      <c r="K22" s="316">
        <f t="shared" si="2"/>
        <v>0</v>
      </c>
      <c r="L22" s="316">
        <f t="shared" si="2"/>
        <v>0</v>
      </c>
      <c r="M22" s="316">
        <f t="shared" si="2"/>
        <v>0</v>
      </c>
      <c r="N22" s="316">
        <f t="shared" si="2"/>
        <v>0</v>
      </c>
      <c r="O22" s="316">
        <f t="shared" si="2"/>
        <v>0</v>
      </c>
      <c r="P22" s="316">
        <f t="shared" si="2"/>
        <v>0</v>
      </c>
      <c r="Q22" s="279"/>
      <c r="R22" s="317">
        <f>SUM(R11:R21)</f>
        <v>0</v>
      </c>
      <c r="S22" s="318"/>
      <c r="T22" s="316">
        <f>SUM(T11:T21)</f>
        <v>0</v>
      </c>
      <c r="U22" s="302"/>
    </row>
    <row r="23" spans="2:21" ht="35.25" customHeight="1" thickTop="1" thickBot="1" x14ac:dyDescent="0.4">
      <c r="B23" s="272" t="s">
        <v>212</v>
      </c>
      <c r="C23" s="273"/>
      <c r="D23" s="274"/>
      <c r="E23" s="275"/>
      <c r="F23" s="39"/>
      <c r="G23" s="276"/>
      <c r="H23" s="277"/>
      <c r="I23" s="277"/>
      <c r="J23" s="277"/>
      <c r="K23" s="277"/>
      <c r="L23" s="277"/>
      <c r="M23" s="277"/>
      <c r="N23" s="277"/>
      <c r="O23" s="277"/>
      <c r="P23" s="278"/>
      <c r="Q23" s="279"/>
      <c r="R23" s="280"/>
      <c r="S23" s="281"/>
      <c r="T23" s="282"/>
      <c r="U23" s="31"/>
    </row>
    <row r="24" spans="2:21" ht="35.25" customHeight="1" thickTop="1" x14ac:dyDescent="0.4">
      <c r="B24" s="234" t="s">
        <v>22</v>
      </c>
      <c r="C24" s="220"/>
      <c r="D24" s="231"/>
      <c r="E24" s="221">
        <f t="shared" ref="E24:E30" si="3">SUM(C24:D24)</f>
        <v>0</v>
      </c>
      <c r="F24" s="39"/>
      <c r="G24" s="44"/>
      <c r="H24" s="45"/>
      <c r="I24" s="45"/>
      <c r="J24" s="45"/>
      <c r="K24" s="45"/>
      <c r="L24" s="45"/>
      <c r="M24" s="45"/>
      <c r="N24" s="45"/>
      <c r="O24" s="45"/>
      <c r="P24" s="223">
        <f>SUM(G24:O24)</f>
        <v>0</v>
      </c>
      <c r="Q24" s="46"/>
      <c r="R24" s="227">
        <f>E24-P24</f>
        <v>0</v>
      </c>
      <c r="S24" s="226"/>
      <c r="T24" s="48"/>
    </row>
    <row r="25" spans="2:21" ht="35.25" customHeight="1" x14ac:dyDescent="0.4">
      <c r="B25" s="235" t="s">
        <v>23</v>
      </c>
      <c r="C25" s="215"/>
      <c r="D25" s="232"/>
      <c r="E25" s="216">
        <f t="shared" si="3"/>
        <v>0</v>
      </c>
      <c r="F25" s="39"/>
      <c r="G25" s="50"/>
      <c r="H25" s="51"/>
      <c r="I25" s="51"/>
      <c r="J25" s="51"/>
      <c r="K25" s="51"/>
      <c r="L25" s="51"/>
      <c r="M25" s="51"/>
      <c r="N25" s="51"/>
      <c r="O25" s="51"/>
      <c r="P25" s="224">
        <f>SUM(G25:O25)</f>
        <v>0</v>
      </c>
      <c r="Q25" s="46"/>
      <c r="R25" s="52">
        <f t="shared" ref="R25:R31" si="4">E25-P25</f>
        <v>0</v>
      </c>
      <c r="S25" s="226"/>
      <c r="T25" s="53"/>
    </row>
    <row r="26" spans="2:21" ht="35.25" customHeight="1" x14ac:dyDescent="0.4">
      <c r="B26" s="235" t="s">
        <v>24</v>
      </c>
      <c r="C26" s="215"/>
      <c r="D26" s="232"/>
      <c r="E26" s="216">
        <f t="shared" si="3"/>
        <v>0</v>
      </c>
      <c r="F26" s="39"/>
      <c r="G26" s="54"/>
      <c r="H26" s="55"/>
      <c r="I26" s="55"/>
      <c r="J26" s="55"/>
      <c r="K26" s="55"/>
      <c r="L26" s="55"/>
      <c r="M26" s="55"/>
      <c r="N26" s="55"/>
      <c r="O26" s="55"/>
      <c r="P26" s="224">
        <f>SUM(G26:O26)</f>
        <v>0</v>
      </c>
      <c r="Q26" s="46"/>
      <c r="R26" s="52">
        <f t="shared" si="4"/>
        <v>0</v>
      </c>
      <c r="S26" s="226"/>
      <c r="T26" s="53"/>
    </row>
    <row r="27" spans="2:21" ht="35.25" customHeight="1" x14ac:dyDescent="0.4">
      <c r="B27" s="235" t="s">
        <v>25</v>
      </c>
      <c r="C27" s="215"/>
      <c r="D27" s="232"/>
      <c r="E27" s="216">
        <f t="shared" si="3"/>
        <v>0</v>
      </c>
      <c r="F27" s="39"/>
      <c r="G27" s="54"/>
      <c r="H27" s="55"/>
      <c r="I27" s="55"/>
      <c r="J27" s="55"/>
      <c r="K27" s="55"/>
      <c r="L27" s="55"/>
      <c r="M27" s="55"/>
      <c r="N27" s="55"/>
      <c r="O27" s="55"/>
      <c r="P27" s="224">
        <f t="shared" ref="P27:P30" si="5">SUM(G27:O27)</f>
        <v>0</v>
      </c>
      <c r="Q27" s="46"/>
      <c r="R27" s="52">
        <f t="shared" si="4"/>
        <v>0</v>
      </c>
      <c r="S27" s="226"/>
      <c r="T27" s="53"/>
    </row>
    <row r="28" spans="2:21" ht="35.25" customHeight="1" x14ac:dyDescent="0.4">
      <c r="B28" s="235" t="s">
        <v>26</v>
      </c>
      <c r="C28" s="215"/>
      <c r="D28" s="232"/>
      <c r="E28" s="216">
        <f t="shared" si="3"/>
        <v>0</v>
      </c>
      <c r="F28" s="39"/>
      <c r="G28" s="54"/>
      <c r="H28" s="55"/>
      <c r="I28" s="55"/>
      <c r="J28" s="55"/>
      <c r="K28" s="55"/>
      <c r="L28" s="55"/>
      <c r="M28" s="55"/>
      <c r="N28" s="55"/>
      <c r="O28" s="55"/>
      <c r="P28" s="224">
        <f t="shared" si="5"/>
        <v>0</v>
      </c>
      <c r="Q28" s="46"/>
      <c r="R28" s="52">
        <f t="shared" si="4"/>
        <v>0</v>
      </c>
      <c r="S28" s="226"/>
      <c r="T28" s="53"/>
    </row>
    <row r="29" spans="2:21" ht="54" customHeight="1" x14ac:dyDescent="0.4">
      <c r="B29" s="235" t="s">
        <v>27</v>
      </c>
      <c r="C29" s="215"/>
      <c r="D29" s="232"/>
      <c r="E29" s="216">
        <f t="shared" si="3"/>
        <v>0</v>
      </c>
      <c r="F29" s="39"/>
      <c r="G29" s="54"/>
      <c r="H29" s="55"/>
      <c r="I29" s="55"/>
      <c r="J29" s="55"/>
      <c r="K29" s="55"/>
      <c r="L29" s="55"/>
      <c r="M29" s="55"/>
      <c r="N29" s="55"/>
      <c r="O29" s="55"/>
      <c r="P29" s="225">
        <f t="shared" si="5"/>
        <v>0</v>
      </c>
      <c r="Q29" s="46"/>
      <c r="R29" s="52">
        <f t="shared" si="4"/>
        <v>0</v>
      </c>
      <c r="S29" s="226"/>
      <c r="T29" s="56"/>
    </row>
    <row r="30" spans="2:21" ht="35.25" customHeight="1" thickBot="1" x14ac:dyDescent="0.45">
      <c r="B30" s="236"/>
      <c r="C30" s="217"/>
      <c r="D30" s="233"/>
      <c r="E30" s="218">
        <f t="shared" si="3"/>
        <v>0</v>
      </c>
      <c r="F30" s="39"/>
      <c r="G30" s="219"/>
      <c r="H30" s="55"/>
      <c r="I30" s="55"/>
      <c r="J30" s="55"/>
      <c r="K30" s="55"/>
      <c r="L30" s="55"/>
      <c r="M30" s="55"/>
      <c r="N30" s="55"/>
      <c r="O30" s="55"/>
      <c r="P30" s="225">
        <f t="shared" si="5"/>
        <v>0</v>
      </c>
      <c r="Q30" s="46"/>
      <c r="R30" s="57">
        <f t="shared" si="4"/>
        <v>0</v>
      </c>
      <c r="S30" s="226"/>
      <c r="T30" s="56"/>
    </row>
    <row r="31" spans="2:21" ht="35.25" customHeight="1" thickTop="1" thickBot="1" x14ac:dyDescent="0.45">
      <c r="B31" s="58" t="s">
        <v>28</v>
      </c>
      <c r="C31" s="59">
        <f>SUM(C24:C30)</f>
        <v>0</v>
      </c>
      <c r="D31" s="60">
        <f>SUM(D24:D30)</f>
        <v>0</v>
      </c>
      <c r="E31" s="61">
        <f>SUM(E24:E30)</f>
        <v>0</v>
      </c>
      <c r="F31" s="43"/>
      <c r="G31" s="59">
        <f>SUM(G24:G30)</f>
        <v>0</v>
      </c>
      <c r="H31" s="62">
        <f>SUM(H24:H30)</f>
        <v>0</v>
      </c>
      <c r="I31" s="62">
        <f t="shared" ref="I31:O31" si="6">SUM(I24:I30)</f>
        <v>0</v>
      </c>
      <c r="J31" s="62">
        <f t="shared" si="6"/>
        <v>0</v>
      </c>
      <c r="K31" s="62">
        <f t="shared" si="6"/>
        <v>0</v>
      </c>
      <c r="L31" s="62">
        <f t="shared" si="6"/>
        <v>0</v>
      </c>
      <c r="M31" s="62">
        <f t="shared" si="6"/>
        <v>0</v>
      </c>
      <c r="N31" s="62">
        <f t="shared" si="6"/>
        <v>0</v>
      </c>
      <c r="O31" s="62">
        <f t="shared" si="6"/>
        <v>0</v>
      </c>
      <c r="P31" s="63">
        <f>SUM(G31:O31)</f>
        <v>0</v>
      </c>
      <c r="Q31" s="47"/>
      <c r="R31" s="64">
        <f t="shared" si="4"/>
        <v>0</v>
      </c>
      <c r="S31" s="226"/>
      <c r="T31" s="64">
        <f>SUM(T24:T30)</f>
        <v>0</v>
      </c>
    </row>
    <row r="32" spans="2:21" ht="12" customHeight="1" thickTop="1" x14ac:dyDescent="0.35">
      <c r="B32" s="332" t="s">
        <v>235</v>
      </c>
      <c r="C32" s="65"/>
      <c r="D32" s="65"/>
      <c r="E32" s="66"/>
      <c r="F32" s="67"/>
      <c r="G32" s="68"/>
      <c r="H32" s="68"/>
      <c r="I32" s="68"/>
      <c r="J32" s="68"/>
      <c r="K32" s="68"/>
      <c r="L32" s="68"/>
      <c r="M32" s="68"/>
      <c r="N32" s="68"/>
      <c r="O32" s="68"/>
      <c r="P32" s="68"/>
      <c r="Q32" s="69"/>
      <c r="R32" s="69"/>
      <c r="S32" s="69"/>
      <c r="T32" s="69"/>
    </row>
    <row r="33" spans="2:20" ht="21" customHeight="1" x14ac:dyDescent="0.35">
      <c r="B33" s="70" t="s">
        <v>29</v>
      </c>
      <c r="C33" s="65"/>
      <c r="D33" s="65"/>
      <c r="E33" s="66"/>
      <c r="F33" s="67"/>
      <c r="G33" s="68"/>
      <c r="H33" s="68"/>
      <c r="I33" s="68"/>
      <c r="J33" s="68"/>
      <c r="K33" s="68"/>
      <c r="L33" s="68"/>
      <c r="M33" s="68"/>
      <c r="N33" s="68"/>
      <c r="O33" s="68"/>
      <c r="P33" s="68"/>
      <c r="Q33" s="69"/>
      <c r="R33" s="69"/>
      <c r="S33" s="69"/>
      <c r="T33" s="69"/>
    </row>
    <row r="34" spans="2:20" ht="21" customHeight="1" x14ac:dyDescent="0.35">
      <c r="B34" s="71" t="s">
        <v>30</v>
      </c>
      <c r="C34" s="65"/>
      <c r="D34" s="65"/>
      <c r="E34" s="66"/>
      <c r="F34" s="67"/>
      <c r="G34" s="68"/>
      <c r="H34" s="68"/>
      <c r="I34" s="68"/>
      <c r="J34" s="68"/>
      <c r="K34" s="68"/>
      <c r="L34" s="68"/>
      <c r="M34" s="68"/>
      <c r="N34" s="68"/>
      <c r="O34" s="68"/>
      <c r="P34" s="68"/>
      <c r="Q34" s="69"/>
      <c r="R34" s="69"/>
      <c r="S34" s="69"/>
      <c r="T34" s="69"/>
    </row>
    <row r="35" spans="2:20" ht="21" customHeight="1" x14ac:dyDescent="0.35">
      <c r="B35" s="70" t="s">
        <v>31</v>
      </c>
      <c r="C35" s="65"/>
      <c r="D35" s="65"/>
      <c r="E35" s="66"/>
      <c r="F35" s="67"/>
      <c r="G35" s="68"/>
      <c r="H35" s="68"/>
      <c r="I35" s="68"/>
      <c r="J35" s="68"/>
      <c r="K35" s="68"/>
      <c r="L35" s="68"/>
      <c r="M35" s="68"/>
      <c r="N35" s="68"/>
      <c r="O35" s="68"/>
      <c r="P35" s="68"/>
      <c r="Q35" s="69"/>
      <c r="R35" s="69"/>
      <c r="S35" s="69"/>
      <c r="T35" s="69"/>
    </row>
    <row r="36" spans="2:20" ht="12" customHeight="1" x14ac:dyDescent="0.35">
      <c r="B36" s="70" t="s">
        <v>211</v>
      </c>
      <c r="C36" s="65"/>
      <c r="D36" s="65"/>
      <c r="E36" s="66"/>
      <c r="F36" s="67"/>
      <c r="G36" s="68"/>
      <c r="H36" s="68"/>
      <c r="I36" s="68"/>
      <c r="J36" s="68"/>
      <c r="K36" s="68"/>
      <c r="L36" s="68"/>
      <c r="M36" s="68"/>
      <c r="N36" s="68"/>
      <c r="O36" s="68"/>
      <c r="P36" s="68"/>
      <c r="Q36" s="69"/>
      <c r="R36" s="69"/>
      <c r="S36" s="69"/>
      <c r="T36" s="69"/>
    </row>
    <row r="37" spans="2:20" ht="12" customHeight="1" x14ac:dyDescent="0.35">
      <c r="B37" s="70"/>
      <c r="C37" s="65"/>
      <c r="D37" s="65"/>
      <c r="E37" s="66"/>
      <c r="F37" s="67"/>
      <c r="G37" s="68"/>
      <c r="H37" s="68"/>
      <c r="I37" s="68"/>
      <c r="J37" s="68"/>
      <c r="K37" s="68"/>
      <c r="L37" s="68"/>
      <c r="M37" s="68"/>
      <c r="N37" s="68"/>
      <c r="O37" s="68"/>
      <c r="P37" s="68"/>
      <c r="Q37" s="69"/>
      <c r="R37" s="69"/>
      <c r="S37" s="69"/>
      <c r="T37" s="69"/>
    </row>
    <row r="38" spans="2:20" ht="12" customHeight="1" x14ac:dyDescent="0.35">
      <c r="B38" s="70"/>
      <c r="C38" s="65"/>
      <c r="D38" s="65"/>
      <c r="E38" s="66"/>
      <c r="F38" s="67"/>
      <c r="G38" s="68"/>
      <c r="H38" s="68"/>
      <c r="I38" s="68"/>
      <c r="J38" s="68"/>
      <c r="K38" s="68"/>
      <c r="L38" s="68"/>
      <c r="M38" s="68"/>
      <c r="N38" s="68"/>
      <c r="O38" s="68"/>
      <c r="P38" s="68"/>
      <c r="Q38" s="69"/>
      <c r="R38" s="69"/>
      <c r="S38" s="69"/>
      <c r="T38" s="69"/>
    </row>
    <row r="39" spans="2:20" ht="12" customHeight="1" x14ac:dyDescent="0.35">
      <c r="B39" s="70"/>
      <c r="C39" s="65"/>
      <c r="D39" s="65"/>
      <c r="E39" s="66"/>
      <c r="F39" s="67"/>
      <c r="G39" s="68"/>
      <c r="H39" s="68"/>
      <c r="I39" s="68"/>
      <c r="J39" s="68"/>
      <c r="K39" s="68"/>
      <c r="L39" s="68"/>
      <c r="M39" s="68"/>
      <c r="N39" s="68"/>
      <c r="O39" s="68"/>
      <c r="P39" s="68"/>
      <c r="Q39" s="69"/>
      <c r="R39" s="69"/>
      <c r="S39" s="69"/>
      <c r="T39" s="69"/>
    </row>
    <row r="40" spans="2:20" ht="12" customHeight="1" x14ac:dyDescent="0.35">
      <c r="B40" s="70"/>
      <c r="C40" s="65"/>
      <c r="D40" s="65"/>
      <c r="E40" s="66"/>
      <c r="F40" s="67"/>
      <c r="G40" s="68"/>
      <c r="H40" s="68"/>
      <c r="I40" s="68"/>
      <c r="J40" s="68"/>
      <c r="K40" s="68"/>
      <c r="L40" s="68"/>
      <c r="M40" s="68"/>
      <c r="N40" s="68"/>
      <c r="O40" s="68"/>
      <c r="P40" s="68"/>
      <c r="Q40" s="69"/>
      <c r="R40" s="69"/>
      <c r="S40" s="69"/>
      <c r="T40" s="69"/>
    </row>
    <row r="41" spans="2:20" ht="12" customHeight="1" x14ac:dyDescent="0.35">
      <c r="B41" s="70"/>
      <c r="C41" s="65"/>
      <c r="D41" s="65"/>
      <c r="E41" s="66"/>
      <c r="F41" s="67"/>
      <c r="G41" s="68"/>
      <c r="H41" s="68"/>
      <c r="I41" s="68"/>
      <c r="J41" s="68"/>
      <c r="K41" s="68"/>
      <c r="L41" s="68"/>
      <c r="M41" s="68"/>
      <c r="N41" s="68"/>
      <c r="O41" s="68"/>
      <c r="P41" s="68"/>
      <c r="Q41" s="69"/>
      <c r="R41" s="69"/>
      <c r="S41" s="69"/>
      <c r="T41" s="69"/>
    </row>
    <row r="42" spans="2:20" ht="12" customHeight="1" x14ac:dyDescent="0.35">
      <c r="B42" s="70"/>
      <c r="C42" s="65"/>
      <c r="D42" s="65"/>
      <c r="E42" s="66"/>
      <c r="F42" s="67"/>
      <c r="G42" s="68"/>
      <c r="H42" s="68"/>
      <c r="I42" s="68"/>
      <c r="J42" s="68"/>
      <c r="K42" s="68"/>
      <c r="L42" s="68"/>
      <c r="M42" s="68"/>
      <c r="N42" s="68"/>
      <c r="O42" s="68"/>
      <c r="P42" s="68"/>
      <c r="Q42" s="69"/>
      <c r="R42" s="69"/>
      <c r="S42" s="69"/>
      <c r="T42" s="69"/>
    </row>
    <row r="43" spans="2:20" ht="18.75" customHeight="1" x14ac:dyDescent="0.35">
      <c r="B43" s="565"/>
      <c r="C43" s="565"/>
      <c r="D43" s="565"/>
      <c r="E43" s="565"/>
      <c r="F43" s="565"/>
      <c r="G43" s="565"/>
      <c r="H43" s="565"/>
      <c r="I43" s="565"/>
      <c r="J43" s="565"/>
      <c r="K43" s="565"/>
      <c r="L43" s="565"/>
      <c r="M43" s="565"/>
      <c r="N43" s="565"/>
      <c r="O43" s="565"/>
      <c r="P43" s="565"/>
      <c r="Q43" s="565"/>
      <c r="R43" s="565"/>
      <c r="S43" s="565"/>
      <c r="T43" s="565"/>
    </row>
    <row r="45" spans="2:20" x14ac:dyDescent="0.35">
      <c r="B45" s="72"/>
      <c r="C45" s="72"/>
      <c r="D45" s="72"/>
      <c r="E45" s="72"/>
    </row>
    <row r="46" spans="2:20" x14ac:dyDescent="0.35">
      <c r="B46" s="72"/>
      <c r="C46" s="72"/>
      <c r="D46" s="72"/>
      <c r="E46" s="72"/>
    </row>
    <row r="47" spans="2:20" x14ac:dyDescent="0.35">
      <c r="B47" s="72"/>
      <c r="C47" s="72"/>
      <c r="D47" s="72"/>
      <c r="E47" s="72"/>
    </row>
    <row r="48" spans="2:20" ht="7.5" customHeight="1" x14ac:dyDescent="0.35">
      <c r="B48" s="72"/>
      <c r="C48" s="72"/>
      <c r="D48" s="72"/>
      <c r="E48" s="72"/>
    </row>
    <row r="82" spans="3:4" x14ac:dyDescent="0.35">
      <c r="C82" s="319"/>
    </row>
    <row r="89" spans="3:4" x14ac:dyDescent="0.35">
      <c r="D89" s="320"/>
    </row>
  </sheetData>
  <customSheetViews>
    <customSheetView guid="{05A24B3F-0046-4A93-964B-C8E884CA78A3}" showPageBreaks="1" showGridLines="0" fitToPage="1" printArea="1" view="pageBreakPreview" topLeftCell="B1">
      <selection activeCell="B2" sqref="B2:T3"/>
      <pageMargins left="0.31496062992125984" right="0.31496062992125984" top="0.35433070866141736" bottom="0.35433070866141736" header="0.31496062992125984" footer="0.31496062992125984"/>
      <pageSetup scale="35" orientation="landscape" r:id="rId1"/>
    </customSheetView>
    <customSheetView guid="{AB7C7113-F865-4779-9FA4-3A0AD2C9E93A}" showPageBreaks="1" showGridLines="0" fitToPage="1" printArea="1" view="pageBreakPreview" topLeftCell="B1">
      <selection activeCell="B2" sqref="B2:T3"/>
      <pageMargins left="0.31496062992125984" right="0.31496062992125984" top="0.35433070866141736" bottom="0.35433070866141736" header="0.31496062992125984" footer="0.31496062992125984"/>
      <pageSetup scale="35" orientation="landscape" r:id="rId2"/>
    </customSheetView>
  </customSheetViews>
  <mergeCells count="9">
    <mergeCell ref="G9:P9"/>
    <mergeCell ref="B43:T43"/>
    <mergeCell ref="B2:T3"/>
    <mergeCell ref="B4:E4"/>
    <mergeCell ref="B6:B7"/>
    <mergeCell ref="C6:E6"/>
    <mergeCell ref="G6:P6"/>
    <mergeCell ref="R6:R7"/>
    <mergeCell ref="T6:T7"/>
  </mergeCells>
  <pageMargins left="0.31496062992125984" right="0.31496062992125984" top="0.35433070866141736" bottom="0.35433070866141736" header="0.31496062992125984" footer="0.31496062992125984"/>
  <pageSetup scale="36" orientation="landscape" r:id="rId3"/>
  <ignoredErrors>
    <ignoredError sqref="E24:E30 I22:O22 P22:R22 P12:R21 P23:R28 P29:R31 C31:O31" unlockedFormula="1"/>
  </ignoredErrors>
  <drawing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20">
    <pageSetUpPr fitToPage="1"/>
  </sheetPr>
  <dimension ref="B1:O70"/>
  <sheetViews>
    <sheetView showGridLines="0" topLeftCell="A4" zoomScale="96" zoomScaleNormal="96" zoomScaleSheetLayoutView="100" workbookViewId="0">
      <selection activeCell="J16" sqref="J16"/>
    </sheetView>
  </sheetViews>
  <sheetFormatPr baseColWidth="10" defaultRowHeight="18" x14ac:dyDescent="0.35"/>
  <cols>
    <col min="1" max="1" width="2.7109375" style="19" customWidth="1"/>
    <col min="2" max="2" width="18" style="19" customWidth="1"/>
    <col min="3" max="3" width="17.7109375" style="19" customWidth="1"/>
    <col min="4" max="4" width="22.140625" style="19" customWidth="1"/>
    <col min="5" max="5" width="17.7109375" style="19" customWidth="1"/>
    <col min="6" max="6" width="18.7109375" style="19" customWidth="1"/>
    <col min="7" max="7" width="20.7109375" style="19" customWidth="1"/>
    <col min="8" max="8" width="41.140625" style="19" customWidth="1"/>
    <col min="9" max="9" width="17.7109375" style="19" customWidth="1"/>
    <col min="10" max="10" width="100.28515625" style="19" bestFit="1" customWidth="1"/>
    <col min="11" max="11" width="20.140625" style="19" customWidth="1"/>
    <col min="12" max="12" width="28.7109375" style="19" customWidth="1"/>
    <col min="13" max="13" width="22.42578125" style="19" customWidth="1"/>
    <col min="14" max="16384" width="11.42578125" style="19"/>
  </cols>
  <sheetData>
    <row r="1" spans="2:15" ht="17.25" customHeight="1" thickBot="1" x14ac:dyDescent="0.4">
      <c r="B1" s="106"/>
      <c r="C1" s="106"/>
      <c r="D1" s="106"/>
      <c r="E1" s="106"/>
      <c r="F1" s="107"/>
      <c r="G1" s="107"/>
      <c r="H1" s="107"/>
      <c r="I1" s="107"/>
    </row>
    <row r="2" spans="2:15" ht="36" customHeight="1" thickTop="1" x14ac:dyDescent="0.4">
      <c r="B2" s="584" t="s">
        <v>176</v>
      </c>
      <c r="C2" s="585"/>
      <c r="D2" s="585"/>
      <c r="E2" s="585"/>
      <c r="F2" s="585"/>
      <c r="G2" s="585"/>
      <c r="H2" s="585"/>
      <c r="I2" s="585"/>
      <c r="J2" s="585"/>
      <c r="K2" s="585"/>
      <c r="L2" s="585"/>
      <c r="M2" s="586"/>
    </row>
    <row r="3" spans="2:15" ht="15.75" customHeight="1" x14ac:dyDescent="0.4">
      <c r="B3" s="587" t="s">
        <v>57</v>
      </c>
      <c r="C3" s="588"/>
      <c r="D3" s="588"/>
      <c r="E3" s="588"/>
      <c r="F3" s="588"/>
      <c r="G3" s="588"/>
      <c r="H3" s="588"/>
      <c r="I3" s="588"/>
      <c r="J3" s="588"/>
      <c r="K3" s="588"/>
      <c r="L3" s="588"/>
      <c r="M3" s="589"/>
    </row>
    <row r="4" spans="2:15" ht="32.25" customHeight="1" thickBot="1" x14ac:dyDescent="0.45">
      <c r="B4" s="108" t="s">
        <v>14855</v>
      </c>
      <c r="C4" s="109"/>
      <c r="D4" s="109"/>
      <c r="E4" s="109"/>
      <c r="F4" s="109"/>
      <c r="G4" s="110"/>
      <c r="H4" s="110"/>
      <c r="I4" s="110"/>
      <c r="J4" s="110"/>
      <c r="K4" s="111"/>
      <c r="L4" s="590" t="s">
        <v>177</v>
      </c>
      <c r="M4" s="591"/>
    </row>
    <row r="5" spans="2:15" ht="9" customHeight="1" thickTop="1" thickBot="1" x14ac:dyDescent="0.45">
      <c r="B5" s="112"/>
      <c r="C5" s="112"/>
      <c r="D5" s="112"/>
      <c r="E5" s="112"/>
      <c r="F5" s="112"/>
      <c r="G5" s="112"/>
      <c r="H5" s="112"/>
      <c r="I5" s="112"/>
      <c r="J5" s="112"/>
      <c r="K5" s="113"/>
      <c r="L5" s="113"/>
    </row>
    <row r="6" spans="2:15" s="96" customFormat="1" ht="102" customHeight="1" thickTop="1" thickBot="1" x14ac:dyDescent="0.4">
      <c r="B6" s="336" t="s">
        <v>58</v>
      </c>
      <c r="C6" s="337" t="s">
        <v>59</v>
      </c>
      <c r="D6" s="337" t="s">
        <v>60</v>
      </c>
      <c r="E6" s="337" t="s">
        <v>61</v>
      </c>
      <c r="F6" s="337" t="s">
        <v>62</v>
      </c>
      <c r="G6" s="337" t="s">
        <v>63</v>
      </c>
      <c r="H6" s="337" t="s">
        <v>64</v>
      </c>
      <c r="I6" s="337" t="s">
        <v>65</v>
      </c>
      <c r="J6" s="337" t="s">
        <v>66</v>
      </c>
      <c r="K6" s="337" t="s">
        <v>67</v>
      </c>
      <c r="L6" s="337" t="s">
        <v>68</v>
      </c>
      <c r="M6" s="338" t="s">
        <v>69</v>
      </c>
      <c r="N6" s="114"/>
      <c r="O6" s="115"/>
    </row>
    <row r="7" spans="2:15" s="96" customFormat="1" ht="30" customHeight="1" thickTop="1" x14ac:dyDescent="0.35">
      <c r="B7" s="116" t="s">
        <v>70</v>
      </c>
      <c r="C7" s="494">
        <v>18296.05</v>
      </c>
      <c r="D7" s="494">
        <v>0</v>
      </c>
      <c r="E7" s="494">
        <v>0</v>
      </c>
      <c r="F7" s="339">
        <f>+C7+D7+E7</f>
        <v>18296.05</v>
      </c>
      <c r="G7" s="117">
        <v>18296.05</v>
      </c>
      <c r="H7" s="117">
        <v>0</v>
      </c>
      <c r="I7" s="341">
        <f>+F7-G7</f>
        <v>0</v>
      </c>
      <c r="J7" s="118" t="s">
        <v>14858</v>
      </c>
      <c r="K7" s="497">
        <v>44238</v>
      </c>
      <c r="L7" s="118">
        <v>0</v>
      </c>
      <c r="M7" s="119"/>
      <c r="N7" s="592"/>
    </row>
    <row r="8" spans="2:15" s="96" customFormat="1" ht="30" customHeight="1" x14ac:dyDescent="0.35">
      <c r="B8" s="120" t="s">
        <v>71</v>
      </c>
      <c r="C8" s="495">
        <v>14645.58</v>
      </c>
      <c r="D8" s="494">
        <v>0</v>
      </c>
      <c r="E8" s="494">
        <v>0</v>
      </c>
      <c r="F8" s="340">
        <f>+C8+D8+E8</f>
        <v>14645.58</v>
      </c>
      <c r="G8" s="121">
        <v>0</v>
      </c>
      <c r="H8" s="121">
        <v>14645.58</v>
      </c>
      <c r="I8" s="341">
        <f>+F8-G8</f>
        <v>14645.58</v>
      </c>
      <c r="J8" s="122" t="s">
        <v>14856</v>
      </c>
      <c r="K8" s="496">
        <v>44255</v>
      </c>
      <c r="L8" s="118">
        <v>0</v>
      </c>
      <c r="M8" s="123"/>
      <c r="N8" s="592"/>
    </row>
    <row r="9" spans="2:15" s="96" customFormat="1" ht="30" customHeight="1" x14ac:dyDescent="0.35">
      <c r="B9" s="120" t="s">
        <v>72</v>
      </c>
      <c r="C9" s="495">
        <v>18640.88</v>
      </c>
      <c r="D9" s="494">
        <v>0</v>
      </c>
      <c r="E9" s="494">
        <v>0</v>
      </c>
      <c r="F9" s="340">
        <f t="shared" ref="F9:F18" si="0">+C9+D9+E9</f>
        <v>18640.88</v>
      </c>
      <c r="G9" s="121">
        <v>18640.88</v>
      </c>
      <c r="H9" s="121">
        <v>0</v>
      </c>
      <c r="I9" s="341">
        <f t="shared" ref="I9:I18" si="1">+F9-G9</f>
        <v>0</v>
      </c>
      <c r="J9" s="118" t="s">
        <v>14858</v>
      </c>
      <c r="K9" s="496">
        <v>44291</v>
      </c>
      <c r="L9" s="118">
        <v>0</v>
      </c>
      <c r="M9" s="123"/>
      <c r="N9" s="592"/>
    </row>
    <row r="10" spans="2:15" s="96" customFormat="1" ht="30" customHeight="1" x14ac:dyDescent="0.35">
      <c r="B10" s="120" t="s">
        <v>73</v>
      </c>
      <c r="C10" s="495">
        <v>19066.900000000001</v>
      </c>
      <c r="D10" s="494">
        <v>0</v>
      </c>
      <c r="E10" s="494">
        <v>0</v>
      </c>
      <c r="F10" s="340">
        <f t="shared" si="0"/>
        <v>19066.900000000001</v>
      </c>
      <c r="G10" s="121">
        <v>19066.900000000001</v>
      </c>
      <c r="H10" s="121">
        <v>0</v>
      </c>
      <c r="I10" s="341">
        <f t="shared" si="1"/>
        <v>0</v>
      </c>
      <c r="J10" s="118" t="s">
        <v>14858</v>
      </c>
      <c r="K10" s="496">
        <v>44329</v>
      </c>
      <c r="L10" s="118">
        <v>0</v>
      </c>
      <c r="M10" s="123"/>
      <c r="N10" s="592"/>
    </row>
    <row r="11" spans="2:15" s="96" customFormat="1" ht="30" customHeight="1" x14ac:dyDescent="0.35">
      <c r="B11" s="120" t="s">
        <v>74</v>
      </c>
      <c r="C11" s="495">
        <v>20883.349999999999</v>
      </c>
      <c r="D11" s="494">
        <v>0</v>
      </c>
      <c r="E11" s="494">
        <v>0</v>
      </c>
      <c r="F11" s="340">
        <f t="shared" si="0"/>
        <v>20883.349999999999</v>
      </c>
      <c r="G11" s="121">
        <v>20883.349999999999</v>
      </c>
      <c r="H11" s="121">
        <v>0</v>
      </c>
      <c r="I11" s="341">
        <f t="shared" si="1"/>
        <v>0</v>
      </c>
      <c r="J11" s="118" t="s">
        <v>14858</v>
      </c>
      <c r="K11" s="496">
        <v>44350</v>
      </c>
      <c r="L11" s="118">
        <v>0</v>
      </c>
      <c r="M11" s="123"/>
      <c r="N11" s="592"/>
    </row>
    <row r="12" spans="2:15" s="96" customFormat="1" ht="30" customHeight="1" x14ac:dyDescent="0.35">
      <c r="B12" s="120" t="s">
        <v>75</v>
      </c>
      <c r="C12" s="495">
        <v>23227.01</v>
      </c>
      <c r="D12" s="494">
        <v>0</v>
      </c>
      <c r="E12" s="494">
        <v>0</v>
      </c>
      <c r="F12" s="340">
        <f t="shared" si="0"/>
        <v>23227.01</v>
      </c>
      <c r="G12" s="121">
        <v>23227.01</v>
      </c>
      <c r="H12" s="121">
        <v>0</v>
      </c>
      <c r="I12" s="341">
        <f t="shared" si="1"/>
        <v>0</v>
      </c>
      <c r="J12" s="118" t="s">
        <v>14858</v>
      </c>
      <c r="K12" s="496">
        <v>44382</v>
      </c>
      <c r="L12" s="118">
        <v>0</v>
      </c>
      <c r="M12" s="123"/>
      <c r="N12" s="592"/>
    </row>
    <row r="13" spans="2:15" s="96" customFormat="1" ht="30" customHeight="1" x14ac:dyDescent="0.35">
      <c r="B13" s="120" t="s">
        <v>76</v>
      </c>
      <c r="C13" s="495">
        <v>21810.68</v>
      </c>
      <c r="D13" s="494">
        <v>0</v>
      </c>
      <c r="E13" s="494">
        <v>0</v>
      </c>
      <c r="F13" s="340">
        <f t="shared" si="0"/>
        <v>21810.68</v>
      </c>
      <c r="G13" s="121">
        <v>0</v>
      </c>
      <c r="H13" s="121">
        <v>21810.68</v>
      </c>
      <c r="I13" s="341">
        <f t="shared" si="1"/>
        <v>21810.68</v>
      </c>
      <c r="J13" s="122" t="s">
        <v>14856</v>
      </c>
      <c r="K13" s="496">
        <v>44408</v>
      </c>
      <c r="L13" s="118">
        <v>0</v>
      </c>
      <c r="M13" s="123"/>
      <c r="N13" s="592"/>
    </row>
    <row r="14" spans="2:15" s="96" customFormat="1" ht="30" customHeight="1" x14ac:dyDescent="0.35">
      <c r="B14" s="120" t="s">
        <v>77</v>
      </c>
      <c r="C14" s="495">
        <v>21810.68</v>
      </c>
      <c r="D14" s="494">
        <v>0</v>
      </c>
      <c r="E14" s="494">
        <v>0</v>
      </c>
      <c r="F14" s="340">
        <f t="shared" si="0"/>
        <v>21810.68</v>
      </c>
      <c r="G14" s="121">
        <v>0</v>
      </c>
      <c r="H14" s="121">
        <v>21810.68</v>
      </c>
      <c r="I14" s="341">
        <f t="shared" si="1"/>
        <v>21810.68</v>
      </c>
      <c r="J14" s="122" t="s">
        <v>14856</v>
      </c>
      <c r="K14" s="496">
        <v>44439</v>
      </c>
      <c r="L14" s="118">
        <v>0</v>
      </c>
      <c r="M14" s="123"/>
      <c r="N14" s="592"/>
    </row>
    <row r="15" spans="2:15" s="96" customFormat="1" ht="30" customHeight="1" x14ac:dyDescent="0.35">
      <c r="B15" s="120" t="s">
        <v>78</v>
      </c>
      <c r="C15" s="495">
        <v>21709.5</v>
      </c>
      <c r="D15" s="494">
        <v>0</v>
      </c>
      <c r="E15" s="494">
        <v>0</v>
      </c>
      <c r="F15" s="340">
        <f t="shared" si="0"/>
        <v>21709.5</v>
      </c>
      <c r="G15" s="121">
        <v>0</v>
      </c>
      <c r="H15" s="121">
        <v>21709.5</v>
      </c>
      <c r="I15" s="341">
        <f t="shared" si="1"/>
        <v>21709.5</v>
      </c>
      <c r="J15" s="122" t="s">
        <v>14856</v>
      </c>
      <c r="K15" s="498">
        <v>44469</v>
      </c>
      <c r="L15" s="118">
        <v>0</v>
      </c>
      <c r="M15" s="123"/>
      <c r="N15" s="592"/>
    </row>
    <row r="16" spans="2:15" s="96" customFormat="1" ht="40.5" customHeight="1" x14ac:dyDescent="0.35">
      <c r="B16" s="120" t="s">
        <v>79</v>
      </c>
      <c r="C16" s="495">
        <f>13356.51+15718.41</f>
        <v>29074.92</v>
      </c>
      <c r="D16" s="495">
        <v>0</v>
      </c>
      <c r="E16" s="495">
        <v>359.24</v>
      </c>
      <c r="F16" s="340">
        <f t="shared" si="0"/>
        <v>29434.16</v>
      </c>
      <c r="G16" s="121">
        <v>16077.65</v>
      </c>
      <c r="H16" s="121">
        <v>13356.51</v>
      </c>
      <c r="I16" s="341">
        <f t="shared" si="1"/>
        <v>13356.51</v>
      </c>
      <c r="J16" s="680" t="s">
        <v>14857</v>
      </c>
      <c r="K16" s="499" t="s">
        <v>14859</v>
      </c>
      <c r="L16" s="118">
        <v>0</v>
      </c>
      <c r="M16" s="123"/>
      <c r="N16" s="592"/>
    </row>
    <row r="17" spans="2:14" s="96" customFormat="1" ht="30" customHeight="1" x14ac:dyDescent="0.35">
      <c r="B17" s="120" t="s">
        <v>80</v>
      </c>
      <c r="C17" s="495">
        <v>29074.92</v>
      </c>
      <c r="D17" s="495">
        <v>0</v>
      </c>
      <c r="E17" s="495">
        <v>0</v>
      </c>
      <c r="F17" s="340">
        <f t="shared" si="0"/>
        <v>29074.92</v>
      </c>
      <c r="G17" s="121">
        <v>0</v>
      </c>
      <c r="H17" s="121">
        <v>29074.92</v>
      </c>
      <c r="I17" s="341">
        <f t="shared" si="1"/>
        <v>29074.92</v>
      </c>
      <c r="J17" s="122" t="s">
        <v>14856</v>
      </c>
      <c r="K17" s="496">
        <v>44530</v>
      </c>
      <c r="L17" s="118">
        <v>0</v>
      </c>
      <c r="M17" s="123"/>
      <c r="N17" s="592"/>
    </row>
    <row r="18" spans="2:14" s="96" customFormat="1" ht="30" customHeight="1" x14ac:dyDescent="0.35">
      <c r="B18" s="120" t="s">
        <v>81</v>
      </c>
      <c r="C18" s="495">
        <v>26117.33</v>
      </c>
      <c r="D18" s="495">
        <v>0</v>
      </c>
      <c r="E18" s="495">
        <v>0</v>
      </c>
      <c r="F18" s="340">
        <f t="shared" si="0"/>
        <v>26117.33</v>
      </c>
      <c r="G18" s="121">
        <v>0</v>
      </c>
      <c r="H18" s="121">
        <v>26117.33</v>
      </c>
      <c r="I18" s="341">
        <f t="shared" si="1"/>
        <v>26117.33</v>
      </c>
      <c r="J18" s="122" t="s">
        <v>14856</v>
      </c>
      <c r="K18" s="498">
        <v>44561</v>
      </c>
      <c r="L18" s="118">
        <v>0</v>
      </c>
      <c r="M18" s="123"/>
      <c r="N18" s="124"/>
    </row>
    <row r="19" spans="2:14" s="96" customFormat="1" ht="30" customHeight="1" thickBot="1" x14ac:dyDescent="0.4">
      <c r="B19" s="125" t="s">
        <v>239</v>
      </c>
      <c r="C19" s="126">
        <f t="shared" ref="C19:I19" si="2">SUM(C7:C18)</f>
        <v>264357.8</v>
      </c>
      <c r="D19" s="126">
        <f t="shared" si="2"/>
        <v>0</v>
      </c>
      <c r="E19" s="126">
        <f t="shared" si="2"/>
        <v>359.24</v>
      </c>
      <c r="F19" s="126">
        <f t="shared" si="2"/>
        <v>264717.04000000004</v>
      </c>
      <c r="G19" s="126">
        <f t="shared" si="2"/>
        <v>116191.83999999998</v>
      </c>
      <c r="H19" s="126">
        <f t="shared" si="2"/>
        <v>148525.20000000001</v>
      </c>
      <c r="I19" s="126">
        <f t="shared" si="2"/>
        <v>148525.20000000001</v>
      </c>
      <c r="J19" s="126"/>
      <c r="K19" s="126"/>
      <c r="L19" s="126">
        <f>SUM(L7:L18)</f>
        <v>0</v>
      </c>
      <c r="M19" s="127"/>
      <c r="N19" s="107"/>
    </row>
    <row r="20" spans="2:14" ht="19.5" customHeight="1" thickTop="1" x14ac:dyDescent="0.35">
      <c r="B20" s="332" t="s">
        <v>235</v>
      </c>
      <c r="C20" s="128"/>
      <c r="D20" s="128"/>
      <c r="E20" s="128"/>
      <c r="F20" s="128"/>
      <c r="G20" s="128"/>
      <c r="H20" s="128"/>
      <c r="I20" s="128"/>
      <c r="J20" s="128"/>
    </row>
    <row r="21" spans="2:14" ht="19.5" customHeight="1" x14ac:dyDescent="0.35">
      <c r="B21" s="105" t="s">
        <v>82</v>
      </c>
      <c r="C21" s="128"/>
      <c r="D21" s="128"/>
      <c r="E21" s="128"/>
      <c r="F21" s="128"/>
      <c r="G21" s="128"/>
      <c r="H21" s="128"/>
      <c r="I21" s="128"/>
      <c r="J21" s="128"/>
    </row>
    <row r="22" spans="2:14" ht="19.5" customHeight="1" x14ac:dyDescent="0.35">
      <c r="B22" s="105" t="s">
        <v>164</v>
      </c>
      <c r="C22" s="128"/>
      <c r="D22" s="128"/>
      <c r="E22" s="128"/>
      <c r="F22" s="128"/>
      <c r="G22" s="128"/>
      <c r="H22" s="128"/>
      <c r="I22" s="128"/>
      <c r="J22" s="128"/>
    </row>
    <row r="23" spans="2:14" s="96" customFormat="1" ht="17.25" customHeight="1" x14ac:dyDescent="0.35">
      <c r="B23" s="107"/>
      <c r="C23" s="129"/>
      <c r="D23" s="130"/>
      <c r="E23" s="131"/>
      <c r="F23" s="131"/>
      <c r="G23" s="132"/>
      <c r="H23" s="132"/>
      <c r="I23" s="107"/>
      <c r="J23" s="107"/>
    </row>
    <row r="24" spans="2:14" ht="17.25" customHeight="1" x14ac:dyDescent="0.35">
      <c r="B24" s="107"/>
      <c r="C24" s="129"/>
      <c r="D24" s="130"/>
      <c r="E24" s="131"/>
      <c r="F24" s="131"/>
      <c r="G24" s="132"/>
      <c r="H24" s="132"/>
      <c r="I24" s="107"/>
    </row>
    <row r="25" spans="2:14" ht="7.5" customHeight="1" x14ac:dyDescent="0.35"/>
    <row r="63" spans="3:3" x14ac:dyDescent="0.35">
      <c r="C63" s="269"/>
    </row>
    <row r="70" spans="4:4" x14ac:dyDescent="0.35">
      <c r="D70" s="270"/>
    </row>
  </sheetData>
  <customSheetViews>
    <customSheetView guid="{05A24B3F-0046-4A93-964B-C8E884CA78A3}" showGridLines="0" fitToPage="1" topLeftCell="D1">
      <selection activeCell="I8" sqref="I8"/>
      <pageMargins left="0.59055118110236227" right="0.55118110236220474" top="0.39370078740157483" bottom="0.43307086614173229" header="0.31496062992125984" footer="0.31496062992125984"/>
      <printOptions horizontalCentered="1"/>
      <pageSetup scale="43" fitToHeight="0" orientation="landscape" r:id="rId1"/>
    </customSheetView>
    <customSheetView guid="{AB7C7113-F865-4779-9FA4-3A0AD2C9E93A}" showGridLines="0" fitToPage="1" topLeftCell="D1">
      <selection activeCell="I8" sqref="I8"/>
      <pageMargins left="0.59055118110236227" right="0.55118110236220474" top="0.39370078740157483" bottom="0.43307086614173229" header="0.31496062992125984" footer="0.31496062992125984"/>
      <printOptions horizontalCentered="1"/>
      <pageSetup scale="43" fitToHeight="0" orientation="landscape" r:id="rId2"/>
    </customSheetView>
  </customSheetViews>
  <mergeCells count="4">
    <mergeCell ref="B2:M2"/>
    <mergeCell ref="B3:M3"/>
    <mergeCell ref="L4:M4"/>
    <mergeCell ref="N7:N17"/>
  </mergeCells>
  <printOptions horizontalCentered="1"/>
  <pageMargins left="0.59055118110236227" right="0.55118110236220474" top="0.39370078740157483" bottom="0.43307086614173229" header="0.31496062992125984" footer="0.31496062992125984"/>
  <pageSetup scale="35" fitToHeight="0" orientation="landscape" r:id="rId3"/>
  <drawing r:id="rId4"/>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21">
    <pageSetUpPr fitToPage="1"/>
  </sheetPr>
  <dimension ref="B1:N69"/>
  <sheetViews>
    <sheetView showGridLines="0" view="pageBreakPreview" topLeftCell="A19" zoomScale="50" zoomScaleNormal="30" zoomScaleSheetLayoutView="50" workbookViewId="0">
      <selection activeCell="H27" sqref="H27"/>
    </sheetView>
  </sheetViews>
  <sheetFormatPr baseColWidth="10" defaultRowHeight="18" x14ac:dyDescent="0.35"/>
  <cols>
    <col min="1" max="1" width="2.7109375" style="19" customWidth="1"/>
    <col min="2" max="2" width="25.7109375" style="19" customWidth="1"/>
    <col min="3" max="3" width="25" style="19" customWidth="1"/>
    <col min="4" max="4" width="27.85546875" style="19" customWidth="1"/>
    <col min="5" max="5" width="25.7109375" style="19" customWidth="1"/>
    <col min="6" max="6" width="24.85546875" style="19" customWidth="1"/>
    <col min="7" max="7" width="19" style="19" customWidth="1"/>
    <col min="8" max="8" width="22" style="19" customWidth="1"/>
    <col min="9" max="9" width="21" style="19" customWidth="1"/>
    <col min="10" max="10" width="24.85546875" style="19" customWidth="1"/>
    <col min="11" max="11" width="19.28515625" style="19" customWidth="1"/>
    <col min="12" max="13" width="25.7109375" style="19" customWidth="1"/>
    <col min="14" max="14" width="24.28515625" style="19" customWidth="1"/>
    <col min="15" max="16384" width="11.42578125" style="19"/>
  </cols>
  <sheetData>
    <row r="1" spans="2:13" ht="17.25" customHeight="1" thickBot="1" x14ac:dyDescent="0.4">
      <c r="B1" s="106"/>
      <c r="C1" s="106"/>
      <c r="D1" s="106"/>
      <c r="E1" s="106"/>
      <c r="F1" s="106"/>
      <c r="G1" s="106"/>
      <c r="H1" s="106"/>
      <c r="I1" s="107"/>
      <c r="J1" s="107"/>
      <c r="K1" s="107"/>
      <c r="L1" s="107"/>
    </row>
    <row r="2" spans="2:13" s="134" customFormat="1" ht="38.25" customHeight="1" thickTop="1" x14ac:dyDescent="0.4">
      <c r="B2" s="593" t="s">
        <v>178</v>
      </c>
      <c r="C2" s="594"/>
      <c r="D2" s="594"/>
      <c r="E2" s="594"/>
      <c r="F2" s="594"/>
      <c r="G2" s="594"/>
      <c r="H2" s="594"/>
      <c r="I2" s="594"/>
      <c r="J2" s="594"/>
      <c r="K2" s="594"/>
      <c r="L2" s="595"/>
      <c r="M2" s="133"/>
    </row>
    <row r="3" spans="2:13" s="134" customFormat="1" ht="16.5" customHeight="1" x14ac:dyDescent="0.4">
      <c r="B3" s="135"/>
      <c r="C3" s="136"/>
      <c r="D3" s="136"/>
      <c r="E3" s="136"/>
      <c r="F3" s="136"/>
      <c r="G3" s="136" t="s">
        <v>57</v>
      </c>
      <c r="H3" s="136"/>
      <c r="I3" s="136"/>
      <c r="J3" s="136"/>
      <c r="K3" s="136"/>
      <c r="L3" s="137"/>
      <c r="M3" s="133"/>
    </row>
    <row r="4" spans="2:13" s="134" customFormat="1" ht="42" customHeight="1" thickBot="1" x14ac:dyDescent="0.4">
      <c r="B4" s="596" t="s">
        <v>14861</v>
      </c>
      <c r="C4" s="597"/>
      <c r="D4" s="138"/>
      <c r="E4" s="138"/>
      <c r="F4" s="138"/>
      <c r="G4" s="138"/>
      <c r="H4" s="138"/>
      <c r="I4" s="138"/>
      <c r="J4" s="138"/>
      <c r="K4" s="597" t="s">
        <v>177</v>
      </c>
      <c r="L4" s="598"/>
      <c r="M4" s="139"/>
    </row>
    <row r="5" spans="2:13" s="134" customFormat="1" ht="8.25" customHeight="1" thickTop="1" thickBot="1" x14ac:dyDescent="0.4">
      <c r="B5" s="138"/>
      <c r="C5" s="138"/>
      <c r="D5" s="138"/>
      <c r="E5" s="138"/>
      <c r="F5" s="138"/>
      <c r="G5" s="138"/>
      <c r="H5" s="138"/>
      <c r="I5" s="138"/>
      <c r="J5" s="138"/>
      <c r="K5" s="138"/>
      <c r="L5" s="138"/>
      <c r="M5" s="139"/>
    </row>
    <row r="6" spans="2:13" ht="108" customHeight="1" thickTop="1" thickBot="1" x14ac:dyDescent="0.4">
      <c r="B6" s="342" t="s">
        <v>83</v>
      </c>
      <c r="C6" s="334" t="s">
        <v>84</v>
      </c>
      <c r="D6" s="334" t="s">
        <v>85</v>
      </c>
      <c r="E6" s="334" t="s">
        <v>86</v>
      </c>
      <c r="F6" s="334" t="s">
        <v>87</v>
      </c>
      <c r="G6" s="334" t="s">
        <v>88</v>
      </c>
      <c r="H6" s="334" t="s">
        <v>89</v>
      </c>
      <c r="I6" s="334" t="s">
        <v>90</v>
      </c>
      <c r="J6" s="334" t="s">
        <v>91</v>
      </c>
      <c r="K6" s="334" t="s">
        <v>92</v>
      </c>
      <c r="L6" s="335" t="s">
        <v>93</v>
      </c>
      <c r="M6" s="140"/>
    </row>
    <row r="7" spans="2:13" ht="30" customHeight="1" thickTop="1" x14ac:dyDescent="0.4">
      <c r="B7" s="141" t="s">
        <v>94</v>
      </c>
      <c r="C7" s="142">
        <v>20736.64</v>
      </c>
      <c r="D7" s="142">
        <v>253.19</v>
      </c>
      <c r="E7" s="142">
        <v>0</v>
      </c>
      <c r="F7" s="142">
        <v>0</v>
      </c>
      <c r="G7" s="142">
        <v>0</v>
      </c>
      <c r="H7" s="143">
        <v>96.3</v>
      </c>
      <c r="I7" s="144">
        <f t="shared" ref="I7:I18" si="0">+C7+D7+F7+E7+G7-H7</f>
        <v>20893.53</v>
      </c>
      <c r="J7" s="143">
        <v>0</v>
      </c>
      <c r="K7" s="682" t="s">
        <v>14871</v>
      </c>
      <c r="L7" s="145">
        <f t="shared" ref="L7:L18" si="1">I7-J7</f>
        <v>20893.53</v>
      </c>
      <c r="M7" s="146"/>
    </row>
    <row r="8" spans="2:13" ht="30" customHeight="1" x14ac:dyDescent="0.4">
      <c r="B8" s="147" t="s">
        <v>71</v>
      </c>
      <c r="C8" s="148">
        <v>20539.189999999999</v>
      </c>
      <c r="D8" s="148">
        <v>253.19</v>
      </c>
      <c r="E8" s="148">
        <v>0</v>
      </c>
      <c r="F8" s="148">
        <v>0</v>
      </c>
      <c r="G8" s="148">
        <v>0</v>
      </c>
      <c r="H8" s="149">
        <v>96.3</v>
      </c>
      <c r="I8" s="150">
        <f t="shared" si="0"/>
        <v>20696.079999999998</v>
      </c>
      <c r="J8" s="149">
        <v>0</v>
      </c>
      <c r="K8" s="682" t="s">
        <v>14871</v>
      </c>
      <c r="L8" s="151">
        <f t="shared" si="1"/>
        <v>20696.079999999998</v>
      </c>
      <c r="M8" s="146"/>
    </row>
    <row r="9" spans="2:13" ht="30" customHeight="1" x14ac:dyDescent="0.4">
      <c r="B9" s="147" t="s">
        <v>72</v>
      </c>
      <c r="C9" s="148">
        <v>20168.7</v>
      </c>
      <c r="D9" s="148">
        <v>253.19</v>
      </c>
      <c r="E9" s="148">
        <v>0</v>
      </c>
      <c r="F9" s="148">
        <v>0</v>
      </c>
      <c r="G9" s="148">
        <v>0</v>
      </c>
      <c r="H9" s="149">
        <v>96.3</v>
      </c>
      <c r="I9" s="150">
        <f t="shared" si="0"/>
        <v>20325.59</v>
      </c>
      <c r="J9" s="149">
        <v>0</v>
      </c>
      <c r="K9" s="682" t="s">
        <v>14871</v>
      </c>
      <c r="L9" s="151">
        <f t="shared" si="1"/>
        <v>20325.59</v>
      </c>
      <c r="M9" s="146"/>
    </row>
    <row r="10" spans="2:13" ht="30" customHeight="1" x14ac:dyDescent="0.4">
      <c r="B10" s="147" t="s">
        <v>73</v>
      </c>
      <c r="C10" s="148">
        <v>20569.45</v>
      </c>
      <c r="D10" s="148">
        <v>253.19</v>
      </c>
      <c r="E10" s="148">
        <v>0</v>
      </c>
      <c r="F10" s="148">
        <v>0</v>
      </c>
      <c r="G10" s="148">
        <v>0</v>
      </c>
      <c r="H10" s="149">
        <v>221.7</v>
      </c>
      <c r="I10" s="150">
        <f t="shared" si="0"/>
        <v>20600.939999999999</v>
      </c>
      <c r="J10" s="149">
        <v>0</v>
      </c>
      <c r="K10" s="682" t="s">
        <v>14871</v>
      </c>
      <c r="L10" s="151">
        <f t="shared" si="1"/>
        <v>20600.939999999999</v>
      </c>
      <c r="M10" s="146"/>
    </row>
    <row r="11" spans="2:13" ht="30" customHeight="1" x14ac:dyDescent="0.4">
      <c r="B11" s="147" t="s">
        <v>74</v>
      </c>
      <c r="C11" s="148">
        <v>17686.46</v>
      </c>
      <c r="D11" s="148">
        <v>253.19</v>
      </c>
      <c r="E11" s="148">
        <v>0</v>
      </c>
      <c r="F11" s="148">
        <v>0</v>
      </c>
      <c r="G11" s="148">
        <v>0</v>
      </c>
      <c r="H11" s="149">
        <v>221.7</v>
      </c>
      <c r="I11" s="150">
        <f t="shared" si="0"/>
        <v>17717.949999999997</v>
      </c>
      <c r="J11" s="149">
        <v>0</v>
      </c>
      <c r="K11" s="682" t="s">
        <v>14871</v>
      </c>
      <c r="L11" s="151">
        <f t="shared" si="1"/>
        <v>17717.949999999997</v>
      </c>
      <c r="M11" s="146"/>
    </row>
    <row r="12" spans="2:13" ht="30" customHeight="1" x14ac:dyDescent="0.4">
      <c r="B12" s="147" t="s">
        <v>75</v>
      </c>
      <c r="C12" s="148">
        <v>21312.28</v>
      </c>
      <c r="D12" s="148">
        <v>253.19</v>
      </c>
      <c r="E12" s="148">
        <v>0</v>
      </c>
      <c r="F12" s="148">
        <v>0</v>
      </c>
      <c r="G12" s="148">
        <v>0</v>
      </c>
      <c r="H12" s="149">
        <v>221.7</v>
      </c>
      <c r="I12" s="150">
        <f t="shared" si="0"/>
        <v>21343.769999999997</v>
      </c>
      <c r="J12" s="149">
        <v>0</v>
      </c>
      <c r="K12" s="682" t="s">
        <v>14871</v>
      </c>
      <c r="L12" s="151">
        <f t="shared" si="1"/>
        <v>21343.769999999997</v>
      </c>
      <c r="M12" s="146"/>
    </row>
    <row r="13" spans="2:13" ht="30" customHeight="1" x14ac:dyDescent="0.4">
      <c r="B13" s="147" t="s">
        <v>76</v>
      </c>
      <c r="C13" s="148">
        <v>19618.34</v>
      </c>
      <c r="D13" s="148">
        <v>0</v>
      </c>
      <c r="E13" s="148">
        <v>0</v>
      </c>
      <c r="F13" s="148">
        <v>0</v>
      </c>
      <c r="G13" s="148">
        <v>0</v>
      </c>
      <c r="H13" s="149">
        <v>235.95</v>
      </c>
      <c r="I13" s="150">
        <f t="shared" si="0"/>
        <v>19382.39</v>
      </c>
      <c r="J13" s="149">
        <v>0</v>
      </c>
      <c r="K13" s="682" t="s">
        <v>14871</v>
      </c>
      <c r="L13" s="151">
        <f t="shared" si="1"/>
        <v>19382.39</v>
      </c>
      <c r="M13" s="146"/>
    </row>
    <row r="14" spans="2:13" ht="30" customHeight="1" x14ac:dyDescent="0.4">
      <c r="B14" s="147" t="s">
        <v>77</v>
      </c>
      <c r="C14" s="148">
        <v>19618.34</v>
      </c>
      <c r="D14" s="148">
        <v>0</v>
      </c>
      <c r="E14" s="148">
        <v>0</v>
      </c>
      <c r="F14" s="148">
        <v>0</v>
      </c>
      <c r="G14" s="148">
        <v>0</v>
      </c>
      <c r="H14" s="149">
        <v>235.95</v>
      </c>
      <c r="I14" s="150">
        <f t="shared" si="0"/>
        <v>19382.39</v>
      </c>
      <c r="J14" s="149">
        <v>0</v>
      </c>
      <c r="K14" s="682" t="s">
        <v>14871</v>
      </c>
      <c r="L14" s="151">
        <f t="shared" si="1"/>
        <v>19382.39</v>
      </c>
      <c r="M14" s="146"/>
    </row>
    <row r="15" spans="2:13" ht="30" customHeight="1" x14ac:dyDescent="0.4">
      <c r="B15" s="147" t="s">
        <v>78</v>
      </c>
      <c r="C15" s="148">
        <v>16712.78</v>
      </c>
      <c r="D15" s="148">
        <v>0</v>
      </c>
      <c r="E15" s="148">
        <v>0</v>
      </c>
      <c r="F15" s="148">
        <v>0</v>
      </c>
      <c r="G15" s="148">
        <v>0</v>
      </c>
      <c r="H15" s="149">
        <v>491.55</v>
      </c>
      <c r="I15" s="150">
        <f t="shared" si="0"/>
        <v>16221.23</v>
      </c>
      <c r="J15" s="149">
        <v>0</v>
      </c>
      <c r="K15" s="682" t="s">
        <v>14871</v>
      </c>
      <c r="L15" s="151">
        <f t="shared" si="1"/>
        <v>16221.23</v>
      </c>
      <c r="M15" s="146"/>
    </row>
    <row r="16" spans="2:13" ht="30" customHeight="1" x14ac:dyDescent="0.4">
      <c r="B16" s="147" t="s">
        <v>79</v>
      </c>
      <c r="C16" s="148">
        <v>23914.66</v>
      </c>
      <c r="D16" s="148">
        <v>0</v>
      </c>
      <c r="E16" s="148">
        <v>0</v>
      </c>
      <c r="F16" s="148">
        <v>0</v>
      </c>
      <c r="G16" s="148">
        <v>0</v>
      </c>
      <c r="H16" s="149">
        <v>347.1</v>
      </c>
      <c r="I16" s="150">
        <f t="shared" si="0"/>
        <v>23567.56</v>
      </c>
      <c r="J16" s="149">
        <v>0</v>
      </c>
      <c r="K16" s="682" t="s">
        <v>14871</v>
      </c>
      <c r="L16" s="151">
        <f t="shared" si="1"/>
        <v>23567.56</v>
      </c>
      <c r="M16" s="146"/>
    </row>
    <row r="17" spans="2:14" ht="30" customHeight="1" x14ac:dyDescent="0.4">
      <c r="B17" s="147" t="s">
        <v>80</v>
      </c>
      <c r="C17" s="148">
        <v>23914.66</v>
      </c>
      <c r="D17" s="148">
        <v>0</v>
      </c>
      <c r="E17" s="148">
        <v>0</v>
      </c>
      <c r="F17" s="148">
        <v>0</v>
      </c>
      <c r="G17" s="148">
        <v>0</v>
      </c>
      <c r="H17" s="681">
        <v>347.1</v>
      </c>
      <c r="I17" s="150">
        <f t="shared" si="0"/>
        <v>23567.56</v>
      </c>
      <c r="J17" s="149">
        <v>0</v>
      </c>
      <c r="K17" s="682" t="s">
        <v>14871</v>
      </c>
      <c r="L17" s="151">
        <f t="shared" si="1"/>
        <v>23567.56</v>
      </c>
      <c r="M17" s="146"/>
    </row>
    <row r="18" spans="2:14" ht="30" customHeight="1" thickBot="1" x14ac:dyDescent="0.45">
      <c r="B18" s="152" t="s">
        <v>81</v>
      </c>
      <c r="C18" s="153">
        <v>23551.63</v>
      </c>
      <c r="D18" s="153">
        <v>0</v>
      </c>
      <c r="E18" s="148">
        <v>0</v>
      </c>
      <c r="F18" s="148">
        <v>0</v>
      </c>
      <c r="G18" s="148">
        <v>0</v>
      </c>
      <c r="H18" s="154">
        <v>154.5</v>
      </c>
      <c r="I18" s="155">
        <f t="shared" si="0"/>
        <v>23397.13</v>
      </c>
      <c r="J18" s="154">
        <v>0</v>
      </c>
      <c r="K18" s="682" t="s">
        <v>14871</v>
      </c>
      <c r="L18" s="156">
        <f t="shared" si="1"/>
        <v>23397.13</v>
      </c>
      <c r="M18" s="146"/>
    </row>
    <row r="19" spans="2:14" ht="30" customHeight="1" thickTop="1" thickBot="1" x14ac:dyDescent="0.45">
      <c r="B19" s="157" t="s">
        <v>95</v>
      </c>
      <c r="C19" s="158">
        <f t="shared" ref="C19:J19" si="2">SUM(C7:C18)</f>
        <v>248343.13</v>
      </c>
      <c r="D19" s="158">
        <f t="shared" si="2"/>
        <v>1519.14</v>
      </c>
      <c r="E19" s="158">
        <f t="shared" si="2"/>
        <v>0</v>
      </c>
      <c r="F19" s="158">
        <f t="shared" si="2"/>
        <v>0</v>
      </c>
      <c r="G19" s="158">
        <f t="shared" si="2"/>
        <v>0</v>
      </c>
      <c r="H19" s="158">
        <f t="shared" si="2"/>
        <v>2766.15</v>
      </c>
      <c r="I19" s="158">
        <f t="shared" si="2"/>
        <v>247096.12000000002</v>
      </c>
      <c r="J19" s="158">
        <f t="shared" si="2"/>
        <v>0</v>
      </c>
      <c r="K19" s="158"/>
      <c r="L19" s="159">
        <f>SUM(L7:L18)</f>
        <v>247096.12000000002</v>
      </c>
      <c r="M19" s="160"/>
    </row>
    <row r="20" spans="2:14" ht="24.95" customHeight="1" thickTop="1" thickBot="1" x14ac:dyDescent="0.4">
      <c r="B20" s="332" t="s">
        <v>235</v>
      </c>
      <c r="C20" s="129"/>
      <c r="D20" s="129"/>
      <c r="E20" s="129"/>
      <c r="F20" s="129"/>
      <c r="G20" s="130"/>
      <c r="H20" s="131"/>
      <c r="I20" s="131"/>
      <c r="J20" s="132"/>
      <c r="K20" s="132"/>
      <c r="L20" s="107"/>
    </row>
    <row r="21" spans="2:14" ht="33" customHeight="1" thickTop="1" x14ac:dyDescent="0.35">
      <c r="B21" s="161" t="s">
        <v>96</v>
      </c>
      <c r="C21" s="683" t="s">
        <v>14870</v>
      </c>
      <c r="D21" s="162"/>
      <c r="E21" s="162"/>
      <c r="F21" s="162"/>
      <c r="G21" s="163"/>
      <c r="H21" s="164"/>
      <c r="I21" s="165"/>
      <c r="J21" s="99"/>
      <c r="K21" s="99"/>
      <c r="L21" s="99"/>
    </row>
    <row r="22" spans="2:14" ht="40.5" customHeight="1" thickBot="1" x14ac:dyDescent="0.4">
      <c r="B22" s="166" t="s">
        <v>97</v>
      </c>
      <c r="C22" s="684">
        <v>2793523.01</v>
      </c>
      <c r="D22" s="167"/>
      <c r="E22" s="167"/>
      <c r="F22" s="167"/>
      <c r="G22" s="168"/>
      <c r="H22" s="169"/>
      <c r="I22" s="170"/>
      <c r="J22" s="99"/>
      <c r="K22" s="99"/>
      <c r="L22" s="99"/>
    </row>
    <row r="23" spans="2:14" ht="24.95" customHeight="1" thickTop="1" x14ac:dyDescent="0.35">
      <c r="B23" s="105" t="s">
        <v>98</v>
      </c>
    </row>
    <row r="24" spans="2:14" x14ac:dyDescent="0.35">
      <c r="B24" s="105"/>
    </row>
    <row r="25" spans="2:14" s="20" customFormat="1" x14ac:dyDescent="0.35">
      <c r="B25" s="72"/>
      <c r="C25" s="72"/>
      <c r="D25" s="72"/>
      <c r="E25" s="72"/>
      <c r="F25" s="72"/>
      <c r="G25" s="72"/>
      <c r="H25" s="72"/>
      <c r="I25" s="72"/>
      <c r="J25" s="72"/>
      <c r="K25" s="72"/>
      <c r="L25" s="72"/>
      <c r="M25" s="72"/>
      <c r="N25" s="72"/>
    </row>
    <row r="26" spans="2:14" s="20" customFormat="1" x14ac:dyDescent="0.35">
      <c r="B26" s="72"/>
      <c r="C26" s="72"/>
      <c r="D26" s="72"/>
      <c r="E26" s="72"/>
      <c r="F26" s="72"/>
      <c r="G26" s="72"/>
      <c r="H26" s="72"/>
      <c r="I26" s="72"/>
      <c r="J26" s="72"/>
      <c r="K26" s="72"/>
      <c r="L26" s="72"/>
      <c r="M26" s="72"/>
      <c r="N26" s="72"/>
    </row>
    <row r="27" spans="2:14" s="20" customFormat="1" x14ac:dyDescent="0.35">
      <c r="B27" s="72"/>
      <c r="C27" s="72"/>
      <c r="D27" s="72"/>
      <c r="E27" s="72"/>
      <c r="F27" s="72"/>
      <c r="G27" s="72"/>
      <c r="H27" s="72"/>
      <c r="I27" s="72"/>
      <c r="J27" s="72"/>
      <c r="K27" s="72"/>
      <c r="L27" s="72"/>
      <c r="M27" s="72"/>
      <c r="N27" s="72"/>
    </row>
    <row r="62" spans="3:3" x14ac:dyDescent="0.35">
      <c r="C62" s="202"/>
    </row>
    <row r="69" spans="4:4" x14ac:dyDescent="0.35">
      <c r="D69" s="201"/>
    </row>
  </sheetData>
  <customSheetViews>
    <customSheetView guid="{05A24B3F-0046-4A93-964B-C8E884CA78A3}" showGridLines="0" fitToPage="1" topLeftCell="A16">
      <selection activeCell="E13" sqref="E13"/>
      <pageMargins left="0.59055118110236227" right="0.15748031496062992" top="0.39370078740157483" bottom="0.43307086614173229" header="0.31496062992125984" footer="0.31496062992125984"/>
      <pageSetup scale="50" fitToHeight="0" orientation="landscape" r:id="rId1"/>
    </customSheetView>
    <customSheetView guid="{AB7C7113-F865-4779-9FA4-3A0AD2C9E93A}" showGridLines="0" fitToPage="1" topLeftCell="A16">
      <selection activeCell="E13" sqref="E13"/>
      <pageMargins left="0.59055118110236227" right="0.15748031496062992" top="0.39370078740157483" bottom="0.43307086614173229" header="0.31496062992125984" footer="0.31496062992125984"/>
      <pageSetup scale="50" fitToHeight="0" orientation="landscape" r:id="rId2"/>
    </customSheetView>
  </customSheetViews>
  <mergeCells count="3">
    <mergeCell ref="B2:L2"/>
    <mergeCell ref="B4:C4"/>
    <mergeCell ref="K4:L4"/>
  </mergeCells>
  <pageMargins left="0.59055118110236227" right="0.15748031496062992" top="0.39370078740157483" bottom="0.43307086614173229" header="0.31496062992125984" footer="0.31496062992125984"/>
  <pageSetup scale="45" fitToHeight="0" orientation="landscape" r:id="rId3"/>
  <drawing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22">
    <pageSetUpPr fitToPage="1"/>
  </sheetPr>
  <dimension ref="A1:Z70"/>
  <sheetViews>
    <sheetView showGridLines="0" tabSelected="1" view="pageBreakPreview" topLeftCell="C3" zoomScale="69" zoomScaleNormal="39" zoomScaleSheetLayoutView="69" workbookViewId="0">
      <selection activeCell="C18" sqref="C18"/>
    </sheetView>
  </sheetViews>
  <sheetFormatPr baseColWidth="10" defaultRowHeight="18" x14ac:dyDescent="0.35"/>
  <cols>
    <col min="1" max="1" width="0.85546875" style="19" customWidth="1"/>
    <col min="2" max="2" width="55" style="19" customWidth="1"/>
    <col min="3" max="13" width="14.85546875" style="19" customWidth="1"/>
    <col min="14" max="14" width="17.7109375" style="19" customWidth="1"/>
    <col min="15" max="18" width="1" style="19" customWidth="1"/>
    <col min="19" max="16384" width="11.42578125" style="19"/>
  </cols>
  <sheetData>
    <row r="1" spans="1:26" ht="4.5" customHeight="1" thickBot="1" x14ac:dyDescent="0.4">
      <c r="A1" s="20"/>
      <c r="B1" s="20"/>
      <c r="C1" s="20"/>
      <c r="D1" s="20"/>
      <c r="E1" s="20"/>
      <c r="F1" s="20"/>
      <c r="G1" s="20"/>
      <c r="H1" s="20"/>
      <c r="I1" s="20"/>
      <c r="J1" s="20"/>
      <c r="K1" s="20"/>
      <c r="L1" s="20"/>
      <c r="M1" s="20"/>
      <c r="N1" s="20"/>
    </row>
    <row r="2" spans="1:26" ht="43.5" customHeight="1" thickTop="1" x14ac:dyDescent="0.35">
      <c r="A2" s="20"/>
      <c r="B2" s="600" t="s">
        <v>179</v>
      </c>
      <c r="C2" s="601"/>
      <c r="D2" s="601"/>
      <c r="E2" s="601"/>
      <c r="F2" s="601"/>
      <c r="G2" s="601"/>
      <c r="H2" s="601"/>
      <c r="I2" s="601"/>
      <c r="J2" s="601"/>
      <c r="K2" s="601"/>
      <c r="L2" s="601"/>
      <c r="M2" s="601"/>
      <c r="N2" s="602"/>
    </row>
    <row r="3" spans="1:26" ht="22.5" customHeight="1" thickBot="1" x14ac:dyDescent="0.4">
      <c r="A3" s="20"/>
      <c r="B3" s="76" t="s">
        <v>14860</v>
      </c>
      <c r="C3" s="73"/>
      <c r="D3" s="73"/>
      <c r="E3" s="73"/>
      <c r="F3" s="73"/>
      <c r="G3" s="73"/>
      <c r="H3" s="73"/>
      <c r="I3" s="73"/>
      <c r="J3" s="73"/>
      <c r="K3" s="597" t="s">
        <v>14862</v>
      </c>
      <c r="L3" s="597"/>
      <c r="M3" s="597"/>
      <c r="N3" s="598"/>
    </row>
    <row r="4" spans="1:26" ht="38.25" customHeight="1" thickTop="1" x14ac:dyDescent="0.35">
      <c r="A4" s="20"/>
      <c r="B4" s="603" t="s">
        <v>99</v>
      </c>
      <c r="C4" s="606" t="s">
        <v>100</v>
      </c>
      <c r="D4" s="606"/>
      <c r="E4" s="606"/>
      <c r="F4" s="606"/>
      <c r="G4" s="606"/>
      <c r="H4" s="606"/>
      <c r="I4" s="606"/>
      <c r="J4" s="606"/>
      <c r="K4" s="606"/>
      <c r="L4" s="606"/>
      <c r="M4" s="606"/>
      <c r="N4" s="607"/>
    </row>
    <row r="5" spans="1:26" ht="38.25" customHeight="1" x14ac:dyDescent="0.35">
      <c r="A5" s="20"/>
      <c r="B5" s="604"/>
      <c r="C5" s="608" t="s">
        <v>101</v>
      </c>
      <c r="D5" s="608"/>
      <c r="E5" s="608"/>
      <c r="F5" s="608"/>
      <c r="G5" s="608"/>
      <c r="H5" s="608"/>
      <c r="I5" s="608"/>
      <c r="J5" s="608"/>
      <c r="K5" s="608"/>
      <c r="L5" s="608"/>
      <c r="M5" s="608"/>
      <c r="N5" s="609"/>
    </row>
    <row r="6" spans="1:26" ht="27.75" customHeight="1" x14ac:dyDescent="0.35">
      <c r="A6" s="20"/>
      <c r="B6" s="604"/>
      <c r="C6" s="608"/>
      <c r="D6" s="608"/>
      <c r="E6" s="608"/>
      <c r="F6" s="608"/>
      <c r="G6" s="608"/>
      <c r="H6" s="608"/>
      <c r="I6" s="608"/>
      <c r="J6" s="608"/>
      <c r="K6" s="608"/>
      <c r="L6" s="608"/>
      <c r="M6" s="608"/>
      <c r="N6" s="609"/>
    </row>
    <row r="7" spans="1:26" ht="31.5" customHeight="1" thickBot="1" x14ac:dyDescent="0.4">
      <c r="A7" s="20"/>
      <c r="B7" s="605"/>
      <c r="C7" s="171" t="s">
        <v>94</v>
      </c>
      <c r="D7" s="171" t="s">
        <v>71</v>
      </c>
      <c r="E7" s="171" t="s">
        <v>72</v>
      </c>
      <c r="F7" s="171" t="s">
        <v>73</v>
      </c>
      <c r="G7" s="171" t="s">
        <v>74</v>
      </c>
      <c r="H7" s="171" t="s">
        <v>75</v>
      </c>
      <c r="I7" s="171" t="s">
        <v>76</v>
      </c>
      <c r="J7" s="171" t="s">
        <v>77</v>
      </c>
      <c r="K7" s="171" t="s">
        <v>78</v>
      </c>
      <c r="L7" s="171" t="s">
        <v>79</v>
      </c>
      <c r="M7" s="171" t="s">
        <v>80</v>
      </c>
      <c r="N7" s="172" t="s">
        <v>81</v>
      </c>
    </row>
    <row r="8" spans="1:26" ht="27" customHeight="1" thickTop="1" x14ac:dyDescent="0.35">
      <c r="B8" s="173" t="s">
        <v>102</v>
      </c>
      <c r="C8" s="678" t="s">
        <v>14869</v>
      </c>
      <c r="D8" s="678" t="s">
        <v>14869</v>
      </c>
      <c r="E8" s="678" t="s">
        <v>14869</v>
      </c>
      <c r="F8" s="678" t="s">
        <v>14869</v>
      </c>
      <c r="G8" s="678" t="s">
        <v>14869</v>
      </c>
      <c r="H8" s="678" t="s">
        <v>14869</v>
      </c>
      <c r="I8" s="678" t="s">
        <v>14869</v>
      </c>
      <c r="J8" s="678" t="s">
        <v>14869</v>
      </c>
      <c r="K8" s="678" t="s">
        <v>14869</v>
      </c>
      <c r="L8" s="678" t="s">
        <v>14869</v>
      </c>
      <c r="M8" s="678" t="s">
        <v>14869</v>
      </c>
      <c r="N8" s="711" t="s">
        <v>14869</v>
      </c>
    </row>
    <row r="9" spans="1:26" ht="27" customHeight="1" x14ac:dyDescent="0.35">
      <c r="B9" s="22" t="s">
        <v>103</v>
      </c>
      <c r="C9" s="90">
        <v>19</v>
      </c>
      <c r="D9" s="90">
        <v>18</v>
      </c>
      <c r="E9" s="90">
        <v>18</v>
      </c>
      <c r="F9" s="90">
        <v>20</v>
      </c>
      <c r="G9" s="90">
        <v>17</v>
      </c>
      <c r="H9" s="90">
        <v>19</v>
      </c>
      <c r="I9" s="90">
        <v>17</v>
      </c>
      <c r="J9" s="90">
        <v>18</v>
      </c>
      <c r="K9" s="90">
        <v>21</v>
      </c>
      <c r="L9" s="90">
        <v>20</v>
      </c>
      <c r="M9" s="90">
        <v>20</v>
      </c>
      <c r="N9" s="91">
        <v>20</v>
      </c>
    </row>
    <row r="10" spans="1:26" ht="27" customHeight="1" x14ac:dyDescent="0.35">
      <c r="B10" s="22" t="s">
        <v>104</v>
      </c>
      <c r="C10" s="679" t="s">
        <v>14869</v>
      </c>
      <c r="D10" s="679" t="s">
        <v>14869</v>
      </c>
      <c r="E10" s="679" t="s">
        <v>14869</v>
      </c>
      <c r="F10" s="679" t="s">
        <v>14869</v>
      </c>
      <c r="G10" s="679" t="s">
        <v>14869</v>
      </c>
      <c r="H10" s="679" t="s">
        <v>14869</v>
      </c>
      <c r="I10" s="679" t="s">
        <v>14869</v>
      </c>
      <c r="J10" s="679" t="s">
        <v>14869</v>
      </c>
      <c r="K10" s="679" t="s">
        <v>14869</v>
      </c>
      <c r="L10" s="679" t="s">
        <v>14869</v>
      </c>
      <c r="M10" s="679" t="s">
        <v>14869</v>
      </c>
      <c r="N10" s="712" t="s">
        <v>14869</v>
      </c>
    </row>
    <row r="11" spans="1:26" ht="27" customHeight="1" thickBot="1" x14ac:dyDescent="0.4">
      <c r="B11" s="23" t="s">
        <v>105</v>
      </c>
      <c r="C11" s="679" t="s">
        <v>14869</v>
      </c>
      <c r="D11" s="679" t="s">
        <v>14869</v>
      </c>
      <c r="E11" s="679" t="s">
        <v>14869</v>
      </c>
      <c r="F11" s="679" t="s">
        <v>14869</v>
      </c>
      <c r="G11" s="679" t="s">
        <v>14869</v>
      </c>
      <c r="H11" s="679" t="s">
        <v>14869</v>
      </c>
      <c r="I11" s="679" t="s">
        <v>14869</v>
      </c>
      <c r="J11" s="679" t="s">
        <v>14869</v>
      </c>
      <c r="K11" s="679" t="s">
        <v>14869</v>
      </c>
      <c r="L11" s="679" t="s">
        <v>14869</v>
      </c>
      <c r="M11" s="679" t="s">
        <v>14869</v>
      </c>
      <c r="N11" s="713" t="s">
        <v>14869</v>
      </c>
    </row>
    <row r="12" spans="1:26" ht="38.25" customHeight="1" thickTop="1" thickBot="1" x14ac:dyDescent="0.4">
      <c r="B12" s="174" t="s">
        <v>106</v>
      </c>
      <c r="C12" s="175">
        <f t="shared" ref="C12:N12" si="0">SUM(C8:C11)</f>
        <v>19</v>
      </c>
      <c r="D12" s="175">
        <f t="shared" si="0"/>
        <v>18</v>
      </c>
      <c r="E12" s="175">
        <f t="shared" si="0"/>
        <v>18</v>
      </c>
      <c r="F12" s="175">
        <f t="shared" si="0"/>
        <v>20</v>
      </c>
      <c r="G12" s="175">
        <f t="shared" si="0"/>
        <v>17</v>
      </c>
      <c r="H12" s="175">
        <f t="shared" si="0"/>
        <v>19</v>
      </c>
      <c r="I12" s="175">
        <f t="shared" si="0"/>
        <v>17</v>
      </c>
      <c r="J12" s="175">
        <f t="shared" si="0"/>
        <v>18</v>
      </c>
      <c r="K12" s="175">
        <f t="shared" si="0"/>
        <v>21</v>
      </c>
      <c r="L12" s="175">
        <f t="shared" si="0"/>
        <v>20</v>
      </c>
      <c r="M12" s="175">
        <f t="shared" si="0"/>
        <v>20</v>
      </c>
      <c r="N12" s="176">
        <f t="shared" si="0"/>
        <v>20</v>
      </c>
    </row>
    <row r="13" spans="1:26" ht="3.75" hidden="1" customHeight="1" thickBot="1" x14ac:dyDescent="0.4">
      <c r="B13" s="177"/>
      <c r="C13" s="178"/>
      <c r="D13" s="179"/>
      <c r="E13" s="179"/>
      <c r="F13" s="179"/>
      <c r="G13" s="179"/>
      <c r="H13" s="179"/>
      <c r="I13" s="179"/>
      <c r="J13" s="179"/>
      <c r="K13" s="179"/>
      <c r="L13" s="180"/>
      <c r="M13" s="180"/>
      <c r="N13" s="180"/>
    </row>
    <row r="14" spans="1:26" ht="9" customHeight="1" thickTop="1" x14ac:dyDescent="0.35">
      <c r="B14" s="332" t="s">
        <v>235</v>
      </c>
      <c r="C14" s="21"/>
      <c r="D14" s="21"/>
      <c r="E14" s="21"/>
      <c r="F14" s="21"/>
      <c r="G14" s="21"/>
      <c r="H14" s="21"/>
      <c r="I14" s="21"/>
      <c r="J14" s="21"/>
      <c r="K14" s="21"/>
      <c r="L14" s="21"/>
      <c r="M14" s="21"/>
      <c r="N14" s="21"/>
    </row>
    <row r="15" spans="1:26" x14ac:dyDescent="0.35">
      <c r="B15" s="599"/>
      <c r="C15" s="599"/>
      <c r="D15" s="599"/>
      <c r="E15" s="599"/>
      <c r="F15" s="599"/>
      <c r="G15" s="599"/>
      <c r="H15" s="599"/>
      <c r="I15" s="599"/>
      <c r="J15" s="599"/>
      <c r="K15" s="599"/>
      <c r="L15" s="599"/>
      <c r="M15" s="599"/>
      <c r="N15" s="599"/>
    </row>
    <row r="16" spans="1:26" s="20" customFormat="1" x14ac:dyDescent="0.35">
      <c r="B16" s="72"/>
      <c r="C16" s="72"/>
      <c r="D16" s="72"/>
      <c r="E16" s="72"/>
      <c r="F16" s="72"/>
      <c r="G16" s="72"/>
      <c r="H16" s="72"/>
      <c r="I16" s="72"/>
      <c r="J16" s="72"/>
      <c r="K16" s="72"/>
      <c r="L16" s="72"/>
      <c r="M16" s="72"/>
      <c r="N16" s="72"/>
      <c r="O16" s="72"/>
      <c r="P16" s="72"/>
      <c r="Q16" s="72"/>
      <c r="R16" s="72"/>
      <c r="S16" s="72"/>
      <c r="T16" s="72"/>
      <c r="U16" s="72"/>
      <c r="V16" s="72"/>
      <c r="W16" s="72"/>
      <c r="X16" s="72"/>
      <c r="Y16" s="72"/>
      <c r="Z16" s="72"/>
    </row>
    <row r="17" spans="2:26" s="20" customFormat="1" x14ac:dyDescent="0.35">
      <c r="B17" s="72"/>
      <c r="C17" s="72"/>
      <c r="D17" s="72"/>
      <c r="E17" s="72"/>
      <c r="F17" s="72"/>
      <c r="G17" s="72"/>
      <c r="H17" s="72"/>
      <c r="I17" s="72"/>
      <c r="J17" s="72"/>
      <c r="K17" s="72"/>
      <c r="L17" s="72"/>
      <c r="M17" s="72"/>
      <c r="N17" s="72"/>
      <c r="O17" s="72"/>
      <c r="P17" s="72"/>
      <c r="Q17" s="72"/>
      <c r="R17" s="72"/>
      <c r="S17" s="72"/>
      <c r="T17" s="72"/>
      <c r="U17" s="72"/>
      <c r="V17" s="72"/>
      <c r="W17" s="72"/>
      <c r="X17" s="72"/>
      <c r="Y17" s="72"/>
      <c r="Z17" s="72"/>
    </row>
    <row r="18" spans="2:26" s="20" customFormat="1" x14ac:dyDescent="0.35">
      <c r="B18" s="72"/>
      <c r="C18" s="72"/>
      <c r="D18" s="72"/>
      <c r="E18" s="72"/>
      <c r="F18" s="72"/>
      <c r="G18" s="72"/>
      <c r="H18" s="72"/>
      <c r="I18" s="72"/>
      <c r="J18" s="72"/>
      <c r="K18" s="72"/>
      <c r="L18" s="72"/>
      <c r="M18" s="72"/>
      <c r="N18" s="72"/>
      <c r="O18" s="72"/>
      <c r="P18" s="72"/>
      <c r="Q18" s="72"/>
      <c r="R18" s="72"/>
      <c r="S18" s="72"/>
      <c r="T18" s="72"/>
      <c r="U18" s="72"/>
      <c r="V18" s="72"/>
      <c r="W18" s="72"/>
      <c r="X18" s="72"/>
      <c r="Y18" s="72"/>
      <c r="Z18" s="72"/>
    </row>
    <row r="63" spans="3:3" x14ac:dyDescent="0.35">
      <c r="C63" s="202"/>
    </row>
    <row r="70" spans="4:4" x14ac:dyDescent="0.35">
      <c r="D70" s="201"/>
    </row>
  </sheetData>
  <customSheetViews>
    <customSheetView guid="{05A24B3F-0046-4A93-964B-C8E884CA78A3}" showGridLines="0" fitToPage="1" hiddenRows="1">
      <selection activeCell="B57" sqref="B57"/>
      <pageMargins left="0.51181102362204722" right="0.70866141732283472" top="0.35433070866141736" bottom="0.35433070866141736" header="0.31496062992125984" footer="0.31496062992125984"/>
      <printOptions horizontalCentered="1"/>
      <pageSetup scale="53" fitToHeight="0" orientation="landscape" r:id="rId1"/>
    </customSheetView>
    <customSheetView guid="{AB7C7113-F865-4779-9FA4-3A0AD2C9E93A}" showGridLines="0" fitToPage="1" hiddenRows="1">
      <selection activeCell="B57" sqref="B57"/>
      <pageMargins left="0.51181102362204722" right="0.70866141732283472" top="0.35433070866141736" bottom="0.35433070866141736" header="0.31496062992125984" footer="0.31496062992125984"/>
      <printOptions horizontalCentered="1"/>
      <pageSetup scale="53" fitToHeight="0" orientation="landscape" r:id="rId2"/>
    </customSheetView>
  </customSheetViews>
  <mergeCells count="6">
    <mergeCell ref="B15:N15"/>
    <mergeCell ref="B2:N2"/>
    <mergeCell ref="K3:N3"/>
    <mergeCell ref="B4:B7"/>
    <mergeCell ref="C4:N4"/>
    <mergeCell ref="C5:N6"/>
  </mergeCells>
  <printOptions horizontalCentered="1"/>
  <pageMargins left="0.51181102362204722" right="0.70866141732283472" top="0.35433070866141736" bottom="0.35433070866141736" header="0.31496062992125984" footer="0.31496062992125984"/>
  <pageSetup scale="49" fitToHeight="0" orientation="landscape" r:id="rId3"/>
  <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13</vt:i4>
      </vt:variant>
      <vt:variant>
        <vt:lpstr>Rangos con nombre</vt:lpstr>
      </vt:variant>
      <vt:variant>
        <vt:i4>10</vt:i4>
      </vt:variant>
    </vt:vector>
  </HeadingPairs>
  <TitlesOfParts>
    <vt:vector size="23" baseType="lpstr">
      <vt:lpstr>AESF 2021</vt:lpstr>
      <vt:lpstr>BAL COM DET 2021</vt:lpstr>
      <vt:lpstr>Inf Prog Pil Obj Est LA 2021</vt:lpstr>
      <vt:lpstr>AUXILIARES 2021</vt:lpstr>
      <vt:lpstr>INF FINANC 2021</vt:lpstr>
      <vt:lpstr>ORI APL REC 2021</vt:lpstr>
      <vt:lpstr>CUO AP Y RET ISSEMYM 2021</vt:lpstr>
      <vt:lpstr>RET ISR 2021</vt:lpstr>
      <vt:lpstr>REP PLAZAS 2021</vt:lpstr>
      <vt:lpstr>REP ISERTP 2021</vt:lpstr>
      <vt:lpstr>Rep deuda y aport 2021</vt:lpstr>
      <vt:lpstr>Conc deuda y aport 2021</vt:lpstr>
      <vt:lpstr>Conc Financiamientos 2021</vt:lpstr>
      <vt:lpstr>'AESF 2021'!Área_de_impresión</vt:lpstr>
      <vt:lpstr>'BAL COM DET 2021'!Área_de_impresión</vt:lpstr>
      <vt:lpstr>'Conc deuda y aport 2021'!Área_de_impresión</vt:lpstr>
      <vt:lpstr>'Conc Financiamientos 2021'!Área_de_impresión</vt:lpstr>
      <vt:lpstr>'INF FINANC 2021'!Área_de_impresión</vt:lpstr>
      <vt:lpstr>'ORI APL REC 2021'!Área_de_impresión</vt:lpstr>
      <vt:lpstr>'Rep deuda y aport 2021'!Área_de_impresión</vt:lpstr>
      <vt:lpstr>'REP ISERTP 2021'!Área_de_impresión</vt:lpstr>
      <vt:lpstr>'REP PLAZAS 2021'!Área_de_impresión</vt:lpstr>
      <vt:lpstr>'RET ISR 2021'!Área_de_impresión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KAREN YESSENIA AGUIRRE ORTIZ</dc:creator>
  <cp:lastModifiedBy>TESORERIADID</cp:lastModifiedBy>
  <cp:lastPrinted>2022-03-18T00:26:54Z</cp:lastPrinted>
  <dcterms:created xsi:type="dcterms:W3CDTF">2021-01-29T21:50:37Z</dcterms:created>
  <dcterms:modified xsi:type="dcterms:W3CDTF">2022-03-18T03:13:51Z</dcterms:modified>
</cp:coreProperties>
</file>